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24226"/>
  <mc:AlternateContent xmlns:mc="http://schemas.openxmlformats.org/markup-compatibility/2006">
    <mc:Choice Requires="x15">
      <x15ac:absPath xmlns:x15ac="http://schemas.microsoft.com/office/spreadsheetml/2010/11/ac" url="/Users/AdamV/Desktop/Bachelor/GitHub/Bachelor_Git/TIMES-DE/"/>
    </mc:Choice>
  </mc:AlternateContent>
  <xr:revisionPtr revIDLastSave="0" documentId="13_ncr:1_{6A73B9E4-0532-7C4A-BC36-BFCF952068DB}" xr6:coauthVersionLast="47" xr6:coauthVersionMax="47" xr10:uidLastSave="{00000000-0000-0000-0000-000000000000}"/>
  <bookViews>
    <workbookView xWindow="480" yWindow="1400" windowWidth="24080" windowHeight="14460" firstSheet="4" activeTab="5" xr2:uid="{00000000-000D-0000-FFFF-FFFF00000000}"/>
  </bookViews>
  <sheets>
    <sheet name="LOG" sheetId="20" r:id="rId1"/>
    <sheet name="Comm" sheetId="8" r:id="rId2"/>
    <sheet name="Proc" sheetId="4" r:id="rId3"/>
    <sheet name="Emis" sheetId="9" r:id="rId4"/>
    <sheet name="Fuel Tech" sheetId="10" r:id="rId5"/>
    <sheet name="Tech" sheetId="1" r:id="rId6"/>
    <sheet name="PP List" sheetId="21" r:id="rId7"/>
    <sheet name="15" sheetId="31" r:id="rId8"/>
    <sheet name="16" sheetId="30" r:id="rId9"/>
    <sheet name="5.3" sheetId="22" r:id="rId10"/>
    <sheet name="5.4" sheetId="29" r:id="rId11"/>
    <sheet name="2.10" sheetId="28" r:id="rId12"/>
    <sheet name="ELC_TechsR_ELC" sheetId="25" r:id="rId13"/>
    <sheet name="ELC_TechsR_DHC" sheetId="26" r:id="rId14"/>
    <sheet name="ELC_TechsR_DHD" sheetId="27" r:id="rId15"/>
    <sheet name="Ark4" sheetId="33" r:id="rId16"/>
  </sheets>
  <externalReferences>
    <externalReference r:id="rId17"/>
    <externalReference r:id="rId18"/>
    <externalReference r:id="rId19"/>
    <externalReference r:id="rId20"/>
    <externalReference r:id="rId21"/>
    <externalReference r:id="rId22"/>
    <externalReference r:id="rId23"/>
    <externalReference r:id="rId24"/>
    <externalReference r:id="rId25"/>
  </externalReferences>
  <definedNames>
    <definedName name="_xlnm._FilterDatabase" localSheetId="7" hidden="1">'15'!$D$6:$AS$19</definedName>
    <definedName name="_xlnm._FilterDatabase" localSheetId="8" hidden="1">'16'!$A$17:$BC$1283</definedName>
    <definedName name="_Order1" hidden="1">255</definedName>
    <definedName name="_Order2" hidden="1">255</definedName>
    <definedName name="ActUnit_P">Proc!$F$10</definedName>
    <definedName name="ActUnit_Pa">#REF!</definedName>
    <definedName name="ActUnit_Pb">#REF!</definedName>
    <definedName name="AFA_3">Tech!$Y$9</definedName>
    <definedName name="AFA_3a">#REF!</definedName>
    <definedName name="AFA_3b">#REF!</definedName>
    <definedName name="AnnualProd_1">[1]Plants1!$N$14:$N$1884</definedName>
    <definedName name="BaseYear">[1]Start!$D$22</definedName>
    <definedName name="BiomassLargeCHP">[2]TechnologyData!$A$14:$M$41</definedName>
    <definedName name="BPslut">[2]Plants!$J$2</definedName>
    <definedName name="ButCol1">'[1]Define ChooseSheet'!$D$49</definedName>
    <definedName name="ButCol2">'[1]Define ChooseSheet'!$D$50</definedName>
    <definedName name="Cap_OMfixed_1">[1]Plants1!$AO$14:$AO$1884</definedName>
    <definedName name="Cap_OMvar_1">[1]Plants1!$AP$14:$AP$1884</definedName>
    <definedName name="Cap_Outage_1">[1]Plants1!$AQ$14:$AQ$1884</definedName>
    <definedName name="CAP2ACT_3">Tech!$X$9</definedName>
    <definedName name="CAP2ACT_3a">#REF!</definedName>
    <definedName name="CAP2ACT_3b">#REF!</definedName>
    <definedName name="CapUnit_P">Proc!$G$10</definedName>
    <definedName name="CapUnit_Pa">#REF!</definedName>
    <definedName name="CapUnit_Pb">#REF!</definedName>
    <definedName name="CEH_3">Tech!$J$9</definedName>
    <definedName name="CEH_3a">#REF!</definedName>
    <definedName name="CEH_3b">#REF!</definedName>
    <definedName name="CHPR_3">Tech!$I$9</definedName>
    <definedName name="CHPR_3a">#REF!</definedName>
    <definedName name="CHPR_3b">#REF!</definedName>
    <definedName name="CHPR_UP_3">Tech!#REF!</definedName>
    <definedName name="CHPR_UP_3a">#REF!</definedName>
    <definedName name="CHPR_UP_3b">#REF!</definedName>
    <definedName name="Comm_IN_3">Tech!$E$9</definedName>
    <definedName name="Comm_IN_3a">#REF!</definedName>
    <definedName name="Comm_IN_3b">#REF!</definedName>
    <definedName name="Comm_OUT_3">Tech!$F$9</definedName>
    <definedName name="Comm_OUT_3a">#REF!</definedName>
    <definedName name="Comm_OUT_3b">#REF!</definedName>
    <definedName name="E_waste" localSheetId="13">#REF!</definedName>
    <definedName name="E_waste" localSheetId="14">#REF!</definedName>
    <definedName name="E_waste" localSheetId="12">#REF!</definedName>
    <definedName name="E_waste">#REF!</definedName>
    <definedName name="EFF_3">Tech!$H$9</definedName>
    <definedName name="EFF_3a">#REF!</definedName>
    <definedName name="EFF_3b">#REF!</definedName>
    <definedName name="Eksportstigning">[2]Plants!$J$6</definedName>
    <definedName name="ElArea">[1]Start!$D$24</definedName>
    <definedName name="ELarea_1">[1]Plants1!$B$14:$B$1884</definedName>
    <definedName name="ElAreas">[1]Geo!$B$11:$B$15</definedName>
    <definedName name="ElAreas_Translate">[1]Geo!$I$11:$J$15</definedName>
    <definedName name="ElBoiler">[2]TechnologyData!$O$72:$AA$99</definedName>
    <definedName name="ElCap_1">[1]Plants1!$G$14:$G$1884</definedName>
    <definedName name="ElCap_a">[1]Plants1!$EX$14:$EX$1884</definedName>
    <definedName name="ElCap_b">[1]Plants1!$FD$14:$FD$1884</definedName>
    <definedName name="ElCap_Eff_1">[1]Plants1!$AK$14:$AK$1884</definedName>
    <definedName name="ElCap2015_1">[1]Plants1!$DV$14:$DV$1884</definedName>
    <definedName name="ElCap2020_1">[1]Plants1!$DX$14:$DX$1884</definedName>
    <definedName name="ElCap2025_1">[1]Plants1!$DZ$14:$DZ$1884</definedName>
    <definedName name="ElCap2030_1">[1]Plants1!$EB$14:$EB$1884</definedName>
    <definedName name="ElCap2040_1">[1]Plants1!$ED$14:$ED$1884</definedName>
    <definedName name="ElCap2050_1">[1]Plants1!$EF$14:$EF$1884</definedName>
    <definedName name="ElPriceMix" localSheetId="13">[2]Subsidy!#REF!</definedName>
    <definedName name="ElPriceMix" localSheetId="14">[2]Subsidy!#REF!</definedName>
    <definedName name="ElPriceMix" localSheetId="12">[2]Subsidy!#REF!</definedName>
    <definedName name="ElPriceMix">[2]Subsidy!#REF!</definedName>
    <definedName name="Euro" localSheetId="13">[3]ELC_CEN!$E$2</definedName>
    <definedName name="Euro" localSheetId="14">[3]ELC_CEN!$E$2</definedName>
    <definedName name="Euro" localSheetId="12">[3]ELC_CEN!$E$2</definedName>
    <definedName name="Euro">#REF!</definedName>
    <definedName name="Fastprisår">[4]Forside!$B$5</definedName>
    <definedName name="FID_1">[5]AGR_Fuels!$A$2</definedName>
    <definedName name="FindCenDec">'[1]TIMES-DK codes'!$S$12:$U$37</definedName>
    <definedName name="FindCentral">[1]Geo!$E$11:$G$50</definedName>
    <definedName name="FindFuel1">[1]Fuel!$I$12:$J$69</definedName>
    <definedName name="FindFuel2">[1]Fuel!$L$12:$M$24</definedName>
    <definedName name="FindPeak">[1]Peak!$F$12:$G$40</definedName>
    <definedName name="FindProcSet">'[1]TIMES-DK codes'!$S$12:$T$37</definedName>
    <definedName name="FIXOM_3">Tech!$V$9</definedName>
    <definedName name="FIXOM_3a">#REF!</definedName>
    <definedName name="FIXOM_3b">#REF!</definedName>
    <definedName name="FIXWINOFF">'[6]O&amp;M waste and WIN '!$K$13</definedName>
    <definedName name="FIXWINON">'[6]O&amp;M waste and WIN '!$K$14</definedName>
    <definedName name="FIXWSTBO">'[7]O&amp;M waste and WIN '!$E$5</definedName>
    <definedName name="FIXWSTBP" localSheetId="13">#REF!</definedName>
    <definedName name="FIXWSTBP" localSheetId="14">#REF!</definedName>
    <definedName name="FIXWSTBP" localSheetId="12">#REF!</definedName>
    <definedName name="FIXWSTBP">'[8]Adjusted O&amp;M waste and wind '!$C$4</definedName>
    <definedName name="FuelDesc">[1]Fuel!$T$12:$U$34</definedName>
    <definedName name="HeatCap_1">[1]Plants1!$H$14:$H$1884</definedName>
    <definedName name="HeatCap_a">[1]Plants1!$EZ$14:$EZ$1884</definedName>
    <definedName name="HeatCap_b">[1]Plants1!$FF$14:$FF$1884</definedName>
    <definedName name="HeatCap_Cv_1">[1]Plants1!$AN$14:$AN$1884</definedName>
    <definedName name="HeatCap_HeatEff_1">[1]Plants1!$AL$14:$AL$1884</definedName>
    <definedName name="HeatCap2015_1">[1]Plants1!$EJ$14:$EJ$1884</definedName>
    <definedName name="HeatCap2020_1">[1]Plants1!$EL$14:$EL$1884</definedName>
    <definedName name="HeatCap2025_1">[1]Plants1!$EN$14:$EN$1884</definedName>
    <definedName name="HeatCap2030_1">[1]Plants1!$EP$14:$EP$1884</definedName>
    <definedName name="HeatCap2040_1">[1]Plants1!$ER$14:$ER$1884</definedName>
    <definedName name="HeatCap2050_1">[1]Plants1!$ET$14:$ET$1884</definedName>
    <definedName name="HeatPump_Large">[2]TechnologyData!$O$101:$AA$128</definedName>
    <definedName name="Include1">[1]Plants1!$BG$14:$BG$1884</definedName>
    <definedName name="Include2">[1]Plants1!$BO$14:$BO$1884</definedName>
    <definedName name="Include2015E">[1]Plants1!$CT$14:$CT$1884</definedName>
    <definedName name="Include2015H">[1]Plants1!$DF$14:$DF$1884</definedName>
    <definedName name="Include2020E">[1]Plants1!$CV$14:$CV$1884</definedName>
    <definedName name="Include2020H">[1]Plants1!$DH$14:$DH$1884</definedName>
    <definedName name="Include2025E">[1]Plants1!$CX$14:$CX$1884</definedName>
    <definedName name="Include2025H">[1]Plants1!$DJ$14:$DJ$1884</definedName>
    <definedName name="Include2030E">[1]Plants1!$CZ$14:$CZ$1884</definedName>
    <definedName name="Include2030H">[1]Plants1!$DL$14:$DL$1884</definedName>
    <definedName name="Include2040E">[1]Plants1!$DB$14:$DB$1884</definedName>
    <definedName name="Include2040H">[1]Plants1!$DN$14:$DN$1884</definedName>
    <definedName name="Include2050E">[1]Plants1!$DD$14:$DD$1884</definedName>
    <definedName name="Include2050H">[1]Plants1!$DP$14:$DP$1884</definedName>
    <definedName name="Include23">[1]Plants1!$CA$14:$CA$1884</definedName>
    <definedName name="Include23a">[1]Plants1!$CD$14:$CD$1884</definedName>
    <definedName name="Include23b">[1]Plants1!$CG$14:$CG$1884</definedName>
    <definedName name="Include24">[1]Plants1!$CB$14:$CB$1884</definedName>
    <definedName name="Include24a">[1]Plants1!$CE$14:$CE$1884</definedName>
    <definedName name="Include24b">[1]Plants1!$CH$14:$CH$1884</definedName>
    <definedName name="IncludeElArea">[1]Geo!$B$11:$C$15</definedName>
    <definedName name="IncludePlantType">[1]PlantType!$B$11:$D$30</definedName>
    <definedName name="IncludeTechnology">[1]Technology!$B$11:$D$44</definedName>
    <definedName name="Inflation" localSheetId="13">[2]General!#REF!</definedName>
    <definedName name="Inflation" localSheetId="14">[2]General!#REF!</definedName>
    <definedName name="Inflation" localSheetId="12">[2]General!#REF!</definedName>
    <definedName name="Inflation">[2]General!#REF!</definedName>
    <definedName name="LastPSOYear">[2]Plants!$H$2</definedName>
    <definedName name="LIFE_3a">#REF!</definedName>
    <definedName name="LIFE_3b">#REF!</definedName>
    <definedName name="MWhGJ" localSheetId="13">#REF!</definedName>
    <definedName name="MWhGJ" localSheetId="14">#REF!</definedName>
    <definedName name="MWhGJ" localSheetId="12">#REF!</definedName>
    <definedName name="MWhGJ">#REF!</definedName>
    <definedName name="NCAP_BND_FX_0_3a">#REF!</definedName>
    <definedName name="NCAP_BND_FX_0_3b">#REF!</definedName>
    <definedName name="NCAP_BND_FX_3a">#REF!</definedName>
    <definedName name="NCAP_BND_FX_3b">#REF!</definedName>
    <definedName name="Nettarif">[2]TechnologyData!$F$11</definedName>
    <definedName name="NGCC_SmallBP">[2]TechnologyData!$A$72:$M$99</definedName>
    <definedName name="nhydro" localSheetId="13">[2]General!#REF!</definedName>
    <definedName name="nhydro" localSheetId="14">[2]General!#REF!</definedName>
    <definedName name="nhydro" localSheetId="12">[2]General!#REF!</definedName>
    <definedName name="nhydro">[2]General!#REF!</definedName>
    <definedName name="NyeNGCC">[2]Plants!$J$5</definedName>
    <definedName name="OffshoreWindPark">[2]TechnologyData!$O$43:$AA$70</definedName>
    <definedName name="OnshoreWindPark">[2]TechnologyData!$O$14:$AA$41</definedName>
    <definedName name="Peak_3">Tech!$AA$9</definedName>
    <definedName name="Peak_3a">#REF!</definedName>
    <definedName name="Peak_3b">#REF!</definedName>
    <definedName name="PlantDesc1">'[1]TIMES-DK codes'!$B$12:$C$48</definedName>
    <definedName name="PlantDesc2">'[1]TIMES-DK codes'!$D$12:$E$40</definedName>
    <definedName name="PlantName_1">[1]Plants1!$A$14:$A$1884</definedName>
    <definedName name="Real_interest_rate">[9]TechnologyData!$B$37</definedName>
    <definedName name="RefurbishedCoalBioCHP">[2]TechnologyData!$A$43:$M$70</definedName>
    <definedName name="Region_3">Tech!$D$9</definedName>
    <definedName name="Region_3a">#REF!</definedName>
    <definedName name="Region_3b">#REF!</definedName>
    <definedName name="Region_P">Proc!$C$10</definedName>
    <definedName name="Region_Pa">#REF!</definedName>
    <definedName name="Region_Pb">#REF!</definedName>
    <definedName name="RenovCKV">[2]Plants!$J$4</definedName>
    <definedName name="Set_P">Proc!$B$10</definedName>
    <definedName name="Set_Pa">#REF!</definedName>
    <definedName name="Set_Pb">#REF!</definedName>
    <definedName name="Share_I_UP_3">Tech!#REF!</definedName>
    <definedName name="Share_I_UP_3a">#REF!</definedName>
    <definedName name="Share_I_UP_3b">#REF!</definedName>
    <definedName name="STOCK_2015_3">Tech!$M$9</definedName>
    <definedName name="STOCK_2020_3">Tech!$N$9</definedName>
    <definedName name="STOCK_2025_3">Tech!$O$9</definedName>
    <definedName name="STOCK_2030_3">Tech!$P$9</definedName>
    <definedName name="STOCK_2040_3">Tech!$R$9</definedName>
    <definedName name="STOCK_2050_3">Tech!$S$9</definedName>
    <definedName name="STOCK_3">Tech!$K$9</definedName>
    <definedName name="STOCK_HET_3">Tech!#REF!</definedName>
    <definedName name="STOCK_HET_3a">#REF!</definedName>
    <definedName name="STOCK_HET_3b">#REF!</definedName>
    <definedName name="TechDesc_3">Tech!$C$9</definedName>
    <definedName name="TechDesc_3a">#REF!</definedName>
    <definedName name="TechDesc_3b">#REF!</definedName>
    <definedName name="TechDesc_P">Proc!$E$10</definedName>
    <definedName name="TechDesc_Pa">#REF!</definedName>
    <definedName name="TechDesc_Pb">#REF!</definedName>
    <definedName name="TechName_1">[1]Plants1!$CP$14:$CP$1884</definedName>
    <definedName name="TechName_3">Tech!$B$9</definedName>
    <definedName name="TechName_3a">#REF!</definedName>
    <definedName name="TechName_3b">#REF!</definedName>
    <definedName name="TechName_P">Proc!$D$10</definedName>
    <definedName name="TechName_Pa">#REF!</definedName>
    <definedName name="TechName_Pb">#REF!</definedName>
    <definedName name="TimesliceLevel_P">Proc!$H$10</definedName>
    <definedName name="TimesliceLevel_Pa">#REF!</definedName>
    <definedName name="TimesliceLevel_Pb">#REF!</definedName>
    <definedName name="Translate">'[1]Plants Translate 1'!$E$12:$K$55</definedName>
    <definedName name="VAROM_3">Tech!$W$9</definedName>
    <definedName name="VAROM_3a">#REF!</definedName>
    <definedName name="VAROM_3b">#REF!</definedName>
    <definedName name="VARWINOFF">'[6]O&amp;M waste and WIN '!$L$13</definedName>
    <definedName name="VARWINON">'[6]O&amp;M waste and WIN '!$L$14</definedName>
    <definedName name="VARWSTBO" localSheetId="13">#REF!</definedName>
    <definedName name="VARWSTBO" localSheetId="14">#REF!</definedName>
    <definedName name="VARWSTBO" localSheetId="12">#REF!</definedName>
    <definedName name="VARWSTBO">'[8]Adjusted O&amp;M waste and wind '!$D$5</definedName>
    <definedName name="VARWSTBP" localSheetId="13">#REF!</definedName>
    <definedName name="VARWSTBP" localSheetId="14">#REF!</definedName>
    <definedName name="VARWSTBP" localSheetId="12">#REF!</definedName>
    <definedName name="VARWSTBP">'[8]Adjusted O&amp;M waste and wind '!$D$4</definedName>
    <definedName name="WasteCHP">[2]TechnologyData!$A$101:$M$129</definedName>
    <definedName name="Wood_SmallBP">[2]TechnologyData!$A$131:$M$158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3" i="1" l="1"/>
  <c r="L53" i="1"/>
  <c r="M53" i="1"/>
  <c r="N53" i="1"/>
  <c r="O53" i="1"/>
  <c r="P53" i="1"/>
  <c r="Q53" i="1"/>
  <c r="R53" i="1"/>
  <c r="K54" i="1"/>
  <c r="L54" i="1"/>
  <c r="M54" i="1"/>
  <c r="N54" i="1"/>
  <c r="O54" i="1"/>
  <c r="P54" i="1"/>
  <c r="Q54" i="1"/>
  <c r="R54" i="1"/>
  <c r="K55" i="1"/>
  <c r="L55" i="1"/>
  <c r="M55" i="1"/>
  <c r="N55" i="1"/>
  <c r="O55" i="1"/>
  <c r="P55" i="1"/>
  <c r="Q55" i="1"/>
  <c r="R55" i="1"/>
  <c r="K56" i="1"/>
  <c r="L56" i="1"/>
  <c r="M56" i="1"/>
  <c r="N56" i="1"/>
  <c r="O56" i="1"/>
  <c r="P56" i="1"/>
  <c r="Q56" i="1"/>
  <c r="R56" i="1"/>
  <c r="K57" i="1"/>
  <c r="L57" i="1"/>
  <c r="M57" i="1"/>
  <c r="N57" i="1"/>
  <c r="O57" i="1"/>
  <c r="P57" i="1"/>
  <c r="Q57" i="1"/>
  <c r="R57" i="1"/>
  <c r="K58" i="1"/>
  <c r="L58" i="1"/>
  <c r="M58" i="1"/>
  <c r="N58" i="1"/>
  <c r="O58" i="1"/>
  <c r="P58" i="1"/>
  <c r="Q58" i="1"/>
  <c r="R58" i="1"/>
  <c r="K59" i="1"/>
  <c r="L59" i="1"/>
  <c r="M59" i="1"/>
  <c r="N59" i="1"/>
  <c r="O59" i="1"/>
  <c r="P59" i="1"/>
  <c r="Q59" i="1"/>
  <c r="R59" i="1"/>
  <c r="K60" i="1"/>
  <c r="L60" i="1"/>
  <c r="M60" i="1"/>
  <c r="N60" i="1"/>
  <c r="O60" i="1"/>
  <c r="P60" i="1"/>
  <c r="Q60" i="1"/>
  <c r="R60" i="1"/>
  <c r="K61" i="1"/>
  <c r="L61" i="1"/>
  <c r="M61" i="1"/>
  <c r="N61" i="1"/>
  <c r="O61" i="1"/>
  <c r="P61" i="1"/>
  <c r="Q61" i="1"/>
  <c r="R61" i="1"/>
  <c r="K62" i="1"/>
  <c r="L62" i="1"/>
  <c r="M62" i="1"/>
  <c r="N62" i="1"/>
  <c r="O62" i="1"/>
  <c r="P62" i="1"/>
  <c r="Q62" i="1"/>
  <c r="R62" i="1"/>
  <c r="K63" i="1"/>
  <c r="L63" i="1"/>
  <c r="M63" i="1"/>
  <c r="N63" i="1"/>
  <c r="O63" i="1"/>
  <c r="P63" i="1"/>
  <c r="Q63" i="1"/>
  <c r="R63" i="1"/>
  <c r="K64" i="1"/>
  <c r="L64" i="1"/>
  <c r="M64" i="1"/>
  <c r="N64" i="1"/>
  <c r="O64" i="1"/>
  <c r="P64" i="1"/>
  <c r="Q64" i="1"/>
  <c r="R64" i="1"/>
  <c r="K65" i="1"/>
  <c r="L65" i="1"/>
  <c r="M65" i="1"/>
  <c r="N65" i="1"/>
  <c r="O65" i="1"/>
  <c r="P65" i="1"/>
  <c r="Q65" i="1"/>
  <c r="R65" i="1"/>
  <c r="K66" i="1"/>
  <c r="L66" i="1"/>
  <c r="M66" i="1"/>
  <c r="N66" i="1"/>
  <c r="O66" i="1"/>
  <c r="P66" i="1"/>
  <c r="Q66" i="1"/>
  <c r="R66" i="1"/>
  <c r="K67" i="1"/>
  <c r="L67" i="1"/>
  <c r="M67" i="1"/>
  <c r="N67" i="1"/>
  <c r="O67" i="1"/>
  <c r="P67" i="1"/>
  <c r="Q67" i="1"/>
  <c r="R67" i="1"/>
  <c r="K68" i="1"/>
  <c r="L68" i="1"/>
  <c r="M68" i="1"/>
  <c r="N68" i="1"/>
  <c r="O68" i="1"/>
  <c r="P68" i="1"/>
  <c r="Q68" i="1"/>
  <c r="R68" i="1"/>
  <c r="K69" i="1"/>
  <c r="L69" i="1"/>
  <c r="M69" i="1"/>
  <c r="N69" i="1"/>
  <c r="O69" i="1"/>
  <c r="P69" i="1"/>
  <c r="Q69" i="1"/>
  <c r="R69" i="1"/>
  <c r="K70" i="1"/>
  <c r="L70" i="1"/>
  <c r="M70" i="1"/>
  <c r="N70" i="1"/>
  <c r="O70" i="1"/>
  <c r="P70" i="1"/>
  <c r="Q70" i="1"/>
  <c r="R70" i="1"/>
  <c r="K71" i="1"/>
  <c r="L71" i="1"/>
  <c r="M71" i="1"/>
  <c r="N71" i="1"/>
  <c r="O71" i="1"/>
  <c r="P71" i="1"/>
  <c r="Q71" i="1"/>
  <c r="R71" i="1"/>
  <c r="K72" i="1"/>
  <c r="L72" i="1"/>
  <c r="M72" i="1"/>
  <c r="N72" i="1"/>
  <c r="O72" i="1"/>
  <c r="P72" i="1"/>
  <c r="Q72" i="1"/>
  <c r="R72" i="1"/>
  <c r="K73" i="1"/>
  <c r="L73" i="1"/>
  <c r="M73" i="1"/>
  <c r="N73" i="1"/>
  <c r="O73" i="1"/>
  <c r="P73" i="1"/>
  <c r="Q73" i="1"/>
  <c r="R73" i="1"/>
  <c r="K74" i="1"/>
  <c r="L74" i="1"/>
  <c r="M74" i="1"/>
  <c r="N74" i="1"/>
  <c r="O74" i="1"/>
  <c r="P74" i="1"/>
  <c r="Q74" i="1"/>
  <c r="R74" i="1"/>
  <c r="K75" i="1"/>
  <c r="L75" i="1"/>
  <c r="M75" i="1"/>
  <c r="N75" i="1"/>
  <c r="O75" i="1"/>
  <c r="P75" i="1"/>
  <c r="Q75" i="1"/>
  <c r="R75" i="1"/>
  <c r="K76" i="1"/>
  <c r="L76" i="1"/>
  <c r="M76" i="1"/>
  <c r="N76" i="1"/>
  <c r="O76" i="1"/>
  <c r="P76" i="1"/>
  <c r="Q76" i="1"/>
  <c r="R76" i="1"/>
  <c r="K77" i="1"/>
  <c r="L77" i="1"/>
  <c r="M77" i="1"/>
  <c r="N77" i="1"/>
  <c r="O77" i="1"/>
  <c r="P77" i="1"/>
  <c r="Q77" i="1"/>
  <c r="R77" i="1"/>
  <c r="K78" i="1"/>
  <c r="L78" i="1"/>
  <c r="M78" i="1"/>
  <c r="N78" i="1"/>
  <c r="O78" i="1"/>
  <c r="P78" i="1"/>
  <c r="Q78" i="1"/>
  <c r="R78" i="1"/>
  <c r="K79" i="1"/>
  <c r="L79" i="1"/>
  <c r="M79" i="1"/>
  <c r="N79" i="1"/>
  <c r="O79" i="1"/>
  <c r="P79" i="1"/>
  <c r="Q79" i="1"/>
  <c r="R79" i="1"/>
  <c r="K80" i="1"/>
  <c r="L80" i="1"/>
  <c r="M80" i="1"/>
  <c r="N80" i="1"/>
  <c r="O80" i="1"/>
  <c r="P80" i="1"/>
  <c r="Q80" i="1"/>
  <c r="R80" i="1"/>
  <c r="K81" i="1"/>
  <c r="L81" i="1"/>
  <c r="M81" i="1"/>
  <c r="N81" i="1"/>
  <c r="O81" i="1"/>
  <c r="P81" i="1"/>
  <c r="Q81" i="1"/>
  <c r="R81" i="1"/>
  <c r="K82" i="1"/>
  <c r="L82" i="1"/>
  <c r="M82" i="1"/>
  <c r="N82" i="1"/>
  <c r="O82" i="1"/>
  <c r="P82" i="1"/>
  <c r="Q82" i="1"/>
  <c r="R82" i="1"/>
  <c r="K83" i="1"/>
  <c r="L83" i="1"/>
  <c r="M83" i="1"/>
  <c r="N83" i="1"/>
  <c r="O83" i="1"/>
  <c r="P83" i="1"/>
  <c r="Q83" i="1"/>
  <c r="R83" i="1"/>
  <c r="K84" i="1"/>
  <c r="L84" i="1"/>
  <c r="M84" i="1"/>
  <c r="N84" i="1"/>
  <c r="O84" i="1"/>
  <c r="P84" i="1"/>
  <c r="Q84" i="1"/>
  <c r="R84" i="1"/>
  <c r="K85" i="1"/>
  <c r="L85" i="1"/>
  <c r="M85" i="1"/>
  <c r="N85" i="1"/>
  <c r="O85" i="1"/>
  <c r="P85" i="1"/>
  <c r="Q85" i="1"/>
  <c r="R85" i="1"/>
  <c r="K86" i="1"/>
  <c r="L86" i="1"/>
  <c r="M86" i="1"/>
  <c r="N86" i="1"/>
  <c r="O86" i="1"/>
  <c r="P86" i="1"/>
  <c r="Q86" i="1"/>
  <c r="R86" i="1"/>
  <c r="K87" i="1"/>
  <c r="L87" i="1"/>
  <c r="M87" i="1"/>
  <c r="N87" i="1"/>
  <c r="O87" i="1"/>
  <c r="P87" i="1"/>
  <c r="Q87" i="1"/>
  <c r="R87" i="1"/>
  <c r="K88" i="1"/>
  <c r="L88" i="1"/>
  <c r="M88" i="1"/>
  <c r="N88" i="1"/>
  <c r="O88" i="1"/>
  <c r="P88" i="1"/>
  <c r="Q88" i="1"/>
  <c r="R88" i="1"/>
  <c r="K89" i="1"/>
  <c r="L89" i="1"/>
  <c r="M89" i="1"/>
  <c r="N89" i="1"/>
  <c r="O89" i="1"/>
  <c r="P89" i="1"/>
  <c r="Q89" i="1"/>
  <c r="R89" i="1"/>
  <c r="K90" i="1"/>
  <c r="L90" i="1"/>
  <c r="M90" i="1"/>
  <c r="N90" i="1"/>
  <c r="O90" i="1"/>
  <c r="P90" i="1"/>
  <c r="Q90" i="1"/>
  <c r="R90" i="1"/>
  <c r="K91" i="1"/>
  <c r="L91" i="1"/>
  <c r="M91" i="1"/>
  <c r="N91" i="1"/>
  <c r="O91" i="1"/>
  <c r="P91" i="1"/>
  <c r="Q91" i="1"/>
  <c r="R91" i="1"/>
  <c r="M52" i="1"/>
  <c r="N52" i="1"/>
  <c r="O52" i="1"/>
  <c r="P52" i="1"/>
  <c r="Q52" i="1"/>
  <c r="R52" i="1"/>
  <c r="K52" i="1"/>
  <c r="L52" i="1"/>
  <c r="U52" i="1"/>
  <c r="AM91" i="1"/>
  <c r="AM90" i="1"/>
  <c r="AM89" i="1"/>
  <c r="AM88" i="1"/>
  <c r="AM87" i="1"/>
  <c r="AM86" i="1"/>
  <c r="AM85" i="1"/>
  <c r="AM84" i="1"/>
  <c r="AM83" i="1"/>
  <c r="AM82" i="1"/>
  <c r="AM81" i="1"/>
  <c r="AM80" i="1"/>
  <c r="AM79" i="1"/>
  <c r="AM78" i="1"/>
  <c r="AM77" i="1"/>
  <c r="AM76" i="1"/>
  <c r="AM75" i="1"/>
  <c r="AM74" i="1"/>
  <c r="AM73" i="1"/>
  <c r="AM72" i="1"/>
  <c r="AM71" i="1"/>
  <c r="AM70" i="1"/>
  <c r="AM69" i="1"/>
  <c r="AM68" i="1"/>
  <c r="AM67" i="1"/>
  <c r="AM66" i="1"/>
  <c r="AM65" i="1"/>
  <c r="AM64" i="1"/>
  <c r="AM63" i="1"/>
  <c r="AM62" i="1"/>
  <c r="AM61" i="1"/>
  <c r="AM60" i="1"/>
  <c r="AM59" i="1"/>
  <c r="AM58" i="1"/>
  <c r="AM57" i="1"/>
  <c r="AM56" i="1"/>
  <c r="AM55" i="1"/>
  <c r="AM54" i="1"/>
  <c r="AM53" i="1"/>
  <c r="AM52" i="1"/>
  <c r="C70" i="31"/>
  <c r="C71" i="31"/>
  <c r="C72" i="31"/>
  <c r="C73" i="31"/>
  <c r="C74" i="31"/>
  <c r="C75" i="31"/>
  <c r="C76" i="31"/>
  <c r="C77" i="31"/>
  <c r="C78" i="31"/>
  <c r="C79" i="31"/>
  <c r="C80" i="31"/>
  <c r="C81" i="31"/>
  <c r="C82" i="31"/>
  <c r="C83" i="31"/>
  <c r="C84" i="31"/>
  <c r="C85" i="31"/>
  <c r="C86" i="31"/>
  <c r="C87" i="31"/>
  <c r="C88" i="31"/>
  <c r="C89" i="31"/>
  <c r="C90" i="31"/>
  <c r="C91" i="31"/>
  <c r="C92" i="31"/>
  <c r="C93" i="31"/>
  <c r="C94" i="31"/>
  <c r="C95" i="31"/>
  <c r="C96" i="31"/>
  <c r="C97" i="31"/>
  <c r="C98" i="31"/>
  <c r="C99" i="31"/>
  <c r="C100" i="31"/>
  <c r="C101" i="31"/>
  <c r="C102" i="31"/>
  <c r="C103" i="31"/>
  <c r="C104" i="31"/>
  <c r="C105" i="31"/>
  <c r="C106" i="31"/>
  <c r="C107" i="31"/>
  <c r="C108" i="31"/>
  <c r="C69" i="31"/>
  <c r="U64" i="1"/>
  <c r="V64" i="1"/>
  <c r="W64" i="1"/>
  <c r="X64" i="1"/>
  <c r="Y64" i="1"/>
  <c r="U57" i="1" l="1"/>
  <c r="V57" i="1"/>
  <c r="W57" i="1"/>
  <c r="X57" i="1"/>
  <c r="Y57" i="1"/>
  <c r="U58" i="1"/>
  <c r="V58" i="1"/>
  <c r="W58" i="1"/>
  <c r="X58" i="1"/>
  <c r="Y58" i="1"/>
  <c r="U59" i="1"/>
  <c r="V59" i="1"/>
  <c r="W59" i="1"/>
  <c r="X59" i="1"/>
  <c r="Y59" i="1"/>
  <c r="U60" i="1"/>
  <c r="V60" i="1"/>
  <c r="W60" i="1"/>
  <c r="X60" i="1"/>
  <c r="Y60" i="1"/>
  <c r="U61" i="1"/>
  <c r="V61" i="1"/>
  <c r="W61" i="1"/>
  <c r="X61" i="1"/>
  <c r="Y61" i="1"/>
  <c r="U62" i="1"/>
  <c r="V62" i="1"/>
  <c r="W62" i="1"/>
  <c r="X62" i="1"/>
  <c r="Y62" i="1"/>
  <c r="U63" i="1"/>
  <c r="V63" i="1"/>
  <c r="W63" i="1"/>
  <c r="X63" i="1"/>
  <c r="Y63" i="1"/>
  <c r="U65" i="1"/>
  <c r="V65" i="1"/>
  <c r="W65" i="1"/>
  <c r="X65" i="1"/>
  <c r="Y65" i="1"/>
  <c r="U66" i="1"/>
  <c r="V66" i="1"/>
  <c r="W66" i="1"/>
  <c r="X66" i="1"/>
  <c r="Y66" i="1"/>
  <c r="U67" i="1"/>
  <c r="V67" i="1"/>
  <c r="W67" i="1"/>
  <c r="X67" i="1"/>
  <c r="Y67" i="1"/>
  <c r="U68" i="1"/>
  <c r="V68" i="1"/>
  <c r="W68" i="1"/>
  <c r="X68" i="1"/>
  <c r="Y68" i="1"/>
  <c r="U69" i="1"/>
  <c r="V69" i="1"/>
  <c r="W69" i="1"/>
  <c r="X69" i="1"/>
  <c r="Y69" i="1"/>
  <c r="U70" i="1"/>
  <c r="V70" i="1"/>
  <c r="W70" i="1"/>
  <c r="X70" i="1"/>
  <c r="Y70" i="1"/>
  <c r="U71" i="1"/>
  <c r="V71" i="1"/>
  <c r="W71" i="1"/>
  <c r="X71" i="1"/>
  <c r="Y71" i="1"/>
  <c r="U72" i="1"/>
  <c r="V72" i="1"/>
  <c r="W72" i="1"/>
  <c r="X72" i="1"/>
  <c r="Y72" i="1"/>
  <c r="U73" i="1"/>
  <c r="V73" i="1"/>
  <c r="W73" i="1"/>
  <c r="X73" i="1"/>
  <c r="Y73" i="1"/>
  <c r="U74" i="1"/>
  <c r="V74" i="1"/>
  <c r="W74" i="1"/>
  <c r="X74" i="1"/>
  <c r="Y74" i="1"/>
  <c r="U75" i="1"/>
  <c r="V75" i="1"/>
  <c r="W75" i="1"/>
  <c r="X75" i="1"/>
  <c r="Y75" i="1"/>
  <c r="U76" i="1"/>
  <c r="V76" i="1"/>
  <c r="W76" i="1"/>
  <c r="X76" i="1"/>
  <c r="Y76" i="1"/>
  <c r="U77" i="1"/>
  <c r="V77" i="1"/>
  <c r="W77" i="1"/>
  <c r="X77" i="1"/>
  <c r="Y77" i="1"/>
  <c r="U78" i="1"/>
  <c r="V78" i="1"/>
  <c r="W78" i="1"/>
  <c r="X78" i="1"/>
  <c r="Y78" i="1"/>
  <c r="U79" i="1"/>
  <c r="V79" i="1"/>
  <c r="W79" i="1"/>
  <c r="X79" i="1"/>
  <c r="Y79" i="1"/>
  <c r="U80" i="1"/>
  <c r="V80" i="1"/>
  <c r="W80" i="1"/>
  <c r="X80" i="1"/>
  <c r="Y80" i="1"/>
  <c r="U81" i="1"/>
  <c r="V81" i="1"/>
  <c r="W81" i="1"/>
  <c r="X81" i="1"/>
  <c r="Y81" i="1"/>
  <c r="U82" i="1"/>
  <c r="V82" i="1"/>
  <c r="W82" i="1"/>
  <c r="X82" i="1"/>
  <c r="Y82" i="1"/>
  <c r="U83" i="1"/>
  <c r="V83" i="1"/>
  <c r="W83" i="1"/>
  <c r="X83" i="1"/>
  <c r="Y83" i="1"/>
  <c r="U84" i="1"/>
  <c r="V84" i="1"/>
  <c r="W84" i="1"/>
  <c r="X84" i="1"/>
  <c r="Y84" i="1"/>
  <c r="U85" i="1"/>
  <c r="V85" i="1"/>
  <c r="W85" i="1"/>
  <c r="X85" i="1"/>
  <c r="Y85" i="1"/>
  <c r="U86" i="1"/>
  <c r="V86" i="1"/>
  <c r="W86" i="1"/>
  <c r="X86" i="1"/>
  <c r="Y86" i="1"/>
  <c r="U87" i="1"/>
  <c r="V87" i="1"/>
  <c r="W87" i="1"/>
  <c r="X87" i="1"/>
  <c r="Y87" i="1"/>
  <c r="U88" i="1"/>
  <c r="V88" i="1"/>
  <c r="W88" i="1"/>
  <c r="X88" i="1"/>
  <c r="Y88" i="1"/>
  <c r="U89" i="1"/>
  <c r="V89" i="1"/>
  <c r="W89" i="1"/>
  <c r="X89" i="1"/>
  <c r="Y89" i="1"/>
  <c r="U90" i="1"/>
  <c r="V90" i="1"/>
  <c r="W90" i="1"/>
  <c r="X90" i="1"/>
  <c r="Y90" i="1"/>
  <c r="AB53" i="1"/>
  <c r="AC53" i="1"/>
  <c r="AD53" i="1"/>
  <c r="AE53" i="1"/>
  <c r="AF53" i="1"/>
  <c r="AB54" i="1"/>
  <c r="AC54" i="1"/>
  <c r="AD54" i="1"/>
  <c r="AE54" i="1"/>
  <c r="AF54" i="1"/>
  <c r="AB55" i="1"/>
  <c r="AC55" i="1"/>
  <c r="AD55" i="1"/>
  <c r="AE55" i="1"/>
  <c r="AF55" i="1"/>
  <c r="AB57" i="1"/>
  <c r="AC57" i="1"/>
  <c r="AD57" i="1"/>
  <c r="AE57" i="1"/>
  <c r="AF57" i="1"/>
  <c r="AB58" i="1"/>
  <c r="AC58" i="1"/>
  <c r="AD58" i="1"/>
  <c r="AE58" i="1"/>
  <c r="AF58" i="1"/>
  <c r="AB59" i="1"/>
  <c r="AC59" i="1"/>
  <c r="AD59" i="1"/>
  <c r="AE59" i="1"/>
  <c r="AF59" i="1"/>
  <c r="AB60" i="1"/>
  <c r="AC60" i="1"/>
  <c r="AD60" i="1"/>
  <c r="AE60" i="1"/>
  <c r="AF60" i="1"/>
  <c r="AB61" i="1"/>
  <c r="AC61" i="1"/>
  <c r="AD61" i="1"/>
  <c r="AE61" i="1"/>
  <c r="AF61" i="1"/>
  <c r="AB62" i="1"/>
  <c r="AC62" i="1"/>
  <c r="AD62" i="1"/>
  <c r="AE62" i="1"/>
  <c r="AF62" i="1"/>
  <c r="AB63" i="1"/>
  <c r="AC63" i="1"/>
  <c r="AD63" i="1"/>
  <c r="AE63" i="1"/>
  <c r="AF63" i="1"/>
  <c r="AB64" i="1"/>
  <c r="AC64" i="1"/>
  <c r="AD64" i="1"/>
  <c r="AE64" i="1"/>
  <c r="AF64" i="1"/>
  <c r="AB65" i="1"/>
  <c r="AC65" i="1"/>
  <c r="AD65" i="1"/>
  <c r="AE65" i="1"/>
  <c r="AF65" i="1"/>
  <c r="AB66" i="1"/>
  <c r="AC66" i="1"/>
  <c r="AD66" i="1"/>
  <c r="AE66" i="1"/>
  <c r="AF66" i="1"/>
  <c r="AB67" i="1"/>
  <c r="AC67" i="1"/>
  <c r="AD67" i="1"/>
  <c r="AE67" i="1"/>
  <c r="AF67" i="1"/>
  <c r="AB68" i="1"/>
  <c r="AC68" i="1"/>
  <c r="AD68" i="1"/>
  <c r="AE68" i="1"/>
  <c r="AF68" i="1"/>
  <c r="AB69" i="1"/>
  <c r="AC69" i="1"/>
  <c r="AD69" i="1"/>
  <c r="AE69" i="1"/>
  <c r="AF69" i="1"/>
  <c r="AB70" i="1"/>
  <c r="AC70" i="1"/>
  <c r="AD70" i="1"/>
  <c r="AE70" i="1"/>
  <c r="AF70" i="1"/>
  <c r="AB71" i="1"/>
  <c r="AC71" i="1"/>
  <c r="AD71" i="1"/>
  <c r="AE71" i="1"/>
  <c r="AF71" i="1"/>
  <c r="AB72" i="1"/>
  <c r="AC72" i="1"/>
  <c r="AD72" i="1"/>
  <c r="AE72" i="1"/>
  <c r="AF72" i="1"/>
  <c r="AB73" i="1"/>
  <c r="AC73" i="1"/>
  <c r="AD73" i="1"/>
  <c r="AE73" i="1"/>
  <c r="AF73" i="1"/>
  <c r="AB74" i="1"/>
  <c r="AC74" i="1"/>
  <c r="AD74" i="1"/>
  <c r="AE74" i="1"/>
  <c r="AF74" i="1"/>
  <c r="AB75" i="1"/>
  <c r="AC75" i="1"/>
  <c r="AD75" i="1"/>
  <c r="AE75" i="1"/>
  <c r="AF75" i="1"/>
  <c r="AB76" i="1"/>
  <c r="AC76" i="1"/>
  <c r="AD76" i="1"/>
  <c r="AE76" i="1"/>
  <c r="AF76" i="1"/>
  <c r="AB77" i="1"/>
  <c r="AC77" i="1"/>
  <c r="AD77" i="1"/>
  <c r="AE77" i="1"/>
  <c r="AF77" i="1"/>
  <c r="AB78" i="1"/>
  <c r="AC78" i="1"/>
  <c r="AD78" i="1"/>
  <c r="AE78" i="1"/>
  <c r="AF78" i="1"/>
  <c r="AB79" i="1"/>
  <c r="AC79" i="1"/>
  <c r="AD79" i="1"/>
  <c r="AE79" i="1"/>
  <c r="AF79" i="1"/>
  <c r="AB80" i="1"/>
  <c r="AC80" i="1"/>
  <c r="AD80" i="1"/>
  <c r="AE80" i="1"/>
  <c r="AF80" i="1"/>
  <c r="AB81" i="1"/>
  <c r="AC81" i="1"/>
  <c r="AD81" i="1"/>
  <c r="AE81" i="1"/>
  <c r="AF81" i="1"/>
  <c r="AB82" i="1"/>
  <c r="AC82" i="1"/>
  <c r="AD82" i="1"/>
  <c r="AE82" i="1"/>
  <c r="AF82" i="1"/>
  <c r="AB83" i="1"/>
  <c r="AC83" i="1"/>
  <c r="AD83" i="1"/>
  <c r="AE83" i="1"/>
  <c r="AF83" i="1"/>
  <c r="AB84" i="1"/>
  <c r="AC84" i="1"/>
  <c r="AD84" i="1"/>
  <c r="AE84" i="1"/>
  <c r="AF84" i="1"/>
  <c r="AB85" i="1"/>
  <c r="AC85" i="1"/>
  <c r="AD85" i="1"/>
  <c r="AE85" i="1"/>
  <c r="AF85" i="1"/>
  <c r="AB86" i="1"/>
  <c r="AC86" i="1"/>
  <c r="AD86" i="1"/>
  <c r="AE86" i="1"/>
  <c r="AF86" i="1"/>
  <c r="AB87" i="1"/>
  <c r="AC87" i="1"/>
  <c r="AD87" i="1"/>
  <c r="AE87" i="1"/>
  <c r="AF87" i="1"/>
  <c r="AB56" i="1"/>
  <c r="AC56" i="1"/>
  <c r="AD56" i="1"/>
  <c r="AE56" i="1"/>
  <c r="AF56" i="1"/>
  <c r="Y91" i="1" l="1"/>
  <c r="Y53" i="1"/>
  <c r="Y54" i="1"/>
  <c r="Y55" i="1"/>
  <c r="Y56" i="1"/>
  <c r="Y52" i="1"/>
  <c r="F52" i="1"/>
  <c r="X52" i="1"/>
  <c r="X53" i="1"/>
  <c r="X54" i="1"/>
  <c r="X56" i="1"/>
  <c r="V52" i="1"/>
  <c r="W52" i="1"/>
  <c r="V53" i="1"/>
  <c r="W53" i="1"/>
  <c r="V54" i="1"/>
  <c r="W54" i="1"/>
  <c r="V56" i="1"/>
  <c r="W56" i="1"/>
  <c r="U53" i="1"/>
  <c r="U54" i="1"/>
  <c r="U56" i="1"/>
  <c r="U10" i="1"/>
  <c r="B77" i="1"/>
  <c r="B78" i="1"/>
  <c r="B79" i="1"/>
  <c r="B80" i="1"/>
  <c r="B81" i="1"/>
  <c r="B82" i="1"/>
  <c r="B83" i="1"/>
  <c r="B84" i="1"/>
  <c r="B85" i="1"/>
  <c r="B86" i="1"/>
  <c r="B87" i="1"/>
  <c r="B88" i="1"/>
  <c r="B89" i="1"/>
  <c r="AO138" i="26"/>
  <c r="AO137" i="26"/>
  <c r="AO136" i="26"/>
  <c r="AO135" i="26"/>
  <c r="AO134" i="26"/>
  <c r="AO133" i="26"/>
  <c r="AO132" i="26"/>
  <c r="AO131" i="26"/>
  <c r="AO130" i="26"/>
  <c r="AO129" i="26"/>
  <c r="AO128" i="26"/>
  <c r="AO127" i="26"/>
  <c r="AO126" i="26"/>
  <c r="AO125" i="26"/>
  <c r="AO124" i="26"/>
  <c r="AO123" i="26"/>
  <c r="AO122" i="26"/>
  <c r="AO121" i="26"/>
  <c r="AO120" i="26"/>
  <c r="AO119" i="26"/>
  <c r="AO118" i="26"/>
  <c r="AO117" i="26"/>
  <c r="AO116" i="26"/>
  <c r="AO115" i="26"/>
  <c r="AO114" i="26"/>
  <c r="AO113" i="26"/>
  <c r="AO112" i="26"/>
  <c r="AO111" i="26"/>
  <c r="AO110" i="26"/>
  <c r="AO109" i="26"/>
  <c r="AO108" i="26"/>
  <c r="AO107" i="26"/>
  <c r="AO106" i="26"/>
  <c r="AO105" i="26"/>
  <c r="AO104" i="26"/>
  <c r="AO103" i="26"/>
  <c r="AO102" i="26"/>
  <c r="AO101" i="26"/>
  <c r="AO100" i="26"/>
  <c r="AO99" i="26"/>
  <c r="AO98" i="26"/>
  <c r="AO97" i="26"/>
  <c r="AO96" i="26"/>
  <c r="AO95" i="26"/>
  <c r="AO94" i="26"/>
  <c r="AO93" i="26"/>
  <c r="AO92" i="26"/>
  <c r="AO91" i="26"/>
  <c r="AO90" i="26"/>
  <c r="AO89" i="26"/>
  <c r="AO88" i="26"/>
  <c r="AO87" i="26"/>
  <c r="AO86" i="26"/>
  <c r="AO85" i="26"/>
  <c r="AO84" i="26"/>
  <c r="AO83" i="26"/>
  <c r="AO82" i="26"/>
  <c r="AO81" i="26"/>
  <c r="AO80" i="26"/>
  <c r="AO79" i="26"/>
  <c r="AO78" i="26"/>
  <c r="AO77" i="26"/>
  <c r="AO76" i="26"/>
  <c r="AO75" i="26"/>
  <c r="AO74" i="26"/>
  <c r="AO73" i="26"/>
  <c r="AO72" i="26"/>
  <c r="AO71" i="26"/>
  <c r="AO70" i="26"/>
  <c r="AO69" i="26"/>
  <c r="AO68" i="26"/>
  <c r="AO67" i="26"/>
  <c r="AO66" i="26"/>
  <c r="AO65" i="26"/>
  <c r="AO64" i="26"/>
  <c r="AO63" i="26"/>
  <c r="AO62" i="26"/>
  <c r="AO61" i="26"/>
  <c r="AO60" i="26"/>
  <c r="AO59" i="26"/>
  <c r="AO58" i="26"/>
  <c r="AO57" i="26"/>
  <c r="AO56" i="26"/>
  <c r="AO55" i="26"/>
  <c r="AO54" i="26"/>
  <c r="AO53" i="26"/>
  <c r="AO52" i="26"/>
  <c r="AO51" i="26"/>
  <c r="AO50" i="26"/>
  <c r="AO49" i="26"/>
  <c r="AO48" i="26"/>
  <c r="AO47" i="26"/>
  <c r="AO46" i="26"/>
  <c r="AO45" i="26"/>
  <c r="AO44" i="26"/>
  <c r="AO43" i="26"/>
  <c r="AO42" i="26"/>
  <c r="AO41" i="26"/>
  <c r="AO40" i="26"/>
  <c r="AO39" i="26"/>
  <c r="AO38" i="26"/>
  <c r="AO37" i="26"/>
  <c r="AO36" i="26"/>
  <c r="AO35" i="26"/>
  <c r="AO34" i="26"/>
  <c r="AO33" i="26"/>
  <c r="AO32" i="26"/>
  <c r="AO31" i="26"/>
  <c r="AO30" i="26"/>
  <c r="AO29" i="26"/>
  <c r="AO28" i="26"/>
  <c r="AO27" i="26"/>
  <c r="AO26" i="26"/>
  <c r="AO25" i="26"/>
  <c r="AO24" i="26"/>
  <c r="AO23" i="26"/>
  <c r="AO22" i="26"/>
  <c r="AO21" i="26"/>
  <c r="AO20" i="26"/>
  <c r="AO19" i="26"/>
  <c r="AO18" i="26"/>
  <c r="AO17" i="26"/>
  <c r="AO16" i="26"/>
  <c r="AO15" i="26"/>
  <c r="AO14" i="26"/>
  <c r="AO13" i="26"/>
  <c r="AO12" i="26"/>
  <c r="AO11" i="26"/>
  <c r="AO10" i="26"/>
  <c r="AO9" i="26"/>
  <c r="AO8" i="26"/>
  <c r="AO7" i="26"/>
  <c r="AO6" i="26"/>
  <c r="AO5" i="26"/>
  <c r="AO4" i="26"/>
  <c r="AO3" i="26"/>
  <c r="AA57" i="1"/>
  <c r="H53" i="1"/>
  <c r="H54" i="1"/>
  <c r="H55" i="1"/>
  <c r="H56" i="1"/>
  <c r="H57" i="1"/>
  <c r="H58" i="1"/>
  <c r="H59" i="1"/>
  <c r="H60" i="1"/>
  <c r="H61" i="1"/>
  <c r="H62" i="1"/>
  <c r="H63" i="1"/>
  <c r="H65" i="1"/>
  <c r="H66" i="1"/>
  <c r="H67" i="1"/>
  <c r="H68" i="1"/>
  <c r="H69" i="1"/>
  <c r="H70" i="1"/>
  <c r="H71" i="1"/>
  <c r="H72" i="1"/>
  <c r="H73" i="1"/>
  <c r="H74" i="1"/>
  <c r="H75" i="1"/>
  <c r="H76" i="1"/>
  <c r="H77" i="1"/>
  <c r="H78" i="1"/>
  <c r="H79" i="1"/>
  <c r="H80" i="1"/>
  <c r="H81" i="1"/>
  <c r="H82" i="1"/>
  <c r="H83" i="1"/>
  <c r="H84" i="1"/>
  <c r="H85" i="1"/>
  <c r="H86" i="1"/>
  <c r="H87" i="1"/>
  <c r="H52" i="1"/>
  <c r="B52" i="1"/>
  <c r="B58" i="1"/>
  <c r="B10" i="1"/>
  <c r="G9" i="31" l="1"/>
  <c r="G8" i="31"/>
  <c r="G25" i="31"/>
  <c r="G21" i="31"/>
  <c r="G22" i="31"/>
  <c r="G24" i="31"/>
  <c r="G23" i="31"/>
  <c r="G13" i="31"/>
  <c r="G12" i="31"/>
  <c r="G11" i="31"/>
  <c r="G10" i="31"/>
  <c r="E7" i="31"/>
  <c r="G10" i="21"/>
  <c r="I7" i="31"/>
  <c r="J7" i="31"/>
  <c r="K7" i="31"/>
  <c r="H7" i="31"/>
  <c r="G7" i="31"/>
  <c r="B53" i="1"/>
  <c r="B76" i="1"/>
  <c r="B75" i="1"/>
  <c r="B74" i="1"/>
  <c r="B73" i="1"/>
  <c r="B72" i="1"/>
  <c r="B71" i="1"/>
  <c r="B70" i="1"/>
  <c r="B69" i="1"/>
  <c r="B91" i="1"/>
  <c r="B90" i="1"/>
  <c r="B68" i="1"/>
  <c r="B67" i="1"/>
  <c r="B66" i="1"/>
  <c r="B65" i="1"/>
  <c r="B64" i="1"/>
  <c r="B63" i="1"/>
  <c r="B62" i="1"/>
  <c r="B61" i="1"/>
  <c r="B60" i="1"/>
  <c r="B59" i="1"/>
  <c r="B57" i="1"/>
  <c r="B56" i="1"/>
  <c r="B55" i="1"/>
  <c r="B54" i="1"/>
  <c r="Z19" i="28"/>
  <c r="W19" i="28"/>
  <c r="V19" i="28"/>
  <c r="J2" i="28"/>
  <c r="Y19" i="1"/>
  <c r="F20" i="21"/>
  <c r="F21" i="21"/>
  <c r="F22" i="21"/>
  <c r="F23" i="21"/>
  <c r="F24" i="21"/>
  <c r="F25" i="21"/>
  <c r="F26" i="21"/>
  <c r="F27" i="21"/>
  <c r="F28" i="21"/>
  <c r="F29" i="21"/>
  <c r="F30" i="21"/>
  <c r="F31" i="21"/>
  <c r="F32" i="21"/>
  <c r="F33" i="21"/>
  <c r="F34" i="21"/>
  <c r="F35" i="21"/>
  <c r="F36" i="21"/>
  <c r="F37" i="21"/>
  <c r="F38" i="21"/>
  <c r="F39" i="21"/>
  <c r="F40" i="21"/>
  <c r="F41" i="21"/>
  <c r="F42" i="21"/>
  <c r="F43" i="21"/>
  <c r="F44" i="21"/>
  <c r="F45" i="21"/>
  <c r="F46" i="21"/>
  <c r="F47" i="21"/>
  <c r="F48" i="21"/>
  <c r="F49" i="21"/>
  <c r="F50" i="21"/>
  <c r="F51" i="21"/>
  <c r="F52" i="21"/>
  <c r="F53" i="21"/>
  <c r="F54" i="21"/>
  <c r="F55" i="21"/>
  <c r="F56" i="21"/>
  <c r="F57" i="21"/>
  <c r="F58" i="21"/>
  <c r="F59" i="21"/>
  <c r="F60" i="21"/>
  <c r="F61" i="21"/>
  <c r="F62" i="21"/>
  <c r="F63" i="21"/>
  <c r="F64" i="21"/>
  <c r="F65" i="21"/>
  <c r="F66" i="21"/>
  <c r="F67" i="21"/>
  <c r="F68" i="21"/>
  <c r="F69" i="21"/>
  <c r="F70" i="21"/>
  <c r="F71" i="21"/>
  <c r="F72" i="21"/>
  <c r="F73" i="21"/>
  <c r="F74" i="21"/>
  <c r="F75" i="21"/>
  <c r="F76" i="21"/>
  <c r="F77" i="21"/>
  <c r="F78" i="21"/>
  <c r="F79" i="21"/>
  <c r="F80" i="21"/>
  <c r="F81" i="21"/>
  <c r="F82" i="21"/>
  <c r="F83" i="21"/>
  <c r="F84" i="21"/>
  <c r="F85" i="21"/>
  <c r="F86" i="21"/>
  <c r="F87" i="21"/>
  <c r="F88" i="21"/>
  <c r="F89" i="21"/>
  <c r="F90" i="21"/>
  <c r="F91" i="21"/>
  <c r="F92" i="21"/>
  <c r="F93" i="21"/>
  <c r="F94" i="21"/>
  <c r="F95" i="21"/>
  <c r="F96" i="21"/>
  <c r="F97" i="21"/>
  <c r="F98" i="21"/>
  <c r="F99" i="21"/>
  <c r="F100" i="21"/>
  <c r="F101" i="21"/>
  <c r="F102" i="21"/>
  <c r="F103" i="21"/>
  <c r="F104" i="21"/>
  <c r="F105" i="21"/>
  <c r="F106" i="21"/>
  <c r="F107" i="21"/>
  <c r="F108" i="21"/>
  <c r="F109" i="21"/>
  <c r="F110" i="21"/>
  <c r="F111" i="21"/>
  <c r="F112" i="21"/>
  <c r="F113" i="21"/>
  <c r="F114" i="21"/>
  <c r="F115" i="21"/>
  <c r="F116" i="21"/>
  <c r="F117" i="21"/>
  <c r="F118" i="21"/>
  <c r="F119" i="21"/>
  <c r="F120" i="21"/>
  <c r="F121" i="21"/>
  <c r="F122" i="21"/>
  <c r="F123" i="21"/>
  <c r="F124" i="21"/>
  <c r="F125" i="21"/>
  <c r="F126" i="21"/>
  <c r="F127" i="21"/>
  <c r="F128" i="21"/>
  <c r="F129" i="21"/>
  <c r="F10" i="21"/>
  <c r="F11" i="21"/>
  <c r="F12" i="21"/>
  <c r="F13" i="21"/>
  <c r="F14" i="21"/>
  <c r="F15" i="21"/>
  <c r="F16" i="21"/>
  <c r="F17" i="21"/>
  <c r="F18" i="21"/>
  <c r="F19" i="21"/>
  <c r="F9" i="21"/>
  <c r="M10" i="21"/>
  <c r="M11" i="21"/>
  <c r="E8" i="31" l="1"/>
  <c r="B11" i="1"/>
  <c r="H15" i="1"/>
  <c r="AA34" i="28"/>
  <c r="Z38" i="28"/>
  <c r="W55" i="1" l="1"/>
  <c r="V55" i="1"/>
  <c r="U55" i="1"/>
  <c r="X55" i="1"/>
  <c r="AC15" i="1"/>
  <c r="V18" i="28"/>
  <c r="U19" i="28"/>
  <c r="H36" i="1"/>
  <c r="M60" i="21"/>
  <c r="Y34" i="1"/>
  <c r="Y30" i="1"/>
  <c r="Y22" i="1"/>
  <c r="Y21" i="1"/>
  <c r="Y20" i="1"/>
  <c r="E36" i="4"/>
  <c r="C36" i="4"/>
  <c r="B36" i="1"/>
  <c r="D36" i="4" s="1"/>
  <c r="AK36" i="1"/>
  <c r="AE36" i="1" s="1"/>
  <c r="S36" i="1"/>
  <c r="AK28" i="1"/>
  <c r="W28" i="1" s="1"/>
  <c r="AA55" i="28"/>
  <c r="AA54" i="28"/>
  <c r="AA39" i="28"/>
  <c r="Z39" i="28" s="1"/>
  <c r="AA37" i="28"/>
  <c r="Z37" i="28" s="1"/>
  <c r="AA36" i="28"/>
  <c r="Z36" i="28"/>
  <c r="AA35" i="28"/>
  <c r="Z35" i="28" s="1"/>
  <c r="Z34" i="28"/>
  <c r="Z40" i="28" s="1"/>
  <c r="AA31" i="28"/>
  <c r="AA30" i="28"/>
  <c r="AA29" i="28"/>
  <c r="W29" i="28"/>
  <c r="Z28" i="28"/>
  <c r="AA28" i="28" s="1"/>
  <c r="V27" i="28"/>
  <c r="W26" i="28"/>
  <c r="V20" i="28"/>
  <c r="X18" i="28"/>
  <c r="U18" i="28"/>
  <c r="S2" i="28"/>
  <c r="R2" i="28"/>
  <c r="Q2" i="28"/>
  <c r="P2" i="28"/>
  <c r="F2" i="28"/>
  <c r="D2" i="28"/>
  <c r="S1" i="28"/>
  <c r="R1" i="28"/>
  <c r="Q1" i="28"/>
  <c r="P1" i="28"/>
  <c r="F1" i="28"/>
  <c r="D1" i="28"/>
  <c r="C32" i="10"/>
  <c r="B32" i="10"/>
  <c r="E11" i="4"/>
  <c r="C11" i="4"/>
  <c r="E12" i="4"/>
  <c r="C12" i="4"/>
  <c r="E13" i="4"/>
  <c r="C13" i="4"/>
  <c r="E14" i="4"/>
  <c r="C14" i="4"/>
  <c r="E15" i="4"/>
  <c r="C15" i="4"/>
  <c r="E16" i="4"/>
  <c r="C16" i="4"/>
  <c r="E17" i="4"/>
  <c r="C17" i="4"/>
  <c r="E18" i="4"/>
  <c r="C18" i="4"/>
  <c r="E19" i="4"/>
  <c r="C19" i="4"/>
  <c r="E20" i="4"/>
  <c r="C20" i="4"/>
  <c r="E21" i="4"/>
  <c r="C21" i="4"/>
  <c r="E22" i="4"/>
  <c r="C22" i="4"/>
  <c r="E23" i="4"/>
  <c r="C23" i="4"/>
  <c r="E24" i="4"/>
  <c r="C24" i="4"/>
  <c r="E25" i="4"/>
  <c r="C25" i="4"/>
  <c r="E26" i="4"/>
  <c r="C26" i="4"/>
  <c r="E27" i="4"/>
  <c r="C27" i="4"/>
  <c r="E28" i="4"/>
  <c r="C28" i="4"/>
  <c r="E29" i="4"/>
  <c r="C29" i="4"/>
  <c r="E30" i="4"/>
  <c r="C30" i="4"/>
  <c r="E31" i="4"/>
  <c r="C31" i="4"/>
  <c r="E32" i="4"/>
  <c r="C32" i="4"/>
  <c r="E33" i="4"/>
  <c r="C33" i="4"/>
  <c r="E34" i="4"/>
  <c r="C34" i="4"/>
  <c r="E35" i="4"/>
  <c r="C35" i="4"/>
  <c r="B20" i="1"/>
  <c r="D20" i="4" s="1"/>
  <c r="B28" i="1"/>
  <c r="D28" i="4" s="1"/>
  <c r="B14" i="1"/>
  <c r="D15" i="4" s="1"/>
  <c r="B35" i="1"/>
  <c r="D35" i="4" s="1"/>
  <c r="B34" i="1"/>
  <c r="D34" i="4" s="1"/>
  <c r="B33" i="1"/>
  <c r="D33" i="4" s="1"/>
  <c r="B32" i="1"/>
  <c r="D32" i="4" s="1"/>
  <c r="B31" i="1"/>
  <c r="D31" i="4" s="1"/>
  <c r="B30" i="1"/>
  <c r="D30" i="4" s="1"/>
  <c r="B29" i="1"/>
  <c r="D29" i="4" s="1"/>
  <c r="B27" i="1"/>
  <c r="D27" i="4" s="1"/>
  <c r="B26" i="1"/>
  <c r="D26" i="4" s="1"/>
  <c r="B25" i="1"/>
  <c r="D25" i="4" s="1"/>
  <c r="B24" i="1"/>
  <c r="D24" i="4" s="1"/>
  <c r="B23" i="1"/>
  <c r="D23" i="4" s="1"/>
  <c r="B22" i="1"/>
  <c r="D22" i="4" s="1"/>
  <c r="B21" i="1"/>
  <c r="D21" i="4" s="1"/>
  <c r="B19" i="1"/>
  <c r="D19" i="4" s="1"/>
  <c r="B18" i="1"/>
  <c r="D18" i="4" s="1"/>
  <c r="B17" i="1"/>
  <c r="D17" i="4" s="1"/>
  <c r="B15" i="1"/>
  <c r="D16" i="4" s="1"/>
  <c r="B13" i="1"/>
  <c r="D14" i="4" s="1"/>
  <c r="B12" i="1"/>
  <c r="D13" i="4" s="1"/>
  <c r="D12" i="4"/>
  <c r="D11" i="4"/>
  <c r="J78" i="21"/>
  <c r="J79" i="21"/>
  <c r="J10" i="21"/>
  <c r="J81" i="21"/>
  <c r="J80" i="21"/>
  <c r="J95" i="21"/>
  <c r="AB15" i="1"/>
  <c r="AF15" i="1"/>
  <c r="AE15" i="1"/>
  <c r="AD15" i="1"/>
  <c r="Z1" i="25"/>
  <c r="Y1" i="25"/>
  <c r="X1" i="25"/>
  <c r="W1" i="25"/>
  <c r="AK29" i="1"/>
  <c r="AC29" i="1" s="1"/>
  <c r="AK18" i="1"/>
  <c r="AF18" i="1" s="1"/>
  <c r="AK24" i="1"/>
  <c r="AA24" i="1" s="1"/>
  <c r="AA31" i="1" s="1"/>
  <c r="AK23" i="1"/>
  <c r="AC23" i="1" s="1"/>
  <c r="AK17" i="1"/>
  <c r="AK32" i="1" s="1"/>
  <c r="AC32" i="1" s="1"/>
  <c r="U15" i="1"/>
  <c r="AK10" i="1"/>
  <c r="H10" i="1" s="1"/>
  <c r="AK11" i="1"/>
  <c r="AA15" i="1"/>
  <c r="X15" i="1"/>
  <c r="W15" i="1"/>
  <c r="V15" i="1"/>
  <c r="W19" i="1"/>
  <c r="W20" i="1" s="1"/>
  <c r="W21" i="1" s="1"/>
  <c r="V19" i="1"/>
  <c r="V20" i="1" s="1"/>
  <c r="V21" i="1" s="1"/>
  <c r="U19" i="1"/>
  <c r="U20" i="1" s="1"/>
  <c r="U21" i="1" s="1"/>
  <c r="U30" i="1" s="1"/>
  <c r="U28" i="1"/>
  <c r="V28" i="1"/>
  <c r="X28" i="1"/>
  <c r="AA28" i="1"/>
  <c r="X29" i="1"/>
  <c r="AE28" i="1"/>
  <c r="V29" i="1"/>
  <c r="AF28" i="1"/>
  <c r="Y13" i="1"/>
  <c r="Y14" i="1" s="1"/>
  <c r="W23" i="28"/>
  <c r="W24" i="28"/>
  <c r="W25" i="28"/>
  <c r="Z129" i="21"/>
  <c r="Y129" i="21"/>
  <c r="X129" i="21"/>
  <c r="W129" i="21"/>
  <c r="V129" i="21"/>
  <c r="U129" i="21"/>
  <c r="T129" i="21"/>
  <c r="S129" i="21"/>
  <c r="R129" i="21"/>
  <c r="Q129" i="21"/>
  <c r="P129" i="21"/>
  <c r="O129" i="21"/>
  <c r="N129" i="21"/>
  <c r="M129" i="21"/>
  <c r="Z128" i="21"/>
  <c r="Y128" i="21"/>
  <c r="X128" i="21"/>
  <c r="W128" i="21"/>
  <c r="V128" i="21"/>
  <c r="U128" i="21"/>
  <c r="T128" i="21"/>
  <c r="S128" i="21"/>
  <c r="R128" i="21"/>
  <c r="Q128" i="21"/>
  <c r="P128" i="21"/>
  <c r="O128" i="21"/>
  <c r="N128" i="21"/>
  <c r="M128" i="21"/>
  <c r="Z127" i="21"/>
  <c r="Y127" i="21"/>
  <c r="X127" i="21"/>
  <c r="W127" i="21"/>
  <c r="V127" i="21"/>
  <c r="U127" i="21"/>
  <c r="T127" i="21"/>
  <c r="S127" i="21"/>
  <c r="R127" i="21"/>
  <c r="Q127" i="21"/>
  <c r="P127" i="21"/>
  <c r="O127" i="21"/>
  <c r="N127" i="21"/>
  <c r="M127" i="21"/>
  <c r="Z126" i="21"/>
  <c r="Y126" i="21"/>
  <c r="X126" i="21"/>
  <c r="W126" i="21"/>
  <c r="V126" i="21"/>
  <c r="U126" i="21"/>
  <c r="T126" i="21"/>
  <c r="S126" i="21"/>
  <c r="R126" i="21"/>
  <c r="Q126" i="21"/>
  <c r="P126" i="21"/>
  <c r="O126" i="21"/>
  <c r="N126" i="21"/>
  <c r="M126" i="21"/>
  <c r="Z125" i="21"/>
  <c r="Y125" i="21"/>
  <c r="X125" i="21"/>
  <c r="W125" i="21"/>
  <c r="V125" i="21"/>
  <c r="U125" i="21"/>
  <c r="T125" i="21"/>
  <c r="S125" i="21"/>
  <c r="R125" i="21"/>
  <c r="Q125" i="21"/>
  <c r="P125" i="21"/>
  <c r="O125" i="21"/>
  <c r="N125" i="21"/>
  <c r="M125" i="21"/>
  <c r="Z124" i="21"/>
  <c r="Y124" i="21"/>
  <c r="X124" i="21"/>
  <c r="W124" i="21"/>
  <c r="V124" i="21"/>
  <c r="U124" i="21"/>
  <c r="T124" i="21"/>
  <c r="S124" i="21"/>
  <c r="R124" i="21"/>
  <c r="Q124" i="21"/>
  <c r="P124" i="21"/>
  <c r="O124" i="21"/>
  <c r="N124" i="21"/>
  <c r="M124" i="21"/>
  <c r="Z123" i="21"/>
  <c r="Y123" i="21"/>
  <c r="X123" i="21"/>
  <c r="W123" i="21"/>
  <c r="V123" i="21"/>
  <c r="U123" i="21"/>
  <c r="T123" i="21"/>
  <c r="S123" i="21"/>
  <c r="R123" i="21"/>
  <c r="Q123" i="21"/>
  <c r="P123" i="21"/>
  <c r="O123" i="21"/>
  <c r="N123" i="21"/>
  <c r="M123" i="21"/>
  <c r="Z122" i="21"/>
  <c r="Y122" i="21"/>
  <c r="X122" i="21"/>
  <c r="W122" i="21"/>
  <c r="V122" i="21"/>
  <c r="U122" i="21"/>
  <c r="T122" i="21"/>
  <c r="S122" i="21"/>
  <c r="R122" i="21"/>
  <c r="Q122" i="21"/>
  <c r="P122" i="21"/>
  <c r="O122" i="21"/>
  <c r="N122" i="21"/>
  <c r="M122" i="21"/>
  <c r="Z121" i="21"/>
  <c r="Y121" i="21"/>
  <c r="X121" i="21"/>
  <c r="W121" i="21"/>
  <c r="V121" i="21"/>
  <c r="U121" i="21"/>
  <c r="T121" i="21"/>
  <c r="S121" i="21"/>
  <c r="R121" i="21"/>
  <c r="Q121" i="21"/>
  <c r="P121" i="21"/>
  <c r="O121" i="21"/>
  <c r="N121" i="21"/>
  <c r="M121" i="21"/>
  <c r="Z120" i="21"/>
  <c r="Y120" i="21"/>
  <c r="X120" i="21"/>
  <c r="W120" i="21"/>
  <c r="V120" i="21"/>
  <c r="U120" i="21"/>
  <c r="T120" i="21"/>
  <c r="S120" i="21"/>
  <c r="R120" i="21"/>
  <c r="Q120" i="21"/>
  <c r="P120" i="21"/>
  <c r="O120" i="21"/>
  <c r="N120" i="21"/>
  <c r="M120" i="21"/>
  <c r="Z119" i="21"/>
  <c r="Y119" i="21"/>
  <c r="X119" i="21"/>
  <c r="W119" i="21"/>
  <c r="V119" i="21"/>
  <c r="U119" i="21"/>
  <c r="T119" i="21"/>
  <c r="S119" i="21"/>
  <c r="R119" i="21"/>
  <c r="Q119" i="21"/>
  <c r="P119" i="21"/>
  <c r="O119" i="21"/>
  <c r="N119" i="21"/>
  <c r="M119" i="21"/>
  <c r="Z118" i="21"/>
  <c r="Y118" i="21"/>
  <c r="X118" i="21"/>
  <c r="W118" i="21"/>
  <c r="V118" i="21"/>
  <c r="U118" i="21"/>
  <c r="T118" i="21"/>
  <c r="S118" i="21"/>
  <c r="R118" i="21"/>
  <c r="Q118" i="21"/>
  <c r="P118" i="21"/>
  <c r="O118" i="21"/>
  <c r="N118" i="21"/>
  <c r="M118" i="21"/>
  <c r="Z117" i="21"/>
  <c r="Y117" i="21"/>
  <c r="X117" i="21"/>
  <c r="W117" i="21"/>
  <c r="V117" i="21"/>
  <c r="U117" i="21"/>
  <c r="T117" i="21"/>
  <c r="S117" i="21"/>
  <c r="R117" i="21"/>
  <c r="Q117" i="21"/>
  <c r="P117" i="21"/>
  <c r="O117" i="21"/>
  <c r="N117" i="21"/>
  <c r="M117" i="21"/>
  <c r="Z116" i="21"/>
  <c r="Y116" i="21"/>
  <c r="X116" i="21"/>
  <c r="W116" i="21"/>
  <c r="V116" i="21"/>
  <c r="U116" i="21"/>
  <c r="T116" i="21"/>
  <c r="S116" i="21"/>
  <c r="R116" i="21"/>
  <c r="Q116" i="21"/>
  <c r="P116" i="21"/>
  <c r="O116" i="21"/>
  <c r="N116" i="21"/>
  <c r="M116" i="21"/>
  <c r="Z115" i="21"/>
  <c r="Y115" i="21"/>
  <c r="X115" i="21"/>
  <c r="W115" i="21"/>
  <c r="V115" i="21"/>
  <c r="U115" i="21"/>
  <c r="T115" i="21"/>
  <c r="S115" i="21"/>
  <c r="R115" i="21"/>
  <c r="Q115" i="21"/>
  <c r="P115" i="21"/>
  <c r="O115" i="21"/>
  <c r="N115" i="21"/>
  <c r="M115" i="21"/>
  <c r="Z114" i="21"/>
  <c r="Y114" i="21"/>
  <c r="X114" i="21"/>
  <c r="W114" i="21"/>
  <c r="V114" i="21"/>
  <c r="U114" i="21"/>
  <c r="T114" i="21"/>
  <c r="S114" i="21"/>
  <c r="R114" i="21"/>
  <c r="Q114" i="21"/>
  <c r="P114" i="21"/>
  <c r="O114" i="21"/>
  <c r="N114" i="21"/>
  <c r="M114" i="21"/>
  <c r="Z113" i="21"/>
  <c r="Y113" i="21"/>
  <c r="X113" i="21"/>
  <c r="W113" i="21"/>
  <c r="V113" i="21"/>
  <c r="U113" i="21"/>
  <c r="T113" i="21"/>
  <c r="S113" i="21"/>
  <c r="R113" i="21"/>
  <c r="Q113" i="21"/>
  <c r="P113" i="21"/>
  <c r="O113" i="21"/>
  <c r="N113" i="21"/>
  <c r="M113" i="21"/>
  <c r="Z112" i="21"/>
  <c r="Y112" i="21"/>
  <c r="X112" i="21"/>
  <c r="W112" i="21"/>
  <c r="V112" i="21"/>
  <c r="U112" i="21"/>
  <c r="T112" i="21"/>
  <c r="S112" i="21"/>
  <c r="R112" i="21"/>
  <c r="Q112" i="21"/>
  <c r="P112" i="21"/>
  <c r="O112" i="21"/>
  <c r="N112" i="21"/>
  <c r="M112" i="21"/>
  <c r="Z111" i="21"/>
  <c r="Y111" i="21"/>
  <c r="X111" i="21"/>
  <c r="W111" i="21"/>
  <c r="V111" i="21"/>
  <c r="U111" i="21"/>
  <c r="T111" i="21"/>
  <c r="S111" i="21"/>
  <c r="R111" i="21"/>
  <c r="Q111" i="21"/>
  <c r="P111" i="21"/>
  <c r="O111" i="21"/>
  <c r="N111" i="21"/>
  <c r="M111" i="21"/>
  <c r="Z110" i="21"/>
  <c r="Y110" i="21"/>
  <c r="X110" i="21"/>
  <c r="W110" i="21"/>
  <c r="V110" i="21"/>
  <c r="U110" i="21"/>
  <c r="T110" i="21"/>
  <c r="S110" i="21"/>
  <c r="R110" i="21"/>
  <c r="Q110" i="21"/>
  <c r="P110" i="21"/>
  <c r="O110" i="21"/>
  <c r="N110" i="21"/>
  <c r="M110" i="21"/>
  <c r="Z109" i="21"/>
  <c r="Y109" i="21"/>
  <c r="X109" i="21"/>
  <c r="W109" i="21"/>
  <c r="V109" i="21"/>
  <c r="U109" i="21"/>
  <c r="T109" i="21"/>
  <c r="S109" i="21"/>
  <c r="R109" i="21"/>
  <c r="Q109" i="21"/>
  <c r="P109" i="21"/>
  <c r="O109" i="21"/>
  <c r="N109" i="21"/>
  <c r="M109" i="21"/>
  <c r="Z108" i="21"/>
  <c r="Y108" i="21"/>
  <c r="X108" i="21"/>
  <c r="W108" i="21"/>
  <c r="V108" i="21"/>
  <c r="U108" i="21"/>
  <c r="T108" i="21"/>
  <c r="S108" i="21"/>
  <c r="R108" i="21"/>
  <c r="Q108" i="21"/>
  <c r="P108" i="21"/>
  <c r="O108" i="21"/>
  <c r="N108" i="21"/>
  <c r="M108" i="21"/>
  <c r="Z107" i="21"/>
  <c r="Y107" i="21"/>
  <c r="X107" i="21"/>
  <c r="W107" i="21"/>
  <c r="V107" i="21"/>
  <c r="U107" i="21"/>
  <c r="T107" i="21"/>
  <c r="S107" i="21"/>
  <c r="R107" i="21"/>
  <c r="Q107" i="21"/>
  <c r="P107" i="21"/>
  <c r="O107" i="21"/>
  <c r="N107" i="21"/>
  <c r="M107" i="21"/>
  <c r="Z106" i="21"/>
  <c r="Y106" i="21"/>
  <c r="X106" i="21"/>
  <c r="W106" i="21"/>
  <c r="V106" i="21"/>
  <c r="U106" i="21"/>
  <c r="T106" i="21"/>
  <c r="S106" i="21"/>
  <c r="R106" i="21"/>
  <c r="Q106" i="21"/>
  <c r="P106" i="21"/>
  <c r="O106" i="21"/>
  <c r="N106" i="21"/>
  <c r="M106" i="21"/>
  <c r="Z105" i="21"/>
  <c r="Y105" i="21"/>
  <c r="X105" i="21"/>
  <c r="W105" i="21"/>
  <c r="V105" i="21"/>
  <c r="U105" i="21"/>
  <c r="T105" i="21"/>
  <c r="S105" i="21"/>
  <c r="R105" i="21"/>
  <c r="Q105" i="21"/>
  <c r="P105" i="21"/>
  <c r="O105" i="21"/>
  <c r="N105" i="21"/>
  <c r="M105" i="21"/>
  <c r="Z104" i="21"/>
  <c r="Y104" i="21"/>
  <c r="X104" i="21"/>
  <c r="W104" i="21"/>
  <c r="V104" i="21"/>
  <c r="U104" i="21"/>
  <c r="T104" i="21"/>
  <c r="S104" i="21"/>
  <c r="R104" i="21"/>
  <c r="Q104" i="21"/>
  <c r="P104" i="21"/>
  <c r="O104" i="21"/>
  <c r="N104" i="21"/>
  <c r="M104" i="21"/>
  <c r="Z103" i="21"/>
  <c r="Y103" i="21"/>
  <c r="X103" i="21"/>
  <c r="W103" i="21"/>
  <c r="V103" i="21"/>
  <c r="U103" i="21"/>
  <c r="T103" i="21"/>
  <c r="S103" i="21"/>
  <c r="R103" i="21"/>
  <c r="Q103" i="21"/>
  <c r="P103" i="21"/>
  <c r="O103" i="21"/>
  <c r="N103" i="21"/>
  <c r="M103" i="21"/>
  <c r="Z102" i="21"/>
  <c r="Y102" i="21"/>
  <c r="X102" i="21"/>
  <c r="W102" i="21"/>
  <c r="V102" i="21"/>
  <c r="U102" i="21"/>
  <c r="T102" i="21"/>
  <c r="S102" i="21"/>
  <c r="R102" i="21"/>
  <c r="Q102" i="21"/>
  <c r="P102" i="21"/>
  <c r="O102" i="21"/>
  <c r="N102" i="21"/>
  <c r="M102" i="21"/>
  <c r="Z101" i="21"/>
  <c r="Y101" i="21"/>
  <c r="X101" i="21"/>
  <c r="W101" i="21"/>
  <c r="V101" i="21"/>
  <c r="U101" i="21"/>
  <c r="T101" i="21"/>
  <c r="S101" i="21"/>
  <c r="R101" i="21"/>
  <c r="Q101" i="21"/>
  <c r="P101" i="21"/>
  <c r="O101" i="21"/>
  <c r="N101" i="21"/>
  <c r="M101" i="21"/>
  <c r="Z100" i="21"/>
  <c r="Y100" i="21"/>
  <c r="X100" i="21"/>
  <c r="W100" i="21"/>
  <c r="V100" i="21"/>
  <c r="U100" i="21"/>
  <c r="T100" i="21"/>
  <c r="S100" i="21"/>
  <c r="R100" i="21"/>
  <c r="Q100" i="21"/>
  <c r="P100" i="21"/>
  <c r="O100" i="21"/>
  <c r="N100" i="21"/>
  <c r="M100" i="21"/>
  <c r="Z99" i="21"/>
  <c r="Y99" i="21"/>
  <c r="X99" i="21"/>
  <c r="W99" i="21"/>
  <c r="V99" i="21"/>
  <c r="U99" i="21"/>
  <c r="T99" i="21"/>
  <c r="S99" i="21"/>
  <c r="R99" i="21"/>
  <c r="Q99" i="21"/>
  <c r="P99" i="21"/>
  <c r="O99" i="21"/>
  <c r="N99" i="21"/>
  <c r="M99" i="21"/>
  <c r="Z98" i="21"/>
  <c r="Y98" i="21"/>
  <c r="X98" i="21"/>
  <c r="W98" i="21"/>
  <c r="V98" i="21"/>
  <c r="U98" i="21"/>
  <c r="T98" i="21"/>
  <c r="S98" i="21"/>
  <c r="R98" i="21"/>
  <c r="Q98" i="21"/>
  <c r="P98" i="21"/>
  <c r="O98" i="21"/>
  <c r="N98" i="21"/>
  <c r="M98" i="21"/>
  <c r="Z97" i="21"/>
  <c r="Y97" i="21"/>
  <c r="X97" i="21"/>
  <c r="W97" i="21"/>
  <c r="V97" i="21"/>
  <c r="U97" i="21"/>
  <c r="T97" i="21"/>
  <c r="S97" i="21"/>
  <c r="R97" i="21"/>
  <c r="Q97" i="21"/>
  <c r="P97" i="21"/>
  <c r="O97" i="21"/>
  <c r="N97" i="21"/>
  <c r="M97" i="21"/>
  <c r="Z96" i="21"/>
  <c r="Y96" i="21"/>
  <c r="X96" i="21"/>
  <c r="W96" i="21"/>
  <c r="V96" i="21"/>
  <c r="U96" i="21"/>
  <c r="T96" i="21"/>
  <c r="S96" i="21"/>
  <c r="R96" i="21"/>
  <c r="Q96" i="21"/>
  <c r="P96" i="21"/>
  <c r="O96" i="21"/>
  <c r="N96" i="21"/>
  <c r="M96" i="21"/>
  <c r="Z95" i="21"/>
  <c r="Y95" i="21"/>
  <c r="X95" i="21"/>
  <c r="W95" i="21"/>
  <c r="V95" i="21"/>
  <c r="U95" i="21"/>
  <c r="T95" i="21"/>
  <c r="S95" i="21"/>
  <c r="R95" i="21"/>
  <c r="Q95" i="21"/>
  <c r="P95" i="21"/>
  <c r="O95" i="21"/>
  <c r="N95" i="21"/>
  <c r="M95" i="21"/>
  <c r="Z94" i="21"/>
  <c r="Y94" i="21"/>
  <c r="X94" i="21"/>
  <c r="W94" i="21"/>
  <c r="V94" i="21"/>
  <c r="U94" i="21"/>
  <c r="T94" i="21"/>
  <c r="S94" i="21"/>
  <c r="R94" i="21"/>
  <c r="Q94" i="21"/>
  <c r="P94" i="21"/>
  <c r="O94" i="21"/>
  <c r="N94" i="21"/>
  <c r="M94" i="21"/>
  <c r="Z93" i="21"/>
  <c r="Y93" i="21"/>
  <c r="X93" i="21"/>
  <c r="W93" i="21"/>
  <c r="V93" i="21"/>
  <c r="U93" i="21"/>
  <c r="T93" i="21"/>
  <c r="S93" i="21"/>
  <c r="R93" i="21"/>
  <c r="Q93" i="21"/>
  <c r="P93" i="21"/>
  <c r="O93" i="21"/>
  <c r="N93" i="21"/>
  <c r="M93" i="21"/>
  <c r="Z92" i="21"/>
  <c r="Y92" i="21"/>
  <c r="X92" i="21"/>
  <c r="W92" i="21"/>
  <c r="V92" i="21"/>
  <c r="U92" i="21"/>
  <c r="T92" i="21"/>
  <c r="S92" i="21"/>
  <c r="R92" i="21"/>
  <c r="Q92" i="21"/>
  <c r="P92" i="21"/>
  <c r="O92" i="21"/>
  <c r="N92" i="21"/>
  <c r="M92" i="21"/>
  <c r="Z91" i="21"/>
  <c r="Y91" i="21"/>
  <c r="X91" i="21"/>
  <c r="W91" i="21"/>
  <c r="V91" i="21"/>
  <c r="U91" i="21"/>
  <c r="T91" i="21"/>
  <c r="S91" i="21"/>
  <c r="R91" i="21"/>
  <c r="Q91" i="21"/>
  <c r="P91" i="21"/>
  <c r="O91" i="21"/>
  <c r="N91" i="21"/>
  <c r="M91" i="21"/>
  <c r="Z90" i="21"/>
  <c r="Y90" i="21"/>
  <c r="X90" i="21"/>
  <c r="W90" i="21"/>
  <c r="V90" i="21"/>
  <c r="U90" i="21"/>
  <c r="T90" i="21"/>
  <c r="S90" i="21"/>
  <c r="R90" i="21"/>
  <c r="Q90" i="21"/>
  <c r="P90" i="21"/>
  <c r="O90" i="21"/>
  <c r="N90" i="21"/>
  <c r="M90" i="21"/>
  <c r="Z89" i="21"/>
  <c r="Y89" i="21"/>
  <c r="X89" i="21"/>
  <c r="W89" i="21"/>
  <c r="V89" i="21"/>
  <c r="U89" i="21"/>
  <c r="T89" i="21"/>
  <c r="S89" i="21"/>
  <c r="R89" i="21"/>
  <c r="Q89" i="21"/>
  <c r="P89" i="21"/>
  <c r="O89" i="21"/>
  <c r="N89" i="21"/>
  <c r="M89" i="21"/>
  <c r="Z88" i="21"/>
  <c r="Y88" i="21"/>
  <c r="X88" i="21"/>
  <c r="W88" i="21"/>
  <c r="V88" i="21"/>
  <c r="U88" i="21"/>
  <c r="T88" i="21"/>
  <c r="S88" i="21"/>
  <c r="R88" i="21"/>
  <c r="Q88" i="21"/>
  <c r="P88" i="21"/>
  <c r="O88" i="21"/>
  <c r="N88" i="21"/>
  <c r="M88" i="21"/>
  <c r="Z87" i="21"/>
  <c r="Y87" i="21"/>
  <c r="X87" i="21"/>
  <c r="W87" i="21"/>
  <c r="V87" i="21"/>
  <c r="U87" i="21"/>
  <c r="T87" i="21"/>
  <c r="S87" i="21"/>
  <c r="R87" i="21"/>
  <c r="Q87" i="21"/>
  <c r="P87" i="21"/>
  <c r="O87" i="21"/>
  <c r="N87" i="21"/>
  <c r="M87" i="21"/>
  <c r="Z86" i="21"/>
  <c r="Y86" i="21"/>
  <c r="X86" i="21"/>
  <c r="W86" i="21"/>
  <c r="V86" i="21"/>
  <c r="U86" i="21"/>
  <c r="T86" i="21"/>
  <c r="S86" i="21"/>
  <c r="R86" i="21"/>
  <c r="Q86" i="21"/>
  <c r="P86" i="21"/>
  <c r="O86" i="21"/>
  <c r="N86" i="21"/>
  <c r="M86" i="21"/>
  <c r="Z85" i="21"/>
  <c r="Y85" i="21"/>
  <c r="X85" i="21"/>
  <c r="W85" i="21"/>
  <c r="V85" i="21"/>
  <c r="U85" i="21"/>
  <c r="T85" i="21"/>
  <c r="S85" i="21"/>
  <c r="R85" i="21"/>
  <c r="Q85" i="21"/>
  <c r="P85" i="21"/>
  <c r="O85" i="21"/>
  <c r="N85" i="21"/>
  <c r="M85" i="21"/>
  <c r="Z84" i="21"/>
  <c r="Y84" i="21"/>
  <c r="X84" i="21"/>
  <c r="W84" i="21"/>
  <c r="V84" i="21"/>
  <c r="U84" i="21"/>
  <c r="T84" i="21"/>
  <c r="S84" i="21"/>
  <c r="R84" i="21"/>
  <c r="Q84" i="21"/>
  <c r="P84" i="21"/>
  <c r="O84" i="21"/>
  <c r="N84" i="21"/>
  <c r="M84" i="21"/>
  <c r="Z83" i="21"/>
  <c r="Y83" i="21"/>
  <c r="X83" i="21"/>
  <c r="W83" i="21"/>
  <c r="V83" i="21"/>
  <c r="U83" i="21"/>
  <c r="T83" i="21"/>
  <c r="S83" i="21"/>
  <c r="R83" i="21"/>
  <c r="Q83" i="21"/>
  <c r="P83" i="21"/>
  <c r="O83" i="21"/>
  <c r="N83" i="21"/>
  <c r="M83" i="21"/>
  <c r="Z82" i="21"/>
  <c r="Y82" i="21"/>
  <c r="X82" i="21"/>
  <c r="W82" i="21"/>
  <c r="V82" i="21"/>
  <c r="U82" i="21"/>
  <c r="T82" i="21"/>
  <c r="S82" i="21"/>
  <c r="R82" i="21"/>
  <c r="Q82" i="21"/>
  <c r="P82" i="21"/>
  <c r="O82" i="21"/>
  <c r="N82" i="21"/>
  <c r="M82" i="21"/>
  <c r="Z81" i="21"/>
  <c r="Y81" i="21"/>
  <c r="X81" i="21"/>
  <c r="W81" i="21"/>
  <c r="V81" i="21"/>
  <c r="U81" i="21"/>
  <c r="T81" i="21"/>
  <c r="S81" i="21"/>
  <c r="R81" i="21"/>
  <c r="Q81" i="21"/>
  <c r="P81" i="21"/>
  <c r="O81" i="21"/>
  <c r="N81" i="21"/>
  <c r="M81" i="21"/>
  <c r="Z80" i="21"/>
  <c r="Y80" i="21"/>
  <c r="X80" i="21"/>
  <c r="W80" i="21"/>
  <c r="V80" i="21"/>
  <c r="U80" i="21"/>
  <c r="T80" i="21"/>
  <c r="S80" i="21"/>
  <c r="R80" i="21"/>
  <c r="Q80" i="21"/>
  <c r="P80" i="21"/>
  <c r="O80" i="21"/>
  <c r="N80" i="21"/>
  <c r="M80" i="21"/>
  <c r="Z79" i="21"/>
  <c r="Y79" i="21"/>
  <c r="X79" i="21"/>
  <c r="W79" i="21"/>
  <c r="V79" i="21"/>
  <c r="U79" i="21"/>
  <c r="T79" i="21"/>
  <c r="S79" i="21"/>
  <c r="R79" i="21"/>
  <c r="Q79" i="21"/>
  <c r="P79" i="21"/>
  <c r="O79" i="21"/>
  <c r="N79" i="21"/>
  <c r="M79" i="21"/>
  <c r="Z78" i="21"/>
  <c r="Y78" i="21"/>
  <c r="X78" i="21"/>
  <c r="W78" i="21"/>
  <c r="V78" i="21"/>
  <c r="U78" i="21"/>
  <c r="T78" i="21"/>
  <c r="S78" i="21"/>
  <c r="R78" i="21"/>
  <c r="Q78" i="21"/>
  <c r="P78" i="21"/>
  <c r="O78" i="21"/>
  <c r="N78" i="21"/>
  <c r="M78" i="21"/>
  <c r="Z77" i="21"/>
  <c r="Y77" i="21"/>
  <c r="X77" i="21"/>
  <c r="W77" i="21"/>
  <c r="V77" i="21"/>
  <c r="U77" i="21"/>
  <c r="T77" i="21"/>
  <c r="S77" i="21"/>
  <c r="R77" i="21"/>
  <c r="Q77" i="21"/>
  <c r="P77" i="21"/>
  <c r="O77" i="21"/>
  <c r="N77" i="21"/>
  <c r="M77" i="21"/>
  <c r="Z76" i="21"/>
  <c r="Y76" i="21"/>
  <c r="X76" i="21"/>
  <c r="W76" i="21"/>
  <c r="V76" i="21"/>
  <c r="U76" i="21"/>
  <c r="T76" i="21"/>
  <c r="S76" i="21"/>
  <c r="R76" i="21"/>
  <c r="Q76" i="21"/>
  <c r="P76" i="21"/>
  <c r="O76" i="21"/>
  <c r="N76" i="21"/>
  <c r="M76" i="21"/>
  <c r="Z75" i="21"/>
  <c r="Y75" i="21"/>
  <c r="X75" i="21"/>
  <c r="W75" i="21"/>
  <c r="V75" i="21"/>
  <c r="U75" i="21"/>
  <c r="T75" i="21"/>
  <c r="S75" i="21"/>
  <c r="R75" i="21"/>
  <c r="Q75" i="21"/>
  <c r="P75" i="21"/>
  <c r="O75" i="21"/>
  <c r="N75" i="21"/>
  <c r="M75" i="21"/>
  <c r="Z74" i="21"/>
  <c r="Y74" i="21"/>
  <c r="X74" i="21"/>
  <c r="W74" i="21"/>
  <c r="V74" i="21"/>
  <c r="U74" i="21"/>
  <c r="T74" i="21"/>
  <c r="S74" i="21"/>
  <c r="R74" i="21"/>
  <c r="Q74" i="21"/>
  <c r="P74" i="21"/>
  <c r="O74" i="21"/>
  <c r="N74" i="21"/>
  <c r="M74" i="21"/>
  <c r="Z73" i="21"/>
  <c r="Y73" i="21"/>
  <c r="X73" i="21"/>
  <c r="W73" i="21"/>
  <c r="V73" i="21"/>
  <c r="U73" i="21"/>
  <c r="T73" i="21"/>
  <c r="S73" i="21"/>
  <c r="R73" i="21"/>
  <c r="Q73" i="21"/>
  <c r="P73" i="21"/>
  <c r="O73" i="21"/>
  <c r="N73" i="21"/>
  <c r="M73" i="21"/>
  <c r="Z72" i="21"/>
  <c r="Y72" i="21"/>
  <c r="X72" i="21"/>
  <c r="W72" i="21"/>
  <c r="V72" i="21"/>
  <c r="U72" i="21"/>
  <c r="T72" i="21"/>
  <c r="S72" i="21"/>
  <c r="R72" i="21"/>
  <c r="Q72" i="21"/>
  <c r="P72" i="21"/>
  <c r="O72" i="21"/>
  <c r="N72" i="21"/>
  <c r="M72" i="21"/>
  <c r="Z71" i="21"/>
  <c r="Y71" i="21"/>
  <c r="X71" i="21"/>
  <c r="W71" i="21"/>
  <c r="V71" i="21"/>
  <c r="U71" i="21"/>
  <c r="T71" i="21"/>
  <c r="S71" i="21"/>
  <c r="R71" i="21"/>
  <c r="Q71" i="21"/>
  <c r="P71" i="21"/>
  <c r="O71" i="21"/>
  <c r="N71" i="21"/>
  <c r="M71" i="21"/>
  <c r="Z70" i="21"/>
  <c r="Y70" i="21"/>
  <c r="X70" i="21"/>
  <c r="W70" i="21"/>
  <c r="V70" i="21"/>
  <c r="U70" i="21"/>
  <c r="T70" i="21"/>
  <c r="S70" i="21"/>
  <c r="R70" i="21"/>
  <c r="Q70" i="21"/>
  <c r="P70" i="21"/>
  <c r="O70" i="21"/>
  <c r="N70" i="21"/>
  <c r="M70" i="21"/>
  <c r="Z69" i="21"/>
  <c r="Y69" i="21"/>
  <c r="X69" i="21"/>
  <c r="W69" i="21"/>
  <c r="V69" i="21"/>
  <c r="U69" i="21"/>
  <c r="T69" i="21"/>
  <c r="S69" i="21"/>
  <c r="R69" i="21"/>
  <c r="Q69" i="21"/>
  <c r="P69" i="21"/>
  <c r="O69" i="21"/>
  <c r="N69" i="21"/>
  <c r="M69" i="21"/>
  <c r="Z68" i="21"/>
  <c r="Y68" i="21"/>
  <c r="X68" i="21"/>
  <c r="W68" i="21"/>
  <c r="V68" i="21"/>
  <c r="U68" i="21"/>
  <c r="T68" i="21"/>
  <c r="S68" i="21"/>
  <c r="R68" i="21"/>
  <c r="Q68" i="21"/>
  <c r="P68" i="21"/>
  <c r="O68" i="21"/>
  <c r="N68" i="21"/>
  <c r="M68" i="21"/>
  <c r="Z67" i="21"/>
  <c r="Y67" i="21"/>
  <c r="X67" i="21"/>
  <c r="W67" i="21"/>
  <c r="V67" i="21"/>
  <c r="U67" i="21"/>
  <c r="T67" i="21"/>
  <c r="S67" i="21"/>
  <c r="R67" i="21"/>
  <c r="Q67" i="21"/>
  <c r="P67" i="21"/>
  <c r="O67" i="21"/>
  <c r="N67" i="21"/>
  <c r="M67" i="21"/>
  <c r="Z66" i="21"/>
  <c r="Y66" i="21"/>
  <c r="X66" i="21"/>
  <c r="W66" i="21"/>
  <c r="V66" i="21"/>
  <c r="U66" i="21"/>
  <c r="T66" i="21"/>
  <c r="S66" i="21"/>
  <c r="R66" i="21"/>
  <c r="Q66" i="21"/>
  <c r="P66" i="21"/>
  <c r="O66" i="21"/>
  <c r="N66" i="21"/>
  <c r="M66" i="21"/>
  <c r="Z65" i="21"/>
  <c r="Y65" i="21"/>
  <c r="X65" i="21"/>
  <c r="W65" i="21"/>
  <c r="V65" i="21"/>
  <c r="U65" i="21"/>
  <c r="T65" i="21"/>
  <c r="S65" i="21"/>
  <c r="R65" i="21"/>
  <c r="Q65" i="21"/>
  <c r="P65" i="21"/>
  <c r="O65" i="21"/>
  <c r="N65" i="21"/>
  <c r="M65" i="21"/>
  <c r="Z64" i="21"/>
  <c r="Y64" i="21"/>
  <c r="X64" i="21"/>
  <c r="W64" i="21"/>
  <c r="V64" i="21"/>
  <c r="U64" i="21"/>
  <c r="T64" i="21"/>
  <c r="S64" i="21"/>
  <c r="R64" i="21"/>
  <c r="Q64" i="21"/>
  <c r="P64" i="21"/>
  <c r="O64" i="21"/>
  <c r="N64" i="21"/>
  <c r="M64" i="21"/>
  <c r="Z63" i="21"/>
  <c r="Y63" i="21"/>
  <c r="X63" i="21"/>
  <c r="W63" i="21"/>
  <c r="V63" i="21"/>
  <c r="U63" i="21"/>
  <c r="T63" i="21"/>
  <c r="S63" i="21"/>
  <c r="R63" i="21"/>
  <c r="Q63" i="21"/>
  <c r="P63" i="21"/>
  <c r="O63" i="21"/>
  <c r="N63" i="21"/>
  <c r="M63" i="21"/>
  <c r="Z62" i="21"/>
  <c r="Y62" i="21"/>
  <c r="X62" i="21"/>
  <c r="W62" i="21"/>
  <c r="V62" i="21"/>
  <c r="U62" i="21"/>
  <c r="T62" i="21"/>
  <c r="S62" i="21"/>
  <c r="R62" i="21"/>
  <c r="Q62" i="21"/>
  <c r="P62" i="21"/>
  <c r="O62" i="21"/>
  <c r="N62" i="21"/>
  <c r="M62" i="21"/>
  <c r="Z61" i="21"/>
  <c r="Y61" i="21"/>
  <c r="X61" i="21"/>
  <c r="W61" i="21"/>
  <c r="V61" i="21"/>
  <c r="U61" i="21"/>
  <c r="T61" i="21"/>
  <c r="S61" i="21"/>
  <c r="R61" i="21"/>
  <c r="Q61" i="21"/>
  <c r="P61" i="21"/>
  <c r="O61" i="21"/>
  <c r="N61" i="21"/>
  <c r="M61" i="21"/>
  <c r="Z60" i="21"/>
  <c r="Y60" i="21"/>
  <c r="X60" i="21"/>
  <c r="W60" i="21"/>
  <c r="V60" i="21"/>
  <c r="U60" i="21"/>
  <c r="T60" i="21"/>
  <c r="S60" i="21"/>
  <c r="R60" i="21"/>
  <c r="Q60" i="21"/>
  <c r="P60" i="21"/>
  <c r="O60" i="21"/>
  <c r="N60" i="21"/>
  <c r="Z59" i="21"/>
  <c r="Y59" i="21"/>
  <c r="X59" i="21"/>
  <c r="W59" i="21"/>
  <c r="V59" i="21"/>
  <c r="U59" i="21"/>
  <c r="T59" i="21"/>
  <c r="S59" i="21"/>
  <c r="R59" i="21"/>
  <c r="Q59" i="21"/>
  <c r="P59" i="21"/>
  <c r="O59" i="21"/>
  <c r="N59" i="21"/>
  <c r="M59" i="21"/>
  <c r="Z58" i="21"/>
  <c r="Y58" i="21"/>
  <c r="X58" i="21"/>
  <c r="W58" i="21"/>
  <c r="V58" i="21"/>
  <c r="U58" i="21"/>
  <c r="T58" i="21"/>
  <c r="S58" i="21"/>
  <c r="R58" i="21"/>
  <c r="Q58" i="21"/>
  <c r="P58" i="21"/>
  <c r="O58" i="21"/>
  <c r="N58" i="21"/>
  <c r="M58" i="21"/>
  <c r="Z57" i="21"/>
  <c r="Y57" i="21"/>
  <c r="X57" i="21"/>
  <c r="W57" i="21"/>
  <c r="V57" i="21"/>
  <c r="U57" i="21"/>
  <c r="T57" i="21"/>
  <c r="S57" i="21"/>
  <c r="R57" i="21"/>
  <c r="Q57" i="21"/>
  <c r="P57" i="21"/>
  <c r="O57" i="21"/>
  <c r="N57" i="21"/>
  <c r="M57" i="21"/>
  <c r="Z56" i="21"/>
  <c r="Y56" i="21"/>
  <c r="X56" i="21"/>
  <c r="W56" i="21"/>
  <c r="V56" i="21"/>
  <c r="U56" i="21"/>
  <c r="T56" i="21"/>
  <c r="S56" i="21"/>
  <c r="R56" i="21"/>
  <c r="Q56" i="21"/>
  <c r="P56" i="21"/>
  <c r="O56" i="21"/>
  <c r="N56" i="21"/>
  <c r="M56" i="21"/>
  <c r="Z55" i="21"/>
  <c r="Y55" i="21"/>
  <c r="X55" i="21"/>
  <c r="W55" i="21"/>
  <c r="V55" i="21"/>
  <c r="U55" i="21"/>
  <c r="T55" i="21"/>
  <c r="S55" i="21"/>
  <c r="R55" i="21"/>
  <c r="Q55" i="21"/>
  <c r="P55" i="21"/>
  <c r="O55" i="21"/>
  <c r="N55" i="21"/>
  <c r="M55" i="21"/>
  <c r="Z54" i="21"/>
  <c r="Y54" i="21"/>
  <c r="X54" i="21"/>
  <c r="W54" i="21"/>
  <c r="V54" i="21"/>
  <c r="U54" i="21"/>
  <c r="T54" i="21"/>
  <c r="S54" i="21"/>
  <c r="R54" i="21"/>
  <c r="Q54" i="21"/>
  <c r="P54" i="21"/>
  <c r="O54" i="21"/>
  <c r="N54" i="21"/>
  <c r="M54" i="21"/>
  <c r="Z53" i="21"/>
  <c r="Y53" i="21"/>
  <c r="X53" i="21"/>
  <c r="W53" i="21"/>
  <c r="V53" i="21"/>
  <c r="U53" i="21"/>
  <c r="T53" i="21"/>
  <c r="S53" i="21"/>
  <c r="R53" i="21"/>
  <c r="Q53" i="21"/>
  <c r="P53" i="21"/>
  <c r="O53" i="21"/>
  <c r="N53" i="21"/>
  <c r="M53" i="21"/>
  <c r="Z52" i="21"/>
  <c r="Y52" i="21"/>
  <c r="X52" i="21"/>
  <c r="W52" i="21"/>
  <c r="V52" i="21"/>
  <c r="U52" i="21"/>
  <c r="T52" i="21"/>
  <c r="S52" i="21"/>
  <c r="R52" i="21"/>
  <c r="Q52" i="21"/>
  <c r="P52" i="21"/>
  <c r="O52" i="21"/>
  <c r="N52" i="21"/>
  <c r="M52" i="21"/>
  <c r="Z51" i="21"/>
  <c r="Y51" i="21"/>
  <c r="X51" i="21"/>
  <c r="W51" i="21"/>
  <c r="V51" i="21"/>
  <c r="U51" i="21"/>
  <c r="T51" i="21"/>
  <c r="S51" i="21"/>
  <c r="R51" i="21"/>
  <c r="Q51" i="21"/>
  <c r="P51" i="21"/>
  <c r="O51" i="21"/>
  <c r="N51" i="21"/>
  <c r="M51" i="21"/>
  <c r="Z50" i="21"/>
  <c r="Y50" i="21"/>
  <c r="X50" i="21"/>
  <c r="W50" i="21"/>
  <c r="V50" i="21"/>
  <c r="U50" i="21"/>
  <c r="T50" i="21"/>
  <c r="S50" i="21"/>
  <c r="R50" i="21"/>
  <c r="Q50" i="21"/>
  <c r="P50" i="21"/>
  <c r="O50" i="21"/>
  <c r="N50" i="21"/>
  <c r="M50" i="21"/>
  <c r="Z49" i="21"/>
  <c r="Y49" i="21"/>
  <c r="X49" i="21"/>
  <c r="W49" i="21"/>
  <c r="V49" i="21"/>
  <c r="U49" i="21"/>
  <c r="T49" i="21"/>
  <c r="S49" i="21"/>
  <c r="R49" i="21"/>
  <c r="Q49" i="21"/>
  <c r="P49" i="21"/>
  <c r="O49" i="21"/>
  <c r="N49" i="21"/>
  <c r="M49" i="21"/>
  <c r="Z48" i="21"/>
  <c r="Y48" i="21"/>
  <c r="X48" i="21"/>
  <c r="W48" i="21"/>
  <c r="V48" i="21"/>
  <c r="U48" i="21"/>
  <c r="T48" i="21"/>
  <c r="S48" i="21"/>
  <c r="R48" i="21"/>
  <c r="Q48" i="21"/>
  <c r="P48" i="21"/>
  <c r="O48" i="21"/>
  <c r="N48" i="21"/>
  <c r="M48" i="21"/>
  <c r="Z47" i="21"/>
  <c r="Y47" i="21"/>
  <c r="X47" i="21"/>
  <c r="W47" i="21"/>
  <c r="V47" i="21"/>
  <c r="U47" i="21"/>
  <c r="T47" i="21"/>
  <c r="S47" i="21"/>
  <c r="R47" i="21"/>
  <c r="Q47" i="21"/>
  <c r="P47" i="21"/>
  <c r="O47" i="21"/>
  <c r="N47" i="21"/>
  <c r="M47" i="21"/>
  <c r="Z46" i="21"/>
  <c r="Y46" i="21"/>
  <c r="X46" i="21"/>
  <c r="W46" i="21"/>
  <c r="V46" i="21"/>
  <c r="U46" i="21"/>
  <c r="T46" i="21"/>
  <c r="S46" i="21"/>
  <c r="R46" i="21"/>
  <c r="Q46" i="21"/>
  <c r="P46" i="21"/>
  <c r="O46" i="21"/>
  <c r="N46" i="21"/>
  <c r="M46" i="21"/>
  <c r="Z45" i="21"/>
  <c r="Y45" i="21"/>
  <c r="X45" i="21"/>
  <c r="W45" i="21"/>
  <c r="V45" i="21"/>
  <c r="U45" i="21"/>
  <c r="T45" i="21"/>
  <c r="S45" i="21"/>
  <c r="R45" i="21"/>
  <c r="Q45" i="21"/>
  <c r="P45" i="21"/>
  <c r="O45" i="21"/>
  <c r="N45" i="21"/>
  <c r="M45" i="21"/>
  <c r="Z44" i="21"/>
  <c r="Y44" i="21"/>
  <c r="X44" i="21"/>
  <c r="W44" i="21"/>
  <c r="V44" i="21"/>
  <c r="U44" i="21"/>
  <c r="T44" i="21"/>
  <c r="S44" i="21"/>
  <c r="R44" i="21"/>
  <c r="Q44" i="21"/>
  <c r="P44" i="21"/>
  <c r="O44" i="21"/>
  <c r="N44" i="21"/>
  <c r="M44" i="21"/>
  <c r="Z43" i="21"/>
  <c r="Y43" i="21"/>
  <c r="X43" i="21"/>
  <c r="W43" i="21"/>
  <c r="V43" i="21"/>
  <c r="U43" i="21"/>
  <c r="T43" i="21"/>
  <c r="S43" i="21"/>
  <c r="R43" i="21"/>
  <c r="Q43" i="21"/>
  <c r="P43" i="21"/>
  <c r="O43" i="21"/>
  <c r="N43" i="21"/>
  <c r="M43" i="21"/>
  <c r="Z42" i="21"/>
  <c r="Y42" i="21"/>
  <c r="X42" i="21"/>
  <c r="W42" i="21"/>
  <c r="V42" i="21"/>
  <c r="U42" i="21"/>
  <c r="T42" i="21"/>
  <c r="S42" i="21"/>
  <c r="R42" i="21"/>
  <c r="Q42" i="21"/>
  <c r="P42" i="21"/>
  <c r="O42" i="21"/>
  <c r="N42" i="21"/>
  <c r="M42" i="21"/>
  <c r="Z41" i="21"/>
  <c r="Y41" i="21"/>
  <c r="X41" i="21"/>
  <c r="W41" i="21"/>
  <c r="V41" i="21"/>
  <c r="U41" i="21"/>
  <c r="T41" i="21"/>
  <c r="S41" i="21"/>
  <c r="R41" i="21"/>
  <c r="Q41" i="21"/>
  <c r="P41" i="21"/>
  <c r="O41" i="21"/>
  <c r="N41" i="21"/>
  <c r="M41" i="21"/>
  <c r="Z40" i="21"/>
  <c r="Y40" i="21"/>
  <c r="X40" i="21"/>
  <c r="W40" i="21"/>
  <c r="V40" i="21"/>
  <c r="U40" i="21"/>
  <c r="T40" i="21"/>
  <c r="S40" i="21"/>
  <c r="R40" i="21"/>
  <c r="Q40" i="21"/>
  <c r="P40" i="21"/>
  <c r="O40" i="21"/>
  <c r="N40" i="21"/>
  <c r="M40" i="21"/>
  <c r="Z39" i="21"/>
  <c r="Y39" i="21"/>
  <c r="X39" i="21"/>
  <c r="W39" i="21"/>
  <c r="V39" i="21"/>
  <c r="U39" i="21"/>
  <c r="T39" i="21"/>
  <c r="S39" i="21"/>
  <c r="R39" i="21"/>
  <c r="Q39" i="21"/>
  <c r="P39" i="21"/>
  <c r="O39" i="21"/>
  <c r="N39" i="21"/>
  <c r="M39" i="21"/>
  <c r="Z38" i="21"/>
  <c r="Y38" i="21"/>
  <c r="X38" i="21"/>
  <c r="W38" i="21"/>
  <c r="V38" i="21"/>
  <c r="U38" i="21"/>
  <c r="T38" i="21"/>
  <c r="S38" i="21"/>
  <c r="R38" i="21"/>
  <c r="Q38" i="21"/>
  <c r="P38" i="21"/>
  <c r="O38" i="21"/>
  <c r="N38" i="21"/>
  <c r="M38" i="21"/>
  <c r="Z37" i="21"/>
  <c r="Y37" i="21"/>
  <c r="X37" i="21"/>
  <c r="W37" i="21"/>
  <c r="V37" i="21"/>
  <c r="U37" i="21"/>
  <c r="T37" i="21"/>
  <c r="S37" i="21"/>
  <c r="R37" i="21"/>
  <c r="Q37" i="21"/>
  <c r="P37" i="21"/>
  <c r="O37" i="21"/>
  <c r="N37" i="21"/>
  <c r="M37" i="21"/>
  <c r="Z36" i="21"/>
  <c r="Y36" i="21"/>
  <c r="X36" i="21"/>
  <c r="W36" i="21"/>
  <c r="V36" i="21"/>
  <c r="U36" i="21"/>
  <c r="T36" i="21"/>
  <c r="S36" i="21"/>
  <c r="R36" i="21"/>
  <c r="Q36" i="21"/>
  <c r="P36" i="21"/>
  <c r="O36" i="21"/>
  <c r="N36" i="21"/>
  <c r="M36" i="21"/>
  <c r="Z35" i="21"/>
  <c r="Y35" i="21"/>
  <c r="X35" i="21"/>
  <c r="W35" i="21"/>
  <c r="V35" i="21"/>
  <c r="U35" i="21"/>
  <c r="T35" i="21"/>
  <c r="S35" i="21"/>
  <c r="R35" i="21"/>
  <c r="Q35" i="21"/>
  <c r="P35" i="21"/>
  <c r="O35" i="21"/>
  <c r="N35" i="21"/>
  <c r="M35" i="21"/>
  <c r="Z34" i="21"/>
  <c r="Y34" i="21"/>
  <c r="X34" i="21"/>
  <c r="W34" i="21"/>
  <c r="V34" i="21"/>
  <c r="U34" i="21"/>
  <c r="T34" i="21"/>
  <c r="S34" i="21"/>
  <c r="R34" i="21"/>
  <c r="Q34" i="21"/>
  <c r="P34" i="21"/>
  <c r="O34" i="21"/>
  <c r="N34" i="21"/>
  <c r="M34" i="21"/>
  <c r="Z33" i="21"/>
  <c r="Y33" i="21"/>
  <c r="X33" i="21"/>
  <c r="W33" i="21"/>
  <c r="V33" i="21"/>
  <c r="U33" i="21"/>
  <c r="T33" i="21"/>
  <c r="S33" i="21"/>
  <c r="R33" i="21"/>
  <c r="Q33" i="21"/>
  <c r="P33" i="21"/>
  <c r="O33" i="21"/>
  <c r="N33" i="21"/>
  <c r="M33" i="21"/>
  <c r="Z32" i="21"/>
  <c r="Y32" i="21"/>
  <c r="X32" i="21"/>
  <c r="W32" i="21"/>
  <c r="V32" i="21"/>
  <c r="U32" i="21"/>
  <c r="T32" i="21"/>
  <c r="S32" i="21"/>
  <c r="R32" i="21"/>
  <c r="Q32" i="21"/>
  <c r="P32" i="21"/>
  <c r="O32" i="21"/>
  <c r="N32" i="21"/>
  <c r="M32" i="21"/>
  <c r="Z31" i="21"/>
  <c r="Y31" i="21"/>
  <c r="X31" i="21"/>
  <c r="W31" i="21"/>
  <c r="V31" i="21"/>
  <c r="U31" i="21"/>
  <c r="T31" i="21"/>
  <c r="S31" i="21"/>
  <c r="R31" i="21"/>
  <c r="Q31" i="21"/>
  <c r="P31" i="21"/>
  <c r="O31" i="21"/>
  <c r="N31" i="21"/>
  <c r="M31" i="21"/>
  <c r="Z30" i="21"/>
  <c r="Y30" i="21"/>
  <c r="X30" i="21"/>
  <c r="W30" i="21"/>
  <c r="V30" i="21"/>
  <c r="U30" i="21"/>
  <c r="T30" i="21"/>
  <c r="S30" i="21"/>
  <c r="R30" i="21"/>
  <c r="Q30" i="21"/>
  <c r="P30" i="21"/>
  <c r="O30" i="21"/>
  <c r="N30" i="21"/>
  <c r="M30" i="21"/>
  <c r="Z29" i="21"/>
  <c r="Y29" i="21"/>
  <c r="X29" i="21"/>
  <c r="W29" i="21"/>
  <c r="V29" i="21"/>
  <c r="U29" i="21"/>
  <c r="T29" i="21"/>
  <c r="S29" i="21"/>
  <c r="R29" i="21"/>
  <c r="Q29" i="21"/>
  <c r="P29" i="21"/>
  <c r="O29" i="21"/>
  <c r="N29" i="21"/>
  <c r="M29" i="21"/>
  <c r="Z28" i="21"/>
  <c r="Y28" i="21"/>
  <c r="X28" i="21"/>
  <c r="W28" i="21"/>
  <c r="V28" i="21"/>
  <c r="U28" i="21"/>
  <c r="T28" i="21"/>
  <c r="S28" i="21"/>
  <c r="R28" i="21"/>
  <c r="Q28" i="21"/>
  <c r="P28" i="21"/>
  <c r="O28" i="21"/>
  <c r="N28" i="21"/>
  <c r="M28" i="21"/>
  <c r="Z27" i="21"/>
  <c r="Y27" i="21"/>
  <c r="X27" i="21"/>
  <c r="W27" i="21"/>
  <c r="V27" i="21"/>
  <c r="U27" i="21"/>
  <c r="T27" i="21"/>
  <c r="S27" i="21"/>
  <c r="R27" i="21"/>
  <c r="Q27" i="21"/>
  <c r="P27" i="21"/>
  <c r="O27" i="21"/>
  <c r="N27" i="21"/>
  <c r="M27" i="21"/>
  <c r="Z26" i="21"/>
  <c r="Y26" i="21"/>
  <c r="X26" i="21"/>
  <c r="W26" i="21"/>
  <c r="V26" i="21"/>
  <c r="U26" i="21"/>
  <c r="T26" i="21"/>
  <c r="S26" i="21"/>
  <c r="R26" i="21"/>
  <c r="Q26" i="21"/>
  <c r="P26" i="21"/>
  <c r="O26" i="21"/>
  <c r="N26" i="21"/>
  <c r="M26" i="21"/>
  <c r="Z25" i="21"/>
  <c r="Y25" i="21"/>
  <c r="X25" i="21"/>
  <c r="W25" i="21"/>
  <c r="V25" i="21"/>
  <c r="U25" i="21"/>
  <c r="T25" i="21"/>
  <c r="S25" i="21"/>
  <c r="R25" i="21"/>
  <c r="Q25" i="21"/>
  <c r="P25" i="21"/>
  <c r="O25" i="21"/>
  <c r="N25" i="21"/>
  <c r="M25" i="21"/>
  <c r="Z24" i="21"/>
  <c r="Y24" i="21"/>
  <c r="X24" i="21"/>
  <c r="W24" i="21"/>
  <c r="V24" i="21"/>
  <c r="U24" i="21"/>
  <c r="T24" i="21"/>
  <c r="S24" i="21"/>
  <c r="R24" i="21"/>
  <c r="Q24" i="21"/>
  <c r="P24" i="21"/>
  <c r="O24" i="21"/>
  <c r="N24" i="21"/>
  <c r="M24" i="21"/>
  <c r="Z23" i="21"/>
  <c r="Y23" i="21"/>
  <c r="X23" i="21"/>
  <c r="W23" i="21"/>
  <c r="V23" i="21"/>
  <c r="U23" i="21"/>
  <c r="T23" i="21"/>
  <c r="S23" i="21"/>
  <c r="R23" i="21"/>
  <c r="Q23" i="21"/>
  <c r="P23" i="21"/>
  <c r="O23" i="21"/>
  <c r="N23" i="21"/>
  <c r="M23" i="21"/>
  <c r="Z22" i="21"/>
  <c r="Y22" i="21"/>
  <c r="X22" i="21"/>
  <c r="W22" i="21"/>
  <c r="V22" i="21"/>
  <c r="U22" i="21"/>
  <c r="T22" i="21"/>
  <c r="S22" i="21"/>
  <c r="R22" i="21"/>
  <c r="Q22" i="21"/>
  <c r="P22" i="21"/>
  <c r="O22" i="21"/>
  <c r="N22" i="21"/>
  <c r="M22" i="21"/>
  <c r="Z21" i="21"/>
  <c r="Y21" i="21"/>
  <c r="X21" i="21"/>
  <c r="W21" i="21"/>
  <c r="V21" i="21"/>
  <c r="U21" i="21"/>
  <c r="T21" i="21"/>
  <c r="S21" i="21"/>
  <c r="R21" i="21"/>
  <c r="Q21" i="21"/>
  <c r="P21" i="21"/>
  <c r="O21" i="21"/>
  <c r="N21" i="21"/>
  <c r="M21" i="21"/>
  <c r="Z20" i="21"/>
  <c r="Y20" i="21"/>
  <c r="X20" i="21"/>
  <c r="W20" i="21"/>
  <c r="V20" i="21"/>
  <c r="U20" i="21"/>
  <c r="T20" i="21"/>
  <c r="S20" i="21"/>
  <c r="R20" i="21"/>
  <c r="Q20" i="21"/>
  <c r="P20" i="21"/>
  <c r="O20" i="21"/>
  <c r="N20" i="21"/>
  <c r="M20" i="21"/>
  <c r="Z19" i="21"/>
  <c r="Y19" i="21"/>
  <c r="X19" i="21"/>
  <c r="W19" i="21"/>
  <c r="V19" i="21"/>
  <c r="U19" i="21"/>
  <c r="T19" i="21"/>
  <c r="S19" i="21"/>
  <c r="R19" i="21"/>
  <c r="Q19" i="21"/>
  <c r="P19" i="21"/>
  <c r="O19" i="21"/>
  <c r="N19" i="21"/>
  <c r="M19" i="21"/>
  <c r="Z18" i="21"/>
  <c r="Y18" i="21"/>
  <c r="X18" i="21"/>
  <c r="W18" i="21"/>
  <c r="V18" i="21"/>
  <c r="U18" i="21"/>
  <c r="T18" i="21"/>
  <c r="S18" i="21"/>
  <c r="R18" i="21"/>
  <c r="Q18" i="21"/>
  <c r="P18" i="21"/>
  <c r="O18" i="21"/>
  <c r="N18" i="21"/>
  <c r="M18" i="21"/>
  <c r="Z17" i="21"/>
  <c r="Y17" i="21"/>
  <c r="X17" i="21"/>
  <c r="W17" i="21"/>
  <c r="V17" i="21"/>
  <c r="U17" i="21"/>
  <c r="T17" i="21"/>
  <c r="S17" i="21"/>
  <c r="R17" i="21"/>
  <c r="Q17" i="21"/>
  <c r="P17" i="21"/>
  <c r="O17" i="21"/>
  <c r="N17" i="21"/>
  <c r="M17" i="21"/>
  <c r="Z16" i="21"/>
  <c r="Y16" i="21"/>
  <c r="X16" i="21"/>
  <c r="W16" i="21"/>
  <c r="V16" i="21"/>
  <c r="U16" i="21"/>
  <c r="T16" i="21"/>
  <c r="S16" i="21"/>
  <c r="R16" i="21"/>
  <c r="Q16" i="21"/>
  <c r="P16" i="21"/>
  <c r="O16" i="21"/>
  <c r="N16" i="21"/>
  <c r="M16" i="21"/>
  <c r="Z15" i="21"/>
  <c r="Y15" i="21"/>
  <c r="X15" i="21"/>
  <c r="W15" i="21"/>
  <c r="V15" i="21"/>
  <c r="U15" i="21"/>
  <c r="T15" i="21"/>
  <c r="S15" i="21"/>
  <c r="R15" i="21"/>
  <c r="Q15" i="21"/>
  <c r="P15" i="21"/>
  <c r="O15" i="21"/>
  <c r="N15" i="21"/>
  <c r="M15" i="21"/>
  <c r="Z14" i="21"/>
  <c r="Y14" i="21"/>
  <c r="X14" i="21"/>
  <c r="W14" i="21"/>
  <c r="V14" i="21"/>
  <c r="U14" i="21"/>
  <c r="T14" i="21"/>
  <c r="S14" i="21"/>
  <c r="R14" i="21"/>
  <c r="Q14" i="21"/>
  <c r="P14" i="21"/>
  <c r="O14" i="21"/>
  <c r="N14" i="21"/>
  <c r="M14" i="21"/>
  <c r="Z13" i="21"/>
  <c r="Y13" i="21"/>
  <c r="X13" i="21"/>
  <c r="W13" i="21"/>
  <c r="V13" i="21"/>
  <c r="U13" i="21"/>
  <c r="T13" i="21"/>
  <c r="S13" i="21"/>
  <c r="R13" i="21"/>
  <c r="Q13" i="21"/>
  <c r="P13" i="21"/>
  <c r="O13" i="21"/>
  <c r="N13" i="21"/>
  <c r="M13" i="21"/>
  <c r="Z12" i="21"/>
  <c r="Y12" i="21"/>
  <c r="X12" i="21"/>
  <c r="W12" i="21"/>
  <c r="V12" i="21"/>
  <c r="U12" i="21"/>
  <c r="T12" i="21"/>
  <c r="S12" i="21"/>
  <c r="R12" i="21"/>
  <c r="Q12" i="21"/>
  <c r="P12" i="21"/>
  <c r="O12" i="21"/>
  <c r="N12" i="21"/>
  <c r="M12" i="21"/>
  <c r="Z11" i="21"/>
  <c r="Y11" i="21"/>
  <c r="X11" i="21"/>
  <c r="W11" i="21"/>
  <c r="V11" i="21"/>
  <c r="U11" i="21"/>
  <c r="T11" i="21"/>
  <c r="S11" i="21"/>
  <c r="R11" i="21"/>
  <c r="Q11" i="21"/>
  <c r="P11" i="21"/>
  <c r="O11" i="21"/>
  <c r="N11" i="21"/>
  <c r="Z10" i="21"/>
  <c r="Y10" i="21"/>
  <c r="X10" i="21"/>
  <c r="W10" i="21"/>
  <c r="V10" i="21"/>
  <c r="U10" i="21"/>
  <c r="T10" i="21"/>
  <c r="S10" i="21"/>
  <c r="R10" i="21"/>
  <c r="Q10" i="21"/>
  <c r="P10" i="21"/>
  <c r="O10" i="21"/>
  <c r="N10" i="21"/>
  <c r="M9" i="21"/>
  <c r="K13" i="1"/>
  <c r="K33" i="1"/>
  <c r="K10" i="1"/>
  <c r="H60" i="21"/>
  <c r="H66" i="21"/>
  <c r="H65" i="21"/>
  <c r="H64" i="21"/>
  <c r="H63" i="21"/>
  <c r="H62" i="21"/>
  <c r="H35" i="21"/>
  <c r="H34" i="21"/>
  <c r="H32" i="21"/>
  <c r="H31" i="21"/>
  <c r="H30" i="21"/>
  <c r="H29" i="21"/>
  <c r="H28" i="21"/>
  <c r="H27" i="21"/>
  <c r="H26" i="21"/>
  <c r="H25" i="21"/>
  <c r="H24" i="21"/>
  <c r="H21" i="21"/>
  <c r="H20" i="21"/>
  <c r="G20" i="21"/>
  <c r="H19" i="21"/>
  <c r="H18" i="21"/>
  <c r="H17" i="21"/>
  <c r="H16" i="21"/>
  <c r="H15" i="21"/>
  <c r="H14" i="21"/>
  <c r="H13" i="21"/>
  <c r="H12" i="21"/>
  <c r="H11" i="21"/>
  <c r="H10" i="21"/>
  <c r="N9" i="21"/>
  <c r="O9" i="21"/>
  <c r="H9" i="21"/>
  <c r="G9" i="21"/>
  <c r="G14" i="21"/>
  <c r="G15" i="21"/>
  <c r="G16" i="21"/>
  <c r="G17" i="21"/>
  <c r="G18" i="21"/>
  <c r="G19" i="21"/>
  <c r="G21" i="21"/>
  <c r="G22" i="21"/>
  <c r="G23" i="21"/>
  <c r="G28" i="21"/>
  <c r="G29" i="21"/>
  <c r="G30" i="21"/>
  <c r="G32" i="21"/>
  <c r="G33" i="21"/>
  <c r="G34" i="21"/>
  <c r="G35" i="21"/>
  <c r="G36" i="21"/>
  <c r="G37" i="21"/>
  <c r="G38" i="21"/>
  <c r="G39" i="21"/>
  <c r="G40" i="21"/>
  <c r="G41" i="21"/>
  <c r="G42" i="21"/>
  <c r="G43" i="21"/>
  <c r="G44" i="21"/>
  <c r="G45" i="21"/>
  <c r="G46" i="21"/>
  <c r="G47" i="21"/>
  <c r="G48" i="21"/>
  <c r="G49" i="21"/>
  <c r="G50" i="21"/>
  <c r="G51" i="21"/>
  <c r="G52" i="21"/>
  <c r="G53" i="21"/>
  <c r="G54" i="21"/>
  <c r="G55" i="21"/>
  <c r="G56" i="21"/>
  <c r="G57" i="21"/>
  <c r="G58" i="21"/>
  <c r="G59" i="21"/>
  <c r="G60" i="21"/>
  <c r="G61" i="21"/>
  <c r="G64" i="21"/>
  <c r="G66" i="21"/>
  <c r="G67" i="21"/>
  <c r="G68" i="21"/>
  <c r="G69" i="21"/>
  <c r="G70" i="21"/>
  <c r="G71" i="21"/>
  <c r="G72" i="21"/>
  <c r="G73" i="21"/>
  <c r="G74" i="21"/>
  <c r="G75" i="21"/>
  <c r="G76" i="21"/>
  <c r="G77" i="21"/>
  <c r="G82" i="21"/>
  <c r="G83" i="21"/>
  <c r="G84" i="21"/>
  <c r="G85" i="21"/>
  <c r="G86" i="21"/>
  <c r="G87" i="21"/>
  <c r="G88" i="21"/>
  <c r="G89" i="21"/>
  <c r="G90" i="21"/>
  <c r="G91" i="21"/>
  <c r="G92" i="21"/>
  <c r="G93" i="21"/>
  <c r="G94" i="21"/>
  <c r="G96" i="21"/>
  <c r="G97" i="21"/>
  <c r="G98" i="21"/>
  <c r="G99" i="21"/>
  <c r="G100" i="21"/>
  <c r="G101" i="21"/>
  <c r="G102" i="21"/>
  <c r="G103" i="21"/>
  <c r="G104" i="21"/>
  <c r="G105" i="21"/>
  <c r="G106" i="21"/>
  <c r="G107" i="21"/>
  <c r="G108" i="21"/>
  <c r="G109" i="21"/>
  <c r="G110" i="21"/>
  <c r="G111" i="21"/>
  <c r="G112" i="21"/>
  <c r="G113" i="21"/>
  <c r="G114" i="21"/>
  <c r="G115" i="21"/>
  <c r="G116" i="21"/>
  <c r="G117" i="21"/>
  <c r="G118" i="21"/>
  <c r="G119" i="21"/>
  <c r="G120" i="21"/>
  <c r="G121" i="21"/>
  <c r="G122" i="21"/>
  <c r="G123" i="21"/>
  <c r="G124" i="21"/>
  <c r="G125" i="21"/>
  <c r="G126" i="21"/>
  <c r="G127" i="21"/>
  <c r="G128" i="21"/>
  <c r="G129" i="21"/>
  <c r="G95" i="21"/>
  <c r="G81" i="21"/>
  <c r="G80" i="21"/>
  <c r="G79" i="21"/>
  <c r="G78" i="21"/>
  <c r="J13" i="21"/>
  <c r="N20" i="1"/>
  <c r="J26" i="21"/>
  <c r="G26" i="21"/>
  <c r="J25" i="21"/>
  <c r="G25" i="21"/>
  <c r="J24" i="21"/>
  <c r="M24" i="1"/>
  <c r="J12" i="21"/>
  <c r="G12" i="21"/>
  <c r="J11" i="21"/>
  <c r="K11" i="1"/>
  <c r="K12" i="1"/>
  <c r="K14" i="1"/>
  <c r="K15" i="1"/>
  <c r="I15" i="1" s="1"/>
  <c r="K17" i="1"/>
  <c r="K18" i="1"/>
  <c r="K19" i="1"/>
  <c r="K20" i="1"/>
  <c r="K21" i="1"/>
  <c r="R28" i="1"/>
  <c r="Q28" i="1"/>
  <c r="P28" i="1"/>
  <c r="N24" i="1"/>
  <c r="L24" i="1"/>
  <c r="R23" i="1"/>
  <c r="Q23" i="1"/>
  <c r="P23" i="1"/>
  <c r="O23" i="1"/>
  <c r="Q22" i="1"/>
  <c r="L21" i="1"/>
  <c r="O20" i="1"/>
  <c r="M20" i="1"/>
  <c r="L20" i="1"/>
  <c r="K25" i="1"/>
  <c r="R19" i="1"/>
  <c r="Q19" i="1"/>
  <c r="P19" i="1"/>
  <c r="O15" i="1"/>
  <c r="L32" i="1"/>
  <c r="O28" i="1"/>
  <c r="N15" i="1"/>
  <c r="M15" i="1"/>
  <c r="L15" i="1"/>
  <c r="Q27" i="1"/>
  <c r="R14" i="1"/>
  <c r="Q14" i="1"/>
  <c r="N28" i="1"/>
  <c r="O27" i="1"/>
  <c r="O11" i="1"/>
  <c r="N27" i="1"/>
  <c r="N11" i="1"/>
  <c r="M27" i="1"/>
  <c r="M11" i="1"/>
  <c r="R27" i="1"/>
  <c r="R26" i="1"/>
  <c r="S12" i="1"/>
  <c r="P27" i="1"/>
  <c r="O26" i="1"/>
  <c r="S11" i="1"/>
  <c r="O24" i="1"/>
  <c r="K34" i="1"/>
  <c r="S33" i="1"/>
  <c r="K30" i="1"/>
  <c r="L34" i="1"/>
  <c r="L11" i="1"/>
  <c r="L30" i="1"/>
  <c r="M34" i="1"/>
  <c r="R10" i="1"/>
  <c r="M30" i="1"/>
  <c r="N34" i="1"/>
  <c r="Q10" i="1"/>
  <c r="N30" i="1"/>
  <c r="O34" i="1"/>
  <c r="P14" i="1"/>
  <c r="P10" i="1"/>
  <c r="O30" i="1"/>
  <c r="P34" i="1"/>
  <c r="O19" i="1"/>
  <c r="O14" i="1"/>
  <c r="O10" i="1"/>
  <c r="P30" i="1"/>
  <c r="Q34" i="1"/>
  <c r="N23" i="1"/>
  <c r="N19" i="1"/>
  <c r="N14" i="1"/>
  <c r="Q30" i="1"/>
  <c r="R34" i="1"/>
  <c r="M23" i="1"/>
  <c r="M19" i="1"/>
  <c r="M14" i="1"/>
  <c r="R30" i="1"/>
  <c r="S34" i="1"/>
  <c r="L23" i="1"/>
  <c r="L19" i="1"/>
  <c r="L14" i="1"/>
  <c r="L10" i="1"/>
  <c r="S30" i="1"/>
  <c r="K35" i="1"/>
  <c r="L27" i="1"/>
  <c r="R22" i="1"/>
  <c r="R18" i="1"/>
  <c r="R13" i="1"/>
  <c r="S10" i="1"/>
  <c r="K31" i="1"/>
  <c r="L35" i="1"/>
  <c r="Q18" i="1"/>
  <c r="Q13" i="1"/>
  <c r="S29" i="1"/>
  <c r="L31" i="1"/>
  <c r="M35" i="1"/>
  <c r="K22" i="1"/>
  <c r="Q26" i="1"/>
  <c r="P22" i="1"/>
  <c r="P18" i="1"/>
  <c r="P13" i="1"/>
  <c r="S28" i="1"/>
  <c r="M31" i="1"/>
  <c r="N35" i="1"/>
  <c r="K24" i="1"/>
  <c r="P26" i="1"/>
  <c r="O22" i="1"/>
  <c r="O18" i="1"/>
  <c r="O13" i="1"/>
  <c r="S27" i="1"/>
  <c r="N31" i="1"/>
  <c r="O35" i="1"/>
  <c r="N18" i="1"/>
  <c r="N13" i="1"/>
  <c r="S26" i="1"/>
  <c r="O31" i="1"/>
  <c r="P35" i="1"/>
  <c r="N22" i="1"/>
  <c r="K26" i="1"/>
  <c r="N26" i="1"/>
  <c r="M22" i="1"/>
  <c r="M18" i="1"/>
  <c r="M13" i="1"/>
  <c r="S25" i="1"/>
  <c r="P31" i="1"/>
  <c r="Q35" i="1"/>
  <c r="M26" i="1"/>
  <c r="L22" i="1"/>
  <c r="L18" i="1"/>
  <c r="L13" i="1"/>
  <c r="S24" i="1"/>
  <c r="Q31" i="1"/>
  <c r="R35" i="1"/>
  <c r="K28" i="1"/>
  <c r="L26" i="1"/>
  <c r="R21" i="1"/>
  <c r="R17" i="1"/>
  <c r="R12" i="1"/>
  <c r="S23" i="1"/>
  <c r="R31" i="1"/>
  <c r="S35" i="1"/>
  <c r="K29" i="1"/>
  <c r="R25" i="1"/>
  <c r="Q21" i="1"/>
  <c r="Q17" i="1"/>
  <c r="Q12" i="1"/>
  <c r="S22" i="1"/>
  <c r="S31" i="1"/>
  <c r="S32" i="1"/>
  <c r="K27" i="1"/>
  <c r="K23" i="1"/>
  <c r="Q25" i="1"/>
  <c r="P21" i="1"/>
  <c r="P17" i="1"/>
  <c r="P12" i="1"/>
  <c r="S21" i="1"/>
  <c r="R32" i="1"/>
  <c r="R29" i="1"/>
  <c r="P25" i="1"/>
  <c r="O21" i="1"/>
  <c r="O17" i="1"/>
  <c r="O12" i="1"/>
  <c r="S20" i="1"/>
  <c r="L33" i="1"/>
  <c r="Q32" i="1"/>
  <c r="O25" i="1"/>
  <c r="N21" i="1"/>
  <c r="N17" i="1"/>
  <c r="N12" i="1"/>
  <c r="S19" i="1"/>
  <c r="M33" i="1"/>
  <c r="P32" i="1"/>
  <c r="Q29" i="1"/>
  <c r="P29" i="1"/>
  <c r="N25" i="1"/>
  <c r="M21" i="1"/>
  <c r="M17" i="1"/>
  <c r="M12" i="1"/>
  <c r="S18" i="1"/>
  <c r="N33" i="1"/>
  <c r="O32" i="1"/>
  <c r="L12" i="1"/>
  <c r="S17" i="1"/>
  <c r="O33" i="1"/>
  <c r="N32" i="1"/>
  <c r="O29" i="1"/>
  <c r="L17" i="1"/>
  <c r="N29" i="1"/>
  <c r="R24" i="1"/>
  <c r="R20" i="1"/>
  <c r="R15" i="1"/>
  <c r="R11" i="1"/>
  <c r="S15" i="1"/>
  <c r="P33" i="1"/>
  <c r="M32" i="1"/>
  <c r="M29" i="1"/>
  <c r="Q24" i="1"/>
  <c r="Q20" i="1"/>
  <c r="Q15" i="1"/>
  <c r="Q11" i="1"/>
  <c r="S14" i="1"/>
  <c r="Q33" i="1"/>
  <c r="G11" i="21"/>
  <c r="L25" i="1"/>
  <c r="T30" i="1"/>
  <c r="T28" i="1"/>
  <c r="T27" i="1"/>
  <c r="T26" i="1"/>
  <c r="T24" i="1"/>
  <c r="T21" i="1"/>
  <c r="T23" i="1"/>
  <c r="T22" i="1"/>
  <c r="T14" i="1"/>
  <c r="T20" i="1"/>
  <c r="T19" i="1"/>
  <c r="T18" i="1"/>
  <c r="T17" i="1"/>
  <c r="T25" i="1"/>
  <c r="T15" i="1"/>
  <c r="T13" i="1"/>
  <c r="T11" i="1"/>
  <c r="T12" i="1"/>
  <c r="L28" i="1"/>
  <c r="T29" i="1"/>
  <c r="M28" i="1"/>
  <c r="T35" i="1"/>
  <c r="T34" i="1"/>
  <c r="T33" i="1"/>
  <c r="T32" i="1"/>
  <c r="T31" i="1"/>
  <c r="M25" i="1"/>
  <c r="L29" i="1"/>
  <c r="P24" i="1"/>
  <c r="P20" i="1"/>
  <c r="P15" i="1"/>
  <c r="P11" i="1"/>
  <c r="S13" i="1"/>
  <c r="R33" i="1"/>
  <c r="G65" i="21"/>
  <c r="G63" i="21"/>
  <c r="G62" i="21"/>
  <c r="M7" i="21"/>
  <c r="G31" i="21"/>
  <c r="G27" i="21"/>
  <c r="G24" i="21"/>
  <c r="G13" i="21"/>
  <c r="D4" i="20"/>
  <c r="N7" i="21"/>
  <c r="T7" i="21"/>
  <c r="W7" i="21"/>
  <c r="Q7" i="21"/>
  <c r="R7" i="21"/>
  <c r="X7" i="21"/>
  <c r="Y7" i="21"/>
  <c r="S7" i="21"/>
  <c r="V7" i="21"/>
  <c r="O7" i="21"/>
  <c r="Z7" i="21"/>
  <c r="U7" i="21"/>
  <c r="P7" i="21"/>
  <c r="U23" i="1" l="1"/>
  <c r="AA29" i="1"/>
  <c r="H29" i="1"/>
  <c r="H11" i="1"/>
  <c r="U11" i="1"/>
  <c r="AB29" i="1"/>
  <c r="AE29" i="1"/>
  <c r="W29" i="1"/>
  <c r="AD29" i="1"/>
  <c r="U29" i="1"/>
  <c r="AF29" i="1"/>
  <c r="AD32" i="1"/>
  <c r="V24" i="1"/>
  <c r="V31" i="1" s="1"/>
  <c r="AB24" i="1"/>
  <c r="AB31" i="1" s="1"/>
  <c r="V32" i="1"/>
  <c r="X23" i="1"/>
  <c r="AF32" i="1"/>
  <c r="AA32" i="1"/>
  <c r="U32" i="1"/>
  <c r="AB32" i="1"/>
  <c r="AE32" i="1"/>
  <c r="X32" i="1"/>
  <c r="H32" i="1"/>
  <c r="W32" i="1"/>
  <c r="AB17" i="1"/>
  <c r="X10" i="1"/>
  <c r="W18" i="1"/>
  <c r="AF23" i="1"/>
  <c r="U24" i="1"/>
  <c r="U31" i="1" s="1"/>
  <c r="AF24" i="1"/>
  <c r="AF31" i="1" s="1"/>
  <c r="AD24" i="1"/>
  <c r="AD31" i="1" s="1"/>
  <c r="AK31" i="1"/>
  <c r="AK35" i="1" s="1"/>
  <c r="AE35" i="1" s="1"/>
  <c r="AE24" i="1"/>
  <c r="AE31" i="1" s="1"/>
  <c r="X24" i="1"/>
  <c r="X31" i="1" s="1"/>
  <c r="W24" i="1"/>
  <c r="V10" i="1"/>
  <c r="U12" i="1"/>
  <c r="U13" i="1" s="1"/>
  <c r="U14" i="1" s="1"/>
  <c r="AF10" i="1"/>
  <c r="AD17" i="1"/>
  <c r="H17" i="1"/>
  <c r="W23" i="1"/>
  <c r="AA23" i="1"/>
  <c r="AF17" i="1"/>
  <c r="W10" i="1"/>
  <c r="AA10" i="1"/>
  <c r="AA17" i="1"/>
  <c r="AD23" i="1"/>
  <c r="AE23" i="1"/>
  <c r="V17" i="1"/>
  <c r="AB23" i="1"/>
  <c r="AD10" i="1"/>
  <c r="AB10" i="1"/>
  <c r="U17" i="1"/>
  <c r="X11" i="1"/>
  <c r="X12" i="1" s="1"/>
  <c r="X13" i="1" s="1"/>
  <c r="X14" i="1" s="1"/>
  <c r="X17" i="1"/>
  <c r="AK25" i="1"/>
  <c r="AC25" i="1" s="1"/>
  <c r="AE17" i="1"/>
  <c r="W17" i="1"/>
  <c r="H18" i="1"/>
  <c r="H28" i="1"/>
  <c r="H25" i="1" s="1"/>
  <c r="H26" i="1" s="1"/>
  <c r="H27" i="1" s="1"/>
  <c r="W36" i="1"/>
  <c r="V30" i="1"/>
  <c r="V22" i="1"/>
  <c r="V34" i="1"/>
  <c r="W34" i="1"/>
  <c r="W22" i="1"/>
  <c r="W30" i="1"/>
  <c r="U34" i="1"/>
  <c r="U22" i="1"/>
  <c r="AB18" i="1"/>
  <c r="AA36" i="1"/>
  <c r="U36" i="1"/>
  <c r="AB36" i="1"/>
  <c r="V36" i="1"/>
  <c r="AD36" i="1"/>
  <c r="AD18" i="1"/>
  <c r="AA18" i="1"/>
  <c r="X18" i="1"/>
  <c r="AK33" i="1"/>
  <c r="H33" i="1" s="1"/>
  <c r="V18" i="1"/>
  <c r="U18" i="1"/>
  <c r="AK26" i="1"/>
  <c r="AF35" i="1"/>
  <c r="AC35" i="1"/>
  <c r="AE10" i="1"/>
  <c r="AC24" i="1"/>
  <c r="AC31" i="1" s="1"/>
  <c r="V23" i="1"/>
  <c r="AE18" i="1"/>
  <c r="AC17" i="1"/>
  <c r="AC18" i="1"/>
  <c r="AC10" i="1"/>
  <c r="AB11" i="1"/>
  <c r="AA11" i="1"/>
  <c r="AA12" i="1" s="1"/>
  <c r="AA13" i="1" s="1"/>
  <c r="AA14" i="1" s="1"/>
  <c r="AF36" i="1"/>
  <c r="AK12" i="1"/>
  <c r="AD11" i="1"/>
  <c r="AF11" i="1"/>
  <c r="AE11" i="1"/>
  <c r="AC11" i="1"/>
  <c r="AC28" i="1"/>
  <c r="AC36" i="1"/>
  <c r="W11" i="1"/>
  <c r="W12" i="1" s="1"/>
  <c r="W13" i="1" s="1"/>
  <c r="W14" i="1" s="1"/>
  <c r="V11" i="1"/>
  <c r="V12" i="1" s="1"/>
  <c r="V13" i="1" s="1"/>
  <c r="V14" i="1" s="1"/>
  <c r="AD28" i="1"/>
  <c r="AB28" i="1"/>
  <c r="X36" i="1"/>
  <c r="K36" i="1" s="1"/>
  <c r="L36" i="1" s="1"/>
  <c r="M36" i="1" s="1"/>
  <c r="N36" i="1" s="1"/>
  <c r="O36" i="1" s="1"/>
  <c r="P36" i="1" s="1"/>
  <c r="Q36" i="1" s="1"/>
  <c r="M10" i="1"/>
  <c r="N10" i="1" s="1"/>
  <c r="K32" i="1"/>
  <c r="AA38" i="28"/>
  <c r="AA40" i="28" s="1"/>
  <c r="W35" i="1" l="1"/>
  <c r="U35" i="1"/>
  <c r="V35" i="1"/>
  <c r="AA35" i="1"/>
  <c r="X35" i="1"/>
  <c r="AB35" i="1"/>
  <c r="AD35" i="1"/>
  <c r="AF25" i="1"/>
  <c r="V25" i="1"/>
  <c r="U25" i="1"/>
  <c r="AB25" i="1"/>
  <c r="W25" i="1"/>
  <c r="X25" i="1"/>
  <c r="AE25" i="1"/>
  <c r="AD25" i="1"/>
  <c r="AA25" i="1"/>
  <c r="AC33" i="1"/>
  <c r="AE33" i="1"/>
  <c r="AA33" i="1"/>
  <c r="W33" i="1"/>
  <c r="U33" i="1"/>
  <c r="AB33" i="1"/>
  <c r="X33" i="1"/>
  <c r="AD33" i="1"/>
  <c r="V33" i="1"/>
  <c r="AF33" i="1"/>
  <c r="AC26" i="1"/>
  <c r="AD26" i="1"/>
  <c r="U26" i="1"/>
  <c r="X26" i="1"/>
  <c r="Y26" i="1"/>
  <c r="AB26" i="1"/>
  <c r="V26" i="1"/>
  <c r="W26" i="1"/>
  <c r="AK27" i="1"/>
  <c r="AE26" i="1"/>
  <c r="AA26" i="1"/>
  <c r="AF26" i="1"/>
  <c r="AE12" i="1"/>
  <c r="AC12" i="1"/>
  <c r="AB12" i="1"/>
  <c r="H12" i="1"/>
  <c r="AK13" i="1"/>
  <c r="AF12" i="1"/>
  <c r="AD12" i="1"/>
  <c r="AC27" i="1" l="1"/>
  <c r="AB27" i="1"/>
  <c r="AA27" i="1"/>
  <c r="AF27" i="1"/>
  <c r="V27" i="1"/>
  <c r="X27" i="1"/>
  <c r="AE27" i="1"/>
  <c r="U27" i="1"/>
  <c r="AD27" i="1"/>
  <c r="W27" i="1"/>
  <c r="AC13" i="1"/>
  <c r="H13" i="1"/>
  <c r="AF13" i="1"/>
  <c r="AD13" i="1"/>
  <c r="AK14" i="1"/>
  <c r="AB13" i="1"/>
  <c r="AE13" i="1"/>
  <c r="AD14" i="1" l="1"/>
  <c r="H14" i="1"/>
  <c r="AE14" i="1"/>
  <c r="AC14" i="1"/>
  <c r="AF14" i="1"/>
  <c r="AB1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Mikkel Bosack</author>
  </authors>
  <commentList>
    <comment ref="B26" authorId="0" shapeId="0" xr:uid="{3652AD70-3929-4516-A70F-51E5FAFBA321}">
      <text>
        <r>
          <rPr>
            <b/>
            <sz val="9"/>
            <color rgb="FF000000"/>
            <rFont val="Tahoma"/>
            <family val="2"/>
          </rPr>
          <t>Mikkel Bosack:</t>
        </r>
        <r>
          <rPr>
            <sz val="9"/>
            <color rgb="FF000000"/>
            <rFont val="Tahoma"/>
            <family val="2"/>
          </rPr>
          <t xml:space="preserve">
</t>
        </r>
        <r>
          <rPr>
            <sz val="9"/>
            <color rgb="FF000000"/>
            <rFont val="Tahoma"/>
            <family val="2"/>
          </rPr>
          <t>could very well be energy consumption for the oil refineries</t>
        </r>
      </text>
    </comment>
  </commentList>
</comments>
</file>

<file path=xl/sharedStrings.xml><?xml version="1.0" encoding="utf-8"?>
<sst xmlns="http://schemas.openxmlformats.org/spreadsheetml/2006/main" count="20105" uniqueCount="2235">
  <si>
    <t>Technologies</t>
  </si>
  <si>
    <t>~FI_T</t>
  </si>
  <si>
    <t>TechName</t>
  </si>
  <si>
    <t>*TechDesc</t>
  </si>
  <si>
    <t>Region</t>
  </si>
  <si>
    <t>Comm-IN</t>
  </si>
  <si>
    <t>Comm-OUT</t>
  </si>
  <si>
    <t>EFF</t>
  </si>
  <si>
    <t>CHPR~UP</t>
  </si>
  <si>
    <t>CHPR</t>
  </si>
  <si>
    <t>CEH</t>
  </si>
  <si>
    <t>STOCK~2015</t>
  </si>
  <si>
    <t>STOCK~2020</t>
  </si>
  <si>
    <t>STOCK~2025</t>
  </si>
  <si>
    <t>STOCK~2030</t>
  </si>
  <si>
    <t>STOCK~2040</t>
  </si>
  <si>
    <t>STOCK~2050</t>
  </si>
  <si>
    <t>FIXOM</t>
  </si>
  <si>
    <t>VAROM</t>
  </si>
  <si>
    <t>CAP2ACT</t>
  </si>
  <si>
    <t>AFA</t>
  </si>
  <si>
    <t>Peak</t>
  </si>
  <si>
    <t>*PlantName</t>
  </si>
  <si>
    <t>Power Region Name</t>
  </si>
  <si>
    <t>Installed Capacity</t>
  </si>
  <si>
    <t>*Unit</t>
  </si>
  <si>
    <t>MW</t>
  </si>
  <si>
    <t>Factor</t>
  </si>
  <si>
    <t>ELCC</t>
  </si>
  <si>
    <t>ELCHFO</t>
  </si>
  <si>
    <t/>
  </si>
  <si>
    <t>ELCCOA</t>
  </si>
  <si>
    <t>HETC</t>
  </si>
  <si>
    <t>ELCWPE</t>
  </si>
  <si>
    <t>HETD</t>
  </si>
  <si>
    <t>ELCWST</t>
  </si>
  <si>
    <t>ELCBGA</t>
  </si>
  <si>
    <t>ELCDSL</t>
  </si>
  <si>
    <t>ELCWCH</t>
  </si>
  <si>
    <t>LIFE</t>
  </si>
  <si>
    <t>Years</t>
  </si>
  <si>
    <t>ANNUAL</t>
  </si>
  <si>
    <t>* Define the Processes used in this workbook</t>
  </si>
  <si>
    <t>Processes</t>
  </si>
  <si>
    <t>DAYNITE</t>
  </si>
  <si>
    <t>~FI_Process</t>
  </si>
  <si>
    <t>Sets</t>
  </si>
  <si>
    <t>TechDesc</t>
  </si>
  <si>
    <t>Tact</t>
  </si>
  <si>
    <t>Tcap</t>
  </si>
  <si>
    <t>Tslvl</t>
  </si>
  <si>
    <t>PrimaryCG</t>
  </si>
  <si>
    <t>Vintage</t>
  </si>
  <si>
    <t>*Process Set Membership</t>
  </si>
  <si>
    <t>Region Name</t>
  </si>
  <si>
    <t>Technology Name</t>
  </si>
  <si>
    <t>Technology Description</t>
  </si>
  <si>
    <t>Activity Unit</t>
  </si>
  <si>
    <t>Capacity Unit</t>
  </si>
  <si>
    <t>TimeSlice level of Process Activity</t>
  </si>
  <si>
    <t>Primary Commodity Group</t>
  </si>
  <si>
    <t>Vintage Tracking</t>
  </si>
  <si>
    <t>PJ</t>
  </si>
  <si>
    <t>ELE</t>
  </si>
  <si>
    <t>CHP</t>
  </si>
  <si>
    <t>PRE</t>
  </si>
  <si>
    <t>PJa</t>
  </si>
  <si>
    <t>FT-ELCCOA</t>
  </si>
  <si>
    <t>Fuel Technology Coal ELC</t>
  </si>
  <si>
    <t>FT-ELCHFO</t>
  </si>
  <si>
    <t>Fuel Technology Heavy Fuel Oil ELC</t>
  </si>
  <si>
    <t>FT-ELCDSL</t>
  </si>
  <si>
    <t>Fuel Technology Diesel ELC</t>
  </si>
  <si>
    <t>FT-ELCBGA</t>
  </si>
  <si>
    <t>Fuel Technology Biogas ELC</t>
  </si>
  <si>
    <t>FT-ELCWPE</t>
  </si>
  <si>
    <t>Fuel Technology Wood Pellets ELC</t>
  </si>
  <si>
    <t>FT-ELCWCH</t>
  </si>
  <si>
    <t>Fuel Technology Wood Chips and Waste ELC</t>
  </si>
  <si>
    <t>FT-ELCWST</t>
  </si>
  <si>
    <t>Fuel Technology Waste ELC</t>
  </si>
  <si>
    <t>FT-ELCWIN</t>
  </si>
  <si>
    <t>Fuel Technology Wind ELC</t>
  </si>
  <si>
    <t>FT-ELCHYD</t>
  </si>
  <si>
    <t>Fuel Technology Hydro ELC</t>
  </si>
  <si>
    <t>* Define the commodities used in this workbook</t>
  </si>
  <si>
    <t>Commodities</t>
  </si>
  <si>
    <t>~FI_Comm</t>
  </si>
  <si>
    <t>Csets</t>
  </si>
  <si>
    <t>CommName</t>
  </si>
  <si>
    <t>CommDesc</t>
  </si>
  <si>
    <t>Unit</t>
  </si>
  <si>
    <t>LimType</t>
  </si>
  <si>
    <t>CTSLvl</t>
  </si>
  <si>
    <t>PeakTS</t>
  </si>
  <si>
    <t>Ctype</t>
  </si>
  <si>
    <t>*Commodity 
Set Membership</t>
  </si>
  <si>
    <t>Commodity Name</t>
  </si>
  <si>
    <t>Commodity 
Description</t>
  </si>
  <si>
    <t>Sense of the Balance EQN.</t>
  </si>
  <si>
    <t>Timeslice Level</t>
  </si>
  <si>
    <t>Peak Monitoring</t>
  </si>
  <si>
    <t>Electricity Indicator</t>
  </si>
  <si>
    <t>ENV</t>
  </si>
  <si>
    <t>ELCCO2</t>
  </si>
  <si>
    <t>CO2 Power Sector</t>
  </si>
  <si>
    <t>kt</t>
  </si>
  <si>
    <t>NRG</t>
  </si>
  <si>
    <t>Electricity (Central)</t>
  </si>
  <si>
    <t>ELC</t>
  </si>
  <si>
    <t>Heat (Central)</t>
  </si>
  <si>
    <t>Heat (Decentral)</t>
  </si>
  <si>
    <t>Coal ELC</t>
  </si>
  <si>
    <t>Heavy Fuel Oil ELC</t>
  </si>
  <si>
    <t>Biogas ELC</t>
  </si>
  <si>
    <t>Wood Pellets ELC</t>
  </si>
  <si>
    <t>Wood Chips and Waste ELC</t>
  </si>
  <si>
    <t>Waste ELC</t>
  </si>
  <si>
    <t>FX</t>
  </si>
  <si>
    <t>ELCWIN</t>
  </si>
  <si>
    <t>Wind ELC</t>
  </si>
  <si>
    <t>ELCHYD</t>
  </si>
  <si>
    <t>Hydro ELC</t>
  </si>
  <si>
    <t>Commodity Emissions</t>
  </si>
  <si>
    <t>Basic fuels</t>
  </si>
  <si>
    <t>kg/GJ = kt/PJ</t>
  </si>
  <si>
    <t>~COMEMI</t>
  </si>
  <si>
    <t>*Units</t>
  </si>
  <si>
    <t>kg/GJ</t>
  </si>
  <si>
    <t>Coal</t>
  </si>
  <si>
    <t>Heavy Fuel Oil</t>
  </si>
  <si>
    <t>Waste</t>
  </si>
  <si>
    <t>Diesel</t>
  </si>
  <si>
    <t>*Fuel Tech</t>
  </si>
  <si>
    <t>COA</t>
  </si>
  <si>
    <t>HFO</t>
  </si>
  <si>
    <t>DSL</t>
  </si>
  <si>
    <t>NGA</t>
  </si>
  <si>
    <t>BGA</t>
  </si>
  <si>
    <t>WPE</t>
  </si>
  <si>
    <t>WCH</t>
  </si>
  <si>
    <t>WST</t>
  </si>
  <si>
    <t>WIN</t>
  </si>
  <si>
    <t>HYD</t>
  </si>
  <si>
    <t>* Values associate with commodities and processes</t>
  </si>
  <si>
    <t>Diesel ELC</t>
  </si>
  <si>
    <t>FT-ELCNGA</t>
  </si>
  <si>
    <t>ELCNGA</t>
  </si>
  <si>
    <t>Hydro</t>
  </si>
  <si>
    <t>Wind</t>
  </si>
  <si>
    <t>STOCK~2035</t>
  </si>
  <si>
    <t>Fuel Technology Nat. Gas ELC</t>
  </si>
  <si>
    <t>Biogas</t>
  </si>
  <si>
    <t>Wood Pellets</t>
  </si>
  <si>
    <t>Nat. Gas</t>
  </si>
  <si>
    <t xml:space="preserve">Fuel Technology Hydro ELC </t>
  </si>
  <si>
    <t>Nat. Gas ELC</t>
  </si>
  <si>
    <t>Wood Chips</t>
  </si>
  <si>
    <t>ELCCO2W</t>
  </si>
  <si>
    <t>CO2 Power Sector waste</t>
  </si>
  <si>
    <t>Boiler</t>
  </si>
  <si>
    <t>Geothermal</t>
  </si>
  <si>
    <t>PV</t>
  </si>
  <si>
    <t>Electricity</t>
  </si>
  <si>
    <t>Share-I~UP~2010</t>
  </si>
  <si>
    <t>Share-I~UP~2012</t>
  </si>
  <si>
    <t>Share-I~UP~2015</t>
  </si>
  <si>
    <t>Share-I~UP~2020</t>
  </si>
  <si>
    <t>Share-I~UP~2025</t>
  </si>
  <si>
    <t>Share-I~UP~2050</t>
  </si>
  <si>
    <t>Share-I~UP~0</t>
  </si>
  <si>
    <t>CURR</t>
  </si>
  <si>
    <t>MKr15</t>
  </si>
  <si>
    <t>Date</t>
  </si>
  <si>
    <t>Name</t>
  </si>
  <si>
    <t>Sheet Name</t>
  </si>
  <si>
    <t>Cells</t>
  </si>
  <si>
    <t>Comments</t>
  </si>
  <si>
    <t>Olexandr Balyk</t>
  </si>
  <si>
    <t>Tech</t>
  </si>
  <si>
    <t>CAP2ACT had a value of 0.032 instead of 0.031536</t>
  </si>
  <si>
    <t>ELCGAS</t>
  </si>
  <si>
    <t>ELCGEO</t>
  </si>
  <si>
    <t>ELCSNG</t>
  </si>
  <si>
    <t>ELCSOL</t>
  </si>
  <si>
    <t>ELCSTR</t>
  </si>
  <si>
    <t>ELCWAV</t>
  </si>
  <si>
    <t>Synt.Nat.Gas ELC</t>
  </si>
  <si>
    <t>Gas ELC</t>
  </si>
  <si>
    <t>Straw ELC</t>
  </si>
  <si>
    <t>Solar ELC</t>
  </si>
  <si>
    <t>Geothermal ELC</t>
  </si>
  <si>
    <t>Wave ELC</t>
  </si>
  <si>
    <t>FT-ELCSOL</t>
  </si>
  <si>
    <t>Fuel Technology Solar ELC</t>
  </si>
  <si>
    <t>SOL</t>
  </si>
  <si>
    <t>FT-ELCGEO</t>
  </si>
  <si>
    <t>Fuel Technology Geothermal ELC</t>
  </si>
  <si>
    <t>GEO</t>
  </si>
  <si>
    <t>FT-ELCWAV</t>
  </si>
  <si>
    <t>Fuel Technology Wave ELC</t>
  </si>
  <si>
    <t>WAV</t>
  </si>
  <si>
    <t>FT-ELCSTR</t>
  </si>
  <si>
    <t>Fuel Technology Straw ELC</t>
  </si>
  <si>
    <t>STR</t>
  </si>
  <si>
    <t>FT-ELCSNG</t>
  </si>
  <si>
    <t>Fuel Technology Synt.Nat.Gas ELC</t>
  </si>
  <si>
    <t>SNG1</t>
  </si>
  <si>
    <t>SNG2</t>
  </si>
  <si>
    <t>FT-ELCGAS</t>
  </si>
  <si>
    <t>Fuel Technology Gas ELC</t>
  </si>
  <si>
    <t>Pja</t>
  </si>
  <si>
    <t>FT-ELCDSB</t>
  </si>
  <si>
    <t>Fuel Technology BioDiesel ELC</t>
  </si>
  <si>
    <t>DSB1</t>
  </si>
  <si>
    <t>ELCDSB</t>
  </si>
  <si>
    <t>DSB2</t>
  </si>
  <si>
    <t>BioDiesel ELC</t>
  </si>
  <si>
    <t>ELCSTM</t>
  </si>
  <si>
    <t xml:space="preserve">Dummy Steam </t>
  </si>
  <si>
    <t>Sheki Small HPP</t>
  </si>
  <si>
    <t>including:</t>
  </si>
  <si>
    <t xml:space="preserve">Hydro Power Plants </t>
  </si>
  <si>
    <t>inluding:</t>
  </si>
  <si>
    <t xml:space="preserve">Bioenergy - total </t>
  </si>
  <si>
    <t>Gobustan Wind PP</t>
  </si>
  <si>
    <t xml:space="preserve">Wind Power Plants -total </t>
  </si>
  <si>
    <t>Pirallahi Solar PP</t>
  </si>
  <si>
    <t>Surakhani Solar PP</t>
  </si>
  <si>
    <t>Sahil Solar PP</t>
  </si>
  <si>
    <t>Sumgait Solar PP</t>
  </si>
  <si>
    <t>Samukh Solar PP</t>
  </si>
  <si>
    <t>Gobustan Solar PP</t>
  </si>
  <si>
    <t xml:space="preserve">Solar Power Plants -total </t>
  </si>
  <si>
    <t xml:space="preserve">including: </t>
  </si>
  <si>
    <t xml:space="preserve">Azalternativenergy LLC </t>
  </si>
  <si>
    <t xml:space="preserve">Location Area </t>
  </si>
  <si>
    <t>Capacity, MW</t>
  </si>
  <si>
    <t xml:space="preserve">Date  putting into operations </t>
  </si>
  <si>
    <t xml:space="preserve">Power Plant Name </t>
  </si>
  <si>
    <t>Nugedi  Small HPP</t>
  </si>
  <si>
    <t>3.0</t>
  </si>
  <si>
    <t>Chichekli Small HPP</t>
  </si>
  <si>
    <t>Mugan Small HPP</t>
  </si>
  <si>
    <t xml:space="preserve">including </t>
  </si>
  <si>
    <t>Hydro Power Plants</t>
  </si>
  <si>
    <t xml:space="preserve">Balakhani Power Plant (Minicipal waste incineration) </t>
  </si>
  <si>
    <t xml:space="preserve">Bioenergy </t>
  </si>
  <si>
    <t>implementation Agrrement  between BP and Ministry of Energy 3 June 2021</t>
  </si>
  <si>
    <t>Solar Power Plant - BP (Zangelan-Jabrail region of Karabakh)</t>
  </si>
  <si>
    <t>under construction</t>
  </si>
  <si>
    <t xml:space="preserve">Solar Power Plants </t>
  </si>
  <si>
    <t>Wind Power Plant - ACWA Power</t>
  </si>
  <si>
    <t xml:space="preserve">including  </t>
  </si>
  <si>
    <t xml:space="preserve">Wind Power Plants - total </t>
  </si>
  <si>
    <t>Azersun Holding (Sugar Production Plant)</t>
  </si>
  <si>
    <t>SOCAR</t>
  </si>
  <si>
    <t xml:space="preserve">BP Azerbaijan </t>
  </si>
  <si>
    <t xml:space="preserve">Thermal Power Plants -total </t>
  </si>
  <si>
    <t xml:space="preserve">Inpendent Power Producers </t>
  </si>
  <si>
    <t>Solar PV Power Plants -total</t>
  </si>
  <si>
    <t>Ordubad HPP</t>
  </si>
  <si>
    <t>Arpaçay-1 HPP</t>
  </si>
  <si>
    <t>Biləv HPP</t>
  </si>
  <si>
    <t>Vaykhir Small  HPP</t>
  </si>
  <si>
    <t xml:space="preserve"> Araz  HPP</t>
  </si>
  <si>
    <t>1993/2006</t>
  </si>
  <si>
    <t>Nakhcivan TPP</t>
  </si>
  <si>
    <t>Nakhcivan Autonomus Republic,  Nakhcivan State Energy Service</t>
  </si>
  <si>
    <t xml:space="preserve">including : </t>
  </si>
  <si>
    <t xml:space="preserve">Wind Power Plants - Total </t>
  </si>
  <si>
    <t>№</t>
  </si>
  <si>
    <t xml:space="preserve">Azerishiq OJSC </t>
  </si>
  <si>
    <t>under rehalibitation</t>
  </si>
  <si>
    <t>after rehabilitaion 2021</t>
  </si>
  <si>
    <t>Balakan-1 Small HPP</t>
  </si>
  <si>
    <t>Gusar-1 Small HPP</t>
  </si>
  <si>
    <t>İsmayıllı-2 KSES</t>
  </si>
  <si>
    <t>İsmayıllı-1Small HPP</t>
  </si>
  <si>
    <t>Goychay-1 Small HPP</t>
  </si>
  <si>
    <t>Shamkir-chay HPP</t>
  </si>
  <si>
    <t>Taxtakorpu HPP</t>
  </si>
  <si>
    <t>Fizuli HPP</t>
  </si>
  <si>
    <t>Yenikend HPP</t>
  </si>
  <si>
    <t xml:space="preserve">Shamkir  HPP </t>
  </si>
  <si>
    <t xml:space="preserve">Mingachevir HPP  </t>
  </si>
  <si>
    <t>Lerik PP</t>
  </si>
  <si>
    <t>Shahdaq PP</t>
  </si>
  <si>
    <t>Khachmaz PP</t>
  </si>
  <si>
    <t>Sheki PP</t>
  </si>
  <si>
    <t>Astara PP</t>
  </si>
  <si>
    <t>Sangachal PP</t>
  </si>
  <si>
    <t>Baku PP</t>
  </si>
  <si>
    <t>Baku CHP</t>
  </si>
  <si>
    <t>Shimal 2  CCPP</t>
  </si>
  <si>
    <t>Shimal 1 CCPP</t>
  </si>
  <si>
    <t>Sumgait CCPP</t>
  </si>
  <si>
    <t>Janub CCPP</t>
  </si>
  <si>
    <t>1981 -1990</t>
  </si>
  <si>
    <t>Azerbaycan TPP</t>
  </si>
  <si>
    <t xml:space="preserve">Total installed capacity </t>
  </si>
  <si>
    <t>1</t>
  </si>
  <si>
    <t>Azerenerji JSC</t>
  </si>
  <si>
    <r>
      <t>1990-</t>
    </r>
    <r>
      <rPr>
        <b/>
        <sz val="10"/>
        <rFont val="Arial"/>
        <family val="2"/>
      </rPr>
      <t>2002-2011-ci illər üzrə  texniki-iqtisadi göstəricilər</t>
    </r>
  </si>
  <si>
    <t>-</t>
  </si>
  <si>
    <t xml:space="preserve">Biogas electric   plants </t>
  </si>
  <si>
    <t>Solid domestic waste plant</t>
  </si>
  <si>
    <t>Solar plants</t>
  </si>
  <si>
    <t>Wind  plants</t>
  </si>
  <si>
    <t xml:space="preserve">Hydroelectric   plants </t>
  </si>
  <si>
    <t xml:space="preserve">Electric and  CHP plants working with fuel  - total  </t>
  </si>
  <si>
    <t xml:space="preserve"> including:</t>
  </si>
  <si>
    <t>Plant capacity for the end of the year</t>
  </si>
  <si>
    <t>5.3  Plant capacity, MW</t>
  </si>
  <si>
    <t xml:space="preserve">data provided from https://minenergy.gov.az/az/elektroenergetika/azerbaycan-energetika-sisteminde-ve-musteqil-fealiyyet-gosteren-elektrik-stansiyalarinin-siyahisi </t>
  </si>
  <si>
    <t>Data agregration messures</t>
  </si>
  <si>
    <t>TTP</t>
  </si>
  <si>
    <t>NW</t>
  </si>
  <si>
    <t>Baku</t>
  </si>
  <si>
    <t>Other PP</t>
  </si>
  <si>
    <t>N</t>
  </si>
  <si>
    <t>SE</t>
  </si>
  <si>
    <t>NE</t>
  </si>
  <si>
    <t>Midt</t>
  </si>
  <si>
    <t>Midt/north</t>
  </si>
  <si>
    <t>Other HPP</t>
  </si>
  <si>
    <t>SubRES?</t>
  </si>
  <si>
    <t>Year Agregrated</t>
  </si>
  <si>
    <t>STOCK~2010</t>
  </si>
  <si>
    <t>*Start</t>
  </si>
  <si>
    <t>SubRES</t>
  </si>
  <si>
    <t>TPP</t>
  </si>
  <si>
    <t>Solar PP</t>
  </si>
  <si>
    <t>Wind PP</t>
  </si>
  <si>
    <t>Bio PP</t>
  </si>
  <si>
    <t>Life time estimated</t>
  </si>
  <si>
    <t>STOCK~2080</t>
  </si>
  <si>
    <t>INVCOST</t>
  </si>
  <si>
    <t>* Source</t>
  </si>
  <si>
    <t>ONTIMES</t>
  </si>
  <si>
    <t>DEA technology catalogue</t>
  </si>
  <si>
    <t>START</t>
  </si>
  <si>
    <t>Share-I~FX~ELCC</t>
  </si>
  <si>
    <t>Share-I~FX~ELCSTM</t>
  </si>
  <si>
    <t>ILED</t>
  </si>
  <si>
    <t>ELCNGA,ELCSNG</t>
  </si>
  <si>
    <t>ELCAMB</t>
  </si>
  <si>
    <t>*Peak</t>
  </si>
  <si>
    <t>YEAR</t>
  </si>
  <si>
    <t>EMISSIONS~ELCNOX</t>
  </si>
  <si>
    <t>EMISSIONS~ELCCH4</t>
  </si>
  <si>
    <t>EMISSIONS~ELCN2O</t>
  </si>
  <si>
    <t>EMISSIONS~ELCSO2</t>
  </si>
  <si>
    <t>EMISSIONS~ELCPM</t>
  </si>
  <si>
    <t>*sheetNumber</t>
  </si>
  <si>
    <t>*sheetName</t>
  </si>
  <si>
    <t>*planttype</t>
  </si>
  <si>
    <t>*plantCategory</t>
  </si>
  <si>
    <t>*fuel_name</t>
  </si>
  <si>
    <t>*fuel_TIMES</t>
  </si>
  <si>
    <t>*dh_area</t>
  </si>
  <si>
    <t>*output</t>
  </si>
  <si>
    <t>*AFAforTrans</t>
  </si>
  <si>
    <t>*planttype_short</t>
  </si>
  <si>
    <t>*availability.pct</t>
  </si>
  <si>
    <t>*category</t>
  </si>
  <si>
    <t>*techNumber</t>
  </si>
  <si>
    <t>ETCDWCHELCN1</t>
  </si>
  <si>
    <t>10 Stirling - Turbine - Wood Chips</t>
  </si>
  <si>
    <t>2015</t>
  </si>
  <si>
    <t>10 Stirling</t>
  </si>
  <si>
    <t>Turbine</t>
  </si>
  <si>
    <t>ET</t>
  </si>
  <si>
    <t>None</t>
  </si>
  <si>
    <t>Electricity only</t>
  </si>
  <si>
    <t>CD</t>
  </si>
  <si>
    <t>Electricity Only</t>
  </si>
  <si>
    <t>2020</t>
  </si>
  <si>
    <t>2030</t>
  </si>
  <si>
    <t>2050</t>
  </si>
  <si>
    <t>20 Domestic turbines - Wind - Wind</t>
  </si>
  <si>
    <t>20 Domestic turbines</t>
  </si>
  <si>
    <t>ER</t>
  </si>
  <si>
    <t>WL</t>
  </si>
  <si>
    <t>20 Onshore turbines - Wind - Wind</t>
  </si>
  <si>
    <t>20 Onshore turbines</t>
  </si>
  <si>
    <t>2040</t>
  </si>
  <si>
    <t>21 Near shore turbines - Wind - Wind</t>
  </si>
  <si>
    <t>21 Near shore turbines</t>
  </si>
  <si>
    <t>WS</t>
  </si>
  <si>
    <t>21 Offshore turbines - Wind - Wind</t>
  </si>
  <si>
    <t>21 Offshore turbines</t>
  </si>
  <si>
    <t>ERPVSOLELCN1</t>
  </si>
  <si>
    <t>22 Photovoltaics  LARGE new - Solar - Solar</t>
  </si>
  <si>
    <t>22 Photovoltaics  LARGE new</t>
  </si>
  <si>
    <t>Solar</t>
  </si>
  <si>
    <t>ERPVSOLELCN2</t>
  </si>
  <si>
    <t>22 Photovoltaics Medium - Solar - Solar</t>
  </si>
  <si>
    <t>22 Photovoltaics Medium</t>
  </si>
  <si>
    <t>ERPVSOLELCN3</t>
  </si>
  <si>
    <t>22 Photovoltaics Small - Solar - Solar</t>
  </si>
  <si>
    <t>22 Photovoltaics Small</t>
  </si>
  <si>
    <t>23 Wave Energy - Wave - Wave</t>
  </si>
  <si>
    <t>23 Wave Energy</t>
  </si>
  <si>
    <t>Wave</t>
  </si>
  <si>
    <t>WA</t>
  </si>
  <si>
    <t>ETCDDSLELCN1</t>
  </si>
  <si>
    <t>50 Diesel engine farm - Turbine - Diesel</t>
  </si>
  <si>
    <t>50 Diesel engine farm</t>
  </si>
  <si>
    <t>ETCDNGAELCN1</t>
  </si>
  <si>
    <t>51 Natural gas engine plant - Turbine - Natural gas</t>
  </si>
  <si>
    <t>51 Natural gas engine plant</t>
  </si>
  <si>
    <t>Natural gas</t>
  </si>
  <si>
    <t>ETCDDSLELCN2</t>
  </si>
  <si>
    <t>52 OCGT - Light fuel oil - Turbine - Diesel</t>
  </si>
  <si>
    <t>52 OCGT - Light fuel oil</t>
  </si>
  <si>
    <t>ETCDNGAELCN2</t>
  </si>
  <si>
    <t>52 OCGT - Natural gas - Turbine - Natural gas</t>
  </si>
  <si>
    <t>52 OCGT - Natural gas</t>
  </si>
  <si>
    <t>ECEXCOADHCN1</t>
  </si>
  <si>
    <t>01 Coal CHP - CHP - Coal</t>
  </si>
  <si>
    <t>01 Coal CHP</t>
  </si>
  <si>
    <t>EC</t>
  </si>
  <si>
    <t>Central</t>
  </si>
  <si>
    <t>Electricity and heat</t>
  </si>
  <si>
    <t>EX</t>
  </si>
  <si>
    <t>Central heat</t>
  </si>
  <si>
    <t>ECBPNGADHCN1</t>
  </si>
  <si>
    <t>04 Gas turb. simple cycle Micro - CHP - Natural gas</t>
  </si>
  <si>
    <t>04 Gas turb. simple cycle Micro</t>
  </si>
  <si>
    <t>Decentral</t>
  </si>
  <si>
    <t>BP</t>
  </si>
  <si>
    <t>ECBPNGADHCN2</t>
  </si>
  <si>
    <t>04 Gas turb. simple cycle Sm-Me - CHP - Natural gas</t>
  </si>
  <si>
    <t>04 Gas turb. simple cycle Sm-Me</t>
  </si>
  <si>
    <t>ECBPNGADHCN3</t>
  </si>
  <si>
    <t>04 Gas turb. simple cycle, L - CHP - Natural gas</t>
  </si>
  <si>
    <t>04 Gas turb. simple cycle, L</t>
  </si>
  <si>
    <t>ECBPNGADHCN4</t>
  </si>
  <si>
    <t>05 Gas turb. CC, Back-pressure - CHP - Natural gas</t>
  </si>
  <si>
    <t>05 Gas turb. CC, Back-pressure</t>
  </si>
  <si>
    <t>ECEXNGADHCN1</t>
  </si>
  <si>
    <t>05 Gas turb. CC, steam extract. - CHP - Natural gas</t>
  </si>
  <si>
    <t>05 Gas turb. CC, steam extract.</t>
  </si>
  <si>
    <t>ECBPBGADHCN1</t>
  </si>
  <si>
    <t>06 Gas engines, biogas - CHP - Biogas</t>
  </si>
  <si>
    <t>06 Gas engines, biogas</t>
  </si>
  <si>
    <t>ECBPNGADHCN5</t>
  </si>
  <si>
    <t>06 Gas engines, natural gas - CHP - Natural gas</t>
  </si>
  <si>
    <t>06 Gas engines, natural gas</t>
  </si>
  <si>
    <t>ECEXWSTDHCN1</t>
  </si>
  <si>
    <t>08 WtE CHP, Large - CHP - Waste</t>
  </si>
  <si>
    <t>08 WtE CHP, Large</t>
  </si>
  <si>
    <t>ECEXWSTDHCN2</t>
  </si>
  <si>
    <t>08 WtE CHP, Medium - CHP - Waste</t>
  </si>
  <si>
    <t>08 WtE CHP, Medium</t>
  </si>
  <si>
    <t>ECEXWSTDHCN3</t>
  </si>
  <si>
    <t>08 WtE CHP, Small - CHP - Waste</t>
  </si>
  <si>
    <t>08 WtE CHP, Small</t>
  </si>
  <si>
    <t>EHBHWSTDHCN1</t>
  </si>
  <si>
    <t>08 WtE HOP - Boiler - Waste</t>
  </si>
  <si>
    <t>08 WtE HOP</t>
  </si>
  <si>
    <t>EH</t>
  </si>
  <si>
    <t>Heat only</t>
  </si>
  <si>
    <t>BH</t>
  </si>
  <si>
    <t>EHBHSTRDHCN1</t>
  </si>
  <si>
    <t>09 Straw HOP - Boiler - Straw</t>
  </si>
  <si>
    <t>09 Straw HOP</t>
  </si>
  <si>
    <t>Straw</t>
  </si>
  <si>
    <t>ECEXSTRDHCN1</t>
  </si>
  <si>
    <t>09 Straw, Large - CHP - Straw</t>
  </si>
  <si>
    <t>09 Straw, Large</t>
  </si>
  <si>
    <t>ECEXSTRDHCN2</t>
  </si>
  <si>
    <t>09 Straw, Medium - CHP - Straw</t>
  </si>
  <si>
    <t>09 Straw, Medium</t>
  </si>
  <si>
    <t>ECEXSTRDHCN3</t>
  </si>
  <si>
    <t>09 Straw, Small - CHP - Straw</t>
  </si>
  <si>
    <t>09 Straw, Small</t>
  </si>
  <si>
    <t>EHBHWCHDHCN1</t>
  </si>
  <si>
    <t>09 Wood Chips HOP - Boiler - Wood Chips</t>
  </si>
  <si>
    <t>09 Wood Chips HOP</t>
  </si>
  <si>
    <t>ECEXWCHDHCN1</t>
  </si>
  <si>
    <t>09 Wood Chips, Large - CHP - Wood Chips</t>
  </si>
  <si>
    <t>09 Wood Chips, Large</t>
  </si>
  <si>
    <t>ECEXWCHDHCN2</t>
  </si>
  <si>
    <t>09 Wood Chips, Medium - CHP - Wood Chips</t>
  </si>
  <si>
    <t>09 Wood Chips, Medium</t>
  </si>
  <si>
    <t>ECEXWCHDHCN3</t>
  </si>
  <si>
    <t>09 Wood Chips, Small - CHP - Wood Chips</t>
  </si>
  <si>
    <t>09 Wood Chips, Small</t>
  </si>
  <si>
    <t>EHBHWPEDHCN1</t>
  </si>
  <si>
    <t>09 Wood Pellets HOP - Boiler - Wood Pellets</t>
  </si>
  <si>
    <t>09 Wood Pellets HOP</t>
  </si>
  <si>
    <t>ECEXWPEDHCN1</t>
  </si>
  <si>
    <t>09 Wood Pellets, Large - CHP - Wood Pellets</t>
  </si>
  <si>
    <t>09 Wood Pellets, Large</t>
  </si>
  <si>
    <t>ECEXWPEDHCN2</t>
  </si>
  <si>
    <t>09 Wood Pellets, Medium - CHP - Wood Pellets</t>
  </si>
  <si>
    <t>09 Wood Pellets, Medium</t>
  </si>
  <si>
    <t>ECEXWPEDHCN3</t>
  </si>
  <si>
    <t>09 Wood Pellets, Small - CHP - Wood Pellets</t>
  </si>
  <si>
    <t>09 Wood Pellets, Small</t>
  </si>
  <si>
    <t>ECBPNGADHCN6</t>
  </si>
  <si>
    <t>11 SOFC-CHP - CHP - Natural gas</t>
  </si>
  <si>
    <t>11 SOFC-CHP</t>
  </si>
  <si>
    <t>ECBPH2GDHCN1</t>
  </si>
  <si>
    <t>12 LT-PEMFC CHP - CHP - Hydrogen</t>
  </si>
  <si>
    <t>ELCH2G</t>
  </si>
  <si>
    <t>12 LT-PEMFC CHP</t>
  </si>
  <si>
    <t>Hydrogen</t>
  </si>
  <si>
    <t>H2G</t>
  </si>
  <si>
    <t>EHEHAMBDHCN1</t>
  </si>
  <si>
    <t>40 Absorption heat pump, DH - Heat pump - Excess heat</t>
  </si>
  <si>
    <t>40 Absorption heat pump, DH</t>
  </si>
  <si>
    <t>Heat pump</t>
  </si>
  <si>
    <t>Excess heat</t>
  </si>
  <si>
    <t>AMB</t>
  </si>
  <si>
    <t>EHEHAMBDHCN2</t>
  </si>
  <si>
    <t>40 Comp. heat pump, DH - Heat pump - Electricity</t>
  </si>
  <si>
    <t>40 Comp. heat pump, DH</t>
  </si>
  <si>
    <t>EHBHELCDHCN1</t>
  </si>
  <si>
    <t>41 Electric Boilers - Boiler - Electricity</t>
  </si>
  <si>
    <t>41 Electric Boilers</t>
  </si>
  <si>
    <t>EHBHNGADHCN1</t>
  </si>
  <si>
    <t>44 Natural Gas DH Only - Boiler - Natural gas</t>
  </si>
  <si>
    <t>44 Natural Gas DH Only</t>
  </si>
  <si>
    <t>EHEHGEODHCN1</t>
  </si>
  <si>
    <t>45 Geothermal - Abs.HP 50 dgs - Geothermal - Excess heat</t>
  </si>
  <si>
    <t>45 Geothermal - Abs.HP 50 dgs</t>
  </si>
  <si>
    <t>EHEHGEODHCN2</t>
  </si>
  <si>
    <t>45 Geothermal - Abs.HP 70 dgs - Geothermal - Excess heat</t>
  </si>
  <si>
    <t>45 Geothermal - Abs.HP 70 dgs</t>
  </si>
  <si>
    <t>EHEHGEODHCN3</t>
  </si>
  <si>
    <t>45 Geothermal - Electric HP - Geothermal - Electricity</t>
  </si>
  <si>
    <t>45 Geothermal - Electric HP</t>
  </si>
  <si>
    <t>EHSHSOLDHCN1</t>
  </si>
  <si>
    <t>46 Solar District Heating - Solar - Solar</t>
  </si>
  <si>
    <t>46 Solar District Heating</t>
  </si>
  <si>
    <t>SH</t>
  </si>
  <si>
    <t>ECBPNGADHDN1</t>
  </si>
  <si>
    <t>Decentral heat</t>
  </si>
  <si>
    <t>ECBPNGADHDN2</t>
  </si>
  <si>
    <t>ECBPNGADHDN3</t>
  </si>
  <si>
    <t>ECEXNGADHDN1</t>
  </si>
  <si>
    <t>ECBPBGADHDN1</t>
  </si>
  <si>
    <t>ECBPNGADHDN4</t>
  </si>
  <si>
    <t>ECEXWSTDHDN1</t>
  </si>
  <si>
    <t>ECEXWSTDHDN2</t>
  </si>
  <si>
    <t>EHBHWSTDHDN1</t>
  </si>
  <si>
    <t>EHBHSTRDHDN1</t>
  </si>
  <si>
    <t>ECEXSTRDHDN1</t>
  </si>
  <si>
    <t>ECEXSTRDHDN2</t>
  </si>
  <si>
    <t>EHBHWCHDHDN1</t>
  </si>
  <si>
    <t>ECEXWCHDHDN1</t>
  </si>
  <si>
    <t>ECEXWCHDHDN2</t>
  </si>
  <si>
    <t>EHBHWPEDHDN1</t>
  </si>
  <si>
    <t>ECEXWPEDHDN1</t>
  </si>
  <si>
    <t>ECEXWPEDHDN2</t>
  </si>
  <si>
    <t>ECBPNGADHDN5</t>
  </si>
  <si>
    <t>ECBPH2GDHDN1</t>
  </si>
  <si>
    <t>EHEHAMBDHDN1</t>
  </si>
  <si>
    <t>EHEHAMBDHDN2</t>
  </si>
  <si>
    <t>EHBHELCDHDN1</t>
  </si>
  <si>
    <t>EHBHNGADHDN1</t>
  </si>
  <si>
    <t>EHEHGEODHDN1</t>
  </si>
  <si>
    <t>EHEHGEODHDN2</t>
  </si>
  <si>
    <t>EHEHGEODHDN3</t>
  </si>
  <si>
    <t>EHSHSOLDHDN1</t>
  </si>
  <si>
    <t>MEUR/MW</t>
  </si>
  <si>
    <t>MEUR/PJ</t>
  </si>
  <si>
    <t>MEUR15</t>
  </si>
  <si>
    <t>ELCNOX</t>
  </si>
  <si>
    <t>ELCCH4</t>
  </si>
  <si>
    <t>ELCN2O</t>
  </si>
  <si>
    <t>ELCSO2</t>
  </si>
  <si>
    <t>ELCPM</t>
  </si>
  <si>
    <t>NOX Power sector</t>
  </si>
  <si>
    <t>CH4 Power sector</t>
  </si>
  <si>
    <t>N2O Power sector</t>
  </si>
  <si>
    <t>SO2 Power sector</t>
  </si>
  <si>
    <t>PM Power sector</t>
  </si>
  <si>
    <t>Kg</t>
  </si>
  <si>
    <t>COST</t>
  </si>
  <si>
    <t>Baku TPP</t>
  </si>
  <si>
    <t>Other TPP</t>
  </si>
  <si>
    <t>Wind WPP</t>
  </si>
  <si>
    <t>Solar SPP</t>
  </si>
  <si>
    <t>BP Azerbaijan IPP</t>
  </si>
  <si>
    <t>SOCAR IPP</t>
  </si>
  <si>
    <t>Azersun Holding (Sugar Production Plant) IPP</t>
  </si>
  <si>
    <t>Biogas TPP</t>
  </si>
  <si>
    <t>Mingachevir HPP</t>
  </si>
  <si>
    <t>Shamkir  HPP</t>
  </si>
  <si>
    <t>Varvara HPP</t>
  </si>
  <si>
    <t>Masally Small HPP</t>
  </si>
  <si>
    <t>Gulabird Small HPP</t>
  </si>
  <si>
    <t>Sugovushan  Small HPP</t>
  </si>
  <si>
    <t>Khudaferin HPP</t>
  </si>
  <si>
    <t>Giz-Galasi HPP</t>
  </si>
  <si>
    <t>Yashma Baglary Wind  Power Plant</t>
  </si>
  <si>
    <t>Yeni Yashma Wind Power Park</t>
  </si>
  <si>
    <t>Shurabad Wind Power Park</t>
  </si>
  <si>
    <t>Total installed capaity</t>
  </si>
  <si>
    <t>including</t>
  </si>
  <si>
    <t>Thermal Power Plants</t>
  </si>
  <si>
    <t>Nakhcivan PP</t>
  </si>
  <si>
    <t>Arpaçay-2 Small HPP</t>
  </si>
  <si>
    <t>Kengerli  Solar PV Power Plant</t>
  </si>
  <si>
    <t>Babek Solar PV Power Plant</t>
  </si>
  <si>
    <t>BP Azerbaijan</t>
  </si>
  <si>
    <t>Hokmeli Wind Power Plant</t>
  </si>
  <si>
    <t>Ecology Park (SOCAR)</t>
  </si>
  <si>
    <t>Solar Power Plant - Masdar</t>
  </si>
  <si>
    <t>Balakhani Power Plant (Minicipal waste incineration)</t>
  </si>
  <si>
    <t>Roof-top Solar PV installations</t>
  </si>
  <si>
    <t>Gobustan Biogas PP</t>
  </si>
  <si>
    <t>NGAT</t>
  </si>
  <si>
    <t>Hydrogen ELC</t>
  </si>
  <si>
    <t>FT-ELCH2G</t>
  </si>
  <si>
    <t>Fuel Technology Hydrogen ELC</t>
  </si>
  <si>
    <t>terajoule</t>
  </si>
  <si>
    <t xml:space="preserve">Total all products </t>
  </si>
  <si>
    <t>Crude oil  (including gas condensate)</t>
  </si>
  <si>
    <t>Refinery feedstocks</t>
  </si>
  <si>
    <t>Petroleum products, total</t>
  </si>
  <si>
    <t xml:space="preserve">Natural gas </t>
  </si>
  <si>
    <t xml:space="preserve">Renewables and wastes
</t>
  </si>
  <si>
    <t>Heat</t>
  </si>
  <si>
    <t xml:space="preserve"> Electricity</t>
  </si>
  <si>
    <t>Other fuel products</t>
  </si>
  <si>
    <t xml:space="preserve"> Refinery gas</t>
  </si>
  <si>
    <t>Liquefied gases</t>
  </si>
  <si>
    <t>Motor gasoline</t>
  </si>
  <si>
    <t>Kerosene - type jet fuel</t>
  </si>
  <si>
    <t>Other kero-   sene</t>
  </si>
  <si>
    <t>Diesel fuel</t>
  </si>
  <si>
    <t xml:space="preserve">Fuel oil </t>
  </si>
  <si>
    <t xml:space="preserve">Bitumen </t>
  </si>
  <si>
    <t>Other petroleum products</t>
  </si>
  <si>
    <t>Primary production</t>
  </si>
  <si>
    <t>Import</t>
  </si>
  <si>
    <t>Export</t>
  </si>
  <si>
    <t xml:space="preserve">International bunkers </t>
  </si>
  <si>
    <t>International marine bunkers</t>
  </si>
  <si>
    <t>International aviation bunkers</t>
  </si>
  <si>
    <t xml:space="preserve"> Stock changes</t>
  </si>
  <si>
    <t>Total energy supply</t>
  </si>
  <si>
    <t>Statistical difference</t>
  </si>
  <si>
    <t>Transfers</t>
  </si>
  <si>
    <t>Transformation processes</t>
  </si>
  <si>
    <t>Electricity plants</t>
  </si>
  <si>
    <t>CHP plants</t>
  </si>
  <si>
    <t>Heat plants</t>
  </si>
  <si>
    <t>Gas works</t>
  </si>
  <si>
    <t>Blast furnaces</t>
  </si>
  <si>
    <t>Oil refineries</t>
  </si>
  <si>
    <t>Petrochemical plants</t>
  </si>
  <si>
    <t>Other transformation processes</t>
  </si>
  <si>
    <t xml:space="preserve">Energy industries own use </t>
  </si>
  <si>
    <t>Losses</t>
  </si>
  <si>
    <t>Final consumption</t>
  </si>
  <si>
    <t xml:space="preserve">Final energy consumption </t>
  </si>
  <si>
    <t>Mt CO2 from natural gas to power&amp;heat</t>
  </si>
  <si>
    <t xml:space="preserve">Industry and construction </t>
  </si>
  <si>
    <t>Mt CO2 from natural gas to end use</t>
  </si>
  <si>
    <t>Iron and steel</t>
  </si>
  <si>
    <t>Mt CO2 from oil products</t>
  </si>
  <si>
    <t>Chemical and petrochemical</t>
  </si>
  <si>
    <t>Non-ferrous metal</t>
  </si>
  <si>
    <t>Mt CO2e</t>
  </si>
  <si>
    <t>Non-metallic minerals</t>
  </si>
  <si>
    <t>Upstream natural gas consumption, ELC</t>
  </si>
  <si>
    <t>Transport equipment</t>
  </si>
  <si>
    <t>Upstream Oil consumption in refineries, SUP</t>
  </si>
  <si>
    <t>Machinery</t>
  </si>
  <si>
    <t>End use natural gas</t>
  </si>
  <si>
    <t>Mining and quarrying</t>
  </si>
  <si>
    <t>End use Oil products</t>
  </si>
  <si>
    <t>Food and tobacco</t>
  </si>
  <si>
    <t>Total from energy sector</t>
  </si>
  <si>
    <t>Paper, pulp and printing</t>
  </si>
  <si>
    <t>methane leakage</t>
  </si>
  <si>
    <t>Wood and wood products</t>
  </si>
  <si>
    <t>Total from energy sector incl leakage</t>
  </si>
  <si>
    <t>Textile and leather</t>
  </si>
  <si>
    <t>Construction</t>
  </si>
  <si>
    <t>Non-specified</t>
  </si>
  <si>
    <t>https://ourworldindata.org/co2/country/azerbaijan</t>
  </si>
  <si>
    <t>Transport</t>
  </si>
  <si>
    <t xml:space="preserve">Road </t>
  </si>
  <si>
    <t>AGR</t>
  </si>
  <si>
    <t>Rail</t>
  </si>
  <si>
    <t>Buildings</t>
  </si>
  <si>
    <t>Domestic aviation</t>
  </si>
  <si>
    <t>Domestic navigation</t>
  </si>
  <si>
    <t>Pipeline transport</t>
  </si>
  <si>
    <t>Manufacturing</t>
  </si>
  <si>
    <t>Transport not elsewhere specified</t>
  </si>
  <si>
    <t>Industry</t>
  </si>
  <si>
    <t>Other fields of economy</t>
  </si>
  <si>
    <t>Other fuel combustion</t>
  </si>
  <si>
    <t xml:space="preserve">Agriculture, forestry and fishing </t>
  </si>
  <si>
    <t>Avi/Shipping</t>
  </si>
  <si>
    <t>Commerce and public services</t>
  </si>
  <si>
    <t>LULUCF</t>
  </si>
  <si>
    <t>Households</t>
  </si>
  <si>
    <t>Total GHG emissions</t>
  </si>
  <si>
    <t>Not elsewhere-specified</t>
  </si>
  <si>
    <t>CO2 emissions´ish</t>
  </si>
  <si>
    <t>Non-energy use</t>
  </si>
  <si>
    <t>AFA~LO</t>
  </si>
  <si>
    <t>Total Installed capacity for power plants</t>
  </si>
  <si>
    <t>Technologies operating from 2010 to 2020.</t>
  </si>
  <si>
    <t>Natural gas heating plant</t>
  </si>
  <si>
    <t>HPL</t>
  </si>
  <si>
    <t>5.4  Production of electricity, million kWt hour</t>
  </si>
  <si>
    <t xml:space="preserve">Production of electricity </t>
  </si>
  <si>
    <t xml:space="preserve">electricity and  CHP plants working with fuel  </t>
  </si>
  <si>
    <t xml:space="preserve">hydroelectric power plants  </t>
  </si>
  <si>
    <t xml:space="preserve">avtoproducers (working with  fuel)  </t>
  </si>
  <si>
    <t>by generator</t>
  </si>
  <si>
    <t xml:space="preserve">wind power  station </t>
  </si>
  <si>
    <t>solar (photovoltaic)  station</t>
  </si>
  <si>
    <t xml:space="preserve">electricity generated from wastes incineration </t>
  </si>
  <si>
    <t>electricity generated from biomass  incineration</t>
  </si>
  <si>
    <t>...</t>
  </si>
  <si>
    <t>2.10  Energy balance by products in 2019</t>
  </si>
  <si>
    <t>Adam Noter</t>
  </si>
  <si>
    <t>Overblik</t>
  </si>
  <si>
    <t>Find data på alle powerplants i tyskland og i hvilken region de ligger i</t>
  </si>
  <si>
    <t>Plant capacity pr år</t>
  </si>
  <si>
    <t>Plant produktion pr år</t>
  </si>
  <si>
    <t>PP list</t>
  </si>
  <si>
    <t>Energybalance for 2019</t>
  </si>
  <si>
    <t>Plant cost, effekticitet og andre specifikationer</t>
  </si>
  <si>
    <t>Type of plant</t>
  </si>
  <si>
    <t>Fuel Tech</t>
  </si>
  <si>
    <t>Ting der skal laves</t>
  </si>
  <si>
    <t>Stock shares?</t>
  </si>
  <si>
    <t>DE1</t>
  </si>
  <si>
    <t>Hvis der mangler EFF:</t>
  </si>
  <si>
    <t>5.3 og 5.3: Hvis der mangler AFA factor kan man sige produktion (5.4) delt med kapacitet (5.3)</t>
  </si>
  <si>
    <t>2.10 er kun brugt til de få techs der har / også har HETC som output</t>
  </si>
  <si>
    <t>Med en komplet PP list behøves der ikke andre data input</t>
  </si>
  <si>
    <t>eff</t>
  </si>
  <si>
    <t>STEAMTURBINE_SUBCRITICAL</t>
  </si>
  <si>
    <t>COAL</t>
  </si>
  <si>
    <t>GBPR</t>
  </si>
  <si>
    <t>ZIEL-4_ST_COAL_BP</t>
  </si>
  <si>
    <t>NATGAS</t>
  </si>
  <si>
    <t>ZIEL-3_ST_NGAS_BP</t>
  </si>
  <si>
    <t>ZIEL-2_ST_COAL_BP</t>
  </si>
  <si>
    <t>ZIEL-1_ST_NGAS_BP</t>
  </si>
  <si>
    <t>GEXT</t>
  </si>
  <si>
    <t>ZERA-8_ST_COAL_EXT</t>
  </si>
  <si>
    <t>ZERA-7_ST_COAL_EXT</t>
  </si>
  <si>
    <t>ZABR-3_ST_COAL_BP</t>
  </si>
  <si>
    <t>ZABR-2_ST_COAL_EXT</t>
  </si>
  <si>
    <t>ZABR-1_ST_COAL_EXT</t>
  </si>
  <si>
    <t>COMBINEDCYCLE</t>
  </si>
  <si>
    <t>VUOSAARIB_CC_NGAS_EXT</t>
  </si>
  <si>
    <t>RETORTGAS</t>
  </si>
  <si>
    <t>VKG_ST_RETORT-GAS_EXT</t>
  </si>
  <si>
    <t>WOODCHIPS</t>
  </si>
  <si>
    <t>VILNIUS_ST_WOODCHI_BP</t>
  </si>
  <si>
    <t>MUNIWASTE</t>
  </si>
  <si>
    <t>VILNIUS_ST_MSW_BP</t>
  </si>
  <si>
    <t>VARTAN6_ST_COAL_EXT</t>
  </si>
  <si>
    <t>BIOOIL</t>
  </si>
  <si>
    <t>VARTAN1_ST_BIOIL_EXT</t>
  </si>
  <si>
    <t>VAO-2_ST_WOODCHI_BP</t>
  </si>
  <si>
    <t>VAO-1_ST_WOODCHI_BP</t>
  </si>
  <si>
    <t>RG2_OFF5</t>
  </si>
  <si>
    <t>WINDTURBINE_OFFSHORE</t>
  </si>
  <si>
    <t>WIND</t>
  </si>
  <si>
    <t>GWND</t>
  </si>
  <si>
    <t>UK-OFF5_WT_WIND_OFF_L-RG2_Y-2050</t>
  </si>
  <si>
    <t>UK-OFF5_WT_WIND_OFF_L-RG2_Y-2040</t>
  </si>
  <si>
    <t>UK-OFF5_WT_WIND_OFF_L-RG2_Y-2030</t>
  </si>
  <si>
    <t>UK-OFF5_WT_WIND_OFF_L-RG2_Y-2020</t>
  </si>
  <si>
    <t>RG1_OFF5</t>
  </si>
  <si>
    <t>UK-OFF5_WT_WIND_OFF_L-RG1_Y-2050</t>
  </si>
  <si>
    <t>UK-OFF5_WT_WIND_OFF_L-RG1_Y-2040</t>
  </si>
  <si>
    <t>UK-OFF5_WT_WIND_OFF_L-RG1_Y-2030</t>
  </si>
  <si>
    <t>UK-OFF5_WT_WIND_OFF_L-RG1_Y-2020</t>
  </si>
  <si>
    <t>RG2_OFF4</t>
  </si>
  <si>
    <t>UK-OFF4_WT_WIND_OFF_L-RG2_Y-2050</t>
  </si>
  <si>
    <t>UK-OFF4_WT_WIND_OFF_L-RG2_Y-2040</t>
  </si>
  <si>
    <t>UK-OFF4_WT_WIND_OFF_L-RG2_Y-2030</t>
  </si>
  <si>
    <t>UK-OFF4_WT_WIND_OFF_L-RG2_Y-2020</t>
  </si>
  <si>
    <t>RG2_OFF3</t>
  </si>
  <si>
    <t>UK-OFF3_WT_WIND_OFF_L-RG2_Y-2050</t>
  </si>
  <si>
    <t>UK-OFF3_WT_WIND_OFF_L-RG2_Y-2040</t>
  </si>
  <si>
    <t>UK-OFF3_WT_WIND_OFF_L-RG2_Y-2030</t>
  </si>
  <si>
    <t>UK-OFF3_WT_WIND_OFF_L-RG2_Y-2020</t>
  </si>
  <si>
    <t>RG1_OFF3</t>
  </si>
  <si>
    <t>UK-OFF3_WT_WIND_OFF_L-RG1_Y-2050</t>
  </si>
  <si>
    <t>UK-OFF3_WT_WIND_OFF_L-RG1_Y-2040</t>
  </si>
  <si>
    <t>UK-OFF3_WT_WIND_OFF_L-RG1_Y-2030</t>
  </si>
  <si>
    <t>UK-OFF3_WT_WIND_OFF_L-RG1_Y-2020</t>
  </si>
  <si>
    <t>RG2_OFF2</t>
  </si>
  <si>
    <t>UK-OFF2_WT_WIND_OFF_L-RG2_Y-2050</t>
  </si>
  <si>
    <t>UK-OFF2_WT_WIND_OFF_L-RG2_Y-2040</t>
  </si>
  <si>
    <t>UK-OFF2_WT_WIND_OFF_L-RG2_Y-2030</t>
  </si>
  <si>
    <t>UK-OFF2_WT_WIND_OFF_L-RG2_Y-2020</t>
  </si>
  <si>
    <t>RG2_OFF1</t>
  </si>
  <si>
    <t>UK-OFF1_WT_WIND_OFF_L-RG2_Y-2050</t>
  </si>
  <si>
    <t>UK-OFF1_WT_WIND_OFF_L-RG2_Y-2040</t>
  </si>
  <si>
    <t>UK-OFF1_WT_WIND_OFF_L-RG2_Y-2030</t>
  </si>
  <si>
    <t>UK-OFF1_WT_WIND_OFF_L-RG2_Y-2020</t>
  </si>
  <si>
    <t>TYCH_ST_COAL_BP</t>
  </si>
  <si>
    <t>TURO-1_ST_COAL_BP</t>
  </si>
  <si>
    <t>PEAT</t>
  </si>
  <si>
    <t>TOPPILA2_ST_PEAT_EXT</t>
  </si>
  <si>
    <t>TARTU-1_ST_WOODCHI_BP</t>
  </si>
  <si>
    <t>SZCZ-1_ST_COAL_BP</t>
  </si>
  <si>
    <t>SKAW-1_ST_COAL_BP</t>
  </si>
  <si>
    <t>SILLAMAE_ST_WOODCHI_BP</t>
  </si>
  <si>
    <t>SIER-1_ST_COAL_BP</t>
  </si>
  <si>
    <t>SIEK-8_ST_COAL_EXT</t>
  </si>
  <si>
    <t>SIEK-1_ST_COAL_EXT</t>
  </si>
  <si>
    <t>SIEK-1_ST_COAL_BP</t>
  </si>
  <si>
    <t>SIAULIAI_ST_WOODCHI_BP</t>
  </si>
  <si>
    <t>SE4-OFF1_WT_WIND_OFF_L-RG2_Y-2050</t>
  </si>
  <si>
    <t>SE4-OFF1_WT_WIND_OFF_L-RG2_Y-2040</t>
  </si>
  <si>
    <t>SE4-OFF1_WT_WIND_OFF_L-RG2_Y-2030</t>
  </si>
  <si>
    <t>SE4-OFF1_WT_WIND_OFF_L-RG2_Y-2020</t>
  </si>
  <si>
    <t>SE3-OFF1_WT_WIND_OFF_L-RG2_Y-2050</t>
  </si>
  <si>
    <t>SE3-OFF1_WT_WIND_OFF_L-RG2_Y-2040</t>
  </si>
  <si>
    <t>SE3-OFF1_WT_WIND_OFF_L-RG2_Y-2030</t>
  </si>
  <si>
    <t>SE3-OFF1_WT_WIND_OFF_L-RG2_Y-2020</t>
  </si>
  <si>
    <t>SE2-OFF1_WT_WIND_OFF_L-RG2_Y-2050</t>
  </si>
  <si>
    <t>SE2-OFF1_WT_WIND_OFF_L-RG2_Y-2040</t>
  </si>
  <si>
    <t>SE2-OFF1_WT_WIND_OFF_L-RG2_Y-2030</t>
  </si>
  <si>
    <t>SE2-OFF1_WT_WIND_OFF_L-RG2_Y-2020</t>
  </si>
  <si>
    <t>SE1-OFF1_WT_WIND_OFF_L-RG2_Y-2050</t>
  </si>
  <si>
    <t>SE1-OFF1_WT_WIND_OFF_L-RG2_Y-2040</t>
  </si>
  <si>
    <t>SE1-OFF1_WT_WIND_OFF_L-RG2_Y-2030</t>
  </si>
  <si>
    <t>SE1-OFF1_WT_WIND_OFF_L-RG2_Y-2020</t>
  </si>
  <si>
    <t>RZES-2_ST_NGAS_BP</t>
  </si>
  <si>
    <t>GCND</t>
  </si>
  <si>
    <t>RYBN-2_ST_COAL_CND</t>
  </si>
  <si>
    <t>RYBN-1_ST_COAL_EXT</t>
  </si>
  <si>
    <t>RIGA-TEC2_CC_NGAS_EXT</t>
  </si>
  <si>
    <t>RIGA-TEC2_CC_NGAS_BP</t>
  </si>
  <si>
    <t>BOILER</t>
  </si>
  <si>
    <t>GHOB</t>
  </si>
  <si>
    <t>RIGA-TEC2_BO_NGAS_HO</t>
  </si>
  <si>
    <t>RIGA-TEC1_BO_NGAS_HO</t>
  </si>
  <si>
    <t>PT-OFF1_WT_WIND_OFF_L-RG2_Y-2050</t>
  </si>
  <si>
    <t>PT-OFF1_WT_WIND_OFF_L-RG2_Y-2040</t>
  </si>
  <si>
    <t>PT-OFF1_WT_WIND_OFF_L-RG2_Y-2030</t>
  </si>
  <si>
    <t>PT-OFF1_WT_WIND_OFF_L-RG2_Y-2020</t>
  </si>
  <si>
    <t>RG1_OFF1</t>
  </si>
  <si>
    <t>PT-OFF1_WT_WIND_OFF_L-RG1_Y-2050</t>
  </si>
  <si>
    <t>PT-OFF1_WT_WIND_OFF_L-RG1_Y-2040</t>
  </si>
  <si>
    <t>PT-OFF1_WT_WIND_OFF_L-RG1_Y-2030</t>
  </si>
  <si>
    <t>PT-OFF1_WT_WIND_OFF_L-RG1_Y-2020</t>
  </si>
  <si>
    <t>POLA-2_ST_COAL_CND</t>
  </si>
  <si>
    <t>PL-OFF1_WT_WIND_OFF_L-RG2_Y-2050</t>
  </si>
  <si>
    <t>PL-OFF1_WT_WIND_OFF_L-RG2_Y-2040</t>
  </si>
  <si>
    <t>PL-OFF1_WT_WIND_OFF_L-RG2_Y-2030</t>
  </si>
  <si>
    <t>PL-OFF1_WT_WIND_OFF_L-RG2_Y-2020</t>
  </si>
  <si>
    <t>LIGNITE</t>
  </si>
  <si>
    <t>PATN2-1_ST_LIGNITE_CON</t>
  </si>
  <si>
    <t>PARNU-1_ST_WOODCHI_BP</t>
  </si>
  <si>
    <t>OSULA_ST_WOODCHI_BP</t>
  </si>
  <si>
    <t>OSTRB-1_ST_COAL_CND</t>
  </si>
  <si>
    <t>ORESUND_CC_NGAS_EXT</t>
  </si>
  <si>
    <t>OPOL-1_ST_COAL_CND</t>
  </si>
  <si>
    <t>NOWA-1_ST_NGAS_BP</t>
  </si>
  <si>
    <t>NO5-OFF1_WT_WIND_OFF_L-RG2_Y-2050</t>
  </si>
  <si>
    <t>NO5-OFF1_WT_WIND_OFF_L-RG2_Y-2040</t>
  </si>
  <si>
    <t>NO5-OFF1_WT_WIND_OFF_L-RG2_Y-2030</t>
  </si>
  <si>
    <t>NO5-OFF1_WT_WIND_OFF_L-RG2_Y-2020</t>
  </si>
  <si>
    <t>NO4-OFF1_WT_WIND_OFF_L-RG2_Y-2050</t>
  </si>
  <si>
    <t>NO4-OFF1_WT_WIND_OFF_L-RG2_Y-2040</t>
  </si>
  <si>
    <t>NO4-OFF1_WT_WIND_OFF_L-RG2_Y-2030</t>
  </si>
  <si>
    <t>NO4-OFF1_WT_WIND_OFF_L-RG2_Y-2020</t>
  </si>
  <si>
    <t>NO4-OFF1_WT_WIND_OFF_L-RG1_Y-2050</t>
  </si>
  <si>
    <t>NO4-OFF1_WT_WIND_OFF_L-RG1_Y-2040</t>
  </si>
  <si>
    <t>NO4-OFF1_WT_WIND_OFF_L-RG1_Y-2030</t>
  </si>
  <si>
    <t>NO4-OFF1_WT_WIND_OFF_L-RG1_Y-2020</t>
  </si>
  <si>
    <t>NO3-OFF1_WT_WIND_OFF_L-RG2_Y-2050</t>
  </si>
  <si>
    <t>NO3-OFF1_WT_WIND_OFF_L-RG2_Y-2040</t>
  </si>
  <si>
    <t>NO3-OFF1_WT_WIND_OFF_L-RG2_Y-2030</t>
  </si>
  <si>
    <t>NO3-OFF1_WT_WIND_OFF_L-RG2_Y-2020</t>
  </si>
  <si>
    <t>NO3-OFF1_WT_WIND_OFF_L-RG1_Y-2050</t>
  </si>
  <si>
    <t>NO3-OFF1_WT_WIND_OFF_L-RG1_Y-2040</t>
  </si>
  <si>
    <t>NO3-OFF1_WT_WIND_OFF_L-RG1_Y-2030</t>
  </si>
  <si>
    <t>NO3-OFF1_WT_WIND_OFF_L-RG1_Y-2020</t>
  </si>
  <si>
    <t>NO2-OFF1_WT_WIND_OFF_L-RG2_Y-2050</t>
  </si>
  <si>
    <t>NO2-OFF1_WT_WIND_OFF_L-RG2_Y-2040</t>
  </si>
  <si>
    <t>NO2-OFF1_WT_WIND_OFF_L-RG2_Y-2030</t>
  </si>
  <si>
    <t>NO2-OFF1_WT_WIND_OFF_L-RG2_Y-2020</t>
  </si>
  <si>
    <t>NL-OFF2_WT_WIND_OFF_L-RG2_Y-2050</t>
  </si>
  <si>
    <t>NL-OFF2_WT_WIND_OFF_L-RG2_Y-2040</t>
  </si>
  <si>
    <t>NL-OFF2_WT_WIND_OFF_L-RG2_Y-2030</t>
  </si>
  <si>
    <t>NL-OFF2_WT_WIND_OFF_L-RG2_Y-2020</t>
  </si>
  <si>
    <t>NL-OFF1_WT_WIND_OFF_L-RG2_Y-2050</t>
  </si>
  <si>
    <t>NL-OFF1_WT_WIND_OFF_L-RG2_Y-2040</t>
  </si>
  <si>
    <t>NL-OFF1_WT_WIND_OFF_L-RG2_Y-2030</t>
  </si>
  <si>
    <t>NL-OFF1_WT_WIND_OFF_L-RG2_Y-2020</t>
  </si>
  <si>
    <t>SHALE</t>
  </si>
  <si>
    <t>NARVA-8_ST_SHALE_CND</t>
  </si>
  <si>
    <t>NARVA-7_ST_SHALE_CND</t>
  </si>
  <si>
    <t>NARVA-6_ST_SHALE_CND</t>
  </si>
  <si>
    <t>NARVA-5_ST_SHALE_CND</t>
  </si>
  <si>
    <t>NARVA-4_ST_SHALE_CND</t>
  </si>
  <si>
    <t>NARVA-3_ST_SHALE_CND</t>
  </si>
  <si>
    <t>NARVA-2_ST_SHALE_CND</t>
  </si>
  <si>
    <t>NARVA-12_ST_SHALE_CND</t>
  </si>
  <si>
    <t>NARVA-11_ST_SHALE_EXT</t>
  </si>
  <si>
    <t>NARVA-1_ST_SHALE_CND</t>
  </si>
  <si>
    <t>NA2y3_ST_COAL_EXT</t>
  </si>
  <si>
    <t>NA1_IND-ST_COAL_EXT</t>
  </si>
  <si>
    <t>MUSTAMAE_ST_WOODCHI_BP</t>
  </si>
  <si>
    <t>MIEC_ST_COAL_EXT</t>
  </si>
  <si>
    <t>LV-OFF1_WT_WIND_OFF_L-RG2_Y-2050</t>
  </si>
  <si>
    <t>LV-OFF1_WT_WIND_OFF_L-RG2_Y-2040</t>
  </si>
  <si>
    <t>LV-OFF1_WT_WIND_OFF_L-RG2_Y-2030</t>
  </si>
  <si>
    <t>LV-OFF1_WT_WIND_OFF_L-RG2_Y-2020</t>
  </si>
  <si>
    <t>OTHERGAS</t>
  </si>
  <si>
    <t>LULEKRAFT_ST_BFG_EXT</t>
  </si>
  <si>
    <t>LT-OFF1_WT_WIND_OFF_L-RG2_Y-2050</t>
  </si>
  <si>
    <t>LT-OFF1_WT_WIND_OFF_L-RG2_Y-2040</t>
  </si>
  <si>
    <t>LT-OFF1_WT_WIND_OFF_L-RG2_Y-2030</t>
  </si>
  <si>
    <t>LT-OFF1_WT_WIND_OFF_L-RG2_Y-2020</t>
  </si>
  <si>
    <t>STRAW</t>
  </si>
  <si>
    <t>LODZ-3_ST_STRAW_EXT</t>
  </si>
  <si>
    <t>LINKOPING_ST_COAL_EXT</t>
  </si>
  <si>
    <t>HEAT</t>
  </si>
  <si>
    <t>LIFOSA_ST_HEAT_BP</t>
  </si>
  <si>
    <t>LAZI-6_ST_COAL_CND</t>
  </si>
  <si>
    <t>LAZI-2_ST_COAL_CND</t>
  </si>
  <si>
    <t>LAZI-1_ST_COAL_EXT</t>
  </si>
  <si>
    <t>KRLEG-3_ST_COAL_EXT</t>
  </si>
  <si>
    <t>KRLEG-1_ST_COAL_BP</t>
  </si>
  <si>
    <t>KOZI-2_ST_COAL_CND</t>
  </si>
  <si>
    <t>KOZI-1_ST_COAL_EXT</t>
  </si>
  <si>
    <t>KLAIPEDA_ST_WOODCHI_BP</t>
  </si>
  <si>
    <t>GASTURBINE</t>
  </si>
  <si>
    <t>KIVIOLI_GT_RETORT_GAS</t>
  </si>
  <si>
    <t>KELJONLAHTI_ST_PEAT_EXT</t>
  </si>
  <si>
    <t>KAUNAS_ST_MSW_BP</t>
  </si>
  <si>
    <t>KATO_ST_COAL_BP</t>
  </si>
  <si>
    <t>KARO-2_ST_COAL_BP</t>
  </si>
  <si>
    <t>KARO-1_ST_COAL_EXT</t>
  </si>
  <si>
    <t>JAWO2-1_ST_COAL_BP</t>
  </si>
  <si>
    <t>IT-OFF1_WT_WIND_OFF_L-RG2_Y-2050</t>
  </si>
  <si>
    <t>IT-OFF1_WT_WIND_OFF_L-RG2_Y-2040</t>
  </si>
  <si>
    <t>IT-OFF1_WT_WIND_OFF_L-RG2_Y-2030</t>
  </si>
  <si>
    <t>IT-OFF1_WT_WIND_OFF_L-RG2_Y-2020</t>
  </si>
  <si>
    <t>IT-OFF1_WT_WIND_OFF_L-RG1_Y-2050</t>
  </si>
  <si>
    <t>IT-OFF1_WT_WIND_OFF_L-RG1_Y-2040</t>
  </si>
  <si>
    <t>IT-OFF1_WT_WIND_OFF_L-RG1_Y-2030</t>
  </si>
  <si>
    <t>IT-OFF1_WT_WIND_OFF_L-RG1_Y-2020</t>
  </si>
  <si>
    <t>IRU_ST_NGAS_BP</t>
  </si>
  <si>
    <t>IRU_ST_MSW_BP</t>
  </si>
  <si>
    <t>IMAVERE_ST_WOODCHI_BP</t>
  </si>
  <si>
    <t>GORZ-4_ST_NGAS_BP</t>
  </si>
  <si>
    <t>RG3</t>
  </si>
  <si>
    <t>WINDTURBINE_ONSHORE</t>
  </si>
  <si>
    <t>GNR_WT-SP277-HH100_ONS_LS_L-RG3_Y-2050</t>
  </si>
  <si>
    <t>GNR_WT-SP277-HH100_ONS_LS_L-RG3_Y-2040</t>
  </si>
  <si>
    <t>GNR_WT-SP277-HH100_ONS_LS_L-RG3_Y-2030</t>
  </si>
  <si>
    <t>GNR_WT-SP277-HH100_ONS_LS_L-RG3_Y-2020</t>
  </si>
  <si>
    <t>RG2</t>
  </si>
  <si>
    <t>GNR_WT-SP277-HH100_ONS_LS_L-RG2_Y-2050</t>
  </si>
  <si>
    <t>GNR_WT-SP277-HH100_ONS_LS_L-RG2_Y-2040</t>
  </si>
  <si>
    <t>GNR_WT-SP277-HH100_ONS_LS_L-RG2_Y-2030</t>
  </si>
  <si>
    <t>GNR_WT-SP277-HH100_ONS_LS_L-RG2_Y-2020</t>
  </si>
  <si>
    <t>RG1</t>
  </si>
  <si>
    <t>GNR_WT-SP277-HH100_ONS_LS_L-RG1_Y-2050</t>
  </si>
  <si>
    <t>GNR_WT-SP277-HH100_ONS_LS_L-RG1_Y-2040</t>
  </si>
  <si>
    <t>GNR_WT-SP277-HH100_ONS_LS_L-RG1_Y-2030</t>
  </si>
  <si>
    <t>GNR_WT-SP277-HH100_ONS_LS_L-RG1_Y-2020</t>
  </si>
  <si>
    <t>GNR_WT-SP198-HH150_ONS_LS_L-RG3_Y-2050</t>
  </si>
  <si>
    <t>GNR_WT-SP198-HH150_ONS_LS_L-RG3_Y-2040</t>
  </si>
  <si>
    <t>GNR_WT-SP198-HH150_ONS_LS_L-RG3_Y-2030</t>
  </si>
  <si>
    <t>GNR_WT-SP198-HH150_ONS_LS_L-RG3_Y-2020</t>
  </si>
  <si>
    <t>GNR_WT-SP198-HH150_ONS_LS_L-RG2_Y-2050</t>
  </si>
  <si>
    <t>GNR_WT-SP198-HH150_ONS_LS_L-RG2_Y-2040</t>
  </si>
  <si>
    <t>GNR_WT-SP198-HH150_ONS_LS_L-RG2_Y-2030</t>
  </si>
  <si>
    <t>GNR_WT-SP198-HH150_ONS_LS_L-RG2_Y-2020</t>
  </si>
  <si>
    <t>GNR_WT-SP198-HH150_ONS_LS_L-RG1_Y-2050</t>
  </si>
  <si>
    <t>GNR_WT-SP198-HH150_ONS_LS_L-RG1_Y-2040</t>
  </si>
  <si>
    <t>GNR_WT-SP198-HH150_ONS_LS_L-RG1_Y-2030</t>
  </si>
  <si>
    <t>GNR_WT-SP198-HH150_ONS_LS_L-RG1_Y-2020</t>
  </si>
  <si>
    <t>GNR_WT-LWST100_ONS_LS_L-RG3_Y-2050</t>
  </si>
  <si>
    <t>GNR_WT-LWST100_ONS_LS_L-RG3_Y-2040</t>
  </si>
  <si>
    <t>GNR_WT-LWST100_ONS_LS_L-RG3_Y-2030</t>
  </si>
  <si>
    <t>GNR_WT-LWST100_ONS_LS_L-RG3_Y-2020</t>
  </si>
  <si>
    <t>GNR_WT-LWST100_ONS_LS_L-RG2_Y-2050</t>
  </si>
  <si>
    <t>GNR_WT-LWST100_ONS_LS_L-RG2_Y-2040</t>
  </si>
  <si>
    <t>GNR_WT-LWST100_ONS_LS_L-RG2_Y-2030</t>
  </si>
  <si>
    <t>GNR_WT-LWST100_ONS_LS_L-RG2_Y-2020</t>
  </si>
  <si>
    <t>GNR_WT-LWST100_ONS_LS_L-RG1_Y-2050</t>
  </si>
  <si>
    <t>GNR_WT-LWST100_ONS_LS_L-RG1_Y-2040</t>
  </si>
  <si>
    <t>GNR_WT-LWST100_ONS_LS_L-RG1_Y-2030</t>
  </si>
  <si>
    <t>GNR_WT-LWST100_ONS_LS_L-RG1_Y-2020</t>
  </si>
  <si>
    <t>GNR_WT_WIND_ONS_SS-25-KW_Y-2050</t>
  </si>
  <si>
    <t>GNR_WT_WIND_ONS_SS-25-KW_Y-2040</t>
  </si>
  <si>
    <t>GNR_WT_WIND_ONS_SS-25-KW_Y-2030</t>
  </si>
  <si>
    <t>GNR_WT_WIND_ONS_SS-25-KW_Y-2020</t>
  </si>
  <si>
    <t>GNR_WT_WIND_ONS_RG3</t>
  </si>
  <si>
    <t>GNR_WT_WIND_ONS_RG2</t>
  </si>
  <si>
    <t>GNR_WT_WIND_ONS_RG1</t>
  </si>
  <si>
    <t>GNR_WT_WIND_ONS</t>
  </si>
  <si>
    <t>GNR_WT_WIND_OFF_HUB_RG3_SD-30M_Y-2050</t>
  </si>
  <si>
    <t>GNR_WT_WIND_OFF_HUB_RG3_SD-30M_Y-2040</t>
  </si>
  <si>
    <t>GNR_WT_WIND_OFF_HUB_RG3_SD-30M_Y-2030</t>
  </si>
  <si>
    <t>GNR_WT_WIND_OFF_HUB_RG3_SD-30M_Y-2020</t>
  </si>
  <si>
    <t>GNR_WT_WIND_OFF_HUB_RG3_SD-20M_Y-2050</t>
  </si>
  <si>
    <t>GNR_WT_WIND_OFF_HUB_RG3_SD-20M_Y-2040</t>
  </si>
  <si>
    <t>GNR_WT_WIND_OFF_HUB_RG3_SD-20M_Y-2030</t>
  </si>
  <si>
    <t>GNR_WT_WIND_OFF_HUB_RG3_SD-20M_Y-2020</t>
  </si>
  <si>
    <t>GNR_WT_WIND_OFF_HUB_RG2_SD-30M_Y-2050</t>
  </si>
  <si>
    <t>GNR_WT_WIND_OFF_HUB_RG2_SD-30M_Y-2040</t>
  </si>
  <si>
    <t>GNR_WT_WIND_OFF_HUB_RG2_SD-30M_Y-2030</t>
  </si>
  <si>
    <t>GNR_WT_WIND_OFF_HUB_RG2_SD-30M_Y-2020</t>
  </si>
  <si>
    <t>GNR_WT_WIND_OFF_HUB_RG2_SD-20M_Y-2050</t>
  </si>
  <si>
    <t>GNR_WT_WIND_OFF_HUB_RG2_SD-20M_Y-2040</t>
  </si>
  <si>
    <t>GNR_WT_WIND_OFF_HUB_RG2_SD-20M_Y-2030</t>
  </si>
  <si>
    <t>GNR_WT_WIND_OFF_HUB_RG2_SD-20M_Y-2020</t>
  </si>
  <si>
    <t>GNR_WT_WIND_OFF_HUB_RG2_6-GW_SD-20M_Y-2050</t>
  </si>
  <si>
    <t>GNR_WT_WIND_OFF_HUB_RG2_6-GW_SD-20M_Y-2040</t>
  </si>
  <si>
    <t>GNR_WT_WIND_OFF_HUB_RG2_6-GW_SD-20M_Y-2030</t>
  </si>
  <si>
    <t>GNR_WT_WIND_OFF_HUB_RG2_6-GW_SD-20M_Y-2020</t>
  </si>
  <si>
    <t>GNR_WT_WIND_OFF_HUB_RG1_SD-30M_Y-2050</t>
  </si>
  <si>
    <t>GNR_WT_WIND_OFF_HUB_RG1_SD-30M_Y-2040</t>
  </si>
  <si>
    <t>GNR_WT_WIND_OFF_HUB_RG1_SD-30M_Y-2030</t>
  </si>
  <si>
    <t>GNR_WT_WIND_OFF_HUB_RG1_SD-30M_Y-2020</t>
  </si>
  <si>
    <t>GNR_WT_WIND_OFF_HUB_RG1_SD-20M_Y-2050</t>
  </si>
  <si>
    <t>GNR_WT_WIND_OFF_HUB_RG1_SD-20M_Y-2040</t>
  </si>
  <si>
    <t>GNR_WT_WIND_OFF_HUB_RG1_SD-20M_Y-2030</t>
  </si>
  <si>
    <t>GNR_WT_WIND_OFF_HUB_RG1_SD-20M_Y-2020</t>
  </si>
  <si>
    <t>GNR_WT_WIND_OFF</t>
  </si>
  <si>
    <t>WOODWASTE</t>
  </si>
  <si>
    <t>GNR_ST_WOODWST_BP_E-53</t>
  </si>
  <si>
    <t>GNR_ST_WOODWST_BP_CB-50</t>
  </si>
  <si>
    <t>GNR_ST_WOODWST_BP_CB-40</t>
  </si>
  <si>
    <t>GNR_ST_WOODWST_BP_CB-30</t>
  </si>
  <si>
    <t>GNR_ST_WOODWST_BP_CB-20</t>
  </si>
  <si>
    <t>GNR_ST_WOODWST_BP_CB-10</t>
  </si>
  <si>
    <t>STEAMTURBINE_SUPERCRITICAL</t>
  </si>
  <si>
    <t>WOODPELLETS</t>
  </si>
  <si>
    <t>GNR_ST_WOODPEL_EXT_E-50</t>
  </si>
  <si>
    <t>GNR_ST_WOODPEL_EXT_E-30</t>
  </si>
  <si>
    <t>GNR_ST_WOODPEL_CND_E-33_LS-800-MW-FEED_Y-2050</t>
  </si>
  <si>
    <t>GNR_ST_WOODPEL_CND_E-33_LS-800-MW-FEED_Y-2040</t>
  </si>
  <si>
    <t>GNR_ST_WOODPEL_CND_E-33_LS-800-MW-FEED_Y-2030</t>
  </si>
  <si>
    <t>GNR_ST_WOODPEL_CND_E-33_LS-800-MW-FEED_Y-2020</t>
  </si>
  <si>
    <t>GNR_ST_WOODPEL_CND_E-30_MS-80-MW-FEED_Y-2050</t>
  </si>
  <si>
    <t>GNR_ST_WOODPEL_CND_E-30_MS-80-MW-FEED_Y-2040</t>
  </si>
  <si>
    <t>GNR_ST_WOODPEL_CND_E-30_MS-80-MW-FEED_Y-2030</t>
  </si>
  <si>
    <t>GNR_ST_WOODPEL_CND_E-30_MS-80-MW-FEED_Y-2020</t>
  </si>
  <si>
    <t>GNR_ST_WOODPEL_CND_E-30</t>
  </si>
  <si>
    <t>GNR_ST_WOODPEL_CND_E-17_SS-20-MW-FEED_Y-2050</t>
  </si>
  <si>
    <t>GNR_ST_WOODPEL_CND_E-17_SS-20-MW-FEED_Y-2040</t>
  </si>
  <si>
    <t>GNR_ST_WOODPEL_CND_E-17_SS-20-MW-FEED_Y-2030</t>
  </si>
  <si>
    <t>GNR_ST_WOODPEL_CND_E-17_SS-20-MW-FEED_Y-2020</t>
  </si>
  <si>
    <t>GNR_ST_WOODPEL_BP_E-33_LS-800-MW-FEED_Y-2050</t>
  </si>
  <si>
    <t>GNR_ST_WOODPEL_BP_E-33_LS-800-MW-FEED_Y-2040</t>
  </si>
  <si>
    <t>GNR_ST_WOODPEL_BP_E-33_LS-800-MW-FEED_Y-2030</t>
  </si>
  <si>
    <t>GNR_ST_WOODPEL_BP_E-33_LS-800-MW-FEED_Y-2020</t>
  </si>
  <si>
    <t>GNR_ST_WOODPEL_BP_E-30_MS-80-MW-FEED_Y-2050</t>
  </si>
  <si>
    <t>GNR_ST_WOODPEL_BP_E-30_MS-80-MW-FEED_Y-2040</t>
  </si>
  <si>
    <t>GNR_ST_WOODPEL_BP_E-30_MS-80-MW-FEED_Y-2030</t>
  </si>
  <si>
    <t>GNR_ST_WOODPEL_BP_E-30_MS-80-MW-FEED_Y-2020</t>
  </si>
  <si>
    <t>GNR_ST_WOODPEL_BP_E-30</t>
  </si>
  <si>
    <t>GNR_ST_WOODPEL_BP_E-18</t>
  </si>
  <si>
    <t>GNR_ST_WOODPEL_BP_E-17_SS-20-MW-FEED_Y-2050</t>
  </si>
  <si>
    <t>GNR_ST_WOODPEL_BP_E-17_SS-20-MW-FEED_Y-2040</t>
  </si>
  <si>
    <t>GNR_ST_WOODPEL_BP_E-17_SS-20-MW-FEED_Y-2030</t>
  </si>
  <si>
    <t>GNR_ST_WOODPEL_BP_E-17_SS-20-MW-FEED_Y-2020</t>
  </si>
  <si>
    <t>GNR_ST_WOODPEL_BP_E-15</t>
  </si>
  <si>
    <t>GNR_ST_WOODPEL_BP_CB-50</t>
  </si>
  <si>
    <t>GNR_ST_WOODPEL_BP_CB-40</t>
  </si>
  <si>
    <t>GNR_ST_WOODPEL_BP_CB-30</t>
  </si>
  <si>
    <t>GNR_ST_WOODPEL_BP_CB-10</t>
  </si>
  <si>
    <t>GNR_ST_WOODCHI_EXT_E-30</t>
  </si>
  <si>
    <t>GNR_ST_WOODCHI_CND_E-29_MS-80-MW-FEED_Y-2050</t>
  </si>
  <si>
    <t>GNR_ST_WOODCHI_CND_E-29_MS-80-MW-FEED_Y-2040</t>
  </si>
  <si>
    <t>GNR_ST_WOODCHI_CND_E-29_MS-80-MW-FEED_Y-2030</t>
  </si>
  <si>
    <t>GNR_ST_WOODCHI_CND_E-29_MS-80-MW-FEED_Y-2020</t>
  </si>
  <si>
    <t>GNR_ST_WOODCHI_CND_E-29_LS-600-MW-FEED_Y-2050</t>
  </si>
  <si>
    <t>GNR_ST_WOODCHI_CND_E-29_LS-600-MW-FEED_Y-2040</t>
  </si>
  <si>
    <t>GNR_ST_WOODCHI_CND_E-29_LS-600-MW-FEED_Y-2030</t>
  </si>
  <si>
    <t>GNR_ST_WOODCHI_CND_E-29_LS-600-MW-FEED_Y-2020</t>
  </si>
  <si>
    <t>GNR_ST_WOODCHI_CND_E-16_SS-20-MW-FEED_Y-2050</t>
  </si>
  <si>
    <t>GNR_ST_WOODCHI_CND_E-16_SS-20-MW-FEED_Y-2040</t>
  </si>
  <si>
    <t>GNR_ST_WOODCHI_CND_E-16_SS-20-MW-FEED_Y-2030</t>
  </si>
  <si>
    <t>GNR_ST_WOODCHI_CND_E-16_SS-20-MW-FEED_Y-2020</t>
  </si>
  <si>
    <t>GNR_ST_WOODCHI_BP_E-30</t>
  </si>
  <si>
    <t>GNR_ST_WOODCHI_BP_E-29_MS-80-MW-FEED_Y-2050</t>
  </si>
  <si>
    <t>GNR_ST_WOODCHI_BP_E-29_MS-80-MW-FEED_Y-2040</t>
  </si>
  <si>
    <t>GNR_ST_WOODCHI_BP_E-29_MS-80-MW-FEED_Y-2030</t>
  </si>
  <si>
    <t>GNR_ST_WOODCHI_BP_E-29_MS-80-MW-FEED_Y-2020</t>
  </si>
  <si>
    <t>GNR_ST_WOODCHI_BP_E-29_LS-600-MW-FEED_Y-2050</t>
  </si>
  <si>
    <t>GNR_ST_WOODCHI_BP_E-29_LS-600-MW-FEED_Y-2040</t>
  </si>
  <si>
    <t>GNR_ST_WOODCHI_BP_E-29_LS-600-MW-FEED_Y-2030</t>
  </si>
  <si>
    <t>GNR_ST_WOODCHI_BP_E-29_LS-600-MW-FEED_Y-2020</t>
  </si>
  <si>
    <t>GNR_ST_WOODCHI_BP_E-27</t>
  </si>
  <si>
    <t>GNR_ST_WOODCHI_BP_E-24</t>
  </si>
  <si>
    <t>GNR_ST_WOODCHI_BP_E-23</t>
  </si>
  <si>
    <t>GNR_ST_WOODCHI_BP_E-17</t>
  </si>
  <si>
    <t>GNR_ST_WOODCHI_BP_E-16_SS-20-MW-FEED_Y-2050</t>
  </si>
  <si>
    <t>GNR_ST_WOODCHI_BP_E-16_SS-20-MW-FEED_Y-2040</t>
  </si>
  <si>
    <t>GNR_ST_WOODCHI_BP_E-16_SS-20-MW-FEED_Y-2030</t>
  </si>
  <si>
    <t>GNR_ST_WOODCHI_BP_E-16_SS-20-MW-FEED_Y-2020</t>
  </si>
  <si>
    <t>GNR_ST_WOODCHI_BP_E-16</t>
  </si>
  <si>
    <t>GNR_ST_WOODCHI_BP_E-15</t>
  </si>
  <si>
    <t>GNR_ST_WOODCHI_BP_CB-80</t>
  </si>
  <si>
    <t>GNR_ST_WOODCHI_BP_CB-70</t>
  </si>
  <si>
    <t>GNR_ST_WOODCHI_BP_CB-60</t>
  </si>
  <si>
    <t>GNR_ST_WOODCHI_BP_CB-50</t>
  </si>
  <si>
    <t>GNR_ST_WOODCHI_BP_CB-40</t>
  </si>
  <si>
    <t>GNR_ST_WOODCHI_BP_CB-30</t>
  </si>
  <si>
    <t>GNR_ST_WOODCHI_BP_CB-20</t>
  </si>
  <si>
    <t>GNR_ST_WOODCHI_BP_CB-10</t>
  </si>
  <si>
    <t>WOOD</t>
  </si>
  <si>
    <t>GNR_ST_WOOD_EXT_E-45</t>
  </si>
  <si>
    <t>GNR_ST_WOOD_EXT_E-14</t>
  </si>
  <si>
    <t>GNR_ST_WOOD_CND_E-50</t>
  </si>
  <si>
    <t>GNR_ST_WOOD_CND_E-37</t>
  </si>
  <si>
    <t>GNR_ST_WOOD_BP_E-53</t>
  </si>
  <si>
    <t>GNR_ST_WOOD_BP_E-30</t>
  </si>
  <si>
    <t>GNR_ST_STRW_CND_E-31_LS-132-MW-FEED_Y-2050</t>
  </si>
  <si>
    <t>GNR_ST_STRW_CND_E-31_LS-132-MW-FEED_Y-2040</t>
  </si>
  <si>
    <t>GNR_ST_STRW_CND_E-31_LS-132-MW-FEED_Y-2030</t>
  </si>
  <si>
    <t>GNR_ST_STRW_CND_E-31_LS-132-MW-FEED_Y-2020</t>
  </si>
  <si>
    <t>GNR_ST_STRW_CND_E-25_MS-80-MW-FEED_Y-2050</t>
  </si>
  <si>
    <t>GNR_ST_STRW_CND_E-25_MS-80-MW-FEED_Y-2040</t>
  </si>
  <si>
    <t>GNR_ST_STRW_CND_E-25_MS-80-MW-FEED_Y-2030</t>
  </si>
  <si>
    <t>GNR_ST_STRW_CND_E-25_MS-80-MW-FEED_Y-2020</t>
  </si>
  <si>
    <t>GNR_ST_STRW_CND_E-25</t>
  </si>
  <si>
    <t>GNR_ST_STRW_CND_E-17_SS-20-MW-FEED_Y-2050</t>
  </si>
  <si>
    <t>GNR_ST_STRW_CND_E-17_SS-20-MW-FEED_Y-2040</t>
  </si>
  <si>
    <t>GNR_ST_STRW_CND_E-17_SS-20-MW-FEED_Y-2030</t>
  </si>
  <si>
    <t>GNR_ST_STRW_CND_E-17_SS-20-MW-FEED_Y-2020</t>
  </si>
  <si>
    <t>GNR_ST_STRW_BP_E-31_LS-132-MW-FEED_Y-2050</t>
  </si>
  <si>
    <t>GNR_ST_STRW_BP_E-31_LS-132-MW-FEED_Y-2040</t>
  </si>
  <si>
    <t>GNR_ST_STRW_BP_E-31_LS-132-MW-FEED_Y-2030</t>
  </si>
  <si>
    <t>GNR_ST_STRW_BP_E-31_LS-132-MW-FEED_Y-2020</t>
  </si>
  <si>
    <t>GNR_ST_STRW_BP_E-28</t>
  </si>
  <si>
    <t>GNR_ST_STRW_BP_E-27</t>
  </si>
  <si>
    <t>GNR_ST_STRW_BP_E-26</t>
  </si>
  <si>
    <t>GNR_ST_STRW_BP_E-25_MS-80-MW-FEED_Y-2050</t>
  </si>
  <si>
    <t>GNR_ST_STRW_BP_E-25_MS-80-MW-FEED_Y-2040</t>
  </si>
  <si>
    <t>GNR_ST_STRW_BP_E-25_MS-80-MW-FEED_Y-2030</t>
  </si>
  <si>
    <t>GNR_ST_STRW_BP_E-25_MS-80-MW-FEED_Y-2020</t>
  </si>
  <si>
    <t>GNR_ST_STRW_BP_E-25</t>
  </si>
  <si>
    <t>GNR_ST_STRW_BP_E-24</t>
  </si>
  <si>
    <t>GNR_ST_STRW_BP_E-21</t>
  </si>
  <si>
    <t>GNR_ST_STRW_BP_E-17_SS-20-MW-FEED_Y-2050</t>
  </si>
  <si>
    <t>GNR_ST_STRW_BP_E-17_SS-20-MW-FEED_Y-2040</t>
  </si>
  <si>
    <t>GNR_ST_STRW_BP_E-17_SS-20-MW-FEED_Y-2030</t>
  </si>
  <si>
    <t>GNR_ST_STRW_BP_E-17_SS-20-MW-FEED_Y-2020</t>
  </si>
  <si>
    <t>GNR_ST_STRAW_BP_E-15</t>
  </si>
  <si>
    <t>GNR_ST_SHALE</t>
  </si>
  <si>
    <t>GNR_ST_PEAT_CND_E-38</t>
  </si>
  <si>
    <t>GNR_ST_PEAT_BP_E-29_MS-80-MW-FEED_Y-2050</t>
  </si>
  <si>
    <t>GNR_ST_PEAT_BP_E-29_MS-80-MW-FEED_Y-2040</t>
  </si>
  <si>
    <t>GNR_ST_PEAT_BP_E-29_MS-80-MW-FEED_Y-2030</t>
  </si>
  <si>
    <t>GNR_ST_PEAT_BP_E-29_MS-80-MW-FEED_Y-2020</t>
  </si>
  <si>
    <t>GNR_ST_PEAT_BP_E-16_SS-20-MW-FEED_Y-2050</t>
  </si>
  <si>
    <t>GNR_ST_PEAT_BP_E-16_SS-20-MW-FEED_Y-2040</t>
  </si>
  <si>
    <t>GNR_ST_PEAT_BP_E-16_SS-20-MW-FEED_Y-2030</t>
  </si>
  <si>
    <t>GNR_ST_PEAT_BP_E-16_SS-20-MW-FEED_Y-2020</t>
  </si>
  <si>
    <t>GNR_ST_PEAT_BP_CB-50</t>
  </si>
  <si>
    <t>GNR_ST_PEAT_BP_CB-40</t>
  </si>
  <si>
    <t>GNR_ST_PEAT_BP_CB-30</t>
  </si>
  <si>
    <t>GNR_ST_PEAT_BP_CB-20</t>
  </si>
  <si>
    <t>GNR_ST_PEAT_BP_CB-120</t>
  </si>
  <si>
    <t>GNR_ST_PEAT_BP_CB-10</t>
  </si>
  <si>
    <t>NUCLEAR</t>
  </si>
  <si>
    <t>GNR_ST_NUCL_CND_E-33</t>
  </si>
  <si>
    <t>GNR_ST_NGASCCS_EXT_E-47_LS-400-MW_Y-2020</t>
  </si>
  <si>
    <t>GNR_ST_NGASCCS_CND_E-47_LS-400-MW_Y-2020</t>
  </si>
  <si>
    <t>GNR_ST_NGASCCS_BP_E-7_MS-15-MW_Y-2020</t>
  </si>
  <si>
    <t>GNR_ST_NGAS_EXT_E-47_LS-400-MW_Y-2020</t>
  </si>
  <si>
    <t>GNR_ST_NGAS_EXT_E-47</t>
  </si>
  <si>
    <t>GNR_ST_NGAS_EXT_E-40</t>
  </si>
  <si>
    <t>GNR_ST_NGAS_EXT_E-39</t>
  </si>
  <si>
    <t>GNR_ST_NGAS_EXT_E-36</t>
  </si>
  <si>
    <t>GNR_ST_NGAS_EXT_E-31</t>
  </si>
  <si>
    <t>GNR_ST_NGAS_EXT_E-24</t>
  </si>
  <si>
    <t>GNR_ST_NGAS_CON_E-38</t>
  </si>
  <si>
    <t>GNR_ST_NGAS_CND_E-47_LS-400-MW_Y-2020</t>
  </si>
  <si>
    <t>GNR_ST_NGAS_CND_E-40</t>
  </si>
  <si>
    <t>GNR_ST_NGAS_CND_E-39</t>
  </si>
  <si>
    <t>GNR_ST_NGAS_CND_E-38</t>
  </si>
  <si>
    <t>GNR_ST_NGAS_CND_E-36</t>
  </si>
  <si>
    <t>GNR_ST_NGAS_BP_E-7_MS-15-MW_Y-2020</t>
  </si>
  <si>
    <t>GNR_ST_NGAS_BP_E-42</t>
  </si>
  <si>
    <t>GNR_ST_NGAS_BP_E-39</t>
  </si>
  <si>
    <t>GNR_ST_NGAS_BP_E-38</t>
  </si>
  <si>
    <t>GNR_ST_NGAS_BP_E-37</t>
  </si>
  <si>
    <t>GNR_ST_NGAS_BP_E-33</t>
  </si>
  <si>
    <t>GNR_ST_NGAS_BP_E-31</t>
  </si>
  <si>
    <t>GNR_ST_NGAS_BP_E-28</t>
  </si>
  <si>
    <t>GNR_ST_NGAS_BP_E-15</t>
  </si>
  <si>
    <t>GNR_ST_NGAS_BP_CB-90</t>
  </si>
  <si>
    <t>GNR_ST_NGAS_BP_CB-50</t>
  </si>
  <si>
    <t>GNR_ST_NGAS_BP_CB-40</t>
  </si>
  <si>
    <t>GNR_ST_NGAS_BP_CB-130</t>
  </si>
  <si>
    <t>GNR_ST_MSW_CND_E-40</t>
  </si>
  <si>
    <t>GNR_ST_MSW_CND_E-33</t>
  </si>
  <si>
    <t>GNR_ST_MSW_CND_E-25_LS-220-MW-FEED_Y-2050</t>
  </si>
  <si>
    <t>GNR_ST_MSW_CND_E-25_LS-220-MW-FEED_Y-2040</t>
  </si>
  <si>
    <t>GNR_ST_MSW_CND_E-24_SS-35-MW-FEED_Y-2050</t>
  </si>
  <si>
    <t>GNR_ST_MSW_CND_E-24_SS-35-MW-FEED_Y-2040</t>
  </si>
  <si>
    <t>GNR_ST_MSW_CND_E-24_SS-35-MW-FEED_Y-2030</t>
  </si>
  <si>
    <t>GNR_ST_MSW_CND_E-24_MS-80-MW-FEED_Y-2050</t>
  </si>
  <si>
    <t>GNR_ST_MSW_CND_E-24_MS-80-MW-FEED_Y-2040</t>
  </si>
  <si>
    <t>GNR_ST_MSW_CND_E-24_MS-80-MW-FEED_Y-2030</t>
  </si>
  <si>
    <t>GNR_ST_MSW_CND_E-24_LS-220-MW-FEED_Y-2030</t>
  </si>
  <si>
    <t>GNR_ST_MSW_CND_E-23_SS-35-MW-FEED_Y-2020</t>
  </si>
  <si>
    <t>GNR_ST_MSW_CND_E-23_MS-80-MW-FEED_Y-2020</t>
  </si>
  <si>
    <t>GNR_ST_MSW_CND_E-23_LS-220-MW-FEED_Y-2020</t>
  </si>
  <si>
    <t>GNR_ST_MSW_CND_E-20</t>
  </si>
  <si>
    <t>GNR_ST_MSW_BP_E-33</t>
  </si>
  <si>
    <t>GNR_ST_MSW_BP_E-28</t>
  </si>
  <si>
    <t>GNR_ST_MSW_BP_E-27</t>
  </si>
  <si>
    <t>GNR_ST_MSW_BP_E-26</t>
  </si>
  <si>
    <t>GNR_ST_MSW_BP_E-25_LS-220-MW-FEED_Y-2050</t>
  </si>
  <si>
    <t>GNR_ST_MSW_BP_E-25_LS-220-MW-FEED_Y-2040</t>
  </si>
  <si>
    <t>GNR_ST_MSW_BP_E-25</t>
  </si>
  <si>
    <t>GNR_ST_MSW_BP_E-24_SS-35-MW-FEED_Y-2050</t>
  </si>
  <si>
    <t>GNR_ST_MSW_BP_E-24_SS-35-MW-FEED_Y-2040</t>
  </si>
  <si>
    <t>GNR_ST_MSW_BP_E-24_SS-35-MW-FEED_Y-2030</t>
  </si>
  <si>
    <t>GNR_ST_MSW_BP_E-24_MS-80-MW-FEED_Y-2050</t>
  </si>
  <si>
    <t>GNR_ST_MSW_BP_E-24_MS-80-MW-FEED_Y-2040</t>
  </si>
  <si>
    <t>GNR_ST_MSW_BP_E-24_MS-80-MW-FEED_Y-2030</t>
  </si>
  <si>
    <t>GNR_ST_MSW_BP_E-24_LS-220-MW-FEED_Y-2030</t>
  </si>
  <si>
    <t>GNR_ST_MSW_BP_E-23_SS-35-MW-FEED_Y-2020</t>
  </si>
  <si>
    <t>GNR_ST_MSW_BP_E-23_MS-80-MW-FEED_Y-2020</t>
  </si>
  <si>
    <t>GNR_ST_MSW_BP_E-23_LS-220-MW-FEED_Y-2020</t>
  </si>
  <si>
    <t>GNR_ST_MSW_BP_E-23</t>
  </si>
  <si>
    <t>GNR_ST_MSW_BP_E-22</t>
  </si>
  <si>
    <t>GNR_ST_MSW_BP_E-21</t>
  </si>
  <si>
    <t>GNR_ST_MSW_BP_E-20</t>
  </si>
  <si>
    <t>GNR_ST_MSW_BP_E-19</t>
  </si>
  <si>
    <t>GNR_ST_MSW_BP_E-18</t>
  </si>
  <si>
    <t>GNR_ST_MSW_BP_E-17</t>
  </si>
  <si>
    <t>GNR_ST_MSW_BP_E-16</t>
  </si>
  <si>
    <t>GNR_ST_MSW_BP_E-15</t>
  </si>
  <si>
    <t>GNR_ST_MSW_BP_CB-60</t>
  </si>
  <si>
    <t>GNR_ST_MSW_BP_CB-40</t>
  </si>
  <si>
    <t>GNR_ST_MSW_BP_CB-30</t>
  </si>
  <si>
    <t>GNR_ST_MSW_BP_CB-20</t>
  </si>
  <si>
    <t>GNR_ST_MSW_BP_CB-10</t>
  </si>
  <si>
    <t>GNR_ST_LIGN_EXT_E-40</t>
  </si>
  <si>
    <t>GNR_ST_LIGN_EXT_E-39</t>
  </si>
  <si>
    <t>GNR_ST_LIGN_EXT_E-34</t>
  </si>
  <si>
    <t>GNR_ST_LIGN_CND_E-43</t>
  </si>
  <si>
    <t>GNR_ST_LIGN_CND_E-42</t>
  </si>
  <si>
    <t>GNR_ST_LIGN_CND_E-41</t>
  </si>
  <si>
    <t>GNR_ST_LIGN_CND_E-32</t>
  </si>
  <si>
    <t>GNR_ST_LIGN_BP_E-39</t>
  </si>
  <si>
    <t>GNR_ST_LIGN_BP_E-38</t>
  </si>
  <si>
    <t>GNR_ST_LIGN_BP_E-37</t>
  </si>
  <si>
    <t>GNR_ST_LIGN_BP_E-35</t>
  </si>
  <si>
    <t>GNR_ST_LIGN_BP_E-33</t>
  </si>
  <si>
    <t>GNR_ST_LIGN_BP_E-31</t>
  </si>
  <si>
    <t>GNR_ST_LIGN_BP_E-28</t>
  </si>
  <si>
    <t>LIGHTOIL</t>
  </si>
  <si>
    <t>GNR_ST_LIGHTOIL_CND_E-33</t>
  </si>
  <si>
    <t>GNR_ST_HYDROGEN_BP_CB-30</t>
  </si>
  <si>
    <t>GNR_ST_GAS_BP-E15</t>
  </si>
  <si>
    <t>FUELOIL</t>
  </si>
  <si>
    <t>GNR_ST_FUELOIL_EXT_E-22</t>
  </si>
  <si>
    <t>GNR_ST_FUELOIL_CND_E-39</t>
  </si>
  <si>
    <t>GNR_ST_FUELOIL_CND_E-38</t>
  </si>
  <si>
    <t>GNR_ST_FUELOIL_CND_E-37</t>
  </si>
  <si>
    <t>GNR_ST_FUELOIL_CND_E-36</t>
  </si>
  <si>
    <t>GNR_ST_FUELOIL_CND_E-35</t>
  </si>
  <si>
    <t>GNR_ST_FUELOIL_CND_E-34</t>
  </si>
  <si>
    <t>GNR_ST_FUELOIL_CND_E-33</t>
  </si>
  <si>
    <t>GNR_ST_FUELOIL_CND_E-32</t>
  </si>
  <si>
    <t>GNR_ST_FUELOIL_CND_E-30</t>
  </si>
  <si>
    <t>GNR_ST_FUELOIL_BP_E-38</t>
  </si>
  <si>
    <t>GNR_ST_FUELOIL_BP_E-37</t>
  </si>
  <si>
    <t>GNR_ST_FUELOIL_BP_E-36</t>
  </si>
  <si>
    <t>GNR_ST_FUELOIL_BP_E-35</t>
  </si>
  <si>
    <t>GNR_ST_FUELOIL_BP_E-34</t>
  </si>
  <si>
    <t>GNR_ST_FUELOIL_BP_E-27</t>
  </si>
  <si>
    <t>GNR_ST_FUELOIL_BP_E-15</t>
  </si>
  <si>
    <t>GNR_ST_FUELOIL_BP_CB-50</t>
  </si>
  <si>
    <t>GNR_ST_FUELOIL_BP_CB-30</t>
  </si>
  <si>
    <t>GNR_ST_FUELOIL_BP_CB-120</t>
  </si>
  <si>
    <t>GNR_ST_COAL_EXT_E-54_LS-400-MW_Y-2050</t>
  </si>
  <si>
    <t>GNR_ST_COAL_EXT_E-53_LS-400-MW_Y-2040</t>
  </si>
  <si>
    <t>GNR_ST_COAL_EXT_E-52_LS-400-MW_Y-2030</t>
  </si>
  <si>
    <t>GNR_ST_COAL_EXT_E-49_LS-400-MW_Y-2020</t>
  </si>
  <si>
    <t>GNR_ST_COAL_EXT_E-47</t>
  </si>
  <si>
    <t>GNR_ST_COAL_EXT_E-44</t>
  </si>
  <si>
    <t>GNR_ST_COAL_EXT_E-43</t>
  </si>
  <si>
    <t>GNR_ST_COAL_EXT_E-42</t>
  </si>
  <si>
    <t>GNR_ST_COAL_EXT_E-41</t>
  </si>
  <si>
    <t>GNR_ST_COAL_EXT_E-40</t>
  </si>
  <si>
    <t>GNR_ST_COAL_EXT_E-39</t>
  </si>
  <si>
    <t>GNR_ST_COAL_EXT_E-38</t>
  </si>
  <si>
    <t>GNR_ST_COAL_EXT_E-37</t>
  </si>
  <si>
    <t>GNR_ST_COAL_EXT_E-36</t>
  </si>
  <si>
    <t>GNR_ST_COAL_EXT_E-35</t>
  </si>
  <si>
    <t>GNR_ST_COAL_CND_E-54_LS-400-MW_Y-2050</t>
  </si>
  <si>
    <t>GNR_ST_COAL_CND_E-53_LS-400-MW_Y-2040</t>
  </si>
  <si>
    <t>GNR_ST_COAL_CND_E-52_LS-400-MW_Y-2030</t>
  </si>
  <si>
    <t>GNR_ST_COAL_CND_E-49_LS-400-MW_Y-2020</t>
  </si>
  <si>
    <t>GNR_ST_COAL_CND_E-46</t>
  </si>
  <si>
    <t>GNR_ST_COAL_CND_E-45</t>
  </si>
  <si>
    <t>GNR_ST_COAL_CND_E-44</t>
  </si>
  <si>
    <t>GNR_ST_COAL_CND_E-40</t>
  </si>
  <si>
    <t>GNR_ST_COAL_CND_E-38</t>
  </si>
  <si>
    <t>GNR_ST_COAL_CND_E-37</t>
  </si>
  <si>
    <t>GNR_ST_COAL_CND_E-35</t>
  </si>
  <si>
    <t>GNR_ST_COAL_CND_E-33</t>
  </si>
  <si>
    <t>GNR_ST_COAL_BP_E-44</t>
  </si>
  <si>
    <t>GNR_ST_COAL_BP_E-43</t>
  </si>
  <si>
    <t>GNR_ST_COAL_BP_E-42</t>
  </si>
  <si>
    <t>GNR_ST_COAL_BP_E-41</t>
  </si>
  <si>
    <t>GNR_ST_COAL_BP_E-40</t>
  </si>
  <si>
    <t>GNR_ST_COAL_BP_E-39</t>
  </si>
  <si>
    <t>GNR_ST_COAL_BP_E-38</t>
  </si>
  <si>
    <t>GNR_ST_COAL_BP_E-37</t>
  </si>
  <si>
    <t>GNR_ST_COAL_BP_E-36</t>
  </si>
  <si>
    <t>GNR_ST_COAL_BP_E-35</t>
  </si>
  <si>
    <t>GNR_ST_COAL_BP_E-34</t>
  </si>
  <si>
    <t>GNR_ST_COAL_BP_E-33</t>
  </si>
  <si>
    <t>GNR_ST_COAL_BP_E-32</t>
  </si>
  <si>
    <t>GNR_ST_COAL_BP_E-15</t>
  </si>
  <si>
    <t>GNR_ST_COAL_BP_CB-80</t>
  </si>
  <si>
    <t>GNR_ST_COAL_BP_CB-50</t>
  </si>
  <si>
    <t>GNR_ST_COAL_BP_CB-40</t>
  </si>
  <si>
    <t>GNR_ST_COAL_BP_CB-130</t>
  </si>
  <si>
    <t>BIOGAS</t>
  </si>
  <si>
    <t>GNR_ST_BGAS_EXT_E-38</t>
  </si>
  <si>
    <t>GNR_ST_BGAS_CND_E-45</t>
  </si>
  <si>
    <t>GNR_ST_BGAS_CND_E-40</t>
  </si>
  <si>
    <t>GNR_ST_BGAS_CND_E-38</t>
  </si>
  <si>
    <t>GNR_ST_BGAS_CND_E-37</t>
  </si>
  <si>
    <t>GNR_ST_BGAS_CND_E-33</t>
  </si>
  <si>
    <t>GNR_ST_BGAS_BP_E-38</t>
  </si>
  <si>
    <t>GNR_ST_BGAS_BP_E-33</t>
  </si>
  <si>
    <t>GNR_ST_BGAS_BP_CB-40</t>
  </si>
  <si>
    <t>GNR_ST_BFG_BP_CB-90</t>
  </si>
  <si>
    <t>GNR_ST_BFG_BP_CB-70</t>
  </si>
  <si>
    <t>GNR_ST_BFG_BP_CB-280</t>
  </si>
  <si>
    <t>SOLARHEATING</t>
  </si>
  <si>
    <t>SUN</t>
  </si>
  <si>
    <t>GSOLH</t>
  </si>
  <si>
    <t>GNR_SH_SUN_SS-4-KW_Y-2050</t>
  </si>
  <si>
    <t>GNR_SH_SUN_SS-4-KW_Y-2040</t>
  </si>
  <si>
    <t>GNR_SH_SUN_SS-4-KW_Y-2030</t>
  </si>
  <si>
    <t>GNR_SH_SUN_SS-4-KW_Y-2020</t>
  </si>
  <si>
    <t>GNR_SH_SUN_SS-4-KW</t>
  </si>
  <si>
    <t>GNR_SH_SUN_LS_Y-2050</t>
  </si>
  <si>
    <t>GNR_SH_SUN_LS_Y-2040</t>
  </si>
  <si>
    <t>GNR_SH_SUN_LS_Y-2030</t>
  </si>
  <si>
    <t>GNR_SH_SUN_LS_Y-2020</t>
  </si>
  <si>
    <t>GNR_SH_SUN</t>
  </si>
  <si>
    <t>WATERTURBINE</t>
  </si>
  <si>
    <t>WATER</t>
  </si>
  <si>
    <t>GHYRR</t>
  </si>
  <si>
    <t>GNR_ROR_WTR</t>
  </si>
  <si>
    <t>GHYRS</t>
  </si>
  <si>
    <t>GNR_RES_WTR_PMP_MC-01</t>
  </si>
  <si>
    <t>RESERVOIR_PMP</t>
  </si>
  <si>
    <t>ELECTRIC</t>
  </si>
  <si>
    <t>GESTO</t>
  </si>
  <si>
    <t>GNR_RES_WTR_PMP_E-80_Y-2020</t>
  </si>
  <si>
    <t>GNR_RES_WTR_NOPMP_MC-10</t>
  </si>
  <si>
    <t>GNR_RES_WTR_NOPMP_MC-09</t>
  </si>
  <si>
    <t>GNR_RES_WTR_NOPMP_MC-08</t>
  </si>
  <si>
    <t>GNR_RES_WTR_NOPMP_MC-07</t>
  </si>
  <si>
    <t>GNR_RES_WTR_NOPMP_MC-06</t>
  </si>
  <si>
    <t>GNR_RES_WTR_NOPMP_MC-05</t>
  </si>
  <si>
    <t>GNR_RES_WTR_NOPMP_MC-04</t>
  </si>
  <si>
    <t>GNR_RES_WTR_NOPMP_MC-03</t>
  </si>
  <si>
    <t>GNR_RES_WTR_NOPMP_MC-02</t>
  </si>
  <si>
    <t>GNR_RES_WTR_NOPMP_MC-01</t>
  </si>
  <si>
    <t>GNR_RES_WTR_NOPMP</t>
  </si>
  <si>
    <t>SOLARPV</t>
  </si>
  <si>
    <t>GSOLE</t>
  </si>
  <si>
    <t>GNR_PV_SUN_SS-6-KW_Y-2050</t>
  </si>
  <si>
    <t>GNR_PV_SUN_SS-6-KW_Y-2040</t>
  </si>
  <si>
    <t>GNR_PV_SUN_SS-6-KW_Y-2030</t>
  </si>
  <si>
    <t>GNR_PV_SUN_SS-6-KW_Y-2020</t>
  </si>
  <si>
    <t>GNR_PV_SUN_MS-100-KW_Y-2050</t>
  </si>
  <si>
    <t>GNR_PV_SUN_MS-100-KW_Y-2040</t>
  </si>
  <si>
    <t>GNR_PV_SUN_MS-100-KW_Y-2030</t>
  </si>
  <si>
    <t>GNR_PV_SUN_MS-100-KW_Y-2020</t>
  </si>
  <si>
    <t>GNR_PV_SUN_LS-8-MW_RG3_Y-2050</t>
  </si>
  <si>
    <t>GNR_PV_SUN_LS-8-MW_RG3_Y-2040</t>
  </si>
  <si>
    <t>GNR_PV_SUN_LS-8-MW_RG3_Y-2030</t>
  </si>
  <si>
    <t>GNR_PV_SUN_LS-8-MW_RG3_Y-2020</t>
  </si>
  <si>
    <t>GNR_PV_SUN_LS-8-MW_RG2_Y-2050</t>
  </si>
  <si>
    <t>GNR_PV_SUN_LS-8-MW_RG2_Y-2040</t>
  </si>
  <si>
    <t>GNR_PV_SUN_LS-8-MW_RG2_Y-2030</t>
  </si>
  <si>
    <t>GNR_PV_SUN_LS-8-MW_RG2_Y-2020</t>
  </si>
  <si>
    <t>GNR_PV_SUN_LS-8-MW_RG1_Y-2050</t>
  </si>
  <si>
    <t>GNR_PV_SUN_LS-8-MW_RG1_Y-2040</t>
  </si>
  <si>
    <t>GNR_PV_SUN_LS-8-MW_RG1_Y-2030</t>
  </si>
  <si>
    <t>GNR_PV_SUN_LS-8-MW_RG1_Y-2020</t>
  </si>
  <si>
    <t>GNR_PV_SUN</t>
  </si>
  <si>
    <t>HUB_OFF</t>
  </si>
  <si>
    <t>DUMMY</t>
  </si>
  <si>
    <t>GNR_OFF_HUB_2GW_Y-2050</t>
  </si>
  <si>
    <t>GNR_OFF_HUB_2GW_Y-2040</t>
  </si>
  <si>
    <t>GNR_OFF_HUB_2GW_Y-2030</t>
  </si>
  <si>
    <t>GNR_OFF_HUB_2GW_Y-2020</t>
  </si>
  <si>
    <t>GNR_IND-ST_WOODWST_BP_CB-50</t>
  </si>
  <si>
    <t>GNR_IND-ST_WOODWST_BP_CB-40</t>
  </si>
  <si>
    <t>GNR_IND-ST_WOODWST_BP_CB-30</t>
  </si>
  <si>
    <t>GNR_IND-ST_WOODWST_BP_CB-20</t>
  </si>
  <si>
    <t>GNR_IND-ST_WOODCHI_BP_E-71</t>
  </si>
  <si>
    <t>GNR_IND-ST_WOODCHI_BP_CB-70</t>
  </si>
  <si>
    <t>GNR_IND-ST_WOODCHI_BP_CB-50</t>
  </si>
  <si>
    <t>GNR_IND-ST_WOODCHI_BP_CB-40</t>
  </si>
  <si>
    <t>GNR_IND-ST_WOODCHI_BP_CB-30</t>
  </si>
  <si>
    <t>GNR_IND-ST_WOODCHI_BP_CB-20</t>
  </si>
  <si>
    <t>GNR_IND-ST_PEAT_BP_CB-40</t>
  </si>
  <si>
    <t>GNR_IND-ST_PEAT_BP_CB-30</t>
  </si>
  <si>
    <t>GNR_IND-ST_PEAT_BP_CB-20</t>
  </si>
  <si>
    <t>GNR_IND-ST_NGAS_BP_CB-30</t>
  </si>
  <si>
    <t>GNR_IND-ST_MSW_BP_CB-30</t>
  </si>
  <si>
    <t>GNR_IND-ST_LIGHTOIL_BP_CB-30</t>
  </si>
  <si>
    <t>GNR_IND-ST_FUELOIL_BP_CB-80</t>
  </si>
  <si>
    <t>GNR_IND-ST_FUELOIL_BP_CB-30</t>
  </si>
  <si>
    <t>GNR_IND-ST_COAL_BP_CB-30</t>
  </si>
  <si>
    <t>GNR_IND-ST_BLACKLIC_BP_CB-60</t>
  </si>
  <si>
    <t>GNR_IND-ST_BLACKLIC_BP_CB-30</t>
  </si>
  <si>
    <t>GNR_IND-ST_BLACKLIC_BP_CB-20</t>
  </si>
  <si>
    <t>GNR_IND-ST_BGAS_BP_CB-30</t>
  </si>
  <si>
    <t>GNR_IND-DF_WOODCHI_E-100_MS-10-MW_Y-2020</t>
  </si>
  <si>
    <t>GNR_IND-DF_NGASCCS_E-100_MS-3-MW_Y-2020</t>
  </si>
  <si>
    <t>GNR_IND-DF_NGAS_E-100_MS-3-MW_Y-2020</t>
  </si>
  <si>
    <t>GETOH</t>
  </si>
  <si>
    <t>GNR_IND-DF_ELEC_E-100_MS-5-MW_Y-2020</t>
  </si>
  <si>
    <t>GNR_IND-BO_WOODCHI_E-90_MS-20-MW_Y-2050</t>
  </si>
  <si>
    <t>GNR_IND-BO_WOODCHI_E-90_MS-20-MW_Y-2040</t>
  </si>
  <si>
    <t>GNR_IND-BO_WOODCHI_E-90_MS-20-MW_Y-2030</t>
  </si>
  <si>
    <t>GNR_IND-BO_WOODCHI_E-90_MS-20-MW_Y-2020</t>
  </si>
  <si>
    <t>GNR_IND-BO_NGASCCS_E-96_MS-20-MW_Y-2050</t>
  </si>
  <si>
    <t>GNR_IND-BO_NGASCCS_E-95_MS-20-MW_Y-2040</t>
  </si>
  <si>
    <t>GNR_IND-BO_NGASCCS_E-94_MS-20-MW_Y-2030</t>
  </si>
  <si>
    <t>GNR_IND-BO_NGASCCS_E-93_MS-20-MW_Y-2020</t>
  </si>
  <si>
    <t>GNR_IND-BO_NGAS_E-96_MS-20-MW_Y-2050</t>
  </si>
  <si>
    <t>GNR_IND-BO_NGAS_E-95_MS-20-MW_Y-2040</t>
  </si>
  <si>
    <t>GNR_IND-BO_NGAS_E-94_MS-20-MW_Y-2030</t>
  </si>
  <si>
    <t>GNR_IND-BO_NGAS_E-93_MS-20-MW_Y-2020</t>
  </si>
  <si>
    <t>WATERTANK</t>
  </si>
  <si>
    <t>GHSTO</t>
  </si>
  <si>
    <t>GNR_HS_HEAT-E-100</t>
  </si>
  <si>
    <t>GNR_HS_HEAT_WTR-TANK_SS_E-95_Y-2010</t>
  </si>
  <si>
    <t>GNR_HS_HEAT_WTR-TANK_LS_E-95_Y-2010</t>
  </si>
  <si>
    <t>PIT</t>
  </si>
  <si>
    <t>GHSTOS</t>
  </si>
  <si>
    <t>GNR_HS_HEAT_PIT_L-DEC_E-70_Y-2050</t>
  </si>
  <si>
    <t>GNR_HS_HEAT_PIT_L-DEC_E-70_Y-2040</t>
  </si>
  <si>
    <t>GNR_HS_HEAT_PIT_L-DEC_E-70_Y-2030</t>
  </si>
  <si>
    <t>GNR_HS_HEAT_PIT_L-DEC_E-70_Y-2020</t>
  </si>
  <si>
    <t>GNR_HS_HEAT_PIT_L-CEN_E-70_Y-2050</t>
  </si>
  <si>
    <t>GNR_HS_HEAT_PIT_L-CEN_E-70_Y-2040</t>
  </si>
  <si>
    <t>GNR_HS_HEAT_PIT_L-CEN_E-70_Y-2030</t>
  </si>
  <si>
    <t>GNR_HS_HEAT_PIT_L-CEN_E-70_Y-2020</t>
  </si>
  <si>
    <t>GNR_HS_HEAT_PIT_L-CEN_E-70</t>
  </si>
  <si>
    <t>GROUND_WTR</t>
  </si>
  <si>
    <t>HEATPUMP</t>
  </si>
  <si>
    <t>GNR_HP_ELEC_GROUND-WTR_COP-410_LS-4-MW_Y-2050</t>
  </si>
  <si>
    <t>GNR_HP_ELEC_GROUND-WTR_COP-400_SS-10-KW_Y-2050</t>
  </si>
  <si>
    <t>GNR_HP_ELEC_GROUND-WTR_COP-395_LS-4-MW_Y-2040</t>
  </si>
  <si>
    <t>GNR_HP_ELEC_GROUND-WTR_COP-388_SS-10-KW_Y-2040</t>
  </si>
  <si>
    <t>GNR_HP_ELEC_GROUND-WTR_COP-380_SS-10-KW_Y-2030</t>
  </si>
  <si>
    <t>GNR_HP_ELEC_GROUND-WTR_COP-380_LS-4-MW_Y-2030</t>
  </si>
  <si>
    <t>GNR_HP_ELEC_GROUND-WTR_COP-370_SS-10-KW_Y-2020</t>
  </si>
  <si>
    <t>GNR_HP_ELEC_GROUND-WTR_COP-360_LS-4-MW_Y-2020</t>
  </si>
  <si>
    <t>EXCESSHEAT_WTR</t>
  </si>
  <si>
    <t>GNR_HP_ELEC_COP-900_Y-2020</t>
  </si>
  <si>
    <t>GNR_HP_ELEC_COP-740_Y-2050</t>
  </si>
  <si>
    <t>GNR_HP_ELEC_COP-600_Y-2050</t>
  </si>
  <si>
    <t>GNR_HP_ELEC_COP-600_Y-2030</t>
  </si>
  <si>
    <t>AIR_WTR</t>
  </si>
  <si>
    <t>GNR_HP_ELEC_COP-600</t>
  </si>
  <si>
    <t>GNR_HP_ELEC_COP-530</t>
  </si>
  <si>
    <t>GNR_HP_ELEC_COP-500_Y-2020</t>
  </si>
  <si>
    <t>GNR_HP_ELEC_COP-500</t>
  </si>
  <si>
    <t>GNR_HP_ELEC_COP-480_Y-2030</t>
  </si>
  <si>
    <t>GNR_HP_ELEC_COP-470</t>
  </si>
  <si>
    <t>GNR_HP_ELEC_COP-460</t>
  </si>
  <si>
    <t>GNR_HP_ELEC_COP-450</t>
  </si>
  <si>
    <t>GNR_HP_ELEC_COP-430</t>
  </si>
  <si>
    <t>GNR_HP_ELEC_COP-400_Y-2020</t>
  </si>
  <si>
    <t>GNR_HP_ELEC_COP-400</t>
  </si>
  <si>
    <t>GNR_HP_ELEC_COP-350</t>
  </si>
  <si>
    <t>GNR_HP_ELEC_COP-300</t>
  </si>
  <si>
    <t>GNR_HP_ELEC_COP-270</t>
  </si>
  <si>
    <t>GNR_HP_ELEC_COP-1800_Y-2050</t>
  </si>
  <si>
    <t>GNR_HP_ELEC_COP-1200_Y-2030</t>
  </si>
  <si>
    <t>GNR_HP_ELEC_AIR-WTR_COP-365_SS-4-KW_Y-2050</t>
  </si>
  <si>
    <t>GNR_HP_ELEC_AIR-WTR_COP-360_LS_Y-2050</t>
  </si>
  <si>
    <t>GNR_HP_ELEC_AIR-WTR_COP-345_SS-4-KW_Y-2040</t>
  </si>
  <si>
    <t>GNR_HP_ELEC_AIR-WTR_COP-345_SS-4-KW_Y-2030</t>
  </si>
  <si>
    <t>GNR_HP_ELEC_AIR-WTR_COP-343_LS_Y-2040</t>
  </si>
  <si>
    <t>GNR_HP_ELEC_AIR-WTR_COP-335_SS-4-KW_Y-2020</t>
  </si>
  <si>
    <t>GNR_HP_ELEC_AIR-WTR_COP-330_LS_Y-2030</t>
  </si>
  <si>
    <t>GNR_HP_ELEC_AIR-WTR_COP-325_SS-4-KW</t>
  </si>
  <si>
    <t>GNR_HP_ELEC_AIR-WTR_COP-310_LS_Y-2020</t>
  </si>
  <si>
    <t>AIR_AIR</t>
  </si>
  <si>
    <t>GNR_HP_ELEC_AIR-AIR_COP-490_SS-3-KW_Y-2020</t>
  </si>
  <si>
    <t>GNR_HP_ELEC_AIR-AIR_COP-480_SS-3-KW</t>
  </si>
  <si>
    <t>GNR_HP_ELEC_AIR-AIR_COP-360_SS-4-KW_Y-2050</t>
  </si>
  <si>
    <t>GNR_HP_ELEC_AIR-AIR_COP-350_SS-4-KW_Y-2040</t>
  </si>
  <si>
    <t>GNR_HP_ELEC_AIR-AIR_COP-340_SS-4-KW_Y-2030</t>
  </si>
  <si>
    <t>GNR_GT_NGASCCS_CND_E-44_LS-40-MW_Y-2050</t>
  </si>
  <si>
    <t>GNR_GT_NGASCCS_CND_E-44_LS-40-MW_Y-2040</t>
  </si>
  <si>
    <t>GNR_GT_NGASCCS_CND_E-43_LS-40-MW_Y-2030</t>
  </si>
  <si>
    <t>GNR_GT_NGASCCS_CND_E-42_LS-40-MW_Y-2020</t>
  </si>
  <si>
    <t>GNR_GT_NGASCCS_CND_E-40_SS-5-MW_Y-2050</t>
  </si>
  <si>
    <t>GNR_GT_NGASCCS_CND_E-40_SS-5-MW_Y-2040</t>
  </si>
  <si>
    <t>GNR_GT_NGASCCS_CND_E-39_SS-5-MW_Y-2030</t>
  </si>
  <si>
    <t>GNR_GT_NGASCCS_CND_E-37_SS-5-MW_Y-2020</t>
  </si>
  <si>
    <t>GNR_GT_NGASCCS_BP_E-44_LS-40-MW_Y-2050</t>
  </si>
  <si>
    <t>GNR_GT_NGASCCS_BP_E-44_LS-40-MW_Y-2040</t>
  </si>
  <si>
    <t>GNR_GT_NGASCCS_BP_E-43_LS-40-MW_Y-2030</t>
  </si>
  <si>
    <t>GNR_GT_NGASCCS_BP_E-42_LS-40-MW_Y-2020</t>
  </si>
  <si>
    <t>GNR_GT_NGASCCS_BP_E-40_SS-5-MW_Y-2050</t>
  </si>
  <si>
    <t>GNR_GT_NGASCCS_BP_E-40_SS-5-MW_Y-2040</t>
  </si>
  <si>
    <t>GNR_GT_NGASCCS_BP_E-39_SS-5-MW_Y-2030</t>
  </si>
  <si>
    <t>GNR_GT_NGASCCS_BP_E-37_SS-5-MW_Y-2020</t>
  </si>
  <si>
    <t>GNR_GT_NGAS_CND_E-44_LS-40-MW_Y-2050</t>
  </si>
  <si>
    <t>GNR_GT_NGAS_CND_E-44_LS-40-MW_Y-2040</t>
  </si>
  <si>
    <t>GNR_GT_NGAS_CND_E-43_LS-40-MW_Y-2030</t>
  </si>
  <si>
    <t>GNR_GT_NGAS_CND_E-42_LS-40-MW_Y-2020</t>
  </si>
  <si>
    <t>GNR_GT_NGAS_CND_E-41</t>
  </si>
  <si>
    <t>GNR_GT_NGAS_CND_E-40_SS-5-MW_Y-2050</t>
  </si>
  <si>
    <t>GNR_GT_NGAS_CND_E-40_SS-5-MW_Y-2040</t>
  </si>
  <si>
    <t>GNR_GT_NGAS_CND_E-40</t>
  </si>
  <si>
    <t>GNR_GT_NGAS_CND_E-39_SS-5-MW_Y-2030</t>
  </si>
  <si>
    <t>GNR_GT_NGAS_CND_E-38</t>
  </si>
  <si>
    <t>GNR_GT_NGAS_CND_E-37_SS-5-MW_Y-2020</t>
  </si>
  <si>
    <t>GNR_GT_NGAS_CND_E-35</t>
  </si>
  <si>
    <t>GNR_GT_NGAS_CND_E-33</t>
  </si>
  <si>
    <t>GNR_GT_NGAS_CND_E-32</t>
  </si>
  <si>
    <t>GNR_GT_NGAS_CND_E-31</t>
  </si>
  <si>
    <t>GNR_GT_NGAS_BP_E-47</t>
  </si>
  <si>
    <t>GNR_GT_NGAS_BP_E-44_LS-40-MW_Y-2050</t>
  </si>
  <si>
    <t>GNR_GT_NGAS_BP_E-44_LS-40-MW_Y-2040</t>
  </si>
  <si>
    <t>GNR_GT_NGAS_BP_E-44</t>
  </si>
  <si>
    <t>GNR_GT_NGAS_BP_E-43_LS-40-MW_Y-2030</t>
  </si>
  <si>
    <t>GNR_GT_NGAS_BP_E-43</t>
  </si>
  <si>
    <t>GNR_GT_NGAS_BP_E-42_LS-40-MW_Y-2020</t>
  </si>
  <si>
    <t>GNR_GT_NGAS_BP_E-42</t>
  </si>
  <si>
    <t>GNR_GT_NGAS_BP_E-41</t>
  </si>
  <si>
    <t>GNR_GT_NGAS_BP_E-40_SS-5-MW_Y-2050</t>
  </si>
  <si>
    <t>GNR_GT_NGAS_BP_E-40_SS-5-MW_Y-2040</t>
  </si>
  <si>
    <t>GNR_GT_NGAS_BP_E-39_SS-5-MW_Y-2030</t>
  </si>
  <si>
    <t>GNR_GT_NGAS_BP_E-39</t>
  </si>
  <si>
    <t>GNR_GT_NGAS_BP_E-38</t>
  </si>
  <si>
    <t>GNR_GT_NGAS_BP_E-37_SS-5-MW_Y-2020</t>
  </si>
  <si>
    <t>GNR_GT_NGAS_BP_E-37</t>
  </si>
  <si>
    <t>GNR_GT_NGAS_BP_E-36</t>
  </si>
  <si>
    <t>GNR_GT_NGAS_BP_E-33</t>
  </si>
  <si>
    <t>GNR_GT_NGAS_BP_E-32</t>
  </si>
  <si>
    <t>GNR_GT_NGAS_BP_E-31</t>
  </si>
  <si>
    <t>GNR_GT_NGAS_BP_E-30</t>
  </si>
  <si>
    <t>GNR_GT_NGAS_BP_E-29</t>
  </si>
  <si>
    <t>GNR_GT_NGAS_BP_E-28</t>
  </si>
  <si>
    <t>GNR_GT_NGAS_BP_E-27</t>
  </si>
  <si>
    <t>GNR_GT_NGAS_BP_CB-90</t>
  </si>
  <si>
    <t>GNR_GT_NGAS_BP_CB-80</t>
  </si>
  <si>
    <t>GNR_GT_NGAS_BP_CB-70</t>
  </si>
  <si>
    <t>GNR_GT_NGAS_BP_CB-60</t>
  </si>
  <si>
    <t>GNR_GT_NGAS_BP_CB-50</t>
  </si>
  <si>
    <t>GNR_GT_NGAS_BP_CB-470</t>
  </si>
  <si>
    <t>GNR_GT_NGAS_BP_CB-40</t>
  </si>
  <si>
    <t>GNR_GT_NGAS_BP_CB-30</t>
  </si>
  <si>
    <t>GNR_GT_NGAS_BP_CB-150</t>
  </si>
  <si>
    <t>GNR_GT_LIGHTOIL_CND_E-27</t>
  </si>
  <si>
    <t>GNR_GT_LIGHTOIL_CND_E-26</t>
  </si>
  <si>
    <t>GNR_GT_LIGHTOIL_CND_E-24</t>
  </si>
  <si>
    <t>GNR_GT_FUELOIL_CND_E-36</t>
  </si>
  <si>
    <t>GNR_GT_FUELOIL_CND_E-35</t>
  </si>
  <si>
    <t>GNR_GT_FUELOIL_CND_E-32</t>
  </si>
  <si>
    <t>GNR_GT_FUELOIL_CND_E-31</t>
  </si>
  <si>
    <t>GNR_GT_FUELOIL_CND_E-30</t>
  </si>
  <si>
    <t>GNR_GT_FUELOIL_BP_CB-40</t>
  </si>
  <si>
    <t>GNR_GT_FUELOIL_BP_CB-180</t>
  </si>
  <si>
    <t>GNR_GT_BGAS_BP_E-30</t>
  </si>
  <si>
    <t>GNR_GT_BGAS_BP_CB-30</t>
  </si>
  <si>
    <t>GNR_GT_BGAS_BP_CB-100</t>
  </si>
  <si>
    <t>GEOTHERMAL</t>
  </si>
  <si>
    <t>WASTEHEAT</t>
  </si>
  <si>
    <t>GNR_GEO_HEAT_HO</t>
  </si>
  <si>
    <t>GNR_GEO_HEAT_EO</t>
  </si>
  <si>
    <t>GNR_ES_WTR_PMP</t>
  </si>
  <si>
    <t>ELECTRICITY_BATTERY</t>
  </si>
  <si>
    <t>GNR_ES_ELEC_CAES_E-71_Y-2020</t>
  </si>
  <si>
    <t>GNR_ES_ELEC_CAES_E-60</t>
  </si>
  <si>
    <t>GNR_ES_ELEC_BAT-VRFB_E-78_Y-2020</t>
  </si>
  <si>
    <t>GNR_ES_ELEC_BAT-VRFB_E-70</t>
  </si>
  <si>
    <t>GNR_ES_ELEC_BAT-NAS_E-85_Y-2030</t>
  </si>
  <si>
    <t>GNR_ES_ELEC_BAT-NAS_E-80_Y-2020</t>
  </si>
  <si>
    <t>GNR_ES_ELEC_BAT-LITHIO-PEAK_E-86_Y-2050</t>
  </si>
  <si>
    <t>GNR_ES_ELEC_BAT-LITHIO-PEAK_E-86_Y-2040</t>
  </si>
  <si>
    <t>GNR_ES_ELEC_BAT-LITHIO-PEAK_E-86_Y-2030</t>
  </si>
  <si>
    <t>GNR_ES_ELEC_BAT-LITHIO-PEAK_E-86_Y-2020</t>
  </si>
  <si>
    <t>GNR_ES_ELEC_BAT-LITHIO-GRID_E-86_Y-2050</t>
  </si>
  <si>
    <t>GNR_ES_ELEC_BAT-LITHIO-GRID_E-86_Y-2040</t>
  </si>
  <si>
    <t>GNR_ES_ELEC_BAT-LITHIO-GRID_E-86_Y-2030</t>
  </si>
  <si>
    <t>GNR_ES_ELEC_BAT-LITHIO-GRID_E-86_Y-2020</t>
  </si>
  <si>
    <t>GNR_ES_ELEC_BAT-LEAD_E-85_Y-2030</t>
  </si>
  <si>
    <t>GNR_ES_ELEC_BAT-LEAD_E-82_Y-2020</t>
  </si>
  <si>
    <t>ENGINE_IC</t>
  </si>
  <si>
    <t>GNR_ENG_RETORT-GAS_E-44</t>
  </si>
  <si>
    <t>GNR_ENG_NGASCCS_CND_E-50_Y-2050</t>
  </si>
  <si>
    <t>GNR_ENG_NGASCCS_CND_E-49_Y-2040</t>
  </si>
  <si>
    <t>GNR_ENG_NGASCCS_CND_E-48_Y-2030</t>
  </si>
  <si>
    <t>GNR_ENG_NGASCCS_CND_E-47_Y-2020</t>
  </si>
  <si>
    <t>GNR_ENG_NGASCCS_BP_E-50_Y-2050</t>
  </si>
  <si>
    <t>GNR_ENG_NGASCCS_BP_E-49_Y-2040</t>
  </si>
  <si>
    <t>GNR_ENG_NGASCCS_BP_E-48_Y-2030</t>
  </si>
  <si>
    <t>GNR_ENG_NGASCCS_BP_E-47_Y-2020</t>
  </si>
  <si>
    <t>GNR_ENG_NGAS_EXT_E-44</t>
  </si>
  <si>
    <t>GNR_ENG_NGAS_EXT_E-43</t>
  </si>
  <si>
    <t>GNR_ENG_NGAS_CND_E-50_Y-2050</t>
  </si>
  <si>
    <t>GNR_ENG_NGAS_CND_E-49_Y-2040</t>
  </si>
  <si>
    <t>GNR_ENG_NGAS_CND_E-48_Y-2030</t>
  </si>
  <si>
    <t>GNR_ENG_NGAS_CND_E-47_Y-2020</t>
  </si>
  <si>
    <t>GNR_ENG_NGAS_CND_E-46</t>
  </si>
  <si>
    <t>GNR_ENG_NGAS_CND_E-44</t>
  </si>
  <si>
    <t>GNR_ENG_NGAS_CND_E-41</t>
  </si>
  <si>
    <t>GNR_ENG_NGAS_BP_E-50_Y-2050</t>
  </si>
  <si>
    <t>GNR_ENG_NGAS_BP_E-49_Y-2040</t>
  </si>
  <si>
    <t>GNR_ENG_NGAS_BP_E-48_Y-2030</t>
  </si>
  <si>
    <t>GNR_ENG_NGAS_BP_E-47_Y-2020</t>
  </si>
  <si>
    <t>GNR_ENG_NGAS_BP_E-47</t>
  </si>
  <si>
    <t>GNR_ENG_NGAS_BP_E-46</t>
  </si>
  <si>
    <t>GNR_ENG_NGAS_BP_E-45</t>
  </si>
  <si>
    <t>GNR_ENG_NGAS_BP_E-44</t>
  </si>
  <si>
    <t>GNR_ENG_NGAS_BP_E-43</t>
  </si>
  <si>
    <t>GNR_ENG_NGAS_BP_E-42</t>
  </si>
  <si>
    <t>GNR_ENG_NGAS_BP_E-41</t>
  </si>
  <si>
    <t>GNR_ENG_NGAS_BP_E-40</t>
  </si>
  <si>
    <t>GNR_ENG_NGAS_BP_E-39</t>
  </si>
  <si>
    <t>GNR_ENG_NGAS_BP_E-38</t>
  </si>
  <si>
    <t>GNR_ENG_NGAS_BP_E-37</t>
  </si>
  <si>
    <t>GNR_ENG_NGAS_BP_E-36</t>
  </si>
  <si>
    <t>GNR_ENG_NGAS_BP_E-35</t>
  </si>
  <si>
    <t>GNR_ENG_NGAS_BP_E-34</t>
  </si>
  <si>
    <t>GNR_ENG_NGAS_BP_E-33</t>
  </si>
  <si>
    <t>GNR_ENG_NGAS_BP_CB-100</t>
  </si>
  <si>
    <t>GNR_ENG_LIGHTOIL_CND_E-43</t>
  </si>
  <si>
    <t>GNR_ENG_LIGHTOIL_CND_E-42</t>
  </si>
  <si>
    <t>GNR_ENG_LIGHTOIL_CND_E-41</t>
  </si>
  <si>
    <t>GNR_ENG_LIGHTOIL_CND_E-40</t>
  </si>
  <si>
    <t>GNR_ENG_LIGHTOIL_CND_E-39</t>
  </si>
  <si>
    <t>GNR_ENG_LIGHTOIL_CND_E-38</t>
  </si>
  <si>
    <t>GNR_ENG_LIGHTOIL_CND_E-37</t>
  </si>
  <si>
    <t>GNR_ENG_LIGHTOIL_CND_E-36</t>
  </si>
  <si>
    <t>GNR_ENG_LIGHTOIL_CND_E-34</t>
  </si>
  <si>
    <t>GNR_ENG_LIGHTOIL_CND_E-33</t>
  </si>
  <si>
    <t>GNR_ENG_LIGHTOIL_BP_E-43</t>
  </si>
  <si>
    <t>GNR_ENG_LIGHTOIL_BP_E-39</t>
  </si>
  <si>
    <t>GNR_ENG_LIGHTOIL_BP_E-37</t>
  </si>
  <si>
    <t>GNR_ENG_LIGHTOIL_BP_E-35</t>
  </si>
  <si>
    <t>GNR_ENG_FUELOIL_CND_E-42</t>
  </si>
  <si>
    <t>GNR_ENG_BGAS_EXT_E-33</t>
  </si>
  <si>
    <t>GNR_ENG_BGAS_CND_E-47_Y-2050</t>
  </si>
  <si>
    <t>GNR_ENG_BGAS_CND_E-46_Y-2040</t>
  </si>
  <si>
    <t>GNR_ENG_BGAS_CND_E-45_Y-2030</t>
  </si>
  <si>
    <t>GNR_ENG_BGAS_CND_E-45</t>
  </si>
  <si>
    <t>GNR_ENG_BGAS_CND_E-44</t>
  </si>
  <si>
    <t>GNR_ENG_BGAS_CND_E-43_Y-2020</t>
  </si>
  <si>
    <t>GNR_ENG_BGAS_CND_E-42</t>
  </si>
  <si>
    <t>GNR_ENG_BGAS_CND_E-36</t>
  </si>
  <si>
    <t>GNR_ENG_BGAS_CND_E-35</t>
  </si>
  <si>
    <t>GNR_ENG_BGAS_CND_E-32</t>
  </si>
  <si>
    <t>GNR_ENG_BGAS_BP_E-47_Y-2050</t>
  </si>
  <si>
    <t>GNR_ENG_BGAS_BP_E-46_Y-2040</t>
  </si>
  <si>
    <t>GNR_ENG_BGAS_BP_E-45_Y-2030</t>
  </si>
  <si>
    <t>GNR_ENG_BGAS_BP_E-45</t>
  </si>
  <si>
    <t>GNR_ENG_BGAS_BP_E-43_Y-2020</t>
  </si>
  <si>
    <t>GNR_ENG_BGAS_BP_E-43</t>
  </si>
  <si>
    <t>GNR_ENG_BGAS_BP_E-42</t>
  </si>
  <si>
    <t>GNR_ENG_BGAS_BP_E-41</t>
  </si>
  <si>
    <t>GNR_ENG_BGAS_BP_E-40</t>
  </si>
  <si>
    <t>GNR_ENG_BGAS_BP_E-39</t>
  </si>
  <si>
    <t>GNR_ENG_BGAS_BP_E-38</t>
  </si>
  <si>
    <t>GNR_ENG_BGAS_BP_E-37</t>
  </si>
  <si>
    <t>GNR_ENG_BGAS_BP_E-36</t>
  </si>
  <si>
    <t>GNR_ENG_BGAS_BP_E-35</t>
  </si>
  <si>
    <t>GNR_ENG_BGAS_BP_E-34</t>
  </si>
  <si>
    <t>GNR_ENG_BGAS_BP_E-33</t>
  </si>
  <si>
    <t>GNR_ENG_BGAS_BP_E-32</t>
  </si>
  <si>
    <t>GNR_ENG_BGAS_BP_E-31</t>
  </si>
  <si>
    <t>GNR_ENG_BGAS_BP_E-30</t>
  </si>
  <si>
    <t>GNR_ENG_BGAS_BP_CB-100</t>
  </si>
  <si>
    <t>EXCESS_HEAT</t>
  </si>
  <si>
    <t>GNR_EH_HEAT</t>
  </si>
  <si>
    <t>GNR_CC_NGASCCS_EXT_E-63_LS-100-MW_Y-2050</t>
  </si>
  <si>
    <t>GNR_CC_NGASCCS_EXT_E-62_LS-100-MW_Y-2040</t>
  </si>
  <si>
    <t>GNR_CC_NGASCCS_EXT_E-61_LS-100-MW_Y-2030</t>
  </si>
  <si>
    <t>GNR_CC_NGASCCS_EXT_E-59_LS-100-MW_Y-2020</t>
  </si>
  <si>
    <t>GNR_CC_NGASCCS_CND_E-63_LS-100-MW_Y-2050</t>
  </si>
  <si>
    <t>GNR_CC_NGASCCS_CND_E-62_LS-100-MW_Y-2040</t>
  </si>
  <si>
    <t>GNR_CC_NGASCCS_CND_E-61_LS-100-MW_Y-2030</t>
  </si>
  <si>
    <t>GNR_CC_NGASCCS_CND_E-59_LS-100-MW_Y-2020</t>
  </si>
  <si>
    <t>GNR_CC_NGASCCS_CND_E-55_SS-10-MW_Y-2050</t>
  </si>
  <si>
    <t>GNR_CC_NGASCCS_CND_E-54_SS-10-MW_Y-2040</t>
  </si>
  <si>
    <t>GNR_CC_NGASCCS_CND_E-53_SS-10-MW_Y-2030</t>
  </si>
  <si>
    <t>GNR_CC_NGASCCS_CND_E-51_SS-10-MW_Y-2020</t>
  </si>
  <si>
    <t>GNR_CC_NGASCCS_BP_E-55_SS-10-MW_Y-2050</t>
  </si>
  <si>
    <t>GNR_CC_NGASCCS_BP_E-54_SS-10-MW_Y-2040</t>
  </si>
  <si>
    <t>GNR_CC_NGASCCS_BP_E-53_SS-10-MW_Y-2030</t>
  </si>
  <si>
    <t>GNR_CC_NGASCCS_BP_E-51_SS-10-MW_Y-2020</t>
  </si>
  <si>
    <t>GNR_CC_NGAS_EXT_E-63_LS-100-MW_Y-2050</t>
  </si>
  <si>
    <t>GNR_CC_NGAS_EXT_E-62_LS-100-MW_Y-2040</t>
  </si>
  <si>
    <t>GNR_CC_NGAS_EXT_E-61_LS-100-MW_Y-2030</t>
  </si>
  <si>
    <t>GNR_CC_NGAS_EXT_E-61</t>
  </si>
  <si>
    <t>GNR_CC_NGAS_EXT_E-59_LS-100-MW_Y-2020</t>
  </si>
  <si>
    <t>GNR_CC_NGAS_CND_E-63_LS-100-MW_Y-2050</t>
  </si>
  <si>
    <t>GNR_CC_NGAS_CND_E-62_LS-100-MW_Y-2040</t>
  </si>
  <si>
    <t>GNR_CC_NGAS_CND_E-61_LS-100-MW_Y-2030</t>
  </si>
  <si>
    <t>GNR_CC_NGAS_CND_E-59_LS-100-MW_Y-2020</t>
  </si>
  <si>
    <t>GNR_CC_NGAS_CND_E-58</t>
  </si>
  <si>
    <t>GNR_CC_NGAS_CND_E-57</t>
  </si>
  <si>
    <t>GNR_CC_NGAS_CND_E-56</t>
  </si>
  <si>
    <t>GNR_CC_NGAS_CND_E-55_SS-10-MW_Y-2050</t>
  </si>
  <si>
    <t>GNR_CC_NGAS_CND_E-54_SS-10-MW_Y-2040</t>
  </si>
  <si>
    <t>GNR_CC_NGAS_CND_E-53_SS-10-MW_Y-2030</t>
  </si>
  <si>
    <t>GNR_CC_NGAS_CND_E-52</t>
  </si>
  <si>
    <t>GNR_CC_NGAS_CND_E-51_SS-10-MW_Y-2020</t>
  </si>
  <si>
    <t>GNR_CC_NGAS_CND_E-51</t>
  </si>
  <si>
    <t>GNR_CC_NGAS_CND_E-47</t>
  </si>
  <si>
    <t>GNR_CC_NGAS_CND_E-43</t>
  </si>
  <si>
    <t>GNR_CC_NGAS_CND_E-42</t>
  </si>
  <si>
    <t>GNR_CC_NGAS_CND_E-38</t>
  </si>
  <si>
    <t>GNR_CC_NGAS_BP_E-59</t>
  </si>
  <si>
    <t>GNR_CC_NGAS_BP_E-57</t>
  </si>
  <si>
    <t>GNR_CC_NGAS_BP_E-55_SS-10-MW_Y-2050</t>
  </si>
  <si>
    <t>GNR_CC_NGAS_BP_E-55</t>
  </si>
  <si>
    <t>GNR_CC_NGAS_BP_E-54_SS-10-MW_Y-2040</t>
  </si>
  <si>
    <t>GNR_CC_NGAS_BP_E-53_SS-10-MW_Y-2030</t>
  </si>
  <si>
    <t>GNR_CC_NGAS_BP_E-53</t>
  </si>
  <si>
    <t>GNR_CC_NGAS_BP_E-51_SS-10-MW_Y-2020</t>
  </si>
  <si>
    <t>GNR_CC_NGAS_BP_E-42</t>
  </si>
  <si>
    <t>GNR_CC_NGAS_BP_E-39</t>
  </si>
  <si>
    <t>GNR_CC_NGAS_BP_E-30</t>
  </si>
  <si>
    <t>GNR_CC_NGAS_BP_E-18</t>
  </si>
  <si>
    <t>GNR_CC_NGAS_BP_CB-90</t>
  </si>
  <si>
    <t>GNR_CC_NGAS_BP_CB-110</t>
  </si>
  <si>
    <t>GNR_CC_NGAS_BP_CB-100</t>
  </si>
  <si>
    <t>GNR_CC_FUELOIL_CND_E-38</t>
  </si>
  <si>
    <t>GNR_CC_FUELOIL_BP_E-38</t>
  </si>
  <si>
    <t>GNR_CC_COAL_BP_E-49</t>
  </si>
  <si>
    <t>GNR_CC_COAL_BP_E-47</t>
  </si>
  <si>
    <t>GNR_CC_COAL_BP_E-46</t>
  </si>
  <si>
    <t>GNR_CC_COAL_BP_E-27</t>
  </si>
  <si>
    <t>GNR_BO_WOODWST_E-94</t>
  </si>
  <si>
    <t>GNR_BO_WOODWST_E-91</t>
  </si>
  <si>
    <t>GNR_BO_WOODWST_E-90</t>
  </si>
  <si>
    <t>GNR_BO_WOODWST_E-89</t>
  </si>
  <si>
    <t>GNR_BO_WOODWST_E-86</t>
  </si>
  <si>
    <t>GNR_BO_WOODWST_E-84</t>
  </si>
  <si>
    <t>GNR_BO_WOODWST_E-82</t>
  </si>
  <si>
    <t>GNR_BO_WOODWST_E-113</t>
  </si>
  <si>
    <t>GNR_BO_WOODWST_E-100</t>
  </si>
  <si>
    <t>GNR_BO_WOODPEL_E-90</t>
  </si>
  <si>
    <t>GNR_BO_WOODPEL_E-85_SS-8-KW-FEED_Y-2050</t>
  </si>
  <si>
    <t>GNR_BO_WOODPEL_E-80_SS-8-KW-FEED_Y-2040</t>
  </si>
  <si>
    <t>GNR_BO_WOODPEL_E-80_SS-8-KW-FEED_Y-2030</t>
  </si>
  <si>
    <t>GNR_BO_WOODPEL_E-78_SS-10-KW-FEED_Y-2020</t>
  </si>
  <si>
    <t>GNR_BO_WOODPEL_E-75_SS-12-KW-FEED</t>
  </si>
  <si>
    <t>GNR_BO_WOODPEL_E-102</t>
  </si>
  <si>
    <t>GNR_BO_WOODPEL_E-100_LS-6-MW_Y-2050</t>
  </si>
  <si>
    <t>GNR_BO_WOODPEL_E-100_LS-6-MW_Y-2040</t>
  </si>
  <si>
    <t>GNR_BO_WOODPEL_E-100_LS-6-MW_Y-2030</t>
  </si>
  <si>
    <t>GNR_BO_WOODPEL_E-100_LS-6-MW_Y-2020</t>
  </si>
  <si>
    <t>GNR_BO_WOODPEL_E-100</t>
  </si>
  <si>
    <t>GNR_BO_WOODCHI_E-90</t>
  </si>
  <si>
    <t>GNR_BO_WOODCHI_E-120</t>
  </si>
  <si>
    <t>GNR_BO_WOODCHI_E-119</t>
  </si>
  <si>
    <t>GNR_BO_WOODCHI_E-118</t>
  </si>
  <si>
    <t>GNR_BO_WOODCHI_E-117</t>
  </si>
  <si>
    <t>GNR_BO_WOODCHI_E-115_LS-7-MW_Y-2050</t>
  </si>
  <si>
    <t>GNR_BO_WOODCHI_E-115_LS-7-MW_Y-2040</t>
  </si>
  <si>
    <t>GNR_BO_WOODCHI_E-115_LS-7-MW_Y-2030</t>
  </si>
  <si>
    <t>GNR_BO_WOODCHI_E-115_LS-7-MW_Y-2020</t>
  </si>
  <si>
    <t>GNR_BO_WOODCHI_E-114</t>
  </si>
  <si>
    <t>GNR_BO_WOODCHI_E-113</t>
  </si>
  <si>
    <t>GNR_BO_WOODCHI_E-112</t>
  </si>
  <si>
    <t>GNR_BO_WOODCHI_E-111</t>
  </si>
  <si>
    <t>GNR_BO_WOODCHI_E-110</t>
  </si>
  <si>
    <t>GNR_BO_WOODCHI_E-108</t>
  </si>
  <si>
    <t>GNR_BO_WOODCHI_E-107</t>
  </si>
  <si>
    <t>GNR_BO_WOODCHI_E-106</t>
  </si>
  <si>
    <t>GNR_BO_WOODCHI_E-105</t>
  </si>
  <si>
    <t>GNR_BO_WOODCHI_E-100</t>
  </si>
  <si>
    <t>GNR_BO_WOOD_E-67</t>
  </si>
  <si>
    <t>GNR_BO_WOOD_E-65_SS-6-KW</t>
  </si>
  <si>
    <t>GNR_BO_WOOD_E-108</t>
  </si>
  <si>
    <t>GNR_BO_WOOD_E-100</t>
  </si>
  <si>
    <t>GNR_BO_STRW_E-102_LS-6-MW_Y-2050</t>
  </si>
  <si>
    <t>GNR_BO_STRW_E-102_LS-6-MW_Y-2040</t>
  </si>
  <si>
    <t>GNR_BO_STRW_E-102_LS-6-MW_Y-2030</t>
  </si>
  <si>
    <t>GNR_BO_STRW_E-102_LS-6-MW_Y-2020</t>
  </si>
  <si>
    <t>GNR_BO_STRW_E-102</t>
  </si>
  <si>
    <t>GNR_BO_STRW_E-100</t>
  </si>
  <si>
    <t>GNR_BO_SHALE_E-34</t>
  </si>
  <si>
    <t>GNR_BO_PEAT_E-90</t>
  </si>
  <si>
    <t>GNR_BO_OTHER_E-90</t>
  </si>
  <si>
    <t>GNR_BO_NGASCCS_E-106_MS-5-MW_Y-2050</t>
  </si>
  <si>
    <t>GNR_BO_NGASCCS_E-106_MS-5-MW_Y-2040</t>
  </si>
  <si>
    <t>GNR_BO_NGASCCS_E-106_MS-5-MW_Y-2030</t>
  </si>
  <si>
    <t>GNR_BO_NGASCCS_E-105_MS-5-MW_Y-2020</t>
  </si>
  <si>
    <t>GNR_BO_NGAS_E-99</t>
  </si>
  <si>
    <t>GNR_BO_NGAS_E-98</t>
  </si>
  <si>
    <t>GNR_BO_NGAS_E-97_SS-10-KW_Y-2050</t>
  </si>
  <si>
    <t>GNR_BO_NGAS_E-97</t>
  </si>
  <si>
    <t>GNR_BO_NGAS_E-96_SS-10-KW_Y-2040</t>
  </si>
  <si>
    <t>GNR_BO_NGAS_E-96_SS-10-KW_Y-2030</t>
  </si>
  <si>
    <t>GNR_BO_NGAS_E-95_SS-10-KW_Y-2020</t>
  </si>
  <si>
    <t>GNR_BO_NGAS_E-95_SS-10-KW</t>
  </si>
  <si>
    <t>GNR_BO_NGAS_E-90</t>
  </si>
  <si>
    <t>GNR_BO_NGAS_E-85</t>
  </si>
  <si>
    <t>GNR_BO_NGAS_E-80</t>
  </si>
  <si>
    <t>GNR_BO_NGAS_E-106_MS-5-MW_Y-2050</t>
  </si>
  <si>
    <t>GNR_BO_NGAS_E-106_MS-5-MW_Y-2040</t>
  </si>
  <si>
    <t>GNR_BO_NGAS_E-106_MS-5-MW_Y-2030</t>
  </si>
  <si>
    <t>GNR_BO_NGAS_E-105_MS-5-MW_Y-2020</t>
  </si>
  <si>
    <t>GNR_BO_NGAS_E-105</t>
  </si>
  <si>
    <t>GNR_BO_NGAS_E-104</t>
  </si>
  <si>
    <t>GNR_BO_NGAS_E-103</t>
  </si>
  <si>
    <t>GNR_BO_NGAS_E-102</t>
  </si>
  <si>
    <t>GNR_BO_NGAS_E-101</t>
  </si>
  <si>
    <t>GNR_BO_NGAS_E-100</t>
  </si>
  <si>
    <t>GNR_BO_MSW_E-90</t>
  </si>
  <si>
    <t>GNR_BO_MSW_E-80</t>
  </si>
  <si>
    <t>GNR_BO_MSW_E-106_LS-35-MW-FEED_Y-2050</t>
  </si>
  <si>
    <t>GNR_BO_MSW_E-106_LS-35-MW-FEED_Y-2040</t>
  </si>
  <si>
    <t>GNR_BO_MSW_E-106_LS-35-MW-FEED_Y-2030</t>
  </si>
  <si>
    <t>GNR_BO_MSW_E-106_LS-35-MW-FEED_Y-2020</t>
  </si>
  <si>
    <t>GNR_BO_MSW_E-105</t>
  </si>
  <si>
    <t>GNR_BO_MSW_E-104</t>
  </si>
  <si>
    <t>GNR_BO_MSW_E-100</t>
  </si>
  <si>
    <t>LNG</t>
  </si>
  <si>
    <t>GNR_BO_LNG_E-90</t>
  </si>
  <si>
    <t>GNR_BO_LIGHTOIL_E-98</t>
  </si>
  <si>
    <t>GNR_BO_LIGHTOIL_E-97</t>
  </si>
  <si>
    <t>GNR_BO_LIGHTOIL_E-96</t>
  </si>
  <si>
    <t>GNR_BO_LIGHTOIL_E-95</t>
  </si>
  <si>
    <t>GNR_BO_LIGHTOIL_E-94</t>
  </si>
  <si>
    <t>GNR_BO_LIGHTOIL_E-93</t>
  </si>
  <si>
    <t>GNR_BO_LIGHTOIL_E-92_SS-15-KW</t>
  </si>
  <si>
    <t>GNR_BO_LIGHTOIL_E-92</t>
  </si>
  <si>
    <t>GNR_BO_LIGHTOIL_E-91</t>
  </si>
  <si>
    <t>GNR_BO_LIGHTOIL_E-90</t>
  </si>
  <si>
    <t>GNR_BO_LIGHTOIL_E-89</t>
  </si>
  <si>
    <t>GNR_BO_LIGHTOIL_E-88</t>
  </si>
  <si>
    <t>GNR_BO_LIGHTOIL_E-87</t>
  </si>
  <si>
    <t>GNR_BO_LIGHTOIL_E-86</t>
  </si>
  <si>
    <t>GNR_BO_LIGHTOIL_E-85</t>
  </si>
  <si>
    <t>GNR_BO_LIGHTOIL_E-84</t>
  </si>
  <si>
    <t>GNR_BO_LIGHTOIL_E-83</t>
  </si>
  <si>
    <t>GNR_BO_LIGHTOIL_E-82</t>
  </si>
  <si>
    <t>GNR_BO_LIGHTOIL_E-81</t>
  </si>
  <si>
    <t>GNR_BO_LIGHTOIL_E-79</t>
  </si>
  <si>
    <t>GNR_BO_LIGHTOIL_E-78</t>
  </si>
  <si>
    <t>GNR_BO_LIGHTOIL_E-75</t>
  </si>
  <si>
    <t>GNR_BO_LIGHTOIL_E-73</t>
  </si>
  <si>
    <t>GNR_BO_LIGHTOIL_E-72</t>
  </si>
  <si>
    <t>GNR_BO_LIGHTOIL_E-67</t>
  </si>
  <si>
    <t>GNR_BO_LIGHTOIL_E-120</t>
  </si>
  <si>
    <t>GNR_BO_LIGHTOIL_E-115</t>
  </si>
  <si>
    <t>GNR_BO_LIGHTOIL_E-114</t>
  </si>
  <si>
    <t>GNR_BO_LIGHTOIL_E-110</t>
  </si>
  <si>
    <t>GNR_BO_LIGHTOIL_E-109</t>
  </si>
  <si>
    <t>GNR_BO_LIGHTOIL_E-100</t>
  </si>
  <si>
    <t>GNR_BO_HYDROGEN_E-90</t>
  </si>
  <si>
    <t>GNR_BO_FUELOIL_E-99</t>
  </si>
  <si>
    <t>GNR_BO_FUELOIL_E-95</t>
  </si>
  <si>
    <t>GNR_BO_FUELOIL_E-92</t>
  </si>
  <si>
    <t>GNR_BO_FUELOIL_E-91</t>
  </si>
  <si>
    <t>GNR_BO_FUELOIL_E-90</t>
  </si>
  <si>
    <t>GNR_BO_FUELOIL_E-89</t>
  </si>
  <si>
    <t>GNR_BO_FUELOIL_E-88</t>
  </si>
  <si>
    <t>GNR_BO_FUELOIL_E-85</t>
  </si>
  <si>
    <t>GNR_BO_FUELOIL_E-83</t>
  </si>
  <si>
    <t>GNR_BO_FUELOIL_E-80</t>
  </si>
  <si>
    <t>GNR_BO_FUELOIL_E-61</t>
  </si>
  <si>
    <t>GNR_BO_FUELOIL_E-100</t>
  </si>
  <si>
    <t>GNR_BO_ELEC_E-99_MS-1-MW-FEED_Y-2050</t>
  </si>
  <si>
    <t>GNR_BO_ELEC_E-99_MS-1-MW-FEED_Y-2040</t>
  </si>
  <si>
    <t>GNR_BO_ELEC_E-99_MS-1-MW-FEED_Y-2030</t>
  </si>
  <si>
    <t>GNR_BO_ELEC_E-99_MS-1-MW-FEED_Y-2020</t>
  </si>
  <si>
    <t>GNR_BO_ELEC_E-99_LS-10-MW-FEED_Y-2050</t>
  </si>
  <si>
    <t>GNR_BO_ELEC_E-99_LS-10-MW-FEED_Y-2040</t>
  </si>
  <si>
    <t>GNR_BO_ELEC_E-99_LS-10-MW-FEED_Y-2030</t>
  </si>
  <si>
    <t>GNR_BO_ELEC_E-99_LS-10-MW-FEED_Y-2020</t>
  </si>
  <si>
    <t>GNR_BO_ELEC_E-99</t>
  </si>
  <si>
    <t>GNR_BO_ELEC_E-98</t>
  </si>
  <si>
    <t>GNR_BO_ELEC_E-80</t>
  </si>
  <si>
    <t>GNR_BO_ELEC_E-100_SS-3-KW-FEED_Y-2050</t>
  </si>
  <si>
    <t>GNR_BO_ELEC_E-100_SS-3-KW-FEED_Y-2040</t>
  </si>
  <si>
    <t>GNR_BO_ELEC_E-100_SS-3-KW-FEED_Y-2030</t>
  </si>
  <si>
    <t>GNR_BO_ELEC_E-100_SS-3-KW-FEED_Y-2020</t>
  </si>
  <si>
    <t>GNR_BO_ELEC_E-100_SS-3-KW-FEED</t>
  </si>
  <si>
    <t>GNR_BO_ELEC_E-100</t>
  </si>
  <si>
    <t>GNR_BO_COAL_E-91</t>
  </si>
  <si>
    <t>GNR_BO_COAL_E-90</t>
  </si>
  <si>
    <t>GNR_BO_COAL_E-80</t>
  </si>
  <si>
    <t>GNR_BO_COAL_E-76_SS-15-KW</t>
  </si>
  <si>
    <t>GNR_BO_COAL_E-76</t>
  </si>
  <si>
    <t>GNR_BO_COAL_E-100</t>
  </si>
  <si>
    <t>GNR_BO_BIOIL_E-99</t>
  </si>
  <si>
    <t>GNR_BO_BIOIL_E-97</t>
  </si>
  <si>
    <t>GNR_BO_BIOIL_E-94</t>
  </si>
  <si>
    <t>GNR_BO_BIOIL_E-93</t>
  </si>
  <si>
    <t>GNR_BO_BIOIL_E-92</t>
  </si>
  <si>
    <t>GNR_BO_BIOIL_E-91</t>
  </si>
  <si>
    <t>GNR_BO_BIOIL_E-90</t>
  </si>
  <si>
    <t>GNR_BO_BIOIL_E-86</t>
  </si>
  <si>
    <t>GNR_BO_BIOIL_E-85</t>
  </si>
  <si>
    <t>GNR_BO_BIOIL_E-79</t>
  </si>
  <si>
    <t>GNR_BO_BIOIL_E-75</t>
  </si>
  <si>
    <t>GNR_BO_BIOIL_E-113</t>
  </si>
  <si>
    <t>GNR_BO_BIOIL_E-103</t>
  </si>
  <si>
    <t>GNR_BO_BIOIL_E-102</t>
  </si>
  <si>
    <t>GNR_BO_BIOIL_E-100</t>
  </si>
  <si>
    <t>GNR_BO_BGAS_E-99</t>
  </si>
  <si>
    <t>GNR_BO_BGAS_E-95</t>
  </si>
  <si>
    <t>GNR_BO_BGAS_E-92</t>
  </si>
  <si>
    <t>GNR_BO_BGAS_E-91</t>
  </si>
  <si>
    <t>GNR_BO_BGAS_E-90</t>
  </si>
  <si>
    <t>GNR_BO_BGAS_E-80</t>
  </si>
  <si>
    <t>GNR_BO_BGAS_E-100</t>
  </si>
  <si>
    <t>GNR_BO_BFG_E-90</t>
  </si>
  <si>
    <t>BACKUP_HEAT</t>
  </si>
  <si>
    <t>GNR_BACKUP_HEAT</t>
  </si>
  <si>
    <t>BACKUP_ELECTRICITY</t>
  </si>
  <si>
    <t>GNR_BACKUP_ELECTRICITY</t>
  </si>
  <si>
    <t>GDAN2-1_ST_COAL_BP</t>
  </si>
  <si>
    <t>FR-OFF1_WT_WIND_OFF_L-RG2_Y-2050</t>
  </si>
  <si>
    <t>FR-OFF1_WT_WIND_OFF_L-RG2_Y-2040</t>
  </si>
  <si>
    <t>FR-OFF1_WT_WIND_OFF_L-RG2_Y-2030</t>
  </si>
  <si>
    <t>FR-OFF1_WT_WIND_OFF_L-RG2_Y-2020</t>
  </si>
  <si>
    <t>FI-OFF1_WT_WIND_OFF_L-RG2_Y-2050</t>
  </si>
  <si>
    <t>FI-OFF1_WT_WIND_OFF_L-RG2_Y-2040</t>
  </si>
  <si>
    <t>FI-OFF1_WT_WIND_OFF_L-RG2_Y-2030</t>
  </si>
  <si>
    <t>FI-OFF1_WT_WIND_OFF_L-RG2_Y-2020</t>
  </si>
  <si>
    <t>ES-OFF1_WT_WIND_OFF_L-RG2_Y-2050</t>
  </si>
  <si>
    <t>ES-OFF1_WT_WIND_OFF_L-RG2_Y-2040</t>
  </si>
  <si>
    <t>ES-OFF1_WT_WIND_OFF_L-RG2_Y-2030</t>
  </si>
  <si>
    <t>ES-OFF1_WT_WIND_OFF_L-RG2_Y-2020</t>
  </si>
  <si>
    <t>ES-OFF1_WT_WIND_OFF_L-RG1_Y-2050</t>
  </si>
  <si>
    <t>ES-OFF1_WT_WIND_OFF_L-RG1_Y-2040</t>
  </si>
  <si>
    <t>ES-OFF1_WT_WIND_OFF_L-RG1_Y-2030</t>
  </si>
  <si>
    <t>ES-OFF1_WT_WIND_OFF_L-RG1_Y-2020</t>
  </si>
  <si>
    <t>ENEFIT_ST_RETORT-GAS_CND</t>
  </si>
  <si>
    <t>ENEFIT_RETORT_DUMMY</t>
  </si>
  <si>
    <t>EE-OFF1_WT_WIND_OFF_L-RG2_Y-2050</t>
  </si>
  <si>
    <t>EE-OFF1_WT_WIND_OFF_L-RG2_Y-2040</t>
  </si>
  <si>
    <t>EE-OFF1_WT_WIND_OFF_L-RG2_Y-2030</t>
  </si>
  <si>
    <t>EE-OFF1_WT_WIND_OFF_L-RG2_Y-2020</t>
  </si>
  <si>
    <t>EBAVERE_ST_WOODCHI_BP</t>
  </si>
  <si>
    <t>DOLN-2_ST_COAL_CND</t>
  </si>
  <si>
    <t>DOLN-1_ST_COAL_EXT</t>
  </si>
  <si>
    <t>DK2-OFF1_WT_WIND_OFF_L-RG2_Y-2050</t>
  </si>
  <si>
    <t>DK2-OFF1_WT_WIND_OFF_L-RG2_Y-2040</t>
  </si>
  <si>
    <t>DK2-OFF1_WT_WIND_OFF_L-RG2_Y-2030</t>
  </si>
  <si>
    <t>DK2-OFF1_WT_WIND_OFF_L-RG2_Y-2020</t>
  </si>
  <si>
    <t>DK2-OFF1_WT_WIND_OFF_L-RG1_Y-2050</t>
  </si>
  <si>
    <t>DK2-OFF1_WT_WIND_OFF_L-RG1_Y-2040</t>
  </si>
  <si>
    <t>DK2-OFF1_WT_WIND_OFF_L-RG1_Y-2030</t>
  </si>
  <si>
    <t>DK2-OFF1_WT_WIND_OFF_L-RG1_Y-2020</t>
  </si>
  <si>
    <t>DK1-OFF1_WT_WIND_OFF_L-RG2_Y-2050</t>
  </si>
  <si>
    <t>DK1-OFF1_WT_WIND_OFF_L-RG2_Y-2040</t>
  </si>
  <si>
    <t>DK1-OFF1_WT_WIND_OFF_L-RG2_Y-2030</t>
  </si>
  <si>
    <t>DK1-OFF1_WT_WIND_OFF_L-RG2_Y-2020</t>
  </si>
  <si>
    <t>DK1-OFF1_WT_WIND_OFF_L-RG1_Y-2050</t>
  </si>
  <si>
    <t>DK1-OFF1_WT_WIND_OFF_L-RG1_Y-2040</t>
  </si>
  <si>
    <t>DK1-OFF1_WT_WIND_OFF_L-RG1_Y-2030</t>
  </si>
  <si>
    <t>DK1-OFF1_WT_WIND_OFF_L-RG1_Y-2020</t>
  </si>
  <si>
    <t>DE4-NW-OFF1_WT_WIND_OFF_L-RG2_Y-2050</t>
  </si>
  <si>
    <t>DE4-NW-OFF1_WT_WIND_OFF_L-RG2_Y-2040</t>
  </si>
  <si>
    <t>DE4-NW-OFF1_WT_WIND_OFF_L-RG2_Y-2030</t>
  </si>
  <si>
    <t>DE4-NW-OFF1_WT_WIND_OFF_L-RG2_Y-2020</t>
  </si>
  <si>
    <t>DE4-NW-OFF1_WT_WIND_OFF_L-RG1_Y-2050</t>
  </si>
  <si>
    <t>DE4-NW-OFF1_WT_WIND_OFF_L-RG1_Y-2040</t>
  </si>
  <si>
    <t>DE4-NW-OFF1_WT_WIND_OFF_L-RG1_Y-2030</t>
  </si>
  <si>
    <t>DE4-NW-OFF1_WT_WIND_OFF_L-RG1_Y-2020</t>
  </si>
  <si>
    <t>DE4-NE-OFF1_WT_WIND_OFF_L-RG2_Y-2050</t>
  </si>
  <si>
    <t>DE4-NE-OFF1_WT_WIND_OFF_L-RG2_Y-2040</t>
  </si>
  <si>
    <t>DE4-NE-OFF1_WT_WIND_OFF_L-RG2_Y-2030</t>
  </si>
  <si>
    <t>DE4-NE-OFF1_WT_WIND_OFF_L-RG2_Y-2020</t>
  </si>
  <si>
    <t>CZEC-1_ST_COAL_EXT</t>
  </si>
  <si>
    <t>CORZ-3_ST_COAL_EXT</t>
  </si>
  <si>
    <t>CHOR2-1_ST_COAL_BP</t>
  </si>
  <si>
    <t>BIEL-4_ST_COAL_BP</t>
  </si>
  <si>
    <t>BIAL-4_ST_COAL_CND</t>
  </si>
  <si>
    <t>BIAL-1_ST_STRAW_BP</t>
  </si>
  <si>
    <t>BE-OFF1_WT_WIND_OFF_L-RG2_Y-2050</t>
  </si>
  <si>
    <t>BE-OFF1_WT_WIND_OFF_L-RG2_Y-2040</t>
  </si>
  <si>
    <t>BE-OFF1_WT_WIND_OFF_L-RG2_Y-2030</t>
  </si>
  <si>
    <t>BE-OFF1_WT_WIND_OFF_L-RG2_Y-2020</t>
  </si>
  <si>
    <t>BELC-2_ST_LIGNITE_CON</t>
  </si>
  <si>
    <t>BELC-1_ST_LIGNITE_EXT</t>
  </si>
  <si>
    <t>AUVERE_ST_SHALE_CND</t>
  </si>
  <si>
    <t>AROS7_ST_WOODWST_EXT</t>
  </si>
  <si>
    <t>AROS6_ST_MSW_EXT</t>
  </si>
  <si>
    <t>AROS3_ST_FUELOIL_EXT</t>
  </si>
  <si>
    <t>ANJALANKOSKI_IND-ST_WOODWST_EXT</t>
  </si>
  <si>
    <t>ALYTUS_ENG_NGAS_BP</t>
  </si>
  <si>
    <t>ALHOLMEN2_IND-ST_PEAT_EXT</t>
  </si>
  <si>
    <t>AITTALUOTO_IND-ST_PEAT_EXT</t>
  </si>
  <si>
    <t>AGG-DE4-W_RES_WTR_PMP</t>
  </si>
  <si>
    <t>AGG-DE4-W_ES_ELEC</t>
  </si>
  <si>
    <t>AGG-DE4-S_RES_WTR_PMP</t>
  </si>
  <si>
    <t>AGG-DE4-S_ES_ELEC</t>
  </si>
  <si>
    <t>AGG-DE4-N_RES_WTR_PMP</t>
  </si>
  <si>
    <t>AGG-DE4-N_ES_ELEC</t>
  </si>
  <si>
    <t>AGG-DE4-E_RES_WTR_PMP</t>
  </si>
  <si>
    <t>AGG-DE4-E_ES_ELEC</t>
  </si>
  <si>
    <t>ADAM-2_ST_LIGNITE_CON</t>
  </si>
  <si>
    <t>ADAM-1_ST_LIGNITE_EXT</t>
  </si>
  <si>
    <t>ACHEMA2_ST_NGAS_EXT</t>
  </si>
  <si>
    <t>ACHEMA1_ST_NGAS_EXT</t>
  </si>
  <si>
    <t>GDPLANMAINT</t>
  </si>
  <si>
    <t>GDFOR</t>
  </si>
  <si>
    <t>GDDECOM</t>
  </si>
  <si>
    <t>GDSUBTECHGROUP</t>
  </si>
  <si>
    <t>GDTECHGROUP</t>
  </si>
  <si>
    <t>GDBYPASSC</t>
  </si>
  <si>
    <t>GDUCRAMPD</t>
  </si>
  <si>
    <t>GDUCRAMPU</t>
  </si>
  <si>
    <t>GDUCDURU</t>
  </si>
  <si>
    <t>GDUCDURD</t>
  </si>
  <si>
    <t>GDUCUTMIN</t>
  </si>
  <si>
    <t>GDUCDTMIN</t>
  </si>
  <si>
    <t>GDUCDCOST</t>
  </si>
  <si>
    <t>GDUCF0</t>
  </si>
  <si>
    <t>GDUCCOST0</t>
  </si>
  <si>
    <t>GDUCUCOST</t>
  </si>
  <si>
    <t>GDUCGMIN</t>
  </si>
  <si>
    <t>GDUCUNITSIZE</t>
  </si>
  <si>
    <t>GDUC</t>
  </si>
  <si>
    <t>GDSTOLOSS</t>
  </si>
  <si>
    <t>GDLOADLOSS</t>
  </si>
  <si>
    <t>GDCOMBFCAP</t>
  </si>
  <si>
    <t>GDCOMBKRES</t>
  </si>
  <si>
    <t>GDCOMBSUP</t>
  </si>
  <si>
    <t>GDCOMBSLO</t>
  </si>
  <si>
    <t>GDCOMBSK</t>
  </si>
  <si>
    <t>GDCOMBFSHAREUP</t>
  </si>
  <si>
    <t>GDCOMBFSHARELO</t>
  </si>
  <si>
    <t>GDCOMBGSHAREUP</t>
  </si>
  <si>
    <t>GDCOMBGSHARELO</t>
  </si>
  <si>
    <t>GDCOMBFSHAREK1</t>
  </si>
  <si>
    <t>GDCOMBFUP</t>
  </si>
  <si>
    <t>GDCOMBGSHAREK1</t>
  </si>
  <si>
    <t>GDCOMBGUP</t>
  </si>
  <si>
    <t>GDCOMB</t>
  </si>
  <si>
    <t>GDSTOHUNLD</t>
  </si>
  <si>
    <t>GDSTOHLOAD</t>
  </si>
  <si>
    <t>GDMOTHBALL</t>
  </si>
  <si>
    <t>GDLASTYEAR</t>
  </si>
  <si>
    <t>GDKVARIABL</t>
  </si>
  <si>
    <t xml:space="preserve">GDLIFETIME   </t>
  </si>
  <si>
    <t xml:space="preserve">GDFROMYEAR   </t>
  </si>
  <si>
    <t>GDOMVCOSTIN</t>
  </si>
  <si>
    <t>GDOMVCOST0</t>
  </si>
  <si>
    <t>GDOMFCOST0</t>
  </si>
  <si>
    <t>GDINVCOST0</t>
  </si>
  <si>
    <t>GDDESO2</t>
  </si>
  <si>
    <t>GDNOX</t>
  </si>
  <si>
    <t>GDCH4</t>
  </si>
  <si>
    <t>GDFE</t>
  </si>
  <si>
    <t>GDCB</t>
  </si>
  <si>
    <t>GDCV</t>
  </si>
  <si>
    <t>GDFUEL</t>
  </si>
  <si>
    <t>GDTYPE</t>
  </si>
  <si>
    <t>'Annual planned maintenance (hours)'</t>
  </si>
  <si>
    <t>'Forced Outage Rate (fraction)'</t>
  </si>
  <si>
    <t>Technology allowed to be decomissioned ([0;1])</t>
  </si>
  <si>
    <t>SubTechnology group</t>
  </si>
  <si>
    <t>Technology group</t>
  </si>
  <si>
    <t>CHP turbine can be bypassed for heat production</t>
  </si>
  <si>
    <t>Unit commitment: ramp-down limit (% of capacity/h)</t>
  </si>
  <si>
    <t>Unit commitment: ramp-up limit (% of capacity/h)</t>
  </si>
  <si>
    <t>Unit commitment: duration of start up process (hours)</t>
  </si>
  <si>
    <t>Unit commitment: duration of shut down process (hours)</t>
  </si>
  <si>
    <t>Unit commitment: minimum up time (hours)</t>
  </si>
  <si>
    <t>Unit commitment: minimum down time (hours)</t>
  </si>
  <si>
    <t>Unit commitment: shutdown cost (Money)</t>
  </si>
  <si>
    <t>Unit commitment: fixed hourly fuel use (MWh)</t>
  </si>
  <si>
    <t>Unit commitment: fixed hourly cost (Money/MW)</t>
  </si>
  <si>
    <t>Unit commitment: startup cost (Money)</t>
  </si>
  <si>
    <t>Unit commitment: minimum production (share of nominal capacity)</t>
  </si>
  <si>
    <t>Standard size of unit type (MW)</t>
  </si>
  <si>
    <t>Unit commitment: the unit participates in unit commitment (0/1)</t>
  </si>
  <si>
    <t>Stationary loss from storage (MWh loss per time period/MWh energy content in storage)</t>
  </si>
  <si>
    <t>Loss when loading a storage (MWh loss/MWh loading input)</t>
  </si>
  <si>
    <t>Combination technology, capacity limited by input capacity</t>
  </si>
  <si>
    <t>Combination technology, capacity reserved for specific subunit</t>
  </si>
  <si>
    <t>Combination technology, maximum share of production</t>
  </si>
  <si>
    <t>Combination technology, minimum share of production</t>
  </si>
  <si>
    <t>Combination technology, maximum share of capacity</t>
  </si>
  <si>
    <t>Combination technology</t>
  </si>
  <si>
    <t>Hours to unload storage</t>
  </si>
  <si>
    <t>Hours to load storage</t>
  </si>
  <si>
    <t>Year when a unit is mothballed</t>
  </si>
  <si>
    <t>Technology investment expires from this year (blank or 0 implies no expiration)</t>
  </si>
  <si>
    <t>Capacity is a variable to be found for each year (1/0)</t>
  </si>
  <si>
    <t>Economic lifetime (years)</t>
  </si>
  <si>
    <t>Technology available for investments from this year</t>
  </si>
  <si>
    <t>Variable operating and maintenance cost relative to input (Money/MWh)(default value)</t>
  </si>
  <si>
    <t>Variable operating and maintenance cost relative to output (Money/MWh) (default value)</t>
  </si>
  <si>
    <t>Annual operating and maintenance costs (kMoney/MW)(default value)</t>
  </si>
  <si>
    <t>Investment cost (MMoney/MW)(default value)</t>
  </si>
  <si>
    <t>Degree of desulphoring</t>
  </si>
  <si>
    <t>NOx-factor (mg/MJ)</t>
  </si>
  <si>
    <t>CH4-factor (mg/MJ)</t>
  </si>
  <si>
    <t>Fuel efficiency</t>
  </si>
  <si>
    <t>Cb-value for CHP</t>
  </si>
  <si>
    <t>Cv-value for CHP-Ext</t>
  </si>
  <si>
    <t>Fuel type</t>
  </si>
  <si>
    <t>Generation type</t>
  </si>
  <si>
    <t>*</t>
  </si>
  <si>
    <t>* All are LHV, net</t>
  </si>
  <si>
    <t>* http://www.iea-etsap.org/web/E-TechDS/PDF/E01-coal-fired-power-GS-AD-gct.pdf</t>
  </si>
  <si>
    <t>* http://www.iea-etsap.org/web/E-TechDS/PDF/E05-Biomass%20for%20HP-GS-AD-gct.pdf</t>
  </si>
  <si>
    <t>* http://www.iea.org/publications/freepublications/publication/En_Efficiency_Indicators.pdf</t>
  </si>
  <si>
    <t>* CHP-efficiencies and Cb-value: ETSAP Datatables</t>
  </si>
  <si>
    <t>* Efficiencies are found in the following report</t>
  </si>
  <si>
    <t>* Original data for Germany is kept for the moment</t>
  </si>
  <si>
    <t>* GHSTO: 'Heat seasonal storage technologies'</t>
  </si>
  <si>
    <t>* GETOH: 'Electric heaters, heatpumps, electrolysis plants'</t>
  </si>
  <si>
    <t>* GHOB: 'Heat-only boilers'</t>
  </si>
  <si>
    <t>* (These include heat-only technologies, as well as electric heaters, heat pumps, electrolysis plants)</t>
  </si>
  <si>
    <t>* Original technologies that are kept for the moment:</t>
  </si>
  <si>
    <t>* Updated for all countries except Germany. Original heat-only technologies are kept.</t>
  </si>
  <si>
    <t>TABLE GDATA(GGG,GDATASET)  'Technologies characteristics'</t>
  </si>
  <si>
    <t>GKFX1(AAA,GGG,YYY)=0;</t>
  </si>
  <si>
    <t>GKFX(YYY,AAA,GGG) = GKFX1(AAA,GGG,YYY);</t>
  </si>
  <si>
    <t>*GKFX(YYY,AAA,'Back-up-power') =50000;</t>
  </si>
  <si>
    <t>;</t>
  </si>
  <si>
    <t>.</t>
  </si>
  <si>
    <t>DE4-W_A</t>
  </si>
  <si>
    <t>DE4-S_A</t>
  </si>
  <si>
    <t>DE4-N_A</t>
  </si>
  <si>
    <t>DE4-E_A</t>
  </si>
  <si>
    <t>*Split in ressource grades below</t>
  </si>
  <si>
    <t>*Czech_Republic</t>
  </si>
  <si>
    <t>*Austria</t>
  </si>
  <si>
    <t>*Switzerland</t>
  </si>
  <si>
    <t>*Italy</t>
  </si>
  <si>
    <t>*                                       Non thermal power plants</t>
  </si>
  <si>
    <t>*                                       SWEDEN</t>
  </si>
  <si>
    <t>* Other power-only technologies</t>
  </si>
  <si>
    <t>* Wind power</t>
  </si>
  <si>
    <t>* Run-of-river hydropower</t>
  </si>
  <si>
    <t>* Pumped storage capacity</t>
  </si>
  <si>
    <t>* Pumping turbines</t>
  </si>
  <si>
    <t>* Reservoir hydropower</t>
  </si>
  <si>
    <t>* District heating capacities</t>
  </si>
  <si>
    <t>*                                       NORWAY</t>
  </si>
  <si>
    <t>DE4-W_Offshore</t>
  </si>
  <si>
    <t>DE4-N_Offshore</t>
  </si>
  <si>
    <t>DE4-E_Offshore</t>
  </si>
  <si>
    <t>*                                       GERMANY</t>
  </si>
  <si>
    <t>Capacity end of year</t>
  </si>
  <si>
    <t>Technology</t>
  </si>
  <si>
    <t>AREA</t>
  </si>
  <si>
    <t xml:space="preserve"> 'Capacity of generation technologies'</t>
  </si>
  <si>
    <t>TABLE GKFX1(AAA,GGG,YYY)</t>
  </si>
  <si>
    <t xml:space="preserve"> 'Capacity of generation technologies';</t>
  </si>
  <si>
    <t xml:space="preserve">PARAMETER GKFX(YYY,AAA,GGG) </t>
  </si>
  <si>
    <t>Germany</t>
  </si>
  <si>
    <t>DE5</t>
  </si>
  <si>
    <t xml:space="preserve">BO - ved ikke hvad det er </t>
  </si>
  <si>
    <t>Mørkerød fyldning betyder at den er udløbet inden 2021</t>
  </si>
  <si>
    <t>GT</t>
  </si>
  <si>
    <t>GT = TPP</t>
  </si>
  <si>
    <t>Navn noter</t>
  </si>
  <si>
    <t>CC = CCPP</t>
  </si>
  <si>
    <t>ST = TPP</t>
  </si>
  <si>
    <t>WT = WPP</t>
  </si>
  <si>
    <t>PV = SPP</t>
  </si>
  <si>
    <t>ST - steam turbine</t>
  </si>
  <si>
    <t>ST - steam turbine - biogas</t>
  </si>
  <si>
    <t>Spørgsmål til rasmus: Hvad er BO med e-80?</t>
  </si>
  <si>
    <t>Wind - onshore</t>
  </si>
  <si>
    <t>Wind - offshore</t>
  </si>
  <si>
    <t>CC - combined cycle - BP - naturgas</t>
  </si>
  <si>
    <t>CC - combined cycle - CND- naturgas</t>
  </si>
  <si>
    <t>ENG - biogas engine - CND - biogas</t>
  </si>
  <si>
    <t>GT - Gas turbine single cycle - heavy fuel oil</t>
  </si>
  <si>
    <t>GT - Gas turbine single cycle - naturgas</t>
  </si>
  <si>
    <t>Codes</t>
  </si>
  <si>
    <t>AP</t>
  </si>
  <si>
    <t>Advanced Pulverized</t>
  </si>
  <si>
    <t>Gas Turbine single Cycle</t>
  </si>
  <si>
    <t>GE</t>
  </si>
  <si>
    <t>Gas Engine</t>
  </si>
  <si>
    <t>ST</t>
  </si>
  <si>
    <t>Steam Turbine</t>
  </si>
  <si>
    <t>Stirling Engines</t>
  </si>
  <si>
    <t>HP</t>
  </si>
  <si>
    <t>Heat Pumps</t>
  </si>
  <si>
    <t>BO</t>
  </si>
  <si>
    <t>Boiler plant</t>
  </si>
  <si>
    <t>EB</t>
  </si>
  <si>
    <t>Electri boilers</t>
  </si>
  <si>
    <t>Tilføj Tech</t>
  </si>
  <si>
    <t>Money: See source</t>
  </si>
  <si>
    <t>EFF: From Balmorel</t>
  </si>
  <si>
    <t>ELCNGA, ELCSNG</t>
  </si>
  <si>
    <t>ERWINWON1N</t>
  </si>
  <si>
    <t>ERWINWON2N</t>
  </si>
  <si>
    <t>ERWINNOF1N</t>
  </si>
  <si>
    <t>ERWINWOF1N</t>
  </si>
  <si>
    <t>*ERWAWAVELCN1</t>
  </si>
  <si>
    <t>GA</t>
  </si>
  <si>
    <t>CHPR~FX</t>
  </si>
  <si>
    <t>*EMISSIONS~ELCCH4</t>
  </si>
  <si>
    <t>HETC, HETD</t>
  </si>
  <si>
    <t>Kilde?</t>
  </si>
  <si>
    <t>ELCC, HETC, HETD</t>
  </si>
  <si>
    <t>techs der ikke findes i ELC_Techs</t>
  </si>
  <si>
    <t>Name for stock</t>
  </si>
  <si>
    <t>STOCK~2012</t>
  </si>
  <si>
    <t>Technologies operating from 2012 to 2050.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</si>
</sst>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1" formatCode="_-* #,##0_-;\-* #,##0_-;_-* &quot;-&quot;_-;_-@_-"/>
    <numFmt numFmtId="43" formatCode="_-* #,##0.00_-;\-* #,##0.00_-;_-* &quot;-&quot;??_-;_-@_-"/>
    <numFmt numFmtId="164" formatCode="#,##0.0;\-#,##0.0;0\ \ \ "/>
    <numFmt numFmtId="165" formatCode="0.000"/>
    <numFmt numFmtId="166" formatCode="_-&quot;€&quot;\ * #,##0.00_-;\-&quot;€&quot;\ * #,##0.00_-;_-&quot;€&quot;\ * &quot;-&quot;??_-;_-@_-"/>
    <numFmt numFmtId="167" formatCode="#,##0;\-\ #,##0;_-\ &quot;- &quot;"/>
    <numFmt numFmtId="168" formatCode="0.0;\-0.0;0"/>
    <numFmt numFmtId="169" formatCode="\Te\x\t"/>
    <numFmt numFmtId="170" formatCode="0.0"/>
    <numFmt numFmtId="171" formatCode="0.0000"/>
    <numFmt numFmtId="172" formatCode="#,##0.0"/>
    <numFmt numFmtId="173" formatCode="_ * #,##0.00_ ;_ * \-#,##0.00_ ;_ * &quot;-&quot;??_ ;_ @_ "/>
    <numFmt numFmtId="174" formatCode="#,##0.000"/>
    <numFmt numFmtId="175" formatCode="_(* #,##0.00_);_(* \(#,##0.00\);_(* &quot;-&quot;??_);_(@_)"/>
    <numFmt numFmtId="176" formatCode="0.00000"/>
    <numFmt numFmtId="177" formatCode="_ * #,##0_ ;_ * \-#,##0_ ;_ * &quot;-&quot;??_ ;_ @_ "/>
  </numFmts>
  <fonts count="84">
    <font>
      <sz val="10"/>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font>
    <font>
      <sz val="10"/>
      <color rgb="FF9C0006"/>
      <name val="Calibri"/>
      <family val="2"/>
    </font>
    <font>
      <sz val="10"/>
      <color indexed="9"/>
      <name val="Calibri"/>
      <family val="2"/>
    </font>
    <font>
      <sz val="10"/>
      <name val="Calibri"/>
      <family val="2"/>
    </font>
    <font>
      <sz val="11"/>
      <color indexed="8"/>
      <name val="Calibri"/>
      <family val="2"/>
    </font>
    <font>
      <sz val="11"/>
      <color indexed="9"/>
      <name val="Calibri"/>
      <family val="2"/>
    </font>
    <font>
      <b/>
      <sz val="11"/>
      <color indexed="52"/>
      <name val="Calibri"/>
      <family val="2"/>
    </font>
    <font>
      <b/>
      <sz val="11"/>
      <color rgb="FFFA7D00"/>
      <name val="Calibri"/>
      <family val="2"/>
      <scheme val="minor"/>
    </font>
    <font>
      <sz val="11"/>
      <color indexed="52"/>
      <name val="Calibri"/>
      <family val="2"/>
    </font>
    <font>
      <b/>
      <sz val="11"/>
      <color indexed="9"/>
      <name val="Calibri"/>
      <family val="2"/>
    </font>
    <font>
      <sz val="10"/>
      <name val="Helv"/>
    </font>
    <font>
      <sz val="10"/>
      <name val="Arial"/>
      <family val="2"/>
    </font>
    <font>
      <sz val="11"/>
      <color indexed="62"/>
      <name val="Calibri"/>
      <family val="2"/>
    </font>
    <font>
      <sz val="10"/>
      <name val="MS Sans Serif"/>
      <family val="2"/>
    </font>
    <font>
      <sz val="11"/>
      <color indexed="60"/>
      <name val="Calibri"/>
      <family val="2"/>
    </font>
    <font>
      <sz val="11"/>
      <color theme="1"/>
      <name val="Calibri"/>
      <family val="2"/>
      <scheme val="minor"/>
    </font>
    <font>
      <sz val="11"/>
      <color theme="1"/>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11"/>
      <color indexed="20"/>
      <name val="Calibri"/>
      <family val="2"/>
    </font>
    <font>
      <sz val="11"/>
      <color indexed="17"/>
      <name val="Calibri"/>
      <family val="2"/>
    </font>
    <font>
      <b/>
      <sz val="10"/>
      <name val="Calibri"/>
      <family val="2"/>
    </font>
    <font>
      <b/>
      <sz val="10"/>
      <color indexed="12"/>
      <name val="Calibri"/>
      <family val="2"/>
    </font>
    <font>
      <sz val="10"/>
      <color theme="3"/>
      <name val="Calibri"/>
      <family val="2"/>
    </font>
    <font>
      <b/>
      <sz val="10"/>
      <color theme="9" tint="-0.249977111117893"/>
      <name val="Calibri"/>
      <family val="2"/>
    </font>
    <font>
      <sz val="9"/>
      <name val="Calibri"/>
      <family val="2"/>
    </font>
    <font>
      <b/>
      <sz val="10"/>
      <color indexed="12"/>
      <name val="Arial"/>
      <family val="2"/>
    </font>
    <font>
      <sz val="10"/>
      <name val="Calibri"/>
      <family val="2"/>
      <scheme val="minor"/>
    </font>
    <font>
      <sz val="10"/>
      <color rgb="FFFF0000"/>
      <name val="Calibri"/>
      <family val="2"/>
    </font>
    <font>
      <sz val="15"/>
      <color rgb="FFFF0000"/>
      <name val="Calibri"/>
      <family val="2"/>
    </font>
    <font>
      <b/>
      <sz val="10"/>
      <color theme="1"/>
      <name val="Calibri"/>
      <family val="2"/>
    </font>
    <font>
      <sz val="11"/>
      <color rgb="FF000000"/>
      <name val="Calibri"/>
      <family val="2"/>
    </font>
    <font>
      <b/>
      <sz val="10"/>
      <name val="Arial"/>
      <family val="2"/>
    </font>
    <font>
      <b/>
      <sz val="15"/>
      <name val="Calibri"/>
      <family val="2"/>
    </font>
    <font>
      <b/>
      <sz val="10"/>
      <name val="Arial"/>
      <family val="2"/>
      <charset val="204"/>
    </font>
    <font>
      <sz val="10"/>
      <name val="Arial"/>
      <family val="2"/>
      <charset val="204"/>
    </font>
    <font>
      <b/>
      <sz val="12"/>
      <color rgb="FF0070C0"/>
      <name val="Arial"/>
      <family val="2"/>
    </font>
    <font>
      <sz val="10"/>
      <color indexed="10"/>
      <name val="Arial"/>
      <family val="2"/>
    </font>
    <font>
      <b/>
      <sz val="10"/>
      <color indexed="10"/>
      <name val="Arial"/>
      <family val="2"/>
      <charset val="204"/>
    </font>
    <font>
      <sz val="10"/>
      <color theme="1"/>
      <name val="Arial"/>
      <family val="2"/>
      <charset val="204"/>
    </font>
    <font>
      <sz val="10"/>
      <color theme="1"/>
      <name val="Arial"/>
      <family val="2"/>
    </font>
    <font>
      <b/>
      <sz val="10"/>
      <color theme="1"/>
      <name val="Arial"/>
      <family val="2"/>
      <charset val="204"/>
    </font>
    <font>
      <b/>
      <sz val="10"/>
      <color theme="1"/>
      <name val="Arial"/>
      <family val="2"/>
    </font>
    <font>
      <b/>
      <sz val="10"/>
      <color indexed="9"/>
      <name val="Arial"/>
      <family val="2"/>
    </font>
    <font>
      <sz val="11"/>
      <color theme="1"/>
      <name val="Calibri"/>
      <family val="2"/>
      <charset val="204"/>
      <scheme val="minor"/>
    </font>
    <font>
      <sz val="11"/>
      <color theme="1"/>
      <name val="Times New Roman"/>
      <family val="1"/>
      <charset val="204"/>
    </font>
    <font>
      <sz val="11"/>
      <name val="Times New Roman"/>
      <family val="1"/>
      <charset val="204"/>
    </font>
    <font>
      <b/>
      <sz val="11"/>
      <name val="Times New Roman"/>
      <family val="1"/>
      <charset val="204"/>
    </font>
    <font>
      <sz val="11"/>
      <color rgb="FF9C0006"/>
      <name val="Calibri"/>
      <family val="2"/>
      <scheme val="minor"/>
    </font>
    <font>
      <sz val="11"/>
      <color rgb="FF000000"/>
      <name val="Calibri"/>
      <family val="2"/>
      <scheme val="minor"/>
    </font>
    <font>
      <sz val="11"/>
      <color theme="1"/>
      <name val="Calibri"/>
      <family val="2"/>
      <charset val="186"/>
      <scheme val="minor"/>
    </font>
    <font>
      <sz val="11"/>
      <name val="Times New Roman"/>
      <family val="1"/>
    </font>
    <font>
      <b/>
      <sz val="11"/>
      <name val="Times New Roman"/>
      <family val="1"/>
    </font>
    <font>
      <sz val="11"/>
      <color indexed="8"/>
      <name val="Times New Roman"/>
      <family val="1"/>
    </font>
    <font>
      <b/>
      <sz val="11"/>
      <color indexed="8"/>
      <name val="Times New Roman"/>
      <family val="1"/>
    </font>
    <font>
      <b/>
      <sz val="11"/>
      <color theme="1"/>
      <name val="Times New Roman"/>
      <family val="1"/>
      <charset val="204"/>
    </font>
    <font>
      <b/>
      <sz val="11"/>
      <color indexed="8"/>
      <name val="Times New Roman"/>
      <family val="1"/>
      <charset val="204"/>
    </font>
    <font>
      <b/>
      <sz val="9"/>
      <color rgb="FF000000"/>
      <name val="Tahoma"/>
      <family val="2"/>
    </font>
    <font>
      <sz val="9"/>
      <color rgb="FF000000"/>
      <name val="Tahoma"/>
      <family val="2"/>
    </font>
    <font>
      <sz val="11"/>
      <name val="Calibri"/>
      <family val="2"/>
      <scheme val="minor"/>
    </font>
    <font>
      <sz val="9"/>
      <color theme="1"/>
      <name val="Verdana"/>
      <family val="2"/>
    </font>
    <font>
      <sz val="9"/>
      <name val="Arial"/>
      <family val="2"/>
    </font>
    <font>
      <sz val="8"/>
      <color indexed="8"/>
      <name val="Calibri"/>
      <family val="2"/>
    </font>
    <font>
      <sz val="11"/>
      <color rgb="FFFF0000"/>
      <name val="Calibri"/>
      <family val="2"/>
    </font>
    <font>
      <u/>
      <sz val="11"/>
      <color theme="10"/>
      <name val="Calibri"/>
      <family val="2"/>
    </font>
    <font>
      <u/>
      <sz val="8"/>
      <color indexed="12"/>
      <name val="Calibri"/>
      <family val="2"/>
    </font>
    <font>
      <b/>
      <sz val="8"/>
      <color indexed="10"/>
      <name val="Calibri"/>
      <family val="2"/>
    </font>
    <font>
      <b/>
      <sz val="8"/>
      <color indexed="8"/>
      <name val="Calibri"/>
      <family val="2"/>
    </font>
    <font>
      <sz val="11"/>
      <name val="Calibri"/>
      <family val="2"/>
    </font>
    <font>
      <sz val="11"/>
      <color rgb="FF3F3F76"/>
      <name val="Calibri"/>
      <family val="2"/>
      <scheme val="minor"/>
    </font>
    <font>
      <sz val="11"/>
      <color indexed="23"/>
      <name val="Calibri"/>
      <family val="2"/>
    </font>
    <font>
      <sz val="8"/>
      <name val="Calibri"/>
      <family val="2"/>
    </font>
    <font>
      <b/>
      <sz val="11"/>
      <color theme="1"/>
      <name val="Calibri"/>
      <family val="2"/>
      <scheme val="minor"/>
    </font>
    <font>
      <sz val="10"/>
      <color rgb="FF000000"/>
      <name val="Calibri"/>
      <family val="2"/>
    </font>
  </fonts>
  <fills count="53">
    <fill>
      <patternFill patternType="none"/>
    </fill>
    <fill>
      <patternFill patternType="gray125"/>
    </fill>
    <fill>
      <patternFill patternType="solid">
        <fgColor rgb="FFFFC7CE"/>
      </patternFill>
    </fill>
    <fill>
      <patternFill patternType="solid">
        <fgColor rgb="FFF2F2F2"/>
      </patternFill>
    </fill>
    <fill>
      <patternFill patternType="solid">
        <fgColor indexed="12"/>
        <bgColor indexed="64"/>
      </patternFill>
    </fill>
    <fill>
      <patternFill patternType="solid">
        <fgColor rgb="FFA7A7FF"/>
        <bgColor indexed="64"/>
      </patternFill>
    </fill>
    <fill>
      <patternFill patternType="solid">
        <fgColor indexed="29"/>
        <bgColor indexed="64"/>
      </patternFill>
    </fill>
    <fill>
      <patternFill patternType="solid">
        <fgColor indexed="43"/>
        <bgColor indexed="64"/>
      </patternFill>
    </fill>
    <fill>
      <patternFill patternType="solid">
        <fgColor theme="9" tint="0.59999389629810485"/>
        <bgColor indexed="64"/>
      </patternFill>
    </fill>
    <fill>
      <patternFill patternType="solid">
        <fgColor indexed="3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indexed="42"/>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00B0F0"/>
        <bgColor indexed="64"/>
      </patternFill>
    </fill>
    <fill>
      <patternFill patternType="solid">
        <fgColor theme="6" tint="0.79998168889431442"/>
        <bgColor indexed="64"/>
      </patternFill>
    </fill>
    <fill>
      <patternFill patternType="solid">
        <fgColor theme="7"/>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0"/>
        <bgColor indexed="64"/>
      </patternFill>
    </fill>
    <fill>
      <patternFill patternType="solid">
        <fgColor indexed="9"/>
        <bgColor indexed="64"/>
      </patternFill>
    </fill>
    <fill>
      <patternFill patternType="solid">
        <fgColor rgb="FFFFC000"/>
        <bgColor indexed="64"/>
      </patternFill>
    </fill>
    <fill>
      <patternFill patternType="solid">
        <fgColor theme="8" tint="0.59999389629810485"/>
        <bgColor indexed="64"/>
      </patternFill>
    </fill>
    <fill>
      <patternFill patternType="solid">
        <fgColor rgb="FFFFCC99"/>
      </patternFill>
    </fill>
    <fill>
      <patternFill patternType="solid">
        <fgColor rgb="FFC00000"/>
        <bgColor indexed="64"/>
      </patternFill>
    </fill>
    <fill>
      <patternFill patternType="solid">
        <fgColor theme="0" tint="-0.249977111117893"/>
        <bgColor indexed="64"/>
      </patternFill>
    </fill>
    <fill>
      <patternFill patternType="solid">
        <fgColor rgb="FFD9D9D9"/>
        <bgColor rgb="FF000000"/>
      </patternFill>
    </fill>
  </fills>
  <borders count="51">
    <border>
      <left/>
      <right/>
      <top/>
      <bottom/>
      <diagonal/>
    </border>
    <border>
      <left style="thin">
        <color rgb="FF7F7F7F"/>
      </left>
      <right style="thin">
        <color rgb="FF7F7F7F"/>
      </right>
      <top style="thin">
        <color rgb="FF7F7F7F"/>
      </top>
      <bottom style="thin">
        <color rgb="FF7F7F7F"/>
      </bottom>
      <diagonal/>
    </border>
    <border>
      <left/>
      <right/>
      <top style="thin">
        <color indexed="64"/>
      </top>
      <bottom/>
      <diagonal/>
    </border>
    <border>
      <left/>
      <right style="thin">
        <color indexed="64"/>
      </right>
      <top style="thin">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style="thin">
        <color indexed="64"/>
      </top>
      <bottom style="thin">
        <color indexed="64"/>
      </bottom>
      <diagonal/>
    </border>
    <border>
      <left/>
      <right/>
      <top/>
      <bottom style="medium">
        <color indexed="64"/>
      </bottom>
      <diagonal/>
    </border>
    <border>
      <left/>
      <right/>
      <top/>
      <bottom style="thin">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right/>
      <top/>
      <bottom style="thin">
        <color theme="1"/>
      </bottom>
      <diagonal/>
    </border>
    <border>
      <left/>
      <right style="thin">
        <color indexed="64"/>
      </right>
      <top style="thin">
        <color indexed="64"/>
      </top>
      <bottom style="thin">
        <color indexed="64"/>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475">
    <xf numFmtId="0" fontId="0" fillId="0" borderId="0"/>
    <xf numFmtId="0" fontId="5" fillId="2"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21" borderId="0" applyNumberFormat="0" applyBorder="0" applyAlignment="0" applyProtection="0"/>
    <xf numFmtId="0" fontId="9" fillId="22"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5" fillId="2" borderId="0" applyNumberFormat="0" applyBorder="0" applyAlignment="0" applyProtection="0"/>
    <xf numFmtId="0" fontId="10" fillId="26" borderId="8" applyNumberFormat="0" applyAlignment="0" applyProtection="0"/>
    <xf numFmtId="0" fontId="11" fillId="3" borderId="1" applyNumberFormat="0" applyAlignment="0" applyProtection="0"/>
    <xf numFmtId="0" fontId="12" fillId="0" borderId="9" applyNumberFormat="0" applyFill="0" applyAlignment="0" applyProtection="0"/>
    <xf numFmtId="0" fontId="13" fillId="27" borderId="10" applyNumberFormat="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31" borderId="0" applyNumberFormat="0" applyBorder="0" applyAlignment="0" applyProtection="0"/>
    <xf numFmtId="0" fontId="14" fillId="0" borderId="0"/>
    <xf numFmtId="0"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0" fontId="14" fillId="0" borderId="0"/>
    <xf numFmtId="0" fontId="16" fillId="17" borderId="8" applyNumberFormat="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0" fontId="18" fillId="32" borderId="0" applyNumberFormat="0" applyBorder="0" applyAlignment="0" applyProtection="0"/>
    <xf numFmtId="0" fontId="14" fillId="0" borderId="0"/>
    <xf numFmtId="0" fontId="19" fillId="0" borderId="0"/>
    <xf numFmtId="0" fontId="19" fillId="0" borderId="0"/>
    <xf numFmtId="0" fontId="19" fillId="0" borderId="0"/>
    <xf numFmtId="0" fontId="20" fillId="0" borderId="0"/>
    <xf numFmtId="0" fontId="15" fillId="0" borderId="0"/>
    <xf numFmtId="0" fontId="4" fillId="0" borderId="0"/>
    <xf numFmtId="0" fontId="4" fillId="0" borderId="0"/>
    <xf numFmtId="0" fontId="4" fillId="0" borderId="0"/>
    <xf numFmtId="0" fontId="4" fillId="0" borderId="0"/>
    <xf numFmtId="0" fontId="19" fillId="0" borderId="0"/>
    <xf numFmtId="0" fontId="4" fillId="0" borderId="0"/>
    <xf numFmtId="0" fontId="4" fillId="0" borderId="0"/>
    <xf numFmtId="0" fontId="15" fillId="0" borderId="0"/>
    <xf numFmtId="0" fontId="4"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8" fillId="0" borderId="0"/>
    <xf numFmtId="0" fontId="8" fillId="0" borderId="0"/>
    <xf numFmtId="0" fontId="15" fillId="0" borderId="0"/>
    <xf numFmtId="0" fontId="15" fillId="0" borderId="0"/>
    <xf numFmtId="0" fontId="1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33" borderId="11" applyNumberFormat="0" applyFont="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0" fontId="21" fillId="26" borderId="12" applyNumberFormat="0" applyAlignment="0" applyProtection="0"/>
    <xf numFmtId="0" fontId="14" fillId="0" borderId="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5" fillId="0" borderId="13" applyNumberFormat="0" applyFill="0" applyAlignment="0" applyProtection="0"/>
    <xf numFmtId="0" fontId="26" fillId="0" borderId="14" applyNumberFormat="0" applyFill="0" applyAlignment="0" applyProtection="0"/>
    <xf numFmtId="0" fontId="27" fillId="0" borderId="15" applyNumberFormat="0" applyFill="0" applyAlignment="0" applyProtection="0"/>
    <xf numFmtId="0" fontId="27" fillId="0" borderId="0" applyNumberFormat="0" applyFill="0" applyBorder="0" applyAlignment="0" applyProtection="0"/>
    <xf numFmtId="0" fontId="28" fillId="0" borderId="16" applyNumberFormat="0" applyFill="0" applyAlignment="0" applyProtection="0"/>
    <xf numFmtId="0" fontId="29" fillId="13" borderId="0" applyNumberFormat="0" applyBorder="0" applyAlignment="0" applyProtection="0"/>
    <xf numFmtId="0" fontId="30" fillId="14" borderId="0" applyNumberFormat="0" applyBorder="0" applyAlignment="0" applyProtection="0"/>
    <xf numFmtId="0" fontId="3" fillId="0" borderId="0"/>
    <xf numFmtId="0" fontId="3" fillId="0" borderId="0"/>
    <xf numFmtId="0" fontId="3" fillId="0" borderId="0"/>
    <xf numFmtId="0" fontId="3" fillId="0" borderId="0"/>
    <xf numFmtId="0" fontId="2" fillId="0" borderId="0"/>
    <xf numFmtId="0" fontId="15" fillId="0" borderId="0"/>
    <xf numFmtId="0" fontId="15" fillId="0" borderId="0"/>
    <xf numFmtId="0" fontId="45" fillId="0" borderId="0"/>
    <xf numFmtId="0" fontId="54" fillId="0" borderId="0"/>
    <xf numFmtId="0" fontId="45" fillId="0" borderId="0"/>
    <xf numFmtId="0" fontId="45" fillId="0" borderId="0"/>
    <xf numFmtId="0" fontId="1" fillId="0" borderId="0"/>
    <xf numFmtId="9" fontId="1" fillId="0" borderId="0" applyFont="0" applyFill="0" applyBorder="0" applyAlignment="0" applyProtection="0"/>
    <xf numFmtId="0" fontId="15" fillId="0" borderId="0"/>
    <xf numFmtId="0" fontId="58" fillId="2" borderId="0" applyNumberFormat="0" applyBorder="0" applyAlignment="0" applyProtection="0"/>
    <xf numFmtId="0" fontId="15" fillId="0" borderId="0"/>
    <xf numFmtId="173" fontId="1" fillId="0" borderId="0" applyFont="0" applyFill="0" applyBorder="0" applyAlignment="0" applyProtection="0"/>
    <xf numFmtId="0" fontId="15" fillId="0" borderId="0"/>
    <xf numFmtId="0" fontId="59" fillId="0" borderId="0"/>
    <xf numFmtId="0" fontId="60" fillId="0" borderId="0"/>
    <xf numFmtId="175" fontId="8" fillId="0" borderId="0" applyFont="0" applyFill="0" applyBorder="0" applyAlignment="0" applyProtection="0"/>
    <xf numFmtId="9" fontId="1" fillId="0" borderId="0" applyFont="0" applyFill="0" applyBorder="0" applyAlignment="0" applyProtection="0"/>
    <xf numFmtId="0" fontId="1" fillId="0" borderId="0"/>
    <xf numFmtId="0" fontId="70" fillId="0" borderId="0"/>
    <xf numFmtId="0" fontId="74" fillId="0" borderId="0" applyNumberFormat="0" applyFill="0" applyBorder="0" applyAlignment="0" applyProtection="0">
      <alignment vertical="top"/>
      <protection locked="0"/>
    </xf>
    <xf numFmtId="0" fontId="60" fillId="0" borderId="0"/>
    <xf numFmtId="175" fontId="1" fillId="0" borderId="0" applyFont="0" applyFill="0" applyBorder="0" applyAlignment="0" applyProtection="0"/>
    <xf numFmtId="175" fontId="1" fillId="0" borderId="0" applyFont="0" applyFill="0" applyBorder="0" applyAlignment="0" applyProtection="0"/>
    <xf numFmtId="0" fontId="79" fillId="49" borderId="1" applyNumberFormat="0" applyAlignment="0" applyProtection="0"/>
  </cellStyleXfs>
  <cellXfs count="403">
    <xf numFmtId="0" fontId="0" fillId="0" borderId="0" xfId="0"/>
    <xf numFmtId="0" fontId="0" fillId="0" borderId="0" xfId="0" applyFont="1" applyAlignment="1"/>
    <xf numFmtId="0" fontId="0" fillId="0" borderId="0" xfId="0" applyFont="1" applyAlignment="1">
      <alignment vertical="center"/>
    </xf>
    <xf numFmtId="0" fontId="0" fillId="0" borderId="0" xfId="0" applyFont="1"/>
    <xf numFmtId="0" fontId="6" fillId="4" borderId="0" xfId="0" applyFont="1" applyFill="1"/>
    <xf numFmtId="0" fontId="0" fillId="5" borderId="0" xfId="0" applyFont="1" applyFill="1" applyAlignment="1">
      <alignment horizontal="left" indent="1"/>
    </xf>
    <xf numFmtId="0" fontId="7" fillId="0" borderId="0" xfId="0" applyFont="1"/>
    <xf numFmtId="0" fontId="0" fillId="6" borderId="0" xfId="0" applyFill="1"/>
    <xf numFmtId="0" fontId="7" fillId="7" borderId="2" xfId="0" applyFont="1" applyFill="1" applyBorder="1" applyAlignment="1">
      <alignment horizontal="left" vertical="center" wrapText="1"/>
    </xf>
    <xf numFmtId="0" fontId="7" fillId="7" borderId="3" xfId="0" applyFont="1" applyFill="1" applyBorder="1" applyAlignment="1">
      <alignment horizontal="left" vertical="center" wrapText="1"/>
    </xf>
    <xf numFmtId="0" fontId="7" fillId="7" borderId="2" xfId="0" applyFont="1" applyFill="1" applyBorder="1" applyAlignment="1">
      <alignment horizontal="center" vertical="center" wrapText="1"/>
    </xf>
    <xf numFmtId="0" fontId="7" fillId="7" borderId="2" xfId="0" applyFont="1" applyFill="1" applyBorder="1" applyAlignment="1">
      <alignment horizontal="center" vertical="center"/>
    </xf>
    <xf numFmtId="0" fontId="7" fillId="7" borderId="2" xfId="0" applyFont="1" applyFill="1" applyBorder="1" applyAlignment="1">
      <alignment horizontal="right" vertical="center" wrapText="1"/>
    </xf>
    <xf numFmtId="0" fontId="0" fillId="0" borderId="0" xfId="0" applyFont="1" applyAlignment="1">
      <alignment wrapText="1"/>
    </xf>
    <xf numFmtId="0" fontId="7" fillId="8" borderId="4" xfId="0" applyFont="1" applyFill="1" applyBorder="1" applyAlignment="1">
      <alignment horizontal="left" vertical="center" wrapText="1"/>
    </xf>
    <xf numFmtId="0" fontId="7" fillId="8" borderId="4" xfId="0" applyFont="1" applyFill="1" applyBorder="1" applyAlignment="1">
      <alignment horizontal="right" vertical="center" wrapText="1"/>
    </xf>
    <xf numFmtId="0" fontId="7" fillId="8" borderId="5" xfId="0" applyFont="1" applyFill="1" applyBorder="1" applyAlignment="1">
      <alignment horizontal="right" vertical="center" wrapText="1"/>
    </xf>
    <xf numFmtId="0" fontId="7" fillId="8" borderId="4" xfId="0" applyFont="1" applyFill="1" applyBorder="1" applyAlignment="1">
      <alignment horizontal="center" vertical="center" wrapText="1"/>
    </xf>
    <xf numFmtId="0" fontId="7" fillId="8" borderId="4" xfId="0" applyFont="1" applyFill="1" applyBorder="1" applyAlignment="1">
      <alignment horizontal="center" vertical="center"/>
    </xf>
    <xf numFmtId="0" fontId="7" fillId="8" borderId="5" xfId="0" applyFont="1" applyFill="1" applyBorder="1" applyAlignment="1">
      <alignment horizontal="center" vertical="center" wrapText="1"/>
    </xf>
    <xf numFmtId="0" fontId="7" fillId="9" borderId="4" xfId="0" applyFont="1" applyFill="1" applyBorder="1" applyAlignment="1">
      <alignment horizontal="right"/>
    </xf>
    <xf numFmtId="0" fontId="7" fillId="9" borderId="5" xfId="0" applyFont="1" applyFill="1" applyBorder="1" applyAlignment="1">
      <alignment horizontal="right"/>
    </xf>
    <xf numFmtId="0" fontId="7" fillId="9" borderId="4" xfId="0" applyFont="1" applyFill="1" applyBorder="1" applyAlignment="1">
      <alignment horizontal="center"/>
    </xf>
    <xf numFmtId="0" fontId="7" fillId="9" borderId="6" xfId="0" applyFont="1" applyFill="1" applyBorder="1" applyAlignment="1">
      <alignment horizontal="right"/>
    </xf>
    <xf numFmtId="0" fontId="0" fillId="0" borderId="0" xfId="0" applyFont="1" applyFill="1"/>
    <xf numFmtId="0" fontId="7" fillId="0" borderId="0" xfId="0" applyFont="1" applyFill="1"/>
    <xf numFmtId="0" fontId="31" fillId="0" borderId="0" xfId="0" applyFont="1" applyFill="1"/>
    <xf numFmtId="0" fontId="7" fillId="0" borderId="0" xfId="0" applyFont="1" applyFill="1" applyAlignment="1">
      <alignment vertical="top" wrapText="1"/>
    </xf>
    <xf numFmtId="0" fontId="7" fillId="0" borderId="0" xfId="0" applyFont="1" applyFill="1" applyAlignment="1">
      <alignment horizontal="center" vertical="top" wrapText="1"/>
    </xf>
    <xf numFmtId="0" fontId="7" fillId="0" borderId="0" xfId="0" applyFont="1" applyFill="1" applyAlignment="1">
      <alignment vertical="center"/>
    </xf>
    <xf numFmtId="164" fontId="7" fillId="0" borderId="0" xfId="0" applyNumberFormat="1" applyFont="1" applyFill="1"/>
    <xf numFmtId="0" fontId="7" fillId="0" borderId="0" xfId="1" applyFont="1" applyFill="1" applyAlignment="1"/>
    <xf numFmtId="0" fontId="7" fillId="0" borderId="0" xfId="1" applyFont="1" applyFill="1" applyAlignment="1">
      <alignment horizontal="center"/>
    </xf>
    <xf numFmtId="0" fontId="7" fillId="0" borderId="0" xfId="1" applyFont="1" applyFill="1"/>
    <xf numFmtId="0" fontId="33" fillId="0" borderId="0" xfId="0" applyFont="1"/>
    <xf numFmtId="0" fontId="0" fillId="8" borderId="0" xfId="0" applyFont="1" applyFill="1"/>
    <xf numFmtId="0" fontId="34" fillId="8" borderId="0" xfId="0" applyFont="1" applyFill="1"/>
    <xf numFmtId="0" fontId="35" fillId="8" borderId="4" xfId="0" applyFont="1" applyFill="1" applyBorder="1" applyAlignment="1">
      <alignment horizontal="left" vertical="center" wrapText="1"/>
    </xf>
    <xf numFmtId="0" fontId="35" fillId="8" borderId="4" xfId="0" applyFont="1" applyFill="1" applyBorder="1" applyAlignment="1">
      <alignment horizontal="right" vertical="center" wrapText="1"/>
    </xf>
    <xf numFmtId="0" fontId="35" fillId="8" borderId="5" xfId="0" applyFont="1" applyFill="1" applyBorder="1" applyAlignment="1">
      <alignment horizontal="right" vertical="center" wrapText="1"/>
    </xf>
    <xf numFmtId="0" fontId="35" fillId="8" borderId="4" xfId="0" applyFont="1" applyFill="1" applyBorder="1" applyAlignment="1">
      <alignment horizontal="center" vertical="center" wrapText="1"/>
    </xf>
    <xf numFmtId="0" fontId="35" fillId="9" borderId="4" xfId="0" applyFont="1" applyFill="1" applyBorder="1" applyAlignment="1">
      <alignment horizontal="left"/>
    </xf>
    <xf numFmtId="0" fontId="35" fillId="9" borderId="4" xfId="0" applyFont="1" applyFill="1" applyBorder="1" applyAlignment="1">
      <alignment horizontal="right"/>
    </xf>
    <xf numFmtId="0" fontId="35" fillId="9" borderId="22" xfId="0" applyFont="1" applyFill="1" applyBorder="1" applyAlignment="1">
      <alignment horizontal="right"/>
    </xf>
    <xf numFmtId="169" fontId="0" fillId="6" borderId="0" xfId="0" applyNumberFormat="1" applyFill="1"/>
    <xf numFmtId="169" fontId="32" fillId="0" borderId="0" xfId="0" applyNumberFormat="1" applyFont="1"/>
    <xf numFmtId="169" fontId="0" fillId="0" borderId="0" xfId="0" applyNumberFormat="1" applyFont="1"/>
    <xf numFmtId="169" fontId="31" fillId="7" borderId="17" xfId="0" applyNumberFormat="1" applyFont="1" applyFill="1" applyBorder="1"/>
    <xf numFmtId="169" fontId="7" fillId="34" borderId="18" xfId="0" applyNumberFormat="1" applyFont="1" applyFill="1" applyBorder="1" applyAlignment="1">
      <alignment horizontal="left" vertical="top" wrapText="1"/>
    </xf>
    <xf numFmtId="169" fontId="0" fillId="0" borderId="0" xfId="0" applyNumberFormat="1" applyFill="1"/>
    <xf numFmtId="169" fontId="7" fillId="0" borderId="0" xfId="0" applyNumberFormat="1" applyFont="1"/>
    <xf numFmtId="169" fontId="31" fillId="7" borderId="2" xfId="0" applyNumberFormat="1" applyFont="1" applyFill="1" applyBorder="1"/>
    <xf numFmtId="169" fontId="31" fillId="7" borderId="2" xfId="0" applyNumberFormat="1" applyFont="1" applyFill="1" applyBorder="1" applyAlignment="1">
      <alignment horizontal="left"/>
    </xf>
    <xf numFmtId="169" fontId="7" fillId="34" borderId="4" xfId="0" applyNumberFormat="1" applyFont="1" applyFill="1" applyBorder="1" applyAlignment="1">
      <alignment horizontal="left" vertical="top" wrapText="1"/>
    </xf>
    <xf numFmtId="169" fontId="0" fillId="10" borderId="20" xfId="0" applyNumberFormat="1" applyFont="1" applyFill="1" applyBorder="1"/>
    <xf numFmtId="169" fontId="0" fillId="11" borderId="2" xfId="0" applyNumberFormat="1" applyFont="1" applyFill="1" applyBorder="1"/>
    <xf numFmtId="169" fontId="0" fillId="11" borderId="0" xfId="0" applyNumberFormat="1" applyFont="1" applyFill="1" applyBorder="1"/>
    <xf numFmtId="169" fontId="0" fillId="11" borderId="19" xfId="0" applyNumberFormat="1" applyFont="1" applyFill="1" applyBorder="1"/>
    <xf numFmtId="169" fontId="0" fillId="10" borderId="0" xfId="0" applyNumberFormat="1" applyFont="1" applyFill="1" applyBorder="1"/>
    <xf numFmtId="0" fontId="0" fillId="0" borderId="0" xfId="0" applyBorder="1"/>
    <xf numFmtId="0" fontId="0" fillId="0" borderId="19" xfId="0" applyBorder="1"/>
    <xf numFmtId="0" fontId="0" fillId="0" borderId="0" xfId="0" applyFill="1" applyBorder="1"/>
    <xf numFmtId="0" fontId="36" fillId="0" borderId="0" xfId="0" applyFont="1" applyFill="1" applyBorder="1"/>
    <xf numFmtId="0" fontId="0" fillId="0" borderId="0" xfId="0" applyFont="1"/>
    <xf numFmtId="0" fontId="0" fillId="0" borderId="0" xfId="0" applyFont="1"/>
    <xf numFmtId="0" fontId="0" fillId="0" borderId="0" xfId="0" applyFont="1" applyFill="1"/>
    <xf numFmtId="0" fontId="0" fillId="0" borderId="0" xfId="0" applyFont="1"/>
    <xf numFmtId="0" fontId="0" fillId="0" borderId="0" xfId="0"/>
    <xf numFmtId="0" fontId="0" fillId="0" borderId="0" xfId="0" applyFont="1"/>
    <xf numFmtId="0" fontId="7" fillId="7" borderId="17" xfId="0" applyFont="1" applyFill="1" applyBorder="1" applyAlignment="1">
      <alignment horizontal="left" vertical="center" wrapText="1"/>
    </xf>
    <xf numFmtId="1" fontId="7" fillId="35" borderId="21" xfId="0" applyNumberFormat="1" applyFont="1" applyFill="1" applyBorder="1" applyAlignment="1">
      <alignment horizontal="right"/>
    </xf>
    <xf numFmtId="1" fontId="7" fillId="35" borderId="17" xfId="0" applyNumberFormat="1" applyFont="1" applyFill="1" applyBorder="1" applyAlignment="1">
      <alignment horizontal="right"/>
    </xf>
    <xf numFmtId="0" fontId="7" fillId="34" borderId="18" xfId="0" applyFont="1" applyFill="1" applyBorder="1" applyAlignment="1">
      <alignment horizontal="left" wrapText="1"/>
    </xf>
    <xf numFmtId="0" fontId="7" fillId="34" borderId="18" xfId="0" applyFont="1" applyFill="1" applyBorder="1" applyAlignment="1">
      <alignment horizontal="right" wrapText="1"/>
    </xf>
    <xf numFmtId="0" fontId="7" fillId="36" borderId="0" xfId="0" applyFont="1" applyFill="1"/>
    <xf numFmtId="168" fontId="7" fillId="36" borderId="0" xfId="0" applyNumberFormat="1" applyFont="1" applyFill="1"/>
    <xf numFmtId="0" fontId="37" fillId="7" borderId="24" xfId="0" applyFont="1" applyFill="1" applyBorder="1" applyAlignment="1">
      <alignment horizontal="right" vertical="center" wrapText="1"/>
    </xf>
    <xf numFmtId="169" fontId="0" fillId="0" borderId="0" xfId="0" applyNumberFormat="1" applyFont="1" applyFill="1" applyBorder="1"/>
    <xf numFmtId="0" fontId="38" fillId="0" borderId="0" xfId="0" applyFont="1"/>
    <xf numFmtId="0" fontId="38" fillId="0" borderId="0" xfId="0" applyFont="1" applyAlignment="1">
      <alignment vertical="top"/>
    </xf>
    <xf numFmtId="0" fontId="0" fillId="0" borderId="0" xfId="0" applyAlignment="1">
      <alignment horizontal="right" wrapText="1"/>
    </xf>
    <xf numFmtId="0" fontId="0" fillId="0" borderId="0" xfId="0" applyAlignment="1">
      <alignment horizontal="right" vertical="center"/>
    </xf>
    <xf numFmtId="0" fontId="0" fillId="0" borderId="0" xfId="0" applyAlignment="1">
      <alignment wrapText="1"/>
    </xf>
    <xf numFmtId="0" fontId="0" fillId="0" borderId="0" xfId="0" applyAlignment="1">
      <alignment vertical="center"/>
    </xf>
    <xf numFmtId="0" fontId="0" fillId="0" borderId="0" xfId="0" applyFont="1" applyAlignment="1">
      <alignment horizontal="right" wrapText="1"/>
    </xf>
    <xf numFmtId="0" fontId="41" fillId="0" borderId="0" xfId="0" applyFont="1"/>
    <xf numFmtId="169" fontId="39" fillId="0" borderId="0" xfId="0" applyNumberFormat="1" applyFont="1" applyAlignment="1">
      <alignment vertical="center"/>
    </xf>
    <xf numFmtId="169" fontId="0" fillId="0" borderId="2" xfId="0" applyNumberFormat="1" applyFont="1" applyFill="1" applyBorder="1"/>
    <xf numFmtId="0" fontId="0" fillId="0" borderId="2" xfId="0" applyFont="1" applyBorder="1"/>
    <xf numFmtId="169" fontId="0" fillId="0" borderId="2" xfId="0" applyNumberFormat="1" applyFont="1" applyBorder="1"/>
    <xf numFmtId="0" fontId="40" fillId="0" borderId="0" xfId="0" applyFont="1"/>
    <xf numFmtId="0" fontId="0" fillId="0" borderId="0" xfId="0" applyFont="1" applyFill="1" applyBorder="1"/>
    <xf numFmtId="0" fontId="0" fillId="11" borderId="0" xfId="0" applyFont="1" applyFill="1" applyBorder="1"/>
    <xf numFmtId="0" fontId="0" fillId="11" borderId="0" xfId="0" applyFont="1" applyFill="1" applyBorder="1" applyAlignment="1">
      <alignment horizontal="left"/>
    </xf>
    <xf numFmtId="2" fontId="0" fillId="11" borderId="0" xfId="0" applyNumberFormat="1" applyFont="1" applyFill="1" applyBorder="1" applyAlignment="1"/>
    <xf numFmtId="2" fontId="0" fillId="11" borderId="0" xfId="0" applyNumberFormat="1" applyFont="1" applyFill="1" applyBorder="1"/>
    <xf numFmtId="170" fontId="0" fillId="11" borderId="0" xfId="0" applyNumberFormat="1" applyFont="1" applyFill="1" applyBorder="1"/>
    <xf numFmtId="165" fontId="0" fillId="11" borderId="0" xfId="0" applyNumberFormat="1" applyFont="1" applyFill="1" applyBorder="1"/>
    <xf numFmtId="0" fontId="0" fillId="11" borderId="19" xfId="0" applyFont="1" applyFill="1" applyBorder="1"/>
    <xf numFmtId="0" fontId="7" fillId="0" borderId="0" xfId="0" quotePrefix="1" applyFont="1" applyFill="1"/>
    <xf numFmtId="0" fontId="0" fillId="0" borderId="0" xfId="0" applyFont="1" applyAlignment="1">
      <alignment horizontal="left"/>
    </xf>
    <xf numFmtId="14" fontId="0" fillId="0" borderId="0" xfId="0" applyNumberFormat="1" applyFont="1" applyAlignment="1">
      <alignment horizontal="left"/>
    </xf>
    <xf numFmtId="0" fontId="7" fillId="7" borderId="17" xfId="0" applyFont="1" applyFill="1" applyBorder="1" applyAlignment="1">
      <alignment horizontal="center" vertical="center" wrapText="1"/>
    </xf>
    <xf numFmtId="0" fontId="0" fillId="38" borderId="0" xfId="0" applyFill="1"/>
    <xf numFmtId="0" fontId="0" fillId="38" borderId="0" xfId="0" applyFont="1" applyFill="1"/>
    <xf numFmtId="0" fontId="0" fillId="38" borderId="23" xfId="0" applyFill="1" applyBorder="1" applyAlignment="1">
      <alignment horizontal="center"/>
    </xf>
    <xf numFmtId="0" fontId="0" fillId="38" borderId="0" xfId="0" applyFill="1" applyBorder="1"/>
    <xf numFmtId="0" fontId="0" fillId="38" borderId="0" xfId="0" applyFont="1" applyFill="1" applyBorder="1"/>
    <xf numFmtId="0" fontId="0" fillId="38" borderId="7" xfId="0" applyFill="1" applyBorder="1"/>
    <xf numFmtId="0" fontId="0" fillId="38" borderId="0" xfId="0" applyNumberFormat="1" applyFill="1" applyBorder="1" applyAlignment="1">
      <alignment horizontal="center"/>
    </xf>
    <xf numFmtId="0" fontId="0" fillId="38" borderId="0" xfId="0" applyNumberFormat="1" applyFill="1" applyBorder="1"/>
    <xf numFmtId="0" fontId="0" fillId="38" borderId="0" xfId="0" applyFill="1" applyBorder="1" applyAlignment="1">
      <alignment horizontal="center"/>
    </xf>
    <xf numFmtId="0" fontId="43" fillId="0" borderId="0" xfId="0" applyFont="1" applyFill="1" applyAlignment="1">
      <alignment vertical="top"/>
    </xf>
    <xf numFmtId="2" fontId="38" fillId="11" borderId="0" xfId="0" applyNumberFormat="1" applyFont="1" applyFill="1" applyBorder="1" applyAlignment="1"/>
    <xf numFmtId="0" fontId="0" fillId="38" borderId="2" xfId="0" applyFill="1" applyBorder="1"/>
    <xf numFmtId="0" fontId="0" fillId="38" borderId="3" xfId="0" applyFill="1" applyBorder="1"/>
    <xf numFmtId="0" fontId="0" fillId="38" borderId="2" xfId="0" applyNumberFormat="1" applyFill="1" applyBorder="1" applyAlignment="1">
      <alignment horizontal="center"/>
    </xf>
    <xf numFmtId="0" fontId="0" fillId="38" borderId="2" xfId="0" applyNumberFormat="1" applyFill="1" applyBorder="1"/>
    <xf numFmtId="169" fontId="0" fillId="10" borderId="2" xfId="0" applyNumberFormat="1" applyFont="1" applyFill="1" applyBorder="1"/>
    <xf numFmtId="169" fontId="0" fillId="41" borderId="0" xfId="0" applyNumberFormat="1" applyFill="1"/>
    <xf numFmtId="0" fontId="15" fillId="0" borderId="0" xfId="452"/>
    <xf numFmtId="0" fontId="44" fillId="0" borderId="0" xfId="452" applyFont="1" applyAlignment="1">
      <alignment horizontal="center"/>
    </xf>
    <xf numFmtId="172" fontId="15" fillId="0" borderId="0" xfId="452" applyNumberFormat="1" applyAlignment="1">
      <alignment horizontal="center" vertical="center"/>
    </xf>
    <xf numFmtId="0" fontId="15" fillId="0" borderId="0" xfId="452" applyAlignment="1">
      <alignment horizontal="center" vertical="center"/>
    </xf>
    <xf numFmtId="0" fontId="15" fillId="0" borderId="0" xfId="452" applyAlignment="1">
      <alignment horizontal="left" vertical="center" wrapText="1"/>
    </xf>
    <xf numFmtId="0" fontId="44" fillId="0" borderId="26" xfId="452" applyFont="1" applyBorder="1" applyAlignment="1">
      <alignment horizontal="center"/>
    </xf>
    <xf numFmtId="172" fontId="15" fillId="0" borderId="27" xfId="452" applyNumberFormat="1" applyBorder="1" applyAlignment="1">
      <alignment horizontal="center" vertical="center"/>
    </xf>
    <xf numFmtId="0" fontId="15" fillId="0" borderId="27" xfId="452" applyBorder="1" applyAlignment="1">
      <alignment horizontal="center" vertical="center"/>
    </xf>
    <xf numFmtId="0" fontId="15" fillId="0" borderId="28" xfId="452" applyBorder="1" applyAlignment="1">
      <alignment horizontal="left" vertical="center" wrapText="1"/>
    </xf>
    <xf numFmtId="0" fontId="44" fillId="0" borderId="29" xfId="452" applyFont="1" applyBorder="1" applyAlignment="1">
      <alignment horizontal="center"/>
    </xf>
    <xf numFmtId="172" fontId="15" fillId="0" borderId="25" xfId="452" applyNumberFormat="1" applyBorder="1" applyAlignment="1">
      <alignment horizontal="center" vertical="center"/>
    </xf>
    <xf numFmtId="0" fontId="15" fillId="0" borderId="25" xfId="452" applyBorder="1" applyAlignment="1">
      <alignment horizontal="center" vertical="center"/>
    </xf>
    <xf numFmtId="0" fontId="15" fillId="0" borderId="30" xfId="452" applyBorder="1" applyAlignment="1">
      <alignment horizontal="left" vertical="center" wrapText="1"/>
    </xf>
    <xf numFmtId="0" fontId="44" fillId="40" borderId="30" xfId="452" applyFont="1" applyFill="1" applyBorder="1" applyAlignment="1">
      <alignment horizontal="left" vertical="center" wrapText="1"/>
    </xf>
    <xf numFmtId="0" fontId="44" fillId="42" borderId="30" xfId="452" applyFont="1" applyFill="1" applyBorder="1" applyAlignment="1">
      <alignment horizontal="left" vertical="center" wrapText="1"/>
    </xf>
    <xf numFmtId="0" fontId="44" fillId="39" borderId="30" xfId="452" applyFont="1" applyFill="1" applyBorder="1" applyAlignment="1">
      <alignment horizontal="left" vertical="center" wrapText="1"/>
    </xf>
    <xf numFmtId="0" fontId="15" fillId="37" borderId="30" xfId="452" applyFill="1" applyBorder="1" applyAlignment="1">
      <alignment horizontal="left" vertical="center" wrapText="1"/>
    </xf>
    <xf numFmtId="0" fontId="44" fillId="0" borderId="31" xfId="452" applyFont="1" applyBorder="1" applyAlignment="1">
      <alignment horizontal="center"/>
    </xf>
    <xf numFmtId="172" fontId="15" fillId="0" borderId="32" xfId="452" applyNumberFormat="1" applyBorder="1" applyAlignment="1">
      <alignment horizontal="center" vertical="center"/>
    </xf>
    <xf numFmtId="0" fontId="15" fillId="0" borderId="32" xfId="452" applyBorder="1" applyAlignment="1">
      <alignment horizontal="center" vertical="center"/>
    </xf>
    <xf numFmtId="0" fontId="44" fillId="0" borderId="33" xfId="452" applyFont="1" applyBorder="1" applyAlignment="1">
      <alignment horizontal="left" vertical="center" wrapText="1"/>
    </xf>
    <xf numFmtId="0" fontId="44" fillId="0" borderId="31" xfId="452" applyFont="1" applyBorder="1" applyAlignment="1">
      <alignment horizontal="center" vertical="center" wrapText="1"/>
    </xf>
    <xf numFmtId="172" fontId="42" fillId="0" borderId="32" xfId="453" applyNumberFormat="1" applyFont="1" applyBorder="1" applyAlignment="1">
      <alignment horizontal="center" vertical="center"/>
    </xf>
    <xf numFmtId="0" fontId="42" fillId="0" borderId="32" xfId="453" applyFont="1" applyBorder="1" applyAlignment="1">
      <alignment horizontal="center" vertical="center" wrapText="1"/>
    </xf>
    <xf numFmtId="0" fontId="42" fillId="0" borderId="33" xfId="453" applyFont="1" applyBorder="1" applyAlignment="1">
      <alignment horizontal="left" vertical="center" wrapText="1"/>
    </xf>
    <xf numFmtId="0" fontId="46" fillId="0" borderId="33" xfId="453" applyFont="1" applyBorder="1" applyAlignment="1">
      <alignment horizontal="left" vertical="center" wrapText="1"/>
    </xf>
    <xf numFmtId="4" fontId="15" fillId="0" borderId="25" xfId="452" applyNumberFormat="1" applyBorder="1" applyAlignment="1">
      <alignment horizontal="center" vertical="center"/>
    </xf>
    <xf numFmtId="0" fontId="44" fillId="43" borderId="26" xfId="452" applyFont="1" applyFill="1" applyBorder="1" applyAlignment="1">
      <alignment horizontal="center" vertical="center"/>
    </xf>
    <xf numFmtId="0" fontId="15" fillId="0" borderId="25" xfId="453" applyFont="1" applyBorder="1" applyAlignment="1">
      <alignment horizontal="center" vertical="center" wrapText="1"/>
    </xf>
    <xf numFmtId="0" fontId="47" fillId="0" borderId="0" xfId="452" applyFont="1"/>
    <xf numFmtId="0" fontId="48" fillId="0" borderId="29" xfId="452" applyFont="1" applyBorder="1" applyAlignment="1">
      <alignment horizontal="center"/>
    </xf>
    <xf numFmtId="172" fontId="47" fillId="0" borderId="25" xfId="453" applyNumberFormat="1" applyFont="1" applyBorder="1" applyAlignment="1">
      <alignment horizontal="center" vertical="center"/>
    </xf>
    <xf numFmtId="0" fontId="47" fillId="0" borderId="25" xfId="453" applyFont="1" applyBorder="1" applyAlignment="1">
      <alignment horizontal="center" vertical="center"/>
    </xf>
    <xf numFmtId="0" fontId="49" fillId="0" borderId="30" xfId="453" applyFont="1" applyBorder="1" applyAlignment="1">
      <alignment horizontal="left" vertical="center" wrapText="1"/>
    </xf>
    <xf numFmtId="49" fontId="47" fillId="0" borderId="0" xfId="453" applyNumberFormat="1" applyFont="1" applyAlignment="1">
      <alignment horizontal="center" vertical="center"/>
    </xf>
    <xf numFmtId="172" fontId="50" fillId="0" borderId="25" xfId="453" applyNumberFormat="1" applyFont="1" applyBorder="1" applyAlignment="1">
      <alignment horizontal="center" vertical="center"/>
    </xf>
    <xf numFmtId="0" fontId="51" fillId="44" borderId="30" xfId="453" applyFont="1" applyFill="1" applyBorder="1" applyAlignment="1">
      <alignment horizontal="left" vertical="center" wrapText="1"/>
    </xf>
    <xf numFmtId="49" fontId="15" fillId="0" borderId="23" xfId="453" applyNumberFormat="1" applyFont="1" applyBorder="1" applyAlignment="1">
      <alignment horizontal="center" vertical="center"/>
    </xf>
    <xf numFmtId="0" fontId="44" fillId="45" borderId="0" xfId="452" applyFont="1" applyFill="1" applyAlignment="1">
      <alignment horizontal="center"/>
    </xf>
    <xf numFmtId="172" fontId="15" fillId="0" borderId="0" xfId="453" applyNumberFormat="1" applyFont="1" applyAlignment="1">
      <alignment horizontal="center" vertical="center"/>
    </xf>
    <xf numFmtId="0" fontId="15" fillId="0" borderId="0" xfId="453" applyFont="1" applyAlignment="1">
      <alignment horizontal="center" vertical="center"/>
    </xf>
    <xf numFmtId="0" fontId="15" fillId="0" borderId="0" xfId="453" applyFont="1" applyAlignment="1">
      <alignment horizontal="left" vertical="center" wrapText="1"/>
    </xf>
    <xf numFmtId="0" fontId="44" fillId="37" borderId="26" xfId="452" applyFont="1" applyFill="1" applyBorder="1" applyAlignment="1">
      <alignment horizontal="center"/>
    </xf>
    <xf numFmtId="172" fontId="15" fillId="0" borderId="27" xfId="453" applyNumberFormat="1" applyFont="1" applyBorder="1" applyAlignment="1">
      <alignment horizontal="center" vertical="center"/>
    </xf>
    <xf numFmtId="0" fontId="15" fillId="0" borderId="27" xfId="453" applyFont="1" applyBorder="1" applyAlignment="1">
      <alignment horizontal="center" vertical="center"/>
    </xf>
    <xf numFmtId="0" fontId="15" fillId="0" borderId="28" xfId="453" applyFont="1" applyBorder="1" applyAlignment="1">
      <alignment horizontal="left" vertical="center" wrapText="1"/>
    </xf>
    <xf numFmtId="0" fontId="44" fillId="37" borderId="29" xfId="452" applyFont="1" applyFill="1" applyBorder="1" applyAlignment="1">
      <alignment horizontal="center"/>
    </xf>
    <xf numFmtId="172" fontId="15" fillId="0" borderId="25" xfId="453" applyNumberFormat="1" applyFont="1" applyBorder="1" applyAlignment="1">
      <alignment horizontal="center" vertical="center"/>
    </xf>
    <xf numFmtId="0" fontId="15" fillId="0" borderId="25" xfId="453" applyFont="1" applyBorder="1" applyAlignment="1">
      <alignment horizontal="center" vertical="center"/>
    </xf>
    <xf numFmtId="0" fontId="15" fillId="0" borderId="30" xfId="453" applyFont="1" applyBorder="1" applyAlignment="1">
      <alignment horizontal="left" vertical="center" wrapText="1"/>
    </xf>
    <xf numFmtId="0" fontId="15" fillId="37" borderId="30" xfId="453" applyFont="1" applyFill="1" applyBorder="1" applyAlignment="1">
      <alignment horizontal="left" vertical="center" wrapText="1"/>
    </xf>
    <xf numFmtId="0" fontId="44" fillId="40" borderId="30" xfId="453" applyFont="1" applyFill="1" applyBorder="1" applyAlignment="1">
      <alignment horizontal="left" vertical="center" wrapText="1"/>
    </xf>
    <xf numFmtId="172" fontId="15" fillId="46" borderId="25" xfId="453" applyNumberFormat="1" applyFont="1" applyFill="1" applyBorder="1" applyAlignment="1">
      <alignment horizontal="center" vertical="center"/>
    </xf>
    <xf numFmtId="0" fontId="15" fillId="46" borderId="25" xfId="453" applyFont="1" applyFill="1" applyBorder="1" applyAlignment="1">
      <alignment horizontal="center" vertical="center"/>
    </xf>
    <xf numFmtId="0" fontId="15" fillId="46" borderId="30" xfId="453" applyFont="1" applyFill="1" applyBorder="1" applyAlignment="1">
      <alignment horizontal="left" vertical="center" wrapText="1"/>
    </xf>
    <xf numFmtId="0" fontId="45" fillId="0" borderId="30" xfId="453" applyBorder="1" applyAlignment="1">
      <alignment horizontal="left" vertical="center" wrapText="1"/>
    </xf>
    <xf numFmtId="49" fontId="15" fillId="0" borderId="21" xfId="453" applyNumberFormat="1" applyFont="1" applyBorder="1" applyAlignment="1">
      <alignment horizontal="center" vertical="center"/>
    </xf>
    <xf numFmtId="0" fontId="15" fillId="0" borderId="0" xfId="453" applyFont="1" applyAlignment="1">
      <alignment horizontal="center" vertical="center" wrapText="1"/>
    </xf>
    <xf numFmtId="0" fontId="44" fillId="43" borderId="26" xfId="452" applyFont="1" applyFill="1" applyBorder="1" applyAlignment="1">
      <alignment horizontal="center"/>
    </xf>
    <xf numFmtId="0" fontId="15" fillId="0" borderId="27" xfId="453" applyFont="1" applyBorder="1" applyAlignment="1">
      <alignment horizontal="center" vertical="center" wrapText="1"/>
    </xf>
    <xf numFmtId="0" fontId="44" fillId="43" borderId="29" xfId="452" applyFont="1" applyFill="1" applyBorder="1" applyAlignment="1">
      <alignment horizontal="center"/>
    </xf>
    <xf numFmtId="0" fontId="44" fillId="43" borderId="29" xfId="452" applyFont="1" applyFill="1" applyBorder="1" applyAlignment="1">
      <alignment horizontal="center" vertical="center"/>
    </xf>
    <xf numFmtId="0" fontId="42" fillId="0" borderId="25" xfId="453" applyFont="1" applyBorder="1" applyAlignment="1">
      <alignment horizontal="center" vertical="center"/>
    </xf>
    <xf numFmtId="0" fontId="52" fillId="40" borderId="30" xfId="453" applyFont="1" applyFill="1" applyBorder="1" applyAlignment="1">
      <alignment horizontal="left" vertical="center" wrapText="1"/>
    </xf>
    <xf numFmtId="0" fontId="50" fillId="0" borderId="30" xfId="453" applyFont="1" applyBorder="1" applyAlignment="1">
      <alignment horizontal="left" vertical="center" wrapText="1"/>
    </xf>
    <xf numFmtId="49" fontId="15" fillId="0" borderId="24" xfId="453" applyNumberFormat="1" applyFont="1" applyBorder="1" applyAlignment="1">
      <alignment horizontal="center" vertical="center"/>
    </xf>
    <xf numFmtId="0" fontId="42" fillId="0" borderId="30" xfId="453" applyFont="1" applyBorder="1" applyAlignment="1">
      <alignment horizontal="left" vertical="center" wrapText="1"/>
    </xf>
    <xf numFmtId="49" fontId="42" fillId="0" borderId="21" xfId="453" applyNumberFormat="1" applyFont="1" applyBorder="1" applyAlignment="1">
      <alignment horizontal="center" vertical="center"/>
    </xf>
    <xf numFmtId="172" fontId="42" fillId="0" borderId="0" xfId="453" applyNumberFormat="1" applyFont="1" applyAlignment="1">
      <alignment horizontal="center" vertical="center"/>
    </xf>
    <xf numFmtId="0" fontId="42" fillId="0" borderId="0" xfId="453" applyFont="1" applyAlignment="1">
      <alignment horizontal="center" vertical="center" wrapText="1"/>
    </xf>
    <xf numFmtId="0" fontId="53" fillId="0" borderId="19" xfId="453" applyFont="1" applyBorder="1" applyAlignment="1">
      <alignment wrapText="1"/>
    </xf>
    <xf numFmtId="0" fontId="15" fillId="46" borderId="0" xfId="452" applyFill="1"/>
    <xf numFmtId="0" fontId="44" fillId="46" borderId="0" xfId="452" applyFont="1" applyFill="1" applyAlignment="1">
      <alignment horizontal="center"/>
    </xf>
    <xf numFmtId="172" fontId="42" fillId="46" borderId="0" xfId="453" applyNumberFormat="1" applyFont="1" applyFill="1" applyAlignment="1">
      <alignment horizontal="center" vertical="center"/>
    </xf>
    <xf numFmtId="0" fontId="42" fillId="46" borderId="0" xfId="453" applyFont="1" applyFill="1" applyAlignment="1">
      <alignment horizontal="center" vertical="center"/>
    </xf>
    <xf numFmtId="0" fontId="42" fillId="46" borderId="0" xfId="453" applyFont="1" applyFill="1" applyAlignment="1">
      <alignment horizontal="left" vertical="center" wrapText="1"/>
    </xf>
    <xf numFmtId="0" fontId="42" fillId="46" borderId="0" xfId="453" applyFont="1" applyFill="1" applyAlignment="1">
      <alignment horizontal="center"/>
    </xf>
    <xf numFmtId="172" fontId="15" fillId="0" borderId="0" xfId="452" applyNumberFormat="1"/>
    <xf numFmtId="0" fontId="55" fillId="0" borderId="0" xfId="454" applyFont="1"/>
    <xf numFmtId="0" fontId="56" fillId="0" borderId="0" xfId="455" applyFont="1"/>
    <xf numFmtId="170" fontId="56" fillId="0" borderId="34" xfId="455" applyNumberFormat="1" applyFont="1" applyBorder="1" applyAlignment="1">
      <alignment horizontal="right"/>
    </xf>
    <xf numFmtId="170" fontId="56" fillId="0" borderId="35" xfId="455" applyNumberFormat="1" applyFont="1" applyBorder="1" applyAlignment="1">
      <alignment horizontal="right"/>
    </xf>
    <xf numFmtId="172" fontId="56" fillId="0" borderId="35" xfId="454" applyNumberFormat="1" applyFont="1" applyBorder="1" applyAlignment="1">
      <alignment horizontal="right"/>
    </xf>
    <xf numFmtId="0" fontId="57" fillId="0" borderId="36" xfId="454" applyFont="1" applyBorder="1" applyAlignment="1">
      <alignment horizontal="center"/>
    </xf>
    <xf numFmtId="170" fontId="56" fillId="0" borderId="29" xfId="455" applyNumberFormat="1" applyFont="1" applyBorder="1" applyAlignment="1">
      <alignment horizontal="right"/>
    </xf>
    <xf numFmtId="170" fontId="56" fillId="0" borderId="25" xfId="455" applyNumberFormat="1" applyFont="1" applyBorder="1" applyAlignment="1">
      <alignment horizontal="right"/>
    </xf>
    <xf numFmtId="172" fontId="56" fillId="0" borderId="25" xfId="454" applyNumberFormat="1" applyFont="1" applyBorder="1" applyAlignment="1">
      <alignment horizontal="right"/>
    </xf>
    <xf numFmtId="0" fontId="57" fillId="0" borderId="30" xfId="454" applyFont="1" applyBorder="1" applyAlignment="1">
      <alignment horizontal="center"/>
    </xf>
    <xf numFmtId="49" fontId="56" fillId="0" borderId="29" xfId="454" applyNumberFormat="1" applyFont="1" applyBorder="1" applyAlignment="1">
      <alignment horizontal="right"/>
    </xf>
    <xf numFmtId="49" fontId="56" fillId="0" borderId="25" xfId="454" applyNumberFormat="1" applyFont="1" applyBorder="1" applyAlignment="1">
      <alignment horizontal="right"/>
    </xf>
    <xf numFmtId="3" fontId="56" fillId="0" borderId="25" xfId="454" applyNumberFormat="1" applyFont="1" applyBorder="1" applyAlignment="1">
      <alignment horizontal="right"/>
    </xf>
    <xf numFmtId="1" fontId="56" fillId="0" borderId="25" xfId="454" applyNumberFormat="1" applyFont="1" applyBorder="1" applyAlignment="1">
      <alignment horizontal="right"/>
    </xf>
    <xf numFmtId="0" fontId="56" fillId="0" borderId="25" xfId="454" applyFont="1" applyBorder="1" applyAlignment="1">
      <alignment horizontal="right"/>
    </xf>
    <xf numFmtId="170" fontId="56" fillId="0" borderId="25" xfId="454" applyNumberFormat="1" applyFont="1" applyBorder="1" applyAlignment="1">
      <alignment horizontal="right"/>
    </xf>
    <xf numFmtId="49" fontId="56" fillId="0" borderId="37" xfId="454" applyNumberFormat="1" applyFont="1" applyBorder="1" applyAlignment="1">
      <alignment horizontal="right"/>
    </xf>
    <xf numFmtId="49" fontId="56" fillId="0" borderId="38" xfId="454" applyNumberFormat="1" applyFont="1" applyBorder="1" applyAlignment="1">
      <alignment horizontal="right"/>
    </xf>
    <xf numFmtId="0" fontId="57" fillId="0" borderId="39" xfId="454" applyFont="1" applyBorder="1" applyAlignment="1">
      <alignment horizontal="center"/>
    </xf>
    <xf numFmtId="0" fontId="57" fillId="0" borderId="34" xfId="454" applyFont="1" applyBorder="1" applyAlignment="1">
      <alignment horizontal="center" vertical="center" wrapText="1"/>
    </xf>
    <xf numFmtId="0" fontId="57" fillId="0" borderId="35" xfId="454" applyFont="1" applyBorder="1" applyAlignment="1">
      <alignment horizontal="center" vertical="center" wrapText="1"/>
    </xf>
    <xf numFmtId="0" fontId="57" fillId="0" borderId="35" xfId="454" applyFont="1" applyBorder="1" applyAlignment="1">
      <alignment horizontal="center" vertical="top" wrapText="1"/>
    </xf>
    <xf numFmtId="0" fontId="57" fillId="0" borderId="18" xfId="454" applyFont="1" applyBorder="1" applyAlignment="1">
      <alignment horizontal="center" vertical="top" wrapText="1"/>
    </xf>
    <xf numFmtId="0" fontId="56" fillId="0" borderId="0" xfId="456" applyFont="1" applyAlignment="1">
      <alignment horizontal="center"/>
    </xf>
    <xf numFmtId="0" fontId="7" fillId="9" borderId="0" xfId="0" applyFont="1" applyFill="1" applyBorder="1" applyAlignment="1">
      <alignment horizontal="right"/>
    </xf>
    <xf numFmtId="0" fontId="7" fillId="9" borderId="18" xfId="0" applyFont="1" applyFill="1" applyBorder="1" applyAlignment="1">
      <alignment horizontal="right"/>
    </xf>
    <xf numFmtId="0" fontId="15" fillId="0" borderId="0" xfId="452" applyAlignment="1">
      <alignment horizontal="left" vertical="center"/>
    </xf>
    <xf numFmtId="0" fontId="42" fillId="46" borderId="0" xfId="452" applyFont="1" applyFill="1"/>
    <xf numFmtId="0" fontId="0" fillId="11" borderId="19" xfId="0" applyFont="1" applyFill="1" applyBorder="1" applyAlignment="1">
      <alignment horizontal="left"/>
    </xf>
    <xf numFmtId="2" fontId="0" fillId="11" borderId="19" xfId="0" applyNumberFormat="1" applyFont="1" applyFill="1" applyBorder="1" applyAlignment="1"/>
    <xf numFmtId="2" fontId="38" fillId="11" borderId="19" xfId="0" applyNumberFormat="1" applyFont="1" applyFill="1" applyBorder="1" applyAlignment="1"/>
    <xf numFmtId="170" fontId="0" fillId="11" borderId="19" xfId="0" applyNumberFormat="1" applyFont="1" applyFill="1" applyBorder="1"/>
    <xf numFmtId="1" fontId="0" fillId="11" borderId="0" xfId="0" applyNumberFormat="1" applyFont="1" applyFill="1" applyBorder="1"/>
    <xf numFmtId="1" fontId="0" fillId="11" borderId="19" xfId="0" applyNumberFormat="1" applyFont="1" applyFill="1" applyBorder="1"/>
    <xf numFmtId="0" fontId="59" fillId="0" borderId="0" xfId="464"/>
    <xf numFmtId="171" fontId="0" fillId="11" borderId="19" xfId="0" applyNumberFormat="1" applyFont="1" applyFill="1" applyBorder="1"/>
    <xf numFmtId="0" fontId="7" fillId="7" borderId="0" xfId="0" applyFont="1" applyFill="1" applyBorder="1" applyAlignment="1">
      <alignment horizontal="right" vertical="center" wrapText="1"/>
    </xf>
    <xf numFmtId="0" fontId="7" fillId="8" borderId="0" xfId="0" applyFont="1" applyFill="1" applyBorder="1" applyAlignment="1">
      <alignment horizontal="right" vertical="center" wrapText="1"/>
    </xf>
    <xf numFmtId="0" fontId="0" fillId="47" borderId="0" xfId="0" applyFont="1" applyFill="1"/>
    <xf numFmtId="0" fontId="0" fillId="37" borderId="0" xfId="0" applyFont="1" applyFill="1"/>
    <xf numFmtId="0" fontId="7" fillId="7" borderId="0" xfId="0" applyFont="1" applyFill="1" applyBorder="1" applyAlignment="1">
      <alignment horizontal="center" vertical="center" wrapText="1"/>
    </xf>
    <xf numFmtId="0" fontId="35" fillId="9" borderId="18" xfId="0" applyFont="1" applyFill="1" applyBorder="1" applyAlignment="1">
      <alignment horizontal="right"/>
    </xf>
    <xf numFmtId="2" fontId="7" fillId="0" borderId="0" xfId="0" applyNumberFormat="1" applyFont="1" applyFill="1"/>
    <xf numFmtId="169" fontId="0" fillId="0" borderId="19" xfId="0" applyNumberFormat="1" applyFont="1" applyBorder="1"/>
    <xf numFmtId="0" fontId="61" fillId="0" borderId="0" xfId="465" applyFont="1"/>
    <xf numFmtId="172" fontId="61" fillId="0" borderId="0" xfId="465" applyNumberFormat="1" applyFont="1"/>
    <xf numFmtId="0" fontId="63" fillId="0" borderId="0" xfId="465" applyFont="1" applyAlignment="1">
      <alignment horizontal="center" vertical="center"/>
    </xf>
    <xf numFmtId="0" fontId="57" fillId="0" borderId="27" xfId="456" applyFont="1" applyBorder="1" applyAlignment="1">
      <alignment horizontal="center" vertical="center" wrapText="1"/>
    </xf>
    <xf numFmtId="0" fontId="57" fillId="0" borderId="27" xfId="452" applyFont="1" applyBorder="1" applyAlignment="1">
      <alignment horizontal="center" vertical="center" wrapText="1"/>
    </xf>
    <xf numFmtId="0" fontId="64" fillId="0" borderId="0" xfId="465" applyFont="1" applyAlignment="1">
      <alignment horizontal="center" vertical="center"/>
    </xf>
    <xf numFmtId="0" fontId="61" fillId="0" borderId="39" xfId="452" applyFont="1" applyBorder="1" applyAlignment="1">
      <alignment horizontal="left" wrapText="1"/>
    </xf>
    <xf numFmtId="0" fontId="61" fillId="0" borderId="30" xfId="452" applyFont="1" applyBorder="1" applyAlignment="1">
      <alignment horizontal="left"/>
    </xf>
    <xf numFmtId="0" fontId="61" fillId="0" borderId="30" xfId="452" applyFont="1" applyBorder="1" applyAlignment="1">
      <alignment wrapText="1"/>
    </xf>
    <xf numFmtId="0" fontId="61" fillId="0" borderId="30" xfId="452" applyFont="1" applyBorder="1" applyAlignment="1">
      <alignment horizontal="left" indent="1"/>
    </xf>
    <xf numFmtId="0" fontId="61" fillId="0" borderId="30" xfId="452" applyFont="1" applyBorder="1"/>
    <xf numFmtId="0" fontId="62" fillId="0" borderId="30" xfId="452" applyFont="1" applyBorder="1" applyAlignment="1">
      <alignment horizontal="left"/>
    </xf>
    <xf numFmtId="0" fontId="62" fillId="0" borderId="30" xfId="452" applyFont="1" applyBorder="1"/>
    <xf numFmtId="165" fontId="61" fillId="0" borderId="0" xfId="465" applyNumberFormat="1" applyFont="1"/>
    <xf numFmtId="174" fontId="61" fillId="0" borderId="0" xfId="465" applyNumberFormat="1" applyFont="1"/>
    <xf numFmtId="0" fontId="61" fillId="0" borderId="30" xfId="452" applyFont="1" applyBorder="1" applyAlignment="1">
      <alignment horizontal="left" wrapText="1" indent="1"/>
    </xf>
    <xf numFmtId="0" fontId="62" fillId="0" borderId="30" xfId="452" applyFont="1" applyBorder="1" applyAlignment="1">
      <alignment wrapText="1"/>
    </xf>
    <xf numFmtId="0" fontId="62" fillId="0" borderId="30" xfId="452" applyFont="1" applyBorder="1" applyAlignment="1">
      <alignment horizontal="left" indent="1"/>
    </xf>
    <xf numFmtId="0" fontId="61" fillId="0" borderId="30" xfId="452" applyFont="1" applyBorder="1" applyAlignment="1">
      <alignment horizontal="left" wrapText="1" indent="2"/>
    </xf>
    <xf numFmtId="0" fontId="61" fillId="0" borderId="30" xfId="452" applyFont="1" applyBorder="1" applyAlignment="1">
      <alignment horizontal="left" indent="2"/>
    </xf>
    <xf numFmtId="0" fontId="62" fillId="0" borderId="0" xfId="465" applyFont="1"/>
    <xf numFmtId="172" fontId="62" fillId="0" borderId="0" xfId="465" applyNumberFormat="1" applyFont="1"/>
    <xf numFmtId="0" fontId="62" fillId="0" borderId="30" xfId="452" applyFont="1" applyBorder="1" applyAlignment="1">
      <alignment horizontal="left" wrapText="1" indent="1"/>
    </xf>
    <xf numFmtId="0" fontId="61" fillId="0" borderId="30" xfId="456" applyFont="1" applyBorder="1" applyAlignment="1">
      <alignment horizontal="left" wrapText="1" indent="2"/>
    </xf>
    <xf numFmtId="0" fontId="62" fillId="0" borderId="28" xfId="452" applyFont="1" applyBorder="1" applyAlignment="1">
      <alignment wrapText="1"/>
    </xf>
    <xf numFmtId="170" fontId="38" fillId="11" borderId="0" xfId="0" applyNumberFormat="1" applyFont="1" applyFill="1" applyBorder="1"/>
    <xf numFmtId="165" fontId="0" fillId="11" borderId="19" xfId="0" applyNumberFormat="1" applyFont="1" applyFill="1" applyBorder="1"/>
    <xf numFmtId="172" fontId="56" fillId="0" borderId="0" xfId="0" applyNumberFormat="1" applyFont="1" applyBorder="1" applyAlignment="1">
      <alignment horizontal="right"/>
    </xf>
    <xf numFmtId="0" fontId="57" fillId="0" borderId="0" xfId="456" applyFont="1"/>
    <xf numFmtId="0" fontId="65" fillId="0" borderId="0" xfId="454" applyFont="1"/>
    <xf numFmtId="0" fontId="57" fillId="0" borderId="0" xfId="456" applyFont="1" applyAlignment="1">
      <alignment horizontal="center"/>
    </xf>
    <xf numFmtId="0" fontId="57" fillId="0" borderId="0" xfId="456" applyFont="1" applyAlignment="1">
      <alignment horizontal="center" vertical="center" wrapText="1"/>
    </xf>
    <xf numFmtId="0" fontId="65" fillId="0" borderId="0" xfId="454" applyFont="1" applyAlignment="1">
      <alignment horizontal="center" vertical="center" wrapText="1"/>
    </xf>
    <xf numFmtId="0" fontId="56" fillId="0" borderId="38" xfId="454" applyFont="1" applyBorder="1" applyAlignment="1">
      <alignment horizontal="right"/>
    </xf>
    <xf numFmtId="0" fontId="56" fillId="0" borderId="37" xfId="454" applyFont="1" applyBorder="1" applyAlignment="1">
      <alignment horizontal="right"/>
    </xf>
    <xf numFmtId="0" fontId="56" fillId="0" borderId="29" xfId="454" applyFont="1" applyBorder="1" applyAlignment="1">
      <alignment horizontal="right"/>
    </xf>
    <xf numFmtId="0" fontId="57" fillId="0" borderId="0" xfId="454" applyFont="1" applyAlignment="1">
      <alignment horizontal="center"/>
    </xf>
    <xf numFmtId="0" fontId="57" fillId="0" borderId="0" xfId="454" applyFont="1"/>
    <xf numFmtId="0" fontId="66" fillId="0" borderId="0" xfId="454" applyFont="1"/>
    <xf numFmtId="0" fontId="57" fillId="0" borderId="28" xfId="454" applyFont="1" applyBorder="1" applyAlignment="1">
      <alignment horizontal="center"/>
    </xf>
    <xf numFmtId="172" fontId="56" fillId="0" borderId="27" xfId="454" applyNumberFormat="1" applyFont="1" applyBorder="1" applyAlignment="1">
      <alignment horizontal="right"/>
    </xf>
    <xf numFmtId="0" fontId="56" fillId="0" borderId="27" xfId="454" applyFont="1" applyBorder="1" applyAlignment="1">
      <alignment horizontal="right"/>
    </xf>
    <xf numFmtId="170" fontId="56" fillId="0" borderId="26" xfId="455" applyNumberFormat="1" applyFont="1" applyBorder="1" applyAlignment="1">
      <alignment horizontal="right"/>
    </xf>
    <xf numFmtId="0" fontId="57" fillId="0" borderId="0" xfId="455" applyFont="1"/>
    <xf numFmtId="172" fontId="55" fillId="0" borderId="38" xfId="0" applyNumberFormat="1" applyFont="1" applyBorder="1" applyAlignment="1">
      <alignment horizontal="right"/>
    </xf>
    <xf numFmtId="172" fontId="55" fillId="0" borderId="37" xfId="0" applyNumberFormat="1" applyFont="1" applyBorder="1" applyAlignment="1">
      <alignment horizontal="right"/>
    </xf>
    <xf numFmtId="172" fontId="55" fillId="0" borderId="25" xfId="0" applyNumberFormat="1" applyFont="1" applyBorder="1" applyAlignment="1">
      <alignment horizontal="right"/>
    </xf>
    <xf numFmtId="172" fontId="55" fillId="0" borderId="29" xfId="0" applyNumberFormat="1" applyFont="1" applyBorder="1" applyAlignment="1">
      <alignment horizontal="right"/>
    </xf>
    <xf numFmtId="172" fontId="65" fillId="0" borderId="25" xfId="0" applyNumberFormat="1" applyFont="1" applyBorder="1" applyAlignment="1">
      <alignment horizontal="right"/>
    </xf>
    <xf numFmtId="172" fontId="65" fillId="0" borderId="29" xfId="0" applyNumberFormat="1" applyFont="1" applyBorder="1" applyAlignment="1">
      <alignment horizontal="right"/>
    </xf>
    <xf numFmtId="172" fontId="65" fillId="0" borderId="27" xfId="0" applyNumberFormat="1" applyFont="1" applyBorder="1" applyAlignment="1">
      <alignment horizontal="right"/>
    </xf>
    <xf numFmtId="172" fontId="55" fillId="0" borderId="27" xfId="0" applyNumberFormat="1" applyFont="1" applyBorder="1" applyAlignment="1">
      <alignment horizontal="right"/>
    </xf>
    <xf numFmtId="172" fontId="65" fillId="0" borderId="26" xfId="0" applyNumberFormat="1" applyFont="1" applyBorder="1" applyAlignment="1">
      <alignment horizontal="right"/>
    </xf>
    <xf numFmtId="0" fontId="0" fillId="48" borderId="0" xfId="0" applyFill="1"/>
    <xf numFmtId="0" fontId="1" fillId="0" borderId="0" xfId="457"/>
    <xf numFmtId="175" fontId="8" fillId="0" borderId="0" xfId="466" applyFont="1"/>
    <xf numFmtId="9" fontId="1" fillId="0" borderId="0" xfId="457" applyNumberFormat="1"/>
    <xf numFmtId="0" fontId="0" fillId="0" borderId="0" xfId="467" applyNumberFormat="1" applyFont="1" applyFill="1"/>
    <xf numFmtId="9" fontId="0" fillId="0" borderId="0" xfId="467" applyFont="1" applyFill="1"/>
    <xf numFmtId="0" fontId="1" fillId="0" borderId="46" xfId="457" applyBorder="1"/>
    <xf numFmtId="0" fontId="60" fillId="0" borderId="0" xfId="457" applyFont="1"/>
    <xf numFmtId="0" fontId="69" fillId="0" borderId="0" xfId="457" applyFont="1"/>
    <xf numFmtId="176" fontId="69" fillId="0" borderId="0" xfId="457" applyNumberFormat="1" applyFont="1"/>
    <xf numFmtId="0" fontId="1" fillId="0" borderId="23" xfId="457" applyBorder="1"/>
    <xf numFmtId="0" fontId="1" fillId="0" borderId="0" xfId="457" applyAlignment="1">
      <alignment vertical="top" wrapText="1"/>
    </xf>
    <xf numFmtId="9" fontId="0" fillId="0" borderId="0" xfId="467" applyFont="1" applyFill="1" applyBorder="1"/>
    <xf numFmtId="0" fontId="0" fillId="0" borderId="0" xfId="467" applyNumberFormat="1" applyFont="1" applyFill="1" applyBorder="1"/>
    <xf numFmtId="3" fontId="1" fillId="0" borderId="0" xfId="457" applyNumberFormat="1"/>
    <xf numFmtId="165" fontId="1" fillId="0" borderId="0" xfId="457" applyNumberFormat="1"/>
    <xf numFmtId="0" fontId="0" fillId="0" borderId="0" xfId="468" applyFont="1"/>
    <xf numFmtId="0" fontId="71" fillId="0" borderId="0" xfId="469" applyFont="1"/>
    <xf numFmtId="1" fontId="1" fillId="0" borderId="0" xfId="457" applyNumberFormat="1"/>
    <xf numFmtId="0" fontId="72" fillId="0" borderId="0" xfId="457" applyFont="1" applyAlignment="1">
      <alignment horizontal="left"/>
    </xf>
    <xf numFmtId="0" fontId="72" fillId="0" borderId="0" xfId="457" applyFont="1" applyAlignment="1">
      <alignment wrapText="1"/>
    </xf>
    <xf numFmtId="0" fontId="72" fillId="0" borderId="0" xfId="457" quotePrefix="1" applyFont="1" applyAlignment="1">
      <alignment wrapText="1"/>
    </xf>
    <xf numFmtId="0" fontId="8" fillId="0" borderId="0" xfId="457" quotePrefix="1" applyFont="1" applyAlignment="1">
      <alignment wrapText="1"/>
    </xf>
    <xf numFmtId="0" fontId="8" fillId="0" borderId="0" xfId="457" applyFont="1" applyAlignment="1">
      <alignment wrapText="1"/>
    </xf>
    <xf numFmtId="0" fontId="73" fillId="0" borderId="0" xfId="457" applyFont="1" applyAlignment="1">
      <alignment wrapText="1"/>
    </xf>
    <xf numFmtId="0" fontId="1" fillId="0" borderId="0" xfId="457" applyAlignment="1">
      <alignment wrapText="1"/>
    </xf>
    <xf numFmtId="0" fontId="72" fillId="0" borderId="0" xfId="457" applyFont="1" applyAlignment="1">
      <alignment horizontal="left" wrapText="1"/>
    </xf>
    <xf numFmtId="0" fontId="72" fillId="0" borderId="0" xfId="457" applyFont="1"/>
    <xf numFmtId="175" fontId="72" fillId="0" borderId="0" xfId="466" applyFont="1"/>
    <xf numFmtId="0" fontId="75" fillId="0" borderId="0" xfId="470" applyFont="1" applyAlignment="1" applyProtection="1">
      <alignment horizontal="left"/>
    </xf>
    <xf numFmtId="0" fontId="72" fillId="0" borderId="0" xfId="457" quotePrefix="1" applyFont="1"/>
    <xf numFmtId="0" fontId="76" fillId="0" borderId="0" xfId="457" applyFont="1" applyAlignment="1">
      <alignment horizontal="left"/>
    </xf>
    <xf numFmtId="0" fontId="77" fillId="0" borderId="0" xfId="457" applyFont="1"/>
    <xf numFmtId="0" fontId="1" fillId="0" borderId="0" xfId="457" applyAlignment="1">
      <alignment horizontal="left"/>
    </xf>
    <xf numFmtId="2" fontId="1" fillId="0" borderId="0" xfId="457" applyNumberFormat="1"/>
    <xf numFmtId="0" fontId="28" fillId="0" borderId="0" xfId="457" applyFont="1"/>
    <xf numFmtId="177" fontId="1" fillId="0" borderId="0" xfId="457" applyNumberFormat="1"/>
    <xf numFmtId="0" fontId="78" fillId="0" borderId="0" xfId="457" applyFont="1" applyAlignment="1">
      <alignment horizontal="left"/>
    </xf>
    <xf numFmtId="0" fontId="78" fillId="0" borderId="0" xfId="457" applyFont="1"/>
    <xf numFmtId="0" fontId="1" fillId="0" borderId="7" xfId="457" applyBorder="1"/>
    <xf numFmtId="0" fontId="28" fillId="0" borderId="47" xfId="457" applyFont="1" applyBorder="1"/>
    <xf numFmtId="0" fontId="1" fillId="0" borderId="17" xfId="457" applyBorder="1"/>
    <xf numFmtId="0" fontId="28" fillId="0" borderId="17" xfId="457" applyFont="1" applyBorder="1"/>
    <xf numFmtId="0" fontId="28" fillId="0" borderId="25" xfId="457" applyFont="1" applyBorder="1"/>
    <xf numFmtId="0" fontId="1" fillId="0" borderId="24" xfId="457" applyBorder="1"/>
    <xf numFmtId="0" fontId="80" fillId="0" borderId="0" xfId="457" applyFont="1" applyAlignment="1">
      <alignment horizontal="right"/>
    </xf>
    <xf numFmtId="0" fontId="80" fillId="0" borderId="7" xfId="457" applyFont="1" applyBorder="1" applyAlignment="1">
      <alignment horizontal="right"/>
    </xf>
    <xf numFmtId="0" fontId="28" fillId="0" borderId="0" xfId="457" applyFont="1" applyAlignment="1">
      <alignment horizontal="left"/>
    </xf>
    <xf numFmtId="0" fontId="1" fillId="50" borderId="0" xfId="457" applyFill="1"/>
    <xf numFmtId="0" fontId="82" fillId="0" borderId="0" xfId="457" applyFont="1" applyAlignment="1">
      <alignment horizontal="left"/>
    </xf>
    <xf numFmtId="0" fontId="1" fillId="37" borderId="0" xfId="457" applyFill="1"/>
    <xf numFmtId="0" fontId="82" fillId="0" borderId="24" xfId="0" applyFont="1" applyBorder="1"/>
    <xf numFmtId="0" fontId="0" fillId="0" borderId="48" xfId="0" applyBorder="1"/>
    <xf numFmtId="0" fontId="0" fillId="0" borderId="23" xfId="0" applyBorder="1"/>
    <xf numFmtId="0" fontId="0" fillId="0" borderId="7" xfId="0" applyBorder="1"/>
    <xf numFmtId="0" fontId="0" fillId="0" borderId="49" xfId="0" applyBorder="1"/>
    <xf numFmtId="0" fontId="0" fillId="0" borderId="50" xfId="0" applyBorder="1"/>
    <xf numFmtId="0" fontId="59" fillId="0" borderId="0" xfId="464" applyFont="1"/>
    <xf numFmtId="0" fontId="19" fillId="0" borderId="0" xfId="201"/>
    <xf numFmtId="0" fontId="57" fillId="0" borderId="33" xfId="454" applyFont="1" applyBorder="1" applyAlignment="1">
      <alignment horizontal="center" vertical="center" wrapText="1"/>
    </xf>
    <xf numFmtId="0" fontId="57" fillId="0" borderId="28" xfId="454" applyFont="1" applyBorder="1" applyAlignment="1">
      <alignment horizontal="center" vertical="center" wrapText="1"/>
    </xf>
    <xf numFmtId="0" fontId="57" fillId="0" borderId="32" xfId="454" applyFont="1" applyBorder="1" applyAlignment="1">
      <alignment horizontal="center" vertical="center" wrapText="1"/>
    </xf>
    <xf numFmtId="0" fontId="57" fillId="0" borderId="27" xfId="454" applyFont="1" applyBorder="1" applyAlignment="1">
      <alignment horizontal="center" vertical="center" wrapText="1"/>
    </xf>
    <xf numFmtId="0" fontId="57" fillId="0" borderId="31" xfId="454" applyFont="1" applyBorder="1" applyAlignment="1">
      <alignment horizontal="center" vertical="center" wrapText="1"/>
    </xf>
    <xf numFmtId="0" fontId="57" fillId="0" borderId="0" xfId="456" applyFont="1" applyAlignment="1">
      <alignment horizontal="center" vertical="center"/>
    </xf>
    <xf numFmtId="0" fontId="57" fillId="0" borderId="25" xfId="456" applyFont="1" applyBorder="1" applyAlignment="1">
      <alignment horizontal="center" vertical="center" wrapText="1"/>
    </xf>
    <xf numFmtId="0" fontId="57" fillId="0" borderId="27" xfId="456" applyFont="1" applyBorder="1" applyAlignment="1">
      <alignment horizontal="center" vertical="center" wrapText="1"/>
    </xf>
    <xf numFmtId="0" fontId="57" fillId="0" borderId="29" xfId="456" applyFont="1" applyBorder="1" applyAlignment="1">
      <alignment horizontal="center" vertical="center" wrapText="1"/>
    </xf>
    <xf numFmtId="0" fontId="57" fillId="0" borderId="26" xfId="456" applyFont="1" applyBorder="1" applyAlignment="1">
      <alignment horizontal="center" vertical="center" wrapText="1"/>
    </xf>
    <xf numFmtId="0" fontId="57" fillId="0" borderId="0" xfId="456" applyFont="1" applyAlignment="1">
      <alignment horizontal="center" vertical="center" wrapText="1"/>
    </xf>
    <xf numFmtId="0" fontId="57" fillId="0" borderId="33" xfId="456" applyFont="1" applyBorder="1" applyAlignment="1">
      <alignment horizontal="center" vertical="center" wrapText="1"/>
    </xf>
    <xf numFmtId="0" fontId="57" fillId="0" borderId="30" xfId="456" applyFont="1" applyBorder="1" applyAlignment="1">
      <alignment horizontal="center" vertical="center" wrapText="1"/>
    </xf>
    <xf numFmtId="0" fontId="57" fillId="0" borderId="28" xfId="456" applyFont="1" applyBorder="1" applyAlignment="1">
      <alignment horizontal="center" vertical="center" wrapText="1"/>
    </xf>
    <xf numFmtId="0" fontId="57" fillId="0" borderId="32" xfId="456" applyFont="1" applyBorder="1" applyAlignment="1">
      <alignment horizontal="center" vertical="center" wrapText="1"/>
    </xf>
    <xf numFmtId="0" fontId="65" fillId="0" borderId="25" xfId="454" applyFont="1" applyBorder="1" applyAlignment="1">
      <alignment horizontal="center" vertical="center" wrapText="1"/>
    </xf>
    <xf numFmtId="0" fontId="65" fillId="0" borderId="27" xfId="454" applyFont="1" applyBorder="1" applyAlignment="1">
      <alignment horizontal="center" vertical="center" wrapText="1"/>
    </xf>
    <xf numFmtId="0" fontId="57" fillId="0" borderId="31" xfId="456" applyFont="1" applyBorder="1" applyAlignment="1">
      <alignment horizontal="center" vertical="center" wrapText="1"/>
    </xf>
    <xf numFmtId="0" fontId="57" fillId="0" borderId="41" xfId="456" applyFont="1" applyBorder="1" applyAlignment="1">
      <alignment horizontal="center" vertical="center" wrapText="1"/>
    </xf>
    <xf numFmtId="0" fontId="57" fillId="0" borderId="35" xfId="456" applyFont="1" applyBorder="1" applyAlignment="1">
      <alignment horizontal="center" vertical="center" wrapText="1"/>
    </xf>
    <xf numFmtId="0" fontId="57" fillId="0" borderId="45" xfId="456" applyFont="1" applyBorder="1" applyAlignment="1">
      <alignment horizontal="center" vertical="center" wrapText="1"/>
    </xf>
    <xf numFmtId="0" fontId="57" fillId="0" borderId="34" xfId="456" applyFont="1" applyBorder="1" applyAlignment="1">
      <alignment horizontal="center" vertical="center" wrapText="1"/>
    </xf>
    <xf numFmtId="0" fontId="62" fillId="0" borderId="0" xfId="452" applyFont="1" applyAlignment="1">
      <alignment horizontal="left"/>
    </xf>
    <xf numFmtId="0" fontId="61" fillId="0" borderId="18" xfId="452" applyFont="1" applyBorder="1" applyAlignment="1">
      <alignment horizontal="left"/>
    </xf>
    <xf numFmtId="0" fontId="57" fillId="0" borderId="40" xfId="456" applyFont="1" applyBorder="1" applyAlignment="1">
      <alignment horizontal="center" vertical="center"/>
    </xf>
    <xf numFmtId="0" fontId="57" fillId="0" borderId="36" xfId="456" applyFont="1" applyBorder="1" applyAlignment="1">
      <alignment horizontal="center" vertical="center"/>
    </xf>
    <xf numFmtId="0" fontId="57" fillId="0" borderId="42" xfId="456" applyFont="1" applyBorder="1" applyAlignment="1">
      <alignment horizontal="center" vertical="center"/>
    </xf>
    <xf numFmtId="0" fontId="57" fillId="0" borderId="43" xfId="456" applyFont="1" applyBorder="1" applyAlignment="1">
      <alignment horizontal="center" vertical="center"/>
    </xf>
    <xf numFmtId="0" fontId="57" fillId="0" borderId="44" xfId="456" applyFont="1" applyBorder="1" applyAlignment="1">
      <alignment horizontal="center" vertical="center"/>
    </xf>
    <xf numFmtId="0" fontId="0" fillId="51" borderId="0" xfId="0" applyFont="1" applyFill="1" applyBorder="1"/>
    <xf numFmtId="0" fontId="1" fillId="51" borderId="0" xfId="457" applyFill="1"/>
    <xf numFmtId="0" fontId="0" fillId="51" borderId="0" xfId="0" applyFont="1" applyFill="1" applyBorder="1" applyAlignment="1">
      <alignment horizontal="left"/>
    </xf>
    <xf numFmtId="2" fontId="0" fillId="51" borderId="0" xfId="0" applyNumberFormat="1" applyFont="1" applyFill="1" applyBorder="1"/>
    <xf numFmtId="2" fontId="38" fillId="51" borderId="0" xfId="0" applyNumberFormat="1" applyFont="1" applyFill="1" applyBorder="1" applyAlignment="1"/>
    <xf numFmtId="2" fontId="0" fillId="51" borderId="0" xfId="0" applyNumberFormat="1" applyFont="1" applyFill="1" applyBorder="1" applyAlignment="1"/>
    <xf numFmtId="170" fontId="0" fillId="51" borderId="0" xfId="0" applyNumberFormat="1" applyFont="1" applyFill="1" applyBorder="1"/>
    <xf numFmtId="1" fontId="0" fillId="51" borderId="0" xfId="0" applyNumberFormat="1" applyFont="1" applyFill="1" applyBorder="1"/>
    <xf numFmtId="0" fontId="0" fillId="51" borderId="19" xfId="0" applyFont="1" applyFill="1" applyBorder="1"/>
    <xf numFmtId="0" fontId="0" fillId="51" borderId="19" xfId="0" applyFont="1" applyFill="1" applyBorder="1" applyAlignment="1">
      <alignment horizontal="left"/>
    </xf>
    <xf numFmtId="2" fontId="38" fillId="51" borderId="19" xfId="0" applyNumberFormat="1" applyFont="1" applyFill="1" applyBorder="1" applyAlignment="1"/>
    <xf numFmtId="2" fontId="0" fillId="51" borderId="19" xfId="0" applyNumberFormat="1" applyFont="1" applyFill="1" applyBorder="1" applyAlignment="1"/>
    <xf numFmtId="1" fontId="0" fillId="51" borderId="19" xfId="0" applyNumberFormat="1" applyFont="1" applyFill="1" applyBorder="1"/>
    <xf numFmtId="170" fontId="0" fillId="51" borderId="19" xfId="0" applyNumberFormat="1" applyFont="1" applyFill="1" applyBorder="1"/>
    <xf numFmtId="0" fontId="0" fillId="51" borderId="0" xfId="0" applyFont="1" applyFill="1"/>
    <xf numFmtId="170" fontId="83" fillId="52" borderId="0" xfId="0" applyNumberFormat="1" applyFont="1" applyFill="1"/>
    <xf numFmtId="165" fontId="83" fillId="52" borderId="0" xfId="0" applyNumberFormat="1" applyFont="1" applyFill="1"/>
    <xf numFmtId="0" fontId="1" fillId="44" borderId="0" xfId="457" applyFill="1"/>
    <xf numFmtId="0" fontId="7" fillId="44" borderId="0" xfId="0" applyFont="1" applyFill="1" applyAlignment="1">
      <alignment horizontal="center" vertical="top" wrapText="1"/>
    </xf>
    <xf numFmtId="0" fontId="1" fillId="0" borderId="0" xfId="457" applyNumberFormat="1"/>
  </cellXfs>
  <cellStyles count="475">
    <cellStyle name="20% - Colore 1" xfId="2" xr:uid="{00000000-0005-0000-0000-000000000000}"/>
    <cellStyle name="20% - Colore 2" xfId="3" xr:uid="{00000000-0005-0000-0000-000001000000}"/>
    <cellStyle name="20% - Colore 3" xfId="4" xr:uid="{00000000-0005-0000-0000-000002000000}"/>
    <cellStyle name="20% - Colore 4" xfId="5" xr:uid="{00000000-0005-0000-0000-000003000000}"/>
    <cellStyle name="20% - Colore 5" xfId="6" xr:uid="{00000000-0005-0000-0000-000004000000}"/>
    <cellStyle name="20% - Colore 6" xfId="7" xr:uid="{00000000-0005-0000-0000-000005000000}"/>
    <cellStyle name="40% - Colore 1" xfId="8" xr:uid="{00000000-0005-0000-0000-000006000000}"/>
    <cellStyle name="40% - Colore 2" xfId="9" xr:uid="{00000000-0005-0000-0000-000007000000}"/>
    <cellStyle name="40% - Colore 3" xfId="10" xr:uid="{00000000-0005-0000-0000-000008000000}"/>
    <cellStyle name="40% - Colore 4" xfId="11" xr:uid="{00000000-0005-0000-0000-000009000000}"/>
    <cellStyle name="40% - Colore 5" xfId="12" xr:uid="{00000000-0005-0000-0000-00000A000000}"/>
    <cellStyle name="40% - Colore 6" xfId="13" xr:uid="{00000000-0005-0000-0000-00000B000000}"/>
    <cellStyle name="60% - Colore 1" xfId="14" xr:uid="{00000000-0005-0000-0000-00000C000000}"/>
    <cellStyle name="60% - Colore 2" xfId="15" xr:uid="{00000000-0005-0000-0000-00000D000000}"/>
    <cellStyle name="60% - Colore 3" xfId="16" xr:uid="{00000000-0005-0000-0000-00000E000000}"/>
    <cellStyle name="60% - Colore 4" xfId="17" xr:uid="{00000000-0005-0000-0000-00000F000000}"/>
    <cellStyle name="60% - Colore 5" xfId="18" xr:uid="{00000000-0005-0000-0000-000010000000}"/>
    <cellStyle name="60% - Colore 6" xfId="19" xr:uid="{00000000-0005-0000-0000-000011000000}"/>
    <cellStyle name="Bad 2" xfId="20" xr:uid="{00000000-0005-0000-0000-000013000000}"/>
    <cellStyle name="Bad 3" xfId="460" xr:uid="{3A7B9676-13E2-44BF-AEF4-380568865C30}"/>
    <cellStyle name="Calcolo" xfId="21" xr:uid="{00000000-0005-0000-0000-000014000000}"/>
    <cellStyle name="Calculation 2" xfId="22" xr:uid="{00000000-0005-0000-0000-000015000000}"/>
    <cellStyle name="Cella collegata" xfId="23" xr:uid="{00000000-0005-0000-0000-000016000000}"/>
    <cellStyle name="Cella da controllare" xfId="24" xr:uid="{00000000-0005-0000-0000-000017000000}"/>
    <cellStyle name="Colore 1" xfId="25" xr:uid="{00000000-0005-0000-0000-000018000000}"/>
    <cellStyle name="Colore 2" xfId="26" xr:uid="{00000000-0005-0000-0000-000019000000}"/>
    <cellStyle name="Colore 3" xfId="27" xr:uid="{00000000-0005-0000-0000-00001A000000}"/>
    <cellStyle name="Colore 4" xfId="28" xr:uid="{00000000-0005-0000-0000-00001B000000}"/>
    <cellStyle name="Colore 5" xfId="29" xr:uid="{00000000-0005-0000-0000-00001C000000}"/>
    <cellStyle name="Colore 6" xfId="30" xr:uid="{00000000-0005-0000-0000-00001D000000}"/>
    <cellStyle name="Comma 12 2 2 2 2" xfId="466" xr:uid="{47351119-CF16-4D4F-B429-C2394070532B}"/>
    <cellStyle name="Comma 2 2 8" xfId="472" xr:uid="{098F8053-63CC-A44F-A723-E57547D28CE5}"/>
    <cellStyle name="Comma 25 3" xfId="473" xr:uid="{69EF4D2E-FF2C-F34D-933B-14470D03DC90}"/>
    <cellStyle name="Comma 3" xfId="462" xr:uid="{39C48387-9226-4648-AEE2-6C4402BCC1FB}"/>
    <cellStyle name="Comma0 - Type3" xfId="31" xr:uid="{00000000-0005-0000-0000-00001F000000}"/>
    <cellStyle name="Euro" xfId="32" xr:uid="{00000000-0005-0000-0000-000020000000}"/>
    <cellStyle name="Euro 10" xfId="33" xr:uid="{00000000-0005-0000-0000-000021000000}"/>
    <cellStyle name="Euro 11" xfId="34" xr:uid="{00000000-0005-0000-0000-000022000000}"/>
    <cellStyle name="Euro 12" xfId="35" xr:uid="{00000000-0005-0000-0000-000023000000}"/>
    <cellStyle name="Euro 13" xfId="36" xr:uid="{00000000-0005-0000-0000-000024000000}"/>
    <cellStyle name="Euro 14" xfId="37" xr:uid="{00000000-0005-0000-0000-000025000000}"/>
    <cellStyle name="Euro 15" xfId="38" xr:uid="{00000000-0005-0000-0000-000026000000}"/>
    <cellStyle name="Euro 16" xfId="39" xr:uid="{00000000-0005-0000-0000-000027000000}"/>
    <cellStyle name="Euro 17" xfId="40" xr:uid="{00000000-0005-0000-0000-000028000000}"/>
    <cellStyle name="Euro 18" xfId="41" xr:uid="{00000000-0005-0000-0000-000029000000}"/>
    <cellStyle name="Euro 19" xfId="42" xr:uid="{00000000-0005-0000-0000-00002A000000}"/>
    <cellStyle name="Euro 2" xfId="43" xr:uid="{00000000-0005-0000-0000-00002B000000}"/>
    <cellStyle name="Euro 20" xfId="44" xr:uid="{00000000-0005-0000-0000-00002C000000}"/>
    <cellStyle name="Euro 21" xfId="45" xr:uid="{00000000-0005-0000-0000-00002D000000}"/>
    <cellStyle name="Euro 22" xfId="46" xr:uid="{00000000-0005-0000-0000-00002E000000}"/>
    <cellStyle name="Euro 23" xfId="47" xr:uid="{00000000-0005-0000-0000-00002F000000}"/>
    <cellStyle name="Euro 24" xfId="48" xr:uid="{00000000-0005-0000-0000-000030000000}"/>
    <cellStyle name="Euro 25" xfId="49" xr:uid="{00000000-0005-0000-0000-000031000000}"/>
    <cellStyle name="Euro 26" xfId="50" xr:uid="{00000000-0005-0000-0000-000032000000}"/>
    <cellStyle name="Euro 27" xfId="51" xr:uid="{00000000-0005-0000-0000-000033000000}"/>
    <cellStyle name="Euro 28" xfId="52" xr:uid="{00000000-0005-0000-0000-000034000000}"/>
    <cellStyle name="Euro 29" xfId="53" xr:uid="{00000000-0005-0000-0000-000035000000}"/>
    <cellStyle name="Euro 3" xfId="54" xr:uid="{00000000-0005-0000-0000-000036000000}"/>
    <cellStyle name="Euro 30" xfId="55" xr:uid="{00000000-0005-0000-0000-000037000000}"/>
    <cellStyle name="Euro 31" xfId="56" xr:uid="{00000000-0005-0000-0000-000038000000}"/>
    <cellStyle name="Euro 32" xfId="57" xr:uid="{00000000-0005-0000-0000-000039000000}"/>
    <cellStyle name="Euro 33" xfId="58" xr:uid="{00000000-0005-0000-0000-00003A000000}"/>
    <cellStyle name="Euro 34" xfId="59" xr:uid="{00000000-0005-0000-0000-00003B000000}"/>
    <cellStyle name="Euro 35" xfId="60" xr:uid="{00000000-0005-0000-0000-00003C000000}"/>
    <cellStyle name="Euro 36" xfId="61" xr:uid="{00000000-0005-0000-0000-00003D000000}"/>
    <cellStyle name="Euro 37" xfId="62" xr:uid="{00000000-0005-0000-0000-00003E000000}"/>
    <cellStyle name="Euro 38" xfId="63" xr:uid="{00000000-0005-0000-0000-00003F000000}"/>
    <cellStyle name="Euro 39" xfId="64" xr:uid="{00000000-0005-0000-0000-000040000000}"/>
    <cellStyle name="Euro 4" xfId="65" xr:uid="{00000000-0005-0000-0000-000041000000}"/>
    <cellStyle name="Euro 40" xfId="66" xr:uid="{00000000-0005-0000-0000-000042000000}"/>
    <cellStyle name="Euro 41" xfId="67" xr:uid="{00000000-0005-0000-0000-000043000000}"/>
    <cellStyle name="Euro 42" xfId="68" xr:uid="{00000000-0005-0000-0000-000044000000}"/>
    <cellStyle name="Euro 43" xfId="69" xr:uid="{00000000-0005-0000-0000-000045000000}"/>
    <cellStyle name="Euro 44" xfId="70" xr:uid="{00000000-0005-0000-0000-000046000000}"/>
    <cellStyle name="Euro 5" xfId="71" xr:uid="{00000000-0005-0000-0000-000047000000}"/>
    <cellStyle name="Euro 6" xfId="72" xr:uid="{00000000-0005-0000-0000-000048000000}"/>
    <cellStyle name="Euro 7" xfId="73" xr:uid="{00000000-0005-0000-0000-000049000000}"/>
    <cellStyle name="Euro 8" xfId="74" xr:uid="{00000000-0005-0000-0000-00004A000000}"/>
    <cellStyle name="Euro 9" xfId="75" xr:uid="{00000000-0005-0000-0000-00004B000000}"/>
    <cellStyle name="Fixed2 - Type2" xfId="76" xr:uid="{00000000-0005-0000-0000-00004C000000}"/>
    <cellStyle name="Input 2" xfId="77" xr:uid="{00000000-0005-0000-0000-00004E000000}"/>
    <cellStyle name="Input 3" xfId="474" xr:uid="{32DFBA8F-69DE-9347-8225-9923E22E13AA}"/>
    <cellStyle name="Link" xfId="470" builtinId="8"/>
    <cellStyle name="Migliaia [0] 10" xfId="78" xr:uid="{00000000-0005-0000-0000-00004F000000}"/>
    <cellStyle name="Migliaia [0] 11" xfId="79" xr:uid="{00000000-0005-0000-0000-000050000000}"/>
    <cellStyle name="Migliaia [0] 12" xfId="80" xr:uid="{00000000-0005-0000-0000-000051000000}"/>
    <cellStyle name="Migliaia [0] 13" xfId="81" xr:uid="{00000000-0005-0000-0000-000052000000}"/>
    <cellStyle name="Migliaia [0] 14" xfId="82" xr:uid="{00000000-0005-0000-0000-000053000000}"/>
    <cellStyle name="Migliaia [0] 15" xfId="83" xr:uid="{00000000-0005-0000-0000-000054000000}"/>
    <cellStyle name="Migliaia [0] 16" xfId="84" xr:uid="{00000000-0005-0000-0000-000055000000}"/>
    <cellStyle name="Migliaia [0] 17" xfId="85" xr:uid="{00000000-0005-0000-0000-000056000000}"/>
    <cellStyle name="Migliaia [0] 18" xfId="86" xr:uid="{00000000-0005-0000-0000-000057000000}"/>
    <cellStyle name="Migliaia [0] 19" xfId="87" xr:uid="{00000000-0005-0000-0000-000058000000}"/>
    <cellStyle name="Migliaia [0] 2" xfId="88" xr:uid="{00000000-0005-0000-0000-000059000000}"/>
    <cellStyle name="Migliaia [0] 20" xfId="89" xr:uid="{00000000-0005-0000-0000-00005A000000}"/>
    <cellStyle name="Migliaia [0] 21" xfId="90" xr:uid="{00000000-0005-0000-0000-00005B000000}"/>
    <cellStyle name="Migliaia [0] 22" xfId="91" xr:uid="{00000000-0005-0000-0000-00005C000000}"/>
    <cellStyle name="Migliaia [0] 23" xfId="92" xr:uid="{00000000-0005-0000-0000-00005D000000}"/>
    <cellStyle name="Migliaia [0] 24" xfId="93" xr:uid="{00000000-0005-0000-0000-00005E000000}"/>
    <cellStyle name="Migliaia [0] 25" xfId="94" xr:uid="{00000000-0005-0000-0000-00005F000000}"/>
    <cellStyle name="Migliaia [0] 26" xfId="95" xr:uid="{00000000-0005-0000-0000-000060000000}"/>
    <cellStyle name="Migliaia [0] 27" xfId="96" xr:uid="{00000000-0005-0000-0000-000061000000}"/>
    <cellStyle name="Migliaia [0] 28" xfId="97" xr:uid="{00000000-0005-0000-0000-000062000000}"/>
    <cellStyle name="Migliaia [0] 29" xfId="98" xr:uid="{00000000-0005-0000-0000-000063000000}"/>
    <cellStyle name="Migliaia [0] 3" xfId="99" xr:uid="{00000000-0005-0000-0000-000064000000}"/>
    <cellStyle name="Migliaia [0] 30" xfId="100" xr:uid="{00000000-0005-0000-0000-000065000000}"/>
    <cellStyle name="Migliaia [0] 31" xfId="101" xr:uid="{00000000-0005-0000-0000-000066000000}"/>
    <cellStyle name="Migliaia [0] 32" xfId="102" xr:uid="{00000000-0005-0000-0000-000067000000}"/>
    <cellStyle name="Migliaia [0] 33" xfId="103" xr:uid="{00000000-0005-0000-0000-000068000000}"/>
    <cellStyle name="Migliaia [0] 34" xfId="104" xr:uid="{00000000-0005-0000-0000-000069000000}"/>
    <cellStyle name="Migliaia [0] 35" xfId="105" xr:uid="{00000000-0005-0000-0000-00006A000000}"/>
    <cellStyle name="Migliaia [0] 36" xfId="106" xr:uid="{00000000-0005-0000-0000-00006B000000}"/>
    <cellStyle name="Migliaia [0] 37" xfId="107" xr:uid="{00000000-0005-0000-0000-00006C000000}"/>
    <cellStyle name="Migliaia [0] 38" xfId="108" xr:uid="{00000000-0005-0000-0000-00006D000000}"/>
    <cellStyle name="Migliaia [0] 39" xfId="109" xr:uid="{00000000-0005-0000-0000-00006E000000}"/>
    <cellStyle name="Migliaia [0] 4" xfId="110" xr:uid="{00000000-0005-0000-0000-00006F000000}"/>
    <cellStyle name="Migliaia [0] 40" xfId="111" xr:uid="{00000000-0005-0000-0000-000070000000}"/>
    <cellStyle name="Migliaia [0] 41" xfId="112" xr:uid="{00000000-0005-0000-0000-000071000000}"/>
    <cellStyle name="Migliaia [0] 42" xfId="113" xr:uid="{00000000-0005-0000-0000-000072000000}"/>
    <cellStyle name="Migliaia [0] 43" xfId="114" xr:uid="{00000000-0005-0000-0000-000073000000}"/>
    <cellStyle name="Migliaia [0] 44" xfId="115" xr:uid="{00000000-0005-0000-0000-000074000000}"/>
    <cellStyle name="Migliaia [0] 45" xfId="116" xr:uid="{00000000-0005-0000-0000-000075000000}"/>
    <cellStyle name="Migliaia [0] 46" xfId="117" xr:uid="{00000000-0005-0000-0000-000076000000}"/>
    <cellStyle name="Migliaia [0] 47" xfId="118" xr:uid="{00000000-0005-0000-0000-000077000000}"/>
    <cellStyle name="Migliaia [0] 48" xfId="119" xr:uid="{00000000-0005-0000-0000-000078000000}"/>
    <cellStyle name="Migliaia [0] 49" xfId="120" xr:uid="{00000000-0005-0000-0000-000079000000}"/>
    <cellStyle name="Migliaia [0] 5" xfId="121" xr:uid="{00000000-0005-0000-0000-00007A000000}"/>
    <cellStyle name="Migliaia [0] 50" xfId="122" xr:uid="{00000000-0005-0000-0000-00007B000000}"/>
    <cellStyle name="Migliaia [0] 51" xfId="123" xr:uid="{00000000-0005-0000-0000-00007C000000}"/>
    <cellStyle name="Migliaia [0] 52" xfId="124" xr:uid="{00000000-0005-0000-0000-00007D000000}"/>
    <cellStyle name="Migliaia [0] 53" xfId="125" xr:uid="{00000000-0005-0000-0000-00007E000000}"/>
    <cellStyle name="Migliaia [0] 54" xfId="126" xr:uid="{00000000-0005-0000-0000-00007F000000}"/>
    <cellStyle name="Migliaia [0] 55" xfId="127" xr:uid="{00000000-0005-0000-0000-000080000000}"/>
    <cellStyle name="Migliaia [0] 56" xfId="128" xr:uid="{00000000-0005-0000-0000-000081000000}"/>
    <cellStyle name="Migliaia [0] 57" xfId="129" xr:uid="{00000000-0005-0000-0000-000082000000}"/>
    <cellStyle name="Migliaia [0] 58" xfId="130" xr:uid="{00000000-0005-0000-0000-000083000000}"/>
    <cellStyle name="Migliaia [0] 59" xfId="131" xr:uid="{00000000-0005-0000-0000-000084000000}"/>
    <cellStyle name="Migliaia [0] 6" xfId="132" xr:uid="{00000000-0005-0000-0000-000085000000}"/>
    <cellStyle name="Migliaia [0] 7" xfId="133" xr:uid="{00000000-0005-0000-0000-000086000000}"/>
    <cellStyle name="Migliaia [0] 8" xfId="134" xr:uid="{00000000-0005-0000-0000-000087000000}"/>
    <cellStyle name="Migliaia [0] 9" xfId="135" xr:uid="{00000000-0005-0000-0000-000088000000}"/>
    <cellStyle name="Migliaia 10" xfId="136" xr:uid="{00000000-0005-0000-0000-000089000000}"/>
    <cellStyle name="Migliaia 11" xfId="137" xr:uid="{00000000-0005-0000-0000-00008A000000}"/>
    <cellStyle name="Migliaia 12" xfId="138" xr:uid="{00000000-0005-0000-0000-00008B000000}"/>
    <cellStyle name="Migliaia 13" xfId="139" xr:uid="{00000000-0005-0000-0000-00008C000000}"/>
    <cellStyle name="Migliaia 14" xfId="140" xr:uid="{00000000-0005-0000-0000-00008D000000}"/>
    <cellStyle name="Migliaia 15" xfId="141" xr:uid="{00000000-0005-0000-0000-00008E000000}"/>
    <cellStyle name="Migliaia 16" xfId="142" xr:uid="{00000000-0005-0000-0000-00008F000000}"/>
    <cellStyle name="Migliaia 17" xfId="143" xr:uid="{00000000-0005-0000-0000-000090000000}"/>
    <cellStyle name="Migliaia 18" xfId="144" xr:uid="{00000000-0005-0000-0000-000091000000}"/>
    <cellStyle name="Migliaia 19" xfId="145" xr:uid="{00000000-0005-0000-0000-000092000000}"/>
    <cellStyle name="Migliaia 2" xfId="146" xr:uid="{00000000-0005-0000-0000-000093000000}"/>
    <cellStyle name="Migliaia 2 2" xfId="147" xr:uid="{00000000-0005-0000-0000-000094000000}"/>
    <cellStyle name="Migliaia 2 3" xfId="148" xr:uid="{00000000-0005-0000-0000-000095000000}"/>
    <cellStyle name="Migliaia 2_Domestico_reg&amp;naz" xfId="149" xr:uid="{00000000-0005-0000-0000-000096000000}"/>
    <cellStyle name="Migliaia 20" xfId="150" xr:uid="{00000000-0005-0000-0000-000097000000}"/>
    <cellStyle name="Migliaia 21" xfId="151" xr:uid="{00000000-0005-0000-0000-000098000000}"/>
    <cellStyle name="Migliaia 22" xfId="152" xr:uid="{00000000-0005-0000-0000-000099000000}"/>
    <cellStyle name="Migliaia 23" xfId="153" xr:uid="{00000000-0005-0000-0000-00009A000000}"/>
    <cellStyle name="Migliaia 24" xfId="154" xr:uid="{00000000-0005-0000-0000-00009B000000}"/>
    <cellStyle name="Migliaia 25" xfId="155" xr:uid="{00000000-0005-0000-0000-00009C000000}"/>
    <cellStyle name="Migliaia 26" xfId="156" xr:uid="{00000000-0005-0000-0000-00009D000000}"/>
    <cellStyle name="Migliaia 27" xfId="157" xr:uid="{00000000-0005-0000-0000-00009E000000}"/>
    <cellStyle name="Migliaia 28" xfId="158" xr:uid="{00000000-0005-0000-0000-00009F000000}"/>
    <cellStyle name="Migliaia 29" xfId="159" xr:uid="{00000000-0005-0000-0000-0000A0000000}"/>
    <cellStyle name="Migliaia 3" xfId="160" xr:uid="{00000000-0005-0000-0000-0000A1000000}"/>
    <cellStyle name="Migliaia 30" xfId="161" xr:uid="{00000000-0005-0000-0000-0000A2000000}"/>
    <cellStyle name="Migliaia 31" xfId="162" xr:uid="{00000000-0005-0000-0000-0000A3000000}"/>
    <cellStyle name="Migliaia 32" xfId="163" xr:uid="{00000000-0005-0000-0000-0000A4000000}"/>
    <cellStyle name="Migliaia 33" xfId="164" xr:uid="{00000000-0005-0000-0000-0000A5000000}"/>
    <cellStyle name="Migliaia 34" xfId="165" xr:uid="{00000000-0005-0000-0000-0000A6000000}"/>
    <cellStyle name="Migliaia 35" xfId="166" xr:uid="{00000000-0005-0000-0000-0000A7000000}"/>
    <cellStyle name="Migliaia 36" xfId="167" xr:uid="{00000000-0005-0000-0000-0000A8000000}"/>
    <cellStyle name="Migliaia 37" xfId="168" xr:uid="{00000000-0005-0000-0000-0000A9000000}"/>
    <cellStyle name="Migliaia 38" xfId="169" xr:uid="{00000000-0005-0000-0000-0000AA000000}"/>
    <cellStyle name="Migliaia 39" xfId="170" xr:uid="{00000000-0005-0000-0000-0000AB000000}"/>
    <cellStyle name="Migliaia 4" xfId="171" xr:uid="{00000000-0005-0000-0000-0000AC000000}"/>
    <cellStyle name="Migliaia 40" xfId="172" xr:uid="{00000000-0005-0000-0000-0000AD000000}"/>
    <cellStyle name="Migliaia 41" xfId="173" xr:uid="{00000000-0005-0000-0000-0000AE000000}"/>
    <cellStyle name="Migliaia 42" xfId="174" xr:uid="{00000000-0005-0000-0000-0000AF000000}"/>
    <cellStyle name="Migliaia 43" xfId="175" xr:uid="{00000000-0005-0000-0000-0000B0000000}"/>
    <cellStyle name="Migliaia 44" xfId="176" xr:uid="{00000000-0005-0000-0000-0000B1000000}"/>
    <cellStyle name="Migliaia 45" xfId="177" xr:uid="{00000000-0005-0000-0000-0000B2000000}"/>
    <cellStyle name="Migliaia 46" xfId="178" xr:uid="{00000000-0005-0000-0000-0000B3000000}"/>
    <cellStyle name="Migliaia 47" xfId="179" xr:uid="{00000000-0005-0000-0000-0000B4000000}"/>
    <cellStyle name="Migliaia 48" xfId="180" xr:uid="{00000000-0005-0000-0000-0000B5000000}"/>
    <cellStyle name="Migliaia 49" xfId="181" xr:uid="{00000000-0005-0000-0000-0000B6000000}"/>
    <cellStyle name="Migliaia 5" xfId="182" xr:uid="{00000000-0005-0000-0000-0000B7000000}"/>
    <cellStyle name="Migliaia 50" xfId="183" xr:uid="{00000000-0005-0000-0000-0000B8000000}"/>
    <cellStyle name="Migliaia 51" xfId="184" xr:uid="{00000000-0005-0000-0000-0000B9000000}"/>
    <cellStyle name="Migliaia 52" xfId="185" xr:uid="{00000000-0005-0000-0000-0000BA000000}"/>
    <cellStyle name="Migliaia 53" xfId="186" xr:uid="{00000000-0005-0000-0000-0000BB000000}"/>
    <cellStyle name="Migliaia 54" xfId="187" xr:uid="{00000000-0005-0000-0000-0000BC000000}"/>
    <cellStyle name="Migliaia 55" xfId="188" xr:uid="{00000000-0005-0000-0000-0000BD000000}"/>
    <cellStyle name="Migliaia 56" xfId="189" xr:uid="{00000000-0005-0000-0000-0000BE000000}"/>
    <cellStyle name="Migliaia 57" xfId="190" xr:uid="{00000000-0005-0000-0000-0000BF000000}"/>
    <cellStyle name="Migliaia 58" xfId="191" xr:uid="{00000000-0005-0000-0000-0000C0000000}"/>
    <cellStyle name="Migliaia 59" xfId="192" xr:uid="{00000000-0005-0000-0000-0000C1000000}"/>
    <cellStyle name="Migliaia 6" xfId="193" xr:uid="{00000000-0005-0000-0000-0000C2000000}"/>
    <cellStyle name="Migliaia 60" xfId="194" xr:uid="{00000000-0005-0000-0000-0000C3000000}"/>
    <cellStyle name="Migliaia 61" xfId="195" xr:uid="{00000000-0005-0000-0000-0000C4000000}"/>
    <cellStyle name="Migliaia 7" xfId="196" xr:uid="{00000000-0005-0000-0000-0000C5000000}"/>
    <cellStyle name="Migliaia 8" xfId="197" xr:uid="{00000000-0005-0000-0000-0000C6000000}"/>
    <cellStyle name="Migliaia 9" xfId="198" xr:uid="{00000000-0005-0000-0000-0000C7000000}"/>
    <cellStyle name="Neutrale" xfId="199" xr:uid="{00000000-0005-0000-0000-0000C8000000}"/>
    <cellStyle name="Normal" xfId="0" builtinId="0"/>
    <cellStyle name="Normal 10" xfId="450" xr:uid="{00000000-0005-0000-0000-0000CA000000}"/>
    <cellStyle name="Normal 10 2" xfId="451" xr:uid="{00000000-0005-0000-0000-0000CB000000}"/>
    <cellStyle name="Normal 11" xfId="454" xr:uid="{5AEA0AF5-3ECD-4C89-AB7F-796125AB742D}"/>
    <cellStyle name="Normal 12" xfId="457" xr:uid="{71661FAB-0724-4BF8-AD03-F01C1120F904}"/>
    <cellStyle name="Normal 13" xfId="461" xr:uid="{477356E5-3D83-4B6A-81B0-795139580A2C}"/>
    <cellStyle name="Normal 14" xfId="464" xr:uid="{B04A494A-7D0C-4531-AAE3-1217358E2B42}"/>
    <cellStyle name="Normal 15" xfId="465" xr:uid="{2128DAA0-BF1B-4DDE-91E4-DE2656038498}"/>
    <cellStyle name="Normal 2" xfId="200" xr:uid="{00000000-0005-0000-0000-0000CC000000}"/>
    <cellStyle name="Normal 2 2" xfId="201" xr:uid="{00000000-0005-0000-0000-0000CD000000}"/>
    <cellStyle name="Normal 2 2 2" xfId="446" xr:uid="{00000000-0005-0000-0000-0000CE000000}"/>
    <cellStyle name="Normal 2 3" xfId="456" xr:uid="{A73ADF02-B55E-427B-947B-148ADC5885CA}"/>
    <cellStyle name="Normal 2 4" xfId="459" xr:uid="{6E476880-274E-4418-9EA0-23FCD65CA890}"/>
    <cellStyle name="Normal 2 5" xfId="468" xr:uid="{60199657-B0D2-CB40-9FA4-D9C15F1230DB}"/>
    <cellStyle name="Normal 28 2" xfId="471" xr:uid="{5F113600-6815-4D47-B815-E4BC680A2175}"/>
    <cellStyle name="Normal 3" xfId="202" xr:uid="{00000000-0005-0000-0000-0000CF000000}"/>
    <cellStyle name="Normal 3 12" xfId="469" xr:uid="{15DB3A2F-A702-F34B-9582-5EF129AC5CA2}"/>
    <cellStyle name="Normal 3 2" xfId="203" xr:uid="{00000000-0005-0000-0000-0000D0000000}"/>
    <cellStyle name="Normal 3 2 2" xfId="448" xr:uid="{00000000-0005-0000-0000-0000D1000000}"/>
    <cellStyle name="Normal 3 3" xfId="447" xr:uid="{00000000-0005-0000-0000-0000D2000000}"/>
    <cellStyle name="Normal 3 4" xfId="452" xr:uid="{657AA1F3-7539-4B16-8CBD-41B2EA82A291}"/>
    <cellStyle name="Normal 4" xfId="204" xr:uid="{00000000-0005-0000-0000-0000D3000000}"/>
    <cellStyle name="Normal 4 2" xfId="205" xr:uid="{00000000-0005-0000-0000-0000D4000000}"/>
    <cellStyle name="Normal 5" xfId="206" xr:uid="{00000000-0005-0000-0000-0000D5000000}"/>
    <cellStyle name="Normal 5 2" xfId="207" xr:uid="{00000000-0005-0000-0000-0000D6000000}"/>
    <cellStyle name="Normal 5 2 2" xfId="208" xr:uid="{00000000-0005-0000-0000-0000D7000000}"/>
    <cellStyle name="Normal 5 2 2 2" xfId="209" xr:uid="{00000000-0005-0000-0000-0000D8000000}"/>
    <cellStyle name="Normal 6" xfId="210" xr:uid="{00000000-0005-0000-0000-0000D9000000}"/>
    <cellStyle name="Normal 6 2" xfId="449" xr:uid="{00000000-0005-0000-0000-0000DA000000}"/>
    <cellStyle name="Normal 6 3" xfId="463" xr:uid="{4C1B04C4-B0B5-4A6D-87E4-06236ECFB5C9}"/>
    <cellStyle name="Normal 7" xfId="211" xr:uid="{00000000-0005-0000-0000-0000DB000000}"/>
    <cellStyle name="Normal 7 2" xfId="212" xr:uid="{00000000-0005-0000-0000-0000DC000000}"/>
    <cellStyle name="Normal 8" xfId="213" xr:uid="{00000000-0005-0000-0000-0000DD000000}"/>
    <cellStyle name="Normal 9" xfId="214" xr:uid="{00000000-0005-0000-0000-0000DE000000}"/>
    <cellStyle name="Normal_Book1" xfId="455" xr:uid="{FE19ECDB-D827-4683-ACAD-4D0594B7BC7C}"/>
    <cellStyle name="Normale 10" xfId="215" xr:uid="{00000000-0005-0000-0000-0000DF000000}"/>
    <cellStyle name="Normale 10 2" xfId="216" xr:uid="{00000000-0005-0000-0000-0000E0000000}"/>
    <cellStyle name="Normale 10 3" xfId="217" xr:uid="{00000000-0005-0000-0000-0000E1000000}"/>
    <cellStyle name="Normale 10_EDEN industria 2008 rev" xfId="218" xr:uid="{00000000-0005-0000-0000-0000E2000000}"/>
    <cellStyle name="Normale 11" xfId="219" xr:uid="{00000000-0005-0000-0000-0000E3000000}"/>
    <cellStyle name="Normale 11 2" xfId="220" xr:uid="{00000000-0005-0000-0000-0000E4000000}"/>
    <cellStyle name="Normale 11 3" xfId="221" xr:uid="{00000000-0005-0000-0000-0000E5000000}"/>
    <cellStyle name="Normale 11_EDEN industria 2008 rev" xfId="222" xr:uid="{00000000-0005-0000-0000-0000E6000000}"/>
    <cellStyle name="Normale 12" xfId="223" xr:uid="{00000000-0005-0000-0000-0000E7000000}"/>
    <cellStyle name="Normale 12 2" xfId="224" xr:uid="{00000000-0005-0000-0000-0000E8000000}"/>
    <cellStyle name="Normale 12 3" xfId="225" xr:uid="{00000000-0005-0000-0000-0000E9000000}"/>
    <cellStyle name="Normale 12_EDEN industria 2008 rev" xfId="226" xr:uid="{00000000-0005-0000-0000-0000EA000000}"/>
    <cellStyle name="Normale 13" xfId="227" xr:uid="{00000000-0005-0000-0000-0000EB000000}"/>
    <cellStyle name="Normale 13 2" xfId="228" xr:uid="{00000000-0005-0000-0000-0000EC000000}"/>
    <cellStyle name="Normale 13 3" xfId="229" xr:uid="{00000000-0005-0000-0000-0000ED000000}"/>
    <cellStyle name="Normale 13_EDEN industria 2008 rev" xfId="230" xr:uid="{00000000-0005-0000-0000-0000EE000000}"/>
    <cellStyle name="Normale 14" xfId="231" xr:uid="{00000000-0005-0000-0000-0000EF000000}"/>
    <cellStyle name="Normale 14 2" xfId="232" xr:uid="{00000000-0005-0000-0000-0000F0000000}"/>
    <cellStyle name="Normale 14 3" xfId="233" xr:uid="{00000000-0005-0000-0000-0000F1000000}"/>
    <cellStyle name="Normale 14_EDEN industria 2008 rev" xfId="234" xr:uid="{00000000-0005-0000-0000-0000F2000000}"/>
    <cellStyle name="Normale 15" xfId="235" xr:uid="{00000000-0005-0000-0000-0000F3000000}"/>
    <cellStyle name="Normale 15 2" xfId="236" xr:uid="{00000000-0005-0000-0000-0000F4000000}"/>
    <cellStyle name="Normale 15 3" xfId="237" xr:uid="{00000000-0005-0000-0000-0000F5000000}"/>
    <cellStyle name="Normale 15_EDEN industria 2008 rev" xfId="238" xr:uid="{00000000-0005-0000-0000-0000F6000000}"/>
    <cellStyle name="Normale 16" xfId="239" xr:uid="{00000000-0005-0000-0000-0000F7000000}"/>
    <cellStyle name="Normale 17" xfId="240" xr:uid="{00000000-0005-0000-0000-0000F8000000}"/>
    <cellStyle name="Normale 18" xfId="241" xr:uid="{00000000-0005-0000-0000-0000F9000000}"/>
    <cellStyle name="Normale 19" xfId="242" xr:uid="{00000000-0005-0000-0000-0000FA000000}"/>
    <cellStyle name="Normale 2" xfId="243" xr:uid="{00000000-0005-0000-0000-0000FB000000}"/>
    <cellStyle name="Normale 2 2" xfId="244" xr:uid="{00000000-0005-0000-0000-0000FC000000}"/>
    <cellStyle name="Normale 2_EDEN industria 2008 rev" xfId="245" xr:uid="{00000000-0005-0000-0000-0000FD000000}"/>
    <cellStyle name="Normale 20" xfId="246" xr:uid="{00000000-0005-0000-0000-0000FE000000}"/>
    <cellStyle name="Normale 21" xfId="247" xr:uid="{00000000-0005-0000-0000-0000FF000000}"/>
    <cellStyle name="Normale 22" xfId="248" xr:uid="{00000000-0005-0000-0000-000000010000}"/>
    <cellStyle name="Normale 23" xfId="249" xr:uid="{00000000-0005-0000-0000-000001010000}"/>
    <cellStyle name="Normale 24" xfId="250" xr:uid="{00000000-0005-0000-0000-000002010000}"/>
    <cellStyle name="Normale 25" xfId="251" xr:uid="{00000000-0005-0000-0000-000003010000}"/>
    <cellStyle name="Normale 26" xfId="252" xr:uid="{00000000-0005-0000-0000-000004010000}"/>
    <cellStyle name="Normale 27" xfId="253" xr:uid="{00000000-0005-0000-0000-000005010000}"/>
    <cellStyle name="Normale 28" xfId="254" xr:uid="{00000000-0005-0000-0000-000006010000}"/>
    <cellStyle name="Normale 29" xfId="255" xr:uid="{00000000-0005-0000-0000-000007010000}"/>
    <cellStyle name="Normale 3" xfId="256" xr:uid="{00000000-0005-0000-0000-000008010000}"/>
    <cellStyle name="Normale 3 2" xfId="257" xr:uid="{00000000-0005-0000-0000-000009010000}"/>
    <cellStyle name="Normale 3 3" xfId="258" xr:uid="{00000000-0005-0000-0000-00000A010000}"/>
    <cellStyle name="Normale 3_EDEN industria 2008 rev" xfId="259" xr:uid="{00000000-0005-0000-0000-00000B010000}"/>
    <cellStyle name="Normale 30" xfId="260" xr:uid="{00000000-0005-0000-0000-00000C010000}"/>
    <cellStyle name="Normale 31" xfId="261" xr:uid="{00000000-0005-0000-0000-00000D010000}"/>
    <cellStyle name="Normale 32" xfId="262" xr:uid="{00000000-0005-0000-0000-00000E010000}"/>
    <cellStyle name="Normale 33" xfId="263" xr:uid="{00000000-0005-0000-0000-00000F010000}"/>
    <cellStyle name="Normale 34" xfId="264" xr:uid="{00000000-0005-0000-0000-000010010000}"/>
    <cellStyle name="Normale 35" xfId="265" xr:uid="{00000000-0005-0000-0000-000011010000}"/>
    <cellStyle name="Normale 36" xfId="266" xr:uid="{00000000-0005-0000-0000-000012010000}"/>
    <cellStyle name="Normale 37" xfId="267" xr:uid="{00000000-0005-0000-0000-000013010000}"/>
    <cellStyle name="Normale 38" xfId="268" xr:uid="{00000000-0005-0000-0000-000014010000}"/>
    <cellStyle name="Normale 39" xfId="269" xr:uid="{00000000-0005-0000-0000-000015010000}"/>
    <cellStyle name="Normale 4" xfId="270" xr:uid="{00000000-0005-0000-0000-000016010000}"/>
    <cellStyle name="Normale 4 2" xfId="271" xr:uid="{00000000-0005-0000-0000-000017010000}"/>
    <cellStyle name="Normale 4 3" xfId="272" xr:uid="{00000000-0005-0000-0000-000018010000}"/>
    <cellStyle name="Normale 4_EDEN industria 2008 rev" xfId="273" xr:uid="{00000000-0005-0000-0000-000019010000}"/>
    <cellStyle name="Normale 40" xfId="274" xr:uid="{00000000-0005-0000-0000-00001A010000}"/>
    <cellStyle name="Normale 41" xfId="275" xr:uid="{00000000-0005-0000-0000-00001B010000}"/>
    <cellStyle name="Normale 42" xfId="276" xr:uid="{00000000-0005-0000-0000-00001C010000}"/>
    <cellStyle name="Normale 43" xfId="277" xr:uid="{00000000-0005-0000-0000-00001D010000}"/>
    <cellStyle name="Normale 44" xfId="278" xr:uid="{00000000-0005-0000-0000-00001E010000}"/>
    <cellStyle name="Normale 45" xfId="279" xr:uid="{00000000-0005-0000-0000-00001F010000}"/>
    <cellStyle name="Normale 46" xfId="280" xr:uid="{00000000-0005-0000-0000-000020010000}"/>
    <cellStyle name="Normale 47" xfId="281" xr:uid="{00000000-0005-0000-0000-000021010000}"/>
    <cellStyle name="Normale 48" xfId="282" xr:uid="{00000000-0005-0000-0000-000022010000}"/>
    <cellStyle name="Normale 49" xfId="283" xr:uid="{00000000-0005-0000-0000-000023010000}"/>
    <cellStyle name="Normale 5" xfId="284" xr:uid="{00000000-0005-0000-0000-000024010000}"/>
    <cellStyle name="Normale 5 2" xfId="285" xr:uid="{00000000-0005-0000-0000-000025010000}"/>
    <cellStyle name="Normale 5 3" xfId="286" xr:uid="{00000000-0005-0000-0000-000026010000}"/>
    <cellStyle name="Normale 5_EDEN industria 2008 rev" xfId="287" xr:uid="{00000000-0005-0000-0000-000027010000}"/>
    <cellStyle name="Normale 50" xfId="288" xr:uid="{00000000-0005-0000-0000-000028010000}"/>
    <cellStyle name="Normale 51" xfId="289" xr:uid="{00000000-0005-0000-0000-000029010000}"/>
    <cellStyle name="Normale 52" xfId="290" xr:uid="{00000000-0005-0000-0000-00002A010000}"/>
    <cellStyle name="Normale 53" xfId="291" xr:uid="{00000000-0005-0000-0000-00002B010000}"/>
    <cellStyle name="Normale 54" xfId="292" xr:uid="{00000000-0005-0000-0000-00002C010000}"/>
    <cellStyle name="Normale 55" xfId="293" xr:uid="{00000000-0005-0000-0000-00002D010000}"/>
    <cellStyle name="Normale 56" xfId="294" xr:uid="{00000000-0005-0000-0000-00002E010000}"/>
    <cellStyle name="Normale 57" xfId="295" xr:uid="{00000000-0005-0000-0000-00002F010000}"/>
    <cellStyle name="Normale 58" xfId="296" xr:uid="{00000000-0005-0000-0000-000030010000}"/>
    <cellStyle name="Normale 59" xfId="297" xr:uid="{00000000-0005-0000-0000-000031010000}"/>
    <cellStyle name="Normale 6" xfId="298" xr:uid="{00000000-0005-0000-0000-000032010000}"/>
    <cellStyle name="Normale 6 2" xfId="299" xr:uid="{00000000-0005-0000-0000-000033010000}"/>
    <cellStyle name="Normale 6 3" xfId="300" xr:uid="{00000000-0005-0000-0000-000034010000}"/>
    <cellStyle name="Normale 6_EDEN industria 2008 rev" xfId="301" xr:uid="{00000000-0005-0000-0000-000035010000}"/>
    <cellStyle name="Normale 60" xfId="302" xr:uid="{00000000-0005-0000-0000-000036010000}"/>
    <cellStyle name="Normale 61" xfId="303" xr:uid="{00000000-0005-0000-0000-000037010000}"/>
    <cellStyle name="Normale 62" xfId="304" xr:uid="{00000000-0005-0000-0000-000038010000}"/>
    <cellStyle name="Normale 63" xfId="305" xr:uid="{00000000-0005-0000-0000-000039010000}"/>
    <cellStyle name="Normale 64" xfId="306" xr:uid="{00000000-0005-0000-0000-00003A010000}"/>
    <cellStyle name="Normale 65" xfId="307" xr:uid="{00000000-0005-0000-0000-00003B010000}"/>
    <cellStyle name="Normale 7" xfId="308" xr:uid="{00000000-0005-0000-0000-00003C010000}"/>
    <cellStyle name="Normale 7 2" xfId="309" xr:uid="{00000000-0005-0000-0000-00003D010000}"/>
    <cellStyle name="Normale 7 3" xfId="310" xr:uid="{00000000-0005-0000-0000-00003E010000}"/>
    <cellStyle name="Normale 7_EDEN industria 2008 rev" xfId="311" xr:uid="{00000000-0005-0000-0000-00003F010000}"/>
    <cellStyle name="Normale 8" xfId="312" xr:uid="{00000000-0005-0000-0000-000040010000}"/>
    <cellStyle name="Normale 8 2" xfId="313" xr:uid="{00000000-0005-0000-0000-000041010000}"/>
    <cellStyle name="Normale 8 3" xfId="314" xr:uid="{00000000-0005-0000-0000-000042010000}"/>
    <cellStyle name="Normale 8_EDEN industria 2008 rev" xfId="315" xr:uid="{00000000-0005-0000-0000-000043010000}"/>
    <cellStyle name="Normale 9" xfId="316" xr:uid="{00000000-0005-0000-0000-000044010000}"/>
    <cellStyle name="Normale 9 2" xfId="317" xr:uid="{00000000-0005-0000-0000-000045010000}"/>
    <cellStyle name="Normale 9 3" xfId="318" xr:uid="{00000000-0005-0000-0000-000046010000}"/>
    <cellStyle name="Normale 9_EDEN industria 2008 rev" xfId="319" xr:uid="{00000000-0005-0000-0000-000047010000}"/>
    <cellStyle name="Nota" xfId="320" xr:uid="{00000000-0005-0000-0000-000048010000}"/>
    <cellStyle name="Nuovo" xfId="321" xr:uid="{00000000-0005-0000-0000-000049010000}"/>
    <cellStyle name="Nuovo 10" xfId="322" xr:uid="{00000000-0005-0000-0000-00004A010000}"/>
    <cellStyle name="Nuovo 11" xfId="323" xr:uid="{00000000-0005-0000-0000-00004B010000}"/>
    <cellStyle name="Nuovo 12" xfId="324" xr:uid="{00000000-0005-0000-0000-00004C010000}"/>
    <cellStyle name="Nuovo 13" xfId="325" xr:uid="{00000000-0005-0000-0000-00004D010000}"/>
    <cellStyle name="Nuovo 14" xfId="326" xr:uid="{00000000-0005-0000-0000-00004E010000}"/>
    <cellStyle name="Nuovo 15" xfId="327" xr:uid="{00000000-0005-0000-0000-00004F010000}"/>
    <cellStyle name="Nuovo 16" xfId="328" xr:uid="{00000000-0005-0000-0000-000050010000}"/>
    <cellStyle name="Nuovo 17" xfId="329" xr:uid="{00000000-0005-0000-0000-000051010000}"/>
    <cellStyle name="Nuovo 18" xfId="330" xr:uid="{00000000-0005-0000-0000-000052010000}"/>
    <cellStyle name="Nuovo 19" xfId="331" xr:uid="{00000000-0005-0000-0000-000053010000}"/>
    <cellStyle name="Nuovo 2" xfId="332" xr:uid="{00000000-0005-0000-0000-000054010000}"/>
    <cellStyle name="Nuovo 20" xfId="333" xr:uid="{00000000-0005-0000-0000-000055010000}"/>
    <cellStyle name="Nuovo 21" xfId="334" xr:uid="{00000000-0005-0000-0000-000056010000}"/>
    <cellStyle name="Nuovo 22" xfId="335" xr:uid="{00000000-0005-0000-0000-000057010000}"/>
    <cellStyle name="Nuovo 23" xfId="336" xr:uid="{00000000-0005-0000-0000-000058010000}"/>
    <cellStyle name="Nuovo 24" xfId="337" xr:uid="{00000000-0005-0000-0000-000059010000}"/>
    <cellStyle name="Nuovo 25" xfId="338" xr:uid="{00000000-0005-0000-0000-00005A010000}"/>
    <cellStyle name="Nuovo 26" xfId="339" xr:uid="{00000000-0005-0000-0000-00005B010000}"/>
    <cellStyle name="Nuovo 27" xfId="340" xr:uid="{00000000-0005-0000-0000-00005C010000}"/>
    <cellStyle name="Nuovo 28" xfId="341" xr:uid="{00000000-0005-0000-0000-00005D010000}"/>
    <cellStyle name="Nuovo 29" xfId="342" xr:uid="{00000000-0005-0000-0000-00005E010000}"/>
    <cellStyle name="Nuovo 3" xfId="343" xr:uid="{00000000-0005-0000-0000-00005F010000}"/>
    <cellStyle name="Nuovo 30" xfId="344" xr:uid="{00000000-0005-0000-0000-000060010000}"/>
    <cellStyle name="Nuovo 31" xfId="345" xr:uid="{00000000-0005-0000-0000-000061010000}"/>
    <cellStyle name="Nuovo 32" xfId="346" xr:uid="{00000000-0005-0000-0000-000062010000}"/>
    <cellStyle name="Nuovo 33" xfId="347" xr:uid="{00000000-0005-0000-0000-000063010000}"/>
    <cellStyle name="Nuovo 34" xfId="348" xr:uid="{00000000-0005-0000-0000-000064010000}"/>
    <cellStyle name="Nuovo 35" xfId="349" xr:uid="{00000000-0005-0000-0000-000065010000}"/>
    <cellStyle name="Nuovo 36" xfId="350" xr:uid="{00000000-0005-0000-0000-000066010000}"/>
    <cellStyle name="Nuovo 37" xfId="351" xr:uid="{00000000-0005-0000-0000-000067010000}"/>
    <cellStyle name="Nuovo 38" xfId="352" xr:uid="{00000000-0005-0000-0000-000068010000}"/>
    <cellStyle name="Nuovo 39" xfId="353" xr:uid="{00000000-0005-0000-0000-000069010000}"/>
    <cellStyle name="Nuovo 4" xfId="354" xr:uid="{00000000-0005-0000-0000-00006A010000}"/>
    <cellStyle name="Nuovo 40" xfId="355" xr:uid="{00000000-0005-0000-0000-00006B010000}"/>
    <cellStyle name="Nuovo 41" xfId="356" xr:uid="{00000000-0005-0000-0000-00006C010000}"/>
    <cellStyle name="Nuovo 42" xfId="357" xr:uid="{00000000-0005-0000-0000-00006D010000}"/>
    <cellStyle name="Nuovo 43" xfId="358" xr:uid="{00000000-0005-0000-0000-00006E010000}"/>
    <cellStyle name="Nuovo 44" xfId="359" xr:uid="{00000000-0005-0000-0000-00006F010000}"/>
    <cellStyle name="Nuovo 5" xfId="360" xr:uid="{00000000-0005-0000-0000-000070010000}"/>
    <cellStyle name="Nuovo 6" xfId="361" xr:uid="{00000000-0005-0000-0000-000071010000}"/>
    <cellStyle name="Nuovo 7" xfId="362" xr:uid="{00000000-0005-0000-0000-000072010000}"/>
    <cellStyle name="Nuovo 8" xfId="363" xr:uid="{00000000-0005-0000-0000-000073010000}"/>
    <cellStyle name="Nuovo 9" xfId="364" xr:uid="{00000000-0005-0000-0000-000074010000}"/>
    <cellStyle name="Output 2" xfId="365" xr:uid="{00000000-0005-0000-0000-000075010000}"/>
    <cellStyle name="Percen - Type1" xfId="366" xr:uid="{00000000-0005-0000-0000-000076010000}"/>
    <cellStyle name="Percent 2" xfId="367" xr:uid="{00000000-0005-0000-0000-000077010000}"/>
    <cellStyle name="Percent 3" xfId="458" xr:uid="{08215206-4611-4C90-95DF-84DBC1791236}"/>
    <cellStyle name="Percentuale 10" xfId="368" xr:uid="{00000000-0005-0000-0000-000078010000}"/>
    <cellStyle name="Percentuale 11" xfId="369" xr:uid="{00000000-0005-0000-0000-000079010000}"/>
    <cellStyle name="Percentuale 12" xfId="370" xr:uid="{00000000-0005-0000-0000-00007A010000}"/>
    <cellStyle name="Percentuale 13" xfId="371" xr:uid="{00000000-0005-0000-0000-00007B010000}"/>
    <cellStyle name="Percentuale 14" xfId="372" xr:uid="{00000000-0005-0000-0000-00007C010000}"/>
    <cellStyle name="Percentuale 15" xfId="373" xr:uid="{00000000-0005-0000-0000-00007D010000}"/>
    <cellStyle name="Percentuale 16" xfId="374" xr:uid="{00000000-0005-0000-0000-00007E010000}"/>
    <cellStyle name="Percentuale 17" xfId="375" xr:uid="{00000000-0005-0000-0000-00007F010000}"/>
    <cellStyle name="Percentuale 18" xfId="376" xr:uid="{00000000-0005-0000-0000-000080010000}"/>
    <cellStyle name="Percentuale 19" xfId="377" xr:uid="{00000000-0005-0000-0000-000081010000}"/>
    <cellStyle name="Percentuale 2" xfId="378" xr:uid="{00000000-0005-0000-0000-000082010000}"/>
    <cellStyle name="Percentuale 20" xfId="379" xr:uid="{00000000-0005-0000-0000-000083010000}"/>
    <cellStyle name="Percentuale 21" xfId="380" xr:uid="{00000000-0005-0000-0000-000084010000}"/>
    <cellStyle name="Percentuale 22" xfId="381" xr:uid="{00000000-0005-0000-0000-000085010000}"/>
    <cellStyle name="Percentuale 23" xfId="382" xr:uid="{00000000-0005-0000-0000-000086010000}"/>
    <cellStyle name="Percentuale 24" xfId="383" xr:uid="{00000000-0005-0000-0000-000087010000}"/>
    <cellStyle name="Percentuale 25" xfId="384" xr:uid="{00000000-0005-0000-0000-000088010000}"/>
    <cellStyle name="Percentuale 26" xfId="385" xr:uid="{00000000-0005-0000-0000-000089010000}"/>
    <cellStyle name="Percentuale 27" xfId="386" xr:uid="{00000000-0005-0000-0000-00008A010000}"/>
    <cellStyle name="Percentuale 28" xfId="387" xr:uid="{00000000-0005-0000-0000-00008B010000}"/>
    <cellStyle name="Percentuale 29" xfId="388" xr:uid="{00000000-0005-0000-0000-00008C010000}"/>
    <cellStyle name="Percentuale 3" xfId="389" xr:uid="{00000000-0005-0000-0000-00008D010000}"/>
    <cellStyle name="Percentuale 30" xfId="390" xr:uid="{00000000-0005-0000-0000-00008E010000}"/>
    <cellStyle name="Percentuale 31" xfId="391" xr:uid="{00000000-0005-0000-0000-00008F010000}"/>
    <cellStyle name="Percentuale 32" xfId="392" xr:uid="{00000000-0005-0000-0000-000090010000}"/>
    <cellStyle name="Percentuale 33" xfId="393" xr:uid="{00000000-0005-0000-0000-000091010000}"/>
    <cellStyle name="Percentuale 34" xfId="394" xr:uid="{00000000-0005-0000-0000-000092010000}"/>
    <cellStyle name="Percentuale 35" xfId="395" xr:uid="{00000000-0005-0000-0000-000093010000}"/>
    <cellStyle name="Percentuale 36" xfId="396" xr:uid="{00000000-0005-0000-0000-000094010000}"/>
    <cellStyle name="Percentuale 37" xfId="397" xr:uid="{00000000-0005-0000-0000-000095010000}"/>
    <cellStyle name="Percentuale 38" xfId="398" xr:uid="{00000000-0005-0000-0000-000096010000}"/>
    <cellStyle name="Percentuale 39" xfId="399" xr:uid="{00000000-0005-0000-0000-000097010000}"/>
    <cellStyle name="Percentuale 4" xfId="400" xr:uid="{00000000-0005-0000-0000-000098010000}"/>
    <cellStyle name="Percentuale 40" xfId="401" xr:uid="{00000000-0005-0000-0000-000099010000}"/>
    <cellStyle name="Percentuale 41" xfId="402" xr:uid="{00000000-0005-0000-0000-00009A010000}"/>
    <cellStyle name="Percentuale 42" xfId="403" xr:uid="{00000000-0005-0000-0000-00009B010000}"/>
    <cellStyle name="Percentuale 43" xfId="404" xr:uid="{00000000-0005-0000-0000-00009C010000}"/>
    <cellStyle name="Percentuale 44" xfId="405" xr:uid="{00000000-0005-0000-0000-00009D010000}"/>
    <cellStyle name="Percentuale 45" xfId="406" xr:uid="{00000000-0005-0000-0000-00009E010000}"/>
    <cellStyle name="Percentuale 46" xfId="407" xr:uid="{00000000-0005-0000-0000-00009F010000}"/>
    <cellStyle name="Percentuale 47" xfId="408" xr:uid="{00000000-0005-0000-0000-0000A0010000}"/>
    <cellStyle name="Percentuale 48" xfId="409" xr:uid="{00000000-0005-0000-0000-0000A1010000}"/>
    <cellStyle name="Percentuale 49" xfId="410" xr:uid="{00000000-0005-0000-0000-0000A2010000}"/>
    <cellStyle name="Percentuale 5" xfId="411" xr:uid="{00000000-0005-0000-0000-0000A3010000}"/>
    <cellStyle name="Percentuale 50" xfId="412" xr:uid="{00000000-0005-0000-0000-0000A4010000}"/>
    <cellStyle name="Percentuale 51" xfId="413" xr:uid="{00000000-0005-0000-0000-0000A5010000}"/>
    <cellStyle name="Percentuale 52" xfId="414" xr:uid="{00000000-0005-0000-0000-0000A6010000}"/>
    <cellStyle name="Percentuale 53" xfId="415" xr:uid="{00000000-0005-0000-0000-0000A7010000}"/>
    <cellStyle name="Percentuale 54" xfId="416" xr:uid="{00000000-0005-0000-0000-0000A8010000}"/>
    <cellStyle name="Percentuale 55" xfId="417" xr:uid="{00000000-0005-0000-0000-0000A9010000}"/>
    <cellStyle name="Percentuale 56" xfId="418" xr:uid="{00000000-0005-0000-0000-0000AA010000}"/>
    <cellStyle name="Percentuale 57" xfId="419" xr:uid="{00000000-0005-0000-0000-0000AB010000}"/>
    <cellStyle name="Percentuale 58" xfId="420" xr:uid="{00000000-0005-0000-0000-0000AC010000}"/>
    <cellStyle name="Percentuale 59" xfId="421" xr:uid="{00000000-0005-0000-0000-0000AD010000}"/>
    <cellStyle name="Percentuale 6" xfId="422" xr:uid="{00000000-0005-0000-0000-0000AE010000}"/>
    <cellStyle name="Percentuale 60" xfId="423" xr:uid="{00000000-0005-0000-0000-0000AF010000}"/>
    <cellStyle name="Percentuale 61" xfId="424" xr:uid="{00000000-0005-0000-0000-0000B0010000}"/>
    <cellStyle name="Percentuale 62" xfId="425" xr:uid="{00000000-0005-0000-0000-0000B1010000}"/>
    <cellStyle name="Percentuale 63" xfId="426" xr:uid="{00000000-0005-0000-0000-0000B2010000}"/>
    <cellStyle name="Percentuale 64" xfId="427" xr:uid="{00000000-0005-0000-0000-0000B3010000}"/>
    <cellStyle name="Percentuale 65" xfId="428" xr:uid="{00000000-0005-0000-0000-0000B4010000}"/>
    <cellStyle name="Percentuale 66" xfId="429" xr:uid="{00000000-0005-0000-0000-0000B5010000}"/>
    <cellStyle name="Percentuale 67" xfId="430" xr:uid="{00000000-0005-0000-0000-0000B6010000}"/>
    <cellStyle name="Percentuale 68" xfId="431" xr:uid="{00000000-0005-0000-0000-0000B7010000}"/>
    <cellStyle name="Percentuale 69" xfId="432" xr:uid="{00000000-0005-0000-0000-0000B8010000}"/>
    <cellStyle name="Percentuale 7" xfId="433" xr:uid="{00000000-0005-0000-0000-0000B9010000}"/>
    <cellStyle name="Percentuale 8" xfId="434" xr:uid="{00000000-0005-0000-0000-0000BA010000}"/>
    <cellStyle name="Percentuale 9" xfId="435" xr:uid="{00000000-0005-0000-0000-0000BB010000}"/>
    <cellStyle name="Procent 2" xfId="467" xr:uid="{06028C80-3070-8646-87EC-E4C14FEBF89E}"/>
    <cellStyle name="Testo avviso" xfId="436" xr:uid="{00000000-0005-0000-0000-0000BC010000}"/>
    <cellStyle name="Testo descrittivo" xfId="437" xr:uid="{00000000-0005-0000-0000-0000BD010000}"/>
    <cellStyle name="Titolo" xfId="438" xr:uid="{00000000-0005-0000-0000-0000BE010000}"/>
    <cellStyle name="Titolo 1" xfId="439" xr:uid="{00000000-0005-0000-0000-0000BF010000}"/>
    <cellStyle name="Titolo 2" xfId="440" xr:uid="{00000000-0005-0000-0000-0000C0010000}"/>
    <cellStyle name="Titolo 3" xfId="441" xr:uid="{00000000-0005-0000-0000-0000C1010000}"/>
    <cellStyle name="Titolo 4" xfId="442" xr:uid="{00000000-0005-0000-0000-0000C2010000}"/>
    <cellStyle name="Totale" xfId="443" xr:uid="{00000000-0005-0000-0000-0000C3010000}"/>
    <cellStyle name="Ugyldig" xfId="1" builtinId="27"/>
    <cellStyle name="Valore non valido" xfId="444" xr:uid="{00000000-0005-0000-0000-0000C4010000}"/>
    <cellStyle name="Valore valido" xfId="445" xr:uid="{00000000-0005-0000-0000-0000C5010000}"/>
    <cellStyle name="Обычный_Лист1" xfId="453" xr:uid="{C5605E4F-9792-4BE6-BC23-7AAD98000F96}"/>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8.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7.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3.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6.xml"/><Relationship Id="rId27" Type="http://schemas.openxmlformats.org/officeDocument/2006/relationships/styles" Target="styles.xml"/><Relationship Id="rId30"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10</xdr:col>
      <xdr:colOff>457200</xdr:colOff>
      <xdr:row>1</xdr:row>
      <xdr:rowOff>91440</xdr:rowOff>
    </xdr:from>
    <xdr:to>
      <xdr:col>17</xdr:col>
      <xdr:colOff>535728</xdr:colOff>
      <xdr:row>9</xdr:row>
      <xdr:rowOff>70961</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9227820" y="251460"/>
          <a:ext cx="4452408" cy="12596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11th of April 2017:</a:t>
          </a:r>
        </a:p>
        <a:p>
          <a:endParaRPr lang="da-DK" sz="1100"/>
        </a:p>
        <a:p>
          <a:r>
            <a:rPr lang="da-DK" sz="1100"/>
            <a:t>I included also some commodities that are not used by any technology, but I did that in order to include the relative emissions</a:t>
          </a:r>
          <a:r>
            <a:rPr lang="da-DK" sz="1100" baseline="0"/>
            <a:t> as for example coal</a:t>
          </a:r>
          <a:endParaRPr lang="da-DK"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SHIFT/TIMES/TIMES-NO/My%20Model/TIMES-NO/2014-09-29%20RAMSES%20interface.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RAMSES/RAMSES%20Dat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IMES%20models/TIMES_AZ/SubRES_TMPL/SubRes_ELC_Tech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Wolfgang/c/temphold/TMPL_RE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Mikkel/TIMES-DK/SubRES_TMPL/SubRes_ELC_Plants202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Mikkel/TIMES-DK/SubRES_TMPL/SubRes_ELC_Plants2025.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VEDA/VEDA_Models/Denmark/TIMES-DK_Updated_COMETS-XS/VT_DK_ELC.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RAMSES/Simuleringer/2012/2012-08-27/Rettelser_foretaget_i_DATA69_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Plants1"/>
      <sheetName val="Plants1-X"/>
      <sheetName val="Ad hoc"/>
      <sheetName val="Plants2"/>
      <sheetName val="Plants2A"/>
      <sheetName val="Plants2B"/>
      <sheetName val="Tech"/>
      <sheetName val="TechA"/>
      <sheetName val="TechB"/>
      <sheetName val="Proc"/>
      <sheetName val="ProcA"/>
      <sheetName val="ProcB"/>
      <sheetName val="Proc1"/>
      <sheetName val="Comm"/>
      <sheetName val="Emis"/>
      <sheetName val="Fuel Tech"/>
      <sheetName val="Tech WS"/>
      <sheetName val="TechA WS"/>
      <sheetName val="TechB WS"/>
      <sheetName val="Proc WS"/>
      <sheetName val="ProcA WS"/>
      <sheetName val="ProcB WS"/>
      <sheetName val="Capacity"/>
      <sheetName val="Geo"/>
      <sheetName val="PlantData"/>
      <sheetName val="Technology"/>
      <sheetName val="PlantType"/>
      <sheetName val="TIMES-DK codes"/>
      <sheetName val="Peak"/>
      <sheetName val="Plants Translate 1"/>
      <sheetName val="Plants Translate 2"/>
      <sheetName val="Fuel"/>
      <sheetName val="Names"/>
      <sheetName val="Info"/>
      <sheetName val="Define ChooseSheet"/>
    </sheetNames>
    <sheetDataSet>
      <sheetData sheetId="0">
        <row r="22">
          <cell r="D22">
            <v>2010</v>
          </cell>
        </row>
        <row r="24">
          <cell r="D24" t="str">
            <v>DK-West</v>
          </cell>
        </row>
      </sheetData>
      <sheetData sheetId="1">
        <row r="14">
          <cell r="A14" t="str">
            <v>Helsingør1</v>
          </cell>
          <cell r="B14" t="str">
            <v>DK-East</v>
          </cell>
          <cell r="G14">
            <v>55</v>
          </cell>
          <cell r="H14">
            <v>58.823529411764703</v>
          </cell>
          <cell r="AK14">
            <v>22.384999999999998</v>
          </cell>
          <cell r="AL14">
            <v>25.605536332179923</v>
          </cell>
          <cell r="AN14">
            <v>0</v>
          </cell>
          <cell r="AO14">
            <v>4.4000000000000004</v>
          </cell>
          <cell r="AP14">
            <v>550</v>
          </cell>
          <cell r="AQ14">
            <v>5.5</v>
          </cell>
          <cell r="BG14" t="b">
            <v>0</v>
          </cell>
          <cell r="BO14" t="b">
            <v>0</v>
          </cell>
          <cell r="CA14" t="b">
            <v>0</v>
          </cell>
          <cell r="CB14" t="b">
            <v>0</v>
          </cell>
          <cell r="CD14" t="b">
            <v>0</v>
          </cell>
          <cell r="CE14" t="b">
            <v>0</v>
          </cell>
          <cell r="CG14" t="b">
            <v>0</v>
          </cell>
          <cell r="CH14" t="b">
            <v>0</v>
          </cell>
          <cell r="CP14" t="str">
            <v>ECGASGTD</v>
          </cell>
          <cell r="CT14" t="b">
            <v>0</v>
          </cell>
          <cell r="CV14" t="b">
            <v>0</v>
          </cell>
          <cell r="CX14" t="b">
            <v>0</v>
          </cell>
          <cell r="CZ14" t="b">
            <v>0</v>
          </cell>
          <cell r="DB14" t="b">
            <v>0</v>
          </cell>
          <cell r="DD14" t="b">
            <v>0</v>
          </cell>
          <cell r="DF14" t="b">
            <v>0</v>
          </cell>
          <cell r="DH14" t="b">
            <v>0</v>
          </cell>
          <cell r="DJ14" t="b">
            <v>0</v>
          </cell>
          <cell r="DL14" t="b">
            <v>0</v>
          </cell>
          <cell r="DN14" t="b">
            <v>0</v>
          </cell>
          <cell r="DP14" t="b">
            <v>0</v>
          </cell>
          <cell r="DV14">
            <v>0</v>
          </cell>
          <cell r="DX14">
            <v>0</v>
          </cell>
          <cell r="DZ14">
            <v>0</v>
          </cell>
          <cell r="EB14">
            <v>0</v>
          </cell>
          <cell r="ED14">
            <v>0</v>
          </cell>
          <cell r="EF14">
            <v>0</v>
          </cell>
          <cell r="EJ14">
            <v>0</v>
          </cell>
          <cell r="EL14">
            <v>0</v>
          </cell>
          <cell r="EN14">
            <v>0</v>
          </cell>
          <cell r="EP14">
            <v>0</v>
          </cell>
          <cell r="ER14">
            <v>0</v>
          </cell>
          <cell r="ET14">
            <v>0</v>
          </cell>
          <cell r="EX14">
            <v>0</v>
          </cell>
          <cell r="EZ14">
            <v>0</v>
          </cell>
          <cell r="FD14">
            <v>0</v>
          </cell>
          <cell r="FF14">
            <v>0</v>
          </cell>
        </row>
        <row r="15">
          <cell r="A15" t="str">
            <v>Helsingør1</v>
          </cell>
          <cell r="B15" t="str">
            <v>DK-East</v>
          </cell>
          <cell r="G15">
            <v>55</v>
          </cell>
          <cell r="H15">
            <v>58.823529411764703</v>
          </cell>
          <cell r="AK15">
            <v>22.384999999999998</v>
          </cell>
          <cell r="AL15">
            <v>25.605536332179923</v>
          </cell>
          <cell r="AN15">
            <v>0</v>
          </cell>
          <cell r="AO15">
            <v>4.4000000000000004</v>
          </cell>
          <cell r="AP15">
            <v>550</v>
          </cell>
          <cell r="AQ15">
            <v>5.5</v>
          </cell>
          <cell r="BG15" t="b">
            <v>0</v>
          </cell>
          <cell r="BO15" t="b">
            <v>0</v>
          </cell>
          <cell r="CA15" t="b">
            <v>0</v>
          </cell>
          <cell r="CB15" t="b">
            <v>0</v>
          </cell>
          <cell r="CD15" t="b">
            <v>0</v>
          </cell>
          <cell r="CE15" t="b">
            <v>0</v>
          </cell>
          <cell r="CG15" t="b">
            <v>0</v>
          </cell>
          <cell r="CH15" t="b">
            <v>0</v>
          </cell>
          <cell r="CP15" t="str">
            <v>ECGASGTD</v>
          </cell>
          <cell r="CT15" t="b">
            <v>0</v>
          </cell>
          <cell r="CV15" t="b">
            <v>0</v>
          </cell>
          <cell r="CX15" t="b">
            <v>0</v>
          </cell>
          <cell r="CZ15" t="b">
            <v>0</v>
          </cell>
          <cell r="DB15" t="b">
            <v>0</v>
          </cell>
          <cell r="DD15" t="b">
            <v>0</v>
          </cell>
          <cell r="DF15" t="b">
            <v>0</v>
          </cell>
          <cell r="DH15" t="b">
            <v>0</v>
          </cell>
          <cell r="DJ15" t="b">
            <v>0</v>
          </cell>
          <cell r="DL15" t="b">
            <v>0</v>
          </cell>
          <cell r="DN15" t="b">
            <v>0</v>
          </cell>
          <cell r="DP15" t="b">
            <v>0</v>
          </cell>
          <cell r="DV15">
            <v>0</v>
          </cell>
          <cell r="DX15">
            <v>0</v>
          </cell>
          <cell r="DZ15">
            <v>0</v>
          </cell>
          <cell r="EB15">
            <v>0</v>
          </cell>
          <cell r="ED15">
            <v>0</v>
          </cell>
          <cell r="EF15">
            <v>0</v>
          </cell>
          <cell r="EJ15">
            <v>0</v>
          </cell>
          <cell r="EL15">
            <v>0</v>
          </cell>
          <cell r="EN15">
            <v>0</v>
          </cell>
          <cell r="EP15">
            <v>0</v>
          </cell>
          <cell r="ER15">
            <v>0</v>
          </cell>
          <cell r="ET15">
            <v>0</v>
          </cell>
          <cell r="EX15">
            <v>0</v>
          </cell>
          <cell r="EZ15">
            <v>0</v>
          </cell>
          <cell r="FD15">
            <v>0</v>
          </cell>
          <cell r="FF15">
            <v>0</v>
          </cell>
        </row>
        <row r="16">
          <cell r="A16" t="str">
            <v>Helsingør1</v>
          </cell>
          <cell r="B16" t="str">
            <v>DK-East</v>
          </cell>
          <cell r="G16">
            <v>55</v>
          </cell>
          <cell r="H16">
            <v>58.823529411764703</v>
          </cell>
          <cell r="AK16">
            <v>22.384999999999998</v>
          </cell>
          <cell r="AL16">
            <v>25.605536332179923</v>
          </cell>
          <cell r="AN16">
            <v>0</v>
          </cell>
          <cell r="AO16">
            <v>4.4000000000000004</v>
          </cell>
          <cell r="AP16">
            <v>550</v>
          </cell>
          <cell r="AQ16">
            <v>5.5</v>
          </cell>
          <cell r="BG16" t="b">
            <v>0</v>
          </cell>
          <cell r="BO16" t="b">
            <v>0</v>
          </cell>
          <cell r="CA16" t="b">
            <v>0</v>
          </cell>
          <cell r="CB16" t="b">
            <v>0</v>
          </cell>
          <cell r="CD16" t="b">
            <v>0</v>
          </cell>
          <cell r="CE16" t="b">
            <v>0</v>
          </cell>
          <cell r="CG16" t="b">
            <v>0</v>
          </cell>
          <cell r="CH16" t="b">
            <v>0</v>
          </cell>
          <cell r="CP16" t="str">
            <v>ECGASGTD</v>
          </cell>
          <cell r="CT16" t="b">
            <v>0</v>
          </cell>
          <cell r="CV16" t="b">
            <v>0</v>
          </cell>
          <cell r="CX16" t="b">
            <v>0</v>
          </cell>
          <cell r="CZ16" t="b">
            <v>0</v>
          </cell>
          <cell r="DB16" t="b">
            <v>0</v>
          </cell>
          <cell r="DD16" t="b">
            <v>0</v>
          </cell>
          <cell r="DF16" t="b">
            <v>0</v>
          </cell>
          <cell r="DH16" t="b">
            <v>0</v>
          </cell>
          <cell r="DJ16" t="b">
            <v>0</v>
          </cell>
          <cell r="DL16" t="b">
            <v>0</v>
          </cell>
          <cell r="DN16" t="b">
            <v>0</v>
          </cell>
          <cell r="DP16" t="b">
            <v>0</v>
          </cell>
          <cell r="DV16">
            <v>0</v>
          </cell>
          <cell r="DX16">
            <v>0</v>
          </cell>
          <cell r="DZ16">
            <v>0</v>
          </cell>
          <cell r="EB16">
            <v>0</v>
          </cell>
          <cell r="ED16">
            <v>0</v>
          </cell>
          <cell r="EF16">
            <v>0</v>
          </cell>
          <cell r="EJ16">
            <v>0</v>
          </cell>
          <cell r="EL16">
            <v>0</v>
          </cell>
          <cell r="EN16">
            <v>0</v>
          </cell>
          <cell r="EP16">
            <v>0</v>
          </cell>
          <cell r="ER16">
            <v>0</v>
          </cell>
          <cell r="ET16">
            <v>0</v>
          </cell>
          <cell r="EX16">
            <v>0</v>
          </cell>
          <cell r="EZ16">
            <v>0</v>
          </cell>
          <cell r="FD16">
            <v>0</v>
          </cell>
          <cell r="FF16">
            <v>0</v>
          </cell>
        </row>
        <row r="17">
          <cell r="A17" t="str">
            <v>Helsingør2</v>
          </cell>
          <cell r="B17" t="str">
            <v>DK-East</v>
          </cell>
          <cell r="G17">
            <v>76.714666666666659</v>
          </cell>
          <cell r="H17">
            <v>58</v>
          </cell>
          <cell r="AK17">
            <v>37.314013866666656</v>
          </cell>
          <cell r="AL17">
            <v>21.329032258064519</v>
          </cell>
          <cell r="AN17">
            <v>0</v>
          </cell>
          <cell r="AO17">
            <v>0</v>
          </cell>
          <cell r="AP17">
            <v>1428.8106666666665</v>
          </cell>
          <cell r="AQ17">
            <v>7.6714666666666664</v>
          </cell>
          <cell r="BG17" t="b">
            <v>0</v>
          </cell>
          <cell r="BO17" t="b">
            <v>0</v>
          </cell>
          <cell r="CA17" t="b">
            <v>0</v>
          </cell>
          <cell r="CB17" t="b">
            <v>0</v>
          </cell>
          <cell r="CD17" t="b">
            <v>0</v>
          </cell>
          <cell r="CE17" t="b">
            <v>0</v>
          </cell>
          <cell r="CG17" t="b">
            <v>0</v>
          </cell>
          <cell r="CH17" t="b">
            <v>0</v>
          </cell>
          <cell r="CP17" t="str">
            <v>ECGASGTD</v>
          </cell>
          <cell r="CT17" t="b">
            <v>0</v>
          </cell>
          <cell r="CV17" t="b">
            <v>0</v>
          </cell>
          <cell r="CX17" t="b">
            <v>0</v>
          </cell>
          <cell r="CZ17" t="b">
            <v>0</v>
          </cell>
          <cell r="DB17" t="b">
            <v>0</v>
          </cell>
          <cell r="DD17" t="b">
            <v>0</v>
          </cell>
          <cell r="DF17" t="b">
            <v>0</v>
          </cell>
          <cell r="DH17" t="b">
            <v>0</v>
          </cell>
          <cell r="DJ17" t="b">
            <v>0</v>
          </cell>
          <cell r="DL17" t="b">
            <v>0</v>
          </cell>
          <cell r="DN17" t="b">
            <v>0</v>
          </cell>
          <cell r="DP17" t="b">
            <v>0</v>
          </cell>
          <cell r="DV17">
            <v>0</v>
          </cell>
          <cell r="DX17">
            <v>0</v>
          </cell>
          <cell r="DZ17">
            <v>0</v>
          </cell>
          <cell r="EB17">
            <v>0</v>
          </cell>
          <cell r="ED17">
            <v>0</v>
          </cell>
          <cell r="EF17">
            <v>0</v>
          </cell>
          <cell r="EJ17">
            <v>0</v>
          </cell>
          <cell r="EL17">
            <v>0</v>
          </cell>
          <cell r="EN17">
            <v>0</v>
          </cell>
          <cell r="EP17">
            <v>0</v>
          </cell>
          <cell r="ER17">
            <v>0</v>
          </cell>
          <cell r="ET17">
            <v>0</v>
          </cell>
          <cell r="EX17">
            <v>0</v>
          </cell>
          <cell r="EZ17">
            <v>0</v>
          </cell>
          <cell r="FD17">
            <v>0</v>
          </cell>
          <cell r="FF17">
            <v>0</v>
          </cell>
        </row>
        <row r="18">
          <cell r="A18" t="str">
            <v>KedlerHelsingør</v>
          </cell>
          <cell r="B18" t="str">
            <v>DK-East</v>
          </cell>
          <cell r="G18">
            <v>0</v>
          </cell>
          <cell r="H18">
            <v>62</v>
          </cell>
          <cell r="AK18">
            <v>0</v>
          </cell>
          <cell r="AL18">
            <v>57.970000000000006</v>
          </cell>
          <cell r="AN18">
            <v>0</v>
          </cell>
          <cell r="AO18">
            <v>0</v>
          </cell>
          <cell r="AP18">
            <v>669.6</v>
          </cell>
          <cell r="AQ18">
            <v>0</v>
          </cell>
          <cell r="BG18" t="b">
            <v>0</v>
          </cell>
          <cell r="BO18" t="b">
            <v>0</v>
          </cell>
          <cell r="CA18" t="b">
            <v>0</v>
          </cell>
          <cell r="CB18" t="b">
            <v>0</v>
          </cell>
          <cell r="CD18" t="b">
            <v>0</v>
          </cell>
          <cell r="CE18" t="b">
            <v>0</v>
          </cell>
          <cell r="CG18" t="b">
            <v>0</v>
          </cell>
          <cell r="CH18" t="b">
            <v>0</v>
          </cell>
          <cell r="CP18" t="str">
            <v>EHGASBOD</v>
          </cell>
          <cell r="CT18" t="b">
            <v>0</v>
          </cell>
          <cell r="CV18" t="b">
            <v>0</v>
          </cell>
          <cell r="CX18" t="b">
            <v>0</v>
          </cell>
          <cell r="CZ18" t="b">
            <v>0</v>
          </cell>
          <cell r="DB18" t="b">
            <v>0</v>
          </cell>
          <cell r="DD18" t="b">
            <v>0</v>
          </cell>
          <cell r="DF18" t="b">
            <v>0</v>
          </cell>
          <cell r="DH18" t="b">
            <v>0</v>
          </cell>
          <cell r="DJ18" t="b">
            <v>0</v>
          </cell>
          <cell r="DL18" t="b">
            <v>0</v>
          </cell>
          <cell r="DN18" t="b">
            <v>0</v>
          </cell>
          <cell r="DP18" t="b">
            <v>0</v>
          </cell>
          <cell r="DV18">
            <v>0</v>
          </cell>
          <cell r="DX18">
            <v>0</v>
          </cell>
          <cell r="DZ18">
            <v>0</v>
          </cell>
          <cell r="EB18">
            <v>0</v>
          </cell>
          <cell r="ED18">
            <v>0</v>
          </cell>
          <cell r="EF18">
            <v>0</v>
          </cell>
          <cell r="EJ18">
            <v>0</v>
          </cell>
          <cell r="EL18">
            <v>0</v>
          </cell>
          <cell r="EN18">
            <v>0</v>
          </cell>
          <cell r="EP18">
            <v>0</v>
          </cell>
          <cell r="ER18">
            <v>0</v>
          </cell>
          <cell r="ET18">
            <v>0</v>
          </cell>
          <cell r="EX18">
            <v>0</v>
          </cell>
          <cell r="EZ18">
            <v>0</v>
          </cell>
          <cell r="FD18">
            <v>0</v>
          </cell>
          <cell r="FF18">
            <v>0</v>
          </cell>
        </row>
        <row r="19">
          <cell r="A19" t="str">
            <v>KedlerHelsingør</v>
          </cell>
          <cell r="B19" t="str">
            <v>DK-East</v>
          </cell>
          <cell r="G19">
            <v>0</v>
          </cell>
          <cell r="H19">
            <v>62</v>
          </cell>
          <cell r="AK19">
            <v>0</v>
          </cell>
          <cell r="AL19">
            <v>57.970000000000006</v>
          </cell>
          <cell r="AN19">
            <v>0</v>
          </cell>
          <cell r="AO19">
            <v>0</v>
          </cell>
          <cell r="AP19">
            <v>669.6</v>
          </cell>
          <cell r="AQ19">
            <v>0</v>
          </cell>
          <cell r="BG19" t="b">
            <v>0</v>
          </cell>
          <cell r="BO19" t="b">
            <v>0</v>
          </cell>
          <cell r="CA19" t="b">
            <v>0</v>
          </cell>
          <cell r="CB19" t="b">
            <v>0</v>
          </cell>
          <cell r="CD19" t="b">
            <v>0</v>
          </cell>
          <cell r="CE19" t="b">
            <v>0</v>
          </cell>
          <cell r="CG19" t="b">
            <v>0</v>
          </cell>
          <cell r="CH19" t="b">
            <v>0</v>
          </cell>
          <cell r="CP19" t="str">
            <v>EHGASBOD</v>
          </cell>
          <cell r="CT19" t="b">
            <v>0</v>
          </cell>
          <cell r="CV19" t="b">
            <v>0</v>
          </cell>
          <cell r="CX19" t="b">
            <v>0</v>
          </cell>
          <cell r="CZ19" t="b">
            <v>0</v>
          </cell>
          <cell r="DB19" t="b">
            <v>0</v>
          </cell>
          <cell r="DD19" t="b">
            <v>0</v>
          </cell>
          <cell r="DF19" t="b">
            <v>0</v>
          </cell>
          <cell r="DH19" t="b">
            <v>0</v>
          </cell>
          <cell r="DJ19" t="b">
            <v>0</v>
          </cell>
          <cell r="DL19" t="b">
            <v>0</v>
          </cell>
          <cell r="DN19" t="b">
            <v>0</v>
          </cell>
          <cell r="DP19" t="b">
            <v>0</v>
          </cell>
          <cell r="DV19">
            <v>0</v>
          </cell>
          <cell r="DX19">
            <v>0</v>
          </cell>
          <cell r="DZ19">
            <v>0</v>
          </cell>
          <cell r="EB19">
            <v>0</v>
          </cell>
          <cell r="ED19">
            <v>0</v>
          </cell>
          <cell r="EF19">
            <v>0</v>
          </cell>
          <cell r="EJ19">
            <v>0</v>
          </cell>
          <cell r="EL19">
            <v>0</v>
          </cell>
          <cell r="EN19">
            <v>0</v>
          </cell>
          <cell r="EP19">
            <v>0</v>
          </cell>
          <cell r="ER19">
            <v>0</v>
          </cell>
          <cell r="ET19">
            <v>0</v>
          </cell>
          <cell r="EX19">
            <v>0</v>
          </cell>
          <cell r="EZ19">
            <v>0</v>
          </cell>
          <cell r="FD19">
            <v>0</v>
          </cell>
          <cell r="FF19">
            <v>0</v>
          </cell>
        </row>
        <row r="20">
          <cell r="A20" t="str">
            <v>Fliskedel1</v>
          </cell>
          <cell r="B20" t="str">
            <v>DK-East</v>
          </cell>
          <cell r="G20">
            <v>0</v>
          </cell>
          <cell r="H20">
            <v>5</v>
          </cell>
          <cell r="AK20">
            <v>0</v>
          </cell>
          <cell r="AL20">
            <v>5.782865947611711</v>
          </cell>
          <cell r="AN20">
            <v>0</v>
          </cell>
          <cell r="AO20">
            <v>0.01</v>
          </cell>
          <cell r="AP20">
            <v>104</v>
          </cell>
          <cell r="AQ20">
            <v>0</v>
          </cell>
          <cell r="BG20" t="b">
            <v>0</v>
          </cell>
          <cell r="BO20" t="b">
            <v>0</v>
          </cell>
          <cell r="CA20" t="b">
            <v>0</v>
          </cell>
          <cell r="CB20" t="b">
            <v>0</v>
          </cell>
          <cell r="CD20" t="b">
            <v>0</v>
          </cell>
          <cell r="CE20" t="b">
            <v>0</v>
          </cell>
          <cell r="CG20" t="b">
            <v>0</v>
          </cell>
          <cell r="CH20" t="b">
            <v>0</v>
          </cell>
          <cell r="CP20" t="str">
            <v>EHWCHBOD</v>
          </cell>
          <cell r="CT20" t="b">
            <v>0</v>
          </cell>
          <cell r="CV20" t="b">
            <v>0</v>
          </cell>
          <cell r="CX20" t="b">
            <v>0</v>
          </cell>
          <cell r="CZ20" t="b">
            <v>0</v>
          </cell>
          <cell r="DB20" t="b">
            <v>0</v>
          </cell>
          <cell r="DD20" t="b">
            <v>0</v>
          </cell>
          <cell r="DF20" t="b">
            <v>0</v>
          </cell>
          <cell r="DH20" t="b">
            <v>0</v>
          </cell>
          <cell r="DJ20" t="b">
            <v>0</v>
          </cell>
          <cell r="DL20" t="b">
            <v>0</v>
          </cell>
          <cell r="DN20" t="b">
            <v>0</v>
          </cell>
          <cell r="DP20" t="b">
            <v>0</v>
          </cell>
          <cell r="DV20">
            <v>0</v>
          </cell>
          <cell r="DX20">
            <v>0</v>
          </cell>
          <cell r="DZ20">
            <v>0</v>
          </cell>
          <cell r="EB20">
            <v>0</v>
          </cell>
          <cell r="ED20">
            <v>0</v>
          </cell>
          <cell r="EF20">
            <v>0</v>
          </cell>
          <cell r="EJ20">
            <v>0</v>
          </cell>
          <cell r="EL20">
            <v>0</v>
          </cell>
          <cell r="EN20">
            <v>0</v>
          </cell>
          <cell r="EP20">
            <v>0</v>
          </cell>
          <cell r="ER20">
            <v>0</v>
          </cell>
          <cell r="ET20">
            <v>0</v>
          </cell>
          <cell r="EX20">
            <v>0</v>
          </cell>
          <cell r="EZ20">
            <v>0</v>
          </cell>
          <cell r="FD20">
            <v>0</v>
          </cell>
          <cell r="FF20">
            <v>0</v>
          </cell>
        </row>
        <row r="21">
          <cell r="A21" t="str">
            <v>Fliskedel2</v>
          </cell>
          <cell r="B21" t="str">
            <v>DK-East</v>
          </cell>
          <cell r="G21">
            <v>0</v>
          </cell>
          <cell r="H21">
            <v>6</v>
          </cell>
          <cell r="AK21">
            <v>0</v>
          </cell>
          <cell r="AL21">
            <v>6.9394391371340527</v>
          </cell>
          <cell r="AN21">
            <v>0</v>
          </cell>
          <cell r="AO21">
            <v>1.2E-2</v>
          </cell>
          <cell r="AP21">
            <v>124.80000000000001</v>
          </cell>
          <cell r="AQ21">
            <v>0</v>
          </cell>
          <cell r="BG21" t="b">
            <v>0</v>
          </cell>
          <cell r="BO21" t="b">
            <v>0</v>
          </cell>
          <cell r="CA21" t="b">
            <v>0</v>
          </cell>
          <cell r="CB21" t="b">
            <v>0</v>
          </cell>
          <cell r="CD21" t="b">
            <v>0</v>
          </cell>
          <cell r="CE21" t="b">
            <v>0</v>
          </cell>
          <cell r="CG21" t="b">
            <v>0</v>
          </cell>
          <cell r="CH21" t="b">
            <v>0</v>
          </cell>
          <cell r="CP21" t="str">
            <v>EHWCHBOD</v>
          </cell>
          <cell r="CT21" t="b">
            <v>0</v>
          </cell>
          <cell r="CV21" t="b">
            <v>0</v>
          </cell>
          <cell r="CX21" t="b">
            <v>0</v>
          </cell>
          <cell r="CZ21" t="b">
            <v>0</v>
          </cell>
          <cell r="DB21" t="b">
            <v>0</v>
          </cell>
          <cell r="DD21" t="b">
            <v>0</v>
          </cell>
          <cell r="DF21" t="b">
            <v>0</v>
          </cell>
          <cell r="DH21" t="b">
            <v>0</v>
          </cell>
          <cell r="DJ21" t="b">
            <v>0</v>
          </cell>
          <cell r="DL21" t="b">
            <v>0</v>
          </cell>
          <cell r="DN21" t="b">
            <v>0</v>
          </cell>
          <cell r="DP21" t="b">
            <v>0</v>
          </cell>
          <cell r="DV21">
            <v>0</v>
          </cell>
          <cell r="DX21">
            <v>0</v>
          </cell>
          <cell r="DZ21">
            <v>0</v>
          </cell>
          <cell r="EB21">
            <v>0</v>
          </cell>
          <cell r="ED21">
            <v>0</v>
          </cell>
          <cell r="EF21">
            <v>0</v>
          </cell>
          <cell r="EJ21">
            <v>0</v>
          </cell>
          <cell r="EL21">
            <v>0</v>
          </cell>
          <cell r="EN21">
            <v>0</v>
          </cell>
          <cell r="EP21">
            <v>0</v>
          </cell>
          <cell r="ER21">
            <v>0</v>
          </cell>
          <cell r="ET21">
            <v>0</v>
          </cell>
          <cell r="EX21">
            <v>0</v>
          </cell>
          <cell r="EZ21">
            <v>0</v>
          </cell>
          <cell r="FD21">
            <v>0</v>
          </cell>
          <cell r="FF21">
            <v>0</v>
          </cell>
        </row>
        <row r="22">
          <cell r="A22" t="str">
            <v>Nordforbrænding</v>
          </cell>
          <cell r="B22" t="str">
            <v>DK-East</v>
          </cell>
          <cell r="G22">
            <v>0</v>
          </cell>
          <cell r="H22">
            <v>0.21</v>
          </cell>
          <cell r="AK22">
            <v>0</v>
          </cell>
          <cell r="AL22">
            <v>0.18395999999999998</v>
          </cell>
          <cell r="AN22">
            <v>0</v>
          </cell>
          <cell r="AO22">
            <v>4.1579999999999999E-2</v>
          </cell>
          <cell r="AP22">
            <v>0</v>
          </cell>
          <cell r="AQ22">
            <v>1.4700000000000001E-2</v>
          </cell>
          <cell r="BG22" t="b">
            <v>0</v>
          </cell>
          <cell r="BO22" t="b">
            <v>0</v>
          </cell>
          <cell r="CA22" t="b">
            <v>0</v>
          </cell>
          <cell r="CB22" t="b">
            <v>0</v>
          </cell>
          <cell r="CD22" t="b">
            <v>0</v>
          </cell>
          <cell r="CE22" t="b">
            <v>0</v>
          </cell>
          <cell r="CG22" t="b">
            <v>0</v>
          </cell>
          <cell r="CH22" t="b">
            <v>0</v>
          </cell>
          <cell r="CP22" t="str">
            <v>EHWSTBOD</v>
          </cell>
          <cell r="CT22" t="b">
            <v>0</v>
          </cell>
          <cell r="CV22" t="b">
            <v>0</v>
          </cell>
          <cell r="CX22" t="b">
            <v>0</v>
          </cell>
          <cell r="CZ22" t="b">
            <v>0</v>
          </cell>
          <cell r="DB22" t="b">
            <v>0</v>
          </cell>
          <cell r="DD22" t="b">
            <v>0</v>
          </cell>
          <cell r="DF22" t="b">
            <v>0</v>
          </cell>
          <cell r="DH22" t="b">
            <v>0</v>
          </cell>
          <cell r="DJ22" t="b">
            <v>0</v>
          </cell>
          <cell r="DL22" t="b">
            <v>0</v>
          </cell>
          <cell r="DN22" t="b">
            <v>0</v>
          </cell>
          <cell r="DP22" t="b">
            <v>0</v>
          </cell>
          <cell r="DV22">
            <v>0</v>
          </cell>
          <cell r="DX22">
            <v>0</v>
          </cell>
          <cell r="DZ22">
            <v>0</v>
          </cell>
          <cell r="EB22">
            <v>0</v>
          </cell>
          <cell r="ED22">
            <v>0</v>
          </cell>
          <cell r="EF22">
            <v>0</v>
          </cell>
          <cell r="EJ22">
            <v>0</v>
          </cell>
          <cell r="EL22">
            <v>0</v>
          </cell>
          <cell r="EN22">
            <v>0</v>
          </cell>
          <cell r="EP22">
            <v>0</v>
          </cell>
          <cell r="ER22">
            <v>0</v>
          </cell>
          <cell r="ET22">
            <v>0</v>
          </cell>
          <cell r="EX22">
            <v>0</v>
          </cell>
          <cell r="EZ22">
            <v>0</v>
          </cell>
          <cell r="FD22">
            <v>0</v>
          </cell>
          <cell r="FF22">
            <v>0</v>
          </cell>
        </row>
        <row r="23">
          <cell r="A23" t="str">
            <v>Nordforbrænding</v>
          </cell>
          <cell r="B23" t="str">
            <v>DK-East</v>
          </cell>
          <cell r="G23">
            <v>0</v>
          </cell>
          <cell r="H23">
            <v>0.21</v>
          </cell>
          <cell r="AK23">
            <v>0</v>
          </cell>
          <cell r="AL23">
            <v>0.18395999999999998</v>
          </cell>
          <cell r="AN23">
            <v>0</v>
          </cell>
          <cell r="AO23">
            <v>4.1579999999999999E-2</v>
          </cell>
          <cell r="AP23">
            <v>0</v>
          </cell>
          <cell r="AQ23">
            <v>1.4700000000000001E-2</v>
          </cell>
          <cell r="BG23" t="b">
            <v>0</v>
          </cell>
          <cell r="BO23" t="b">
            <v>0</v>
          </cell>
          <cell r="CA23" t="b">
            <v>0</v>
          </cell>
          <cell r="CB23" t="b">
            <v>0</v>
          </cell>
          <cell r="CD23" t="b">
            <v>0</v>
          </cell>
          <cell r="CE23" t="b">
            <v>0</v>
          </cell>
          <cell r="CG23" t="b">
            <v>0</v>
          </cell>
          <cell r="CH23" t="b">
            <v>0</v>
          </cell>
          <cell r="CP23" t="str">
            <v>EHWSTBOD</v>
          </cell>
          <cell r="CT23" t="b">
            <v>0</v>
          </cell>
          <cell r="CV23" t="b">
            <v>0</v>
          </cell>
          <cell r="CX23" t="b">
            <v>0</v>
          </cell>
          <cell r="CZ23" t="b">
            <v>0</v>
          </cell>
          <cell r="DB23" t="b">
            <v>0</v>
          </cell>
          <cell r="DD23" t="b">
            <v>0</v>
          </cell>
          <cell r="DF23" t="b">
            <v>0</v>
          </cell>
          <cell r="DH23" t="b">
            <v>0</v>
          </cell>
          <cell r="DJ23" t="b">
            <v>0</v>
          </cell>
          <cell r="DL23" t="b">
            <v>0</v>
          </cell>
          <cell r="DN23" t="b">
            <v>0</v>
          </cell>
          <cell r="DP23" t="b">
            <v>0</v>
          </cell>
          <cell r="DV23">
            <v>0</v>
          </cell>
          <cell r="DX23">
            <v>0</v>
          </cell>
          <cell r="DZ23">
            <v>0</v>
          </cell>
          <cell r="EB23">
            <v>0</v>
          </cell>
          <cell r="ED23">
            <v>0</v>
          </cell>
          <cell r="EF23">
            <v>0</v>
          </cell>
          <cell r="EJ23">
            <v>0</v>
          </cell>
          <cell r="EL23">
            <v>0</v>
          </cell>
          <cell r="EN23">
            <v>0</v>
          </cell>
          <cell r="EP23">
            <v>0</v>
          </cell>
          <cell r="ER23">
            <v>0</v>
          </cell>
          <cell r="ET23">
            <v>0</v>
          </cell>
          <cell r="EX23">
            <v>0</v>
          </cell>
          <cell r="EZ23">
            <v>0</v>
          </cell>
          <cell r="FD23">
            <v>0</v>
          </cell>
          <cell r="FF23">
            <v>0</v>
          </cell>
        </row>
        <row r="24">
          <cell r="A24" t="str">
            <v>Nordforbrænding</v>
          </cell>
          <cell r="B24" t="str">
            <v>DK-East</v>
          </cell>
          <cell r="G24">
            <v>0</v>
          </cell>
          <cell r="H24">
            <v>0.21</v>
          </cell>
          <cell r="AK24">
            <v>0</v>
          </cell>
          <cell r="AL24">
            <v>0.18395999999999998</v>
          </cell>
          <cell r="AN24">
            <v>0</v>
          </cell>
          <cell r="AO24">
            <v>4.1579999999999999E-2</v>
          </cell>
          <cell r="AP24">
            <v>0</v>
          </cell>
          <cell r="AQ24">
            <v>1.4700000000000001E-2</v>
          </cell>
          <cell r="BG24" t="b">
            <v>0</v>
          </cell>
          <cell r="BO24" t="b">
            <v>0</v>
          </cell>
          <cell r="CA24" t="b">
            <v>0</v>
          </cell>
          <cell r="CB24" t="b">
            <v>0</v>
          </cell>
          <cell r="CD24" t="b">
            <v>0</v>
          </cell>
          <cell r="CE24" t="b">
            <v>0</v>
          </cell>
          <cell r="CG24" t="b">
            <v>0</v>
          </cell>
          <cell r="CH24" t="b">
            <v>0</v>
          </cell>
          <cell r="CP24" t="str">
            <v>EHWSTBOD</v>
          </cell>
          <cell r="CT24" t="b">
            <v>0</v>
          </cell>
          <cell r="CV24" t="b">
            <v>0</v>
          </cell>
          <cell r="CX24" t="b">
            <v>0</v>
          </cell>
          <cell r="CZ24" t="b">
            <v>0</v>
          </cell>
          <cell r="DB24" t="b">
            <v>0</v>
          </cell>
          <cell r="DD24" t="b">
            <v>0</v>
          </cell>
          <cell r="DF24" t="b">
            <v>0</v>
          </cell>
          <cell r="DH24" t="b">
            <v>0</v>
          </cell>
          <cell r="DJ24" t="b">
            <v>0</v>
          </cell>
          <cell r="DL24" t="b">
            <v>0</v>
          </cell>
          <cell r="DN24" t="b">
            <v>0</v>
          </cell>
          <cell r="DP24" t="b">
            <v>0</v>
          </cell>
          <cell r="DV24">
            <v>0</v>
          </cell>
          <cell r="DX24">
            <v>0</v>
          </cell>
          <cell r="DZ24">
            <v>0</v>
          </cell>
          <cell r="EB24">
            <v>0</v>
          </cell>
          <cell r="ED24">
            <v>0</v>
          </cell>
          <cell r="EF24">
            <v>0</v>
          </cell>
          <cell r="EJ24">
            <v>0</v>
          </cell>
          <cell r="EL24">
            <v>0</v>
          </cell>
          <cell r="EN24">
            <v>0</v>
          </cell>
          <cell r="EP24">
            <v>0</v>
          </cell>
          <cell r="ER24">
            <v>0</v>
          </cell>
          <cell r="ET24">
            <v>0</v>
          </cell>
          <cell r="EX24">
            <v>0</v>
          </cell>
          <cell r="EZ24">
            <v>0</v>
          </cell>
          <cell r="FD24">
            <v>0</v>
          </cell>
          <cell r="FF24">
            <v>0</v>
          </cell>
        </row>
        <row r="25">
          <cell r="A25" t="str">
            <v>Nordforbrænding_KV</v>
          </cell>
          <cell r="B25" t="str">
            <v>DK-East</v>
          </cell>
          <cell r="G25">
            <v>5.740800000000001</v>
          </cell>
          <cell r="H25">
            <v>20.8</v>
          </cell>
          <cell r="AK25">
            <v>1.0907520000000002</v>
          </cell>
          <cell r="AL25">
            <v>14.318840579710145</v>
          </cell>
          <cell r="AN25">
            <v>0</v>
          </cell>
          <cell r="AO25">
            <v>11.479188864000005</v>
          </cell>
          <cell r="AP25">
            <v>0</v>
          </cell>
          <cell r="AQ25">
            <v>0.51667200000000002</v>
          </cell>
          <cell r="BG25" t="b">
            <v>0</v>
          </cell>
          <cell r="BO25" t="b">
            <v>0</v>
          </cell>
          <cell r="CA25" t="b">
            <v>0</v>
          </cell>
          <cell r="CB25" t="b">
            <v>0</v>
          </cell>
          <cell r="CD25" t="b">
            <v>0</v>
          </cell>
          <cell r="CE25" t="b">
            <v>0</v>
          </cell>
          <cell r="CG25" t="b">
            <v>0</v>
          </cell>
          <cell r="CH25" t="b">
            <v>0</v>
          </cell>
          <cell r="CP25" t="str">
            <v>ECWSTBPD</v>
          </cell>
          <cell r="CT25" t="b">
            <v>0</v>
          </cell>
          <cell r="CV25" t="b">
            <v>0</v>
          </cell>
          <cell r="CX25" t="b">
            <v>0</v>
          </cell>
          <cell r="CZ25" t="b">
            <v>0</v>
          </cell>
          <cell r="DB25" t="b">
            <v>0</v>
          </cell>
          <cell r="DD25" t="b">
            <v>0</v>
          </cell>
          <cell r="DF25" t="b">
            <v>0</v>
          </cell>
          <cell r="DH25" t="b">
            <v>0</v>
          </cell>
          <cell r="DJ25" t="b">
            <v>0</v>
          </cell>
          <cell r="DL25" t="b">
            <v>0</v>
          </cell>
          <cell r="DN25" t="b">
            <v>0</v>
          </cell>
          <cell r="DP25" t="b">
            <v>0</v>
          </cell>
          <cell r="DV25">
            <v>0</v>
          </cell>
          <cell r="DX25">
            <v>0</v>
          </cell>
          <cell r="DZ25">
            <v>0</v>
          </cell>
          <cell r="EB25">
            <v>0</v>
          </cell>
          <cell r="ED25">
            <v>0</v>
          </cell>
          <cell r="EF25">
            <v>0</v>
          </cell>
          <cell r="EJ25">
            <v>0</v>
          </cell>
          <cell r="EL25">
            <v>0</v>
          </cell>
          <cell r="EN25">
            <v>0</v>
          </cell>
          <cell r="EP25">
            <v>0</v>
          </cell>
          <cell r="ER25">
            <v>0</v>
          </cell>
          <cell r="ET25">
            <v>0</v>
          </cell>
          <cell r="EX25">
            <v>0</v>
          </cell>
          <cell r="EZ25">
            <v>0</v>
          </cell>
          <cell r="FD25">
            <v>0</v>
          </cell>
          <cell r="FF25">
            <v>0</v>
          </cell>
        </row>
        <row r="26">
          <cell r="A26" t="str">
            <v>Nordforbrænding_KV</v>
          </cell>
          <cell r="B26" t="str">
            <v>DK-East</v>
          </cell>
          <cell r="G26">
            <v>5.740800000000001</v>
          </cell>
          <cell r="H26">
            <v>20.8</v>
          </cell>
          <cell r="AK26">
            <v>1.0907520000000002</v>
          </cell>
          <cell r="AL26">
            <v>14.318840579710145</v>
          </cell>
          <cell r="AN26">
            <v>0</v>
          </cell>
          <cell r="AO26">
            <v>11.000176512000001</v>
          </cell>
          <cell r="AP26">
            <v>0</v>
          </cell>
          <cell r="AQ26">
            <v>0.51667200000000002</v>
          </cell>
          <cell r="BG26" t="b">
            <v>0</v>
          </cell>
          <cell r="BO26" t="b">
            <v>0</v>
          </cell>
          <cell r="CA26" t="b">
            <v>0</v>
          </cell>
          <cell r="CB26" t="b">
            <v>0</v>
          </cell>
          <cell r="CD26" t="b">
            <v>0</v>
          </cell>
          <cell r="CE26" t="b">
            <v>0</v>
          </cell>
          <cell r="CG26" t="b">
            <v>0</v>
          </cell>
          <cell r="CH26" t="b">
            <v>0</v>
          </cell>
          <cell r="CP26" t="str">
            <v>ECWSTBPD</v>
          </cell>
          <cell r="CT26" t="b">
            <v>0</v>
          </cell>
          <cell r="CV26" t="b">
            <v>0</v>
          </cell>
          <cell r="CX26" t="b">
            <v>0</v>
          </cell>
          <cell r="CZ26" t="b">
            <v>0</v>
          </cell>
          <cell r="DB26" t="b">
            <v>0</v>
          </cell>
          <cell r="DD26" t="b">
            <v>0</v>
          </cell>
          <cell r="DF26" t="b">
            <v>0</v>
          </cell>
          <cell r="DH26" t="b">
            <v>0</v>
          </cell>
          <cell r="DJ26" t="b">
            <v>0</v>
          </cell>
          <cell r="DL26" t="b">
            <v>0</v>
          </cell>
          <cell r="DN26" t="b">
            <v>0</v>
          </cell>
          <cell r="DP26" t="b">
            <v>0</v>
          </cell>
          <cell r="DV26">
            <v>0</v>
          </cell>
          <cell r="DX26">
            <v>0</v>
          </cell>
          <cell r="DZ26">
            <v>0</v>
          </cell>
          <cell r="EB26">
            <v>0</v>
          </cell>
          <cell r="ED26">
            <v>0</v>
          </cell>
          <cell r="EF26">
            <v>0</v>
          </cell>
          <cell r="EJ26">
            <v>0</v>
          </cell>
          <cell r="EL26">
            <v>0</v>
          </cell>
          <cell r="EN26">
            <v>0</v>
          </cell>
          <cell r="EP26">
            <v>0</v>
          </cell>
          <cell r="ER26">
            <v>0</v>
          </cell>
          <cell r="ET26">
            <v>0</v>
          </cell>
          <cell r="EX26">
            <v>0</v>
          </cell>
          <cell r="EZ26">
            <v>0</v>
          </cell>
          <cell r="FD26">
            <v>0</v>
          </cell>
          <cell r="FF26">
            <v>0</v>
          </cell>
        </row>
        <row r="27">
          <cell r="A27" t="str">
            <v>Nordforbrænding_KV</v>
          </cell>
          <cell r="B27" t="str">
            <v>DK-East</v>
          </cell>
          <cell r="G27">
            <v>5.740800000000001</v>
          </cell>
          <cell r="H27">
            <v>20.8</v>
          </cell>
          <cell r="AK27">
            <v>1.0907520000000002</v>
          </cell>
          <cell r="AL27">
            <v>14.318840579710145</v>
          </cell>
          <cell r="AN27">
            <v>0</v>
          </cell>
          <cell r="AO27">
            <v>10.820546880000002</v>
          </cell>
          <cell r="AP27">
            <v>0</v>
          </cell>
          <cell r="AQ27">
            <v>0.51667200000000002</v>
          </cell>
          <cell r="BG27" t="b">
            <v>0</v>
          </cell>
          <cell r="BO27" t="b">
            <v>0</v>
          </cell>
          <cell r="CA27" t="b">
            <v>0</v>
          </cell>
          <cell r="CB27" t="b">
            <v>0</v>
          </cell>
          <cell r="CD27" t="b">
            <v>0</v>
          </cell>
          <cell r="CE27" t="b">
            <v>0</v>
          </cell>
          <cell r="CG27" t="b">
            <v>0</v>
          </cell>
          <cell r="CH27" t="b">
            <v>0</v>
          </cell>
          <cell r="CP27" t="str">
            <v>ECWSTBPD</v>
          </cell>
          <cell r="CT27" t="b">
            <v>0</v>
          </cell>
          <cell r="CV27" t="b">
            <v>0</v>
          </cell>
          <cell r="CX27" t="b">
            <v>0</v>
          </cell>
          <cell r="CZ27" t="b">
            <v>0</v>
          </cell>
          <cell r="DB27" t="b">
            <v>0</v>
          </cell>
          <cell r="DD27" t="b">
            <v>0</v>
          </cell>
          <cell r="DF27" t="b">
            <v>0</v>
          </cell>
          <cell r="DH27" t="b">
            <v>0</v>
          </cell>
          <cell r="DJ27" t="b">
            <v>0</v>
          </cell>
          <cell r="DL27" t="b">
            <v>0</v>
          </cell>
          <cell r="DN27" t="b">
            <v>0</v>
          </cell>
          <cell r="DP27" t="b">
            <v>0</v>
          </cell>
          <cell r="DV27">
            <v>0</v>
          </cell>
          <cell r="DX27">
            <v>0</v>
          </cell>
          <cell r="DZ27">
            <v>0</v>
          </cell>
          <cell r="EB27">
            <v>0</v>
          </cell>
          <cell r="ED27">
            <v>0</v>
          </cell>
          <cell r="EF27">
            <v>0</v>
          </cell>
          <cell r="EJ27">
            <v>0</v>
          </cell>
          <cell r="EL27">
            <v>0</v>
          </cell>
          <cell r="EN27">
            <v>0</v>
          </cell>
          <cell r="EP27">
            <v>0</v>
          </cell>
          <cell r="ER27">
            <v>0</v>
          </cell>
          <cell r="ET27">
            <v>0</v>
          </cell>
          <cell r="EX27">
            <v>0</v>
          </cell>
          <cell r="EZ27">
            <v>0</v>
          </cell>
          <cell r="FD27">
            <v>0</v>
          </cell>
          <cell r="FF27">
            <v>0</v>
          </cell>
        </row>
        <row r="28">
          <cell r="A28" t="str">
            <v>Nordforbrænding_KV</v>
          </cell>
          <cell r="B28" t="str">
            <v>DK-East</v>
          </cell>
          <cell r="G28">
            <v>5.740800000000001</v>
          </cell>
          <cell r="H28">
            <v>20.8</v>
          </cell>
          <cell r="AK28">
            <v>1.0907520000000002</v>
          </cell>
          <cell r="AL28">
            <v>14.318840579710145</v>
          </cell>
          <cell r="AN28">
            <v>0</v>
          </cell>
          <cell r="AO28">
            <v>10.640917248000003</v>
          </cell>
          <cell r="AP28">
            <v>0</v>
          </cell>
          <cell r="AQ28">
            <v>0.51667200000000002</v>
          </cell>
          <cell r="BG28" t="b">
            <v>0</v>
          </cell>
          <cell r="BO28" t="b">
            <v>0</v>
          </cell>
          <cell r="CA28" t="b">
            <v>0</v>
          </cell>
          <cell r="CB28" t="b">
            <v>0</v>
          </cell>
          <cell r="CD28" t="b">
            <v>0</v>
          </cell>
          <cell r="CE28" t="b">
            <v>0</v>
          </cell>
          <cell r="CG28" t="b">
            <v>0</v>
          </cell>
          <cell r="CH28" t="b">
            <v>0</v>
          </cell>
          <cell r="CP28" t="str">
            <v>ECWSTBPD</v>
          </cell>
          <cell r="CT28" t="b">
            <v>0</v>
          </cell>
          <cell r="CV28" t="b">
            <v>0</v>
          </cell>
          <cell r="CX28" t="b">
            <v>0</v>
          </cell>
          <cell r="CZ28" t="b">
            <v>0</v>
          </cell>
          <cell r="DB28" t="b">
            <v>0</v>
          </cell>
          <cell r="DD28" t="b">
            <v>0</v>
          </cell>
          <cell r="DF28" t="b">
            <v>0</v>
          </cell>
          <cell r="DH28" t="b">
            <v>0</v>
          </cell>
          <cell r="DJ28" t="b">
            <v>0</v>
          </cell>
          <cell r="DL28" t="b">
            <v>0</v>
          </cell>
          <cell r="DN28" t="b">
            <v>0</v>
          </cell>
          <cell r="DP28" t="b">
            <v>0</v>
          </cell>
          <cell r="DV28">
            <v>0</v>
          </cell>
          <cell r="DX28">
            <v>0</v>
          </cell>
          <cell r="DZ28">
            <v>0</v>
          </cell>
          <cell r="EB28">
            <v>0</v>
          </cell>
          <cell r="ED28">
            <v>0</v>
          </cell>
          <cell r="EF28">
            <v>0</v>
          </cell>
          <cell r="EJ28">
            <v>0</v>
          </cell>
          <cell r="EL28">
            <v>0</v>
          </cell>
          <cell r="EN28">
            <v>0</v>
          </cell>
          <cell r="EP28">
            <v>0</v>
          </cell>
          <cell r="ER28">
            <v>0</v>
          </cell>
          <cell r="ET28">
            <v>0</v>
          </cell>
          <cell r="EX28">
            <v>0</v>
          </cell>
          <cell r="EZ28">
            <v>0</v>
          </cell>
          <cell r="FD28">
            <v>0</v>
          </cell>
          <cell r="FF28">
            <v>0</v>
          </cell>
        </row>
        <row r="29">
          <cell r="A29" t="str">
            <v>Nordforbrænding_KV2</v>
          </cell>
          <cell r="B29" t="str">
            <v>DK-East</v>
          </cell>
          <cell r="G29">
            <v>7.6169014084507047</v>
          </cell>
          <cell r="H29">
            <v>20.8</v>
          </cell>
          <cell r="AK29">
            <v>1.8813746478873241</v>
          </cell>
          <cell r="AL29">
            <v>14.0296</v>
          </cell>
          <cell r="AN29">
            <v>0</v>
          </cell>
          <cell r="AO29">
            <v>8.8356056338028175</v>
          </cell>
          <cell r="AP29">
            <v>0</v>
          </cell>
          <cell r="AQ29">
            <v>0.53318309859154933</v>
          </cell>
          <cell r="BG29" t="b">
            <v>0</v>
          </cell>
          <cell r="BO29" t="b">
            <v>0</v>
          </cell>
          <cell r="CA29" t="b">
            <v>0</v>
          </cell>
          <cell r="CB29" t="b">
            <v>0</v>
          </cell>
          <cell r="CD29" t="b">
            <v>0</v>
          </cell>
          <cell r="CE29" t="b">
            <v>0</v>
          </cell>
          <cell r="CG29" t="b">
            <v>0</v>
          </cell>
          <cell r="CH29" t="b">
            <v>0</v>
          </cell>
          <cell r="CP29" t="str">
            <v>ECWSTBPD</v>
          </cell>
          <cell r="CT29" t="b">
            <v>0</v>
          </cell>
          <cell r="CV29" t="b">
            <v>0</v>
          </cell>
          <cell r="CX29" t="b">
            <v>0</v>
          </cell>
          <cell r="CZ29" t="b">
            <v>0</v>
          </cell>
          <cell r="DB29" t="b">
            <v>0</v>
          </cell>
          <cell r="DD29" t="b">
            <v>0</v>
          </cell>
          <cell r="DF29" t="b">
            <v>0</v>
          </cell>
          <cell r="DH29" t="b">
            <v>0</v>
          </cell>
          <cell r="DJ29" t="b">
            <v>0</v>
          </cell>
          <cell r="DL29" t="b">
            <v>0</v>
          </cell>
          <cell r="DN29" t="b">
            <v>0</v>
          </cell>
          <cell r="DP29" t="b">
            <v>0</v>
          </cell>
          <cell r="DV29">
            <v>0</v>
          </cell>
          <cell r="DX29">
            <v>0</v>
          </cell>
          <cell r="DZ29">
            <v>0</v>
          </cell>
          <cell r="EB29">
            <v>0</v>
          </cell>
          <cell r="ED29">
            <v>0</v>
          </cell>
          <cell r="EF29">
            <v>0</v>
          </cell>
          <cell r="EJ29">
            <v>0</v>
          </cell>
          <cell r="EL29">
            <v>0</v>
          </cell>
          <cell r="EN29">
            <v>0</v>
          </cell>
          <cell r="EP29">
            <v>0</v>
          </cell>
          <cell r="ER29">
            <v>0</v>
          </cell>
          <cell r="ET29">
            <v>0</v>
          </cell>
          <cell r="EX29">
            <v>0</v>
          </cell>
          <cell r="EZ29">
            <v>0</v>
          </cell>
          <cell r="FD29">
            <v>0</v>
          </cell>
          <cell r="FF29">
            <v>0</v>
          </cell>
        </row>
        <row r="30">
          <cell r="A30" t="str">
            <v>VarmelagerHelsingør</v>
          </cell>
          <cell r="B30" t="str">
            <v>DK-East</v>
          </cell>
          <cell r="G30">
            <v>0</v>
          </cell>
          <cell r="H30">
            <v>63</v>
          </cell>
          <cell r="AK30">
            <v>0</v>
          </cell>
          <cell r="AL30">
            <v>0</v>
          </cell>
          <cell r="AN30">
            <v>0</v>
          </cell>
          <cell r="AO30">
            <v>0</v>
          </cell>
          <cell r="AP30">
            <v>0</v>
          </cell>
          <cell r="AQ30">
            <v>0</v>
          </cell>
          <cell r="BG30" t="b">
            <v>0</v>
          </cell>
          <cell r="BO30" t="b">
            <v>0</v>
          </cell>
          <cell r="CA30" t="b">
            <v>0</v>
          </cell>
          <cell r="CB30" t="b">
            <v>0</v>
          </cell>
          <cell r="CD30" t="b">
            <v>0</v>
          </cell>
          <cell r="CE30" t="b">
            <v>0</v>
          </cell>
          <cell r="CG30" t="b">
            <v>0</v>
          </cell>
          <cell r="CH30" t="b">
            <v>0</v>
          </cell>
          <cell r="CP30">
            <v>0</v>
          </cell>
          <cell r="CT30" t="b">
            <v>0</v>
          </cell>
          <cell r="CV30" t="b">
            <v>0</v>
          </cell>
          <cell r="CX30" t="b">
            <v>0</v>
          </cell>
          <cell r="CZ30" t="b">
            <v>0</v>
          </cell>
          <cell r="DB30" t="b">
            <v>0</v>
          </cell>
          <cell r="DD30" t="b">
            <v>0</v>
          </cell>
          <cell r="DF30" t="b">
            <v>0</v>
          </cell>
          <cell r="DH30" t="b">
            <v>0</v>
          </cell>
          <cell r="DJ30" t="b">
            <v>0</v>
          </cell>
          <cell r="DL30" t="b">
            <v>0</v>
          </cell>
          <cell r="DN30" t="b">
            <v>0</v>
          </cell>
          <cell r="DP30" t="b">
            <v>0</v>
          </cell>
          <cell r="DV30">
            <v>0</v>
          </cell>
          <cell r="DX30">
            <v>0</v>
          </cell>
          <cell r="DZ30">
            <v>0</v>
          </cell>
          <cell r="EB30">
            <v>0</v>
          </cell>
          <cell r="ED30">
            <v>0</v>
          </cell>
          <cell r="EF30">
            <v>0</v>
          </cell>
          <cell r="EJ30">
            <v>0</v>
          </cell>
          <cell r="EL30">
            <v>0</v>
          </cell>
          <cell r="EN30">
            <v>0</v>
          </cell>
          <cell r="EP30">
            <v>0</v>
          </cell>
          <cell r="ER30">
            <v>0</v>
          </cell>
          <cell r="ET30">
            <v>0</v>
          </cell>
          <cell r="EX30">
            <v>0</v>
          </cell>
          <cell r="EZ30">
            <v>0</v>
          </cell>
          <cell r="FD30">
            <v>0</v>
          </cell>
          <cell r="FF30">
            <v>0</v>
          </cell>
        </row>
        <row r="31">
          <cell r="A31" t="str">
            <v>ElkedelHelsingør</v>
          </cell>
          <cell r="B31" t="str">
            <v>DK-East</v>
          </cell>
          <cell r="G31" t="e">
            <v>#VALUE!</v>
          </cell>
          <cell r="H31">
            <v>14.5</v>
          </cell>
          <cell r="AK31">
            <v>0</v>
          </cell>
          <cell r="AL31">
            <v>0</v>
          </cell>
          <cell r="AN31">
            <v>0</v>
          </cell>
          <cell r="AO31">
            <v>0</v>
          </cell>
          <cell r="AP31">
            <v>0</v>
          </cell>
          <cell r="AQ31">
            <v>0</v>
          </cell>
          <cell r="BG31" t="b">
            <v>0</v>
          </cell>
          <cell r="BO31" t="b">
            <v>0</v>
          </cell>
          <cell r="CA31" t="b">
            <v>0</v>
          </cell>
          <cell r="CB31" t="b">
            <v>0</v>
          </cell>
          <cell r="CD31" t="b">
            <v>0</v>
          </cell>
          <cell r="CE31" t="b">
            <v>0</v>
          </cell>
          <cell r="CG31" t="b">
            <v>0</v>
          </cell>
          <cell r="CH31" t="b">
            <v>0</v>
          </cell>
          <cell r="CP31">
            <v>0</v>
          </cell>
          <cell r="CT31" t="b">
            <v>0</v>
          </cell>
          <cell r="CV31" t="b">
            <v>0</v>
          </cell>
          <cell r="CX31" t="b">
            <v>0</v>
          </cell>
          <cell r="CZ31" t="b">
            <v>0</v>
          </cell>
          <cell r="DB31" t="b">
            <v>0</v>
          </cell>
          <cell r="DD31" t="b">
            <v>0</v>
          </cell>
          <cell r="DF31" t="b">
            <v>0</v>
          </cell>
          <cell r="DH31" t="b">
            <v>0</v>
          </cell>
          <cell r="DJ31" t="b">
            <v>0</v>
          </cell>
          <cell r="DL31" t="b">
            <v>0</v>
          </cell>
          <cell r="DN31" t="b">
            <v>0</v>
          </cell>
          <cell r="DP31" t="b">
            <v>0</v>
          </cell>
          <cell r="DV31">
            <v>0</v>
          </cell>
          <cell r="DX31">
            <v>0</v>
          </cell>
          <cell r="DZ31">
            <v>0</v>
          </cell>
          <cell r="EB31">
            <v>0</v>
          </cell>
          <cell r="ED31">
            <v>0</v>
          </cell>
          <cell r="EF31">
            <v>0</v>
          </cell>
          <cell r="EJ31">
            <v>0</v>
          </cell>
          <cell r="EL31">
            <v>0</v>
          </cell>
          <cell r="EN31">
            <v>0</v>
          </cell>
          <cell r="EP31">
            <v>0</v>
          </cell>
          <cell r="ER31">
            <v>0</v>
          </cell>
          <cell r="ET31">
            <v>0</v>
          </cell>
          <cell r="EX31">
            <v>0</v>
          </cell>
          <cell r="EZ31">
            <v>0</v>
          </cell>
          <cell r="FD31">
            <v>0</v>
          </cell>
          <cell r="FF31">
            <v>0</v>
          </cell>
        </row>
        <row r="32">
          <cell r="A32" t="str">
            <v>Hillerød1</v>
          </cell>
          <cell r="B32" t="str">
            <v>DK-East</v>
          </cell>
          <cell r="G32">
            <v>71.7</v>
          </cell>
          <cell r="H32">
            <v>60.9</v>
          </cell>
          <cell r="AK32">
            <v>30.174944999999997</v>
          </cell>
          <cell r="AL32">
            <v>21.769214623430958</v>
          </cell>
          <cell r="AN32">
            <v>0</v>
          </cell>
          <cell r="AO32">
            <v>5.7360000000000007</v>
          </cell>
          <cell r="AP32">
            <v>717</v>
          </cell>
          <cell r="AQ32">
            <v>7.1700000000000008</v>
          </cell>
          <cell r="BG32" t="b">
            <v>0</v>
          </cell>
          <cell r="BO32" t="b">
            <v>0</v>
          </cell>
          <cell r="CA32" t="b">
            <v>0</v>
          </cell>
          <cell r="CB32" t="b">
            <v>0</v>
          </cell>
          <cell r="CD32" t="b">
            <v>0</v>
          </cell>
          <cell r="CE32" t="b">
            <v>0</v>
          </cell>
          <cell r="CG32" t="b">
            <v>0</v>
          </cell>
          <cell r="CH32" t="b">
            <v>0</v>
          </cell>
          <cell r="CP32" t="str">
            <v>ECGASGTD</v>
          </cell>
          <cell r="CT32" t="b">
            <v>0</v>
          </cell>
          <cell r="CV32" t="b">
            <v>0</v>
          </cell>
          <cell r="CX32" t="b">
            <v>0</v>
          </cell>
          <cell r="CZ32" t="b">
            <v>0</v>
          </cell>
          <cell r="DB32" t="b">
            <v>0</v>
          </cell>
          <cell r="DD32" t="b">
            <v>0</v>
          </cell>
          <cell r="DF32" t="b">
            <v>0</v>
          </cell>
          <cell r="DH32" t="b">
            <v>0</v>
          </cell>
          <cell r="DJ32" t="b">
            <v>0</v>
          </cell>
          <cell r="DL32" t="b">
            <v>0</v>
          </cell>
          <cell r="DN32" t="b">
            <v>0</v>
          </cell>
          <cell r="DP32" t="b">
            <v>0</v>
          </cell>
          <cell r="DV32">
            <v>0</v>
          </cell>
          <cell r="DX32">
            <v>0</v>
          </cell>
          <cell r="DZ32">
            <v>0</v>
          </cell>
          <cell r="EB32">
            <v>0</v>
          </cell>
          <cell r="ED32">
            <v>0</v>
          </cell>
          <cell r="EF32">
            <v>0</v>
          </cell>
          <cell r="EJ32">
            <v>0</v>
          </cell>
          <cell r="EL32">
            <v>0</v>
          </cell>
          <cell r="EN32">
            <v>0</v>
          </cell>
          <cell r="EP32">
            <v>0</v>
          </cell>
          <cell r="ER32">
            <v>0</v>
          </cell>
          <cell r="ET32">
            <v>0</v>
          </cell>
          <cell r="EX32">
            <v>0</v>
          </cell>
          <cell r="EZ32">
            <v>0</v>
          </cell>
          <cell r="FD32">
            <v>0</v>
          </cell>
          <cell r="FF32">
            <v>0</v>
          </cell>
        </row>
        <row r="33">
          <cell r="A33" t="str">
            <v>Hillerød1</v>
          </cell>
          <cell r="B33" t="str">
            <v>DK-East</v>
          </cell>
          <cell r="G33">
            <v>77</v>
          </cell>
          <cell r="H33">
            <v>77.464788732394368</v>
          </cell>
          <cell r="AK33">
            <v>32.647999999999996</v>
          </cell>
          <cell r="AL33">
            <v>33.043330404964998</v>
          </cell>
          <cell r="AN33">
            <v>0</v>
          </cell>
          <cell r="AO33">
            <v>6.16</v>
          </cell>
          <cell r="AP33">
            <v>770</v>
          </cell>
          <cell r="AQ33">
            <v>7.7</v>
          </cell>
          <cell r="BG33" t="b">
            <v>0</v>
          </cell>
          <cell r="BO33" t="b">
            <v>0</v>
          </cell>
          <cell r="CA33" t="b">
            <v>0</v>
          </cell>
          <cell r="CB33" t="b">
            <v>0</v>
          </cell>
          <cell r="CD33" t="b">
            <v>0</v>
          </cell>
          <cell r="CE33" t="b">
            <v>0</v>
          </cell>
          <cell r="CG33" t="b">
            <v>0</v>
          </cell>
          <cell r="CH33" t="b">
            <v>0</v>
          </cell>
          <cell r="CP33" t="str">
            <v>ECGASGTD</v>
          </cell>
          <cell r="CT33" t="b">
            <v>0</v>
          </cell>
          <cell r="CV33" t="b">
            <v>0</v>
          </cell>
          <cell r="CX33" t="b">
            <v>0</v>
          </cell>
          <cell r="CZ33" t="b">
            <v>0</v>
          </cell>
          <cell r="DB33" t="b">
            <v>0</v>
          </cell>
          <cell r="DD33" t="b">
            <v>0</v>
          </cell>
          <cell r="DF33" t="b">
            <v>0</v>
          </cell>
          <cell r="DH33" t="b">
            <v>0</v>
          </cell>
          <cell r="DJ33" t="b">
            <v>0</v>
          </cell>
          <cell r="DL33" t="b">
            <v>0</v>
          </cell>
          <cell r="DN33" t="b">
            <v>0</v>
          </cell>
          <cell r="DP33" t="b">
            <v>0</v>
          </cell>
          <cell r="DV33">
            <v>0</v>
          </cell>
          <cell r="DX33">
            <v>0</v>
          </cell>
          <cell r="DZ33">
            <v>0</v>
          </cell>
          <cell r="EB33">
            <v>0</v>
          </cell>
          <cell r="ED33">
            <v>0</v>
          </cell>
          <cell r="EF33">
            <v>0</v>
          </cell>
          <cell r="EJ33">
            <v>0</v>
          </cell>
          <cell r="EL33">
            <v>0</v>
          </cell>
          <cell r="EN33">
            <v>0</v>
          </cell>
          <cell r="EP33">
            <v>0</v>
          </cell>
          <cell r="ER33">
            <v>0</v>
          </cell>
          <cell r="ET33">
            <v>0</v>
          </cell>
          <cell r="EX33">
            <v>0</v>
          </cell>
          <cell r="EZ33">
            <v>0</v>
          </cell>
          <cell r="FD33">
            <v>0</v>
          </cell>
          <cell r="FF33">
            <v>0</v>
          </cell>
        </row>
        <row r="34">
          <cell r="A34" t="str">
            <v>Hillerød1</v>
          </cell>
          <cell r="B34" t="str">
            <v>DK-East</v>
          </cell>
          <cell r="G34">
            <v>75</v>
          </cell>
          <cell r="H34">
            <v>84</v>
          </cell>
          <cell r="AK34">
            <v>31.125</v>
          </cell>
          <cell r="AL34">
            <v>39.043199999999999</v>
          </cell>
          <cell r="AN34">
            <v>0</v>
          </cell>
          <cell r="AO34">
            <v>6</v>
          </cell>
          <cell r="AP34">
            <v>750</v>
          </cell>
          <cell r="AQ34">
            <v>7.5</v>
          </cell>
          <cell r="BG34" t="b">
            <v>0</v>
          </cell>
          <cell r="BO34" t="b">
            <v>0</v>
          </cell>
          <cell r="CA34" t="b">
            <v>0</v>
          </cell>
          <cell r="CB34" t="b">
            <v>0</v>
          </cell>
          <cell r="CD34" t="b">
            <v>0</v>
          </cell>
          <cell r="CE34" t="b">
            <v>0</v>
          </cell>
          <cell r="CG34" t="b">
            <v>0</v>
          </cell>
          <cell r="CH34" t="b">
            <v>0</v>
          </cell>
          <cell r="CP34" t="str">
            <v>ECGASGTD</v>
          </cell>
          <cell r="CT34" t="b">
            <v>0</v>
          </cell>
          <cell r="CV34" t="b">
            <v>0</v>
          </cell>
          <cell r="CX34" t="b">
            <v>0</v>
          </cell>
          <cell r="CZ34" t="b">
            <v>0</v>
          </cell>
          <cell r="DB34" t="b">
            <v>0</v>
          </cell>
          <cell r="DD34" t="b">
            <v>0</v>
          </cell>
          <cell r="DF34" t="b">
            <v>0</v>
          </cell>
          <cell r="DH34" t="b">
            <v>0</v>
          </cell>
          <cell r="DJ34" t="b">
            <v>0</v>
          </cell>
          <cell r="DL34" t="b">
            <v>0</v>
          </cell>
          <cell r="DN34" t="b">
            <v>0</v>
          </cell>
          <cell r="DP34" t="b">
            <v>0</v>
          </cell>
          <cell r="DV34">
            <v>0</v>
          </cell>
          <cell r="DX34">
            <v>0</v>
          </cell>
          <cell r="DZ34">
            <v>0</v>
          </cell>
          <cell r="EB34">
            <v>0</v>
          </cell>
          <cell r="ED34">
            <v>0</v>
          </cell>
          <cell r="EF34">
            <v>0</v>
          </cell>
          <cell r="EJ34">
            <v>0</v>
          </cell>
          <cell r="EL34">
            <v>0</v>
          </cell>
          <cell r="EN34">
            <v>0</v>
          </cell>
          <cell r="EP34">
            <v>0</v>
          </cell>
          <cell r="ER34">
            <v>0</v>
          </cell>
          <cell r="ET34">
            <v>0</v>
          </cell>
          <cell r="EX34">
            <v>0</v>
          </cell>
          <cell r="EZ34">
            <v>0</v>
          </cell>
          <cell r="FD34">
            <v>0</v>
          </cell>
          <cell r="FF34">
            <v>0</v>
          </cell>
        </row>
        <row r="35">
          <cell r="A35" t="str">
            <v>Hillerød1</v>
          </cell>
          <cell r="B35" t="str">
            <v>DK-East</v>
          </cell>
          <cell r="G35">
            <v>75</v>
          </cell>
          <cell r="H35">
            <v>84</v>
          </cell>
          <cell r="AK35">
            <v>31.125</v>
          </cell>
          <cell r="AL35">
            <v>39.043199999999999</v>
          </cell>
          <cell r="AN35">
            <v>0</v>
          </cell>
          <cell r="AO35">
            <v>6</v>
          </cell>
          <cell r="AP35">
            <v>750</v>
          </cell>
          <cell r="AQ35">
            <v>7.5</v>
          </cell>
          <cell r="BG35" t="b">
            <v>0</v>
          </cell>
          <cell r="BO35" t="b">
            <v>0</v>
          </cell>
          <cell r="CA35" t="b">
            <v>0</v>
          </cell>
          <cell r="CB35" t="b">
            <v>0</v>
          </cell>
          <cell r="CD35" t="b">
            <v>0</v>
          </cell>
          <cell r="CE35" t="b">
            <v>0</v>
          </cell>
          <cell r="CG35" t="b">
            <v>0</v>
          </cell>
          <cell r="CH35" t="b">
            <v>0</v>
          </cell>
          <cell r="CP35" t="str">
            <v>ECGASGTD</v>
          </cell>
          <cell r="CT35" t="b">
            <v>0</v>
          </cell>
          <cell r="CV35" t="b">
            <v>0</v>
          </cell>
          <cell r="CX35" t="b">
            <v>0</v>
          </cell>
          <cell r="CZ35" t="b">
            <v>0</v>
          </cell>
          <cell r="DB35" t="b">
            <v>0</v>
          </cell>
          <cell r="DD35" t="b">
            <v>0</v>
          </cell>
          <cell r="DF35" t="b">
            <v>0</v>
          </cell>
          <cell r="DH35" t="b">
            <v>0</v>
          </cell>
          <cell r="DJ35" t="b">
            <v>0</v>
          </cell>
          <cell r="DL35" t="b">
            <v>0</v>
          </cell>
          <cell r="DN35" t="b">
            <v>0</v>
          </cell>
          <cell r="DP35" t="b">
            <v>0</v>
          </cell>
          <cell r="DV35">
            <v>0</v>
          </cell>
          <cell r="DX35">
            <v>0</v>
          </cell>
          <cell r="DZ35">
            <v>0</v>
          </cell>
          <cell r="EB35">
            <v>0</v>
          </cell>
          <cell r="ED35">
            <v>0</v>
          </cell>
          <cell r="EF35">
            <v>0</v>
          </cell>
          <cell r="EJ35">
            <v>0</v>
          </cell>
          <cell r="EL35">
            <v>0</v>
          </cell>
          <cell r="EN35">
            <v>0</v>
          </cell>
          <cell r="EP35">
            <v>0</v>
          </cell>
          <cell r="ER35">
            <v>0</v>
          </cell>
          <cell r="ET35">
            <v>0</v>
          </cell>
          <cell r="EX35">
            <v>0</v>
          </cell>
          <cell r="EZ35">
            <v>0</v>
          </cell>
          <cell r="FD35">
            <v>0</v>
          </cell>
          <cell r="FF35">
            <v>0</v>
          </cell>
        </row>
        <row r="36">
          <cell r="A36" t="str">
            <v>Hillerød2</v>
          </cell>
          <cell r="B36" t="str">
            <v>DK-East</v>
          </cell>
          <cell r="G36">
            <v>101.50399999999999</v>
          </cell>
          <cell r="H36">
            <v>78</v>
          </cell>
          <cell r="AK36">
            <v>47.828684799999991</v>
          </cell>
          <cell r="AL36">
            <v>28.243032786885248</v>
          </cell>
          <cell r="AN36">
            <v>0</v>
          </cell>
          <cell r="AO36">
            <v>0</v>
          </cell>
          <cell r="AP36">
            <v>1890.5119999999997</v>
          </cell>
          <cell r="AQ36">
            <v>10.150399999999999</v>
          </cell>
          <cell r="BG36" t="b">
            <v>0</v>
          </cell>
          <cell r="BO36" t="b">
            <v>0</v>
          </cell>
          <cell r="CA36" t="b">
            <v>0</v>
          </cell>
          <cell r="CB36" t="b">
            <v>0</v>
          </cell>
          <cell r="CD36" t="b">
            <v>0</v>
          </cell>
          <cell r="CE36" t="b">
            <v>0</v>
          </cell>
          <cell r="CG36" t="b">
            <v>0</v>
          </cell>
          <cell r="CH36" t="b">
            <v>0</v>
          </cell>
          <cell r="CP36" t="str">
            <v>ECGASGTD</v>
          </cell>
          <cell r="CT36" t="b">
            <v>0</v>
          </cell>
          <cell r="CV36" t="b">
            <v>0</v>
          </cell>
          <cell r="CX36" t="b">
            <v>0</v>
          </cell>
          <cell r="CZ36" t="b">
            <v>0</v>
          </cell>
          <cell r="DB36" t="b">
            <v>0</v>
          </cell>
          <cell r="DD36" t="b">
            <v>0</v>
          </cell>
          <cell r="DF36" t="b">
            <v>0</v>
          </cell>
          <cell r="DH36" t="b">
            <v>0</v>
          </cell>
          <cell r="DJ36" t="b">
            <v>0</v>
          </cell>
          <cell r="DL36" t="b">
            <v>0</v>
          </cell>
          <cell r="DN36" t="b">
            <v>0</v>
          </cell>
          <cell r="DP36" t="b">
            <v>0</v>
          </cell>
          <cell r="DV36">
            <v>0</v>
          </cell>
          <cell r="DX36">
            <v>0</v>
          </cell>
          <cell r="DZ36">
            <v>0</v>
          </cell>
          <cell r="EB36">
            <v>0</v>
          </cell>
          <cell r="ED36">
            <v>0</v>
          </cell>
          <cell r="EF36">
            <v>0</v>
          </cell>
          <cell r="EJ36">
            <v>0</v>
          </cell>
          <cell r="EL36">
            <v>0</v>
          </cell>
          <cell r="EN36">
            <v>0</v>
          </cell>
          <cell r="EP36">
            <v>0</v>
          </cell>
          <cell r="ER36">
            <v>0</v>
          </cell>
          <cell r="ET36">
            <v>0</v>
          </cell>
          <cell r="EX36">
            <v>0</v>
          </cell>
          <cell r="EZ36">
            <v>0</v>
          </cell>
          <cell r="FD36">
            <v>0</v>
          </cell>
          <cell r="FF36">
            <v>0</v>
          </cell>
        </row>
        <row r="37">
          <cell r="A37" t="str">
            <v>HillerødRenseanlæg</v>
          </cell>
          <cell r="B37" t="str">
            <v>DK-East</v>
          </cell>
          <cell r="G37">
            <v>0</v>
          </cell>
          <cell r="H37">
            <v>0.28999999999999998</v>
          </cell>
          <cell r="AK37">
            <v>0</v>
          </cell>
          <cell r="AL37">
            <v>0.1668791090743936</v>
          </cell>
          <cell r="AN37">
            <v>0</v>
          </cell>
          <cell r="AO37">
            <v>0</v>
          </cell>
          <cell r="AP37">
            <v>3.1320000000000001</v>
          </cell>
          <cell r="AQ37">
            <v>0</v>
          </cell>
          <cell r="BG37" t="b">
            <v>0</v>
          </cell>
          <cell r="BO37" t="b">
            <v>0</v>
          </cell>
          <cell r="CA37" t="b">
            <v>0</v>
          </cell>
          <cell r="CB37" t="b">
            <v>0</v>
          </cell>
          <cell r="CD37" t="b">
            <v>0</v>
          </cell>
          <cell r="CE37" t="b">
            <v>0</v>
          </cell>
          <cell r="CG37" t="b">
            <v>0</v>
          </cell>
          <cell r="CH37" t="b">
            <v>0</v>
          </cell>
          <cell r="CP37" t="str">
            <v>EHBGABOD</v>
          </cell>
          <cell r="CT37" t="b">
            <v>0</v>
          </cell>
          <cell r="CV37" t="b">
            <v>0</v>
          </cell>
          <cell r="CX37" t="b">
            <v>0</v>
          </cell>
          <cell r="CZ37" t="b">
            <v>0</v>
          </cell>
          <cell r="DB37" t="b">
            <v>0</v>
          </cell>
          <cell r="DD37" t="b">
            <v>0</v>
          </cell>
          <cell r="DF37" t="b">
            <v>0</v>
          </cell>
          <cell r="DH37" t="b">
            <v>0</v>
          </cell>
          <cell r="DJ37" t="b">
            <v>0</v>
          </cell>
          <cell r="DL37" t="b">
            <v>0</v>
          </cell>
          <cell r="DN37" t="b">
            <v>0</v>
          </cell>
          <cell r="DP37" t="b">
            <v>0</v>
          </cell>
          <cell r="DV37">
            <v>0</v>
          </cell>
          <cell r="DX37">
            <v>0</v>
          </cell>
          <cell r="DZ37">
            <v>0</v>
          </cell>
          <cell r="EB37">
            <v>0</v>
          </cell>
          <cell r="ED37">
            <v>0</v>
          </cell>
          <cell r="EF37">
            <v>0</v>
          </cell>
          <cell r="EJ37">
            <v>0</v>
          </cell>
          <cell r="EL37">
            <v>0</v>
          </cell>
          <cell r="EN37">
            <v>0</v>
          </cell>
          <cell r="EP37">
            <v>0</v>
          </cell>
          <cell r="ER37">
            <v>0</v>
          </cell>
          <cell r="ET37">
            <v>0</v>
          </cell>
          <cell r="EX37">
            <v>0</v>
          </cell>
          <cell r="EZ37">
            <v>0</v>
          </cell>
          <cell r="FD37">
            <v>0</v>
          </cell>
          <cell r="FF37">
            <v>0</v>
          </cell>
        </row>
        <row r="38">
          <cell r="A38" t="str">
            <v>KedlerHillerød</v>
          </cell>
          <cell r="B38" t="str">
            <v>DK-East</v>
          </cell>
          <cell r="G38">
            <v>0</v>
          </cell>
          <cell r="H38">
            <v>197.20000000000005</v>
          </cell>
          <cell r="AK38">
            <v>0</v>
          </cell>
          <cell r="AL38">
            <v>184.57920000000004</v>
          </cell>
          <cell r="AN38">
            <v>0</v>
          </cell>
          <cell r="AO38">
            <v>0</v>
          </cell>
          <cell r="AP38">
            <v>2129.7600000000007</v>
          </cell>
          <cell r="AQ38">
            <v>0</v>
          </cell>
          <cell r="BG38" t="b">
            <v>0</v>
          </cell>
          <cell r="BO38" t="b">
            <v>0</v>
          </cell>
          <cell r="CA38" t="b">
            <v>0</v>
          </cell>
          <cell r="CB38" t="b">
            <v>0</v>
          </cell>
          <cell r="CD38" t="b">
            <v>0</v>
          </cell>
          <cell r="CE38" t="b">
            <v>0</v>
          </cell>
          <cell r="CG38" t="b">
            <v>0</v>
          </cell>
          <cell r="CH38" t="b">
            <v>0</v>
          </cell>
          <cell r="CP38" t="str">
            <v>EHGASBOD</v>
          </cell>
          <cell r="CT38" t="b">
            <v>0</v>
          </cell>
          <cell r="CV38" t="b">
            <v>0</v>
          </cell>
          <cell r="CX38" t="b">
            <v>0</v>
          </cell>
          <cell r="CZ38" t="b">
            <v>0</v>
          </cell>
          <cell r="DB38" t="b">
            <v>0</v>
          </cell>
          <cell r="DD38" t="b">
            <v>0</v>
          </cell>
          <cell r="DF38" t="b">
            <v>0</v>
          </cell>
          <cell r="DH38" t="b">
            <v>0</v>
          </cell>
          <cell r="DJ38" t="b">
            <v>0</v>
          </cell>
          <cell r="DL38" t="b">
            <v>0</v>
          </cell>
          <cell r="DN38" t="b">
            <v>0</v>
          </cell>
          <cell r="DP38" t="b">
            <v>0</v>
          </cell>
          <cell r="DV38">
            <v>0</v>
          </cell>
          <cell r="DX38">
            <v>0</v>
          </cell>
          <cell r="DZ38">
            <v>0</v>
          </cell>
          <cell r="EB38">
            <v>0</v>
          </cell>
          <cell r="ED38">
            <v>0</v>
          </cell>
          <cell r="EF38">
            <v>0</v>
          </cell>
          <cell r="EJ38">
            <v>0</v>
          </cell>
          <cell r="EL38">
            <v>0</v>
          </cell>
          <cell r="EN38">
            <v>0</v>
          </cell>
          <cell r="EP38">
            <v>0</v>
          </cell>
          <cell r="ER38">
            <v>0</v>
          </cell>
          <cell r="ET38">
            <v>0</v>
          </cell>
          <cell r="EX38">
            <v>0</v>
          </cell>
          <cell r="EZ38">
            <v>0</v>
          </cell>
          <cell r="FD38">
            <v>0</v>
          </cell>
          <cell r="FF38">
            <v>0</v>
          </cell>
        </row>
        <row r="39">
          <cell r="A39" t="str">
            <v>KedlerHillerød</v>
          </cell>
          <cell r="B39" t="str">
            <v>DK-East</v>
          </cell>
          <cell r="G39">
            <v>0</v>
          </cell>
          <cell r="H39">
            <v>197.20000000000005</v>
          </cell>
          <cell r="AK39">
            <v>0</v>
          </cell>
          <cell r="AL39">
            <v>184.57920000000004</v>
          </cell>
          <cell r="AN39">
            <v>0</v>
          </cell>
          <cell r="AO39">
            <v>0</v>
          </cell>
          <cell r="AP39">
            <v>2129.7600000000007</v>
          </cell>
          <cell r="AQ39">
            <v>0</v>
          </cell>
          <cell r="BG39" t="b">
            <v>0</v>
          </cell>
          <cell r="BO39" t="b">
            <v>0</v>
          </cell>
          <cell r="CA39" t="b">
            <v>0</v>
          </cell>
          <cell r="CB39" t="b">
            <v>0</v>
          </cell>
          <cell r="CD39" t="b">
            <v>0</v>
          </cell>
          <cell r="CE39" t="b">
            <v>0</v>
          </cell>
          <cell r="CG39" t="b">
            <v>0</v>
          </cell>
          <cell r="CH39" t="b">
            <v>0</v>
          </cell>
          <cell r="CP39" t="str">
            <v>EHGASBOD</v>
          </cell>
          <cell r="CT39" t="b">
            <v>0</v>
          </cell>
          <cell r="CV39" t="b">
            <v>0</v>
          </cell>
          <cell r="CX39" t="b">
            <v>0</v>
          </cell>
          <cell r="CZ39" t="b">
            <v>0</v>
          </cell>
          <cell r="DB39" t="b">
            <v>0</v>
          </cell>
          <cell r="DD39" t="b">
            <v>0</v>
          </cell>
          <cell r="DF39" t="b">
            <v>0</v>
          </cell>
          <cell r="DH39" t="b">
            <v>0</v>
          </cell>
          <cell r="DJ39" t="b">
            <v>0</v>
          </cell>
          <cell r="DL39" t="b">
            <v>0</v>
          </cell>
          <cell r="DN39" t="b">
            <v>0</v>
          </cell>
          <cell r="DP39" t="b">
            <v>0</v>
          </cell>
          <cell r="DV39">
            <v>0</v>
          </cell>
          <cell r="DX39">
            <v>0</v>
          </cell>
          <cell r="DZ39">
            <v>0</v>
          </cell>
          <cell r="EB39">
            <v>0</v>
          </cell>
          <cell r="ED39">
            <v>0</v>
          </cell>
          <cell r="EF39">
            <v>0</v>
          </cell>
          <cell r="EJ39">
            <v>0</v>
          </cell>
          <cell r="EL39">
            <v>0</v>
          </cell>
          <cell r="EN39">
            <v>0</v>
          </cell>
          <cell r="EP39">
            <v>0</v>
          </cell>
          <cell r="ER39">
            <v>0</v>
          </cell>
          <cell r="ET39">
            <v>0</v>
          </cell>
          <cell r="EX39">
            <v>0</v>
          </cell>
          <cell r="EZ39">
            <v>0</v>
          </cell>
          <cell r="FD39">
            <v>0</v>
          </cell>
          <cell r="FF39">
            <v>0</v>
          </cell>
        </row>
        <row r="40">
          <cell r="A40" t="str">
            <v>VarmelagerHillerød</v>
          </cell>
          <cell r="B40" t="str">
            <v>DK-East</v>
          </cell>
          <cell r="G40">
            <v>0</v>
          </cell>
          <cell r="H40">
            <v>72</v>
          </cell>
          <cell r="AK40">
            <v>0</v>
          </cell>
          <cell r="AL40">
            <v>0</v>
          </cell>
          <cell r="AN40">
            <v>0</v>
          </cell>
          <cell r="AO40">
            <v>0</v>
          </cell>
          <cell r="AP40">
            <v>0</v>
          </cell>
          <cell r="AQ40">
            <v>0</v>
          </cell>
          <cell r="BG40" t="b">
            <v>0</v>
          </cell>
          <cell r="BO40" t="b">
            <v>0</v>
          </cell>
          <cell r="CA40" t="b">
            <v>0</v>
          </cell>
          <cell r="CB40" t="b">
            <v>0</v>
          </cell>
          <cell r="CD40" t="b">
            <v>0</v>
          </cell>
          <cell r="CE40" t="b">
            <v>0</v>
          </cell>
          <cell r="CG40" t="b">
            <v>0</v>
          </cell>
          <cell r="CH40" t="b">
            <v>0</v>
          </cell>
          <cell r="CP40">
            <v>0</v>
          </cell>
          <cell r="CT40" t="b">
            <v>0</v>
          </cell>
          <cell r="CV40" t="b">
            <v>0</v>
          </cell>
          <cell r="CX40" t="b">
            <v>0</v>
          </cell>
          <cell r="CZ40" t="b">
            <v>0</v>
          </cell>
          <cell r="DB40" t="b">
            <v>0</v>
          </cell>
          <cell r="DD40" t="b">
            <v>0</v>
          </cell>
          <cell r="DF40" t="b">
            <v>0</v>
          </cell>
          <cell r="DH40" t="b">
            <v>0</v>
          </cell>
          <cell r="DJ40" t="b">
            <v>0</v>
          </cell>
          <cell r="DL40" t="b">
            <v>0</v>
          </cell>
          <cell r="DN40" t="b">
            <v>0</v>
          </cell>
          <cell r="DP40" t="b">
            <v>0</v>
          </cell>
          <cell r="DV40">
            <v>0</v>
          </cell>
          <cell r="DX40">
            <v>0</v>
          </cell>
          <cell r="DZ40">
            <v>0</v>
          </cell>
          <cell r="EB40">
            <v>0</v>
          </cell>
          <cell r="ED40">
            <v>0</v>
          </cell>
          <cell r="EF40">
            <v>0</v>
          </cell>
          <cell r="EJ40">
            <v>0</v>
          </cell>
          <cell r="EL40">
            <v>0</v>
          </cell>
          <cell r="EN40">
            <v>0</v>
          </cell>
          <cell r="EP40">
            <v>0</v>
          </cell>
          <cell r="ER40">
            <v>0</v>
          </cell>
          <cell r="ET40">
            <v>0</v>
          </cell>
          <cell r="EX40">
            <v>0</v>
          </cell>
          <cell r="EZ40">
            <v>0</v>
          </cell>
          <cell r="FD40">
            <v>0</v>
          </cell>
          <cell r="FF40">
            <v>0</v>
          </cell>
        </row>
        <row r="41">
          <cell r="A41" t="str">
            <v>ElkedelHillerød</v>
          </cell>
          <cell r="B41" t="str">
            <v>DK-East</v>
          </cell>
          <cell r="G41" t="e">
            <v>#VALUE!</v>
          </cell>
          <cell r="H41">
            <v>21</v>
          </cell>
          <cell r="AK41">
            <v>0</v>
          </cell>
          <cell r="AL41">
            <v>0</v>
          </cell>
          <cell r="AN41">
            <v>0</v>
          </cell>
          <cell r="AO41">
            <v>0</v>
          </cell>
          <cell r="AP41">
            <v>0</v>
          </cell>
          <cell r="AQ41">
            <v>0</v>
          </cell>
          <cell r="BG41" t="b">
            <v>0</v>
          </cell>
          <cell r="BO41" t="b">
            <v>0</v>
          </cell>
          <cell r="CA41" t="b">
            <v>0</v>
          </cell>
          <cell r="CB41" t="b">
            <v>0</v>
          </cell>
          <cell r="CD41" t="b">
            <v>0</v>
          </cell>
          <cell r="CE41" t="b">
            <v>0</v>
          </cell>
          <cell r="CG41" t="b">
            <v>0</v>
          </cell>
          <cell r="CH41" t="b">
            <v>0</v>
          </cell>
          <cell r="CP41">
            <v>0</v>
          </cell>
          <cell r="CT41" t="b">
            <v>0</v>
          </cell>
          <cell r="CV41" t="b">
            <v>0</v>
          </cell>
          <cell r="CX41" t="b">
            <v>0</v>
          </cell>
          <cell r="CZ41" t="b">
            <v>0</v>
          </cell>
          <cell r="DB41" t="b">
            <v>0</v>
          </cell>
          <cell r="DD41" t="b">
            <v>0</v>
          </cell>
          <cell r="DF41" t="b">
            <v>0</v>
          </cell>
          <cell r="DH41" t="b">
            <v>0</v>
          </cell>
          <cell r="DJ41" t="b">
            <v>0</v>
          </cell>
          <cell r="DL41" t="b">
            <v>0</v>
          </cell>
          <cell r="DN41" t="b">
            <v>0</v>
          </cell>
          <cell r="DP41" t="b">
            <v>0</v>
          </cell>
          <cell r="DV41">
            <v>0</v>
          </cell>
          <cell r="DX41">
            <v>0</v>
          </cell>
          <cell r="DZ41">
            <v>0</v>
          </cell>
          <cell r="EB41">
            <v>0</v>
          </cell>
          <cell r="ED41">
            <v>0</v>
          </cell>
          <cell r="EF41">
            <v>0</v>
          </cell>
          <cell r="EJ41">
            <v>0</v>
          </cell>
          <cell r="EL41">
            <v>0</v>
          </cell>
          <cell r="EN41">
            <v>0</v>
          </cell>
          <cell r="EP41">
            <v>0</v>
          </cell>
          <cell r="ER41">
            <v>0</v>
          </cell>
          <cell r="ET41">
            <v>0</v>
          </cell>
          <cell r="EX41">
            <v>0</v>
          </cell>
          <cell r="EZ41">
            <v>0</v>
          </cell>
          <cell r="FD41">
            <v>0</v>
          </cell>
          <cell r="FF41">
            <v>0</v>
          </cell>
        </row>
        <row r="42">
          <cell r="A42" t="str">
            <v>ASV1</v>
          </cell>
          <cell r="B42" t="str">
            <v>DK-East</v>
          </cell>
          <cell r="G42">
            <v>140</v>
          </cell>
          <cell r="H42">
            <v>28</v>
          </cell>
          <cell r="AK42">
            <v>47.040000000000006</v>
          </cell>
          <cell r="AL42">
            <v>40.904347826086962</v>
          </cell>
          <cell r="AN42">
            <v>6.44</v>
          </cell>
          <cell r="AO42">
            <v>22.064000000000004</v>
          </cell>
          <cell r="AP42">
            <v>3479</v>
          </cell>
          <cell r="AQ42">
            <v>19.600000000000001</v>
          </cell>
          <cell r="BG42" t="b">
            <v>0</v>
          </cell>
          <cell r="BO42" t="b">
            <v>0</v>
          </cell>
          <cell r="CA42" t="b">
            <v>0</v>
          </cell>
          <cell r="CB42" t="b">
            <v>0</v>
          </cell>
          <cell r="CD42" t="b">
            <v>0</v>
          </cell>
          <cell r="CE42" t="b">
            <v>0</v>
          </cell>
          <cell r="CG42" t="b">
            <v>0</v>
          </cell>
          <cell r="CH42" t="b">
            <v>0</v>
          </cell>
          <cell r="CP42" t="str">
            <v>ECCOAEXC</v>
          </cell>
          <cell r="CT42" t="b">
            <v>0</v>
          </cell>
          <cell r="CV42" t="b">
            <v>0</v>
          </cell>
          <cell r="CX42" t="b">
            <v>0</v>
          </cell>
          <cell r="CZ42" t="b">
            <v>0</v>
          </cell>
          <cell r="DB42" t="b">
            <v>0</v>
          </cell>
          <cell r="DD42" t="b">
            <v>0</v>
          </cell>
          <cell r="DF42" t="b">
            <v>0</v>
          </cell>
          <cell r="DH42" t="b">
            <v>0</v>
          </cell>
          <cell r="DJ42" t="b">
            <v>0</v>
          </cell>
          <cell r="DL42" t="b">
            <v>0</v>
          </cell>
          <cell r="DN42" t="b">
            <v>0</v>
          </cell>
          <cell r="DP42" t="b">
            <v>0</v>
          </cell>
          <cell r="DV42">
            <v>0</v>
          </cell>
          <cell r="DX42">
            <v>0</v>
          </cell>
          <cell r="DZ42">
            <v>0</v>
          </cell>
          <cell r="EB42">
            <v>0</v>
          </cell>
          <cell r="ED42">
            <v>0</v>
          </cell>
          <cell r="EF42">
            <v>0</v>
          </cell>
          <cell r="EJ42">
            <v>0</v>
          </cell>
          <cell r="EL42">
            <v>0</v>
          </cell>
          <cell r="EN42">
            <v>0</v>
          </cell>
          <cell r="EP42">
            <v>0</v>
          </cell>
          <cell r="ER42">
            <v>0</v>
          </cell>
          <cell r="ET42">
            <v>0</v>
          </cell>
          <cell r="EX42">
            <v>0</v>
          </cell>
          <cell r="EZ42">
            <v>0</v>
          </cell>
          <cell r="FD42">
            <v>0</v>
          </cell>
          <cell r="FF42">
            <v>0</v>
          </cell>
        </row>
        <row r="43">
          <cell r="A43" t="str">
            <v>ASV2</v>
          </cell>
          <cell r="B43" t="str">
            <v>DK-East</v>
          </cell>
          <cell r="G43">
            <v>125</v>
          </cell>
          <cell r="H43">
            <v>67</v>
          </cell>
          <cell r="AK43">
            <v>42.749999999999993</v>
          </cell>
          <cell r="AL43">
            <v>99.626086956521718</v>
          </cell>
          <cell r="AN43">
            <v>15.41</v>
          </cell>
          <cell r="AO43">
            <v>19.700000000000003</v>
          </cell>
          <cell r="AP43">
            <v>3106.25</v>
          </cell>
          <cell r="AQ43">
            <v>17.5</v>
          </cell>
          <cell r="BG43" t="b">
            <v>0</v>
          </cell>
          <cell r="BO43" t="b">
            <v>0</v>
          </cell>
          <cell r="CA43" t="b">
            <v>0</v>
          </cell>
          <cell r="CB43" t="b">
            <v>0</v>
          </cell>
          <cell r="CD43" t="b">
            <v>0</v>
          </cell>
          <cell r="CE43" t="b">
            <v>0</v>
          </cell>
          <cell r="CG43" t="b">
            <v>0</v>
          </cell>
          <cell r="CH43" t="b">
            <v>0</v>
          </cell>
          <cell r="CP43" t="str">
            <v>ECCOAEXC</v>
          </cell>
          <cell r="CT43" t="b">
            <v>0</v>
          </cell>
          <cell r="CV43" t="b">
            <v>0</v>
          </cell>
          <cell r="CX43" t="b">
            <v>0</v>
          </cell>
          <cell r="CZ43" t="b">
            <v>0</v>
          </cell>
          <cell r="DB43" t="b">
            <v>0</v>
          </cell>
          <cell r="DD43" t="b">
            <v>0</v>
          </cell>
          <cell r="DF43" t="b">
            <v>0</v>
          </cell>
          <cell r="DH43" t="b">
            <v>0</v>
          </cell>
          <cell r="DJ43" t="b">
            <v>0</v>
          </cell>
          <cell r="DL43" t="b">
            <v>0</v>
          </cell>
          <cell r="DN43" t="b">
            <v>0</v>
          </cell>
          <cell r="DP43" t="b">
            <v>0</v>
          </cell>
          <cell r="DV43">
            <v>0</v>
          </cell>
          <cell r="DX43">
            <v>0</v>
          </cell>
          <cell r="DZ43">
            <v>0</v>
          </cell>
          <cell r="EB43">
            <v>0</v>
          </cell>
          <cell r="ED43">
            <v>0</v>
          </cell>
          <cell r="EF43">
            <v>0</v>
          </cell>
          <cell r="EJ43">
            <v>0</v>
          </cell>
          <cell r="EL43">
            <v>0</v>
          </cell>
          <cell r="EN43">
            <v>0</v>
          </cell>
          <cell r="EP43">
            <v>0</v>
          </cell>
          <cell r="ER43">
            <v>0</v>
          </cell>
          <cell r="ET43">
            <v>0</v>
          </cell>
          <cell r="EX43">
            <v>0</v>
          </cell>
          <cell r="EZ43">
            <v>0</v>
          </cell>
          <cell r="FD43">
            <v>0</v>
          </cell>
          <cell r="FF43">
            <v>0</v>
          </cell>
        </row>
        <row r="44">
          <cell r="A44" t="str">
            <v>ASV2</v>
          </cell>
          <cell r="B44" t="str">
            <v>DK-East</v>
          </cell>
          <cell r="G44">
            <v>147</v>
          </cell>
          <cell r="H44">
            <v>67</v>
          </cell>
          <cell r="AK44">
            <v>53.802</v>
          </cell>
          <cell r="AL44">
            <v>106.61739130434782</v>
          </cell>
          <cell r="AN44">
            <v>15.41</v>
          </cell>
          <cell r="AO44">
            <v>23.167200000000001</v>
          </cell>
          <cell r="AP44">
            <v>3652.9500000000003</v>
          </cell>
          <cell r="AQ44">
            <v>20.580000000000002</v>
          </cell>
          <cell r="BG44" t="b">
            <v>0</v>
          </cell>
          <cell r="BO44" t="b">
            <v>0</v>
          </cell>
          <cell r="CA44" t="b">
            <v>0</v>
          </cell>
          <cell r="CB44" t="b">
            <v>0</v>
          </cell>
          <cell r="CD44" t="b">
            <v>0</v>
          </cell>
          <cell r="CE44" t="b">
            <v>0</v>
          </cell>
          <cell r="CG44" t="b">
            <v>0</v>
          </cell>
          <cell r="CH44" t="b">
            <v>0</v>
          </cell>
          <cell r="CP44" t="str">
            <v>ECCOAEXC</v>
          </cell>
          <cell r="CT44" t="b">
            <v>0</v>
          </cell>
          <cell r="CV44" t="b">
            <v>0</v>
          </cell>
          <cell r="CX44" t="b">
            <v>0</v>
          </cell>
          <cell r="CZ44" t="b">
            <v>0</v>
          </cell>
          <cell r="DB44" t="b">
            <v>0</v>
          </cell>
          <cell r="DD44" t="b">
            <v>0</v>
          </cell>
          <cell r="DF44" t="b">
            <v>0</v>
          </cell>
          <cell r="DH44" t="b">
            <v>0</v>
          </cell>
          <cell r="DJ44" t="b">
            <v>0</v>
          </cell>
          <cell r="DL44" t="b">
            <v>0</v>
          </cell>
          <cell r="DN44" t="b">
            <v>0</v>
          </cell>
          <cell r="DP44" t="b">
            <v>0</v>
          </cell>
          <cell r="DV44">
            <v>0</v>
          </cell>
          <cell r="DX44">
            <v>0</v>
          </cell>
          <cell r="DZ44">
            <v>0</v>
          </cell>
          <cell r="EB44">
            <v>0</v>
          </cell>
          <cell r="ED44">
            <v>0</v>
          </cell>
          <cell r="EF44">
            <v>0</v>
          </cell>
          <cell r="EJ44">
            <v>0</v>
          </cell>
          <cell r="EL44">
            <v>0</v>
          </cell>
          <cell r="EN44">
            <v>0</v>
          </cell>
          <cell r="EP44">
            <v>0</v>
          </cell>
          <cell r="ER44">
            <v>0</v>
          </cell>
          <cell r="ET44">
            <v>0</v>
          </cell>
          <cell r="EX44">
            <v>0</v>
          </cell>
          <cell r="EZ44">
            <v>0</v>
          </cell>
          <cell r="FD44">
            <v>0</v>
          </cell>
          <cell r="FF44">
            <v>0</v>
          </cell>
        </row>
        <row r="45">
          <cell r="A45" t="str">
            <v>ASV2</v>
          </cell>
          <cell r="B45" t="str">
            <v>DK-East</v>
          </cell>
          <cell r="G45">
            <v>147</v>
          </cell>
          <cell r="H45">
            <v>67</v>
          </cell>
          <cell r="AK45">
            <v>53.802</v>
          </cell>
          <cell r="AL45">
            <v>106.61739130434782</v>
          </cell>
          <cell r="AN45">
            <v>15.41</v>
          </cell>
          <cell r="AO45">
            <v>23.167200000000001</v>
          </cell>
          <cell r="AP45">
            <v>3652.9500000000003</v>
          </cell>
          <cell r="AQ45">
            <v>20.580000000000002</v>
          </cell>
          <cell r="BG45" t="b">
            <v>0</v>
          </cell>
          <cell r="BO45" t="b">
            <v>0</v>
          </cell>
          <cell r="CA45" t="b">
            <v>0</v>
          </cell>
          <cell r="CB45" t="b">
            <v>0</v>
          </cell>
          <cell r="CD45" t="b">
            <v>0</v>
          </cell>
          <cell r="CE45" t="b">
            <v>0</v>
          </cell>
          <cell r="CG45" t="b">
            <v>0</v>
          </cell>
          <cell r="CH45" t="b">
            <v>0</v>
          </cell>
          <cell r="CP45" t="str">
            <v>ECCOAEXC</v>
          </cell>
          <cell r="CT45" t="b">
            <v>0</v>
          </cell>
          <cell r="CV45" t="b">
            <v>0</v>
          </cell>
          <cell r="CX45" t="b">
            <v>0</v>
          </cell>
          <cell r="CZ45" t="b">
            <v>0</v>
          </cell>
          <cell r="DB45" t="b">
            <v>0</v>
          </cell>
          <cell r="DD45" t="b">
            <v>0</v>
          </cell>
          <cell r="DF45" t="b">
            <v>0</v>
          </cell>
          <cell r="DH45" t="b">
            <v>0</v>
          </cell>
          <cell r="DJ45" t="b">
            <v>0</v>
          </cell>
          <cell r="DL45" t="b">
            <v>0</v>
          </cell>
          <cell r="DN45" t="b">
            <v>0</v>
          </cell>
          <cell r="DP45" t="b">
            <v>0</v>
          </cell>
          <cell r="DV45">
            <v>0</v>
          </cell>
          <cell r="DX45">
            <v>0</v>
          </cell>
          <cell r="DZ45">
            <v>0</v>
          </cell>
          <cell r="EB45">
            <v>0</v>
          </cell>
          <cell r="ED45">
            <v>0</v>
          </cell>
          <cell r="EF45">
            <v>0</v>
          </cell>
          <cell r="EJ45">
            <v>0</v>
          </cell>
          <cell r="EL45">
            <v>0</v>
          </cell>
          <cell r="EN45">
            <v>0</v>
          </cell>
          <cell r="EP45">
            <v>0</v>
          </cell>
          <cell r="ER45">
            <v>0</v>
          </cell>
          <cell r="ET45">
            <v>0</v>
          </cell>
          <cell r="EX45">
            <v>0</v>
          </cell>
          <cell r="EZ45">
            <v>0</v>
          </cell>
          <cell r="FD45">
            <v>0</v>
          </cell>
          <cell r="FF45">
            <v>0</v>
          </cell>
        </row>
        <row r="46">
          <cell r="A46" t="str">
            <v>ASV2</v>
          </cell>
          <cell r="B46" t="str">
            <v>DK-East</v>
          </cell>
          <cell r="G46">
            <v>147</v>
          </cell>
          <cell r="H46">
            <v>67</v>
          </cell>
          <cell r="AK46">
            <v>53.802</v>
          </cell>
          <cell r="AL46">
            <v>106.61739130434782</v>
          </cell>
          <cell r="AN46">
            <v>15.41</v>
          </cell>
          <cell r="AO46">
            <v>23.167200000000001</v>
          </cell>
          <cell r="AP46">
            <v>3652.9500000000003</v>
          </cell>
          <cell r="AQ46">
            <v>20.580000000000002</v>
          </cell>
          <cell r="BG46" t="b">
            <v>0</v>
          </cell>
          <cell r="BO46" t="b">
            <v>0</v>
          </cell>
          <cell r="CA46" t="b">
            <v>0</v>
          </cell>
          <cell r="CB46" t="b">
            <v>0</v>
          </cell>
          <cell r="CD46" t="b">
            <v>0</v>
          </cell>
          <cell r="CE46" t="b">
            <v>0</v>
          </cell>
          <cell r="CG46" t="b">
            <v>0</v>
          </cell>
          <cell r="CH46" t="b">
            <v>0</v>
          </cell>
          <cell r="CP46" t="str">
            <v>ECCOAEXC</v>
          </cell>
          <cell r="CT46" t="b">
            <v>0</v>
          </cell>
          <cell r="CV46" t="b">
            <v>0</v>
          </cell>
          <cell r="CX46" t="b">
            <v>0</v>
          </cell>
          <cell r="CZ46" t="b">
            <v>0</v>
          </cell>
          <cell r="DB46" t="b">
            <v>0</v>
          </cell>
          <cell r="DD46" t="b">
            <v>0</v>
          </cell>
          <cell r="DF46" t="b">
            <v>0</v>
          </cell>
          <cell r="DH46" t="b">
            <v>0</v>
          </cell>
          <cell r="DJ46" t="b">
            <v>0</v>
          </cell>
          <cell r="DL46" t="b">
            <v>0</v>
          </cell>
          <cell r="DN46" t="b">
            <v>0</v>
          </cell>
          <cell r="DP46" t="b">
            <v>0</v>
          </cell>
          <cell r="DV46">
            <v>0</v>
          </cell>
          <cell r="DX46">
            <v>0</v>
          </cell>
          <cell r="DZ46">
            <v>0</v>
          </cell>
          <cell r="EB46">
            <v>0</v>
          </cell>
          <cell r="ED46">
            <v>0</v>
          </cell>
          <cell r="EF46">
            <v>0</v>
          </cell>
          <cell r="EJ46">
            <v>0</v>
          </cell>
          <cell r="EL46">
            <v>0</v>
          </cell>
          <cell r="EN46">
            <v>0</v>
          </cell>
          <cell r="EP46">
            <v>0</v>
          </cell>
          <cell r="ER46">
            <v>0</v>
          </cell>
          <cell r="ET46">
            <v>0</v>
          </cell>
          <cell r="EX46">
            <v>0</v>
          </cell>
          <cell r="EZ46">
            <v>0</v>
          </cell>
          <cell r="FD46">
            <v>0</v>
          </cell>
          <cell r="FF46">
            <v>0</v>
          </cell>
        </row>
        <row r="47">
          <cell r="A47" t="str">
            <v>ASV2</v>
          </cell>
          <cell r="B47" t="str">
            <v>DK-East</v>
          </cell>
          <cell r="G47">
            <v>147</v>
          </cell>
          <cell r="H47">
            <v>67</v>
          </cell>
          <cell r="AK47">
            <v>53.802</v>
          </cell>
          <cell r="AL47">
            <v>106.61739130434782</v>
          </cell>
          <cell r="AN47">
            <v>15.41</v>
          </cell>
          <cell r="AO47">
            <v>23.167200000000001</v>
          </cell>
          <cell r="AP47">
            <v>3652.9500000000003</v>
          </cell>
          <cell r="AQ47">
            <v>20.580000000000002</v>
          </cell>
          <cell r="BG47" t="b">
            <v>0</v>
          </cell>
          <cell r="BO47" t="b">
            <v>0</v>
          </cell>
          <cell r="CA47" t="b">
            <v>0</v>
          </cell>
          <cell r="CB47" t="b">
            <v>0</v>
          </cell>
          <cell r="CD47" t="b">
            <v>0</v>
          </cell>
          <cell r="CE47" t="b">
            <v>0</v>
          </cell>
          <cell r="CG47" t="b">
            <v>0</v>
          </cell>
          <cell r="CH47" t="b">
            <v>0</v>
          </cell>
          <cell r="CT47" t="b">
            <v>0</v>
          </cell>
          <cell r="CV47" t="b">
            <v>0</v>
          </cell>
          <cell r="CX47" t="b">
            <v>0</v>
          </cell>
          <cell r="CZ47" t="b">
            <v>0</v>
          </cell>
          <cell r="DB47" t="b">
            <v>0</v>
          </cell>
          <cell r="DD47" t="b">
            <v>0</v>
          </cell>
          <cell r="DF47" t="b">
            <v>0</v>
          </cell>
          <cell r="DH47" t="b">
            <v>0</v>
          </cell>
          <cell r="DJ47" t="b">
            <v>0</v>
          </cell>
          <cell r="DL47" t="b">
            <v>0</v>
          </cell>
          <cell r="DN47" t="b">
            <v>0</v>
          </cell>
          <cell r="DP47" t="b">
            <v>0</v>
          </cell>
          <cell r="DV47">
            <v>0</v>
          </cell>
          <cell r="DX47">
            <v>0</v>
          </cell>
          <cell r="DZ47">
            <v>0</v>
          </cell>
          <cell r="EB47">
            <v>0</v>
          </cell>
          <cell r="ED47">
            <v>0</v>
          </cell>
          <cell r="EF47">
            <v>0</v>
          </cell>
          <cell r="EJ47">
            <v>0</v>
          </cell>
          <cell r="EL47">
            <v>0</v>
          </cell>
          <cell r="EN47">
            <v>0</v>
          </cell>
          <cell r="EP47">
            <v>0</v>
          </cell>
          <cell r="ER47">
            <v>0</v>
          </cell>
          <cell r="ET47">
            <v>0</v>
          </cell>
          <cell r="EX47">
            <v>0</v>
          </cell>
          <cell r="EZ47">
            <v>0</v>
          </cell>
          <cell r="FD47">
            <v>0</v>
          </cell>
          <cell r="FF47">
            <v>0</v>
          </cell>
        </row>
        <row r="48">
          <cell r="A48" t="str">
            <v>ASV6</v>
          </cell>
          <cell r="B48" t="str">
            <v>DK-East</v>
          </cell>
          <cell r="G48">
            <v>150</v>
          </cell>
          <cell r="H48">
            <v>100</v>
          </cell>
          <cell r="AK48">
            <v>0</v>
          </cell>
          <cell r="AL48">
            <v>0</v>
          </cell>
          <cell r="AN48">
            <v>0</v>
          </cell>
          <cell r="AO48">
            <v>0</v>
          </cell>
          <cell r="AP48">
            <v>0</v>
          </cell>
          <cell r="AQ48">
            <v>0</v>
          </cell>
          <cell r="BG48" t="b">
            <v>0</v>
          </cell>
          <cell r="BO48" t="b">
            <v>0</v>
          </cell>
          <cell r="CA48" t="b">
            <v>0</v>
          </cell>
          <cell r="CB48" t="b">
            <v>0</v>
          </cell>
          <cell r="CD48" t="b">
            <v>0</v>
          </cell>
          <cell r="CE48" t="b">
            <v>0</v>
          </cell>
          <cell r="CG48" t="b">
            <v>0</v>
          </cell>
          <cell r="CH48" t="b">
            <v>0</v>
          </cell>
          <cell r="CP48" t="str">
            <v>ECXXXEXC</v>
          </cell>
          <cell r="CT48" t="b">
            <v>0</v>
          </cell>
          <cell r="CV48" t="b">
            <v>0</v>
          </cell>
          <cell r="CX48" t="b">
            <v>0</v>
          </cell>
          <cell r="CZ48" t="b">
            <v>0</v>
          </cell>
          <cell r="DB48" t="b">
            <v>0</v>
          </cell>
          <cell r="DD48" t="b">
            <v>0</v>
          </cell>
          <cell r="DF48" t="b">
            <v>0</v>
          </cell>
          <cell r="DH48" t="b">
            <v>0</v>
          </cell>
          <cell r="DJ48" t="b">
            <v>0</v>
          </cell>
          <cell r="DL48" t="b">
            <v>0</v>
          </cell>
          <cell r="DN48" t="b">
            <v>0</v>
          </cell>
          <cell r="DP48" t="b">
            <v>0</v>
          </cell>
          <cell r="DV48">
            <v>0</v>
          </cell>
          <cell r="DX48">
            <v>0</v>
          </cell>
          <cell r="DZ48">
            <v>0</v>
          </cell>
          <cell r="EB48">
            <v>0</v>
          </cell>
          <cell r="ED48">
            <v>0</v>
          </cell>
          <cell r="EF48">
            <v>0</v>
          </cell>
          <cell r="EJ48">
            <v>0</v>
          </cell>
          <cell r="EL48">
            <v>0</v>
          </cell>
          <cell r="EN48">
            <v>0</v>
          </cell>
          <cell r="EP48">
            <v>0</v>
          </cell>
          <cell r="ER48">
            <v>0</v>
          </cell>
          <cell r="ET48">
            <v>0</v>
          </cell>
          <cell r="EX48">
            <v>0</v>
          </cell>
          <cell r="EZ48">
            <v>0</v>
          </cell>
          <cell r="FD48">
            <v>0</v>
          </cell>
          <cell r="FF48">
            <v>0</v>
          </cell>
        </row>
        <row r="49">
          <cell r="A49" t="str">
            <v>ASV3</v>
          </cell>
          <cell r="B49" t="str">
            <v>DK-East</v>
          </cell>
          <cell r="G49">
            <v>270</v>
          </cell>
          <cell r="H49">
            <v>58</v>
          </cell>
          <cell r="AK49">
            <v>98.009999999999991</v>
          </cell>
          <cell r="AL49">
            <v>91.539130434782592</v>
          </cell>
          <cell r="AN49">
            <v>13.34</v>
          </cell>
          <cell r="AO49">
            <v>42.552000000000007</v>
          </cell>
          <cell r="AP49">
            <v>6709.5</v>
          </cell>
          <cell r="AQ49">
            <v>37.800000000000004</v>
          </cell>
          <cell r="BG49" t="b">
            <v>0</v>
          </cell>
          <cell r="BO49" t="b">
            <v>0</v>
          </cell>
          <cell r="CA49" t="b">
            <v>0</v>
          </cell>
          <cell r="CB49" t="b">
            <v>0</v>
          </cell>
          <cell r="CD49" t="b">
            <v>0</v>
          </cell>
          <cell r="CE49" t="b">
            <v>0</v>
          </cell>
          <cell r="CG49" t="b">
            <v>0</v>
          </cell>
          <cell r="CH49" t="b">
            <v>0</v>
          </cell>
          <cell r="CP49" t="str">
            <v>ECCOAEXC</v>
          </cell>
          <cell r="CT49" t="b">
            <v>0</v>
          </cell>
          <cell r="CV49" t="b">
            <v>0</v>
          </cell>
          <cell r="CX49" t="b">
            <v>0</v>
          </cell>
          <cell r="CZ49" t="b">
            <v>0</v>
          </cell>
          <cell r="DB49" t="b">
            <v>0</v>
          </cell>
          <cell r="DD49" t="b">
            <v>0</v>
          </cell>
          <cell r="DF49" t="b">
            <v>0</v>
          </cell>
          <cell r="DH49" t="b">
            <v>0</v>
          </cell>
          <cell r="DJ49" t="b">
            <v>0</v>
          </cell>
          <cell r="DL49" t="b">
            <v>0</v>
          </cell>
          <cell r="DN49" t="b">
            <v>0</v>
          </cell>
          <cell r="DP49" t="b">
            <v>0</v>
          </cell>
          <cell r="DV49">
            <v>0</v>
          </cell>
          <cell r="DX49">
            <v>0</v>
          </cell>
          <cell r="DZ49">
            <v>0</v>
          </cell>
          <cell r="EB49">
            <v>0</v>
          </cell>
          <cell r="ED49">
            <v>0</v>
          </cell>
          <cell r="EF49">
            <v>0</v>
          </cell>
          <cell r="EJ49">
            <v>0</v>
          </cell>
          <cell r="EL49">
            <v>0</v>
          </cell>
          <cell r="EN49">
            <v>0</v>
          </cell>
          <cell r="EP49">
            <v>0</v>
          </cell>
          <cell r="ER49">
            <v>0</v>
          </cell>
          <cell r="ET49">
            <v>0</v>
          </cell>
          <cell r="EX49">
            <v>0</v>
          </cell>
          <cell r="EZ49">
            <v>0</v>
          </cell>
          <cell r="FD49">
            <v>0</v>
          </cell>
          <cell r="FF49">
            <v>0</v>
          </cell>
        </row>
        <row r="50">
          <cell r="A50" t="str">
            <v>ASV4</v>
          </cell>
          <cell r="B50" t="str">
            <v>DK-East</v>
          </cell>
          <cell r="G50">
            <v>270</v>
          </cell>
          <cell r="H50">
            <v>58</v>
          </cell>
          <cell r="AK50">
            <v>100.44</v>
          </cell>
          <cell r="AL50">
            <v>93.80869565217391</v>
          </cell>
          <cell r="AN50">
            <v>13.34</v>
          </cell>
          <cell r="AO50">
            <v>42.552000000000007</v>
          </cell>
          <cell r="AP50">
            <v>6709.5</v>
          </cell>
          <cell r="AQ50">
            <v>51.3</v>
          </cell>
          <cell r="BG50" t="b">
            <v>0</v>
          </cell>
          <cell r="BO50" t="b">
            <v>0</v>
          </cell>
          <cell r="CA50" t="b">
            <v>0</v>
          </cell>
          <cell r="CB50" t="b">
            <v>0</v>
          </cell>
          <cell r="CD50" t="b">
            <v>0</v>
          </cell>
          <cell r="CE50" t="b">
            <v>0</v>
          </cell>
          <cell r="CG50" t="b">
            <v>0</v>
          </cell>
          <cell r="CH50" t="b">
            <v>0</v>
          </cell>
          <cell r="CP50" t="str">
            <v>ECCOAEXC</v>
          </cell>
          <cell r="CT50" t="b">
            <v>0</v>
          </cell>
          <cell r="CV50" t="b">
            <v>0</v>
          </cell>
          <cell r="CX50" t="b">
            <v>0</v>
          </cell>
          <cell r="CZ50" t="b">
            <v>0</v>
          </cell>
          <cell r="DB50" t="b">
            <v>0</v>
          </cell>
          <cell r="DD50" t="b">
            <v>0</v>
          </cell>
          <cell r="DF50" t="b">
            <v>0</v>
          </cell>
          <cell r="DH50" t="b">
            <v>0</v>
          </cell>
          <cell r="DJ50" t="b">
            <v>0</v>
          </cell>
          <cell r="DL50" t="b">
            <v>0</v>
          </cell>
          <cell r="DN50" t="b">
            <v>0</v>
          </cell>
          <cell r="DP50" t="b">
            <v>0</v>
          </cell>
          <cell r="DV50">
            <v>0</v>
          </cell>
          <cell r="DX50">
            <v>0</v>
          </cell>
          <cell r="DZ50">
            <v>0</v>
          </cell>
          <cell r="EB50">
            <v>0</v>
          </cell>
          <cell r="ED50">
            <v>0</v>
          </cell>
          <cell r="EF50">
            <v>0</v>
          </cell>
          <cell r="EJ50">
            <v>0</v>
          </cell>
          <cell r="EL50">
            <v>0</v>
          </cell>
          <cell r="EN50">
            <v>0</v>
          </cell>
          <cell r="EP50">
            <v>0</v>
          </cell>
          <cell r="ER50">
            <v>0</v>
          </cell>
          <cell r="ET50">
            <v>0</v>
          </cell>
          <cell r="EX50">
            <v>0</v>
          </cell>
          <cell r="EZ50">
            <v>0</v>
          </cell>
          <cell r="FD50">
            <v>0</v>
          </cell>
          <cell r="FF50">
            <v>0</v>
          </cell>
        </row>
        <row r="51">
          <cell r="A51" t="str">
            <v>ASV4</v>
          </cell>
          <cell r="B51" t="str">
            <v>DK-East</v>
          </cell>
          <cell r="G51">
            <v>270</v>
          </cell>
          <cell r="H51">
            <v>58</v>
          </cell>
          <cell r="AK51">
            <v>100.44</v>
          </cell>
          <cell r="AL51">
            <v>93.80869565217391</v>
          </cell>
          <cell r="AN51">
            <v>13.34</v>
          </cell>
          <cell r="AO51">
            <v>42.552000000000007</v>
          </cell>
          <cell r="AP51">
            <v>6709.5</v>
          </cell>
          <cell r="AQ51">
            <v>51.3</v>
          </cell>
          <cell r="BG51" t="b">
            <v>0</v>
          </cell>
          <cell r="BO51" t="b">
            <v>0</v>
          </cell>
          <cell r="CA51" t="b">
            <v>0</v>
          </cell>
          <cell r="CB51" t="b">
            <v>0</v>
          </cell>
          <cell r="CD51" t="b">
            <v>0</v>
          </cell>
          <cell r="CE51" t="b">
            <v>0</v>
          </cell>
          <cell r="CG51" t="b">
            <v>0</v>
          </cell>
          <cell r="CH51" t="b">
            <v>0</v>
          </cell>
          <cell r="CP51" t="str">
            <v>ECCOAEXC</v>
          </cell>
          <cell r="CT51" t="b">
            <v>0</v>
          </cell>
          <cell r="CV51" t="b">
            <v>0</v>
          </cell>
          <cell r="CX51" t="b">
            <v>0</v>
          </cell>
          <cell r="CZ51" t="b">
            <v>0</v>
          </cell>
          <cell r="DB51" t="b">
            <v>0</v>
          </cell>
          <cell r="DD51" t="b">
            <v>0</v>
          </cell>
          <cell r="DF51" t="b">
            <v>0</v>
          </cell>
          <cell r="DH51" t="b">
            <v>0</v>
          </cell>
          <cell r="DJ51" t="b">
            <v>0</v>
          </cell>
          <cell r="DL51" t="b">
            <v>0</v>
          </cell>
          <cell r="DN51" t="b">
            <v>0</v>
          </cell>
          <cell r="DP51" t="b">
            <v>0</v>
          </cell>
          <cell r="DV51">
            <v>0</v>
          </cell>
          <cell r="DX51">
            <v>0</v>
          </cell>
          <cell r="DZ51">
            <v>0</v>
          </cell>
          <cell r="EB51">
            <v>0</v>
          </cell>
          <cell r="ED51">
            <v>0</v>
          </cell>
          <cell r="EF51">
            <v>0</v>
          </cell>
          <cell r="EJ51">
            <v>0</v>
          </cell>
          <cell r="EL51">
            <v>0</v>
          </cell>
          <cell r="EN51">
            <v>0</v>
          </cell>
          <cell r="EP51">
            <v>0</v>
          </cell>
          <cell r="ER51">
            <v>0</v>
          </cell>
          <cell r="ET51">
            <v>0</v>
          </cell>
          <cell r="EX51">
            <v>0</v>
          </cell>
          <cell r="EZ51">
            <v>0</v>
          </cell>
          <cell r="FD51">
            <v>0</v>
          </cell>
          <cell r="FF51">
            <v>0</v>
          </cell>
        </row>
        <row r="52">
          <cell r="A52" t="str">
            <v>ASV5</v>
          </cell>
          <cell r="B52" t="str">
            <v>DK-East</v>
          </cell>
          <cell r="G52">
            <v>650</v>
          </cell>
          <cell r="H52">
            <v>80</v>
          </cell>
          <cell r="AK52">
            <v>247.65</v>
          </cell>
          <cell r="AL52">
            <v>101.60000000000001</v>
          </cell>
          <cell r="AN52">
            <v>24</v>
          </cell>
          <cell r="AO52">
            <v>102.44000000000001</v>
          </cell>
          <cell r="AP52">
            <v>16152.500000000002</v>
          </cell>
          <cell r="AQ52">
            <v>91.000000000000014</v>
          </cell>
          <cell r="BG52" t="b">
            <v>0</v>
          </cell>
          <cell r="BO52" t="b">
            <v>0</v>
          </cell>
          <cell r="CA52" t="b">
            <v>0</v>
          </cell>
          <cell r="CB52" t="b">
            <v>0</v>
          </cell>
          <cell r="CD52" t="b">
            <v>0</v>
          </cell>
          <cell r="CE52" t="b">
            <v>0</v>
          </cell>
          <cell r="CG52" t="b">
            <v>0</v>
          </cell>
          <cell r="CH52" t="b">
            <v>0</v>
          </cell>
          <cell r="CP52" t="str">
            <v>ECCOAEXC</v>
          </cell>
          <cell r="CT52" t="b">
            <v>0</v>
          </cell>
          <cell r="CV52" t="b">
            <v>0</v>
          </cell>
          <cell r="CX52" t="b">
            <v>0</v>
          </cell>
          <cell r="CZ52" t="b">
            <v>0</v>
          </cell>
          <cell r="DB52" t="b">
            <v>0</v>
          </cell>
          <cell r="DD52" t="b">
            <v>0</v>
          </cell>
          <cell r="DF52" t="b">
            <v>0</v>
          </cell>
          <cell r="DH52" t="b">
            <v>0</v>
          </cell>
          <cell r="DJ52" t="b">
            <v>0</v>
          </cell>
          <cell r="DL52" t="b">
            <v>0</v>
          </cell>
          <cell r="DN52" t="b">
            <v>0</v>
          </cell>
          <cell r="DP52" t="b">
            <v>0</v>
          </cell>
          <cell r="DV52">
            <v>0</v>
          </cell>
          <cell r="DX52">
            <v>0</v>
          </cell>
          <cell r="DZ52">
            <v>0</v>
          </cell>
          <cell r="EB52">
            <v>0</v>
          </cell>
          <cell r="ED52">
            <v>0</v>
          </cell>
          <cell r="EF52">
            <v>0</v>
          </cell>
          <cell r="EJ52">
            <v>0</v>
          </cell>
          <cell r="EL52">
            <v>0</v>
          </cell>
          <cell r="EN52">
            <v>0</v>
          </cell>
          <cell r="EP52">
            <v>0</v>
          </cell>
          <cell r="ER52">
            <v>0</v>
          </cell>
          <cell r="ET52">
            <v>0</v>
          </cell>
          <cell r="EX52">
            <v>0</v>
          </cell>
          <cell r="EZ52">
            <v>0</v>
          </cell>
          <cell r="FD52">
            <v>0</v>
          </cell>
          <cell r="FF52">
            <v>0</v>
          </cell>
        </row>
        <row r="53">
          <cell r="A53" t="str">
            <v>ASV5</v>
          </cell>
          <cell r="B53" t="str">
            <v>DK-East</v>
          </cell>
          <cell r="G53">
            <v>640</v>
          </cell>
          <cell r="H53">
            <v>80</v>
          </cell>
          <cell r="AK53">
            <v>243.84</v>
          </cell>
          <cell r="AL53">
            <v>101.60000000000001</v>
          </cell>
          <cell r="AN53">
            <v>24</v>
          </cell>
          <cell r="AO53">
            <v>100.864</v>
          </cell>
          <cell r="AP53">
            <v>15904</v>
          </cell>
          <cell r="AQ53">
            <v>89.600000000000009</v>
          </cell>
          <cell r="BG53" t="b">
            <v>0</v>
          </cell>
          <cell r="BO53" t="b">
            <v>0</v>
          </cell>
          <cell r="CA53" t="b">
            <v>0</v>
          </cell>
          <cell r="CB53" t="b">
            <v>0</v>
          </cell>
          <cell r="CD53" t="b">
            <v>0</v>
          </cell>
          <cell r="CE53" t="b">
            <v>0</v>
          </cell>
          <cell r="CG53" t="b">
            <v>0</v>
          </cell>
          <cell r="CH53" t="b">
            <v>0</v>
          </cell>
          <cell r="CP53" t="str">
            <v>ECCOAEXC</v>
          </cell>
          <cell r="CT53" t="b">
            <v>0</v>
          </cell>
          <cell r="CV53" t="b">
            <v>0</v>
          </cell>
          <cell r="CX53" t="b">
            <v>0</v>
          </cell>
          <cell r="CZ53" t="b">
            <v>0</v>
          </cell>
          <cell r="DB53" t="b">
            <v>0</v>
          </cell>
          <cell r="DD53" t="b">
            <v>0</v>
          </cell>
          <cell r="DF53" t="b">
            <v>0</v>
          </cell>
          <cell r="DH53" t="b">
            <v>0</v>
          </cell>
          <cell r="DJ53" t="b">
            <v>0</v>
          </cell>
          <cell r="DL53" t="b">
            <v>0</v>
          </cell>
          <cell r="DN53" t="b">
            <v>0</v>
          </cell>
          <cell r="DP53" t="b">
            <v>0</v>
          </cell>
          <cell r="DV53">
            <v>0</v>
          </cell>
          <cell r="DX53">
            <v>0</v>
          </cell>
          <cell r="DZ53">
            <v>0</v>
          </cell>
          <cell r="EB53">
            <v>0</v>
          </cell>
          <cell r="ED53">
            <v>0</v>
          </cell>
          <cell r="EF53">
            <v>0</v>
          </cell>
          <cell r="EJ53">
            <v>0</v>
          </cell>
          <cell r="EL53">
            <v>0</v>
          </cell>
          <cell r="EN53">
            <v>0</v>
          </cell>
          <cell r="EP53">
            <v>0</v>
          </cell>
          <cell r="ER53">
            <v>0</v>
          </cell>
          <cell r="ET53">
            <v>0</v>
          </cell>
          <cell r="EX53">
            <v>0</v>
          </cell>
          <cell r="EZ53">
            <v>0</v>
          </cell>
          <cell r="FD53">
            <v>0</v>
          </cell>
          <cell r="FF53">
            <v>0</v>
          </cell>
        </row>
        <row r="54">
          <cell r="A54" t="str">
            <v>ASV5</v>
          </cell>
          <cell r="B54" t="str">
            <v>DK-East</v>
          </cell>
          <cell r="G54">
            <v>640</v>
          </cell>
          <cell r="H54">
            <v>80</v>
          </cell>
          <cell r="AK54">
            <v>243.84</v>
          </cell>
          <cell r="AL54">
            <v>101.60000000000001</v>
          </cell>
          <cell r="AN54">
            <v>24</v>
          </cell>
          <cell r="AO54">
            <v>100.864</v>
          </cell>
          <cell r="AP54">
            <v>15904</v>
          </cell>
          <cell r="AQ54">
            <v>89.600000000000009</v>
          </cell>
          <cell r="BG54" t="b">
            <v>0</v>
          </cell>
          <cell r="BO54" t="b">
            <v>0</v>
          </cell>
          <cell r="CA54" t="b">
            <v>0</v>
          </cell>
          <cell r="CB54" t="b">
            <v>0</v>
          </cell>
          <cell r="CD54" t="b">
            <v>0</v>
          </cell>
          <cell r="CE54" t="b">
            <v>0</v>
          </cell>
          <cell r="CG54" t="b">
            <v>0</v>
          </cell>
          <cell r="CH54" t="b">
            <v>0</v>
          </cell>
          <cell r="CP54" t="str">
            <v>ECCOAEXC</v>
          </cell>
          <cell r="CT54" t="b">
            <v>0</v>
          </cell>
          <cell r="CV54" t="b">
            <v>0</v>
          </cell>
          <cell r="CX54" t="b">
            <v>0</v>
          </cell>
          <cell r="CZ54" t="b">
            <v>0</v>
          </cell>
          <cell r="DB54" t="b">
            <v>0</v>
          </cell>
          <cell r="DD54" t="b">
            <v>0</v>
          </cell>
          <cell r="DF54" t="b">
            <v>0</v>
          </cell>
          <cell r="DH54" t="b">
            <v>0</v>
          </cell>
          <cell r="DJ54" t="b">
            <v>0</v>
          </cell>
          <cell r="DL54" t="b">
            <v>0</v>
          </cell>
          <cell r="DN54" t="b">
            <v>0</v>
          </cell>
          <cell r="DP54" t="b">
            <v>0</v>
          </cell>
          <cell r="DV54">
            <v>0</v>
          </cell>
          <cell r="DX54">
            <v>0</v>
          </cell>
          <cell r="DZ54">
            <v>0</v>
          </cell>
          <cell r="EB54">
            <v>0</v>
          </cell>
          <cell r="ED54">
            <v>0</v>
          </cell>
          <cell r="EF54">
            <v>0</v>
          </cell>
          <cell r="EJ54">
            <v>0</v>
          </cell>
          <cell r="EL54">
            <v>0</v>
          </cell>
          <cell r="EN54">
            <v>0</v>
          </cell>
          <cell r="EP54">
            <v>0</v>
          </cell>
          <cell r="ER54">
            <v>0</v>
          </cell>
          <cell r="ET54">
            <v>0</v>
          </cell>
          <cell r="EX54">
            <v>0</v>
          </cell>
          <cell r="EZ54">
            <v>0</v>
          </cell>
          <cell r="FD54">
            <v>0</v>
          </cell>
          <cell r="FF54">
            <v>0</v>
          </cell>
        </row>
        <row r="55">
          <cell r="A55" t="str">
            <v>ASV5</v>
          </cell>
          <cell r="B55" t="str">
            <v>DK-East</v>
          </cell>
          <cell r="G55">
            <v>640</v>
          </cell>
          <cell r="H55">
            <v>80</v>
          </cell>
          <cell r="AK55">
            <v>243.84</v>
          </cell>
          <cell r="AL55">
            <v>101.60000000000001</v>
          </cell>
          <cell r="AN55">
            <v>24</v>
          </cell>
          <cell r="AO55">
            <v>100.864</v>
          </cell>
          <cell r="AP55">
            <v>15904</v>
          </cell>
          <cell r="AQ55">
            <v>89.600000000000009</v>
          </cell>
          <cell r="BG55" t="b">
            <v>0</v>
          </cell>
          <cell r="BO55" t="b">
            <v>0</v>
          </cell>
          <cell r="CA55" t="b">
            <v>0</v>
          </cell>
          <cell r="CB55" t="b">
            <v>0</v>
          </cell>
          <cell r="CD55" t="b">
            <v>0</v>
          </cell>
          <cell r="CE55" t="b">
            <v>0</v>
          </cell>
          <cell r="CG55" t="b">
            <v>0</v>
          </cell>
          <cell r="CH55" t="b">
            <v>0</v>
          </cell>
          <cell r="CP55" t="str">
            <v>ECCOAEXC</v>
          </cell>
          <cell r="CT55" t="b">
            <v>0</v>
          </cell>
          <cell r="CV55" t="b">
            <v>0</v>
          </cell>
          <cell r="CX55" t="b">
            <v>0</v>
          </cell>
          <cell r="CZ55" t="b">
            <v>0</v>
          </cell>
          <cell r="DB55" t="b">
            <v>0</v>
          </cell>
          <cell r="DD55" t="b">
            <v>0</v>
          </cell>
          <cell r="DF55" t="b">
            <v>0</v>
          </cell>
          <cell r="DH55" t="b">
            <v>0</v>
          </cell>
          <cell r="DJ55" t="b">
            <v>0</v>
          </cell>
          <cell r="DL55" t="b">
            <v>0</v>
          </cell>
          <cell r="DN55" t="b">
            <v>0</v>
          </cell>
          <cell r="DP55" t="b">
            <v>0</v>
          </cell>
          <cell r="DV55">
            <v>0</v>
          </cell>
          <cell r="DX55">
            <v>0</v>
          </cell>
          <cell r="DZ55">
            <v>0</v>
          </cell>
          <cell r="EB55">
            <v>0</v>
          </cell>
          <cell r="ED55">
            <v>0</v>
          </cell>
          <cell r="EF55">
            <v>0</v>
          </cell>
          <cell r="EJ55">
            <v>0</v>
          </cell>
          <cell r="EL55">
            <v>0</v>
          </cell>
          <cell r="EN55">
            <v>0</v>
          </cell>
          <cell r="EP55">
            <v>0</v>
          </cell>
          <cell r="ER55">
            <v>0</v>
          </cell>
          <cell r="ET55">
            <v>0</v>
          </cell>
          <cell r="EX55">
            <v>0</v>
          </cell>
          <cell r="EZ55">
            <v>0</v>
          </cell>
          <cell r="FD55">
            <v>0</v>
          </cell>
          <cell r="FF55">
            <v>0</v>
          </cell>
        </row>
        <row r="56">
          <cell r="A56" t="str">
            <v>ASV5</v>
          </cell>
          <cell r="B56" t="str">
            <v>DK-East</v>
          </cell>
          <cell r="G56">
            <v>320</v>
          </cell>
          <cell r="H56">
            <v>40</v>
          </cell>
          <cell r="AK56">
            <v>121.92</v>
          </cell>
          <cell r="AL56">
            <v>50.800000000000004</v>
          </cell>
          <cell r="AN56">
            <v>12</v>
          </cell>
          <cell r="AO56">
            <v>50.432000000000002</v>
          </cell>
          <cell r="AP56">
            <v>7952</v>
          </cell>
          <cell r="AQ56">
            <v>44.800000000000004</v>
          </cell>
          <cell r="BG56" t="b">
            <v>0</v>
          </cell>
          <cell r="BO56" t="b">
            <v>0</v>
          </cell>
          <cell r="CA56" t="b">
            <v>0</v>
          </cell>
          <cell r="CB56" t="b">
            <v>0</v>
          </cell>
          <cell r="CD56" t="b">
            <v>0</v>
          </cell>
          <cell r="CE56" t="b">
            <v>0</v>
          </cell>
          <cell r="CG56" t="b">
            <v>0</v>
          </cell>
          <cell r="CH56" t="b">
            <v>0</v>
          </cell>
          <cell r="CP56" t="str">
            <v>ECCOAEXC</v>
          </cell>
          <cell r="CT56" t="b">
            <v>0</v>
          </cell>
          <cell r="CV56" t="b">
            <v>0</v>
          </cell>
          <cell r="CX56" t="b">
            <v>0</v>
          </cell>
          <cell r="CZ56" t="b">
            <v>0</v>
          </cell>
          <cell r="DB56" t="b">
            <v>0</v>
          </cell>
          <cell r="DD56" t="b">
            <v>0</v>
          </cell>
          <cell r="DF56" t="b">
            <v>0</v>
          </cell>
          <cell r="DH56" t="b">
            <v>0</v>
          </cell>
          <cell r="DJ56" t="b">
            <v>0</v>
          </cell>
          <cell r="DL56" t="b">
            <v>0</v>
          </cell>
          <cell r="DN56" t="b">
            <v>0</v>
          </cell>
          <cell r="DP56" t="b">
            <v>0</v>
          </cell>
          <cell r="DV56">
            <v>0</v>
          </cell>
          <cell r="DX56">
            <v>0</v>
          </cell>
          <cell r="DZ56">
            <v>0</v>
          </cell>
          <cell r="EB56">
            <v>0</v>
          </cell>
          <cell r="ED56">
            <v>0</v>
          </cell>
          <cell r="EF56">
            <v>0</v>
          </cell>
          <cell r="EJ56">
            <v>0</v>
          </cell>
          <cell r="EL56">
            <v>0</v>
          </cell>
          <cell r="EN56">
            <v>0</v>
          </cell>
          <cell r="EP56">
            <v>0</v>
          </cell>
          <cell r="ER56">
            <v>0</v>
          </cell>
          <cell r="ET56">
            <v>0</v>
          </cell>
          <cell r="EX56">
            <v>0</v>
          </cell>
          <cell r="EZ56">
            <v>0</v>
          </cell>
          <cell r="FD56">
            <v>0</v>
          </cell>
          <cell r="FF56">
            <v>0</v>
          </cell>
        </row>
        <row r="57">
          <cell r="A57" t="str">
            <v>ASV5</v>
          </cell>
          <cell r="B57" t="str">
            <v>DK-East</v>
          </cell>
          <cell r="G57">
            <v>640</v>
          </cell>
          <cell r="H57">
            <v>80</v>
          </cell>
          <cell r="AK57">
            <v>243.84</v>
          </cell>
          <cell r="AL57">
            <v>101.60000000000001</v>
          </cell>
          <cell r="AN57">
            <v>24</v>
          </cell>
          <cell r="AO57">
            <v>100.864</v>
          </cell>
          <cell r="AP57">
            <v>15904</v>
          </cell>
          <cell r="AQ57">
            <v>89.600000000000009</v>
          </cell>
          <cell r="BG57" t="b">
            <v>0</v>
          </cell>
          <cell r="BO57" t="b">
            <v>0</v>
          </cell>
          <cell r="CA57" t="b">
            <v>0</v>
          </cell>
          <cell r="CB57" t="b">
            <v>0</v>
          </cell>
          <cell r="CD57" t="b">
            <v>0</v>
          </cell>
          <cell r="CE57" t="b">
            <v>0</v>
          </cell>
          <cell r="CG57" t="b">
            <v>0</v>
          </cell>
          <cell r="CH57" t="b">
            <v>0</v>
          </cell>
          <cell r="CP57" t="str">
            <v>ECCOAEXC</v>
          </cell>
          <cell r="CT57" t="b">
            <v>0</v>
          </cell>
          <cell r="CV57" t="b">
            <v>0</v>
          </cell>
          <cell r="CX57" t="b">
            <v>0</v>
          </cell>
          <cell r="CZ57" t="b">
            <v>0</v>
          </cell>
          <cell r="DB57" t="b">
            <v>0</v>
          </cell>
          <cell r="DD57" t="b">
            <v>0</v>
          </cell>
          <cell r="DF57" t="b">
            <v>0</v>
          </cell>
          <cell r="DH57" t="b">
            <v>0</v>
          </cell>
          <cell r="DJ57" t="b">
            <v>0</v>
          </cell>
          <cell r="DL57" t="b">
            <v>0</v>
          </cell>
          <cell r="DN57" t="b">
            <v>0</v>
          </cell>
          <cell r="DP57" t="b">
            <v>0</v>
          </cell>
          <cell r="DV57">
            <v>0</v>
          </cell>
          <cell r="DX57">
            <v>0</v>
          </cell>
          <cell r="DZ57">
            <v>0</v>
          </cell>
          <cell r="EB57">
            <v>0</v>
          </cell>
          <cell r="ED57">
            <v>0</v>
          </cell>
          <cell r="EF57">
            <v>0</v>
          </cell>
          <cell r="EJ57">
            <v>0</v>
          </cell>
          <cell r="EL57">
            <v>0</v>
          </cell>
          <cell r="EN57">
            <v>0</v>
          </cell>
          <cell r="EP57">
            <v>0</v>
          </cell>
          <cell r="ER57">
            <v>0</v>
          </cell>
          <cell r="ET57">
            <v>0</v>
          </cell>
          <cell r="EX57">
            <v>0</v>
          </cell>
          <cell r="EZ57">
            <v>0</v>
          </cell>
          <cell r="FD57">
            <v>0</v>
          </cell>
          <cell r="FF57">
            <v>0</v>
          </cell>
        </row>
        <row r="58">
          <cell r="A58" t="str">
            <v>ASV5</v>
          </cell>
          <cell r="B58" t="str">
            <v>DK-East</v>
          </cell>
          <cell r="G58">
            <v>160</v>
          </cell>
          <cell r="H58">
            <v>20</v>
          </cell>
          <cell r="AK58">
            <v>60.96</v>
          </cell>
          <cell r="AL58">
            <v>25.400000000000002</v>
          </cell>
          <cell r="AN58">
            <v>6</v>
          </cell>
          <cell r="AO58">
            <v>25.216000000000001</v>
          </cell>
          <cell r="AP58">
            <v>3976</v>
          </cell>
          <cell r="AQ58">
            <v>22.400000000000002</v>
          </cell>
          <cell r="BG58" t="b">
            <v>0</v>
          </cell>
          <cell r="BO58" t="b">
            <v>0</v>
          </cell>
          <cell r="CA58" t="b">
            <v>0</v>
          </cell>
          <cell r="CB58" t="b">
            <v>0</v>
          </cell>
          <cell r="CD58" t="b">
            <v>0</v>
          </cell>
          <cell r="CE58" t="b">
            <v>0</v>
          </cell>
          <cell r="CG58" t="b">
            <v>0</v>
          </cell>
          <cell r="CH58" t="b">
            <v>0</v>
          </cell>
          <cell r="CT58" t="b">
            <v>0</v>
          </cell>
          <cell r="CV58" t="b">
            <v>0</v>
          </cell>
          <cell r="CX58" t="b">
            <v>0</v>
          </cell>
          <cell r="CZ58" t="b">
            <v>0</v>
          </cell>
          <cell r="DB58" t="b">
            <v>0</v>
          </cell>
          <cell r="DD58" t="b">
            <v>0</v>
          </cell>
          <cell r="DF58" t="b">
            <v>0</v>
          </cell>
          <cell r="DH58" t="b">
            <v>0</v>
          </cell>
          <cell r="DJ58" t="b">
            <v>0</v>
          </cell>
          <cell r="DL58" t="b">
            <v>0</v>
          </cell>
          <cell r="DN58" t="b">
            <v>0</v>
          </cell>
          <cell r="DP58" t="b">
            <v>0</v>
          </cell>
          <cell r="DV58">
            <v>0</v>
          </cell>
          <cell r="DX58">
            <v>0</v>
          </cell>
          <cell r="DZ58">
            <v>0</v>
          </cell>
          <cell r="EB58">
            <v>0</v>
          </cell>
          <cell r="ED58">
            <v>0</v>
          </cell>
          <cell r="EF58">
            <v>0</v>
          </cell>
          <cell r="EJ58">
            <v>0</v>
          </cell>
          <cell r="EL58">
            <v>0</v>
          </cell>
          <cell r="EN58">
            <v>0</v>
          </cell>
          <cell r="EP58">
            <v>0</v>
          </cell>
          <cell r="ER58">
            <v>0</v>
          </cell>
          <cell r="ET58">
            <v>0</v>
          </cell>
          <cell r="EX58">
            <v>0</v>
          </cell>
          <cell r="EZ58">
            <v>0</v>
          </cell>
          <cell r="FD58">
            <v>0</v>
          </cell>
          <cell r="FF58">
            <v>0</v>
          </cell>
        </row>
        <row r="59">
          <cell r="A59" t="str">
            <v>ASV5</v>
          </cell>
          <cell r="B59" t="str">
            <v>DK-East</v>
          </cell>
          <cell r="G59">
            <v>640</v>
          </cell>
          <cell r="H59">
            <v>80</v>
          </cell>
          <cell r="AK59">
            <v>243.84</v>
          </cell>
          <cell r="AL59">
            <v>101.60000000000001</v>
          </cell>
          <cell r="AN59">
            <v>24</v>
          </cell>
          <cell r="AO59">
            <v>100.864</v>
          </cell>
          <cell r="AP59">
            <v>15904</v>
          </cell>
          <cell r="AQ59">
            <v>89.600000000000009</v>
          </cell>
          <cell r="BG59" t="b">
            <v>0</v>
          </cell>
          <cell r="BO59" t="b">
            <v>0</v>
          </cell>
          <cell r="CA59" t="b">
            <v>0</v>
          </cell>
          <cell r="CB59" t="b">
            <v>0</v>
          </cell>
          <cell r="CD59" t="b">
            <v>0</v>
          </cell>
          <cell r="CE59" t="b">
            <v>0</v>
          </cell>
          <cell r="CG59" t="b">
            <v>0</v>
          </cell>
          <cell r="CH59" t="b">
            <v>0</v>
          </cell>
          <cell r="CP59" t="str">
            <v>ECCOAEXC</v>
          </cell>
          <cell r="CT59" t="b">
            <v>0</v>
          </cell>
          <cell r="CV59" t="b">
            <v>0</v>
          </cell>
          <cell r="CX59" t="b">
            <v>0</v>
          </cell>
          <cell r="CZ59" t="b">
            <v>0</v>
          </cell>
          <cell r="DB59" t="b">
            <v>0</v>
          </cell>
          <cell r="DD59" t="b">
            <v>0</v>
          </cell>
          <cell r="DF59" t="b">
            <v>0</v>
          </cell>
          <cell r="DH59" t="b">
            <v>0</v>
          </cell>
          <cell r="DJ59" t="b">
            <v>0</v>
          </cell>
          <cell r="DL59" t="b">
            <v>0</v>
          </cell>
          <cell r="DN59" t="b">
            <v>0</v>
          </cell>
          <cell r="DP59" t="b">
            <v>0</v>
          </cell>
          <cell r="DV59">
            <v>0</v>
          </cell>
          <cell r="DX59">
            <v>0</v>
          </cell>
          <cell r="DZ59">
            <v>0</v>
          </cell>
          <cell r="EB59">
            <v>0</v>
          </cell>
          <cell r="ED59">
            <v>0</v>
          </cell>
          <cell r="EF59">
            <v>0</v>
          </cell>
          <cell r="EJ59">
            <v>0</v>
          </cell>
          <cell r="EL59">
            <v>0</v>
          </cell>
          <cell r="EN59">
            <v>0</v>
          </cell>
          <cell r="EP59">
            <v>0</v>
          </cell>
          <cell r="ER59">
            <v>0</v>
          </cell>
          <cell r="ET59">
            <v>0</v>
          </cell>
          <cell r="EX59">
            <v>0</v>
          </cell>
          <cell r="EZ59">
            <v>0</v>
          </cell>
          <cell r="FD59">
            <v>0</v>
          </cell>
          <cell r="FF59">
            <v>0</v>
          </cell>
        </row>
        <row r="60">
          <cell r="A60" t="str">
            <v>ASV5_renoveret</v>
          </cell>
          <cell r="B60" t="str">
            <v>DK-East</v>
          </cell>
          <cell r="G60">
            <v>640</v>
          </cell>
          <cell r="H60">
            <v>80</v>
          </cell>
          <cell r="AK60">
            <v>256.64</v>
          </cell>
          <cell r="AL60">
            <v>106.93333333333334</v>
          </cell>
          <cell r="AN60">
            <v>24</v>
          </cell>
          <cell r="AO60">
            <v>100.864</v>
          </cell>
          <cell r="AP60">
            <v>15904</v>
          </cell>
          <cell r="AQ60">
            <v>89.600000000000009</v>
          </cell>
          <cell r="BG60" t="b">
            <v>0</v>
          </cell>
          <cell r="BO60" t="b">
            <v>0</v>
          </cell>
          <cell r="CA60" t="b">
            <v>0</v>
          </cell>
          <cell r="CB60" t="b">
            <v>0</v>
          </cell>
          <cell r="CD60" t="b">
            <v>0</v>
          </cell>
          <cell r="CE60" t="b">
            <v>0</v>
          </cell>
          <cell r="CG60" t="b">
            <v>0</v>
          </cell>
          <cell r="CH60" t="b">
            <v>0</v>
          </cell>
          <cell r="CP60" t="str">
            <v>ECCOAEXC</v>
          </cell>
          <cell r="CT60" t="b">
            <v>0</v>
          </cell>
          <cell r="CV60" t="b">
            <v>0</v>
          </cell>
          <cell r="CX60" t="b">
            <v>0</v>
          </cell>
          <cell r="CZ60" t="b">
            <v>0</v>
          </cell>
          <cell r="DB60" t="b">
            <v>0</v>
          </cell>
          <cell r="DD60" t="b">
            <v>0</v>
          </cell>
          <cell r="DF60" t="b">
            <v>0</v>
          </cell>
          <cell r="DH60" t="b">
            <v>0</v>
          </cell>
          <cell r="DJ60" t="b">
            <v>0</v>
          </cell>
          <cell r="DL60" t="b">
            <v>0</v>
          </cell>
          <cell r="DN60" t="b">
            <v>0</v>
          </cell>
          <cell r="DP60" t="b">
            <v>0</v>
          </cell>
          <cell r="DV60">
            <v>0</v>
          </cell>
          <cell r="DX60">
            <v>0</v>
          </cell>
          <cell r="DZ60">
            <v>0</v>
          </cell>
          <cell r="EB60">
            <v>0</v>
          </cell>
          <cell r="ED60">
            <v>0</v>
          </cell>
          <cell r="EF60">
            <v>0</v>
          </cell>
          <cell r="EJ60">
            <v>0</v>
          </cell>
          <cell r="EL60">
            <v>0</v>
          </cell>
          <cell r="EN60">
            <v>0</v>
          </cell>
          <cell r="EP60">
            <v>0</v>
          </cell>
          <cell r="ER60">
            <v>0</v>
          </cell>
          <cell r="ET60">
            <v>0</v>
          </cell>
          <cell r="EX60">
            <v>0</v>
          </cell>
          <cell r="EZ60">
            <v>0</v>
          </cell>
          <cell r="FD60">
            <v>0</v>
          </cell>
          <cell r="FF60">
            <v>0</v>
          </cell>
        </row>
        <row r="61">
          <cell r="A61" t="str">
            <v>KedlerKalundborg</v>
          </cell>
          <cell r="B61" t="str">
            <v>DK-East</v>
          </cell>
          <cell r="G61">
            <v>0</v>
          </cell>
          <cell r="H61">
            <v>20.652999999999999</v>
          </cell>
          <cell r="AK61">
            <v>0</v>
          </cell>
          <cell r="AL61">
            <v>18.587699999999998</v>
          </cell>
          <cell r="AN61">
            <v>0</v>
          </cell>
          <cell r="AO61">
            <v>0</v>
          </cell>
          <cell r="AP61">
            <v>223.05240000000001</v>
          </cell>
          <cell r="AQ61">
            <v>0</v>
          </cell>
          <cell r="BG61" t="b">
            <v>0</v>
          </cell>
          <cell r="BO61" t="b">
            <v>0</v>
          </cell>
          <cell r="CA61" t="b">
            <v>0</v>
          </cell>
          <cell r="CB61" t="b">
            <v>0</v>
          </cell>
          <cell r="CD61" t="b">
            <v>0</v>
          </cell>
          <cell r="CE61" t="b">
            <v>0</v>
          </cell>
          <cell r="CG61" t="b">
            <v>0</v>
          </cell>
          <cell r="CH61" t="b">
            <v>0</v>
          </cell>
          <cell r="CP61" t="str">
            <v>EHDSLBOC</v>
          </cell>
          <cell r="CT61" t="b">
            <v>0</v>
          </cell>
          <cell r="CV61" t="b">
            <v>0</v>
          </cell>
          <cell r="CX61" t="b">
            <v>0</v>
          </cell>
          <cell r="CZ61" t="b">
            <v>0</v>
          </cell>
          <cell r="DB61" t="b">
            <v>0</v>
          </cell>
          <cell r="DD61" t="b">
            <v>0</v>
          </cell>
          <cell r="DF61" t="b">
            <v>0</v>
          </cell>
          <cell r="DH61" t="b">
            <v>0</v>
          </cell>
          <cell r="DJ61" t="b">
            <v>0</v>
          </cell>
          <cell r="DL61" t="b">
            <v>0</v>
          </cell>
          <cell r="DN61" t="b">
            <v>0</v>
          </cell>
          <cell r="DP61" t="b">
            <v>0</v>
          </cell>
          <cell r="DV61">
            <v>0</v>
          </cell>
          <cell r="DX61">
            <v>0</v>
          </cell>
          <cell r="DZ61">
            <v>0</v>
          </cell>
          <cell r="EB61">
            <v>0</v>
          </cell>
          <cell r="ED61">
            <v>0</v>
          </cell>
          <cell r="EF61">
            <v>0</v>
          </cell>
          <cell r="EJ61">
            <v>0</v>
          </cell>
          <cell r="EL61">
            <v>0</v>
          </cell>
          <cell r="EN61">
            <v>0</v>
          </cell>
          <cell r="EP61">
            <v>0</v>
          </cell>
          <cell r="ER61">
            <v>0</v>
          </cell>
          <cell r="ET61">
            <v>0</v>
          </cell>
          <cell r="EX61">
            <v>0</v>
          </cell>
          <cell r="EZ61">
            <v>0</v>
          </cell>
          <cell r="FD61">
            <v>0</v>
          </cell>
          <cell r="FF61">
            <v>0</v>
          </cell>
        </row>
        <row r="62">
          <cell r="A62" t="str">
            <v>KedlerKalundborg</v>
          </cell>
          <cell r="B62" t="str">
            <v>DK-East</v>
          </cell>
          <cell r="G62">
            <v>0</v>
          </cell>
          <cell r="H62">
            <v>55</v>
          </cell>
          <cell r="AK62">
            <v>0</v>
          </cell>
          <cell r="AL62">
            <v>49.5</v>
          </cell>
          <cell r="AN62">
            <v>0</v>
          </cell>
          <cell r="AO62">
            <v>0</v>
          </cell>
          <cell r="AP62">
            <v>594</v>
          </cell>
          <cell r="AQ62">
            <v>0</v>
          </cell>
          <cell r="BG62" t="b">
            <v>0</v>
          </cell>
          <cell r="BO62" t="b">
            <v>0</v>
          </cell>
          <cell r="CA62" t="b">
            <v>0</v>
          </cell>
          <cell r="CB62" t="b">
            <v>0</v>
          </cell>
          <cell r="CD62" t="b">
            <v>0</v>
          </cell>
          <cell r="CE62" t="b">
            <v>0</v>
          </cell>
          <cell r="CG62" t="b">
            <v>0</v>
          </cell>
          <cell r="CH62" t="b">
            <v>0</v>
          </cell>
          <cell r="CP62" t="str">
            <v>EHDSLBOC</v>
          </cell>
          <cell r="CT62" t="b">
            <v>0</v>
          </cell>
          <cell r="CV62" t="b">
            <v>0</v>
          </cell>
          <cell r="CX62" t="b">
            <v>0</v>
          </cell>
          <cell r="CZ62" t="b">
            <v>0</v>
          </cell>
          <cell r="DB62" t="b">
            <v>0</v>
          </cell>
          <cell r="DD62" t="b">
            <v>0</v>
          </cell>
          <cell r="DF62" t="b">
            <v>0</v>
          </cell>
          <cell r="DH62" t="b">
            <v>0</v>
          </cell>
          <cell r="DJ62" t="b">
            <v>0</v>
          </cell>
          <cell r="DL62" t="b">
            <v>0</v>
          </cell>
          <cell r="DN62" t="b">
            <v>0</v>
          </cell>
          <cell r="DP62" t="b">
            <v>0</v>
          </cell>
          <cell r="DV62">
            <v>0</v>
          </cell>
          <cell r="DX62">
            <v>0</v>
          </cell>
          <cell r="DZ62">
            <v>0</v>
          </cell>
          <cell r="EB62">
            <v>0</v>
          </cell>
          <cell r="ED62">
            <v>0</v>
          </cell>
          <cell r="EF62">
            <v>0</v>
          </cell>
          <cell r="EJ62">
            <v>0</v>
          </cell>
          <cell r="EL62">
            <v>0</v>
          </cell>
          <cell r="EN62">
            <v>0</v>
          </cell>
          <cell r="EP62">
            <v>0</v>
          </cell>
          <cell r="ER62">
            <v>0</v>
          </cell>
          <cell r="ET62">
            <v>0</v>
          </cell>
          <cell r="EX62">
            <v>0</v>
          </cell>
          <cell r="EZ62">
            <v>0</v>
          </cell>
          <cell r="FD62">
            <v>0</v>
          </cell>
          <cell r="FF62">
            <v>0</v>
          </cell>
        </row>
        <row r="63">
          <cell r="A63" t="str">
            <v>ElkedelASV</v>
          </cell>
          <cell r="B63" t="str">
            <v>DK-East</v>
          </cell>
          <cell r="G63">
            <v>-100</v>
          </cell>
          <cell r="H63">
            <v>100</v>
          </cell>
          <cell r="AK63">
            <v>-100</v>
          </cell>
          <cell r="AL63">
            <v>0</v>
          </cell>
          <cell r="AN63">
            <v>0</v>
          </cell>
          <cell r="AO63">
            <v>0</v>
          </cell>
          <cell r="AP63">
            <v>0</v>
          </cell>
          <cell r="AQ63">
            <v>0</v>
          </cell>
          <cell r="BG63" t="b">
            <v>0</v>
          </cell>
          <cell r="BO63" t="b">
            <v>0</v>
          </cell>
          <cell r="CA63" t="b">
            <v>0</v>
          </cell>
          <cell r="CB63" t="b">
            <v>0</v>
          </cell>
          <cell r="CD63" t="b">
            <v>0</v>
          </cell>
          <cell r="CE63" t="b">
            <v>0</v>
          </cell>
          <cell r="CG63" t="b">
            <v>0</v>
          </cell>
          <cell r="CH63" t="b">
            <v>0</v>
          </cell>
          <cell r="CP63">
            <v>0</v>
          </cell>
          <cell r="CT63" t="b">
            <v>0</v>
          </cell>
          <cell r="CV63" t="b">
            <v>0</v>
          </cell>
          <cell r="CX63" t="b">
            <v>0</v>
          </cell>
          <cell r="CZ63" t="b">
            <v>0</v>
          </cell>
          <cell r="DB63" t="b">
            <v>0</v>
          </cell>
          <cell r="DD63" t="b">
            <v>0</v>
          </cell>
          <cell r="DF63" t="b">
            <v>0</v>
          </cell>
          <cell r="DH63" t="b">
            <v>0</v>
          </cell>
          <cell r="DJ63" t="b">
            <v>0</v>
          </cell>
          <cell r="DL63" t="b">
            <v>0</v>
          </cell>
          <cell r="DN63" t="b">
            <v>0</v>
          </cell>
          <cell r="DP63" t="b">
            <v>0</v>
          </cell>
          <cell r="DV63">
            <v>0</v>
          </cell>
          <cell r="DX63">
            <v>0</v>
          </cell>
          <cell r="DZ63">
            <v>0</v>
          </cell>
          <cell r="EB63">
            <v>0</v>
          </cell>
          <cell r="ED63">
            <v>0</v>
          </cell>
          <cell r="EF63">
            <v>0</v>
          </cell>
          <cell r="EJ63">
            <v>0</v>
          </cell>
          <cell r="EL63">
            <v>0</v>
          </cell>
          <cell r="EN63">
            <v>0</v>
          </cell>
          <cell r="EP63">
            <v>0</v>
          </cell>
          <cell r="ER63">
            <v>0</v>
          </cell>
          <cell r="ET63">
            <v>0</v>
          </cell>
          <cell r="EX63">
            <v>0</v>
          </cell>
          <cell r="EZ63">
            <v>0</v>
          </cell>
          <cell r="FD63">
            <v>0</v>
          </cell>
          <cell r="FF63">
            <v>0</v>
          </cell>
        </row>
        <row r="64">
          <cell r="A64" t="str">
            <v>HCV1-4u</v>
          </cell>
          <cell r="B64" t="str">
            <v>DK-East</v>
          </cell>
          <cell r="G64">
            <v>79</v>
          </cell>
          <cell r="H64">
            <v>243</v>
          </cell>
          <cell r="AK64">
            <v>17.486650000000001</v>
          </cell>
          <cell r="AL64">
            <v>310.91358381502891</v>
          </cell>
          <cell r="AN64">
            <v>42.038999999999994</v>
          </cell>
          <cell r="AO64">
            <v>12.450400000000002</v>
          </cell>
          <cell r="AP64">
            <v>1963.15</v>
          </cell>
          <cell r="AQ64">
            <v>11.06</v>
          </cell>
          <cell r="BG64" t="b">
            <v>0</v>
          </cell>
          <cell r="BO64" t="b">
            <v>0</v>
          </cell>
          <cell r="CA64" t="b">
            <v>0</v>
          </cell>
          <cell r="CB64" t="b">
            <v>0</v>
          </cell>
          <cell r="CD64" t="b">
            <v>0</v>
          </cell>
          <cell r="CE64" t="b">
            <v>0</v>
          </cell>
          <cell r="CG64" t="b">
            <v>0</v>
          </cell>
          <cell r="CH64" t="b">
            <v>0</v>
          </cell>
          <cell r="CP64" t="str">
            <v>ECCOAEXC</v>
          </cell>
          <cell r="CT64" t="b">
            <v>0</v>
          </cell>
          <cell r="CV64" t="b">
            <v>0</v>
          </cell>
          <cell r="CX64" t="b">
            <v>0</v>
          </cell>
          <cell r="CZ64" t="b">
            <v>0</v>
          </cell>
          <cell r="DB64" t="b">
            <v>0</v>
          </cell>
          <cell r="DD64" t="b">
            <v>0</v>
          </cell>
          <cell r="DF64" t="b">
            <v>0</v>
          </cell>
          <cell r="DH64" t="b">
            <v>0</v>
          </cell>
          <cell r="DJ64" t="b">
            <v>0</v>
          </cell>
          <cell r="DL64" t="b">
            <v>0</v>
          </cell>
          <cell r="DN64" t="b">
            <v>0</v>
          </cell>
          <cell r="DP64" t="b">
            <v>0</v>
          </cell>
          <cell r="DV64">
            <v>0</v>
          </cell>
          <cell r="DX64">
            <v>0</v>
          </cell>
          <cell r="DZ64">
            <v>0</v>
          </cell>
          <cell r="EB64">
            <v>0</v>
          </cell>
          <cell r="ED64">
            <v>0</v>
          </cell>
          <cell r="EF64">
            <v>0</v>
          </cell>
          <cell r="EJ64">
            <v>0</v>
          </cell>
          <cell r="EL64">
            <v>0</v>
          </cell>
          <cell r="EN64">
            <v>0</v>
          </cell>
          <cell r="EP64">
            <v>0</v>
          </cell>
          <cell r="ER64">
            <v>0</v>
          </cell>
          <cell r="ET64">
            <v>0</v>
          </cell>
          <cell r="EX64">
            <v>0</v>
          </cell>
          <cell r="EZ64">
            <v>0</v>
          </cell>
          <cell r="FD64">
            <v>0</v>
          </cell>
          <cell r="FF64">
            <v>0</v>
          </cell>
        </row>
        <row r="65">
          <cell r="A65" t="str">
            <v>HCV1-4m</v>
          </cell>
          <cell r="B65" t="str">
            <v>DK-East</v>
          </cell>
          <cell r="G65">
            <v>42</v>
          </cell>
          <cell r="H65">
            <v>276</v>
          </cell>
          <cell r="AK65">
            <v>4.3491</v>
          </cell>
          <cell r="AL65">
            <v>187.81011428571426</v>
          </cell>
          <cell r="AN65">
            <v>0</v>
          </cell>
          <cell r="AO65">
            <v>6.6192000000000011</v>
          </cell>
          <cell r="AP65">
            <v>1043.7</v>
          </cell>
          <cell r="AQ65">
            <v>5.8800000000000008</v>
          </cell>
          <cell r="BG65" t="b">
            <v>0</v>
          </cell>
          <cell r="BO65" t="b">
            <v>0</v>
          </cell>
          <cell r="CA65" t="b">
            <v>0</v>
          </cell>
          <cell r="CB65" t="b">
            <v>0</v>
          </cell>
          <cell r="CD65" t="b">
            <v>0</v>
          </cell>
          <cell r="CE65" t="b">
            <v>0</v>
          </cell>
          <cell r="CG65" t="b">
            <v>0</v>
          </cell>
          <cell r="CH65" t="b">
            <v>0</v>
          </cell>
          <cell r="CP65" t="str">
            <v>ECCOABPC</v>
          </cell>
          <cell r="CT65" t="b">
            <v>0</v>
          </cell>
          <cell r="CV65" t="b">
            <v>0</v>
          </cell>
          <cell r="CX65" t="b">
            <v>0</v>
          </cell>
          <cell r="CZ65" t="b">
            <v>0</v>
          </cell>
          <cell r="DB65" t="b">
            <v>0</v>
          </cell>
          <cell r="DD65" t="b">
            <v>0</v>
          </cell>
          <cell r="DF65" t="b">
            <v>0</v>
          </cell>
          <cell r="DH65" t="b">
            <v>0</v>
          </cell>
          <cell r="DJ65" t="b">
            <v>0</v>
          </cell>
          <cell r="DL65" t="b">
            <v>0</v>
          </cell>
          <cell r="DN65" t="b">
            <v>0</v>
          </cell>
          <cell r="DP65" t="b">
            <v>0</v>
          </cell>
          <cell r="DV65">
            <v>0</v>
          </cell>
          <cell r="DX65">
            <v>0</v>
          </cell>
          <cell r="DZ65">
            <v>0</v>
          </cell>
          <cell r="EB65">
            <v>0</v>
          </cell>
          <cell r="ED65">
            <v>0</v>
          </cell>
          <cell r="EF65">
            <v>0</v>
          </cell>
          <cell r="EJ65">
            <v>0</v>
          </cell>
          <cell r="EL65">
            <v>0</v>
          </cell>
          <cell r="EN65">
            <v>0</v>
          </cell>
          <cell r="EP65">
            <v>0</v>
          </cell>
          <cell r="ER65">
            <v>0</v>
          </cell>
          <cell r="ET65">
            <v>0</v>
          </cell>
          <cell r="EX65">
            <v>0</v>
          </cell>
          <cell r="EZ65">
            <v>0</v>
          </cell>
          <cell r="FD65">
            <v>0</v>
          </cell>
          <cell r="FF65">
            <v>0</v>
          </cell>
        </row>
        <row r="66">
          <cell r="A66" t="str">
            <v>HCV134m</v>
          </cell>
          <cell r="B66" t="str">
            <v>DK-East</v>
          </cell>
          <cell r="G66">
            <v>62</v>
          </cell>
          <cell r="H66">
            <v>409</v>
          </cell>
          <cell r="AK66">
            <v>6.4200999999999997</v>
          </cell>
          <cell r="AL66">
            <v>279.38625080645159</v>
          </cell>
          <cell r="AN66">
            <v>0</v>
          </cell>
          <cell r="AO66">
            <v>9.7712000000000003</v>
          </cell>
          <cell r="AP66">
            <v>1540.7</v>
          </cell>
          <cell r="AQ66">
            <v>8.6800000000000015</v>
          </cell>
          <cell r="BG66" t="b">
            <v>0</v>
          </cell>
          <cell r="BO66" t="b">
            <v>0</v>
          </cell>
          <cell r="CA66" t="b">
            <v>0</v>
          </cell>
          <cell r="CB66" t="b">
            <v>0</v>
          </cell>
          <cell r="CD66" t="b">
            <v>0</v>
          </cell>
          <cell r="CE66" t="b">
            <v>0</v>
          </cell>
          <cell r="CG66" t="b">
            <v>0</v>
          </cell>
          <cell r="CH66" t="b">
            <v>0</v>
          </cell>
          <cell r="CP66" t="str">
            <v>ECCOABPC</v>
          </cell>
          <cell r="CT66" t="b">
            <v>0</v>
          </cell>
          <cell r="CV66" t="b">
            <v>0</v>
          </cell>
          <cell r="CX66" t="b">
            <v>0</v>
          </cell>
          <cell r="CZ66" t="b">
            <v>0</v>
          </cell>
          <cell r="DB66" t="b">
            <v>0</v>
          </cell>
          <cell r="DD66" t="b">
            <v>0</v>
          </cell>
          <cell r="DF66" t="b">
            <v>0</v>
          </cell>
          <cell r="DH66" t="b">
            <v>0</v>
          </cell>
          <cell r="DJ66" t="b">
            <v>0</v>
          </cell>
          <cell r="DL66" t="b">
            <v>0</v>
          </cell>
          <cell r="DN66" t="b">
            <v>0</v>
          </cell>
          <cell r="DP66" t="b">
            <v>0</v>
          </cell>
          <cell r="DV66">
            <v>0</v>
          </cell>
          <cell r="DX66">
            <v>0</v>
          </cell>
          <cell r="DZ66">
            <v>0</v>
          </cell>
          <cell r="EB66">
            <v>0</v>
          </cell>
          <cell r="ED66">
            <v>0</v>
          </cell>
          <cell r="EF66">
            <v>0</v>
          </cell>
          <cell r="EJ66">
            <v>0</v>
          </cell>
          <cell r="EL66">
            <v>0</v>
          </cell>
          <cell r="EN66">
            <v>0</v>
          </cell>
          <cell r="EP66">
            <v>0</v>
          </cell>
          <cell r="ER66">
            <v>0</v>
          </cell>
          <cell r="ET66">
            <v>0</v>
          </cell>
          <cell r="EX66">
            <v>0</v>
          </cell>
          <cell r="EZ66">
            <v>0</v>
          </cell>
          <cell r="FD66">
            <v>0</v>
          </cell>
          <cell r="FF66">
            <v>0</v>
          </cell>
        </row>
        <row r="67">
          <cell r="A67" t="str">
            <v>HCV134u</v>
          </cell>
          <cell r="B67" t="str">
            <v>DK-East</v>
          </cell>
          <cell r="G67">
            <v>36</v>
          </cell>
          <cell r="H67">
            <v>110</v>
          </cell>
          <cell r="AK67">
            <v>7.9685999999999995</v>
          </cell>
          <cell r="AL67">
            <v>140.74277456647397</v>
          </cell>
          <cell r="AN67">
            <v>19.029999999999998</v>
          </cell>
          <cell r="AO67">
            <v>5.6736000000000004</v>
          </cell>
          <cell r="AP67">
            <v>894.6</v>
          </cell>
          <cell r="AQ67">
            <v>5.0400000000000009</v>
          </cell>
          <cell r="BG67" t="b">
            <v>0</v>
          </cell>
          <cell r="BO67" t="b">
            <v>0</v>
          </cell>
          <cell r="CA67" t="b">
            <v>0</v>
          </cell>
          <cell r="CB67" t="b">
            <v>0</v>
          </cell>
          <cell r="CD67" t="b">
            <v>0</v>
          </cell>
          <cell r="CE67" t="b">
            <v>0</v>
          </cell>
          <cell r="CG67" t="b">
            <v>0</v>
          </cell>
          <cell r="CH67" t="b">
            <v>0</v>
          </cell>
          <cell r="CP67" t="str">
            <v>ECCOAEXC</v>
          </cell>
          <cell r="CT67" t="b">
            <v>0</v>
          </cell>
          <cell r="CV67" t="b">
            <v>0</v>
          </cell>
          <cell r="CX67" t="b">
            <v>0</v>
          </cell>
          <cell r="CZ67" t="b">
            <v>0</v>
          </cell>
          <cell r="DB67" t="b">
            <v>0</v>
          </cell>
          <cell r="DD67" t="b">
            <v>0</v>
          </cell>
          <cell r="DF67" t="b">
            <v>0</v>
          </cell>
          <cell r="DH67" t="b">
            <v>0</v>
          </cell>
          <cell r="DJ67" t="b">
            <v>0</v>
          </cell>
          <cell r="DL67" t="b">
            <v>0</v>
          </cell>
          <cell r="DN67" t="b">
            <v>0</v>
          </cell>
          <cell r="DP67" t="b">
            <v>0</v>
          </cell>
          <cell r="DV67">
            <v>0</v>
          </cell>
          <cell r="DX67">
            <v>0</v>
          </cell>
          <cell r="DZ67">
            <v>0</v>
          </cell>
          <cell r="EB67">
            <v>0</v>
          </cell>
          <cell r="ED67">
            <v>0</v>
          </cell>
          <cell r="EF67">
            <v>0</v>
          </cell>
          <cell r="EJ67">
            <v>0</v>
          </cell>
          <cell r="EL67">
            <v>0</v>
          </cell>
          <cell r="EN67">
            <v>0</v>
          </cell>
          <cell r="EP67">
            <v>0</v>
          </cell>
          <cell r="ER67">
            <v>0</v>
          </cell>
          <cell r="ET67">
            <v>0</v>
          </cell>
          <cell r="EX67">
            <v>0</v>
          </cell>
          <cell r="EZ67">
            <v>0</v>
          </cell>
          <cell r="FD67">
            <v>0</v>
          </cell>
          <cell r="FF67">
            <v>0</v>
          </cell>
        </row>
        <row r="68">
          <cell r="A68" t="str">
            <v>HCV14ma</v>
          </cell>
          <cell r="B68" t="str">
            <v>DK-East</v>
          </cell>
          <cell r="G68">
            <v>79</v>
          </cell>
          <cell r="H68">
            <v>519</v>
          </cell>
          <cell r="AK68">
            <v>8.1804499999999987</v>
          </cell>
          <cell r="AL68">
            <v>353.0674879746835</v>
          </cell>
          <cell r="AN68">
            <v>0</v>
          </cell>
          <cell r="AO68">
            <v>12.450400000000002</v>
          </cell>
          <cell r="AP68">
            <v>1963.15</v>
          </cell>
          <cell r="AQ68">
            <v>11.06</v>
          </cell>
          <cell r="BG68" t="b">
            <v>0</v>
          </cell>
          <cell r="BO68" t="b">
            <v>0</v>
          </cell>
          <cell r="CA68" t="b">
            <v>0</v>
          </cell>
          <cell r="CB68" t="b">
            <v>0</v>
          </cell>
          <cell r="CD68" t="b">
            <v>0</v>
          </cell>
          <cell r="CE68" t="b">
            <v>0</v>
          </cell>
          <cell r="CG68" t="b">
            <v>0</v>
          </cell>
          <cell r="CH68" t="b">
            <v>0</v>
          </cell>
          <cell r="CP68" t="str">
            <v>ECCOABPC</v>
          </cell>
          <cell r="CT68" t="b">
            <v>0</v>
          </cell>
          <cell r="CV68" t="b">
            <v>0</v>
          </cell>
          <cell r="CX68" t="b">
            <v>0</v>
          </cell>
          <cell r="CZ68" t="b">
            <v>0</v>
          </cell>
          <cell r="DB68" t="b">
            <v>0</v>
          </cell>
          <cell r="DD68" t="b">
            <v>0</v>
          </cell>
          <cell r="DF68" t="b">
            <v>0</v>
          </cell>
          <cell r="DH68" t="b">
            <v>0</v>
          </cell>
          <cell r="DJ68" t="b">
            <v>0</v>
          </cell>
          <cell r="DL68" t="b">
            <v>0</v>
          </cell>
          <cell r="DN68" t="b">
            <v>0</v>
          </cell>
          <cell r="DP68" t="b">
            <v>0</v>
          </cell>
          <cell r="DV68">
            <v>0</v>
          </cell>
          <cell r="DX68">
            <v>0</v>
          </cell>
          <cell r="DZ68">
            <v>0</v>
          </cell>
          <cell r="EB68">
            <v>0</v>
          </cell>
          <cell r="ED68">
            <v>0</v>
          </cell>
          <cell r="EF68">
            <v>0</v>
          </cell>
          <cell r="EJ68">
            <v>0</v>
          </cell>
          <cell r="EL68">
            <v>0</v>
          </cell>
          <cell r="EN68">
            <v>0</v>
          </cell>
          <cell r="EP68">
            <v>0</v>
          </cell>
          <cell r="ER68">
            <v>0</v>
          </cell>
          <cell r="ET68">
            <v>0</v>
          </cell>
          <cell r="EX68">
            <v>0</v>
          </cell>
          <cell r="EZ68">
            <v>0</v>
          </cell>
          <cell r="FD68">
            <v>0</v>
          </cell>
          <cell r="FF68">
            <v>0</v>
          </cell>
        </row>
        <row r="69">
          <cell r="A69" t="str">
            <v>HCV14mb</v>
          </cell>
          <cell r="B69" t="str">
            <v>DK-East</v>
          </cell>
          <cell r="G69">
            <v>79</v>
          </cell>
          <cell r="H69">
            <v>519</v>
          </cell>
          <cell r="AK69">
            <v>8.1804499999999987</v>
          </cell>
          <cell r="AL69">
            <v>353.0674879746835</v>
          </cell>
          <cell r="AN69">
            <v>0</v>
          </cell>
          <cell r="AO69">
            <v>70.680961176971095</v>
          </cell>
          <cell r="AP69">
            <v>1185</v>
          </cell>
          <cell r="AQ69">
            <v>15.01</v>
          </cell>
          <cell r="BG69" t="b">
            <v>0</v>
          </cell>
          <cell r="BO69" t="b">
            <v>0</v>
          </cell>
          <cell r="CA69" t="b">
            <v>0</v>
          </cell>
          <cell r="CB69" t="b">
            <v>0</v>
          </cell>
          <cell r="CD69" t="b">
            <v>0</v>
          </cell>
          <cell r="CE69" t="b">
            <v>0</v>
          </cell>
          <cell r="CG69" t="b">
            <v>0</v>
          </cell>
          <cell r="CH69" t="b">
            <v>0</v>
          </cell>
          <cell r="CP69" t="str">
            <v>ECGASBPC</v>
          </cell>
          <cell r="CT69" t="b">
            <v>0</v>
          </cell>
          <cell r="CV69" t="b">
            <v>0</v>
          </cell>
          <cell r="CX69" t="b">
            <v>0</v>
          </cell>
          <cell r="CZ69" t="b">
            <v>0</v>
          </cell>
          <cell r="DB69" t="b">
            <v>0</v>
          </cell>
          <cell r="DD69" t="b">
            <v>0</v>
          </cell>
          <cell r="DF69" t="b">
            <v>0</v>
          </cell>
          <cell r="DH69" t="b">
            <v>0</v>
          </cell>
          <cell r="DJ69" t="b">
            <v>0</v>
          </cell>
          <cell r="DL69" t="b">
            <v>0</v>
          </cell>
          <cell r="DN69" t="b">
            <v>0</v>
          </cell>
          <cell r="DP69" t="b">
            <v>0</v>
          </cell>
          <cell r="DV69">
            <v>0</v>
          </cell>
          <cell r="DX69">
            <v>0</v>
          </cell>
          <cell r="DZ69">
            <v>0</v>
          </cell>
          <cell r="EB69">
            <v>0</v>
          </cell>
          <cell r="ED69">
            <v>0</v>
          </cell>
          <cell r="EF69">
            <v>0</v>
          </cell>
          <cell r="EJ69">
            <v>0</v>
          </cell>
          <cell r="EL69">
            <v>0</v>
          </cell>
          <cell r="EN69">
            <v>0</v>
          </cell>
          <cell r="EP69">
            <v>0</v>
          </cell>
          <cell r="ER69">
            <v>0</v>
          </cell>
          <cell r="ET69">
            <v>0</v>
          </cell>
          <cell r="EX69">
            <v>0</v>
          </cell>
          <cell r="EZ69">
            <v>0</v>
          </cell>
          <cell r="FD69">
            <v>0</v>
          </cell>
          <cell r="FF69">
            <v>0</v>
          </cell>
        </row>
        <row r="70">
          <cell r="A70" t="str">
            <v>HCV14mb</v>
          </cell>
          <cell r="B70" t="str">
            <v>DK-East</v>
          </cell>
          <cell r="G70">
            <v>79</v>
          </cell>
          <cell r="H70">
            <v>519</v>
          </cell>
          <cell r="AK70">
            <v>8.1804499999999987</v>
          </cell>
          <cell r="AL70">
            <v>353.0674879746835</v>
          </cell>
          <cell r="AN70">
            <v>0</v>
          </cell>
          <cell r="AO70">
            <v>70.680961176971095</v>
          </cell>
          <cell r="AP70">
            <v>1185</v>
          </cell>
          <cell r="AQ70">
            <v>15.01</v>
          </cell>
          <cell r="BG70" t="b">
            <v>0</v>
          </cell>
          <cell r="BO70" t="b">
            <v>0</v>
          </cell>
          <cell r="CA70" t="b">
            <v>0</v>
          </cell>
          <cell r="CB70" t="b">
            <v>0</v>
          </cell>
          <cell r="CD70" t="b">
            <v>0</v>
          </cell>
          <cell r="CE70" t="b">
            <v>0</v>
          </cell>
          <cell r="CG70" t="b">
            <v>0</v>
          </cell>
          <cell r="CH70" t="b">
            <v>0</v>
          </cell>
          <cell r="CP70" t="str">
            <v>ECGASBPC</v>
          </cell>
          <cell r="CT70" t="b">
            <v>0</v>
          </cell>
          <cell r="CV70" t="b">
            <v>0</v>
          </cell>
          <cell r="CX70" t="b">
            <v>0</v>
          </cell>
          <cell r="CZ70" t="b">
            <v>0</v>
          </cell>
          <cell r="DB70" t="b">
            <v>0</v>
          </cell>
          <cell r="DD70" t="b">
            <v>0</v>
          </cell>
          <cell r="DF70" t="b">
            <v>0</v>
          </cell>
          <cell r="DH70" t="b">
            <v>0</v>
          </cell>
          <cell r="DJ70" t="b">
            <v>0</v>
          </cell>
          <cell r="DL70" t="b">
            <v>0</v>
          </cell>
          <cell r="DN70" t="b">
            <v>0</v>
          </cell>
          <cell r="DP70" t="b">
            <v>0</v>
          </cell>
          <cell r="DV70">
            <v>0</v>
          </cell>
          <cell r="DX70">
            <v>0</v>
          </cell>
          <cell r="DZ70">
            <v>0</v>
          </cell>
          <cell r="EB70">
            <v>0</v>
          </cell>
          <cell r="ED70">
            <v>0</v>
          </cell>
          <cell r="EF70">
            <v>0</v>
          </cell>
          <cell r="EJ70">
            <v>0</v>
          </cell>
          <cell r="EL70">
            <v>0</v>
          </cell>
          <cell r="EN70">
            <v>0</v>
          </cell>
          <cell r="EP70">
            <v>0</v>
          </cell>
          <cell r="ER70">
            <v>0</v>
          </cell>
          <cell r="ET70">
            <v>0</v>
          </cell>
          <cell r="EX70">
            <v>0</v>
          </cell>
          <cell r="EZ70">
            <v>0</v>
          </cell>
          <cell r="FD70">
            <v>0</v>
          </cell>
          <cell r="FF70">
            <v>0</v>
          </cell>
        </row>
        <row r="71">
          <cell r="A71" t="str">
            <v>HCV5</v>
          </cell>
          <cell r="B71" t="str">
            <v>DK-East</v>
          </cell>
          <cell r="G71">
            <v>70</v>
          </cell>
          <cell r="H71">
            <v>62</v>
          </cell>
          <cell r="AK71">
            <v>22.144499999999997</v>
          </cell>
          <cell r="AL71">
            <v>19.613699999999998</v>
          </cell>
          <cell r="AN71">
            <v>62</v>
          </cell>
          <cell r="AO71">
            <v>11.032000000000002</v>
          </cell>
          <cell r="AP71">
            <v>1739.5</v>
          </cell>
          <cell r="AQ71">
            <v>13.3</v>
          </cell>
          <cell r="BG71" t="b">
            <v>0</v>
          </cell>
          <cell r="BO71" t="b">
            <v>0</v>
          </cell>
          <cell r="CA71" t="b">
            <v>0</v>
          </cell>
          <cell r="CB71" t="b">
            <v>0</v>
          </cell>
          <cell r="CD71" t="b">
            <v>0</v>
          </cell>
          <cell r="CE71" t="b">
            <v>0</v>
          </cell>
          <cell r="CG71" t="b">
            <v>0</v>
          </cell>
          <cell r="CH71" t="b">
            <v>0</v>
          </cell>
          <cell r="CP71" t="str">
            <v>ECCOAEXC</v>
          </cell>
          <cell r="CT71" t="b">
            <v>0</v>
          </cell>
          <cell r="CV71" t="b">
            <v>0</v>
          </cell>
          <cell r="CX71" t="b">
            <v>0</v>
          </cell>
          <cell r="CZ71" t="b">
            <v>0</v>
          </cell>
          <cell r="DB71" t="b">
            <v>0</v>
          </cell>
          <cell r="DD71" t="b">
            <v>0</v>
          </cell>
          <cell r="DF71" t="b">
            <v>0</v>
          </cell>
          <cell r="DH71" t="b">
            <v>0</v>
          </cell>
          <cell r="DJ71" t="b">
            <v>0</v>
          </cell>
          <cell r="DL71" t="b">
            <v>0</v>
          </cell>
          <cell r="DN71" t="b">
            <v>0</v>
          </cell>
          <cell r="DP71" t="b">
            <v>0</v>
          </cell>
          <cell r="DV71">
            <v>0</v>
          </cell>
          <cell r="DX71">
            <v>0</v>
          </cell>
          <cell r="DZ71">
            <v>0</v>
          </cell>
          <cell r="EB71">
            <v>0</v>
          </cell>
          <cell r="ED71">
            <v>0</v>
          </cell>
          <cell r="EF71">
            <v>0</v>
          </cell>
          <cell r="EJ71">
            <v>0</v>
          </cell>
          <cell r="EL71">
            <v>0</v>
          </cell>
          <cell r="EN71">
            <v>0</v>
          </cell>
          <cell r="EP71">
            <v>0</v>
          </cell>
          <cell r="ER71">
            <v>0</v>
          </cell>
          <cell r="ET71">
            <v>0</v>
          </cell>
          <cell r="EX71">
            <v>0</v>
          </cell>
          <cell r="EZ71">
            <v>0</v>
          </cell>
          <cell r="FD71">
            <v>0</v>
          </cell>
          <cell r="FF71">
            <v>0</v>
          </cell>
        </row>
        <row r="72">
          <cell r="A72" t="str">
            <v>HCV5</v>
          </cell>
          <cell r="B72" t="str">
            <v>DK-East</v>
          </cell>
          <cell r="G72">
            <v>70</v>
          </cell>
          <cell r="H72">
            <v>62</v>
          </cell>
          <cell r="AK72">
            <v>22.144499999999997</v>
          </cell>
          <cell r="AL72">
            <v>19.613699999999998</v>
          </cell>
          <cell r="AN72">
            <v>62</v>
          </cell>
          <cell r="AO72">
            <v>11.032000000000002</v>
          </cell>
          <cell r="AP72">
            <v>1739.5</v>
          </cell>
          <cell r="AQ72">
            <v>13.3</v>
          </cell>
          <cell r="BG72" t="b">
            <v>0</v>
          </cell>
          <cell r="BO72" t="b">
            <v>0</v>
          </cell>
          <cell r="CA72" t="b">
            <v>0</v>
          </cell>
          <cell r="CB72" t="b">
            <v>0</v>
          </cell>
          <cell r="CD72" t="b">
            <v>0</v>
          </cell>
          <cell r="CE72" t="b">
            <v>0</v>
          </cell>
          <cell r="CG72" t="b">
            <v>0</v>
          </cell>
          <cell r="CH72" t="b">
            <v>0</v>
          </cell>
          <cell r="CP72" t="str">
            <v>ECCOAEXC</v>
          </cell>
          <cell r="CT72" t="b">
            <v>0</v>
          </cell>
          <cell r="CV72" t="b">
            <v>0</v>
          </cell>
          <cell r="CX72" t="b">
            <v>0</v>
          </cell>
          <cell r="CZ72" t="b">
            <v>0</v>
          </cell>
          <cell r="DB72" t="b">
            <v>0</v>
          </cell>
          <cell r="DD72" t="b">
            <v>0</v>
          </cell>
          <cell r="DF72" t="b">
            <v>0</v>
          </cell>
          <cell r="DH72" t="b">
            <v>0</v>
          </cell>
          <cell r="DJ72" t="b">
            <v>0</v>
          </cell>
          <cell r="DL72" t="b">
            <v>0</v>
          </cell>
          <cell r="DN72" t="b">
            <v>0</v>
          </cell>
          <cell r="DP72" t="b">
            <v>0</v>
          </cell>
          <cell r="DV72">
            <v>0</v>
          </cell>
          <cell r="DX72">
            <v>0</v>
          </cell>
          <cell r="DZ72">
            <v>0</v>
          </cell>
          <cell r="EB72">
            <v>0</v>
          </cell>
          <cell r="ED72">
            <v>0</v>
          </cell>
          <cell r="EF72">
            <v>0</v>
          </cell>
          <cell r="EJ72">
            <v>0</v>
          </cell>
          <cell r="EL72">
            <v>0</v>
          </cell>
          <cell r="EN72">
            <v>0</v>
          </cell>
          <cell r="EP72">
            <v>0</v>
          </cell>
          <cell r="ER72">
            <v>0</v>
          </cell>
          <cell r="ET72">
            <v>0</v>
          </cell>
          <cell r="EX72">
            <v>0</v>
          </cell>
          <cell r="EZ72">
            <v>0</v>
          </cell>
          <cell r="FD72">
            <v>0</v>
          </cell>
          <cell r="FF72">
            <v>0</v>
          </cell>
        </row>
        <row r="73">
          <cell r="A73" t="str">
            <v>HCV7damp</v>
          </cell>
          <cell r="B73" t="str">
            <v>DK-East</v>
          </cell>
          <cell r="G73">
            <v>23.35</v>
          </cell>
          <cell r="H73">
            <v>112.35</v>
          </cell>
          <cell r="AK73">
            <v>3.5024999999999999</v>
          </cell>
          <cell r="AL73">
            <v>81.086868308351171</v>
          </cell>
          <cell r="AN73">
            <v>0</v>
          </cell>
          <cell r="AO73">
            <v>3.6799600000000008</v>
          </cell>
          <cell r="AP73">
            <v>580.24750000000006</v>
          </cell>
          <cell r="AQ73">
            <v>3.2690000000000006</v>
          </cell>
          <cell r="BG73" t="b">
            <v>0</v>
          </cell>
          <cell r="BO73" t="b">
            <v>0</v>
          </cell>
          <cell r="CA73" t="b">
            <v>0</v>
          </cell>
          <cell r="CB73" t="b">
            <v>0</v>
          </cell>
          <cell r="CD73" t="b">
            <v>0</v>
          </cell>
          <cell r="CE73" t="b">
            <v>0</v>
          </cell>
          <cell r="CG73" t="b">
            <v>0</v>
          </cell>
          <cell r="CH73" t="b">
            <v>0</v>
          </cell>
          <cell r="CP73" t="str">
            <v>ECCOABPC</v>
          </cell>
          <cell r="CT73" t="b">
            <v>0</v>
          </cell>
          <cell r="CV73" t="b">
            <v>0</v>
          </cell>
          <cell r="CX73" t="b">
            <v>0</v>
          </cell>
          <cell r="CZ73" t="b">
            <v>0</v>
          </cell>
          <cell r="DB73" t="b">
            <v>0</v>
          </cell>
          <cell r="DD73" t="b">
            <v>0</v>
          </cell>
          <cell r="DF73" t="b">
            <v>0</v>
          </cell>
          <cell r="DH73" t="b">
            <v>0</v>
          </cell>
          <cell r="DJ73" t="b">
            <v>0</v>
          </cell>
          <cell r="DL73" t="b">
            <v>0</v>
          </cell>
          <cell r="DN73" t="b">
            <v>0</v>
          </cell>
          <cell r="DP73" t="b">
            <v>0</v>
          </cell>
          <cell r="DV73">
            <v>0</v>
          </cell>
          <cell r="DX73">
            <v>0</v>
          </cell>
          <cell r="DZ73">
            <v>0</v>
          </cell>
          <cell r="EB73">
            <v>0</v>
          </cell>
          <cell r="ED73">
            <v>0</v>
          </cell>
          <cell r="EF73">
            <v>0</v>
          </cell>
          <cell r="EJ73">
            <v>0</v>
          </cell>
          <cell r="EL73">
            <v>0</v>
          </cell>
          <cell r="EN73">
            <v>0</v>
          </cell>
          <cell r="EP73">
            <v>0</v>
          </cell>
          <cell r="ER73">
            <v>0</v>
          </cell>
          <cell r="ET73">
            <v>0</v>
          </cell>
          <cell r="EX73">
            <v>0</v>
          </cell>
          <cell r="EZ73">
            <v>0</v>
          </cell>
          <cell r="FD73">
            <v>0</v>
          </cell>
          <cell r="FF73">
            <v>0</v>
          </cell>
        </row>
        <row r="74">
          <cell r="A74" t="str">
            <v>HCV7damp</v>
          </cell>
          <cell r="B74" t="str">
            <v>DK-East</v>
          </cell>
          <cell r="G74">
            <v>46.7</v>
          </cell>
          <cell r="H74">
            <v>224.7</v>
          </cell>
          <cell r="AK74">
            <v>7.0049999999999999</v>
          </cell>
          <cell r="AL74">
            <v>162.17373661670234</v>
          </cell>
          <cell r="AN74">
            <v>0</v>
          </cell>
          <cell r="AO74">
            <v>41.78228970841203</v>
          </cell>
          <cell r="AP74">
            <v>700.5</v>
          </cell>
          <cell r="AQ74">
            <v>6.5380000000000011</v>
          </cell>
          <cell r="BG74" t="b">
            <v>0</v>
          </cell>
          <cell r="BO74" t="b">
            <v>0</v>
          </cell>
          <cell r="CA74" t="b">
            <v>0</v>
          </cell>
          <cell r="CB74" t="b">
            <v>0</v>
          </cell>
          <cell r="CD74" t="b">
            <v>0</v>
          </cell>
          <cell r="CE74" t="b">
            <v>0</v>
          </cell>
          <cell r="CG74" t="b">
            <v>0</v>
          </cell>
          <cell r="CH74" t="b">
            <v>0</v>
          </cell>
          <cell r="CP74" t="str">
            <v>ECGASBPC</v>
          </cell>
          <cell r="CT74" t="b">
            <v>0</v>
          </cell>
          <cell r="CV74" t="b">
            <v>0</v>
          </cell>
          <cell r="CX74" t="b">
            <v>0</v>
          </cell>
          <cell r="CZ74" t="b">
            <v>0</v>
          </cell>
          <cell r="DB74" t="b">
            <v>0</v>
          </cell>
          <cell r="DD74" t="b">
            <v>0</v>
          </cell>
          <cell r="DF74" t="b">
            <v>0</v>
          </cell>
          <cell r="DH74" t="b">
            <v>0</v>
          </cell>
          <cell r="DJ74" t="b">
            <v>0</v>
          </cell>
          <cell r="DL74" t="b">
            <v>0</v>
          </cell>
          <cell r="DN74" t="b">
            <v>0</v>
          </cell>
          <cell r="DP74" t="b">
            <v>0</v>
          </cell>
          <cell r="DV74">
            <v>0</v>
          </cell>
          <cell r="DX74">
            <v>0</v>
          </cell>
          <cell r="DZ74">
            <v>0</v>
          </cell>
          <cell r="EB74">
            <v>0</v>
          </cell>
          <cell r="ED74">
            <v>0</v>
          </cell>
          <cell r="EF74">
            <v>0</v>
          </cell>
          <cell r="EJ74">
            <v>0</v>
          </cell>
          <cell r="EL74">
            <v>0</v>
          </cell>
          <cell r="EN74">
            <v>0</v>
          </cell>
          <cell r="EP74">
            <v>0</v>
          </cell>
          <cell r="ER74">
            <v>0</v>
          </cell>
          <cell r="ET74">
            <v>0</v>
          </cell>
          <cell r="EX74">
            <v>0</v>
          </cell>
          <cell r="EZ74">
            <v>0</v>
          </cell>
          <cell r="FD74">
            <v>0</v>
          </cell>
          <cell r="FF74">
            <v>0</v>
          </cell>
        </row>
        <row r="75">
          <cell r="A75" t="str">
            <v>HCV7damp</v>
          </cell>
          <cell r="B75" t="str">
            <v>DK-East</v>
          </cell>
          <cell r="G75">
            <v>46.7</v>
          </cell>
          <cell r="H75">
            <v>224.7</v>
          </cell>
          <cell r="AK75">
            <v>7.0049999999999999</v>
          </cell>
          <cell r="AL75">
            <v>162.17373661670234</v>
          </cell>
          <cell r="AN75">
            <v>0</v>
          </cell>
          <cell r="AO75">
            <v>41.78228970841203</v>
          </cell>
          <cell r="AP75">
            <v>700.5</v>
          </cell>
          <cell r="AQ75">
            <v>6.5380000000000011</v>
          </cell>
          <cell r="BG75" t="b">
            <v>0</v>
          </cell>
          <cell r="BO75" t="b">
            <v>0</v>
          </cell>
          <cell r="CA75" t="b">
            <v>0</v>
          </cell>
          <cell r="CB75" t="b">
            <v>0</v>
          </cell>
          <cell r="CD75" t="b">
            <v>0</v>
          </cell>
          <cell r="CE75" t="b">
            <v>0</v>
          </cell>
          <cell r="CG75" t="b">
            <v>0</v>
          </cell>
          <cell r="CH75" t="b">
            <v>0</v>
          </cell>
          <cell r="CP75" t="str">
            <v>ECGASBPC</v>
          </cell>
          <cell r="CT75" t="b">
            <v>0</v>
          </cell>
          <cell r="CV75" t="b">
            <v>0</v>
          </cell>
          <cell r="CX75" t="b">
            <v>0</v>
          </cell>
          <cell r="CZ75" t="b">
            <v>0</v>
          </cell>
          <cell r="DB75" t="b">
            <v>0</v>
          </cell>
          <cell r="DD75" t="b">
            <v>0</v>
          </cell>
          <cell r="DF75" t="b">
            <v>0</v>
          </cell>
          <cell r="DH75" t="b">
            <v>0</v>
          </cell>
          <cell r="DJ75" t="b">
            <v>0</v>
          </cell>
          <cell r="DL75" t="b">
            <v>0</v>
          </cell>
          <cell r="DN75" t="b">
            <v>0</v>
          </cell>
          <cell r="DP75" t="b">
            <v>0</v>
          </cell>
          <cell r="DV75">
            <v>0</v>
          </cell>
          <cell r="DX75">
            <v>0</v>
          </cell>
          <cell r="DZ75">
            <v>0</v>
          </cell>
          <cell r="EB75">
            <v>0</v>
          </cell>
          <cell r="ED75">
            <v>0</v>
          </cell>
          <cell r="EF75">
            <v>0</v>
          </cell>
          <cell r="EJ75">
            <v>0</v>
          </cell>
          <cell r="EL75">
            <v>0</v>
          </cell>
          <cell r="EN75">
            <v>0</v>
          </cell>
          <cell r="EP75">
            <v>0</v>
          </cell>
          <cell r="ER75">
            <v>0</v>
          </cell>
          <cell r="ET75">
            <v>0</v>
          </cell>
          <cell r="EX75">
            <v>0</v>
          </cell>
          <cell r="EZ75">
            <v>0</v>
          </cell>
          <cell r="FD75">
            <v>0</v>
          </cell>
          <cell r="FF75">
            <v>0</v>
          </cell>
        </row>
        <row r="76">
          <cell r="A76" t="str">
            <v>HCV8</v>
          </cell>
          <cell r="B76" t="str">
            <v>DK-East</v>
          </cell>
          <cell r="G76">
            <v>24.3</v>
          </cell>
          <cell r="H76">
            <v>47.368421052631582</v>
          </cell>
          <cell r="AK76">
            <v>7.3872</v>
          </cell>
          <cell r="AL76">
            <v>28.07017543859649</v>
          </cell>
          <cell r="AN76">
            <v>0</v>
          </cell>
          <cell r="AO76">
            <v>20.769105779751872</v>
          </cell>
          <cell r="AP76">
            <v>243</v>
          </cell>
          <cell r="AQ76">
            <v>1.9440000000000002</v>
          </cell>
          <cell r="BG76" t="b">
            <v>0</v>
          </cell>
          <cell r="BO76" t="b">
            <v>0</v>
          </cell>
          <cell r="CA76" t="b">
            <v>0</v>
          </cell>
          <cell r="CB76" t="b">
            <v>0</v>
          </cell>
          <cell r="CD76" t="b">
            <v>0</v>
          </cell>
          <cell r="CE76" t="b">
            <v>0</v>
          </cell>
          <cell r="CG76" t="b">
            <v>0</v>
          </cell>
          <cell r="CH76" t="b">
            <v>0</v>
          </cell>
          <cell r="CP76" t="str">
            <v>ECGASGTC</v>
          </cell>
          <cell r="CT76" t="b">
            <v>0</v>
          </cell>
          <cell r="CV76" t="b">
            <v>0</v>
          </cell>
          <cell r="CX76" t="b">
            <v>0</v>
          </cell>
          <cell r="CZ76" t="b">
            <v>0</v>
          </cell>
          <cell r="DB76" t="b">
            <v>0</v>
          </cell>
          <cell r="DD76" t="b">
            <v>0</v>
          </cell>
          <cell r="DF76" t="b">
            <v>0</v>
          </cell>
          <cell r="DH76" t="b">
            <v>0</v>
          </cell>
          <cell r="DJ76" t="b">
            <v>0</v>
          </cell>
          <cell r="DL76" t="b">
            <v>0</v>
          </cell>
          <cell r="DN76" t="b">
            <v>0</v>
          </cell>
          <cell r="DP76" t="b">
            <v>0</v>
          </cell>
          <cell r="DV76">
            <v>0</v>
          </cell>
          <cell r="DX76">
            <v>0</v>
          </cell>
          <cell r="DZ76">
            <v>0</v>
          </cell>
          <cell r="EB76">
            <v>0</v>
          </cell>
          <cell r="ED76">
            <v>0</v>
          </cell>
          <cell r="EF76">
            <v>0</v>
          </cell>
          <cell r="EJ76">
            <v>0</v>
          </cell>
          <cell r="EL76">
            <v>0</v>
          </cell>
          <cell r="EN76">
            <v>0</v>
          </cell>
          <cell r="EP76">
            <v>0</v>
          </cell>
          <cell r="ER76">
            <v>0</v>
          </cell>
          <cell r="ET76">
            <v>0</v>
          </cell>
          <cell r="EX76">
            <v>0</v>
          </cell>
          <cell r="EZ76">
            <v>0</v>
          </cell>
          <cell r="FD76">
            <v>0</v>
          </cell>
          <cell r="FF76">
            <v>0</v>
          </cell>
        </row>
        <row r="77">
          <cell r="A77" t="str">
            <v>HCV8</v>
          </cell>
          <cell r="B77" t="str">
            <v>DK-East</v>
          </cell>
          <cell r="G77">
            <v>24.3</v>
          </cell>
          <cell r="H77">
            <v>47.368421052631582</v>
          </cell>
          <cell r="AK77">
            <v>7.3872</v>
          </cell>
          <cell r="AL77">
            <v>28.07017543859649</v>
          </cell>
          <cell r="AN77">
            <v>0</v>
          </cell>
          <cell r="AO77">
            <v>0.97200000000000009</v>
          </cell>
          <cell r="AP77">
            <v>243</v>
          </cell>
          <cell r="AQ77">
            <v>1.9440000000000002</v>
          </cell>
          <cell r="BG77" t="b">
            <v>0</v>
          </cell>
          <cell r="BO77" t="b">
            <v>0</v>
          </cell>
          <cell r="CA77" t="b">
            <v>0</v>
          </cell>
          <cell r="CB77" t="b">
            <v>0</v>
          </cell>
          <cell r="CD77" t="b">
            <v>0</v>
          </cell>
          <cell r="CE77" t="b">
            <v>0</v>
          </cell>
          <cell r="CG77" t="b">
            <v>0</v>
          </cell>
          <cell r="CH77" t="b">
            <v>0</v>
          </cell>
          <cell r="CP77" t="str">
            <v>ECGASGTC</v>
          </cell>
          <cell r="CT77" t="b">
            <v>0</v>
          </cell>
          <cell r="CV77" t="b">
            <v>0</v>
          </cell>
          <cell r="CX77" t="b">
            <v>0</v>
          </cell>
          <cell r="CZ77" t="b">
            <v>0</v>
          </cell>
          <cell r="DB77" t="b">
            <v>0</v>
          </cell>
          <cell r="DD77" t="b">
            <v>0</v>
          </cell>
          <cell r="DF77" t="b">
            <v>0</v>
          </cell>
          <cell r="DH77" t="b">
            <v>0</v>
          </cell>
          <cell r="DJ77" t="b">
            <v>0</v>
          </cell>
          <cell r="DL77" t="b">
            <v>0</v>
          </cell>
          <cell r="DN77" t="b">
            <v>0</v>
          </cell>
          <cell r="DP77" t="b">
            <v>0</v>
          </cell>
          <cell r="DV77">
            <v>0</v>
          </cell>
          <cell r="DX77">
            <v>0</v>
          </cell>
          <cell r="DZ77">
            <v>0</v>
          </cell>
          <cell r="EB77">
            <v>0</v>
          </cell>
          <cell r="ED77">
            <v>0</v>
          </cell>
          <cell r="EF77">
            <v>0</v>
          </cell>
          <cell r="EJ77">
            <v>0</v>
          </cell>
          <cell r="EL77">
            <v>0</v>
          </cell>
          <cell r="EN77">
            <v>0</v>
          </cell>
          <cell r="EP77">
            <v>0</v>
          </cell>
          <cell r="ER77">
            <v>0</v>
          </cell>
          <cell r="ET77">
            <v>0</v>
          </cell>
          <cell r="EX77">
            <v>0</v>
          </cell>
          <cell r="EZ77">
            <v>0</v>
          </cell>
          <cell r="FD77">
            <v>0</v>
          </cell>
          <cell r="FF77">
            <v>0</v>
          </cell>
        </row>
        <row r="78">
          <cell r="A78" t="str">
            <v>SMV1-3</v>
          </cell>
          <cell r="B78" t="str">
            <v>DK-East</v>
          </cell>
          <cell r="G78">
            <v>71</v>
          </cell>
          <cell r="H78">
            <v>292.18106995884773</v>
          </cell>
          <cell r="AK78">
            <v>12.567</v>
          </cell>
          <cell r="AL78">
            <v>212.82324848854338</v>
          </cell>
          <cell r="AN78">
            <v>0</v>
          </cell>
          <cell r="AO78">
            <v>11.1896</v>
          </cell>
          <cell r="AP78">
            <v>1764.3500000000001</v>
          </cell>
          <cell r="AQ78">
            <v>9.9400000000000013</v>
          </cell>
          <cell r="BG78" t="b">
            <v>0</v>
          </cell>
          <cell r="BO78" t="b">
            <v>0</v>
          </cell>
          <cell r="CA78" t="b">
            <v>0</v>
          </cell>
          <cell r="CB78" t="b">
            <v>0</v>
          </cell>
          <cell r="CD78" t="b">
            <v>0</v>
          </cell>
          <cell r="CE78" t="b">
            <v>0</v>
          </cell>
          <cell r="CG78" t="b">
            <v>0</v>
          </cell>
          <cell r="CH78" t="b">
            <v>0</v>
          </cell>
          <cell r="CP78" t="str">
            <v>ECCOABPC</v>
          </cell>
          <cell r="CT78" t="b">
            <v>0</v>
          </cell>
          <cell r="CV78" t="b">
            <v>0</v>
          </cell>
          <cell r="CX78" t="b">
            <v>0</v>
          </cell>
          <cell r="CZ78" t="b">
            <v>0</v>
          </cell>
          <cell r="DB78" t="b">
            <v>0</v>
          </cell>
          <cell r="DD78" t="b">
            <v>0</v>
          </cell>
          <cell r="DF78" t="b">
            <v>0</v>
          </cell>
          <cell r="DH78" t="b">
            <v>0</v>
          </cell>
          <cell r="DJ78" t="b">
            <v>0</v>
          </cell>
          <cell r="DL78" t="b">
            <v>0</v>
          </cell>
          <cell r="DN78" t="b">
            <v>0</v>
          </cell>
          <cell r="DP78" t="b">
            <v>0</v>
          </cell>
          <cell r="DV78">
            <v>0</v>
          </cell>
          <cell r="DX78">
            <v>0</v>
          </cell>
          <cell r="DZ78">
            <v>0</v>
          </cell>
          <cell r="EB78">
            <v>0</v>
          </cell>
          <cell r="ED78">
            <v>0</v>
          </cell>
          <cell r="EF78">
            <v>0</v>
          </cell>
          <cell r="EJ78">
            <v>0</v>
          </cell>
          <cell r="EL78">
            <v>0</v>
          </cell>
          <cell r="EN78">
            <v>0</v>
          </cell>
          <cell r="EP78">
            <v>0</v>
          </cell>
          <cell r="ER78">
            <v>0</v>
          </cell>
          <cell r="ET78">
            <v>0</v>
          </cell>
          <cell r="EX78">
            <v>0</v>
          </cell>
          <cell r="EZ78">
            <v>0</v>
          </cell>
          <cell r="FD78">
            <v>0</v>
          </cell>
          <cell r="FF78">
            <v>0</v>
          </cell>
        </row>
        <row r="79">
          <cell r="A79" t="str">
            <v>SMV1-3</v>
          </cell>
          <cell r="B79" t="str">
            <v>DK-East</v>
          </cell>
          <cell r="G79">
            <v>71</v>
          </cell>
          <cell r="H79">
            <v>292.18106995884773</v>
          </cell>
          <cell r="AK79">
            <v>12.567</v>
          </cell>
          <cell r="AL79">
            <v>212.82324848854338</v>
          </cell>
          <cell r="AN79">
            <v>0</v>
          </cell>
          <cell r="AO79">
            <v>63.523395488163899</v>
          </cell>
          <cell r="AP79">
            <v>1065</v>
          </cell>
          <cell r="AQ79">
            <v>13.49</v>
          </cell>
          <cell r="BG79" t="b">
            <v>0</v>
          </cell>
          <cell r="BO79" t="b">
            <v>0</v>
          </cell>
          <cell r="CA79" t="b">
            <v>0</v>
          </cell>
          <cell r="CB79" t="b">
            <v>0</v>
          </cell>
          <cell r="CD79" t="b">
            <v>0</v>
          </cell>
          <cell r="CE79" t="b">
            <v>0</v>
          </cell>
          <cell r="CG79" t="b">
            <v>0</v>
          </cell>
          <cell r="CH79" t="b">
            <v>0</v>
          </cell>
          <cell r="CP79" t="str">
            <v>ECGASBPC</v>
          </cell>
          <cell r="CT79" t="b">
            <v>0</v>
          </cell>
          <cell r="CV79" t="b">
            <v>0</v>
          </cell>
          <cell r="CX79" t="b">
            <v>0</v>
          </cell>
          <cell r="CZ79" t="b">
            <v>0</v>
          </cell>
          <cell r="DB79" t="b">
            <v>0</v>
          </cell>
          <cell r="DD79" t="b">
            <v>0</v>
          </cell>
          <cell r="DF79" t="b">
            <v>0</v>
          </cell>
          <cell r="DH79" t="b">
            <v>0</v>
          </cell>
          <cell r="DJ79" t="b">
            <v>0</v>
          </cell>
          <cell r="DL79" t="b">
            <v>0</v>
          </cell>
          <cell r="DN79" t="b">
            <v>0</v>
          </cell>
          <cell r="DP79" t="b">
            <v>0</v>
          </cell>
          <cell r="DV79">
            <v>0</v>
          </cell>
          <cell r="DX79">
            <v>0</v>
          </cell>
          <cell r="DZ79">
            <v>0</v>
          </cell>
          <cell r="EB79">
            <v>0</v>
          </cell>
          <cell r="ED79">
            <v>0</v>
          </cell>
          <cell r="EF79">
            <v>0</v>
          </cell>
          <cell r="EJ79">
            <v>0</v>
          </cell>
          <cell r="EL79">
            <v>0</v>
          </cell>
          <cell r="EN79">
            <v>0</v>
          </cell>
          <cell r="EP79">
            <v>0</v>
          </cell>
          <cell r="ER79">
            <v>0</v>
          </cell>
          <cell r="ET79">
            <v>0</v>
          </cell>
          <cell r="EX79">
            <v>0</v>
          </cell>
          <cell r="EZ79">
            <v>0</v>
          </cell>
          <cell r="FD79">
            <v>0</v>
          </cell>
          <cell r="FF79">
            <v>0</v>
          </cell>
        </row>
        <row r="80">
          <cell r="A80" t="str">
            <v>SMV1-3</v>
          </cell>
          <cell r="B80" t="str">
            <v>DK-East</v>
          </cell>
          <cell r="G80">
            <v>71</v>
          </cell>
          <cell r="H80">
            <v>292.18106995884773</v>
          </cell>
          <cell r="AK80">
            <v>12.567</v>
          </cell>
          <cell r="AL80">
            <v>212.82324848854338</v>
          </cell>
          <cell r="AN80">
            <v>0</v>
          </cell>
          <cell r="AO80">
            <v>63.523395488163899</v>
          </cell>
          <cell r="AP80">
            <v>1065</v>
          </cell>
          <cell r="AQ80">
            <v>13.49</v>
          </cell>
          <cell r="BG80" t="b">
            <v>0</v>
          </cell>
          <cell r="BO80" t="b">
            <v>0</v>
          </cell>
          <cell r="CA80" t="b">
            <v>0</v>
          </cell>
          <cell r="CB80" t="b">
            <v>0</v>
          </cell>
          <cell r="CD80" t="b">
            <v>0</v>
          </cell>
          <cell r="CE80" t="b">
            <v>0</v>
          </cell>
          <cell r="CG80" t="b">
            <v>0</v>
          </cell>
          <cell r="CH80" t="b">
            <v>0</v>
          </cell>
          <cell r="CP80" t="str">
            <v>ECGASBPC</v>
          </cell>
          <cell r="CT80" t="b">
            <v>0</v>
          </cell>
          <cell r="CV80" t="b">
            <v>0</v>
          </cell>
          <cell r="CX80" t="b">
            <v>0</v>
          </cell>
          <cell r="CZ80" t="b">
            <v>0</v>
          </cell>
          <cell r="DB80" t="b">
            <v>0</v>
          </cell>
          <cell r="DD80" t="b">
            <v>0</v>
          </cell>
          <cell r="DF80" t="b">
            <v>0</v>
          </cell>
          <cell r="DH80" t="b">
            <v>0</v>
          </cell>
          <cell r="DJ80" t="b">
            <v>0</v>
          </cell>
          <cell r="DL80" t="b">
            <v>0</v>
          </cell>
          <cell r="DN80" t="b">
            <v>0</v>
          </cell>
          <cell r="DP80" t="b">
            <v>0</v>
          </cell>
          <cell r="DV80">
            <v>0</v>
          </cell>
          <cell r="DX80">
            <v>0</v>
          </cell>
          <cell r="DZ80">
            <v>0</v>
          </cell>
          <cell r="EB80">
            <v>0</v>
          </cell>
          <cell r="ED80">
            <v>0</v>
          </cell>
          <cell r="EF80">
            <v>0</v>
          </cell>
          <cell r="EJ80">
            <v>0</v>
          </cell>
          <cell r="EL80">
            <v>0</v>
          </cell>
          <cell r="EN80">
            <v>0</v>
          </cell>
          <cell r="EP80">
            <v>0</v>
          </cell>
          <cell r="ER80">
            <v>0</v>
          </cell>
          <cell r="ET80">
            <v>0</v>
          </cell>
          <cell r="EX80">
            <v>0</v>
          </cell>
          <cell r="EZ80">
            <v>0</v>
          </cell>
          <cell r="FD80">
            <v>0</v>
          </cell>
          <cell r="FF80">
            <v>0</v>
          </cell>
        </row>
        <row r="81">
          <cell r="A81" t="str">
            <v>SMV7damp</v>
          </cell>
          <cell r="B81" t="str">
            <v>DK-East</v>
          </cell>
          <cell r="G81">
            <v>60</v>
          </cell>
          <cell r="H81">
            <v>123.96694214876034</v>
          </cell>
          <cell r="AK81">
            <v>16.32</v>
          </cell>
          <cell r="AL81">
            <v>69.667372447237227</v>
          </cell>
          <cell r="AN81">
            <v>0</v>
          </cell>
          <cell r="AO81">
            <v>51.281742666054001</v>
          </cell>
          <cell r="AP81">
            <v>600</v>
          </cell>
          <cell r="AQ81">
            <v>4.8</v>
          </cell>
          <cell r="BG81" t="b">
            <v>0</v>
          </cell>
          <cell r="BO81" t="b">
            <v>0</v>
          </cell>
          <cell r="CA81" t="b">
            <v>0</v>
          </cell>
          <cell r="CB81" t="b">
            <v>0</v>
          </cell>
          <cell r="CD81" t="b">
            <v>0</v>
          </cell>
          <cell r="CE81" t="b">
            <v>0</v>
          </cell>
          <cell r="CG81" t="b">
            <v>0</v>
          </cell>
          <cell r="CH81" t="b">
            <v>0</v>
          </cell>
          <cell r="CP81" t="str">
            <v>ECGASGTC</v>
          </cell>
          <cell r="CT81" t="b">
            <v>0</v>
          </cell>
          <cell r="CV81" t="b">
            <v>0</v>
          </cell>
          <cell r="CX81" t="b">
            <v>0</v>
          </cell>
          <cell r="CZ81" t="b">
            <v>0</v>
          </cell>
          <cell r="DB81" t="b">
            <v>0</v>
          </cell>
          <cell r="DD81" t="b">
            <v>0</v>
          </cell>
          <cell r="DF81" t="b">
            <v>0</v>
          </cell>
          <cell r="DH81" t="b">
            <v>0</v>
          </cell>
          <cell r="DJ81" t="b">
            <v>0</v>
          </cell>
          <cell r="DL81" t="b">
            <v>0</v>
          </cell>
          <cell r="DN81" t="b">
            <v>0</v>
          </cell>
          <cell r="DP81" t="b">
            <v>0</v>
          </cell>
          <cell r="DV81">
            <v>0</v>
          </cell>
          <cell r="DX81">
            <v>0</v>
          </cell>
          <cell r="DZ81">
            <v>0</v>
          </cell>
          <cell r="EB81">
            <v>0</v>
          </cell>
          <cell r="ED81">
            <v>0</v>
          </cell>
          <cell r="EF81">
            <v>0</v>
          </cell>
          <cell r="EJ81">
            <v>0</v>
          </cell>
          <cell r="EL81">
            <v>0</v>
          </cell>
          <cell r="EN81">
            <v>0</v>
          </cell>
          <cell r="EP81">
            <v>0</v>
          </cell>
          <cell r="ER81">
            <v>0</v>
          </cell>
          <cell r="ET81">
            <v>0</v>
          </cell>
          <cell r="EX81">
            <v>0</v>
          </cell>
          <cell r="EZ81">
            <v>0</v>
          </cell>
          <cell r="FD81">
            <v>0</v>
          </cell>
          <cell r="FF81">
            <v>0</v>
          </cell>
        </row>
        <row r="82">
          <cell r="A82" t="str">
            <v>HCV8</v>
          </cell>
          <cell r="B82" t="str">
            <v>DK-East</v>
          </cell>
          <cell r="G82">
            <v>24.3</v>
          </cell>
          <cell r="H82">
            <v>47.368421052631582</v>
          </cell>
          <cell r="AK82">
            <v>7.3872</v>
          </cell>
          <cell r="AL82">
            <v>28.07017543859649</v>
          </cell>
          <cell r="AN82">
            <v>0</v>
          </cell>
          <cell r="AO82">
            <v>0.97200000000000009</v>
          </cell>
          <cell r="AP82">
            <v>243</v>
          </cell>
          <cell r="AQ82">
            <v>1.9440000000000002</v>
          </cell>
          <cell r="BG82" t="b">
            <v>0</v>
          </cell>
          <cell r="BO82" t="b">
            <v>0</v>
          </cell>
          <cell r="CA82" t="b">
            <v>0</v>
          </cell>
          <cell r="CB82" t="b">
            <v>0</v>
          </cell>
          <cell r="CD82" t="b">
            <v>0</v>
          </cell>
          <cell r="CE82" t="b">
            <v>0</v>
          </cell>
          <cell r="CG82" t="b">
            <v>0</v>
          </cell>
          <cell r="CH82" t="b">
            <v>0</v>
          </cell>
          <cell r="CT82" t="b">
            <v>0</v>
          </cell>
          <cell r="CV82" t="b">
            <v>0</v>
          </cell>
          <cell r="CX82" t="b">
            <v>0</v>
          </cell>
          <cell r="CZ82" t="b">
            <v>0</v>
          </cell>
          <cell r="DB82" t="b">
            <v>0</v>
          </cell>
          <cell r="DD82" t="b">
            <v>0</v>
          </cell>
          <cell r="DF82" t="b">
            <v>0</v>
          </cell>
          <cell r="DH82" t="b">
            <v>0</v>
          </cell>
          <cell r="DJ82" t="b">
            <v>0</v>
          </cell>
          <cell r="DL82" t="b">
            <v>0</v>
          </cell>
          <cell r="DN82" t="b">
            <v>0</v>
          </cell>
          <cell r="DP82" t="b">
            <v>0</v>
          </cell>
          <cell r="DV82">
            <v>0</v>
          </cell>
          <cell r="DX82">
            <v>0</v>
          </cell>
          <cell r="DZ82">
            <v>0</v>
          </cell>
          <cell r="EB82">
            <v>0</v>
          </cell>
          <cell r="ED82">
            <v>0</v>
          </cell>
          <cell r="EF82">
            <v>0</v>
          </cell>
          <cell r="EJ82">
            <v>0</v>
          </cell>
          <cell r="EL82">
            <v>0</v>
          </cell>
          <cell r="EN82">
            <v>0</v>
          </cell>
          <cell r="EP82">
            <v>0</v>
          </cell>
          <cell r="ER82">
            <v>0</v>
          </cell>
          <cell r="ET82">
            <v>0</v>
          </cell>
          <cell r="EX82">
            <v>0</v>
          </cell>
          <cell r="EZ82">
            <v>0</v>
          </cell>
          <cell r="FD82">
            <v>0</v>
          </cell>
          <cell r="FF82">
            <v>0</v>
          </cell>
        </row>
        <row r="83">
          <cell r="A83" t="str">
            <v>SMV7damp</v>
          </cell>
          <cell r="B83" t="str">
            <v>DK-East</v>
          </cell>
          <cell r="G83">
            <v>60</v>
          </cell>
          <cell r="H83">
            <v>123.96694214876034</v>
          </cell>
          <cell r="AK83">
            <v>16.32</v>
          </cell>
          <cell r="AL83">
            <v>69.667372447237227</v>
          </cell>
          <cell r="AN83">
            <v>0</v>
          </cell>
          <cell r="AO83">
            <v>51.281742666054001</v>
          </cell>
          <cell r="AP83">
            <v>600</v>
          </cell>
          <cell r="AQ83">
            <v>4.8</v>
          </cell>
          <cell r="BG83" t="b">
            <v>0</v>
          </cell>
          <cell r="BO83" t="b">
            <v>0</v>
          </cell>
          <cell r="CA83" t="b">
            <v>0</v>
          </cell>
          <cell r="CB83" t="b">
            <v>0</v>
          </cell>
          <cell r="CD83" t="b">
            <v>0</v>
          </cell>
          <cell r="CE83" t="b">
            <v>0</v>
          </cell>
          <cell r="CG83" t="b">
            <v>0</v>
          </cell>
          <cell r="CH83" t="b">
            <v>0</v>
          </cell>
          <cell r="CP83" t="str">
            <v>ECGASGTC</v>
          </cell>
          <cell r="CT83" t="b">
            <v>0</v>
          </cell>
          <cell r="CV83" t="b">
            <v>0</v>
          </cell>
          <cell r="CX83" t="b">
            <v>0</v>
          </cell>
          <cell r="CZ83" t="b">
            <v>0</v>
          </cell>
          <cell r="DB83" t="b">
            <v>0</v>
          </cell>
          <cell r="DD83" t="b">
            <v>0</v>
          </cell>
          <cell r="DF83" t="b">
            <v>0</v>
          </cell>
          <cell r="DH83" t="b">
            <v>0</v>
          </cell>
          <cell r="DJ83" t="b">
            <v>0</v>
          </cell>
          <cell r="DL83" t="b">
            <v>0</v>
          </cell>
          <cell r="DN83" t="b">
            <v>0</v>
          </cell>
          <cell r="DP83" t="b">
            <v>0</v>
          </cell>
          <cell r="DV83">
            <v>0</v>
          </cell>
          <cell r="DX83">
            <v>0</v>
          </cell>
          <cell r="DZ83">
            <v>0</v>
          </cell>
          <cell r="EB83">
            <v>0</v>
          </cell>
          <cell r="ED83">
            <v>0</v>
          </cell>
          <cell r="EF83">
            <v>0</v>
          </cell>
          <cell r="EJ83">
            <v>0</v>
          </cell>
          <cell r="EL83">
            <v>0</v>
          </cell>
          <cell r="EN83">
            <v>0</v>
          </cell>
          <cell r="EP83">
            <v>0</v>
          </cell>
          <cell r="ER83">
            <v>0</v>
          </cell>
          <cell r="ET83">
            <v>0</v>
          </cell>
          <cell r="EX83">
            <v>0</v>
          </cell>
          <cell r="EZ83">
            <v>0</v>
          </cell>
          <cell r="FD83">
            <v>0</v>
          </cell>
          <cell r="FF83">
            <v>0</v>
          </cell>
        </row>
        <row r="84">
          <cell r="A84" t="str">
            <v>SMV7damp</v>
          </cell>
          <cell r="B84" t="str">
            <v>DK-East</v>
          </cell>
          <cell r="G84">
            <v>60</v>
          </cell>
          <cell r="H84">
            <v>123.96694214876034</v>
          </cell>
          <cell r="AK84">
            <v>16.32</v>
          </cell>
          <cell r="AL84">
            <v>69.667372447237227</v>
          </cell>
          <cell r="AN84">
            <v>0</v>
          </cell>
          <cell r="AO84">
            <v>2.4</v>
          </cell>
          <cell r="AP84">
            <v>600</v>
          </cell>
          <cell r="AQ84">
            <v>4.8</v>
          </cell>
          <cell r="BG84" t="b">
            <v>0</v>
          </cell>
          <cell r="BO84" t="b">
            <v>0</v>
          </cell>
          <cell r="CA84" t="b">
            <v>0</v>
          </cell>
          <cell r="CB84" t="b">
            <v>0</v>
          </cell>
          <cell r="CD84" t="b">
            <v>0</v>
          </cell>
          <cell r="CE84" t="b">
            <v>0</v>
          </cell>
          <cell r="CG84" t="b">
            <v>0</v>
          </cell>
          <cell r="CH84" t="b">
            <v>0</v>
          </cell>
          <cell r="CP84" t="str">
            <v>ECGASGTC</v>
          </cell>
          <cell r="CT84" t="b">
            <v>0</v>
          </cell>
          <cell r="CV84" t="b">
            <v>0</v>
          </cell>
          <cell r="CX84" t="b">
            <v>0</v>
          </cell>
          <cell r="CZ84" t="b">
            <v>0</v>
          </cell>
          <cell r="DB84" t="b">
            <v>0</v>
          </cell>
          <cell r="DD84" t="b">
            <v>0</v>
          </cell>
          <cell r="DF84" t="b">
            <v>0</v>
          </cell>
          <cell r="DH84" t="b">
            <v>0</v>
          </cell>
          <cell r="DJ84" t="b">
            <v>0</v>
          </cell>
          <cell r="DL84" t="b">
            <v>0</v>
          </cell>
          <cell r="DN84" t="b">
            <v>0</v>
          </cell>
          <cell r="DP84" t="b">
            <v>0</v>
          </cell>
          <cell r="DV84">
            <v>0</v>
          </cell>
          <cell r="DX84">
            <v>0</v>
          </cell>
          <cell r="DZ84">
            <v>0</v>
          </cell>
          <cell r="EB84">
            <v>0</v>
          </cell>
          <cell r="ED84">
            <v>0</v>
          </cell>
          <cell r="EF84">
            <v>0</v>
          </cell>
          <cell r="EJ84">
            <v>0</v>
          </cell>
          <cell r="EL84">
            <v>0</v>
          </cell>
          <cell r="EN84">
            <v>0</v>
          </cell>
          <cell r="EP84">
            <v>0</v>
          </cell>
          <cell r="ER84">
            <v>0</v>
          </cell>
          <cell r="ET84">
            <v>0</v>
          </cell>
          <cell r="EX84">
            <v>0</v>
          </cell>
          <cell r="EZ84">
            <v>0</v>
          </cell>
          <cell r="FD84">
            <v>0</v>
          </cell>
          <cell r="FF84">
            <v>0</v>
          </cell>
        </row>
        <row r="85">
          <cell r="A85" t="str">
            <v>SMV7damp</v>
          </cell>
          <cell r="B85" t="str">
            <v>DK-East</v>
          </cell>
          <cell r="G85">
            <v>60</v>
          </cell>
          <cell r="H85">
            <v>123.96694214876034</v>
          </cell>
          <cell r="AK85">
            <v>16.32</v>
          </cell>
          <cell r="AL85">
            <v>69.667372447237227</v>
          </cell>
          <cell r="AN85">
            <v>0</v>
          </cell>
          <cell r="AO85">
            <v>2.4</v>
          </cell>
          <cell r="AP85">
            <v>600</v>
          </cell>
          <cell r="AQ85">
            <v>4.8</v>
          </cell>
          <cell r="BG85" t="b">
            <v>0</v>
          </cell>
          <cell r="BO85" t="b">
            <v>0</v>
          </cell>
          <cell r="CA85" t="b">
            <v>0</v>
          </cell>
          <cell r="CB85" t="b">
            <v>0</v>
          </cell>
          <cell r="CD85" t="b">
            <v>0</v>
          </cell>
          <cell r="CE85" t="b">
            <v>0</v>
          </cell>
          <cell r="CG85" t="b">
            <v>0</v>
          </cell>
          <cell r="CH85" t="b">
            <v>0</v>
          </cell>
          <cell r="CT85" t="b">
            <v>0</v>
          </cell>
          <cell r="CV85" t="b">
            <v>0</v>
          </cell>
          <cell r="CX85" t="b">
            <v>0</v>
          </cell>
          <cell r="CZ85" t="b">
            <v>0</v>
          </cell>
          <cell r="DB85" t="b">
            <v>0</v>
          </cell>
          <cell r="DD85" t="b">
            <v>0</v>
          </cell>
          <cell r="DF85" t="b">
            <v>0</v>
          </cell>
          <cell r="DH85" t="b">
            <v>0</v>
          </cell>
          <cell r="DJ85" t="b">
            <v>0</v>
          </cell>
          <cell r="DL85" t="b">
            <v>0</v>
          </cell>
          <cell r="DN85" t="b">
            <v>0</v>
          </cell>
          <cell r="DP85" t="b">
            <v>0</v>
          </cell>
          <cell r="DV85">
            <v>0</v>
          </cell>
          <cell r="DX85">
            <v>0</v>
          </cell>
          <cell r="DZ85">
            <v>0</v>
          </cell>
          <cell r="EB85">
            <v>0</v>
          </cell>
          <cell r="ED85">
            <v>0</v>
          </cell>
          <cell r="EF85">
            <v>0</v>
          </cell>
          <cell r="EJ85">
            <v>0</v>
          </cell>
          <cell r="EL85">
            <v>0</v>
          </cell>
          <cell r="EN85">
            <v>0</v>
          </cell>
          <cell r="EP85">
            <v>0</v>
          </cell>
          <cell r="ER85">
            <v>0</v>
          </cell>
          <cell r="ET85">
            <v>0</v>
          </cell>
          <cell r="EX85">
            <v>0</v>
          </cell>
          <cell r="EZ85">
            <v>0</v>
          </cell>
          <cell r="FD85">
            <v>0</v>
          </cell>
          <cell r="FF85">
            <v>0</v>
          </cell>
        </row>
        <row r="86">
          <cell r="A86" t="str">
            <v>AMV1</v>
          </cell>
          <cell r="B86" t="str">
            <v>DK-East</v>
          </cell>
          <cell r="G86">
            <v>70</v>
          </cell>
          <cell r="H86">
            <v>250</v>
          </cell>
          <cell r="AK86">
            <v>14</v>
          </cell>
          <cell r="AL86">
            <v>178.57142857142856</v>
          </cell>
          <cell r="AN86">
            <v>0</v>
          </cell>
          <cell r="AO86">
            <v>9.24</v>
          </cell>
          <cell r="AP86">
            <v>1750</v>
          </cell>
          <cell r="AQ86">
            <v>9.8000000000000007</v>
          </cell>
          <cell r="BG86" t="b">
            <v>0</v>
          </cell>
          <cell r="BO86" t="b">
            <v>0</v>
          </cell>
          <cell r="CA86" t="b">
            <v>0</v>
          </cell>
          <cell r="CB86" t="b">
            <v>0</v>
          </cell>
          <cell r="CD86" t="b">
            <v>0</v>
          </cell>
          <cell r="CE86" t="b">
            <v>0</v>
          </cell>
          <cell r="CG86" t="b">
            <v>0</v>
          </cell>
          <cell r="CH86" t="b">
            <v>0</v>
          </cell>
          <cell r="CP86" t="str">
            <v>ECWPEBPC</v>
          </cell>
          <cell r="CT86" t="b">
            <v>0</v>
          </cell>
          <cell r="CV86" t="b">
            <v>0</v>
          </cell>
          <cell r="CX86" t="b">
            <v>0</v>
          </cell>
          <cell r="CZ86" t="b">
            <v>0</v>
          </cell>
          <cell r="DB86" t="b">
            <v>0</v>
          </cell>
          <cell r="DD86" t="b">
            <v>0</v>
          </cell>
          <cell r="DF86" t="b">
            <v>0</v>
          </cell>
          <cell r="DH86" t="b">
            <v>0</v>
          </cell>
          <cell r="DJ86" t="b">
            <v>0</v>
          </cell>
          <cell r="DL86" t="b">
            <v>0</v>
          </cell>
          <cell r="DN86" t="b">
            <v>0</v>
          </cell>
          <cell r="DP86" t="b">
            <v>0</v>
          </cell>
          <cell r="DV86">
            <v>0</v>
          </cell>
          <cell r="DX86">
            <v>0</v>
          </cell>
          <cell r="DZ86">
            <v>0</v>
          </cell>
          <cell r="EB86">
            <v>0</v>
          </cell>
          <cell r="ED86">
            <v>0</v>
          </cell>
          <cell r="EF86">
            <v>0</v>
          </cell>
          <cell r="EJ86">
            <v>0</v>
          </cell>
          <cell r="EL86">
            <v>0</v>
          </cell>
          <cell r="EN86">
            <v>0</v>
          </cell>
          <cell r="EP86">
            <v>0</v>
          </cell>
          <cell r="ER86">
            <v>0</v>
          </cell>
          <cell r="ET86">
            <v>0</v>
          </cell>
          <cell r="EX86">
            <v>0</v>
          </cell>
          <cell r="EZ86">
            <v>0</v>
          </cell>
          <cell r="FD86">
            <v>0</v>
          </cell>
          <cell r="FF86">
            <v>0</v>
          </cell>
        </row>
        <row r="87">
          <cell r="A87" t="str">
            <v>AMV1</v>
          </cell>
          <cell r="B87" t="str">
            <v>DK-East</v>
          </cell>
          <cell r="G87">
            <v>70</v>
          </cell>
          <cell r="H87">
            <v>250</v>
          </cell>
          <cell r="AK87">
            <v>14</v>
          </cell>
          <cell r="AL87">
            <v>178.57142857142856</v>
          </cell>
          <cell r="AN87">
            <v>0</v>
          </cell>
          <cell r="AO87">
            <v>9.24</v>
          </cell>
          <cell r="AP87">
            <v>1750</v>
          </cell>
          <cell r="AQ87">
            <v>9.8000000000000007</v>
          </cell>
          <cell r="BG87" t="b">
            <v>0</v>
          </cell>
          <cell r="BO87" t="b">
            <v>0</v>
          </cell>
          <cell r="CA87" t="b">
            <v>0</v>
          </cell>
          <cell r="CB87" t="b">
            <v>0</v>
          </cell>
          <cell r="CD87" t="b">
            <v>0</v>
          </cell>
          <cell r="CE87" t="b">
            <v>0</v>
          </cell>
          <cell r="CG87" t="b">
            <v>0</v>
          </cell>
          <cell r="CH87" t="b">
            <v>0</v>
          </cell>
          <cell r="CP87" t="str">
            <v>ECWPEBPC</v>
          </cell>
          <cell r="CT87" t="b">
            <v>0</v>
          </cell>
          <cell r="CV87" t="b">
            <v>0</v>
          </cell>
          <cell r="CX87" t="b">
            <v>0</v>
          </cell>
          <cell r="CZ87" t="b">
            <v>0</v>
          </cell>
          <cell r="DB87" t="b">
            <v>0</v>
          </cell>
          <cell r="DD87" t="b">
            <v>0</v>
          </cell>
          <cell r="DF87" t="b">
            <v>0</v>
          </cell>
          <cell r="DH87" t="b">
            <v>0</v>
          </cell>
          <cell r="DJ87" t="b">
            <v>0</v>
          </cell>
          <cell r="DL87" t="b">
            <v>0</v>
          </cell>
          <cell r="DN87" t="b">
            <v>0</v>
          </cell>
          <cell r="DP87" t="b">
            <v>0</v>
          </cell>
          <cell r="DV87">
            <v>0</v>
          </cell>
          <cell r="DX87">
            <v>0</v>
          </cell>
          <cell r="DZ87">
            <v>0</v>
          </cell>
          <cell r="EB87">
            <v>0</v>
          </cell>
          <cell r="ED87">
            <v>0</v>
          </cell>
          <cell r="EF87">
            <v>0</v>
          </cell>
          <cell r="EJ87">
            <v>0</v>
          </cell>
          <cell r="EL87">
            <v>0</v>
          </cell>
          <cell r="EN87">
            <v>0</v>
          </cell>
          <cell r="EP87">
            <v>0</v>
          </cell>
          <cell r="ER87">
            <v>0</v>
          </cell>
          <cell r="ET87">
            <v>0</v>
          </cell>
          <cell r="EX87">
            <v>0</v>
          </cell>
          <cell r="EZ87">
            <v>0</v>
          </cell>
          <cell r="FD87">
            <v>0</v>
          </cell>
          <cell r="FF87">
            <v>0</v>
          </cell>
        </row>
        <row r="88">
          <cell r="A88" t="str">
            <v>AMV1</v>
          </cell>
          <cell r="B88" t="str">
            <v>DK-East</v>
          </cell>
          <cell r="G88">
            <v>70</v>
          </cell>
          <cell r="H88">
            <v>250</v>
          </cell>
          <cell r="AK88">
            <v>14</v>
          </cell>
          <cell r="AL88">
            <v>178.57142857142856</v>
          </cell>
          <cell r="AN88">
            <v>0</v>
          </cell>
          <cell r="AO88">
            <v>9.24</v>
          </cell>
          <cell r="AP88">
            <v>1750</v>
          </cell>
          <cell r="AQ88">
            <v>9.8000000000000007</v>
          </cell>
          <cell r="BG88" t="b">
            <v>0</v>
          </cell>
          <cell r="BO88" t="b">
            <v>0</v>
          </cell>
          <cell r="CA88" t="b">
            <v>0</v>
          </cell>
          <cell r="CB88" t="b">
            <v>0</v>
          </cell>
          <cell r="CD88" t="b">
            <v>0</v>
          </cell>
          <cell r="CE88" t="b">
            <v>0</v>
          </cell>
          <cell r="CG88" t="b">
            <v>0</v>
          </cell>
          <cell r="CH88" t="b">
            <v>0</v>
          </cell>
          <cell r="CT88" t="b">
            <v>0</v>
          </cell>
          <cell r="CV88" t="b">
            <v>0</v>
          </cell>
          <cell r="CX88" t="b">
            <v>0</v>
          </cell>
          <cell r="CZ88" t="b">
            <v>0</v>
          </cell>
          <cell r="DB88" t="b">
            <v>0</v>
          </cell>
          <cell r="DD88" t="b">
            <v>0</v>
          </cell>
          <cell r="DF88" t="b">
            <v>0</v>
          </cell>
          <cell r="DH88" t="b">
            <v>0</v>
          </cell>
          <cell r="DJ88" t="b">
            <v>0</v>
          </cell>
          <cell r="DL88" t="b">
            <v>0</v>
          </cell>
          <cell r="DN88" t="b">
            <v>0</v>
          </cell>
          <cell r="DP88" t="b">
            <v>0</v>
          </cell>
          <cell r="DV88">
            <v>0</v>
          </cell>
          <cell r="DX88">
            <v>0</v>
          </cell>
          <cell r="DZ88">
            <v>0</v>
          </cell>
          <cell r="EB88">
            <v>0</v>
          </cell>
          <cell r="ED88">
            <v>0</v>
          </cell>
          <cell r="EF88">
            <v>0</v>
          </cell>
          <cell r="EJ88">
            <v>0</v>
          </cell>
          <cell r="EL88">
            <v>0</v>
          </cell>
          <cell r="EN88">
            <v>0</v>
          </cell>
          <cell r="EP88">
            <v>0</v>
          </cell>
          <cell r="ER88">
            <v>0</v>
          </cell>
          <cell r="ET88">
            <v>0</v>
          </cell>
          <cell r="EX88">
            <v>0</v>
          </cell>
          <cell r="EZ88">
            <v>0</v>
          </cell>
          <cell r="FD88">
            <v>0</v>
          </cell>
          <cell r="FF88">
            <v>0</v>
          </cell>
        </row>
        <row r="89">
          <cell r="A89" t="str">
            <v>AffaldKV_KBHdamp</v>
          </cell>
          <cell r="B89" t="str">
            <v>DK-East</v>
          </cell>
          <cell r="G89">
            <v>18.7</v>
          </cell>
          <cell r="H89">
            <v>85</v>
          </cell>
          <cell r="AK89">
            <v>2.8049999999999997</v>
          </cell>
          <cell r="AL89">
            <v>57.95454545454546</v>
          </cell>
          <cell r="AN89">
            <v>0</v>
          </cell>
          <cell r="AO89">
            <v>21.691999999999997</v>
          </cell>
          <cell r="AP89">
            <v>0</v>
          </cell>
          <cell r="AQ89">
            <v>1.3089999999999997</v>
          </cell>
          <cell r="BG89" t="b">
            <v>0</v>
          </cell>
          <cell r="BO89" t="b">
            <v>0</v>
          </cell>
          <cell r="CA89" t="b">
            <v>0</v>
          </cell>
          <cell r="CB89" t="b">
            <v>0</v>
          </cell>
          <cell r="CD89" t="b">
            <v>0</v>
          </cell>
          <cell r="CE89" t="b">
            <v>0</v>
          </cell>
          <cell r="CG89" t="b">
            <v>0</v>
          </cell>
          <cell r="CH89" t="b">
            <v>0</v>
          </cell>
          <cell r="CP89" t="str">
            <v>ECWSTBPC</v>
          </cell>
          <cell r="CT89" t="b">
            <v>0</v>
          </cell>
          <cell r="CV89" t="b">
            <v>0</v>
          </cell>
          <cell r="CX89" t="b">
            <v>0</v>
          </cell>
          <cell r="CZ89" t="b">
            <v>0</v>
          </cell>
          <cell r="DB89" t="b">
            <v>0</v>
          </cell>
          <cell r="DD89" t="b">
            <v>0</v>
          </cell>
          <cell r="DF89" t="b">
            <v>0</v>
          </cell>
          <cell r="DH89" t="b">
            <v>0</v>
          </cell>
          <cell r="DJ89" t="b">
            <v>0</v>
          </cell>
          <cell r="DL89" t="b">
            <v>0</v>
          </cell>
          <cell r="DN89" t="b">
            <v>0</v>
          </cell>
          <cell r="DP89" t="b">
            <v>0</v>
          </cell>
          <cell r="DV89">
            <v>0</v>
          </cell>
          <cell r="DX89">
            <v>0</v>
          </cell>
          <cell r="DZ89">
            <v>0</v>
          </cell>
          <cell r="EB89">
            <v>0</v>
          </cell>
          <cell r="ED89">
            <v>0</v>
          </cell>
          <cell r="EF89">
            <v>0</v>
          </cell>
          <cell r="EJ89">
            <v>0</v>
          </cell>
          <cell r="EL89">
            <v>0</v>
          </cell>
          <cell r="EN89">
            <v>0</v>
          </cell>
          <cell r="EP89">
            <v>0</v>
          </cell>
          <cell r="ER89">
            <v>0</v>
          </cell>
          <cell r="ET89">
            <v>0</v>
          </cell>
          <cell r="EX89">
            <v>0</v>
          </cell>
          <cell r="EZ89">
            <v>0</v>
          </cell>
          <cell r="FD89">
            <v>0</v>
          </cell>
          <cell r="FF89">
            <v>0</v>
          </cell>
        </row>
        <row r="90">
          <cell r="A90" t="str">
            <v>KedlerKBHdamp</v>
          </cell>
          <cell r="B90" t="str">
            <v>DK-East</v>
          </cell>
          <cell r="G90">
            <v>0</v>
          </cell>
          <cell r="H90">
            <v>306</v>
          </cell>
          <cell r="AK90">
            <v>0</v>
          </cell>
          <cell r="AL90">
            <v>265.608</v>
          </cell>
          <cell r="AN90">
            <v>0</v>
          </cell>
          <cell r="AO90">
            <v>0</v>
          </cell>
          <cell r="AP90">
            <v>4834.8</v>
          </cell>
          <cell r="AQ90">
            <v>0</v>
          </cell>
          <cell r="BG90" t="b">
            <v>0</v>
          </cell>
          <cell r="BO90" t="b">
            <v>0</v>
          </cell>
          <cell r="CA90" t="b">
            <v>0</v>
          </cell>
          <cell r="CB90" t="b">
            <v>0</v>
          </cell>
          <cell r="CD90" t="b">
            <v>0</v>
          </cell>
          <cell r="CE90" t="b">
            <v>0</v>
          </cell>
          <cell r="CG90" t="b">
            <v>0</v>
          </cell>
          <cell r="CH90" t="b">
            <v>0</v>
          </cell>
          <cell r="CP90" t="str">
            <v>EHHFOBOC</v>
          </cell>
          <cell r="CT90" t="b">
            <v>0</v>
          </cell>
          <cell r="CV90" t="b">
            <v>0</v>
          </cell>
          <cell r="CX90" t="b">
            <v>0</v>
          </cell>
          <cell r="CZ90" t="b">
            <v>0</v>
          </cell>
          <cell r="DB90" t="b">
            <v>0</v>
          </cell>
          <cell r="DD90" t="b">
            <v>0</v>
          </cell>
          <cell r="DF90" t="b">
            <v>0</v>
          </cell>
          <cell r="DH90" t="b">
            <v>0</v>
          </cell>
          <cell r="DJ90" t="b">
            <v>0</v>
          </cell>
          <cell r="DL90" t="b">
            <v>0</v>
          </cell>
          <cell r="DN90" t="b">
            <v>0</v>
          </cell>
          <cell r="DP90" t="b">
            <v>0</v>
          </cell>
          <cell r="DV90">
            <v>0</v>
          </cell>
          <cell r="DX90">
            <v>0</v>
          </cell>
          <cell r="DZ90">
            <v>0</v>
          </cell>
          <cell r="EB90">
            <v>0</v>
          </cell>
          <cell r="ED90">
            <v>0</v>
          </cell>
          <cell r="EF90">
            <v>0</v>
          </cell>
          <cell r="EJ90">
            <v>0</v>
          </cell>
          <cell r="EL90">
            <v>0</v>
          </cell>
          <cell r="EN90">
            <v>0</v>
          </cell>
          <cell r="EP90">
            <v>0</v>
          </cell>
          <cell r="ER90">
            <v>0</v>
          </cell>
          <cell r="ET90">
            <v>0</v>
          </cell>
          <cell r="EX90">
            <v>0</v>
          </cell>
          <cell r="EZ90">
            <v>0</v>
          </cell>
          <cell r="FD90">
            <v>0</v>
          </cell>
          <cell r="FF90">
            <v>0</v>
          </cell>
        </row>
        <row r="91">
          <cell r="A91" t="str">
            <v>KedlerKBHdamp</v>
          </cell>
          <cell r="B91" t="str">
            <v>DK-East</v>
          </cell>
          <cell r="G91">
            <v>0</v>
          </cell>
          <cell r="H91">
            <v>306</v>
          </cell>
          <cell r="AK91">
            <v>0</v>
          </cell>
          <cell r="AL91">
            <v>265.608</v>
          </cell>
          <cell r="AN91">
            <v>0</v>
          </cell>
          <cell r="AO91">
            <v>0</v>
          </cell>
          <cell r="AP91">
            <v>4834.8</v>
          </cell>
          <cell r="AQ91">
            <v>0</v>
          </cell>
          <cell r="BG91" t="b">
            <v>0</v>
          </cell>
          <cell r="BO91" t="b">
            <v>0</v>
          </cell>
          <cell r="CA91" t="b">
            <v>0</v>
          </cell>
          <cell r="CB91" t="b">
            <v>0</v>
          </cell>
          <cell r="CD91" t="b">
            <v>0</v>
          </cell>
          <cell r="CE91" t="b">
            <v>0</v>
          </cell>
          <cell r="CG91" t="b">
            <v>0</v>
          </cell>
          <cell r="CH91" t="b">
            <v>0</v>
          </cell>
          <cell r="CP91" t="str">
            <v>EHHFOBOC</v>
          </cell>
          <cell r="CT91" t="b">
            <v>0</v>
          </cell>
          <cell r="CV91" t="b">
            <v>0</v>
          </cell>
          <cell r="CX91" t="b">
            <v>0</v>
          </cell>
          <cell r="CZ91" t="b">
            <v>0</v>
          </cell>
          <cell r="DB91" t="b">
            <v>0</v>
          </cell>
          <cell r="DD91" t="b">
            <v>0</v>
          </cell>
          <cell r="DF91" t="b">
            <v>0</v>
          </cell>
          <cell r="DH91" t="b">
            <v>0</v>
          </cell>
          <cell r="DJ91" t="b">
            <v>0</v>
          </cell>
          <cell r="DL91" t="b">
            <v>0</v>
          </cell>
          <cell r="DN91" t="b">
            <v>0</v>
          </cell>
          <cell r="DP91" t="b">
            <v>0</v>
          </cell>
          <cell r="DV91">
            <v>0</v>
          </cell>
          <cell r="DX91">
            <v>0</v>
          </cell>
          <cell r="DZ91">
            <v>0</v>
          </cell>
          <cell r="EB91">
            <v>0</v>
          </cell>
          <cell r="ED91">
            <v>0</v>
          </cell>
          <cell r="EF91">
            <v>0</v>
          </cell>
          <cell r="EJ91">
            <v>0</v>
          </cell>
          <cell r="EL91">
            <v>0</v>
          </cell>
          <cell r="EN91">
            <v>0</v>
          </cell>
          <cell r="EP91">
            <v>0</v>
          </cell>
          <cell r="ER91">
            <v>0</v>
          </cell>
          <cell r="ET91">
            <v>0</v>
          </cell>
          <cell r="EX91">
            <v>0</v>
          </cell>
          <cell r="EZ91">
            <v>0</v>
          </cell>
          <cell r="FD91">
            <v>0</v>
          </cell>
          <cell r="FF91">
            <v>0</v>
          </cell>
        </row>
        <row r="92">
          <cell r="A92" t="str">
            <v>ElkedelKBHdamp</v>
          </cell>
          <cell r="B92" t="str">
            <v>DK-East</v>
          </cell>
          <cell r="G92" t="e">
            <v>#VALUE!</v>
          </cell>
          <cell r="H92">
            <v>62.5</v>
          </cell>
          <cell r="AK92">
            <v>0</v>
          </cell>
          <cell r="AL92">
            <v>0</v>
          </cell>
          <cell r="AN92">
            <v>0</v>
          </cell>
          <cell r="AO92">
            <v>0</v>
          </cell>
          <cell r="AP92">
            <v>0</v>
          </cell>
          <cell r="AQ92">
            <v>0</v>
          </cell>
          <cell r="BG92" t="b">
            <v>0</v>
          </cell>
          <cell r="BO92" t="b">
            <v>0</v>
          </cell>
          <cell r="CA92" t="b">
            <v>0</v>
          </cell>
          <cell r="CB92" t="b">
            <v>0</v>
          </cell>
          <cell r="CD92" t="b">
            <v>0</v>
          </cell>
          <cell r="CE92" t="b">
            <v>0</v>
          </cell>
          <cell r="CG92" t="b">
            <v>0</v>
          </cell>
          <cell r="CH92" t="b">
            <v>0</v>
          </cell>
          <cell r="CP92">
            <v>0</v>
          </cell>
          <cell r="CT92" t="b">
            <v>0</v>
          </cell>
          <cell r="CV92" t="b">
            <v>0</v>
          </cell>
          <cell r="CX92" t="b">
            <v>0</v>
          </cell>
          <cell r="CZ92" t="b">
            <v>0</v>
          </cell>
          <cell r="DB92" t="b">
            <v>0</v>
          </cell>
          <cell r="DD92" t="b">
            <v>0</v>
          </cell>
          <cell r="DF92" t="b">
            <v>0</v>
          </cell>
          <cell r="DH92" t="b">
            <v>0</v>
          </cell>
          <cell r="DJ92" t="b">
            <v>0</v>
          </cell>
          <cell r="DL92" t="b">
            <v>0</v>
          </cell>
          <cell r="DN92" t="b">
            <v>0</v>
          </cell>
          <cell r="DP92" t="b">
            <v>0</v>
          </cell>
          <cell r="DV92">
            <v>0</v>
          </cell>
          <cell r="DX92">
            <v>0</v>
          </cell>
          <cell r="DZ92">
            <v>0</v>
          </cell>
          <cell r="EB92">
            <v>0</v>
          </cell>
          <cell r="ED92">
            <v>0</v>
          </cell>
          <cell r="EF92">
            <v>0</v>
          </cell>
          <cell r="EJ92">
            <v>0</v>
          </cell>
          <cell r="EL92">
            <v>0</v>
          </cell>
          <cell r="EN92">
            <v>0</v>
          </cell>
          <cell r="EP92">
            <v>0</v>
          </cell>
          <cell r="ER92">
            <v>0</v>
          </cell>
          <cell r="ET92">
            <v>0</v>
          </cell>
          <cell r="EX92">
            <v>0</v>
          </cell>
          <cell r="EZ92">
            <v>0</v>
          </cell>
          <cell r="FD92">
            <v>0</v>
          </cell>
          <cell r="FF92">
            <v>0</v>
          </cell>
        </row>
        <row r="93">
          <cell r="A93" t="str">
            <v>KARA_Forbrænding</v>
          </cell>
          <cell r="B93" t="str">
            <v>DK-East</v>
          </cell>
          <cell r="G93">
            <v>0</v>
          </cell>
          <cell r="H93">
            <v>40</v>
          </cell>
          <cell r="AK93">
            <v>0</v>
          </cell>
          <cell r="AL93">
            <v>31.44</v>
          </cell>
          <cell r="AN93">
            <v>0</v>
          </cell>
          <cell r="AO93">
            <v>7.92</v>
          </cell>
          <cell r="AP93">
            <v>0</v>
          </cell>
          <cell r="AQ93">
            <v>2.8000000000000003</v>
          </cell>
          <cell r="BG93" t="b">
            <v>0</v>
          </cell>
          <cell r="BO93" t="b">
            <v>0</v>
          </cell>
          <cell r="CA93" t="b">
            <v>0</v>
          </cell>
          <cell r="CB93" t="b">
            <v>0</v>
          </cell>
          <cell r="CD93" t="b">
            <v>0</v>
          </cell>
          <cell r="CE93" t="b">
            <v>0</v>
          </cell>
          <cell r="CG93" t="b">
            <v>0</v>
          </cell>
          <cell r="CH93" t="b">
            <v>0</v>
          </cell>
          <cell r="CP93" t="str">
            <v>EHWSTBOC</v>
          </cell>
          <cell r="CT93" t="b">
            <v>0</v>
          </cell>
          <cell r="CV93" t="b">
            <v>0</v>
          </cell>
          <cell r="CX93" t="b">
            <v>0</v>
          </cell>
          <cell r="CZ93" t="b">
            <v>0</v>
          </cell>
          <cell r="DB93" t="b">
            <v>0</v>
          </cell>
          <cell r="DD93" t="b">
            <v>0</v>
          </cell>
          <cell r="DF93" t="b">
            <v>0</v>
          </cell>
          <cell r="DH93" t="b">
            <v>0</v>
          </cell>
          <cell r="DJ93" t="b">
            <v>0</v>
          </cell>
          <cell r="DL93" t="b">
            <v>0</v>
          </cell>
          <cell r="DN93" t="b">
            <v>0</v>
          </cell>
          <cell r="DP93" t="b">
            <v>0</v>
          </cell>
          <cell r="DV93">
            <v>0</v>
          </cell>
          <cell r="DX93">
            <v>0</v>
          </cell>
          <cell r="DZ93">
            <v>0</v>
          </cell>
          <cell r="EB93">
            <v>0</v>
          </cell>
          <cell r="ED93">
            <v>0</v>
          </cell>
          <cell r="EF93">
            <v>0</v>
          </cell>
          <cell r="EJ93">
            <v>0</v>
          </cell>
          <cell r="EL93">
            <v>0</v>
          </cell>
          <cell r="EN93">
            <v>0</v>
          </cell>
          <cell r="EP93">
            <v>0</v>
          </cell>
          <cell r="ER93">
            <v>0</v>
          </cell>
          <cell r="ET93">
            <v>0</v>
          </cell>
          <cell r="EX93">
            <v>0</v>
          </cell>
          <cell r="EZ93">
            <v>0</v>
          </cell>
          <cell r="FD93">
            <v>0</v>
          </cell>
          <cell r="FF93">
            <v>0</v>
          </cell>
        </row>
        <row r="94">
          <cell r="A94" t="str">
            <v>KARA_Forbrænding2</v>
          </cell>
          <cell r="B94" t="str">
            <v>DK-East</v>
          </cell>
          <cell r="G94">
            <v>0</v>
          </cell>
          <cell r="H94">
            <v>0.28000000000000003</v>
          </cell>
          <cell r="AK94">
            <v>0</v>
          </cell>
          <cell r="AL94">
            <v>0.22008000000000003</v>
          </cell>
          <cell r="AN94">
            <v>0</v>
          </cell>
          <cell r="AO94">
            <v>5.544000000000001E-2</v>
          </cell>
          <cell r="AP94">
            <v>0</v>
          </cell>
          <cell r="AQ94">
            <v>1.9600000000000003E-2</v>
          </cell>
          <cell r="BG94" t="b">
            <v>0</v>
          </cell>
          <cell r="BO94" t="b">
            <v>0</v>
          </cell>
          <cell r="CA94" t="b">
            <v>0</v>
          </cell>
          <cell r="CB94" t="b">
            <v>0</v>
          </cell>
          <cell r="CD94" t="b">
            <v>0</v>
          </cell>
          <cell r="CE94" t="b">
            <v>0</v>
          </cell>
          <cell r="CG94" t="b">
            <v>0</v>
          </cell>
          <cell r="CH94" t="b">
            <v>0</v>
          </cell>
          <cell r="CP94" t="str">
            <v>EHWSTBOC</v>
          </cell>
          <cell r="CT94" t="b">
            <v>0</v>
          </cell>
          <cell r="CV94" t="b">
            <v>0</v>
          </cell>
          <cell r="CX94" t="b">
            <v>0</v>
          </cell>
          <cell r="CZ94" t="b">
            <v>0</v>
          </cell>
          <cell r="DB94" t="b">
            <v>0</v>
          </cell>
          <cell r="DD94" t="b">
            <v>0</v>
          </cell>
          <cell r="DF94" t="b">
            <v>0</v>
          </cell>
          <cell r="DH94" t="b">
            <v>0</v>
          </cell>
          <cell r="DJ94" t="b">
            <v>0</v>
          </cell>
          <cell r="DL94" t="b">
            <v>0</v>
          </cell>
          <cell r="DN94" t="b">
            <v>0</v>
          </cell>
          <cell r="DP94" t="b">
            <v>0</v>
          </cell>
          <cell r="DV94">
            <v>0</v>
          </cell>
          <cell r="DX94">
            <v>0</v>
          </cell>
          <cell r="DZ94">
            <v>0</v>
          </cell>
          <cell r="EB94">
            <v>0</v>
          </cell>
          <cell r="ED94">
            <v>0</v>
          </cell>
          <cell r="EF94">
            <v>0</v>
          </cell>
          <cell r="EJ94">
            <v>0</v>
          </cell>
          <cell r="EL94">
            <v>0</v>
          </cell>
          <cell r="EN94">
            <v>0</v>
          </cell>
          <cell r="EP94">
            <v>0</v>
          </cell>
          <cell r="ER94">
            <v>0</v>
          </cell>
          <cell r="ET94">
            <v>0</v>
          </cell>
          <cell r="EX94">
            <v>0</v>
          </cell>
          <cell r="EZ94">
            <v>0</v>
          </cell>
          <cell r="FD94">
            <v>0</v>
          </cell>
          <cell r="FF94">
            <v>0</v>
          </cell>
        </row>
        <row r="95">
          <cell r="A95" t="str">
            <v>KARA_Forbrænding2</v>
          </cell>
          <cell r="B95" t="str">
            <v>DK-East</v>
          </cell>
          <cell r="G95">
            <v>0</v>
          </cell>
          <cell r="H95">
            <v>0.28000000000000003</v>
          </cell>
          <cell r="AK95">
            <v>0</v>
          </cell>
          <cell r="AL95">
            <v>0.22008000000000003</v>
          </cell>
          <cell r="AN95">
            <v>0</v>
          </cell>
          <cell r="AO95">
            <v>5.544000000000001E-2</v>
          </cell>
          <cell r="AP95">
            <v>0</v>
          </cell>
          <cell r="AQ95">
            <v>1.9600000000000003E-2</v>
          </cell>
          <cell r="BG95" t="b">
            <v>0</v>
          </cell>
          <cell r="BO95" t="b">
            <v>0</v>
          </cell>
          <cell r="CA95" t="b">
            <v>0</v>
          </cell>
          <cell r="CB95" t="b">
            <v>0</v>
          </cell>
          <cell r="CD95" t="b">
            <v>0</v>
          </cell>
          <cell r="CE95" t="b">
            <v>0</v>
          </cell>
          <cell r="CG95" t="b">
            <v>0</v>
          </cell>
          <cell r="CH95" t="b">
            <v>0</v>
          </cell>
          <cell r="CP95" t="str">
            <v>EHWSTBOC</v>
          </cell>
          <cell r="CT95" t="b">
            <v>0</v>
          </cell>
          <cell r="CV95" t="b">
            <v>0</v>
          </cell>
          <cell r="CX95" t="b">
            <v>0</v>
          </cell>
          <cell r="CZ95" t="b">
            <v>0</v>
          </cell>
          <cell r="DB95" t="b">
            <v>0</v>
          </cell>
          <cell r="DD95" t="b">
            <v>0</v>
          </cell>
          <cell r="DF95" t="b">
            <v>0</v>
          </cell>
          <cell r="DH95" t="b">
            <v>0</v>
          </cell>
          <cell r="DJ95" t="b">
            <v>0</v>
          </cell>
          <cell r="DL95" t="b">
            <v>0</v>
          </cell>
          <cell r="DN95" t="b">
            <v>0</v>
          </cell>
          <cell r="DP95" t="b">
            <v>0</v>
          </cell>
          <cell r="DV95">
            <v>0</v>
          </cell>
          <cell r="DX95">
            <v>0</v>
          </cell>
          <cell r="DZ95">
            <v>0</v>
          </cell>
          <cell r="EB95">
            <v>0</v>
          </cell>
          <cell r="ED95">
            <v>0</v>
          </cell>
          <cell r="EF95">
            <v>0</v>
          </cell>
          <cell r="EJ95">
            <v>0</v>
          </cell>
          <cell r="EL95">
            <v>0</v>
          </cell>
          <cell r="EN95">
            <v>0</v>
          </cell>
          <cell r="EP95">
            <v>0</v>
          </cell>
          <cell r="ER95">
            <v>0</v>
          </cell>
          <cell r="ET95">
            <v>0</v>
          </cell>
          <cell r="EX95">
            <v>0</v>
          </cell>
          <cell r="EZ95">
            <v>0</v>
          </cell>
          <cell r="FD95">
            <v>0</v>
          </cell>
          <cell r="FF95">
            <v>0</v>
          </cell>
        </row>
        <row r="96">
          <cell r="A96" t="str">
            <v>KARA_Forbrænding_KV</v>
          </cell>
          <cell r="B96" t="str">
            <v>DK-East</v>
          </cell>
          <cell r="G96">
            <v>11.481600000000002</v>
          </cell>
          <cell r="H96">
            <v>41.6</v>
          </cell>
          <cell r="AK96">
            <v>2.0207616000000002</v>
          </cell>
          <cell r="AL96">
            <v>26.527536231884056</v>
          </cell>
          <cell r="AN96">
            <v>0</v>
          </cell>
          <cell r="AO96">
            <v>22.958377728000009</v>
          </cell>
          <cell r="AP96">
            <v>0</v>
          </cell>
          <cell r="AQ96">
            <v>1.033344</v>
          </cell>
          <cell r="BG96" t="b">
            <v>0</v>
          </cell>
          <cell r="BO96" t="b">
            <v>0</v>
          </cell>
          <cell r="CA96" t="b">
            <v>0</v>
          </cell>
          <cell r="CB96" t="b">
            <v>0</v>
          </cell>
          <cell r="CD96" t="b">
            <v>0</v>
          </cell>
          <cell r="CE96" t="b">
            <v>0</v>
          </cell>
          <cell r="CG96" t="b">
            <v>0</v>
          </cell>
          <cell r="CH96" t="b">
            <v>0</v>
          </cell>
          <cell r="CP96" t="str">
            <v>ECWSTBPC</v>
          </cell>
          <cell r="CT96" t="b">
            <v>0</v>
          </cell>
          <cell r="CV96" t="b">
            <v>0</v>
          </cell>
          <cell r="CX96" t="b">
            <v>0</v>
          </cell>
          <cell r="CZ96" t="b">
            <v>0</v>
          </cell>
          <cell r="DB96" t="b">
            <v>0</v>
          </cell>
          <cell r="DD96" t="b">
            <v>0</v>
          </cell>
          <cell r="DF96" t="b">
            <v>0</v>
          </cell>
          <cell r="DH96" t="b">
            <v>0</v>
          </cell>
          <cell r="DJ96" t="b">
            <v>0</v>
          </cell>
          <cell r="DL96" t="b">
            <v>0</v>
          </cell>
          <cell r="DN96" t="b">
            <v>0</v>
          </cell>
          <cell r="DP96" t="b">
            <v>0</v>
          </cell>
          <cell r="DV96">
            <v>0</v>
          </cell>
          <cell r="DX96">
            <v>0</v>
          </cell>
          <cell r="DZ96">
            <v>0</v>
          </cell>
          <cell r="EB96">
            <v>0</v>
          </cell>
          <cell r="ED96">
            <v>0</v>
          </cell>
          <cell r="EF96">
            <v>0</v>
          </cell>
          <cell r="EJ96">
            <v>0</v>
          </cell>
          <cell r="EL96">
            <v>0</v>
          </cell>
          <cell r="EN96">
            <v>0</v>
          </cell>
          <cell r="EP96">
            <v>0</v>
          </cell>
          <cell r="ER96">
            <v>0</v>
          </cell>
          <cell r="ET96">
            <v>0</v>
          </cell>
          <cell r="EX96">
            <v>0</v>
          </cell>
          <cell r="EZ96">
            <v>0</v>
          </cell>
          <cell r="FD96">
            <v>0</v>
          </cell>
          <cell r="FF96">
            <v>0</v>
          </cell>
        </row>
        <row r="97">
          <cell r="A97" t="str">
            <v>KARA_Forbrænding_KV</v>
          </cell>
          <cell r="B97" t="str">
            <v>DK-East</v>
          </cell>
          <cell r="G97">
            <v>11.481600000000002</v>
          </cell>
          <cell r="H97">
            <v>41.6</v>
          </cell>
          <cell r="AK97">
            <v>2.0207616000000002</v>
          </cell>
          <cell r="AL97">
            <v>26.527536231884056</v>
          </cell>
          <cell r="AN97">
            <v>0</v>
          </cell>
          <cell r="AO97">
            <v>22.239859200000005</v>
          </cell>
          <cell r="AP97">
            <v>0</v>
          </cell>
          <cell r="AQ97">
            <v>1.033344</v>
          </cell>
          <cell r="BG97" t="b">
            <v>0</v>
          </cell>
          <cell r="BO97" t="b">
            <v>0</v>
          </cell>
          <cell r="CA97" t="b">
            <v>0</v>
          </cell>
          <cell r="CB97" t="b">
            <v>0</v>
          </cell>
          <cell r="CD97" t="b">
            <v>0</v>
          </cell>
          <cell r="CE97" t="b">
            <v>0</v>
          </cell>
          <cell r="CG97" t="b">
            <v>0</v>
          </cell>
          <cell r="CH97" t="b">
            <v>0</v>
          </cell>
          <cell r="CP97" t="str">
            <v>ECWSTBPC</v>
          </cell>
          <cell r="CT97" t="b">
            <v>0</v>
          </cell>
          <cell r="CV97" t="b">
            <v>0</v>
          </cell>
          <cell r="CX97" t="b">
            <v>0</v>
          </cell>
          <cell r="CZ97" t="b">
            <v>0</v>
          </cell>
          <cell r="DB97" t="b">
            <v>0</v>
          </cell>
          <cell r="DD97" t="b">
            <v>0</v>
          </cell>
          <cell r="DF97" t="b">
            <v>0</v>
          </cell>
          <cell r="DH97" t="b">
            <v>0</v>
          </cell>
          <cell r="DJ97" t="b">
            <v>0</v>
          </cell>
          <cell r="DL97" t="b">
            <v>0</v>
          </cell>
          <cell r="DN97" t="b">
            <v>0</v>
          </cell>
          <cell r="DP97" t="b">
            <v>0</v>
          </cell>
          <cell r="DV97">
            <v>0</v>
          </cell>
          <cell r="DX97">
            <v>0</v>
          </cell>
          <cell r="DZ97">
            <v>0</v>
          </cell>
          <cell r="EB97">
            <v>0</v>
          </cell>
          <cell r="ED97">
            <v>0</v>
          </cell>
          <cell r="EF97">
            <v>0</v>
          </cell>
          <cell r="EJ97">
            <v>0</v>
          </cell>
          <cell r="EL97">
            <v>0</v>
          </cell>
          <cell r="EN97">
            <v>0</v>
          </cell>
          <cell r="EP97">
            <v>0</v>
          </cell>
          <cell r="ER97">
            <v>0</v>
          </cell>
          <cell r="ET97">
            <v>0</v>
          </cell>
          <cell r="EX97">
            <v>0</v>
          </cell>
          <cell r="EZ97">
            <v>0</v>
          </cell>
          <cell r="FD97">
            <v>0</v>
          </cell>
          <cell r="FF97">
            <v>0</v>
          </cell>
        </row>
        <row r="98">
          <cell r="A98" t="str">
            <v>KARA_Forbrænding_KV</v>
          </cell>
          <cell r="B98" t="str">
            <v>DK-East</v>
          </cell>
          <cell r="G98">
            <v>11.481600000000002</v>
          </cell>
          <cell r="H98">
            <v>41.6</v>
          </cell>
          <cell r="AK98">
            <v>2.0207616000000002</v>
          </cell>
          <cell r="AL98">
            <v>26.527536231884056</v>
          </cell>
          <cell r="AN98">
            <v>0</v>
          </cell>
          <cell r="AO98">
            <v>21.641093760000004</v>
          </cell>
          <cell r="AP98">
            <v>0</v>
          </cell>
          <cell r="AQ98">
            <v>1.033344</v>
          </cell>
          <cell r="BG98" t="b">
            <v>0</v>
          </cell>
          <cell r="BO98" t="b">
            <v>0</v>
          </cell>
          <cell r="CA98" t="b">
            <v>0</v>
          </cell>
          <cell r="CB98" t="b">
            <v>0</v>
          </cell>
          <cell r="CD98" t="b">
            <v>0</v>
          </cell>
          <cell r="CE98" t="b">
            <v>0</v>
          </cell>
          <cell r="CG98" t="b">
            <v>0</v>
          </cell>
          <cell r="CH98" t="b">
            <v>0</v>
          </cell>
          <cell r="CP98" t="str">
            <v>ECWSTBPC</v>
          </cell>
          <cell r="CT98" t="b">
            <v>0</v>
          </cell>
          <cell r="CV98" t="b">
            <v>0</v>
          </cell>
          <cell r="CX98" t="b">
            <v>0</v>
          </cell>
          <cell r="CZ98" t="b">
            <v>0</v>
          </cell>
          <cell r="DB98" t="b">
            <v>0</v>
          </cell>
          <cell r="DD98" t="b">
            <v>0</v>
          </cell>
          <cell r="DF98" t="b">
            <v>0</v>
          </cell>
          <cell r="DH98" t="b">
            <v>0</v>
          </cell>
          <cell r="DJ98" t="b">
            <v>0</v>
          </cell>
          <cell r="DL98" t="b">
            <v>0</v>
          </cell>
          <cell r="DN98" t="b">
            <v>0</v>
          </cell>
          <cell r="DP98" t="b">
            <v>0</v>
          </cell>
          <cell r="DV98">
            <v>0</v>
          </cell>
          <cell r="DX98">
            <v>0</v>
          </cell>
          <cell r="DZ98">
            <v>0</v>
          </cell>
          <cell r="EB98">
            <v>0</v>
          </cell>
          <cell r="ED98">
            <v>0</v>
          </cell>
          <cell r="EF98">
            <v>0</v>
          </cell>
          <cell r="EJ98">
            <v>0</v>
          </cell>
          <cell r="EL98">
            <v>0</v>
          </cell>
          <cell r="EN98">
            <v>0</v>
          </cell>
          <cell r="EP98">
            <v>0</v>
          </cell>
          <cell r="ER98">
            <v>0</v>
          </cell>
          <cell r="ET98">
            <v>0</v>
          </cell>
          <cell r="EX98">
            <v>0</v>
          </cell>
          <cell r="EZ98">
            <v>0</v>
          </cell>
          <cell r="FD98">
            <v>0</v>
          </cell>
          <cell r="FF98">
            <v>0</v>
          </cell>
        </row>
        <row r="99">
          <cell r="A99" t="str">
            <v>KARA_Forbrænding_KV</v>
          </cell>
          <cell r="B99" t="str">
            <v>DK-East</v>
          </cell>
          <cell r="G99">
            <v>11.481600000000002</v>
          </cell>
          <cell r="H99">
            <v>41.6</v>
          </cell>
          <cell r="AK99">
            <v>2.0207616000000002</v>
          </cell>
          <cell r="AL99">
            <v>26.527536231884056</v>
          </cell>
          <cell r="AN99">
            <v>0</v>
          </cell>
          <cell r="AO99">
            <v>21.281834496000005</v>
          </cell>
          <cell r="AP99">
            <v>0</v>
          </cell>
          <cell r="AQ99">
            <v>1.033344</v>
          </cell>
          <cell r="BG99" t="b">
            <v>0</v>
          </cell>
          <cell r="BO99" t="b">
            <v>0</v>
          </cell>
          <cell r="CA99" t="b">
            <v>0</v>
          </cell>
          <cell r="CB99" t="b">
            <v>0</v>
          </cell>
          <cell r="CD99" t="b">
            <v>0</v>
          </cell>
          <cell r="CE99" t="b">
            <v>0</v>
          </cell>
          <cell r="CG99" t="b">
            <v>0</v>
          </cell>
          <cell r="CH99" t="b">
            <v>0</v>
          </cell>
          <cell r="CP99" t="str">
            <v>ECWSTBPC</v>
          </cell>
          <cell r="CT99" t="b">
            <v>0</v>
          </cell>
          <cell r="CV99" t="b">
            <v>0</v>
          </cell>
          <cell r="CX99" t="b">
            <v>0</v>
          </cell>
          <cell r="CZ99" t="b">
            <v>0</v>
          </cell>
          <cell r="DB99" t="b">
            <v>0</v>
          </cell>
          <cell r="DD99" t="b">
            <v>0</v>
          </cell>
          <cell r="DF99" t="b">
            <v>0</v>
          </cell>
          <cell r="DH99" t="b">
            <v>0</v>
          </cell>
          <cell r="DJ99" t="b">
            <v>0</v>
          </cell>
          <cell r="DL99" t="b">
            <v>0</v>
          </cell>
          <cell r="DN99" t="b">
            <v>0</v>
          </cell>
          <cell r="DP99" t="b">
            <v>0</v>
          </cell>
          <cell r="DV99">
            <v>0</v>
          </cell>
          <cell r="DX99">
            <v>0</v>
          </cell>
          <cell r="DZ99">
            <v>0</v>
          </cell>
          <cell r="EB99">
            <v>0</v>
          </cell>
          <cell r="ED99">
            <v>0</v>
          </cell>
          <cell r="EF99">
            <v>0</v>
          </cell>
          <cell r="EJ99">
            <v>0</v>
          </cell>
          <cell r="EL99">
            <v>0</v>
          </cell>
          <cell r="EN99">
            <v>0</v>
          </cell>
          <cell r="EP99">
            <v>0</v>
          </cell>
          <cell r="ER99">
            <v>0</v>
          </cell>
          <cell r="ET99">
            <v>0</v>
          </cell>
          <cell r="EX99">
            <v>0</v>
          </cell>
          <cell r="EZ99">
            <v>0</v>
          </cell>
          <cell r="FD99">
            <v>0</v>
          </cell>
          <cell r="FF99">
            <v>0</v>
          </cell>
        </row>
        <row r="100">
          <cell r="A100" t="str">
            <v>KARA_Forbrænding_KV2</v>
          </cell>
          <cell r="B100" t="str">
            <v>DK-East</v>
          </cell>
          <cell r="G100">
            <v>8.1081081081081088</v>
          </cell>
          <cell r="H100">
            <v>25</v>
          </cell>
          <cell r="AK100">
            <v>1.8486486486486486</v>
          </cell>
          <cell r="AL100">
            <v>17.574999999999996</v>
          </cell>
          <cell r="AN100">
            <v>0</v>
          </cell>
          <cell r="AO100">
            <v>9.4054054054054053</v>
          </cell>
          <cell r="AP100">
            <v>0</v>
          </cell>
          <cell r="AQ100">
            <v>0.56756756756756754</v>
          </cell>
          <cell r="BG100" t="b">
            <v>0</v>
          </cell>
          <cell r="BO100" t="b">
            <v>0</v>
          </cell>
          <cell r="CA100" t="b">
            <v>0</v>
          </cell>
          <cell r="CB100" t="b">
            <v>0</v>
          </cell>
          <cell r="CD100" t="b">
            <v>0</v>
          </cell>
          <cell r="CE100" t="b">
            <v>0</v>
          </cell>
          <cell r="CG100" t="b">
            <v>0</v>
          </cell>
          <cell r="CH100" t="b">
            <v>0</v>
          </cell>
          <cell r="CP100" t="str">
            <v>ECWSTBPC</v>
          </cell>
          <cell r="CT100" t="b">
            <v>0</v>
          </cell>
          <cell r="CV100" t="b">
            <v>0</v>
          </cell>
          <cell r="CX100" t="b">
            <v>0</v>
          </cell>
          <cell r="CZ100" t="b">
            <v>0</v>
          </cell>
          <cell r="DB100" t="b">
            <v>0</v>
          </cell>
          <cell r="DD100" t="b">
            <v>0</v>
          </cell>
          <cell r="DF100" t="b">
            <v>0</v>
          </cell>
          <cell r="DH100" t="b">
            <v>0</v>
          </cell>
          <cell r="DJ100" t="b">
            <v>0</v>
          </cell>
          <cell r="DL100" t="b">
            <v>0</v>
          </cell>
          <cell r="DN100" t="b">
            <v>0</v>
          </cell>
          <cell r="DP100" t="b">
            <v>0</v>
          </cell>
          <cell r="DV100">
            <v>0</v>
          </cell>
          <cell r="DX100">
            <v>0</v>
          </cell>
          <cell r="DZ100">
            <v>0</v>
          </cell>
          <cell r="EB100">
            <v>0</v>
          </cell>
          <cell r="ED100">
            <v>0</v>
          </cell>
          <cell r="EF100">
            <v>0</v>
          </cell>
          <cell r="EJ100">
            <v>0</v>
          </cell>
          <cell r="EL100">
            <v>0</v>
          </cell>
          <cell r="EN100">
            <v>0</v>
          </cell>
          <cell r="EP100">
            <v>0</v>
          </cell>
          <cell r="ER100">
            <v>0</v>
          </cell>
          <cell r="ET100">
            <v>0</v>
          </cell>
          <cell r="EX100">
            <v>0</v>
          </cell>
          <cell r="EZ100">
            <v>0</v>
          </cell>
          <cell r="FD100">
            <v>0</v>
          </cell>
          <cell r="FF100">
            <v>0</v>
          </cell>
        </row>
        <row r="101">
          <cell r="A101" t="str">
            <v>KARA_Forbrænding_KV2</v>
          </cell>
          <cell r="B101" t="str">
            <v>DK-East</v>
          </cell>
          <cell r="G101">
            <v>8.1081081081081088</v>
          </cell>
          <cell r="H101">
            <v>25</v>
          </cell>
          <cell r="AK101">
            <v>1.8486486486486486</v>
          </cell>
          <cell r="AL101">
            <v>17.574999999999996</v>
          </cell>
          <cell r="AN101">
            <v>0</v>
          </cell>
          <cell r="AO101">
            <v>9.4054054054054053</v>
          </cell>
          <cell r="AP101">
            <v>0</v>
          </cell>
          <cell r="AQ101">
            <v>0.56756756756756754</v>
          </cell>
          <cell r="BG101" t="b">
            <v>0</v>
          </cell>
          <cell r="BO101" t="b">
            <v>0</v>
          </cell>
          <cell r="CA101" t="b">
            <v>0</v>
          </cell>
          <cell r="CB101" t="b">
            <v>0</v>
          </cell>
          <cell r="CD101" t="b">
            <v>0</v>
          </cell>
          <cell r="CE101" t="b">
            <v>0</v>
          </cell>
          <cell r="CG101" t="b">
            <v>0</v>
          </cell>
          <cell r="CH101" t="b">
            <v>0</v>
          </cell>
          <cell r="CT101" t="b">
            <v>0</v>
          </cell>
          <cell r="CV101" t="b">
            <v>0</v>
          </cell>
          <cell r="CX101" t="b">
            <v>0</v>
          </cell>
          <cell r="CZ101" t="b">
            <v>0</v>
          </cell>
          <cell r="DB101" t="b">
            <v>0</v>
          </cell>
          <cell r="DD101" t="b">
            <v>0</v>
          </cell>
          <cell r="DF101" t="b">
            <v>0</v>
          </cell>
          <cell r="DH101" t="b">
            <v>0</v>
          </cell>
          <cell r="DJ101" t="b">
            <v>0</v>
          </cell>
          <cell r="DL101" t="b">
            <v>0</v>
          </cell>
          <cell r="DN101" t="b">
            <v>0</v>
          </cell>
          <cell r="DP101" t="b">
            <v>0</v>
          </cell>
          <cell r="DV101">
            <v>0</v>
          </cell>
          <cell r="DX101">
            <v>0</v>
          </cell>
          <cell r="DZ101">
            <v>0</v>
          </cell>
          <cell r="EB101">
            <v>0</v>
          </cell>
          <cell r="ED101">
            <v>0</v>
          </cell>
          <cell r="EF101">
            <v>0</v>
          </cell>
          <cell r="EJ101">
            <v>0</v>
          </cell>
          <cell r="EL101">
            <v>0</v>
          </cell>
          <cell r="EN101">
            <v>0</v>
          </cell>
          <cell r="EP101">
            <v>0</v>
          </cell>
          <cell r="ER101">
            <v>0</v>
          </cell>
          <cell r="ET101">
            <v>0</v>
          </cell>
          <cell r="EX101">
            <v>0</v>
          </cell>
          <cell r="EZ101">
            <v>0</v>
          </cell>
          <cell r="FD101">
            <v>0</v>
          </cell>
          <cell r="FF101">
            <v>0</v>
          </cell>
        </row>
        <row r="102">
          <cell r="A102" t="str">
            <v>KARA_Forbrænding_KV3</v>
          </cell>
          <cell r="B102" t="str">
            <v>DK-East</v>
          </cell>
          <cell r="G102">
            <v>20.140845070422536</v>
          </cell>
          <cell r="H102">
            <v>55</v>
          </cell>
          <cell r="AK102">
            <v>4.9747887323943667</v>
          </cell>
          <cell r="AL102">
            <v>37.097499999999997</v>
          </cell>
          <cell r="AN102">
            <v>0</v>
          </cell>
          <cell r="AO102">
            <v>23.363380281690141</v>
          </cell>
          <cell r="AP102">
            <v>0</v>
          </cell>
          <cell r="AQ102">
            <v>1.4098591549295774</v>
          </cell>
          <cell r="BG102" t="b">
            <v>0</v>
          </cell>
          <cell r="BO102" t="b">
            <v>0</v>
          </cell>
          <cell r="CA102" t="b">
            <v>0</v>
          </cell>
          <cell r="CB102" t="b">
            <v>0</v>
          </cell>
          <cell r="CD102" t="b">
            <v>0</v>
          </cell>
          <cell r="CE102" t="b">
            <v>0</v>
          </cell>
          <cell r="CG102" t="b">
            <v>0</v>
          </cell>
          <cell r="CH102" t="b">
            <v>0</v>
          </cell>
          <cell r="CP102" t="str">
            <v>ECWSTBPC</v>
          </cell>
          <cell r="CT102" t="b">
            <v>0</v>
          </cell>
          <cell r="CV102" t="b">
            <v>0</v>
          </cell>
          <cell r="CX102" t="b">
            <v>0</v>
          </cell>
          <cell r="CZ102" t="b">
            <v>0</v>
          </cell>
          <cell r="DB102" t="b">
            <v>0</v>
          </cell>
          <cell r="DD102" t="b">
            <v>0</v>
          </cell>
          <cell r="DF102" t="b">
            <v>0</v>
          </cell>
          <cell r="DH102" t="b">
            <v>0</v>
          </cell>
          <cell r="DJ102" t="b">
            <v>0</v>
          </cell>
          <cell r="DL102" t="b">
            <v>0</v>
          </cell>
          <cell r="DN102" t="b">
            <v>0</v>
          </cell>
          <cell r="DP102" t="b">
            <v>0</v>
          </cell>
          <cell r="DV102">
            <v>0</v>
          </cell>
          <cell r="DX102">
            <v>0</v>
          </cell>
          <cell r="DZ102">
            <v>0</v>
          </cell>
          <cell r="EB102">
            <v>0</v>
          </cell>
          <cell r="ED102">
            <v>0</v>
          </cell>
          <cell r="EF102">
            <v>0</v>
          </cell>
          <cell r="EJ102">
            <v>0</v>
          </cell>
          <cell r="EL102">
            <v>0</v>
          </cell>
          <cell r="EN102">
            <v>0</v>
          </cell>
          <cell r="EP102">
            <v>0</v>
          </cell>
          <cell r="ER102">
            <v>0</v>
          </cell>
          <cell r="ET102">
            <v>0</v>
          </cell>
          <cell r="EX102">
            <v>0</v>
          </cell>
          <cell r="EZ102">
            <v>0</v>
          </cell>
          <cell r="FD102">
            <v>0</v>
          </cell>
          <cell r="FF102">
            <v>0</v>
          </cell>
        </row>
        <row r="103">
          <cell r="A103" t="str">
            <v>Lynetten</v>
          </cell>
          <cell r="B103" t="str">
            <v>DK-East</v>
          </cell>
          <cell r="G103">
            <v>0</v>
          </cell>
          <cell r="H103">
            <v>10</v>
          </cell>
          <cell r="AK103">
            <v>0</v>
          </cell>
          <cell r="AL103">
            <v>4.55</v>
          </cell>
          <cell r="AN103">
            <v>0</v>
          </cell>
          <cell r="AO103">
            <v>1.0397727272727273</v>
          </cell>
          <cell r="AP103">
            <v>575.89772727272725</v>
          </cell>
          <cell r="AQ103">
            <v>0.70000000000000007</v>
          </cell>
          <cell r="BG103" t="b">
            <v>0</v>
          </cell>
          <cell r="BO103" t="b">
            <v>0</v>
          </cell>
          <cell r="CA103" t="b">
            <v>0</v>
          </cell>
          <cell r="CB103" t="b">
            <v>0</v>
          </cell>
          <cell r="CD103" t="b">
            <v>0</v>
          </cell>
          <cell r="CE103" t="b">
            <v>0</v>
          </cell>
          <cell r="CG103" t="b">
            <v>0</v>
          </cell>
          <cell r="CH103" t="b">
            <v>0</v>
          </cell>
          <cell r="CP103" t="str">
            <v>EHWSTBOC</v>
          </cell>
          <cell r="CT103" t="b">
            <v>0</v>
          </cell>
          <cell r="CV103" t="b">
            <v>0</v>
          </cell>
          <cell r="CX103" t="b">
            <v>0</v>
          </cell>
          <cell r="CZ103" t="b">
            <v>0</v>
          </cell>
          <cell r="DB103" t="b">
            <v>0</v>
          </cell>
          <cell r="DD103" t="b">
            <v>0</v>
          </cell>
          <cell r="DF103" t="b">
            <v>0</v>
          </cell>
          <cell r="DH103" t="b">
            <v>0</v>
          </cell>
          <cell r="DJ103" t="b">
            <v>0</v>
          </cell>
          <cell r="DL103" t="b">
            <v>0</v>
          </cell>
          <cell r="DN103" t="b">
            <v>0</v>
          </cell>
          <cell r="DP103" t="b">
            <v>0</v>
          </cell>
          <cell r="DV103">
            <v>0</v>
          </cell>
          <cell r="DX103">
            <v>0</v>
          </cell>
          <cell r="DZ103">
            <v>0</v>
          </cell>
          <cell r="EB103">
            <v>0</v>
          </cell>
          <cell r="ED103">
            <v>0</v>
          </cell>
          <cell r="EF103">
            <v>0</v>
          </cell>
          <cell r="EJ103">
            <v>0</v>
          </cell>
          <cell r="EL103">
            <v>0</v>
          </cell>
          <cell r="EN103">
            <v>0</v>
          </cell>
          <cell r="EP103">
            <v>0</v>
          </cell>
          <cell r="ER103">
            <v>0</v>
          </cell>
          <cell r="ET103">
            <v>0</v>
          </cell>
          <cell r="EX103">
            <v>0</v>
          </cell>
          <cell r="EZ103">
            <v>0</v>
          </cell>
          <cell r="FD103">
            <v>0</v>
          </cell>
          <cell r="FF103">
            <v>0</v>
          </cell>
        </row>
        <row r="104">
          <cell r="A104" t="str">
            <v>Damhusåen</v>
          </cell>
          <cell r="B104" t="str">
            <v>DK-East</v>
          </cell>
          <cell r="G104">
            <v>0.55000000000000004</v>
          </cell>
          <cell r="H104">
            <v>0.21008258774948385</v>
          </cell>
          <cell r="AK104">
            <v>0.16146860734864926</v>
          </cell>
          <cell r="AL104">
            <v>2.3558239747257469E-2</v>
          </cell>
          <cell r="AN104">
            <v>0</v>
          </cell>
          <cell r="AO104">
            <v>5.5000000000000007E-2</v>
          </cell>
          <cell r="AP104">
            <v>16.5</v>
          </cell>
          <cell r="AQ104">
            <v>5.5000000000000007E-2</v>
          </cell>
          <cell r="BG104" t="b">
            <v>0</v>
          </cell>
          <cell r="BO104" t="b">
            <v>0</v>
          </cell>
          <cell r="CA104" t="b">
            <v>0</v>
          </cell>
          <cell r="CB104" t="b">
            <v>0</v>
          </cell>
          <cell r="CD104" t="b">
            <v>0</v>
          </cell>
          <cell r="CE104" t="b">
            <v>0</v>
          </cell>
          <cell r="CG104" t="b">
            <v>0</v>
          </cell>
          <cell r="CH104" t="b">
            <v>0</v>
          </cell>
          <cell r="CP104" t="str">
            <v>ECBGAENC</v>
          </cell>
          <cell r="CT104" t="b">
            <v>0</v>
          </cell>
          <cell r="CV104" t="b">
            <v>0</v>
          </cell>
          <cell r="CX104" t="b">
            <v>0</v>
          </cell>
          <cell r="CZ104" t="b">
            <v>0</v>
          </cell>
          <cell r="DB104" t="b">
            <v>0</v>
          </cell>
          <cell r="DD104" t="b">
            <v>0</v>
          </cell>
          <cell r="DF104" t="b">
            <v>0</v>
          </cell>
          <cell r="DH104" t="b">
            <v>0</v>
          </cell>
          <cell r="DJ104" t="b">
            <v>0</v>
          </cell>
          <cell r="DL104" t="b">
            <v>0</v>
          </cell>
          <cell r="DN104" t="b">
            <v>0</v>
          </cell>
          <cell r="DP104" t="b">
            <v>0</v>
          </cell>
          <cell r="DV104">
            <v>0</v>
          </cell>
          <cell r="DX104">
            <v>0</v>
          </cell>
          <cell r="DZ104">
            <v>0</v>
          </cell>
          <cell r="EB104">
            <v>0</v>
          </cell>
          <cell r="ED104">
            <v>0</v>
          </cell>
          <cell r="EF104">
            <v>0</v>
          </cell>
          <cell r="EJ104">
            <v>0</v>
          </cell>
          <cell r="EL104">
            <v>0</v>
          </cell>
          <cell r="EN104">
            <v>0</v>
          </cell>
          <cell r="EP104">
            <v>0</v>
          </cell>
          <cell r="ER104">
            <v>0</v>
          </cell>
          <cell r="ET104">
            <v>0</v>
          </cell>
          <cell r="EX104">
            <v>0</v>
          </cell>
          <cell r="EZ104">
            <v>0</v>
          </cell>
          <cell r="FD104">
            <v>0</v>
          </cell>
          <cell r="FF104">
            <v>0</v>
          </cell>
        </row>
        <row r="105">
          <cell r="A105" t="str">
            <v>VEGA_Forbrænding</v>
          </cell>
          <cell r="B105" t="str">
            <v>DK-East</v>
          </cell>
          <cell r="G105">
            <v>0</v>
          </cell>
          <cell r="H105">
            <v>16</v>
          </cell>
          <cell r="AK105">
            <v>0</v>
          </cell>
          <cell r="AL105">
            <v>12.8</v>
          </cell>
          <cell r="AN105">
            <v>0</v>
          </cell>
          <cell r="AO105">
            <v>3.1680000000000001</v>
          </cell>
          <cell r="AP105">
            <v>0</v>
          </cell>
          <cell r="AQ105">
            <v>1.1200000000000001</v>
          </cell>
          <cell r="BG105" t="b">
            <v>0</v>
          </cell>
          <cell r="BO105" t="b">
            <v>0</v>
          </cell>
          <cell r="CA105" t="b">
            <v>0</v>
          </cell>
          <cell r="CB105" t="b">
            <v>0</v>
          </cell>
          <cell r="CD105" t="b">
            <v>0</v>
          </cell>
          <cell r="CE105" t="b">
            <v>0</v>
          </cell>
          <cell r="CG105" t="b">
            <v>0</v>
          </cell>
          <cell r="CH105" t="b">
            <v>0</v>
          </cell>
          <cell r="CP105" t="str">
            <v>EHWSTBOC</v>
          </cell>
          <cell r="CT105" t="b">
            <v>0</v>
          </cell>
          <cell r="CV105" t="b">
            <v>0</v>
          </cell>
          <cell r="CX105" t="b">
            <v>0</v>
          </cell>
          <cell r="CZ105" t="b">
            <v>0</v>
          </cell>
          <cell r="DB105" t="b">
            <v>0</v>
          </cell>
          <cell r="DD105" t="b">
            <v>0</v>
          </cell>
          <cell r="DF105" t="b">
            <v>0</v>
          </cell>
          <cell r="DH105" t="b">
            <v>0</v>
          </cell>
          <cell r="DJ105" t="b">
            <v>0</v>
          </cell>
          <cell r="DL105" t="b">
            <v>0</v>
          </cell>
          <cell r="DN105" t="b">
            <v>0</v>
          </cell>
          <cell r="DP105" t="b">
            <v>0</v>
          </cell>
          <cell r="DV105">
            <v>0</v>
          </cell>
          <cell r="DX105">
            <v>0</v>
          </cell>
          <cell r="DZ105">
            <v>0</v>
          </cell>
          <cell r="EB105">
            <v>0</v>
          </cell>
          <cell r="ED105">
            <v>0</v>
          </cell>
          <cell r="EF105">
            <v>0</v>
          </cell>
          <cell r="EJ105">
            <v>0</v>
          </cell>
          <cell r="EL105">
            <v>0</v>
          </cell>
          <cell r="EN105">
            <v>0</v>
          </cell>
          <cell r="EP105">
            <v>0</v>
          </cell>
          <cell r="ER105">
            <v>0</v>
          </cell>
          <cell r="ET105">
            <v>0</v>
          </cell>
          <cell r="EX105">
            <v>0</v>
          </cell>
          <cell r="EZ105">
            <v>0</v>
          </cell>
          <cell r="FD105">
            <v>0</v>
          </cell>
          <cell r="FF105">
            <v>0</v>
          </cell>
        </row>
        <row r="106">
          <cell r="A106" t="str">
            <v>Vestforbrænding_Kedel</v>
          </cell>
          <cell r="B106" t="str">
            <v>DK-East</v>
          </cell>
          <cell r="G106">
            <v>0</v>
          </cell>
          <cell r="H106">
            <v>0.5</v>
          </cell>
          <cell r="AK106">
            <v>0</v>
          </cell>
          <cell r="AL106">
            <v>0.39400000000000002</v>
          </cell>
          <cell r="AN106">
            <v>0</v>
          </cell>
          <cell r="AO106">
            <v>9.9000000000000005E-2</v>
          </cell>
          <cell r="AP106">
            <v>0</v>
          </cell>
          <cell r="AQ106">
            <v>3.5000000000000003E-2</v>
          </cell>
          <cell r="BG106" t="b">
            <v>0</v>
          </cell>
          <cell r="BO106" t="b">
            <v>0</v>
          </cell>
          <cell r="CA106" t="b">
            <v>0</v>
          </cell>
          <cell r="CB106" t="b">
            <v>0</v>
          </cell>
          <cell r="CD106" t="b">
            <v>0</v>
          </cell>
          <cell r="CE106" t="b">
            <v>0</v>
          </cell>
          <cell r="CG106" t="b">
            <v>0</v>
          </cell>
          <cell r="CH106" t="b">
            <v>0</v>
          </cell>
          <cell r="CT106" t="b">
            <v>0</v>
          </cell>
          <cell r="CV106" t="b">
            <v>0</v>
          </cell>
          <cell r="CX106" t="b">
            <v>0</v>
          </cell>
          <cell r="CZ106" t="b">
            <v>0</v>
          </cell>
          <cell r="DB106" t="b">
            <v>0</v>
          </cell>
          <cell r="DD106" t="b">
            <v>0</v>
          </cell>
          <cell r="DF106" t="b">
            <v>0</v>
          </cell>
          <cell r="DH106" t="b">
            <v>0</v>
          </cell>
          <cell r="DJ106" t="b">
            <v>0</v>
          </cell>
          <cell r="DL106" t="b">
            <v>0</v>
          </cell>
          <cell r="DN106" t="b">
            <v>0</v>
          </cell>
          <cell r="DP106" t="b">
            <v>0</v>
          </cell>
          <cell r="DV106">
            <v>0</v>
          </cell>
          <cell r="DX106">
            <v>0</v>
          </cell>
          <cell r="DZ106">
            <v>0</v>
          </cell>
          <cell r="EB106">
            <v>0</v>
          </cell>
          <cell r="ED106">
            <v>0</v>
          </cell>
          <cell r="EF106">
            <v>0</v>
          </cell>
          <cell r="EJ106">
            <v>0</v>
          </cell>
          <cell r="EL106">
            <v>0</v>
          </cell>
          <cell r="EN106">
            <v>0</v>
          </cell>
          <cell r="EP106">
            <v>0</v>
          </cell>
          <cell r="ER106">
            <v>0</v>
          </cell>
          <cell r="ET106">
            <v>0</v>
          </cell>
          <cell r="EX106">
            <v>0</v>
          </cell>
          <cell r="EZ106">
            <v>0</v>
          </cell>
          <cell r="FD106">
            <v>0</v>
          </cell>
          <cell r="FF106">
            <v>0</v>
          </cell>
        </row>
        <row r="107">
          <cell r="A107" t="str">
            <v>Vestforbrænding_Kedel</v>
          </cell>
          <cell r="B107" t="str">
            <v>DK-East</v>
          </cell>
          <cell r="G107">
            <v>0</v>
          </cell>
          <cell r="H107">
            <v>0.5</v>
          </cell>
          <cell r="AK107">
            <v>0</v>
          </cell>
          <cell r="AL107">
            <v>0.39400000000000002</v>
          </cell>
          <cell r="AN107">
            <v>0</v>
          </cell>
          <cell r="AO107">
            <v>9.9000000000000005E-2</v>
          </cell>
          <cell r="AP107">
            <v>0</v>
          </cell>
          <cell r="AQ107">
            <v>3.5000000000000003E-2</v>
          </cell>
          <cell r="BG107" t="b">
            <v>0</v>
          </cell>
          <cell r="BO107" t="b">
            <v>0</v>
          </cell>
          <cell r="CA107" t="b">
            <v>0</v>
          </cell>
          <cell r="CB107" t="b">
            <v>0</v>
          </cell>
          <cell r="CD107" t="b">
            <v>0</v>
          </cell>
          <cell r="CE107" t="b">
            <v>0</v>
          </cell>
          <cell r="CG107" t="b">
            <v>0</v>
          </cell>
          <cell r="CH107" t="b">
            <v>0</v>
          </cell>
          <cell r="CP107" t="str">
            <v>EHWSTBOC</v>
          </cell>
          <cell r="CT107" t="b">
            <v>0</v>
          </cell>
          <cell r="CV107" t="b">
            <v>0</v>
          </cell>
          <cell r="CX107" t="b">
            <v>0</v>
          </cell>
          <cell r="CZ107" t="b">
            <v>0</v>
          </cell>
          <cell r="DB107" t="b">
            <v>0</v>
          </cell>
          <cell r="DD107" t="b">
            <v>0</v>
          </cell>
          <cell r="DF107" t="b">
            <v>0</v>
          </cell>
          <cell r="DH107" t="b">
            <v>0</v>
          </cell>
          <cell r="DJ107" t="b">
            <v>0</v>
          </cell>
          <cell r="DL107" t="b">
            <v>0</v>
          </cell>
          <cell r="DN107" t="b">
            <v>0</v>
          </cell>
          <cell r="DP107" t="b">
            <v>0</v>
          </cell>
          <cell r="DV107">
            <v>0</v>
          </cell>
          <cell r="DX107">
            <v>0</v>
          </cell>
          <cell r="DZ107">
            <v>0</v>
          </cell>
          <cell r="EB107">
            <v>0</v>
          </cell>
          <cell r="ED107">
            <v>0</v>
          </cell>
          <cell r="EF107">
            <v>0</v>
          </cell>
          <cell r="EJ107">
            <v>0</v>
          </cell>
          <cell r="EL107">
            <v>0</v>
          </cell>
          <cell r="EN107">
            <v>0</v>
          </cell>
          <cell r="EP107">
            <v>0</v>
          </cell>
          <cell r="ER107">
            <v>0</v>
          </cell>
          <cell r="ET107">
            <v>0</v>
          </cell>
          <cell r="EX107">
            <v>0</v>
          </cell>
          <cell r="EZ107">
            <v>0</v>
          </cell>
          <cell r="FD107">
            <v>0</v>
          </cell>
          <cell r="FF107">
            <v>0</v>
          </cell>
        </row>
        <row r="108">
          <cell r="A108" t="str">
            <v>Vestforbrænding_Kedel</v>
          </cell>
          <cell r="B108" t="str">
            <v>DK-East</v>
          </cell>
          <cell r="G108">
            <v>0</v>
          </cell>
          <cell r="H108">
            <v>0.5</v>
          </cell>
          <cell r="AK108">
            <v>0</v>
          </cell>
          <cell r="AL108">
            <v>0.39400000000000002</v>
          </cell>
          <cell r="AN108">
            <v>0</v>
          </cell>
          <cell r="AO108">
            <v>9.9000000000000005E-2</v>
          </cell>
          <cell r="AP108">
            <v>0</v>
          </cell>
          <cell r="AQ108">
            <v>3.5000000000000003E-2</v>
          </cell>
          <cell r="BG108" t="b">
            <v>0</v>
          </cell>
          <cell r="BO108" t="b">
            <v>0</v>
          </cell>
          <cell r="CA108" t="b">
            <v>0</v>
          </cell>
          <cell r="CB108" t="b">
            <v>0</v>
          </cell>
          <cell r="CD108" t="b">
            <v>0</v>
          </cell>
          <cell r="CE108" t="b">
            <v>0</v>
          </cell>
          <cell r="CG108" t="b">
            <v>0</v>
          </cell>
          <cell r="CH108" t="b">
            <v>0</v>
          </cell>
          <cell r="CT108" t="b">
            <v>0</v>
          </cell>
          <cell r="CV108" t="b">
            <v>0</v>
          </cell>
          <cell r="CX108" t="b">
            <v>0</v>
          </cell>
          <cell r="CZ108" t="b">
            <v>0</v>
          </cell>
          <cell r="DB108" t="b">
            <v>0</v>
          </cell>
          <cell r="DD108" t="b">
            <v>0</v>
          </cell>
          <cell r="DF108" t="b">
            <v>0</v>
          </cell>
          <cell r="DH108" t="b">
            <v>0</v>
          </cell>
          <cell r="DJ108" t="b">
            <v>0</v>
          </cell>
          <cell r="DL108" t="b">
            <v>0</v>
          </cell>
          <cell r="DN108" t="b">
            <v>0</v>
          </cell>
          <cell r="DP108" t="b">
            <v>0</v>
          </cell>
          <cell r="DV108">
            <v>0</v>
          </cell>
          <cell r="DX108">
            <v>0</v>
          </cell>
          <cell r="DZ108">
            <v>0</v>
          </cell>
          <cell r="EB108">
            <v>0</v>
          </cell>
          <cell r="ED108">
            <v>0</v>
          </cell>
          <cell r="EF108">
            <v>0</v>
          </cell>
          <cell r="EJ108">
            <v>0</v>
          </cell>
          <cell r="EL108">
            <v>0</v>
          </cell>
          <cell r="EN108">
            <v>0</v>
          </cell>
          <cell r="EP108">
            <v>0</v>
          </cell>
          <cell r="ER108">
            <v>0</v>
          </cell>
          <cell r="ET108">
            <v>0</v>
          </cell>
          <cell r="EX108">
            <v>0</v>
          </cell>
          <cell r="EZ108">
            <v>0</v>
          </cell>
          <cell r="FD108">
            <v>0</v>
          </cell>
          <cell r="FF108">
            <v>0</v>
          </cell>
        </row>
        <row r="109">
          <cell r="A109" t="str">
            <v>Vestforbrænding_KV1</v>
          </cell>
          <cell r="B109" t="str">
            <v>DK-East</v>
          </cell>
          <cell r="G109">
            <v>13.86</v>
          </cell>
          <cell r="H109">
            <v>55</v>
          </cell>
          <cell r="AK109">
            <v>2.2869000000000002</v>
          </cell>
          <cell r="AL109">
            <v>36.011904761904766</v>
          </cell>
          <cell r="AN109">
            <v>0</v>
          </cell>
          <cell r="AO109">
            <v>27.714178800000003</v>
          </cell>
          <cell r="AP109">
            <v>0</v>
          </cell>
          <cell r="AQ109">
            <v>1.2473999999999998</v>
          </cell>
          <cell r="BG109" t="b">
            <v>0</v>
          </cell>
          <cell r="BO109" t="b">
            <v>0</v>
          </cell>
          <cell r="CA109" t="b">
            <v>0</v>
          </cell>
          <cell r="CB109" t="b">
            <v>0</v>
          </cell>
          <cell r="CD109" t="b">
            <v>0</v>
          </cell>
          <cell r="CE109" t="b">
            <v>0</v>
          </cell>
          <cell r="CG109" t="b">
            <v>0</v>
          </cell>
          <cell r="CH109" t="b">
            <v>0</v>
          </cell>
          <cell r="CP109" t="str">
            <v>ECWSTBPC</v>
          </cell>
          <cell r="CT109" t="b">
            <v>0</v>
          </cell>
          <cell r="CV109" t="b">
            <v>0</v>
          </cell>
          <cell r="CX109" t="b">
            <v>0</v>
          </cell>
          <cell r="CZ109" t="b">
            <v>0</v>
          </cell>
          <cell r="DB109" t="b">
            <v>0</v>
          </cell>
          <cell r="DD109" t="b">
            <v>0</v>
          </cell>
          <cell r="DF109" t="b">
            <v>0</v>
          </cell>
          <cell r="DH109" t="b">
            <v>0</v>
          </cell>
          <cell r="DJ109" t="b">
            <v>0</v>
          </cell>
          <cell r="DL109" t="b">
            <v>0</v>
          </cell>
          <cell r="DN109" t="b">
            <v>0</v>
          </cell>
          <cell r="DP109" t="b">
            <v>0</v>
          </cell>
          <cell r="DV109">
            <v>0</v>
          </cell>
          <cell r="DX109">
            <v>0</v>
          </cell>
          <cell r="DZ109">
            <v>0</v>
          </cell>
          <cell r="EB109">
            <v>0</v>
          </cell>
          <cell r="ED109">
            <v>0</v>
          </cell>
          <cell r="EF109">
            <v>0</v>
          </cell>
          <cell r="EJ109">
            <v>0</v>
          </cell>
          <cell r="EL109">
            <v>0</v>
          </cell>
          <cell r="EN109">
            <v>0</v>
          </cell>
          <cell r="EP109">
            <v>0</v>
          </cell>
          <cell r="ER109">
            <v>0</v>
          </cell>
          <cell r="ET109">
            <v>0</v>
          </cell>
          <cell r="EX109">
            <v>0</v>
          </cell>
          <cell r="EZ109">
            <v>0</v>
          </cell>
          <cell r="FD109">
            <v>0</v>
          </cell>
          <cell r="FF109">
            <v>0</v>
          </cell>
        </row>
        <row r="110">
          <cell r="A110" t="str">
            <v>Vestforbrænding_KV1</v>
          </cell>
          <cell r="B110" t="str">
            <v>DK-East</v>
          </cell>
          <cell r="G110">
            <v>13.86</v>
          </cell>
          <cell r="H110">
            <v>55</v>
          </cell>
          <cell r="AK110">
            <v>2.2869000000000002</v>
          </cell>
          <cell r="AL110">
            <v>36.011904761904766</v>
          </cell>
          <cell r="AN110">
            <v>0</v>
          </cell>
          <cell r="AO110">
            <v>26.846820000000001</v>
          </cell>
          <cell r="AP110">
            <v>0</v>
          </cell>
          <cell r="AQ110">
            <v>1.2473999999999998</v>
          </cell>
          <cell r="BG110" t="b">
            <v>0</v>
          </cell>
          <cell r="BO110" t="b">
            <v>0</v>
          </cell>
          <cell r="CA110" t="b">
            <v>0</v>
          </cell>
          <cell r="CB110" t="b">
            <v>0</v>
          </cell>
          <cell r="CD110" t="b">
            <v>0</v>
          </cell>
          <cell r="CE110" t="b">
            <v>0</v>
          </cell>
          <cell r="CG110" t="b">
            <v>0</v>
          </cell>
          <cell r="CH110" t="b">
            <v>0</v>
          </cell>
          <cell r="CP110" t="str">
            <v>ECWSTBPC</v>
          </cell>
          <cell r="CT110" t="b">
            <v>0</v>
          </cell>
          <cell r="CV110" t="b">
            <v>0</v>
          </cell>
          <cell r="CX110" t="b">
            <v>0</v>
          </cell>
          <cell r="CZ110" t="b">
            <v>0</v>
          </cell>
          <cell r="DB110" t="b">
            <v>0</v>
          </cell>
          <cell r="DD110" t="b">
            <v>0</v>
          </cell>
          <cell r="DF110" t="b">
            <v>0</v>
          </cell>
          <cell r="DH110" t="b">
            <v>0</v>
          </cell>
          <cell r="DJ110" t="b">
            <v>0</v>
          </cell>
          <cell r="DL110" t="b">
            <v>0</v>
          </cell>
          <cell r="DN110" t="b">
            <v>0</v>
          </cell>
          <cell r="DP110" t="b">
            <v>0</v>
          </cell>
          <cell r="DV110">
            <v>0</v>
          </cell>
          <cell r="DX110">
            <v>0</v>
          </cell>
          <cell r="DZ110">
            <v>0</v>
          </cell>
          <cell r="EB110">
            <v>0</v>
          </cell>
          <cell r="ED110">
            <v>0</v>
          </cell>
          <cell r="EF110">
            <v>0</v>
          </cell>
          <cell r="EJ110">
            <v>0</v>
          </cell>
          <cell r="EL110">
            <v>0</v>
          </cell>
          <cell r="EN110">
            <v>0</v>
          </cell>
          <cell r="EP110">
            <v>0</v>
          </cell>
          <cell r="ER110">
            <v>0</v>
          </cell>
          <cell r="ET110">
            <v>0</v>
          </cell>
          <cell r="EX110">
            <v>0</v>
          </cell>
          <cell r="EZ110">
            <v>0</v>
          </cell>
          <cell r="FD110">
            <v>0</v>
          </cell>
          <cell r="FF110">
            <v>0</v>
          </cell>
        </row>
        <row r="111">
          <cell r="A111" t="str">
            <v>Vestforbrænding_KV1</v>
          </cell>
          <cell r="B111" t="str">
            <v>DK-East</v>
          </cell>
          <cell r="G111">
            <v>13.86</v>
          </cell>
          <cell r="H111">
            <v>55</v>
          </cell>
          <cell r="AK111">
            <v>2.2869000000000002</v>
          </cell>
          <cell r="AL111">
            <v>36.011904761904766</v>
          </cell>
          <cell r="AN111">
            <v>0</v>
          </cell>
          <cell r="AO111">
            <v>26.124020999999999</v>
          </cell>
          <cell r="AP111">
            <v>0</v>
          </cell>
          <cell r="AQ111">
            <v>1.2473999999999998</v>
          </cell>
          <cell r="BG111" t="b">
            <v>0</v>
          </cell>
          <cell r="BO111" t="b">
            <v>0</v>
          </cell>
          <cell r="CA111" t="b">
            <v>0</v>
          </cell>
          <cell r="CB111" t="b">
            <v>0</v>
          </cell>
          <cell r="CD111" t="b">
            <v>0</v>
          </cell>
          <cell r="CE111" t="b">
            <v>0</v>
          </cell>
          <cell r="CG111" t="b">
            <v>0</v>
          </cell>
          <cell r="CH111" t="b">
            <v>0</v>
          </cell>
          <cell r="CP111" t="str">
            <v>ECWSTBPC</v>
          </cell>
          <cell r="CT111" t="b">
            <v>0</v>
          </cell>
          <cell r="CV111" t="b">
            <v>0</v>
          </cell>
          <cell r="CX111" t="b">
            <v>0</v>
          </cell>
          <cell r="CZ111" t="b">
            <v>0</v>
          </cell>
          <cell r="DB111" t="b">
            <v>0</v>
          </cell>
          <cell r="DD111" t="b">
            <v>0</v>
          </cell>
          <cell r="DF111" t="b">
            <v>0</v>
          </cell>
          <cell r="DH111" t="b">
            <v>0</v>
          </cell>
          <cell r="DJ111" t="b">
            <v>0</v>
          </cell>
          <cell r="DL111" t="b">
            <v>0</v>
          </cell>
          <cell r="DN111" t="b">
            <v>0</v>
          </cell>
          <cell r="DP111" t="b">
            <v>0</v>
          </cell>
          <cell r="DV111">
            <v>0</v>
          </cell>
          <cell r="DX111">
            <v>0</v>
          </cell>
          <cell r="DZ111">
            <v>0</v>
          </cell>
          <cell r="EB111">
            <v>0</v>
          </cell>
          <cell r="ED111">
            <v>0</v>
          </cell>
          <cell r="EF111">
            <v>0</v>
          </cell>
          <cell r="EJ111">
            <v>0</v>
          </cell>
          <cell r="EL111">
            <v>0</v>
          </cell>
          <cell r="EN111">
            <v>0</v>
          </cell>
          <cell r="EP111">
            <v>0</v>
          </cell>
          <cell r="ER111">
            <v>0</v>
          </cell>
          <cell r="ET111">
            <v>0</v>
          </cell>
          <cell r="EX111">
            <v>0</v>
          </cell>
          <cell r="EZ111">
            <v>0</v>
          </cell>
          <cell r="FD111">
            <v>0</v>
          </cell>
          <cell r="FF111">
            <v>0</v>
          </cell>
        </row>
        <row r="112">
          <cell r="A112" t="str">
            <v>Vestforbrænding_KV1</v>
          </cell>
          <cell r="B112" t="str">
            <v>DK-East</v>
          </cell>
          <cell r="G112">
            <v>13.86</v>
          </cell>
          <cell r="H112">
            <v>55</v>
          </cell>
          <cell r="AK112">
            <v>2.2869000000000002</v>
          </cell>
          <cell r="AL112">
            <v>36.011904761904766</v>
          </cell>
          <cell r="AN112">
            <v>0</v>
          </cell>
          <cell r="AO112">
            <v>25.6903416</v>
          </cell>
          <cell r="AP112">
            <v>0</v>
          </cell>
          <cell r="AQ112">
            <v>1.2473999999999998</v>
          </cell>
          <cell r="BG112" t="b">
            <v>0</v>
          </cell>
          <cell r="BO112" t="b">
            <v>0</v>
          </cell>
          <cell r="CA112" t="b">
            <v>0</v>
          </cell>
          <cell r="CB112" t="b">
            <v>0</v>
          </cell>
          <cell r="CD112" t="b">
            <v>0</v>
          </cell>
          <cell r="CE112" t="b">
            <v>0</v>
          </cell>
          <cell r="CG112" t="b">
            <v>0</v>
          </cell>
          <cell r="CH112" t="b">
            <v>0</v>
          </cell>
          <cell r="CT112" t="b">
            <v>0</v>
          </cell>
          <cell r="CV112" t="b">
            <v>0</v>
          </cell>
          <cell r="CX112" t="b">
            <v>0</v>
          </cell>
          <cell r="CZ112" t="b">
            <v>0</v>
          </cell>
          <cell r="DB112" t="b">
            <v>0</v>
          </cell>
          <cell r="DD112" t="b">
            <v>0</v>
          </cell>
          <cell r="DF112" t="b">
            <v>0</v>
          </cell>
          <cell r="DH112" t="b">
            <v>0</v>
          </cell>
          <cell r="DJ112" t="b">
            <v>0</v>
          </cell>
          <cell r="DL112" t="b">
            <v>0</v>
          </cell>
          <cell r="DN112" t="b">
            <v>0</v>
          </cell>
          <cell r="DP112" t="b">
            <v>0</v>
          </cell>
          <cell r="DV112">
            <v>0</v>
          </cell>
          <cell r="DX112">
            <v>0</v>
          </cell>
          <cell r="DZ112">
            <v>0</v>
          </cell>
          <cell r="EB112">
            <v>0</v>
          </cell>
          <cell r="ED112">
            <v>0</v>
          </cell>
          <cell r="EF112">
            <v>0</v>
          </cell>
          <cell r="EJ112">
            <v>0</v>
          </cell>
          <cell r="EL112">
            <v>0</v>
          </cell>
          <cell r="EN112">
            <v>0</v>
          </cell>
          <cell r="EP112">
            <v>0</v>
          </cell>
          <cell r="ER112">
            <v>0</v>
          </cell>
          <cell r="ET112">
            <v>0</v>
          </cell>
          <cell r="EX112">
            <v>0</v>
          </cell>
          <cell r="EZ112">
            <v>0</v>
          </cell>
          <cell r="FD112">
            <v>0</v>
          </cell>
          <cell r="FF112">
            <v>0</v>
          </cell>
        </row>
        <row r="113">
          <cell r="A113" t="str">
            <v>Vestforbrænding_KV2</v>
          </cell>
          <cell r="B113" t="str">
            <v>DK-East</v>
          </cell>
          <cell r="G113">
            <v>17.812000000000001</v>
          </cell>
          <cell r="H113">
            <v>73</v>
          </cell>
          <cell r="AK113">
            <v>3.0280400000000003</v>
          </cell>
          <cell r="AL113">
            <v>50.860655737704917</v>
          </cell>
          <cell r="AN113">
            <v>0</v>
          </cell>
          <cell r="AO113">
            <v>34.501844000000006</v>
          </cell>
          <cell r="AP113">
            <v>0</v>
          </cell>
          <cell r="AQ113">
            <v>1.6030800000000001</v>
          </cell>
          <cell r="BG113" t="b">
            <v>0</v>
          </cell>
          <cell r="BO113" t="b">
            <v>0</v>
          </cell>
          <cell r="CA113" t="b">
            <v>0</v>
          </cell>
          <cell r="CB113" t="b">
            <v>0</v>
          </cell>
          <cell r="CD113" t="b">
            <v>0</v>
          </cell>
          <cell r="CE113" t="b">
            <v>0</v>
          </cell>
          <cell r="CG113" t="b">
            <v>0</v>
          </cell>
          <cell r="CH113" t="b">
            <v>0</v>
          </cell>
          <cell r="CP113" t="str">
            <v>ECWSTBPC</v>
          </cell>
          <cell r="CT113" t="b">
            <v>0</v>
          </cell>
          <cell r="CV113" t="b">
            <v>0</v>
          </cell>
          <cell r="CX113" t="b">
            <v>0</v>
          </cell>
          <cell r="CZ113" t="b">
            <v>0</v>
          </cell>
          <cell r="DB113" t="b">
            <v>0</v>
          </cell>
          <cell r="DD113" t="b">
            <v>0</v>
          </cell>
          <cell r="DF113" t="b">
            <v>0</v>
          </cell>
          <cell r="DH113" t="b">
            <v>0</v>
          </cell>
          <cell r="DJ113" t="b">
            <v>0</v>
          </cell>
          <cell r="DL113" t="b">
            <v>0</v>
          </cell>
          <cell r="DN113" t="b">
            <v>0</v>
          </cell>
          <cell r="DP113" t="b">
            <v>0</v>
          </cell>
          <cell r="DV113">
            <v>0</v>
          </cell>
          <cell r="DX113">
            <v>0</v>
          </cell>
          <cell r="DZ113">
            <v>0</v>
          </cell>
          <cell r="EB113">
            <v>0</v>
          </cell>
          <cell r="ED113">
            <v>0</v>
          </cell>
          <cell r="EF113">
            <v>0</v>
          </cell>
          <cell r="EJ113">
            <v>0</v>
          </cell>
          <cell r="EL113">
            <v>0</v>
          </cell>
          <cell r="EN113">
            <v>0</v>
          </cell>
          <cell r="EP113">
            <v>0</v>
          </cell>
          <cell r="ER113">
            <v>0</v>
          </cell>
          <cell r="ET113">
            <v>0</v>
          </cell>
          <cell r="EX113">
            <v>0</v>
          </cell>
          <cell r="EZ113">
            <v>0</v>
          </cell>
          <cell r="FD113">
            <v>0</v>
          </cell>
          <cell r="FF113">
            <v>0</v>
          </cell>
        </row>
        <row r="114">
          <cell r="A114" t="str">
            <v>Vestforbrænding_KV2</v>
          </cell>
          <cell r="B114" t="str">
            <v>DK-East</v>
          </cell>
          <cell r="G114">
            <v>17.812000000000001</v>
          </cell>
          <cell r="H114">
            <v>73</v>
          </cell>
          <cell r="AK114">
            <v>3.0280400000000003</v>
          </cell>
          <cell r="AL114">
            <v>50.860655737704917</v>
          </cell>
          <cell r="AN114">
            <v>0</v>
          </cell>
          <cell r="AO114">
            <v>33.572948200000006</v>
          </cell>
          <cell r="AP114">
            <v>0</v>
          </cell>
          <cell r="AQ114">
            <v>1.6030800000000001</v>
          </cell>
          <cell r="BG114" t="b">
            <v>0</v>
          </cell>
          <cell r="BO114" t="b">
            <v>0</v>
          </cell>
          <cell r="CA114" t="b">
            <v>0</v>
          </cell>
          <cell r="CB114" t="b">
            <v>0</v>
          </cell>
          <cell r="CD114" t="b">
            <v>0</v>
          </cell>
          <cell r="CE114" t="b">
            <v>0</v>
          </cell>
          <cell r="CG114" t="b">
            <v>0</v>
          </cell>
          <cell r="CH114" t="b">
            <v>0</v>
          </cell>
          <cell r="CP114" t="str">
            <v>ECWSTBPC</v>
          </cell>
          <cell r="CT114" t="b">
            <v>0</v>
          </cell>
          <cell r="CV114" t="b">
            <v>0</v>
          </cell>
          <cell r="CX114" t="b">
            <v>0</v>
          </cell>
          <cell r="CZ114" t="b">
            <v>0</v>
          </cell>
          <cell r="DB114" t="b">
            <v>0</v>
          </cell>
          <cell r="DD114" t="b">
            <v>0</v>
          </cell>
          <cell r="DF114" t="b">
            <v>0</v>
          </cell>
          <cell r="DH114" t="b">
            <v>0</v>
          </cell>
          <cell r="DJ114" t="b">
            <v>0</v>
          </cell>
          <cell r="DL114" t="b">
            <v>0</v>
          </cell>
          <cell r="DN114" t="b">
            <v>0</v>
          </cell>
          <cell r="DP114" t="b">
            <v>0</v>
          </cell>
          <cell r="DV114">
            <v>0</v>
          </cell>
          <cell r="DX114">
            <v>0</v>
          </cell>
          <cell r="DZ114">
            <v>0</v>
          </cell>
          <cell r="EB114">
            <v>0</v>
          </cell>
          <cell r="ED114">
            <v>0</v>
          </cell>
          <cell r="EF114">
            <v>0</v>
          </cell>
          <cell r="EJ114">
            <v>0</v>
          </cell>
          <cell r="EL114">
            <v>0</v>
          </cell>
          <cell r="EN114">
            <v>0</v>
          </cell>
          <cell r="EP114">
            <v>0</v>
          </cell>
          <cell r="ER114">
            <v>0</v>
          </cell>
          <cell r="ET114">
            <v>0</v>
          </cell>
          <cell r="EX114">
            <v>0</v>
          </cell>
          <cell r="EZ114">
            <v>0</v>
          </cell>
          <cell r="FD114">
            <v>0</v>
          </cell>
          <cell r="FF114">
            <v>0</v>
          </cell>
        </row>
        <row r="115">
          <cell r="A115" t="str">
            <v>Vestforbrænding_KV2</v>
          </cell>
          <cell r="B115" t="str">
            <v>DK-East</v>
          </cell>
          <cell r="G115">
            <v>17.812000000000001</v>
          </cell>
          <cell r="H115">
            <v>73</v>
          </cell>
          <cell r="AK115">
            <v>3.0280400000000003</v>
          </cell>
          <cell r="AL115">
            <v>50.860655737704917</v>
          </cell>
          <cell r="AN115">
            <v>0</v>
          </cell>
          <cell r="AO115">
            <v>33.015610720000005</v>
          </cell>
          <cell r="AP115">
            <v>0</v>
          </cell>
          <cell r="AQ115">
            <v>1.6030800000000001</v>
          </cell>
          <cell r="BG115" t="b">
            <v>0</v>
          </cell>
          <cell r="BO115" t="b">
            <v>0</v>
          </cell>
          <cell r="CA115" t="b">
            <v>0</v>
          </cell>
          <cell r="CB115" t="b">
            <v>0</v>
          </cell>
          <cell r="CD115" t="b">
            <v>0</v>
          </cell>
          <cell r="CE115" t="b">
            <v>0</v>
          </cell>
          <cell r="CG115" t="b">
            <v>0</v>
          </cell>
          <cell r="CH115" t="b">
            <v>0</v>
          </cell>
          <cell r="CT115" t="b">
            <v>0</v>
          </cell>
          <cell r="CV115" t="b">
            <v>0</v>
          </cell>
          <cell r="CX115" t="b">
            <v>0</v>
          </cell>
          <cell r="CZ115" t="b">
            <v>0</v>
          </cell>
          <cell r="DB115" t="b">
            <v>0</v>
          </cell>
          <cell r="DD115" t="b">
            <v>0</v>
          </cell>
          <cell r="DF115" t="b">
            <v>0</v>
          </cell>
          <cell r="DH115" t="b">
            <v>0</v>
          </cell>
          <cell r="DJ115" t="b">
            <v>0</v>
          </cell>
          <cell r="DL115" t="b">
            <v>0</v>
          </cell>
          <cell r="DN115" t="b">
            <v>0</v>
          </cell>
          <cell r="DP115" t="b">
            <v>0</v>
          </cell>
          <cell r="DV115">
            <v>0</v>
          </cell>
          <cell r="DX115">
            <v>0</v>
          </cell>
          <cell r="DZ115">
            <v>0</v>
          </cell>
          <cell r="EB115">
            <v>0</v>
          </cell>
          <cell r="ED115">
            <v>0</v>
          </cell>
          <cell r="EF115">
            <v>0</v>
          </cell>
          <cell r="EJ115">
            <v>0</v>
          </cell>
          <cell r="EL115">
            <v>0</v>
          </cell>
          <cell r="EN115">
            <v>0</v>
          </cell>
          <cell r="EP115">
            <v>0</v>
          </cell>
          <cell r="ER115">
            <v>0</v>
          </cell>
          <cell r="ET115">
            <v>0</v>
          </cell>
          <cell r="EX115">
            <v>0</v>
          </cell>
          <cell r="EZ115">
            <v>0</v>
          </cell>
          <cell r="FD115">
            <v>0</v>
          </cell>
          <cell r="FF115">
            <v>0</v>
          </cell>
        </row>
        <row r="116">
          <cell r="A116" t="str">
            <v>Vestforbrænding_KV3</v>
          </cell>
          <cell r="B116" t="str">
            <v>DK-East</v>
          </cell>
          <cell r="G116">
            <v>40.281690140845072</v>
          </cell>
          <cell r="H116">
            <v>110</v>
          </cell>
          <cell r="AK116">
            <v>9.9495774647887334</v>
          </cell>
          <cell r="AL116">
            <v>74.194999999999993</v>
          </cell>
          <cell r="AN116">
            <v>0</v>
          </cell>
          <cell r="AO116">
            <v>46.726760563380282</v>
          </cell>
          <cell r="AP116">
            <v>0</v>
          </cell>
          <cell r="AQ116">
            <v>2.8197183098591547</v>
          </cell>
          <cell r="BG116" t="b">
            <v>0</v>
          </cell>
          <cell r="BO116" t="b">
            <v>0</v>
          </cell>
          <cell r="CA116" t="b">
            <v>0</v>
          </cell>
          <cell r="CB116" t="b">
            <v>0</v>
          </cell>
          <cell r="CD116" t="b">
            <v>0</v>
          </cell>
          <cell r="CE116" t="b">
            <v>0</v>
          </cell>
          <cell r="CG116" t="b">
            <v>0</v>
          </cell>
          <cell r="CH116" t="b">
            <v>0</v>
          </cell>
          <cell r="CP116" t="str">
            <v>ECWSTBPC</v>
          </cell>
          <cell r="CT116" t="b">
            <v>0</v>
          </cell>
          <cell r="CV116" t="b">
            <v>0</v>
          </cell>
          <cell r="CX116" t="b">
            <v>0</v>
          </cell>
          <cell r="CZ116" t="b">
            <v>0</v>
          </cell>
          <cell r="DB116" t="b">
            <v>0</v>
          </cell>
          <cell r="DD116" t="b">
            <v>0</v>
          </cell>
          <cell r="DF116" t="b">
            <v>0</v>
          </cell>
          <cell r="DH116" t="b">
            <v>0</v>
          </cell>
          <cell r="DJ116" t="b">
            <v>0</v>
          </cell>
          <cell r="DL116" t="b">
            <v>0</v>
          </cell>
          <cell r="DN116" t="b">
            <v>0</v>
          </cell>
          <cell r="DP116" t="b">
            <v>0</v>
          </cell>
          <cell r="DV116">
            <v>0</v>
          </cell>
          <cell r="DX116">
            <v>0</v>
          </cell>
          <cell r="DZ116">
            <v>0</v>
          </cell>
          <cell r="EB116">
            <v>0</v>
          </cell>
          <cell r="ED116">
            <v>0</v>
          </cell>
          <cell r="EF116">
            <v>0</v>
          </cell>
          <cell r="EJ116">
            <v>0</v>
          </cell>
          <cell r="EL116">
            <v>0</v>
          </cell>
          <cell r="EN116">
            <v>0</v>
          </cell>
          <cell r="EP116">
            <v>0</v>
          </cell>
          <cell r="ER116">
            <v>0</v>
          </cell>
          <cell r="ET116">
            <v>0</v>
          </cell>
          <cell r="EX116">
            <v>0</v>
          </cell>
          <cell r="EZ116">
            <v>0</v>
          </cell>
          <cell r="FD116">
            <v>0</v>
          </cell>
          <cell r="FF116">
            <v>0</v>
          </cell>
        </row>
        <row r="117">
          <cell r="A117" t="str">
            <v>Vestforbrænding_KV4</v>
          </cell>
          <cell r="B117" t="str">
            <v>DK-East</v>
          </cell>
          <cell r="G117">
            <v>60.056338028169016</v>
          </cell>
          <cell r="H117">
            <v>164</v>
          </cell>
          <cell r="AK117">
            <v>14.833915492957747</v>
          </cell>
          <cell r="AL117">
            <v>110.61800000000001</v>
          </cell>
          <cell r="AN117">
            <v>0</v>
          </cell>
          <cell r="AO117">
            <v>69.665352112676047</v>
          </cell>
          <cell r="AP117">
            <v>0</v>
          </cell>
          <cell r="AQ117">
            <v>4.2039436619718309</v>
          </cell>
          <cell r="BG117" t="b">
            <v>0</v>
          </cell>
          <cell r="BO117" t="b">
            <v>0</v>
          </cell>
          <cell r="CA117" t="b">
            <v>0</v>
          </cell>
          <cell r="CB117" t="b">
            <v>0</v>
          </cell>
          <cell r="CD117" t="b">
            <v>0</v>
          </cell>
          <cell r="CE117" t="b">
            <v>0</v>
          </cell>
          <cell r="CG117" t="b">
            <v>0</v>
          </cell>
          <cell r="CH117" t="b">
            <v>0</v>
          </cell>
          <cell r="CP117" t="str">
            <v>ECWSTBPC</v>
          </cell>
          <cell r="CT117" t="b">
            <v>0</v>
          </cell>
          <cell r="CV117" t="b">
            <v>0</v>
          </cell>
          <cell r="CX117" t="b">
            <v>0</v>
          </cell>
          <cell r="CZ117" t="b">
            <v>0</v>
          </cell>
          <cell r="DB117" t="b">
            <v>0</v>
          </cell>
          <cell r="DD117" t="b">
            <v>0</v>
          </cell>
          <cell r="DF117" t="b">
            <v>0</v>
          </cell>
          <cell r="DH117" t="b">
            <v>0</v>
          </cell>
          <cell r="DJ117" t="b">
            <v>0</v>
          </cell>
          <cell r="DL117" t="b">
            <v>0</v>
          </cell>
          <cell r="DN117" t="b">
            <v>0</v>
          </cell>
          <cell r="DP117" t="b">
            <v>0</v>
          </cell>
          <cell r="DV117">
            <v>0</v>
          </cell>
          <cell r="DX117">
            <v>0</v>
          </cell>
          <cell r="DZ117">
            <v>0</v>
          </cell>
          <cell r="EB117">
            <v>0</v>
          </cell>
          <cell r="ED117">
            <v>0</v>
          </cell>
          <cell r="EF117">
            <v>0</v>
          </cell>
          <cell r="EJ117">
            <v>0</v>
          </cell>
          <cell r="EL117">
            <v>0</v>
          </cell>
          <cell r="EN117">
            <v>0</v>
          </cell>
          <cell r="EP117">
            <v>0</v>
          </cell>
          <cell r="ER117">
            <v>0</v>
          </cell>
          <cell r="ET117">
            <v>0</v>
          </cell>
          <cell r="EX117">
            <v>0</v>
          </cell>
          <cell r="EZ117">
            <v>0</v>
          </cell>
          <cell r="FD117">
            <v>0</v>
          </cell>
          <cell r="FF117">
            <v>0</v>
          </cell>
        </row>
        <row r="118">
          <cell r="A118" t="str">
            <v>Amagerforbrænding</v>
          </cell>
          <cell r="B118" t="str">
            <v>DK-East</v>
          </cell>
          <cell r="G118">
            <v>0</v>
          </cell>
          <cell r="H118">
            <v>14</v>
          </cell>
          <cell r="AK118">
            <v>0</v>
          </cell>
          <cell r="AL118">
            <v>11.200000000000001</v>
          </cell>
          <cell r="AN118">
            <v>0</v>
          </cell>
          <cell r="AO118">
            <v>2.7720000000000002</v>
          </cell>
          <cell r="AP118">
            <v>0</v>
          </cell>
          <cell r="AQ118">
            <v>0.98000000000000009</v>
          </cell>
          <cell r="BG118" t="b">
            <v>0</v>
          </cell>
          <cell r="BO118" t="b">
            <v>0</v>
          </cell>
          <cell r="CA118" t="b">
            <v>0</v>
          </cell>
          <cell r="CB118" t="b">
            <v>0</v>
          </cell>
          <cell r="CD118" t="b">
            <v>0</v>
          </cell>
          <cell r="CE118" t="b">
            <v>0</v>
          </cell>
          <cell r="CG118" t="b">
            <v>0</v>
          </cell>
          <cell r="CH118" t="b">
            <v>0</v>
          </cell>
          <cell r="CP118" t="str">
            <v>EHWSTBOC</v>
          </cell>
          <cell r="CT118" t="b">
            <v>0</v>
          </cell>
          <cell r="CV118" t="b">
            <v>0</v>
          </cell>
          <cell r="CX118" t="b">
            <v>0</v>
          </cell>
          <cell r="CZ118" t="b">
            <v>0</v>
          </cell>
          <cell r="DB118" t="b">
            <v>0</v>
          </cell>
          <cell r="DD118" t="b">
            <v>0</v>
          </cell>
          <cell r="DF118" t="b">
            <v>0</v>
          </cell>
          <cell r="DH118" t="b">
            <v>0</v>
          </cell>
          <cell r="DJ118" t="b">
            <v>0</v>
          </cell>
          <cell r="DL118" t="b">
            <v>0</v>
          </cell>
          <cell r="DN118" t="b">
            <v>0</v>
          </cell>
          <cell r="DP118" t="b">
            <v>0</v>
          </cell>
          <cell r="DV118">
            <v>0</v>
          </cell>
          <cell r="DX118">
            <v>0</v>
          </cell>
          <cell r="DZ118">
            <v>0</v>
          </cell>
          <cell r="EB118">
            <v>0</v>
          </cell>
          <cell r="ED118">
            <v>0</v>
          </cell>
          <cell r="EF118">
            <v>0</v>
          </cell>
          <cell r="EJ118">
            <v>0</v>
          </cell>
          <cell r="EL118">
            <v>0</v>
          </cell>
          <cell r="EN118">
            <v>0</v>
          </cell>
          <cell r="EP118">
            <v>0</v>
          </cell>
          <cell r="ER118">
            <v>0</v>
          </cell>
          <cell r="ET118">
            <v>0</v>
          </cell>
          <cell r="EX118">
            <v>0</v>
          </cell>
          <cell r="EZ118">
            <v>0</v>
          </cell>
          <cell r="FD118">
            <v>0</v>
          </cell>
          <cell r="FF118">
            <v>0</v>
          </cell>
        </row>
        <row r="119">
          <cell r="A119" t="str">
            <v>Amagerforbrænding_KV</v>
          </cell>
          <cell r="B119" t="str">
            <v>DK-East</v>
          </cell>
          <cell r="G119">
            <v>18.2</v>
          </cell>
          <cell r="H119">
            <v>66.666666666666657</v>
          </cell>
          <cell r="AK119">
            <v>2.6389999999999998</v>
          </cell>
          <cell r="AL119">
            <v>35.409035409035397</v>
          </cell>
          <cell r="AN119">
            <v>0</v>
          </cell>
          <cell r="AO119">
            <v>37.721137999999996</v>
          </cell>
          <cell r="AP119">
            <v>0</v>
          </cell>
          <cell r="AQ119">
            <v>1.6379999999999999</v>
          </cell>
          <cell r="BG119" t="b">
            <v>0</v>
          </cell>
          <cell r="BO119" t="b">
            <v>0</v>
          </cell>
          <cell r="CA119" t="b">
            <v>0</v>
          </cell>
          <cell r="CB119" t="b">
            <v>0</v>
          </cell>
          <cell r="CD119" t="b">
            <v>0</v>
          </cell>
          <cell r="CE119" t="b">
            <v>0</v>
          </cell>
          <cell r="CG119" t="b">
            <v>0</v>
          </cell>
          <cell r="CH119" t="b">
            <v>0</v>
          </cell>
          <cell r="CP119" t="str">
            <v>ECWSTBPC</v>
          </cell>
          <cell r="CT119" t="b">
            <v>0</v>
          </cell>
          <cell r="CV119" t="b">
            <v>0</v>
          </cell>
          <cell r="CX119" t="b">
            <v>0</v>
          </cell>
          <cell r="CZ119" t="b">
            <v>0</v>
          </cell>
          <cell r="DB119" t="b">
            <v>0</v>
          </cell>
          <cell r="DD119" t="b">
            <v>0</v>
          </cell>
          <cell r="DF119" t="b">
            <v>0</v>
          </cell>
          <cell r="DH119" t="b">
            <v>0</v>
          </cell>
          <cell r="DJ119" t="b">
            <v>0</v>
          </cell>
          <cell r="DL119" t="b">
            <v>0</v>
          </cell>
          <cell r="DN119" t="b">
            <v>0</v>
          </cell>
          <cell r="DP119" t="b">
            <v>0</v>
          </cell>
          <cell r="DV119">
            <v>0</v>
          </cell>
          <cell r="DX119">
            <v>0</v>
          </cell>
          <cell r="DZ119">
            <v>0</v>
          </cell>
          <cell r="EB119">
            <v>0</v>
          </cell>
          <cell r="ED119">
            <v>0</v>
          </cell>
          <cell r="EF119">
            <v>0</v>
          </cell>
          <cell r="EJ119">
            <v>0</v>
          </cell>
          <cell r="EL119">
            <v>0</v>
          </cell>
          <cell r="EN119">
            <v>0</v>
          </cell>
          <cell r="EP119">
            <v>0</v>
          </cell>
          <cell r="ER119">
            <v>0</v>
          </cell>
          <cell r="ET119">
            <v>0</v>
          </cell>
          <cell r="EX119">
            <v>0</v>
          </cell>
          <cell r="EZ119">
            <v>0</v>
          </cell>
          <cell r="FD119">
            <v>0</v>
          </cell>
          <cell r="FF119">
            <v>0</v>
          </cell>
        </row>
        <row r="120">
          <cell r="A120" t="str">
            <v>Amagerforbrænding_KV</v>
          </cell>
          <cell r="B120" t="str">
            <v>DK-East</v>
          </cell>
          <cell r="G120">
            <v>28.3</v>
          </cell>
          <cell r="H120">
            <v>125.77777777777777</v>
          </cell>
          <cell r="AK120">
            <v>4.2732999999999999</v>
          </cell>
          <cell r="AL120">
            <v>84.410864197530856</v>
          </cell>
          <cell r="AN120">
            <v>0</v>
          </cell>
          <cell r="AO120">
            <v>54.817100000000003</v>
          </cell>
          <cell r="AP120">
            <v>0</v>
          </cell>
          <cell r="AQ120">
            <v>2.5470000000000002</v>
          </cell>
          <cell r="BG120" t="b">
            <v>0</v>
          </cell>
          <cell r="BO120" t="b">
            <v>0</v>
          </cell>
          <cell r="CA120" t="b">
            <v>0</v>
          </cell>
          <cell r="CB120" t="b">
            <v>0</v>
          </cell>
          <cell r="CD120" t="b">
            <v>0</v>
          </cell>
          <cell r="CE120" t="b">
            <v>0</v>
          </cell>
          <cell r="CG120" t="b">
            <v>0</v>
          </cell>
          <cell r="CH120" t="b">
            <v>0</v>
          </cell>
          <cell r="CP120" t="str">
            <v>ECWSTBPC</v>
          </cell>
          <cell r="CT120" t="b">
            <v>0</v>
          </cell>
          <cell r="CV120" t="b">
            <v>0</v>
          </cell>
          <cell r="CX120" t="b">
            <v>0</v>
          </cell>
          <cell r="CZ120" t="b">
            <v>0</v>
          </cell>
          <cell r="DB120" t="b">
            <v>0</v>
          </cell>
          <cell r="DD120" t="b">
            <v>0</v>
          </cell>
          <cell r="DF120" t="b">
            <v>0</v>
          </cell>
          <cell r="DH120" t="b">
            <v>0</v>
          </cell>
          <cell r="DJ120" t="b">
            <v>0</v>
          </cell>
          <cell r="DL120" t="b">
            <v>0</v>
          </cell>
          <cell r="DN120" t="b">
            <v>0</v>
          </cell>
          <cell r="DP120" t="b">
            <v>0</v>
          </cell>
          <cell r="DV120">
            <v>0</v>
          </cell>
          <cell r="DX120">
            <v>0</v>
          </cell>
          <cell r="DZ120">
            <v>0</v>
          </cell>
          <cell r="EB120">
            <v>0</v>
          </cell>
          <cell r="ED120">
            <v>0</v>
          </cell>
          <cell r="EF120">
            <v>0</v>
          </cell>
          <cell r="EJ120">
            <v>0</v>
          </cell>
          <cell r="EL120">
            <v>0</v>
          </cell>
          <cell r="EN120">
            <v>0</v>
          </cell>
          <cell r="EP120">
            <v>0</v>
          </cell>
          <cell r="ER120">
            <v>0</v>
          </cell>
          <cell r="ET120">
            <v>0</v>
          </cell>
          <cell r="EX120">
            <v>0</v>
          </cell>
          <cell r="EZ120">
            <v>0</v>
          </cell>
          <cell r="FD120">
            <v>0</v>
          </cell>
          <cell r="FF120">
            <v>0</v>
          </cell>
        </row>
        <row r="121">
          <cell r="A121" t="str">
            <v>Amagerforbrænding_KV</v>
          </cell>
          <cell r="B121" t="str">
            <v>DK-East</v>
          </cell>
          <cell r="G121">
            <v>28.3</v>
          </cell>
          <cell r="H121">
            <v>125.77777777777777</v>
          </cell>
          <cell r="AK121">
            <v>4.2732999999999999</v>
          </cell>
          <cell r="AL121">
            <v>84.410864197530856</v>
          </cell>
          <cell r="AN121">
            <v>0</v>
          </cell>
          <cell r="AO121">
            <v>53.341255000000004</v>
          </cell>
          <cell r="AP121">
            <v>0</v>
          </cell>
          <cell r="AQ121">
            <v>2.5470000000000002</v>
          </cell>
          <cell r="BG121" t="b">
            <v>0</v>
          </cell>
          <cell r="BO121" t="b">
            <v>0</v>
          </cell>
          <cell r="CA121" t="b">
            <v>0</v>
          </cell>
          <cell r="CB121" t="b">
            <v>0</v>
          </cell>
          <cell r="CD121" t="b">
            <v>0</v>
          </cell>
          <cell r="CE121" t="b">
            <v>0</v>
          </cell>
          <cell r="CG121" t="b">
            <v>0</v>
          </cell>
          <cell r="CH121" t="b">
            <v>0</v>
          </cell>
          <cell r="CP121" t="str">
            <v>ECWSTBPC</v>
          </cell>
          <cell r="CT121" t="b">
            <v>0</v>
          </cell>
          <cell r="CV121" t="b">
            <v>0</v>
          </cell>
          <cell r="CX121" t="b">
            <v>0</v>
          </cell>
          <cell r="CZ121" t="b">
            <v>0</v>
          </cell>
          <cell r="DB121" t="b">
            <v>0</v>
          </cell>
          <cell r="DD121" t="b">
            <v>0</v>
          </cell>
          <cell r="DF121" t="b">
            <v>0</v>
          </cell>
          <cell r="DH121" t="b">
            <v>0</v>
          </cell>
          <cell r="DJ121" t="b">
            <v>0</v>
          </cell>
          <cell r="DL121" t="b">
            <v>0</v>
          </cell>
          <cell r="DN121" t="b">
            <v>0</v>
          </cell>
          <cell r="DP121" t="b">
            <v>0</v>
          </cell>
          <cell r="DV121">
            <v>0</v>
          </cell>
          <cell r="DX121">
            <v>0</v>
          </cell>
          <cell r="DZ121">
            <v>0</v>
          </cell>
          <cell r="EB121">
            <v>0</v>
          </cell>
          <cell r="ED121">
            <v>0</v>
          </cell>
          <cell r="EF121">
            <v>0</v>
          </cell>
          <cell r="EJ121">
            <v>0</v>
          </cell>
          <cell r="EL121">
            <v>0</v>
          </cell>
          <cell r="EN121">
            <v>0</v>
          </cell>
          <cell r="EP121">
            <v>0</v>
          </cell>
          <cell r="ER121">
            <v>0</v>
          </cell>
          <cell r="ET121">
            <v>0</v>
          </cell>
          <cell r="EX121">
            <v>0</v>
          </cell>
          <cell r="EZ121">
            <v>0</v>
          </cell>
          <cell r="FD121">
            <v>0</v>
          </cell>
          <cell r="FF121">
            <v>0</v>
          </cell>
        </row>
        <row r="122">
          <cell r="A122" t="str">
            <v>Amagerforbrænding_KV</v>
          </cell>
          <cell r="B122" t="str">
            <v>DK-East</v>
          </cell>
          <cell r="G122">
            <v>28.3</v>
          </cell>
          <cell r="H122">
            <v>125.77777777777777</v>
          </cell>
          <cell r="AK122">
            <v>4.2732999999999999</v>
          </cell>
          <cell r="AL122">
            <v>84.410864197530856</v>
          </cell>
          <cell r="AN122">
            <v>0</v>
          </cell>
          <cell r="AO122">
            <v>52.455748000000007</v>
          </cell>
          <cell r="AP122">
            <v>0</v>
          </cell>
          <cell r="AQ122">
            <v>2.5470000000000002</v>
          </cell>
          <cell r="BG122" t="b">
            <v>0</v>
          </cell>
          <cell r="BO122" t="b">
            <v>0</v>
          </cell>
          <cell r="CA122" t="b">
            <v>0</v>
          </cell>
          <cell r="CB122" t="b">
            <v>0</v>
          </cell>
          <cell r="CD122" t="b">
            <v>0</v>
          </cell>
          <cell r="CE122" t="b">
            <v>0</v>
          </cell>
          <cell r="CG122" t="b">
            <v>0</v>
          </cell>
          <cell r="CH122" t="b">
            <v>0</v>
          </cell>
          <cell r="CT122" t="b">
            <v>0</v>
          </cell>
          <cell r="CV122" t="b">
            <v>0</v>
          </cell>
          <cell r="CX122" t="b">
            <v>0</v>
          </cell>
          <cell r="CZ122" t="b">
            <v>0</v>
          </cell>
          <cell r="DB122" t="b">
            <v>0</v>
          </cell>
          <cell r="DD122" t="b">
            <v>0</v>
          </cell>
          <cell r="DF122" t="b">
            <v>0</v>
          </cell>
          <cell r="DH122" t="b">
            <v>0</v>
          </cell>
          <cell r="DJ122" t="b">
            <v>0</v>
          </cell>
          <cell r="DL122" t="b">
            <v>0</v>
          </cell>
          <cell r="DN122" t="b">
            <v>0</v>
          </cell>
          <cell r="DP122" t="b">
            <v>0</v>
          </cell>
          <cell r="DV122">
            <v>0</v>
          </cell>
          <cell r="DX122">
            <v>0</v>
          </cell>
          <cell r="DZ122">
            <v>0</v>
          </cell>
          <cell r="EB122">
            <v>0</v>
          </cell>
          <cell r="ED122">
            <v>0</v>
          </cell>
          <cell r="EF122">
            <v>0</v>
          </cell>
          <cell r="EJ122">
            <v>0</v>
          </cell>
          <cell r="EL122">
            <v>0</v>
          </cell>
          <cell r="EN122">
            <v>0</v>
          </cell>
          <cell r="EP122">
            <v>0</v>
          </cell>
          <cell r="ER122">
            <v>0</v>
          </cell>
          <cell r="ET122">
            <v>0</v>
          </cell>
          <cell r="EX122">
            <v>0</v>
          </cell>
          <cell r="EZ122">
            <v>0</v>
          </cell>
          <cell r="FD122">
            <v>0</v>
          </cell>
          <cell r="FF122">
            <v>0</v>
          </cell>
        </row>
        <row r="123">
          <cell r="A123" t="str">
            <v>Amagerforbrænding_KV2</v>
          </cell>
          <cell r="B123" t="str">
            <v>DK-East</v>
          </cell>
          <cell r="G123">
            <v>39.150000000000006</v>
          </cell>
          <cell r="H123">
            <v>123.375</v>
          </cell>
          <cell r="AK123">
            <v>8.9586945</v>
          </cell>
          <cell r="AL123">
            <v>88.968347808908021</v>
          </cell>
          <cell r="AN123">
            <v>0</v>
          </cell>
          <cell r="AO123">
            <v>45.414000000000001</v>
          </cell>
          <cell r="AP123">
            <v>0</v>
          </cell>
          <cell r="AQ123">
            <v>2.7404999999999999</v>
          </cell>
          <cell r="BG123" t="b">
            <v>0</v>
          </cell>
          <cell r="BO123" t="b">
            <v>0</v>
          </cell>
          <cell r="CA123" t="b">
            <v>0</v>
          </cell>
          <cell r="CB123" t="b">
            <v>0</v>
          </cell>
          <cell r="CD123" t="b">
            <v>0</v>
          </cell>
          <cell r="CE123" t="b">
            <v>0</v>
          </cell>
          <cell r="CG123" t="b">
            <v>0</v>
          </cell>
          <cell r="CH123" t="b">
            <v>0</v>
          </cell>
          <cell r="CP123" t="str">
            <v>ECWSTBPC</v>
          </cell>
          <cell r="CT123" t="b">
            <v>0</v>
          </cell>
          <cell r="CV123" t="b">
            <v>0</v>
          </cell>
          <cell r="CX123" t="b">
            <v>0</v>
          </cell>
          <cell r="CZ123" t="b">
            <v>0</v>
          </cell>
          <cell r="DB123" t="b">
            <v>0</v>
          </cell>
          <cell r="DD123" t="b">
            <v>0</v>
          </cell>
          <cell r="DF123" t="b">
            <v>0</v>
          </cell>
          <cell r="DH123" t="b">
            <v>0</v>
          </cell>
          <cell r="DJ123" t="b">
            <v>0</v>
          </cell>
          <cell r="DL123" t="b">
            <v>0</v>
          </cell>
          <cell r="DN123" t="b">
            <v>0</v>
          </cell>
          <cell r="DP123" t="b">
            <v>0</v>
          </cell>
          <cell r="DV123">
            <v>0</v>
          </cell>
          <cell r="DX123">
            <v>0</v>
          </cell>
          <cell r="DZ123">
            <v>0</v>
          </cell>
          <cell r="EB123">
            <v>0</v>
          </cell>
          <cell r="ED123">
            <v>0</v>
          </cell>
          <cell r="EF123">
            <v>0</v>
          </cell>
          <cell r="EJ123">
            <v>0</v>
          </cell>
          <cell r="EL123">
            <v>0</v>
          </cell>
          <cell r="EN123">
            <v>0</v>
          </cell>
          <cell r="EP123">
            <v>0</v>
          </cell>
          <cell r="ER123">
            <v>0</v>
          </cell>
          <cell r="ET123">
            <v>0</v>
          </cell>
          <cell r="EX123">
            <v>0</v>
          </cell>
          <cell r="EZ123">
            <v>0</v>
          </cell>
          <cell r="FD123">
            <v>0</v>
          </cell>
          <cell r="FF123">
            <v>0</v>
          </cell>
        </row>
        <row r="124">
          <cell r="A124" t="str">
            <v>IndustryHeatKBHvand</v>
          </cell>
          <cell r="B124" t="str">
            <v>DK-East</v>
          </cell>
          <cell r="G124">
            <v>0</v>
          </cell>
          <cell r="H124">
            <v>1.3716712580348942</v>
          </cell>
          <cell r="N124">
            <v>8.6305555555555546</v>
          </cell>
          <cell r="AK124">
            <v>0</v>
          </cell>
          <cell r="AL124">
            <v>0</v>
          </cell>
          <cell r="AN124">
            <v>0</v>
          </cell>
          <cell r="AO124">
            <v>0</v>
          </cell>
          <cell r="AP124">
            <v>0</v>
          </cell>
          <cell r="AQ124">
            <v>0</v>
          </cell>
          <cell r="BG124" t="b">
            <v>0</v>
          </cell>
          <cell r="BO124" t="b">
            <v>0</v>
          </cell>
          <cell r="CA124" t="b">
            <v>0</v>
          </cell>
          <cell r="CB124" t="b">
            <v>0</v>
          </cell>
          <cell r="CD124" t="b">
            <v>0</v>
          </cell>
          <cell r="CE124" t="b">
            <v>0</v>
          </cell>
          <cell r="CG124" t="b">
            <v>0</v>
          </cell>
          <cell r="CH124" t="b">
            <v>0</v>
          </cell>
          <cell r="CP124">
            <v>0</v>
          </cell>
          <cell r="CT124" t="b">
            <v>0</v>
          </cell>
          <cell r="CV124" t="b">
            <v>0</v>
          </cell>
          <cell r="CX124" t="b">
            <v>0</v>
          </cell>
          <cell r="CZ124" t="b">
            <v>0</v>
          </cell>
          <cell r="DB124" t="b">
            <v>0</v>
          </cell>
          <cell r="DD124" t="b">
            <v>0</v>
          </cell>
          <cell r="DF124" t="b">
            <v>0</v>
          </cell>
          <cell r="DH124" t="b">
            <v>0</v>
          </cell>
          <cell r="DJ124" t="b">
            <v>0</v>
          </cell>
          <cell r="DL124" t="b">
            <v>0</v>
          </cell>
          <cell r="DN124" t="b">
            <v>0</v>
          </cell>
          <cell r="DP124" t="b">
            <v>0</v>
          </cell>
          <cell r="DV124">
            <v>0</v>
          </cell>
          <cell r="DX124">
            <v>0</v>
          </cell>
          <cell r="DZ124">
            <v>0</v>
          </cell>
          <cell r="EB124">
            <v>0</v>
          </cell>
          <cell r="ED124">
            <v>0</v>
          </cell>
          <cell r="EF124">
            <v>0</v>
          </cell>
          <cell r="EJ124">
            <v>0</v>
          </cell>
          <cell r="EL124">
            <v>0</v>
          </cell>
          <cell r="EN124">
            <v>0</v>
          </cell>
          <cell r="EP124">
            <v>0</v>
          </cell>
          <cell r="ER124">
            <v>0</v>
          </cell>
          <cell r="ET124">
            <v>0</v>
          </cell>
          <cell r="EX124">
            <v>0</v>
          </cell>
          <cell r="EZ124">
            <v>0</v>
          </cell>
          <cell r="FD124">
            <v>0</v>
          </cell>
          <cell r="FF124">
            <v>0</v>
          </cell>
        </row>
        <row r="125">
          <cell r="A125" t="str">
            <v>IndustryHeatKBHvand</v>
          </cell>
          <cell r="B125" t="str">
            <v>DK-East</v>
          </cell>
          <cell r="G125">
            <v>0</v>
          </cell>
          <cell r="H125">
            <v>1.3716712580348942</v>
          </cell>
          <cell r="N125">
            <v>8.6305555555555546</v>
          </cell>
          <cell r="AK125">
            <v>0</v>
          </cell>
          <cell r="AL125">
            <v>0</v>
          </cell>
          <cell r="AN125">
            <v>0</v>
          </cell>
          <cell r="AO125">
            <v>0</v>
          </cell>
          <cell r="AP125">
            <v>0</v>
          </cell>
          <cell r="AQ125">
            <v>0</v>
          </cell>
          <cell r="BG125" t="b">
            <v>0</v>
          </cell>
          <cell r="BO125" t="b">
            <v>0</v>
          </cell>
          <cell r="CA125" t="b">
            <v>0</v>
          </cell>
          <cell r="CB125" t="b">
            <v>0</v>
          </cell>
          <cell r="CD125" t="b">
            <v>0</v>
          </cell>
          <cell r="CE125" t="b">
            <v>0</v>
          </cell>
          <cell r="CG125" t="b">
            <v>0</v>
          </cell>
          <cell r="CH125" t="b">
            <v>0</v>
          </cell>
          <cell r="CP125">
            <v>0</v>
          </cell>
          <cell r="CT125" t="b">
            <v>0</v>
          </cell>
          <cell r="CV125" t="b">
            <v>0</v>
          </cell>
          <cell r="CX125" t="b">
            <v>0</v>
          </cell>
          <cell r="CZ125" t="b">
            <v>0</v>
          </cell>
          <cell r="DB125" t="b">
            <v>0</v>
          </cell>
          <cell r="DD125" t="b">
            <v>0</v>
          </cell>
          <cell r="DF125" t="b">
            <v>0</v>
          </cell>
          <cell r="DH125" t="b">
            <v>0</v>
          </cell>
          <cell r="DJ125" t="b">
            <v>0</v>
          </cell>
          <cell r="DL125" t="b">
            <v>0</v>
          </cell>
          <cell r="DN125" t="b">
            <v>0</v>
          </cell>
          <cell r="DP125" t="b">
            <v>0</v>
          </cell>
          <cell r="DV125">
            <v>0</v>
          </cell>
          <cell r="DX125">
            <v>0</v>
          </cell>
          <cell r="DZ125">
            <v>0</v>
          </cell>
          <cell r="EB125">
            <v>0</v>
          </cell>
          <cell r="ED125">
            <v>0</v>
          </cell>
          <cell r="EF125">
            <v>0</v>
          </cell>
          <cell r="EJ125">
            <v>0</v>
          </cell>
          <cell r="EL125">
            <v>0</v>
          </cell>
          <cell r="EN125">
            <v>0</v>
          </cell>
          <cell r="EP125">
            <v>0</v>
          </cell>
          <cell r="ER125">
            <v>0</v>
          </cell>
          <cell r="ET125">
            <v>0</v>
          </cell>
          <cell r="EX125">
            <v>0</v>
          </cell>
          <cell r="EZ125">
            <v>0</v>
          </cell>
          <cell r="FD125">
            <v>0</v>
          </cell>
          <cell r="FF125">
            <v>0</v>
          </cell>
        </row>
        <row r="126">
          <cell r="A126" t="str">
            <v>IndustryHeatKBHvand</v>
          </cell>
          <cell r="B126" t="str">
            <v>DK-East</v>
          </cell>
          <cell r="G126">
            <v>0</v>
          </cell>
          <cell r="H126">
            <v>1.3716712580348942</v>
          </cell>
          <cell r="N126">
            <v>8.6305555555555546</v>
          </cell>
          <cell r="AK126">
            <v>0</v>
          </cell>
          <cell r="AL126">
            <v>0</v>
          </cell>
          <cell r="AN126">
            <v>0</v>
          </cell>
          <cell r="AO126">
            <v>0</v>
          </cell>
          <cell r="AP126">
            <v>0</v>
          </cell>
          <cell r="AQ126">
            <v>0</v>
          </cell>
          <cell r="BG126" t="b">
            <v>0</v>
          </cell>
          <cell r="BO126" t="b">
            <v>0</v>
          </cell>
          <cell r="CA126" t="b">
            <v>0</v>
          </cell>
          <cell r="CB126" t="b">
            <v>0</v>
          </cell>
          <cell r="CD126" t="b">
            <v>0</v>
          </cell>
          <cell r="CE126" t="b">
            <v>0</v>
          </cell>
          <cell r="CG126" t="b">
            <v>0</v>
          </cell>
          <cell r="CH126" t="b">
            <v>0</v>
          </cell>
          <cell r="CP126">
            <v>0</v>
          </cell>
          <cell r="CT126" t="b">
            <v>0</v>
          </cell>
          <cell r="CV126" t="b">
            <v>0</v>
          </cell>
          <cell r="CX126" t="b">
            <v>0</v>
          </cell>
          <cell r="CZ126" t="b">
            <v>0</v>
          </cell>
          <cell r="DB126" t="b">
            <v>0</v>
          </cell>
          <cell r="DD126" t="b">
            <v>0</v>
          </cell>
          <cell r="DF126" t="b">
            <v>0</v>
          </cell>
          <cell r="DH126" t="b">
            <v>0</v>
          </cell>
          <cell r="DJ126" t="b">
            <v>0</v>
          </cell>
          <cell r="DL126" t="b">
            <v>0</v>
          </cell>
          <cell r="DN126" t="b">
            <v>0</v>
          </cell>
          <cell r="DP126" t="b">
            <v>0</v>
          </cell>
          <cell r="DV126">
            <v>0</v>
          </cell>
          <cell r="DX126">
            <v>0</v>
          </cell>
          <cell r="DZ126">
            <v>0</v>
          </cell>
          <cell r="EB126">
            <v>0</v>
          </cell>
          <cell r="ED126">
            <v>0</v>
          </cell>
          <cell r="EF126">
            <v>0</v>
          </cell>
          <cell r="EJ126">
            <v>0</v>
          </cell>
          <cell r="EL126">
            <v>0</v>
          </cell>
          <cell r="EN126">
            <v>0</v>
          </cell>
          <cell r="EP126">
            <v>0</v>
          </cell>
          <cell r="ER126">
            <v>0</v>
          </cell>
          <cell r="ET126">
            <v>0</v>
          </cell>
          <cell r="EX126">
            <v>0</v>
          </cell>
          <cell r="EZ126">
            <v>0</v>
          </cell>
          <cell r="FD126">
            <v>0</v>
          </cell>
          <cell r="FF126">
            <v>0</v>
          </cell>
        </row>
        <row r="127">
          <cell r="A127" t="str">
            <v>IndustryHeatKBHvand</v>
          </cell>
          <cell r="B127" t="str">
            <v>DK-East</v>
          </cell>
          <cell r="G127">
            <v>0</v>
          </cell>
          <cell r="H127">
            <v>1.4493391502213622</v>
          </cell>
          <cell r="N127">
            <v>9.1192419331928107</v>
          </cell>
          <cell r="AK127">
            <v>0</v>
          </cell>
          <cell r="AL127">
            <v>0</v>
          </cell>
          <cell r="AN127">
            <v>0</v>
          </cell>
          <cell r="AO127">
            <v>0</v>
          </cell>
          <cell r="AP127">
            <v>0</v>
          </cell>
          <cell r="AQ127">
            <v>0</v>
          </cell>
          <cell r="BG127" t="b">
            <v>0</v>
          </cell>
          <cell r="BO127" t="b">
            <v>0</v>
          </cell>
          <cell r="CA127" t="b">
            <v>0</v>
          </cell>
          <cell r="CB127" t="b">
            <v>0</v>
          </cell>
          <cell r="CD127" t="b">
            <v>0</v>
          </cell>
          <cell r="CE127" t="b">
            <v>0</v>
          </cell>
          <cell r="CG127" t="b">
            <v>0</v>
          </cell>
          <cell r="CH127" t="b">
            <v>0</v>
          </cell>
          <cell r="CP127">
            <v>0</v>
          </cell>
          <cell r="CT127" t="b">
            <v>0</v>
          </cell>
          <cell r="CV127" t="b">
            <v>0</v>
          </cell>
          <cell r="CX127" t="b">
            <v>0</v>
          </cell>
          <cell r="CZ127" t="b">
            <v>0</v>
          </cell>
          <cell r="DB127" t="b">
            <v>0</v>
          </cell>
          <cell r="DD127" t="b">
            <v>0</v>
          </cell>
          <cell r="DF127" t="b">
            <v>0</v>
          </cell>
          <cell r="DH127" t="b">
            <v>0</v>
          </cell>
          <cell r="DJ127" t="b">
            <v>0</v>
          </cell>
          <cell r="DL127" t="b">
            <v>0</v>
          </cell>
          <cell r="DN127" t="b">
            <v>0</v>
          </cell>
          <cell r="DP127" t="b">
            <v>0</v>
          </cell>
          <cell r="DV127">
            <v>0</v>
          </cell>
          <cell r="DX127">
            <v>0</v>
          </cell>
          <cell r="DZ127">
            <v>0</v>
          </cell>
          <cell r="EB127">
            <v>0</v>
          </cell>
          <cell r="ED127">
            <v>0</v>
          </cell>
          <cell r="EF127">
            <v>0</v>
          </cell>
          <cell r="EJ127">
            <v>0</v>
          </cell>
          <cell r="EL127">
            <v>0</v>
          </cell>
          <cell r="EN127">
            <v>0</v>
          </cell>
          <cell r="EP127">
            <v>0</v>
          </cell>
          <cell r="ER127">
            <v>0</v>
          </cell>
          <cell r="ET127">
            <v>0</v>
          </cell>
          <cell r="EX127">
            <v>0</v>
          </cell>
          <cell r="EZ127">
            <v>0</v>
          </cell>
          <cell r="FD127">
            <v>0</v>
          </cell>
          <cell r="FF127">
            <v>0</v>
          </cell>
        </row>
        <row r="128">
          <cell r="A128" t="str">
            <v>IndustryHeatKBHvand</v>
          </cell>
          <cell r="B128" t="str">
            <v>DK-East</v>
          </cell>
          <cell r="G128">
            <v>0</v>
          </cell>
          <cell r="H128">
            <v>1.4549022894755932</v>
          </cell>
          <cell r="N128">
            <v>9.1542452053804322</v>
          </cell>
          <cell r="AK128">
            <v>0</v>
          </cell>
          <cell r="AL128">
            <v>0</v>
          </cell>
          <cell r="AN128">
            <v>0</v>
          </cell>
          <cell r="AO128">
            <v>0</v>
          </cell>
          <cell r="AP128">
            <v>0</v>
          </cell>
          <cell r="AQ128">
            <v>0</v>
          </cell>
          <cell r="BG128" t="b">
            <v>0</v>
          </cell>
          <cell r="BO128" t="b">
            <v>0</v>
          </cell>
          <cell r="CA128" t="b">
            <v>0</v>
          </cell>
          <cell r="CB128" t="b">
            <v>0</v>
          </cell>
          <cell r="CD128" t="b">
            <v>0</v>
          </cell>
          <cell r="CE128" t="b">
            <v>0</v>
          </cell>
          <cell r="CG128" t="b">
            <v>0</v>
          </cell>
          <cell r="CH128" t="b">
            <v>0</v>
          </cell>
          <cell r="CP128">
            <v>0</v>
          </cell>
          <cell r="CT128" t="b">
            <v>0</v>
          </cell>
          <cell r="CV128" t="b">
            <v>0</v>
          </cell>
          <cell r="CX128" t="b">
            <v>0</v>
          </cell>
          <cell r="CZ128" t="b">
            <v>0</v>
          </cell>
          <cell r="DB128" t="b">
            <v>0</v>
          </cell>
          <cell r="DD128" t="b">
            <v>0</v>
          </cell>
          <cell r="DF128" t="b">
            <v>0</v>
          </cell>
          <cell r="DH128" t="b">
            <v>0</v>
          </cell>
          <cell r="DJ128" t="b">
            <v>0</v>
          </cell>
          <cell r="DL128" t="b">
            <v>0</v>
          </cell>
          <cell r="DN128" t="b">
            <v>0</v>
          </cell>
          <cell r="DP128" t="b">
            <v>0</v>
          </cell>
          <cell r="DV128">
            <v>0</v>
          </cell>
          <cell r="DX128">
            <v>0</v>
          </cell>
          <cell r="DZ128">
            <v>0</v>
          </cell>
          <cell r="EB128">
            <v>0</v>
          </cell>
          <cell r="ED128">
            <v>0</v>
          </cell>
          <cell r="EF128">
            <v>0</v>
          </cell>
          <cell r="EJ128">
            <v>0</v>
          </cell>
          <cell r="EL128">
            <v>0</v>
          </cell>
          <cell r="EN128">
            <v>0</v>
          </cell>
          <cell r="EP128">
            <v>0</v>
          </cell>
          <cell r="ER128">
            <v>0</v>
          </cell>
          <cell r="ET128">
            <v>0</v>
          </cell>
          <cell r="EX128">
            <v>0</v>
          </cell>
          <cell r="EZ128">
            <v>0</v>
          </cell>
          <cell r="FD128">
            <v>0</v>
          </cell>
          <cell r="FF128">
            <v>0</v>
          </cell>
        </row>
        <row r="129">
          <cell r="A129" t="str">
            <v>GeotermiKBHvand</v>
          </cell>
          <cell r="B129" t="str">
            <v>DK-East</v>
          </cell>
          <cell r="G129">
            <v>-13.043478260869566</v>
          </cell>
          <cell r="H129">
            <v>60</v>
          </cell>
          <cell r="AK129">
            <v>-60</v>
          </cell>
          <cell r="AL129">
            <v>0</v>
          </cell>
          <cell r="AN129">
            <v>0</v>
          </cell>
          <cell r="AO129">
            <v>0</v>
          </cell>
          <cell r="AP129">
            <v>0</v>
          </cell>
          <cell r="AQ129">
            <v>0</v>
          </cell>
          <cell r="BG129" t="b">
            <v>0</v>
          </cell>
          <cell r="BO129" t="b">
            <v>0</v>
          </cell>
          <cell r="CA129" t="b">
            <v>0</v>
          </cell>
          <cell r="CB129" t="b">
            <v>0</v>
          </cell>
          <cell r="CD129" t="b">
            <v>0</v>
          </cell>
          <cell r="CE129" t="b">
            <v>0</v>
          </cell>
          <cell r="CG129" t="b">
            <v>0</v>
          </cell>
          <cell r="CH129" t="b">
            <v>0</v>
          </cell>
          <cell r="CP129">
            <v>0</v>
          </cell>
          <cell r="CT129" t="b">
            <v>0</v>
          </cell>
          <cell r="CV129" t="b">
            <v>0</v>
          </cell>
          <cell r="CX129" t="b">
            <v>0</v>
          </cell>
          <cell r="CZ129" t="b">
            <v>0</v>
          </cell>
          <cell r="DB129" t="b">
            <v>0</v>
          </cell>
          <cell r="DD129" t="b">
            <v>0</v>
          </cell>
          <cell r="DF129" t="b">
            <v>0</v>
          </cell>
          <cell r="DH129" t="b">
            <v>0</v>
          </cell>
          <cell r="DJ129" t="b">
            <v>0</v>
          </cell>
          <cell r="DL129" t="b">
            <v>0</v>
          </cell>
          <cell r="DN129" t="b">
            <v>0</v>
          </cell>
          <cell r="DP129" t="b">
            <v>0</v>
          </cell>
          <cell r="DV129">
            <v>0</v>
          </cell>
          <cell r="DX129">
            <v>0</v>
          </cell>
          <cell r="DZ129">
            <v>0</v>
          </cell>
          <cell r="EB129">
            <v>0</v>
          </cell>
          <cell r="ED129">
            <v>0</v>
          </cell>
          <cell r="EF129">
            <v>0</v>
          </cell>
          <cell r="EJ129">
            <v>0</v>
          </cell>
          <cell r="EL129">
            <v>0</v>
          </cell>
          <cell r="EN129">
            <v>0</v>
          </cell>
          <cell r="EP129">
            <v>0</v>
          </cell>
          <cell r="ER129">
            <v>0</v>
          </cell>
          <cell r="ET129">
            <v>0</v>
          </cell>
          <cell r="EX129">
            <v>0</v>
          </cell>
          <cell r="EZ129">
            <v>0</v>
          </cell>
          <cell r="FD129">
            <v>0</v>
          </cell>
          <cell r="FF129">
            <v>0</v>
          </cell>
        </row>
        <row r="130">
          <cell r="A130" t="str">
            <v>GeotermiKBHvand2</v>
          </cell>
          <cell r="B130" t="str">
            <v>DK-East</v>
          </cell>
          <cell r="G130">
            <v>-16.521739130434785</v>
          </cell>
          <cell r="H130">
            <v>76</v>
          </cell>
          <cell r="AK130">
            <v>-76</v>
          </cell>
          <cell r="AL130">
            <v>0</v>
          </cell>
          <cell r="AN130">
            <v>0</v>
          </cell>
          <cell r="AO130">
            <v>0</v>
          </cell>
          <cell r="AP130">
            <v>0</v>
          </cell>
          <cell r="AQ130">
            <v>0</v>
          </cell>
          <cell r="BG130" t="b">
            <v>0</v>
          </cell>
          <cell r="BO130" t="b">
            <v>0</v>
          </cell>
          <cell r="CA130" t="b">
            <v>0</v>
          </cell>
          <cell r="CB130" t="b">
            <v>0</v>
          </cell>
          <cell r="CD130" t="b">
            <v>0</v>
          </cell>
          <cell r="CE130" t="b">
            <v>0</v>
          </cell>
          <cell r="CG130" t="b">
            <v>0</v>
          </cell>
          <cell r="CH130" t="b">
            <v>0</v>
          </cell>
          <cell r="CP130">
            <v>0</v>
          </cell>
          <cell r="CT130" t="b">
            <v>0</v>
          </cell>
          <cell r="CV130" t="b">
            <v>0</v>
          </cell>
          <cell r="CX130" t="b">
            <v>0</v>
          </cell>
          <cell r="CZ130" t="b">
            <v>0</v>
          </cell>
          <cell r="DB130" t="b">
            <v>0</v>
          </cell>
          <cell r="DD130" t="b">
            <v>0</v>
          </cell>
          <cell r="DF130" t="b">
            <v>0</v>
          </cell>
          <cell r="DH130" t="b">
            <v>0</v>
          </cell>
          <cell r="DJ130" t="b">
            <v>0</v>
          </cell>
          <cell r="DL130" t="b">
            <v>0</v>
          </cell>
          <cell r="DN130" t="b">
            <v>0</v>
          </cell>
          <cell r="DP130" t="b">
            <v>0</v>
          </cell>
          <cell r="DV130">
            <v>0</v>
          </cell>
          <cell r="DX130">
            <v>0</v>
          </cell>
          <cell r="DZ130">
            <v>0</v>
          </cell>
          <cell r="EB130">
            <v>0</v>
          </cell>
          <cell r="ED130">
            <v>0</v>
          </cell>
          <cell r="EF130">
            <v>0</v>
          </cell>
          <cell r="EJ130">
            <v>0</v>
          </cell>
          <cell r="EL130">
            <v>0</v>
          </cell>
          <cell r="EN130">
            <v>0</v>
          </cell>
          <cell r="EP130">
            <v>0</v>
          </cell>
          <cell r="ER130">
            <v>0</v>
          </cell>
          <cell r="ET130">
            <v>0</v>
          </cell>
          <cell r="EX130">
            <v>0</v>
          </cell>
          <cell r="EZ130">
            <v>0</v>
          </cell>
          <cell r="FD130">
            <v>0</v>
          </cell>
          <cell r="FF130">
            <v>0</v>
          </cell>
        </row>
        <row r="131">
          <cell r="A131" t="str">
            <v>AMV1</v>
          </cell>
          <cell r="B131" t="str">
            <v>DK-East</v>
          </cell>
          <cell r="G131">
            <v>128</v>
          </cell>
          <cell r="H131">
            <v>145</v>
          </cell>
          <cell r="AK131">
            <v>40.96</v>
          </cell>
          <cell r="AL131">
            <v>250.81081081081081</v>
          </cell>
          <cell r="AN131">
            <v>26.824999999999999</v>
          </cell>
          <cell r="AO131">
            <v>20.172800000000002</v>
          </cell>
          <cell r="AP131">
            <v>3180.8</v>
          </cell>
          <cell r="AQ131">
            <v>17.920000000000002</v>
          </cell>
          <cell r="BG131" t="b">
            <v>0</v>
          </cell>
          <cell r="BO131" t="b">
            <v>0</v>
          </cell>
          <cell r="CA131" t="b">
            <v>0</v>
          </cell>
          <cell r="CB131" t="b">
            <v>0</v>
          </cell>
          <cell r="CD131" t="b">
            <v>0</v>
          </cell>
          <cell r="CE131" t="b">
            <v>0</v>
          </cell>
          <cell r="CG131" t="b">
            <v>0</v>
          </cell>
          <cell r="CH131" t="b">
            <v>0</v>
          </cell>
          <cell r="CP131" t="str">
            <v>ECCOAEXC</v>
          </cell>
          <cell r="CT131" t="b">
            <v>0</v>
          </cell>
          <cell r="CV131" t="b">
            <v>0</v>
          </cell>
          <cell r="CX131" t="b">
            <v>0</v>
          </cell>
          <cell r="CZ131" t="b">
            <v>0</v>
          </cell>
          <cell r="DB131" t="b">
            <v>0</v>
          </cell>
          <cell r="DD131" t="b">
            <v>0</v>
          </cell>
          <cell r="DF131" t="b">
            <v>0</v>
          </cell>
          <cell r="DH131" t="b">
            <v>0</v>
          </cell>
          <cell r="DJ131" t="b">
            <v>0</v>
          </cell>
          <cell r="DL131" t="b">
            <v>0</v>
          </cell>
          <cell r="DN131" t="b">
            <v>0</v>
          </cell>
          <cell r="DP131" t="b">
            <v>0</v>
          </cell>
          <cell r="DV131">
            <v>0</v>
          </cell>
          <cell r="DX131">
            <v>0</v>
          </cell>
          <cell r="DZ131">
            <v>0</v>
          </cell>
          <cell r="EB131">
            <v>0</v>
          </cell>
          <cell r="ED131">
            <v>0</v>
          </cell>
          <cell r="EF131">
            <v>0</v>
          </cell>
          <cell r="EJ131">
            <v>0</v>
          </cell>
          <cell r="EL131">
            <v>0</v>
          </cell>
          <cell r="EN131">
            <v>0</v>
          </cell>
          <cell r="EP131">
            <v>0</v>
          </cell>
          <cell r="ER131">
            <v>0</v>
          </cell>
          <cell r="ET131">
            <v>0</v>
          </cell>
          <cell r="EX131">
            <v>0</v>
          </cell>
          <cell r="EZ131">
            <v>0</v>
          </cell>
          <cell r="FD131">
            <v>0</v>
          </cell>
          <cell r="FF131">
            <v>0</v>
          </cell>
        </row>
        <row r="132">
          <cell r="A132" t="str">
            <v>AMV1</v>
          </cell>
          <cell r="B132" t="str">
            <v>DK-East</v>
          </cell>
          <cell r="G132">
            <v>136</v>
          </cell>
          <cell r="H132">
            <v>190</v>
          </cell>
          <cell r="AK132">
            <v>45.423999999999999</v>
          </cell>
          <cell r="AL132">
            <v>354.52513966480444</v>
          </cell>
          <cell r="AN132">
            <v>34.01</v>
          </cell>
          <cell r="AO132">
            <v>21.433600000000002</v>
          </cell>
          <cell r="AP132">
            <v>3379.6000000000004</v>
          </cell>
          <cell r="AQ132">
            <v>19.040000000000003</v>
          </cell>
          <cell r="BG132" t="b">
            <v>0</v>
          </cell>
          <cell r="BO132" t="b">
            <v>0</v>
          </cell>
          <cell r="CA132" t="b">
            <v>0</v>
          </cell>
          <cell r="CB132" t="b">
            <v>0</v>
          </cell>
          <cell r="CD132" t="b">
            <v>0</v>
          </cell>
          <cell r="CE132" t="b">
            <v>0</v>
          </cell>
          <cell r="CG132" t="b">
            <v>0</v>
          </cell>
          <cell r="CH132" t="b">
            <v>0</v>
          </cell>
          <cell r="CP132" t="str">
            <v>ECCOAEXC</v>
          </cell>
          <cell r="CT132" t="b">
            <v>0</v>
          </cell>
          <cell r="CV132" t="b">
            <v>0</v>
          </cell>
          <cell r="CX132" t="b">
            <v>0</v>
          </cell>
          <cell r="CZ132" t="b">
            <v>0</v>
          </cell>
          <cell r="DB132" t="b">
            <v>0</v>
          </cell>
          <cell r="DD132" t="b">
            <v>0</v>
          </cell>
          <cell r="DF132" t="b">
            <v>0</v>
          </cell>
          <cell r="DH132" t="b">
            <v>0</v>
          </cell>
          <cell r="DJ132" t="b">
            <v>0</v>
          </cell>
          <cell r="DL132" t="b">
            <v>0</v>
          </cell>
          <cell r="DN132" t="b">
            <v>0</v>
          </cell>
          <cell r="DP132" t="b">
            <v>0</v>
          </cell>
          <cell r="DV132">
            <v>0</v>
          </cell>
          <cell r="DX132">
            <v>0</v>
          </cell>
          <cell r="DZ132">
            <v>0</v>
          </cell>
          <cell r="EB132">
            <v>0</v>
          </cell>
          <cell r="ED132">
            <v>0</v>
          </cell>
          <cell r="EF132">
            <v>0</v>
          </cell>
          <cell r="EJ132">
            <v>0</v>
          </cell>
          <cell r="EL132">
            <v>0</v>
          </cell>
          <cell r="EN132">
            <v>0</v>
          </cell>
          <cell r="EP132">
            <v>0</v>
          </cell>
          <cell r="ER132">
            <v>0</v>
          </cell>
          <cell r="ET132">
            <v>0</v>
          </cell>
          <cell r="EX132">
            <v>0</v>
          </cell>
          <cell r="EZ132">
            <v>0</v>
          </cell>
          <cell r="FD132">
            <v>0</v>
          </cell>
          <cell r="FF132">
            <v>0</v>
          </cell>
        </row>
        <row r="133">
          <cell r="A133" t="str">
            <v>AMV1</v>
          </cell>
          <cell r="B133" t="str">
            <v>DK-East</v>
          </cell>
          <cell r="G133">
            <v>136</v>
          </cell>
          <cell r="H133">
            <v>190</v>
          </cell>
          <cell r="AK133">
            <v>45.423999999999999</v>
          </cell>
          <cell r="AL133">
            <v>354.52513966480444</v>
          </cell>
          <cell r="AN133">
            <v>34.01</v>
          </cell>
          <cell r="AO133">
            <v>21.433600000000002</v>
          </cell>
          <cell r="AP133">
            <v>3379.6000000000004</v>
          </cell>
          <cell r="AQ133">
            <v>19.040000000000003</v>
          </cell>
          <cell r="BG133" t="b">
            <v>0</v>
          </cell>
          <cell r="BO133" t="b">
            <v>0</v>
          </cell>
          <cell r="CA133" t="b">
            <v>0</v>
          </cell>
          <cell r="CB133" t="b">
            <v>0</v>
          </cell>
          <cell r="CD133" t="b">
            <v>0</v>
          </cell>
          <cell r="CE133" t="b">
            <v>0</v>
          </cell>
          <cell r="CG133" t="b">
            <v>0</v>
          </cell>
          <cell r="CH133" t="b">
            <v>0</v>
          </cell>
          <cell r="CP133" t="str">
            <v>ECCOAEXC</v>
          </cell>
          <cell r="CT133" t="b">
            <v>0</v>
          </cell>
          <cell r="CV133" t="b">
            <v>0</v>
          </cell>
          <cell r="CX133" t="b">
            <v>0</v>
          </cell>
          <cell r="CZ133" t="b">
            <v>0</v>
          </cell>
          <cell r="DB133" t="b">
            <v>0</v>
          </cell>
          <cell r="DD133" t="b">
            <v>0</v>
          </cell>
          <cell r="DF133" t="b">
            <v>0</v>
          </cell>
          <cell r="DH133" t="b">
            <v>0</v>
          </cell>
          <cell r="DJ133" t="b">
            <v>0</v>
          </cell>
          <cell r="DL133" t="b">
            <v>0</v>
          </cell>
          <cell r="DN133" t="b">
            <v>0</v>
          </cell>
          <cell r="DP133" t="b">
            <v>0</v>
          </cell>
          <cell r="DV133">
            <v>0</v>
          </cell>
          <cell r="DX133">
            <v>0</v>
          </cell>
          <cell r="DZ133">
            <v>0</v>
          </cell>
          <cell r="EB133">
            <v>0</v>
          </cell>
          <cell r="ED133">
            <v>0</v>
          </cell>
          <cell r="EF133">
            <v>0</v>
          </cell>
          <cell r="EJ133">
            <v>0</v>
          </cell>
          <cell r="EL133">
            <v>0</v>
          </cell>
          <cell r="EN133">
            <v>0</v>
          </cell>
          <cell r="EP133">
            <v>0</v>
          </cell>
          <cell r="ER133">
            <v>0</v>
          </cell>
          <cell r="ET133">
            <v>0</v>
          </cell>
          <cell r="EX133">
            <v>0</v>
          </cell>
          <cell r="EZ133">
            <v>0</v>
          </cell>
          <cell r="FD133">
            <v>0</v>
          </cell>
          <cell r="FF133">
            <v>0</v>
          </cell>
        </row>
        <row r="134">
          <cell r="A134" t="str">
            <v>AMV2</v>
          </cell>
          <cell r="B134" t="str">
            <v>DK-East</v>
          </cell>
          <cell r="G134">
            <v>128</v>
          </cell>
          <cell r="H134">
            <v>145</v>
          </cell>
          <cell r="AK134">
            <v>42.24</v>
          </cell>
          <cell r="AL134">
            <v>258.64864864864865</v>
          </cell>
          <cell r="AN134">
            <v>26.824999999999999</v>
          </cell>
          <cell r="AO134">
            <v>20.172800000000002</v>
          </cell>
          <cell r="AP134">
            <v>3180.8</v>
          </cell>
          <cell r="AQ134">
            <v>17.920000000000002</v>
          </cell>
          <cell r="BG134" t="b">
            <v>0</v>
          </cell>
          <cell r="BO134" t="b">
            <v>0</v>
          </cell>
          <cell r="CA134" t="b">
            <v>0</v>
          </cell>
          <cell r="CB134" t="b">
            <v>0</v>
          </cell>
          <cell r="CD134" t="b">
            <v>0</v>
          </cell>
          <cell r="CE134" t="b">
            <v>0</v>
          </cell>
          <cell r="CG134" t="b">
            <v>0</v>
          </cell>
          <cell r="CH134" t="b">
            <v>0</v>
          </cell>
          <cell r="CP134" t="str">
            <v>ECCOAEXC</v>
          </cell>
          <cell r="CT134" t="b">
            <v>0</v>
          </cell>
          <cell r="CV134" t="b">
            <v>0</v>
          </cell>
          <cell r="CX134" t="b">
            <v>0</v>
          </cell>
          <cell r="CZ134" t="b">
            <v>0</v>
          </cell>
          <cell r="DB134" t="b">
            <v>0</v>
          </cell>
          <cell r="DD134" t="b">
            <v>0</v>
          </cell>
          <cell r="DF134" t="b">
            <v>0</v>
          </cell>
          <cell r="DH134" t="b">
            <v>0</v>
          </cell>
          <cell r="DJ134" t="b">
            <v>0</v>
          </cell>
          <cell r="DL134" t="b">
            <v>0</v>
          </cell>
          <cell r="DN134" t="b">
            <v>0</v>
          </cell>
          <cell r="DP134" t="b">
            <v>0</v>
          </cell>
          <cell r="DV134">
            <v>0</v>
          </cell>
          <cell r="DX134">
            <v>0</v>
          </cell>
          <cell r="DZ134">
            <v>0</v>
          </cell>
          <cell r="EB134">
            <v>0</v>
          </cell>
          <cell r="ED134">
            <v>0</v>
          </cell>
          <cell r="EF134">
            <v>0</v>
          </cell>
          <cell r="EJ134">
            <v>0</v>
          </cell>
          <cell r="EL134">
            <v>0</v>
          </cell>
          <cell r="EN134">
            <v>0</v>
          </cell>
          <cell r="EP134">
            <v>0</v>
          </cell>
          <cell r="ER134">
            <v>0</v>
          </cell>
          <cell r="ET134">
            <v>0</v>
          </cell>
          <cell r="EX134">
            <v>0</v>
          </cell>
          <cell r="EZ134">
            <v>0</v>
          </cell>
          <cell r="FD134">
            <v>0</v>
          </cell>
          <cell r="FF134">
            <v>0</v>
          </cell>
        </row>
        <row r="135">
          <cell r="A135" t="str">
            <v>AMV2</v>
          </cell>
          <cell r="B135" t="str">
            <v>DK-East</v>
          </cell>
          <cell r="G135">
            <v>136</v>
          </cell>
          <cell r="H135">
            <v>190</v>
          </cell>
          <cell r="AK135">
            <v>47.463999999999999</v>
          </cell>
          <cell r="AL135">
            <v>370.44692737430171</v>
          </cell>
          <cell r="AN135">
            <v>34.01</v>
          </cell>
          <cell r="AO135">
            <v>21.433600000000002</v>
          </cell>
          <cell r="AP135">
            <v>3379.6000000000004</v>
          </cell>
          <cell r="AQ135">
            <v>19.040000000000003</v>
          </cell>
          <cell r="BG135" t="b">
            <v>0</v>
          </cell>
          <cell r="BO135" t="b">
            <v>0</v>
          </cell>
          <cell r="CA135" t="b">
            <v>0</v>
          </cell>
          <cell r="CB135" t="b">
            <v>0</v>
          </cell>
          <cell r="CD135" t="b">
            <v>0</v>
          </cell>
          <cell r="CE135" t="b">
            <v>0</v>
          </cell>
          <cell r="CG135" t="b">
            <v>0</v>
          </cell>
          <cell r="CH135" t="b">
            <v>0</v>
          </cell>
          <cell r="CP135" t="str">
            <v>ECCOAEXC</v>
          </cell>
          <cell r="CT135" t="b">
            <v>0</v>
          </cell>
          <cell r="CV135" t="b">
            <v>0</v>
          </cell>
          <cell r="CX135" t="b">
            <v>0</v>
          </cell>
          <cell r="CZ135" t="b">
            <v>0</v>
          </cell>
          <cell r="DB135" t="b">
            <v>0</v>
          </cell>
          <cell r="DD135" t="b">
            <v>0</v>
          </cell>
          <cell r="DF135" t="b">
            <v>0</v>
          </cell>
          <cell r="DH135" t="b">
            <v>0</v>
          </cell>
          <cell r="DJ135" t="b">
            <v>0</v>
          </cell>
          <cell r="DL135" t="b">
            <v>0</v>
          </cell>
          <cell r="DN135" t="b">
            <v>0</v>
          </cell>
          <cell r="DP135" t="b">
            <v>0</v>
          </cell>
          <cell r="DV135">
            <v>0</v>
          </cell>
          <cell r="DX135">
            <v>0</v>
          </cell>
          <cell r="DZ135">
            <v>0</v>
          </cell>
          <cell r="EB135">
            <v>0</v>
          </cell>
          <cell r="ED135">
            <v>0</v>
          </cell>
          <cell r="EF135">
            <v>0</v>
          </cell>
          <cell r="EJ135">
            <v>0</v>
          </cell>
          <cell r="EL135">
            <v>0</v>
          </cell>
          <cell r="EN135">
            <v>0</v>
          </cell>
          <cell r="EP135">
            <v>0</v>
          </cell>
          <cell r="ER135">
            <v>0</v>
          </cell>
          <cell r="ET135">
            <v>0</v>
          </cell>
          <cell r="EX135">
            <v>0</v>
          </cell>
          <cell r="EZ135">
            <v>0</v>
          </cell>
          <cell r="FD135">
            <v>0</v>
          </cell>
          <cell r="FF135">
            <v>0</v>
          </cell>
        </row>
        <row r="136">
          <cell r="A136" t="str">
            <v>AMV2</v>
          </cell>
          <cell r="B136" t="str">
            <v>DK-East</v>
          </cell>
          <cell r="G136">
            <v>136</v>
          </cell>
          <cell r="H136">
            <v>190</v>
          </cell>
          <cell r="AK136">
            <v>47.463999999999999</v>
          </cell>
          <cell r="AL136">
            <v>370.44692737430171</v>
          </cell>
          <cell r="AN136">
            <v>34.01</v>
          </cell>
          <cell r="AO136">
            <v>21.433600000000002</v>
          </cell>
          <cell r="AP136">
            <v>3379.6000000000004</v>
          </cell>
          <cell r="AQ136">
            <v>19.040000000000003</v>
          </cell>
          <cell r="BG136" t="b">
            <v>0</v>
          </cell>
          <cell r="BO136" t="b">
            <v>0</v>
          </cell>
          <cell r="CA136" t="b">
            <v>0</v>
          </cell>
          <cell r="CB136" t="b">
            <v>0</v>
          </cell>
          <cell r="CD136" t="b">
            <v>0</v>
          </cell>
          <cell r="CE136" t="b">
            <v>0</v>
          </cell>
          <cell r="CG136" t="b">
            <v>0</v>
          </cell>
          <cell r="CH136" t="b">
            <v>0</v>
          </cell>
          <cell r="CP136" t="str">
            <v>ECCOAEXC</v>
          </cell>
          <cell r="CT136" t="b">
            <v>0</v>
          </cell>
          <cell r="CV136" t="b">
            <v>0</v>
          </cell>
          <cell r="CX136" t="b">
            <v>0</v>
          </cell>
          <cell r="CZ136" t="b">
            <v>0</v>
          </cell>
          <cell r="DB136" t="b">
            <v>0</v>
          </cell>
          <cell r="DD136" t="b">
            <v>0</v>
          </cell>
          <cell r="DF136" t="b">
            <v>0</v>
          </cell>
          <cell r="DH136" t="b">
            <v>0</v>
          </cell>
          <cell r="DJ136" t="b">
            <v>0</v>
          </cell>
          <cell r="DL136" t="b">
            <v>0</v>
          </cell>
          <cell r="DN136" t="b">
            <v>0</v>
          </cell>
          <cell r="DP136" t="b">
            <v>0</v>
          </cell>
          <cell r="DV136">
            <v>0</v>
          </cell>
          <cell r="DX136">
            <v>0</v>
          </cell>
          <cell r="DZ136">
            <v>0</v>
          </cell>
          <cell r="EB136">
            <v>0</v>
          </cell>
          <cell r="ED136">
            <v>0</v>
          </cell>
          <cell r="EF136">
            <v>0</v>
          </cell>
          <cell r="EJ136">
            <v>0</v>
          </cell>
          <cell r="EL136">
            <v>0</v>
          </cell>
          <cell r="EN136">
            <v>0</v>
          </cell>
          <cell r="EP136">
            <v>0</v>
          </cell>
          <cell r="ER136">
            <v>0</v>
          </cell>
          <cell r="ET136">
            <v>0</v>
          </cell>
          <cell r="EX136">
            <v>0</v>
          </cell>
          <cell r="EZ136">
            <v>0</v>
          </cell>
          <cell r="FD136">
            <v>0</v>
          </cell>
          <cell r="FF136">
            <v>0</v>
          </cell>
        </row>
        <row r="137">
          <cell r="A137" t="str">
            <v>AMV2_Halm</v>
          </cell>
          <cell r="B137" t="str">
            <v>DK-East</v>
          </cell>
          <cell r="G137">
            <v>89.76</v>
          </cell>
          <cell r="H137">
            <v>125.4</v>
          </cell>
          <cell r="AK137">
            <v>24.055680000000002</v>
          </cell>
          <cell r="AL137">
            <v>187.7497206703911</v>
          </cell>
          <cell r="AN137">
            <v>22.4466</v>
          </cell>
          <cell r="AO137">
            <v>14.900160000000005</v>
          </cell>
          <cell r="AP137">
            <v>2962.0800000000004</v>
          </cell>
          <cell r="AQ137">
            <v>12.566400000000002</v>
          </cell>
          <cell r="BG137" t="b">
            <v>0</v>
          </cell>
          <cell r="BO137" t="b">
            <v>0</v>
          </cell>
          <cell r="CA137" t="b">
            <v>0</v>
          </cell>
          <cell r="CB137" t="b">
            <v>0</v>
          </cell>
          <cell r="CD137" t="b">
            <v>0</v>
          </cell>
          <cell r="CE137" t="b">
            <v>0</v>
          </cell>
          <cell r="CG137" t="b">
            <v>0</v>
          </cell>
          <cell r="CH137" t="b">
            <v>0</v>
          </cell>
          <cell r="CP137" t="str">
            <v>ECWPEEXC</v>
          </cell>
          <cell r="CT137" t="b">
            <v>0</v>
          </cell>
          <cell r="CV137" t="b">
            <v>0</v>
          </cell>
          <cell r="CX137" t="b">
            <v>0</v>
          </cell>
          <cell r="CZ137" t="b">
            <v>0</v>
          </cell>
          <cell r="DB137" t="b">
            <v>0</v>
          </cell>
          <cell r="DD137" t="b">
            <v>0</v>
          </cell>
          <cell r="DF137" t="b">
            <v>0</v>
          </cell>
          <cell r="DH137" t="b">
            <v>0</v>
          </cell>
          <cell r="DJ137" t="b">
            <v>0</v>
          </cell>
          <cell r="DL137" t="b">
            <v>0</v>
          </cell>
          <cell r="DN137" t="b">
            <v>0</v>
          </cell>
          <cell r="DP137" t="b">
            <v>0</v>
          </cell>
          <cell r="DV137">
            <v>0</v>
          </cell>
          <cell r="DX137">
            <v>0</v>
          </cell>
          <cell r="DZ137">
            <v>0</v>
          </cell>
          <cell r="EB137">
            <v>0</v>
          </cell>
          <cell r="ED137">
            <v>0</v>
          </cell>
          <cell r="EF137">
            <v>0</v>
          </cell>
          <cell r="EJ137">
            <v>0</v>
          </cell>
          <cell r="EL137">
            <v>0</v>
          </cell>
          <cell r="EN137">
            <v>0</v>
          </cell>
          <cell r="EP137">
            <v>0</v>
          </cell>
          <cell r="ER137">
            <v>0</v>
          </cell>
          <cell r="ET137">
            <v>0</v>
          </cell>
          <cell r="EX137">
            <v>0</v>
          </cell>
          <cell r="EZ137">
            <v>0</v>
          </cell>
          <cell r="FD137">
            <v>0</v>
          </cell>
          <cell r="FF137">
            <v>0</v>
          </cell>
        </row>
        <row r="138">
          <cell r="A138" t="str">
            <v>AMV2_Halm</v>
          </cell>
          <cell r="B138" t="str">
            <v>DK-East</v>
          </cell>
          <cell r="G138">
            <v>89.76</v>
          </cell>
          <cell r="H138">
            <v>125.4</v>
          </cell>
          <cell r="AK138">
            <v>24.055680000000002</v>
          </cell>
          <cell r="AL138">
            <v>187.7497206703911</v>
          </cell>
          <cell r="AN138">
            <v>22.4466</v>
          </cell>
          <cell r="AO138">
            <v>14.900160000000005</v>
          </cell>
          <cell r="AP138">
            <v>2962.0800000000004</v>
          </cell>
          <cell r="AQ138">
            <v>12.566400000000002</v>
          </cell>
          <cell r="BG138" t="b">
            <v>0</v>
          </cell>
          <cell r="BO138" t="b">
            <v>0</v>
          </cell>
          <cell r="CA138" t="b">
            <v>0</v>
          </cell>
          <cell r="CB138" t="b">
            <v>0</v>
          </cell>
          <cell r="CD138" t="b">
            <v>0</v>
          </cell>
          <cell r="CE138" t="b">
            <v>0</v>
          </cell>
          <cell r="CG138" t="b">
            <v>0</v>
          </cell>
          <cell r="CH138" t="b">
            <v>0</v>
          </cell>
          <cell r="CP138" t="str">
            <v>ECWPEEXC</v>
          </cell>
          <cell r="CT138" t="b">
            <v>0</v>
          </cell>
          <cell r="CV138" t="b">
            <v>0</v>
          </cell>
          <cell r="CX138" t="b">
            <v>0</v>
          </cell>
          <cell r="CZ138" t="b">
            <v>0</v>
          </cell>
          <cell r="DB138" t="b">
            <v>0</v>
          </cell>
          <cell r="DD138" t="b">
            <v>0</v>
          </cell>
          <cell r="DF138" t="b">
            <v>0</v>
          </cell>
          <cell r="DH138" t="b">
            <v>0</v>
          </cell>
          <cell r="DJ138" t="b">
            <v>0</v>
          </cell>
          <cell r="DL138" t="b">
            <v>0</v>
          </cell>
          <cell r="DN138" t="b">
            <v>0</v>
          </cell>
          <cell r="DP138" t="b">
            <v>0</v>
          </cell>
          <cell r="DV138">
            <v>0</v>
          </cell>
          <cell r="DX138">
            <v>0</v>
          </cell>
          <cell r="DZ138">
            <v>0</v>
          </cell>
          <cell r="EB138">
            <v>0</v>
          </cell>
          <cell r="ED138">
            <v>0</v>
          </cell>
          <cell r="EF138">
            <v>0</v>
          </cell>
          <cell r="EJ138">
            <v>0</v>
          </cell>
          <cell r="EL138">
            <v>0</v>
          </cell>
          <cell r="EN138">
            <v>0</v>
          </cell>
          <cell r="EP138">
            <v>0</v>
          </cell>
          <cell r="ER138">
            <v>0</v>
          </cell>
          <cell r="ET138">
            <v>0</v>
          </cell>
          <cell r="EX138">
            <v>0</v>
          </cell>
          <cell r="EZ138">
            <v>0</v>
          </cell>
          <cell r="FD138">
            <v>0</v>
          </cell>
          <cell r="FF138">
            <v>0</v>
          </cell>
        </row>
        <row r="139">
          <cell r="A139" t="str">
            <v>AMV3</v>
          </cell>
          <cell r="B139" t="str">
            <v>DK-East</v>
          </cell>
          <cell r="G139">
            <v>250</v>
          </cell>
          <cell r="H139">
            <v>330</v>
          </cell>
          <cell r="AK139">
            <v>101</v>
          </cell>
          <cell r="AL139">
            <v>1257.7358490566041</v>
          </cell>
          <cell r="AN139">
            <v>34.979999999999997</v>
          </cell>
          <cell r="AO139">
            <v>39.400000000000006</v>
          </cell>
          <cell r="AP139">
            <v>6212.5</v>
          </cell>
          <cell r="AQ139">
            <v>35</v>
          </cell>
          <cell r="BG139" t="b">
            <v>0</v>
          </cell>
          <cell r="BO139" t="b">
            <v>0</v>
          </cell>
          <cell r="CA139" t="b">
            <v>0</v>
          </cell>
          <cell r="CB139" t="b">
            <v>0</v>
          </cell>
          <cell r="CD139" t="b">
            <v>0</v>
          </cell>
          <cell r="CE139" t="b">
            <v>0</v>
          </cell>
          <cell r="CG139" t="b">
            <v>0</v>
          </cell>
          <cell r="CH139" t="b">
            <v>0</v>
          </cell>
          <cell r="CP139" t="str">
            <v>ECCOAEXC</v>
          </cell>
          <cell r="CT139" t="b">
            <v>0</v>
          </cell>
          <cell r="CV139" t="b">
            <v>0</v>
          </cell>
          <cell r="CX139" t="b">
            <v>0</v>
          </cell>
          <cell r="CZ139" t="b">
            <v>0</v>
          </cell>
          <cell r="DB139" t="b">
            <v>0</v>
          </cell>
          <cell r="DD139" t="b">
            <v>0</v>
          </cell>
          <cell r="DF139" t="b">
            <v>0</v>
          </cell>
          <cell r="DH139" t="b">
            <v>0</v>
          </cell>
          <cell r="DJ139" t="b">
            <v>0</v>
          </cell>
          <cell r="DL139" t="b">
            <v>0</v>
          </cell>
          <cell r="DN139" t="b">
            <v>0</v>
          </cell>
          <cell r="DP139" t="b">
            <v>0</v>
          </cell>
          <cell r="DV139">
            <v>0</v>
          </cell>
          <cell r="DX139">
            <v>0</v>
          </cell>
          <cell r="DZ139">
            <v>0</v>
          </cell>
          <cell r="EB139">
            <v>0</v>
          </cell>
          <cell r="ED139">
            <v>0</v>
          </cell>
          <cell r="EF139">
            <v>0</v>
          </cell>
          <cell r="EJ139">
            <v>0</v>
          </cell>
          <cell r="EL139">
            <v>0</v>
          </cell>
          <cell r="EN139">
            <v>0</v>
          </cell>
          <cell r="EP139">
            <v>0</v>
          </cell>
          <cell r="ER139">
            <v>0</v>
          </cell>
          <cell r="ET139">
            <v>0</v>
          </cell>
          <cell r="EX139">
            <v>0</v>
          </cell>
          <cell r="EZ139">
            <v>0</v>
          </cell>
          <cell r="FD139">
            <v>0</v>
          </cell>
          <cell r="FF139">
            <v>0</v>
          </cell>
        </row>
        <row r="140">
          <cell r="A140" t="str">
            <v>AMV3</v>
          </cell>
          <cell r="B140" t="str">
            <v>DK-East</v>
          </cell>
          <cell r="G140">
            <v>250</v>
          </cell>
          <cell r="H140">
            <v>330</v>
          </cell>
          <cell r="AK140">
            <v>101</v>
          </cell>
          <cell r="AL140">
            <v>1257.7358490566041</v>
          </cell>
          <cell r="AN140">
            <v>34.979999999999997</v>
          </cell>
          <cell r="AO140">
            <v>39.400000000000006</v>
          </cell>
          <cell r="AP140">
            <v>6212.5</v>
          </cell>
          <cell r="AQ140">
            <v>35</v>
          </cell>
          <cell r="BG140" t="b">
            <v>0</v>
          </cell>
          <cell r="BO140" t="b">
            <v>0</v>
          </cell>
          <cell r="CA140" t="b">
            <v>0</v>
          </cell>
          <cell r="CB140" t="b">
            <v>0</v>
          </cell>
          <cell r="CD140" t="b">
            <v>0</v>
          </cell>
          <cell r="CE140" t="b">
            <v>0</v>
          </cell>
          <cell r="CG140" t="b">
            <v>0</v>
          </cell>
          <cell r="CH140" t="b">
            <v>0</v>
          </cell>
          <cell r="CP140" t="str">
            <v>ECCOAEXC</v>
          </cell>
          <cell r="CT140" t="b">
            <v>0</v>
          </cell>
          <cell r="CV140" t="b">
            <v>0</v>
          </cell>
          <cell r="CX140" t="b">
            <v>0</v>
          </cell>
          <cell r="CZ140" t="b">
            <v>0</v>
          </cell>
          <cell r="DB140" t="b">
            <v>0</v>
          </cell>
          <cell r="DD140" t="b">
            <v>0</v>
          </cell>
          <cell r="DF140" t="b">
            <v>0</v>
          </cell>
          <cell r="DH140" t="b">
            <v>0</v>
          </cell>
          <cell r="DJ140" t="b">
            <v>0</v>
          </cell>
          <cell r="DL140" t="b">
            <v>0</v>
          </cell>
          <cell r="DN140" t="b">
            <v>0</v>
          </cell>
          <cell r="DP140" t="b">
            <v>0</v>
          </cell>
          <cell r="DV140">
            <v>0</v>
          </cell>
          <cell r="DX140">
            <v>0</v>
          </cell>
          <cell r="DZ140">
            <v>0</v>
          </cell>
          <cell r="EB140">
            <v>0</v>
          </cell>
          <cell r="ED140">
            <v>0</v>
          </cell>
          <cell r="EF140">
            <v>0</v>
          </cell>
          <cell r="EJ140">
            <v>0</v>
          </cell>
          <cell r="EL140">
            <v>0</v>
          </cell>
          <cell r="EN140">
            <v>0</v>
          </cell>
          <cell r="EP140">
            <v>0</v>
          </cell>
          <cell r="ER140">
            <v>0</v>
          </cell>
          <cell r="ET140">
            <v>0</v>
          </cell>
          <cell r="EX140">
            <v>0</v>
          </cell>
          <cell r="EZ140">
            <v>0</v>
          </cell>
          <cell r="FD140">
            <v>0</v>
          </cell>
          <cell r="FF140">
            <v>0</v>
          </cell>
        </row>
        <row r="141">
          <cell r="A141" t="str">
            <v>AMV3</v>
          </cell>
          <cell r="B141" t="str">
            <v>DK-East</v>
          </cell>
          <cell r="G141">
            <v>250</v>
          </cell>
          <cell r="H141">
            <v>330</v>
          </cell>
          <cell r="AK141">
            <v>101</v>
          </cell>
          <cell r="AL141">
            <v>1257.7358490566041</v>
          </cell>
          <cell r="AN141">
            <v>34.979999999999997</v>
          </cell>
          <cell r="AO141">
            <v>39.400000000000006</v>
          </cell>
          <cell r="AP141">
            <v>6212.5</v>
          </cell>
          <cell r="AQ141">
            <v>35</v>
          </cell>
          <cell r="BG141" t="b">
            <v>0</v>
          </cell>
          <cell r="BO141" t="b">
            <v>0</v>
          </cell>
          <cell r="CA141" t="b">
            <v>0</v>
          </cell>
          <cell r="CB141" t="b">
            <v>0</v>
          </cell>
          <cell r="CD141" t="b">
            <v>0</v>
          </cell>
          <cell r="CE141" t="b">
            <v>0</v>
          </cell>
          <cell r="CG141" t="b">
            <v>0</v>
          </cell>
          <cell r="CH141" t="b">
            <v>0</v>
          </cell>
          <cell r="CP141" t="str">
            <v>ECCOAEXC</v>
          </cell>
          <cell r="CT141" t="b">
            <v>0</v>
          </cell>
          <cell r="CV141" t="b">
            <v>0</v>
          </cell>
          <cell r="CX141" t="b">
            <v>0</v>
          </cell>
          <cell r="CZ141" t="b">
            <v>0</v>
          </cell>
          <cell r="DB141" t="b">
            <v>0</v>
          </cell>
          <cell r="DD141" t="b">
            <v>0</v>
          </cell>
          <cell r="DF141" t="b">
            <v>0</v>
          </cell>
          <cell r="DH141" t="b">
            <v>0</v>
          </cell>
          <cell r="DJ141" t="b">
            <v>0</v>
          </cell>
          <cell r="DL141" t="b">
            <v>0</v>
          </cell>
          <cell r="DN141" t="b">
            <v>0</v>
          </cell>
          <cell r="DP141" t="b">
            <v>0</v>
          </cell>
          <cell r="DV141">
            <v>0</v>
          </cell>
          <cell r="DX141">
            <v>0</v>
          </cell>
          <cell r="DZ141">
            <v>0</v>
          </cell>
          <cell r="EB141">
            <v>0</v>
          </cell>
          <cell r="ED141">
            <v>0</v>
          </cell>
          <cell r="EF141">
            <v>0</v>
          </cell>
          <cell r="EJ141">
            <v>0</v>
          </cell>
          <cell r="EL141">
            <v>0</v>
          </cell>
          <cell r="EN141">
            <v>0</v>
          </cell>
          <cell r="EP141">
            <v>0</v>
          </cell>
          <cell r="ER141">
            <v>0</v>
          </cell>
          <cell r="ET141">
            <v>0</v>
          </cell>
          <cell r="EX141">
            <v>0</v>
          </cell>
          <cell r="EZ141">
            <v>0</v>
          </cell>
          <cell r="FD141">
            <v>0</v>
          </cell>
          <cell r="FF141">
            <v>0</v>
          </cell>
        </row>
        <row r="142">
          <cell r="A142" t="str">
            <v>AMV3</v>
          </cell>
          <cell r="B142" t="str">
            <v>DK-East</v>
          </cell>
          <cell r="G142">
            <v>250</v>
          </cell>
          <cell r="H142">
            <v>330</v>
          </cell>
          <cell r="AK142">
            <v>101</v>
          </cell>
          <cell r="AL142">
            <v>1257.7358490566041</v>
          </cell>
          <cell r="AN142">
            <v>34.979999999999997</v>
          </cell>
          <cell r="AO142">
            <v>39.400000000000006</v>
          </cell>
          <cell r="AP142">
            <v>6212.5</v>
          </cell>
          <cell r="AQ142">
            <v>35</v>
          </cell>
          <cell r="BG142" t="b">
            <v>0</v>
          </cell>
          <cell r="BO142" t="b">
            <v>0</v>
          </cell>
          <cell r="CA142" t="b">
            <v>0</v>
          </cell>
          <cell r="CB142" t="b">
            <v>0</v>
          </cell>
          <cell r="CD142" t="b">
            <v>0</v>
          </cell>
          <cell r="CE142" t="b">
            <v>0</v>
          </cell>
          <cell r="CG142" t="b">
            <v>0</v>
          </cell>
          <cell r="CH142" t="b">
            <v>0</v>
          </cell>
          <cell r="CT142" t="b">
            <v>0</v>
          </cell>
          <cell r="CV142" t="b">
            <v>0</v>
          </cell>
          <cell r="CX142" t="b">
            <v>0</v>
          </cell>
          <cell r="CZ142" t="b">
            <v>0</v>
          </cell>
          <cell r="DB142" t="b">
            <v>0</v>
          </cell>
          <cell r="DD142" t="b">
            <v>0</v>
          </cell>
          <cell r="DF142" t="b">
            <v>0</v>
          </cell>
          <cell r="DH142" t="b">
            <v>0</v>
          </cell>
          <cell r="DJ142" t="b">
            <v>0</v>
          </cell>
          <cell r="DL142" t="b">
            <v>0</v>
          </cell>
          <cell r="DN142" t="b">
            <v>0</v>
          </cell>
          <cell r="DP142" t="b">
            <v>0</v>
          </cell>
          <cell r="DV142">
            <v>0</v>
          </cell>
          <cell r="DX142">
            <v>0</v>
          </cell>
          <cell r="DZ142">
            <v>0</v>
          </cell>
          <cell r="EB142">
            <v>0</v>
          </cell>
          <cell r="ED142">
            <v>0</v>
          </cell>
          <cell r="EF142">
            <v>0</v>
          </cell>
          <cell r="EJ142">
            <v>0</v>
          </cell>
          <cell r="EL142">
            <v>0</v>
          </cell>
          <cell r="EN142">
            <v>0</v>
          </cell>
          <cell r="EP142">
            <v>0</v>
          </cell>
          <cell r="ER142">
            <v>0</v>
          </cell>
          <cell r="ET142">
            <v>0</v>
          </cell>
          <cell r="EX142">
            <v>0</v>
          </cell>
          <cell r="EZ142">
            <v>0</v>
          </cell>
          <cell r="FD142">
            <v>0</v>
          </cell>
          <cell r="FF142">
            <v>0</v>
          </cell>
        </row>
        <row r="143">
          <cell r="A143" t="str">
            <v>AMV3_Renoveret</v>
          </cell>
          <cell r="B143" t="str">
            <v>DK-East</v>
          </cell>
          <cell r="G143">
            <v>300</v>
          </cell>
          <cell r="H143">
            <v>402.14477211796248</v>
          </cell>
          <cell r="AK143">
            <v>127.20000000000002</v>
          </cell>
          <cell r="AL143">
            <v>1608.5790884718501</v>
          </cell>
          <cell r="AN143">
            <v>42.627345844504021</v>
          </cell>
          <cell r="AO143">
            <v>47.280000000000008</v>
          </cell>
          <cell r="AP143">
            <v>7455</v>
          </cell>
          <cell r="AQ143">
            <v>42.000000000000007</v>
          </cell>
          <cell r="BG143" t="b">
            <v>0</v>
          </cell>
          <cell r="BO143" t="b">
            <v>0</v>
          </cell>
          <cell r="CA143" t="b">
            <v>0</v>
          </cell>
          <cell r="CB143" t="b">
            <v>0</v>
          </cell>
          <cell r="CD143" t="b">
            <v>0</v>
          </cell>
          <cell r="CE143" t="b">
            <v>0</v>
          </cell>
          <cell r="CG143" t="b">
            <v>0</v>
          </cell>
          <cell r="CH143" t="b">
            <v>0</v>
          </cell>
          <cell r="CP143" t="str">
            <v>ECXXXEXC</v>
          </cell>
          <cell r="CT143" t="b">
            <v>0</v>
          </cell>
          <cell r="CV143" t="b">
            <v>0</v>
          </cell>
          <cell r="CX143" t="b">
            <v>0</v>
          </cell>
          <cell r="CZ143" t="b">
            <v>0</v>
          </cell>
          <cell r="DB143" t="b">
            <v>0</v>
          </cell>
          <cell r="DD143" t="b">
            <v>0</v>
          </cell>
          <cell r="DF143" t="b">
            <v>0</v>
          </cell>
          <cell r="DH143" t="b">
            <v>0</v>
          </cell>
          <cell r="DJ143" t="b">
            <v>0</v>
          </cell>
          <cell r="DL143" t="b">
            <v>0</v>
          </cell>
          <cell r="DN143" t="b">
            <v>0</v>
          </cell>
          <cell r="DP143" t="b">
            <v>0</v>
          </cell>
          <cell r="DV143">
            <v>0</v>
          </cell>
          <cell r="DX143">
            <v>0</v>
          </cell>
          <cell r="DZ143">
            <v>0</v>
          </cell>
          <cell r="EB143">
            <v>0</v>
          </cell>
          <cell r="ED143">
            <v>0</v>
          </cell>
          <cell r="EF143">
            <v>0</v>
          </cell>
          <cell r="EJ143">
            <v>0</v>
          </cell>
          <cell r="EL143">
            <v>0</v>
          </cell>
          <cell r="EN143">
            <v>0</v>
          </cell>
          <cell r="EP143">
            <v>0</v>
          </cell>
          <cell r="ER143">
            <v>0</v>
          </cell>
          <cell r="ET143">
            <v>0</v>
          </cell>
          <cell r="EX143">
            <v>0</v>
          </cell>
          <cell r="EZ143">
            <v>0</v>
          </cell>
          <cell r="FD143">
            <v>0</v>
          </cell>
          <cell r="FF143">
            <v>0</v>
          </cell>
        </row>
        <row r="144">
          <cell r="A144" t="str">
            <v>AVV1</v>
          </cell>
          <cell r="B144" t="str">
            <v>DK-East</v>
          </cell>
          <cell r="G144">
            <v>250</v>
          </cell>
          <cell r="H144">
            <v>330</v>
          </cell>
          <cell r="AK144">
            <v>99.5</v>
          </cell>
          <cell r="AL144">
            <v>1239.056603773585</v>
          </cell>
          <cell r="AN144">
            <v>34.979999999999997</v>
          </cell>
          <cell r="AO144">
            <v>39.400000000000006</v>
          </cell>
          <cell r="AP144">
            <v>6212.5</v>
          </cell>
          <cell r="AQ144">
            <v>35</v>
          </cell>
          <cell r="BG144" t="b">
            <v>0</v>
          </cell>
          <cell r="BO144" t="b">
            <v>0</v>
          </cell>
          <cell r="CA144" t="b">
            <v>0</v>
          </cell>
          <cell r="CB144" t="b">
            <v>0</v>
          </cell>
          <cell r="CD144" t="b">
            <v>0</v>
          </cell>
          <cell r="CE144" t="b">
            <v>0</v>
          </cell>
          <cell r="CG144" t="b">
            <v>0</v>
          </cell>
          <cell r="CH144" t="b">
            <v>0</v>
          </cell>
          <cell r="CP144" t="str">
            <v>ECCOAEXC</v>
          </cell>
          <cell r="CT144" t="b">
            <v>0</v>
          </cell>
          <cell r="CV144" t="b">
            <v>0</v>
          </cell>
          <cell r="CX144" t="b">
            <v>0</v>
          </cell>
          <cell r="CZ144" t="b">
            <v>0</v>
          </cell>
          <cell r="DB144" t="b">
            <v>0</v>
          </cell>
          <cell r="DD144" t="b">
            <v>0</v>
          </cell>
          <cell r="DF144" t="b">
            <v>0</v>
          </cell>
          <cell r="DH144" t="b">
            <v>0</v>
          </cell>
          <cell r="DJ144" t="b">
            <v>0</v>
          </cell>
          <cell r="DL144" t="b">
            <v>0</v>
          </cell>
          <cell r="DN144" t="b">
            <v>0</v>
          </cell>
          <cell r="DP144" t="b">
            <v>0</v>
          </cell>
          <cell r="DV144">
            <v>0</v>
          </cell>
          <cell r="DX144">
            <v>0</v>
          </cell>
          <cell r="DZ144">
            <v>0</v>
          </cell>
          <cell r="EB144">
            <v>0</v>
          </cell>
          <cell r="ED144">
            <v>0</v>
          </cell>
          <cell r="EF144">
            <v>0</v>
          </cell>
          <cell r="EJ144">
            <v>0</v>
          </cell>
          <cell r="EL144">
            <v>0</v>
          </cell>
          <cell r="EN144">
            <v>0</v>
          </cell>
          <cell r="EP144">
            <v>0</v>
          </cell>
          <cell r="ER144">
            <v>0</v>
          </cell>
          <cell r="ET144">
            <v>0</v>
          </cell>
          <cell r="EX144">
            <v>0</v>
          </cell>
          <cell r="EZ144">
            <v>0</v>
          </cell>
          <cell r="FD144">
            <v>0</v>
          </cell>
          <cell r="FF144">
            <v>0</v>
          </cell>
        </row>
        <row r="145">
          <cell r="A145" t="str">
            <v>AVV1</v>
          </cell>
          <cell r="B145" t="str">
            <v>DK-East</v>
          </cell>
          <cell r="G145">
            <v>249</v>
          </cell>
          <cell r="H145">
            <v>330</v>
          </cell>
          <cell r="AK145">
            <v>99.102000000000004</v>
          </cell>
          <cell r="AL145">
            <v>1239.056603773585</v>
          </cell>
          <cell r="AN145">
            <v>34.979999999999997</v>
          </cell>
          <cell r="AO145">
            <v>39.242400000000004</v>
          </cell>
          <cell r="AP145">
            <v>6187.6500000000005</v>
          </cell>
          <cell r="AQ145">
            <v>34.860000000000007</v>
          </cell>
          <cell r="BG145" t="b">
            <v>0</v>
          </cell>
          <cell r="BO145" t="b">
            <v>0</v>
          </cell>
          <cell r="CA145" t="b">
            <v>0</v>
          </cell>
          <cell r="CB145" t="b">
            <v>0</v>
          </cell>
          <cell r="CD145" t="b">
            <v>0</v>
          </cell>
          <cell r="CE145" t="b">
            <v>0</v>
          </cell>
          <cell r="CG145" t="b">
            <v>0</v>
          </cell>
          <cell r="CH145" t="b">
            <v>0</v>
          </cell>
          <cell r="CP145" t="str">
            <v>ECCOAEXC</v>
          </cell>
          <cell r="CT145" t="b">
            <v>0</v>
          </cell>
          <cell r="CV145" t="b">
            <v>0</v>
          </cell>
          <cell r="CX145" t="b">
            <v>0</v>
          </cell>
          <cell r="CZ145" t="b">
            <v>0</v>
          </cell>
          <cell r="DB145" t="b">
            <v>0</v>
          </cell>
          <cell r="DD145" t="b">
            <v>0</v>
          </cell>
          <cell r="DF145" t="b">
            <v>0</v>
          </cell>
          <cell r="DH145" t="b">
            <v>0</v>
          </cell>
          <cell r="DJ145" t="b">
            <v>0</v>
          </cell>
          <cell r="DL145" t="b">
            <v>0</v>
          </cell>
          <cell r="DN145" t="b">
            <v>0</v>
          </cell>
          <cell r="DP145" t="b">
            <v>0</v>
          </cell>
          <cell r="DV145">
            <v>0</v>
          </cell>
          <cell r="DX145">
            <v>0</v>
          </cell>
          <cell r="DZ145">
            <v>0</v>
          </cell>
          <cell r="EB145">
            <v>0</v>
          </cell>
          <cell r="ED145">
            <v>0</v>
          </cell>
          <cell r="EF145">
            <v>0</v>
          </cell>
          <cell r="EJ145">
            <v>0</v>
          </cell>
          <cell r="EL145">
            <v>0</v>
          </cell>
          <cell r="EN145">
            <v>0</v>
          </cell>
          <cell r="EP145">
            <v>0</v>
          </cell>
          <cell r="ER145">
            <v>0</v>
          </cell>
          <cell r="ET145">
            <v>0</v>
          </cell>
          <cell r="EX145">
            <v>0</v>
          </cell>
          <cell r="EZ145">
            <v>0</v>
          </cell>
          <cell r="FD145">
            <v>0</v>
          </cell>
          <cell r="FF145">
            <v>0</v>
          </cell>
        </row>
        <row r="146">
          <cell r="A146" t="str">
            <v>AVV1</v>
          </cell>
          <cell r="B146" t="str">
            <v>DK-East</v>
          </cell>
          <cell r="G146">
            <v>249</v>
          </cell>
          <cell r="H146">
            <v>330</v>
          </cell>
          <cell r="AK146">
            <v>99.102000000000004</v>
          </cell>
          <cell r="AL146">
            <v>1239.056603773585</v>
          </cell>
          <cell r="AN146">
            <v>34.979999999999997</v>
          </cell>
          <cell r="AO146">
            <v>39.242400000000004</v>
          </cell>
          <cell r="AP146">
            <v>6187.6500000000005</v>
          </cell>
          <cell r="AQ146">
            <v>34.860000000000007</v>
          </cell>
          <cell r="BG146" t="b">
            <v>0</v>
          </cell>
          <cell r="BO146" t="b">
            <v>0</v>
          </cell>
          <cell r="CA146" t="b">
            <v>0</v>
          </cell>
          <cell r="CB146" t="b">
            <v>0</v>
          </cell>
          <cell r="CD146" t="b">
            <v>0</v>
          </cell>
          <cell r="CE146" t="b">
            <v>0</v>
          </cell>
          <cell r="CG146" t="b">
            <v>0</v>
          </cell>
          <cell r="CH146" t="b">
            <v>0</v>
          </cell>
          <cell r="CP146" t="str">
            <v>ECCOAEXC</v>
          </cell>
          <cell r="CT146" t="b">
            <v>0</v>
          </cell>
          <cell r="CV146" t="b">
            <v>0</v>
          </cell>
          <cell r="CX146" t="b">
            <v>0</v>
          </cell>
          <cell r="CZ146" t="b">
            <v>0</v>
          </cell>
          <cell r="DB146" t="b">
            <v>0</v>
          </cell>
          <cell r="DD146" t="b">
            <v>0</v>
          </cell>
          <cell r="DF146" t="b">
            <v>0</v>
          </cell>
          <cell r="DH146" t="b">
            <v>0</v>
          </cell>
          <cell r="DJ146" t="b">
            <v>0</v>
          </cell>
          <cell r="DL146" t="b">
            <v>0</v>
          </cell>
          <cell r="DN146" t="b">
            <v>0</v>
          </cell>
          <cell r="DP146" t="b">
            <v>0</v>
          </cell>
          <cell r="DV146">
            <v>0</v>
          </cell>
          <cell r="DX146">
            <v>0</v>
          </cell>
          <cell r="DZ146">
            <v>0</v>
          </cell>
          <cell r="EB146">
            <v>0</v>
          </cell>
          <cell r="ED146">
            <v>0</v>
          </cell>
          <cell r="EF146">
            <v>0</v>
          </cell>
          <cell r="EJ146">
            <v>0</v>
          </cell>
          <cell r="EL146">
            <v>0</v>
          </cell>
          <cell r="EN146">
            <v>0</v>
          </cell>
          <cell r="EP146">
            <v>0</v>
          </cell>
          <cell r="ER146">
            <v>0</v>
          </cell>
          <cell r="ET146">
            <v>0</v>
          </cell>
          <cell r="EX146">
            <v>0</v>
          </cell>
          <cell r="EZ146">
            <v>0</v>
          </cell>
          <cell r="FD146">
            <v>0</v>
          </cell>
          <cell r="FF146">
            <v>0</v>
          </cell>
        </row>
        <row r="147">
          <cell r="A147" t="str">
            <v>AVV1</v>
          </cell>
          <cell r="B147" t="str">
            <v>DK-East</v>
          </cell>
          <cell r="G147">
            <v>249</v>
          </cell>
          <cell r="H147">
            <v>330</v>
          </cell>
          <cell r="AK147">
            <v>99.102000000000004</v>
          </cell>
          <cell r="AL147">
            <v>1239.056603773585</v>
          </cell>
          <cell r="AN147">
            <v>34.979999999999997</v>
          </cell>
          <cell r="AO147">
            <v>39.242400000000004</v>
          </cell>
          <cell r="AP147">
            <v>6187.6500000000005</v>
          </cell>
          <cell r="AQ147">
            <v>34.860000000000007</v>
          </cell>
          <cell r="BG147" t="b">
            <v>0</v>
          </cell>
          <cell r="BO147" t="b">
            <v>0</v>
          </cell>
          <cell r="CA147" t="b">
            <v>0</v>
          </cell>
          <cell r="CB147" t="b">
            <v>0</v>
          </cell>
          <cell r="CD147" t="b">
            <v>0</v>
          </cell>
          <cell r="CE147" t="b">
            <v>0</v>
          </cell>
          <cell r="CG147" t="b">
            <v>0</v>
          </cell>
          <cell r="CH147" t="b">
            <v>0</v>
          </cell>
          <cell r="CP147" t="str">
            <v>ECCOAEXC</v>
          </cell>
          <cell r="CT147" t="b">
            <v>0</v>
          </cell>
          <cell r="CV147" t="b">
            <v>0</v>
          </cell>
          <cell r="CX147" t="b">
            <v>0</v>
          </cell>
          <cell r="CZ147" t="b">
            <v>0</v>
          </cell>
          <cell r="DB147" t="b">
            <v>0</v>
          </cell>
          <cell r="DD147" t="b">
            <v>0</v>
          </cell>
          <cell r="DF147" t="b">
            <v>0</v>
          </cell>
          <cell r="DH147" t="b">
            <v>0</v>
          </cell>
          <cell r="DJ147" t="b">
            <v>0</v>
          </cell>
          <cell r="DL147" t="b">
            <v>0</v>
          </cell>
          <cell r="DN147" t="b">
            <v>0</v>
          </cell>
          <cell r="DP147" t="b">
            <v>0</v>
          </cell>
          <cell r="DV147">
            <v>0</v>
          </cell>
          <cell r="DX147">
            <v>0</v>
          </cell>
          <cell r="DZ147">
            <v>0</v>
          </cell>
          <cell r="EB147">
            <v>0</v>
          </cell>
          <cell r="ED147">
            <v>0</v>
          </cell>
          <cell r="EF147">
            <v>0</v>
          </cell>
          <cell r="EJ147">
            <v>0</v>
          </cell>
          <cell r="EL147">
            <v>0</v>
          </cell>
          <cell r="EN147">
            <v>0</v>
          </cell>
          <cell r="EP147">
            <v>0</v>
          </cell>
          <cell r="ER147">
            <v>0</v>
          </cell>
          <cell r="ET147">
            <v>0</v>
          </cell>
          <cell r="EX147">
            <v>0</v>
          </cell>
          <cell r="EZ147">
            <v>0</v>
          </cell>
          <cell r="FD147">
            <v>0</v>
          </cell>
          <cell r="FF147">
            <v>0</v>
          </cell>
        </row>
        <row r="148">
          <cell r="A148" t="str">
            <v>AVV1</v>
          </cell>
          <cell r="B148" t="str">
            <v>DK-East</v>
          </cell>
          <cell r="G148">
            <v>249</v>
          </cell>
          <cell r="H148">
            <v>330</v>
          </cell>
          <cell r="AK148">
            <v>99.102000000000004</v>
          </cell>
          <cell r="AL148">
            <v>1239.056603773585</v>
          </cell>
          <cell r="AN148">
            <v>34.979999999999997</v>
          </cell>
          <cell r="AO148">
            <v>39.242400000000004</v>
          </cell>
          <cell r="AP148">
            <v>6187.6500000000005</v>
          </cell>
          <cell r="AQ148">
            <v>34.860000000000007</v>
          </cell>
          <cell r="BG148" t="b">
            <v>0</v>
          </cell>
          <cell r="BO148" t="b">
            <v>0</v>
          </cell>
          <cell r="CA148" t="b">
            <v>0</v>
          </cell>
          <cell r="CB148" t="b">
            <v>0</v>
          </cell>
          <cell r="CD148" t="b">
            <v>0</v>
          </cell>
          <cell r="CE148" t="b">
            <v>0</v>
          </cell>
          <cell r="CG148" t="b">
            <v>0</v>
          </cell>
          <cell r="CH148" t="b">
            <v>0</v>
          </cell>
          <cell r="CT148" t="b">
            <v>0</v>
          </cell>
          <cell r="CV148" t="b">
            <v>0</v>
          </cell>
          <cell r="CX148" t="b">
            <v>0</v>
          </cell>
          <cell r="CZ148" t="b">
            <v>0</v>
          </cell>
          <cell r="DB148" t="b">
            <v>0</v>
          </cell>
          <cell r="DD148" t="b">
            <v>0</v>
          </cell>
          <cell r="DF148" t="b">
            <v>0</v>
          </cell>
          <cell r="DH148" t="b">
            <v>0</v>
          </cell>
          <cell r="DJ148" t="b">
            <v>0</v>
          </cell>
          <cell r="DL148" t="b">
            <v>0</v>
          </cell>
          <cell r="DN148" t="b">
            <v>0</v>
          </cell>
          <cell r="DP148" t="b">
            <v>0</v>
          </cell>
          <cell r="DV148">
            <v>0</v>
          </cell>
          <cell r="DX148">
            <v>0</v>
          </cell>
          <cell r="DZ148">
            <v>0</v>
          </cell>
          <cell r="EB148">
            <v>0</v>
          </cell>
          <cell r="ED148">
            <v>0</v>
          </cell>
          <cell r="EF148">
            <v>0</v>
          </cell>
          <cell r="EJ148">
            <v>0</v>
          </cell>
          <cell r="EL148">
            <v>0</v>
          </cell>
          <cell r="EN148">
            <v>0</v>
          </cell>
          <cell r="EP148">
            <v>0</v>
          </cell>
          <cell r="ER148">
            <v>0</v>
          </cell>
          <cell r="ET148">
            <v>0</v>
          </cell>
          <cell r="EX148">
            <v>0</v>
          </cell>
          <cell r="EZ148">
            <v>0</v>
          </cell>
          <cell r="FD148">
            <v>0</v>
          </cell>
          <cell r="FF148">
            <v>0</v>
          </cell>
        </row>
        <row r="149">
          <cell r="A149" t="str">
            <v>AVV1_Renoveret</v>
          </cell>
          <cell r="B149" t="str">
            <v>DK-East</v>
          </cell>
          <cell r="G149">
            <v>300</v>
          </cell>
          <cell r="H149">
            <v>402.14477211796248</v>
          </cell>
          <cell r="AK149">
            <v>125.4</v>
          </cell>
          <cell r="AL149">
            <v>1585.8161768425314</v>
          </cell>
          <cell r="AN149">
            <v>42.627345844504021</v>
          </cell>
          <cell r="AO149">
            <v>47.280000000000008</v>
          </cell>
          <cell r="AP149">
            <v>7455</v>
          </cell>
          <cell r="AQ149">
            <v>42.000000000000007</v>
          </cell>
          <cell r="BG149" t="b">
            <v>0</v>
          </cell>
          <cell r="BO149" t="b">
            <v>0</v>
          </cell>
          <cell r="CA149" t="b">
            <v>0</v>
          </cell>
          <cell r="CB149" t="b">
            <v>0</v>
          </cell>
          <cell r="CD149" t="b">
            <v>0</v>
          </cell>
          <cell r="CE149" t="b">
            <v>0</v>
          </cell>
          <cell r="CG149" t="b">
            <v>0</v>
          </cell>
          <cell r="CH149" t="b">
            <v>0</v>
          </cell>
          <cell r="CP149" t="str">
            <v>ECXXXEXC</v>
          </cell>
          <cell r="CT149" t="b">
            <v>0</v>
          </cell>
          <cell r="CV149" t="b">
            <v>0</v>
          </cell>
          <cell r="CX149" t="b">
            <v>0</v>
          </cell>
          <cell r="CZ149" t="b">
            <v>0</v>
          </cell>
          <cell r="DB149" t="b">
            <v>0</v>
          </cell>
          <cell r="DD149" t="b">
            <v>0</v>
          </cell>
          <cell r="DF149" t="b">
            <v>0</v>
          </cell>
          <cell r="DH149" t="b">
            <v>0</v>
          </cell>
          <cell r="DJ149" t="b">
            <v>0</v>
          </cell>
          <cell r="DL149" t="b">
            <v>0</v>
          </cell>
          <cell r="DN149" t="b">
            <v>0</v>
          </cell>
          <cell r="DP149" t="b">
            <v>0</v>
          </cell>
          <cell r="DV149">
            <v>0</v>
          </cell>
          <cell r="DX149">
            <v>0</v>
          </cell>
          <cell r="DZ149">
            <v>0</v>
          </cell>
          <cell r="EB149">
            <v>0</v>
          </cell>
          <cell r="ED149">
            <v>0</v>
          </cell>
          <cell r="EF149">
            <v>0</v>
          </cell>
          <cell r="EJ149">
            <v>0</v>
          </cell>
          <cell r="EL149">
            <v>0</v>
          </cell>
          <cell r="EN149">
            <v>0</v>
          </cell>
          <cell r="EP149">
            <v>0</v>
          </cell>
          <cell r="ER149">
            <v>0</v>
          </cell>
          <cell r="ET149">
            <v>0</v>
          </cell>
          <cell r="EX149">
            <v>0</v>
          </cell>
          <cell r="EZ149">
            <v>0</v>
          </cell>
          <cell r="FD149">
            <v>0</v>
          </cell>
          <cell r="FF149">
            <v>0</v>
          </cell>
        </row>
        <row r="150">
          <cell r="A150" t="str">
            <v>AVV2</v>
          </cell>
          <cell r="B150" t="str">
            <v>DK-East</v>
          </cell>
          <cell r="G150">
            <v>503</v>
          </cell>
          <cell r="H150">
            <v>520</v>
          </cell>
          <cell r="AK150">
            <v>222.82900000000001</v>
          </cell>
          <cell r="AL150">
            <v>1535.7333333333336</v>
          </cell>
          <cell r="AN150">
            <v>78</v>
          </cell>
          <cell r="AO150">
            <v>258.36487134187638</v>
          </cell>
          <cell r="AP150">
            <v>11317.5</v>
          </cell>
          <cell r="AQ150">
            <v>70.42</v>
          </cell>
          <cell r="BG150" t="b">
            <v>0</v>
          </cell>
          <cell r="BO150" t="b">
            <v>0</v>
          </cell>
          <cell r="CA150" t="b">
            <v>0</v>
          </cell>
          <cell r="CB150" t="b">
            <v>0</v>
          </cell>
          <cell r="CD150" t="b">
            <v>0</v>
          </cell>
          <cell r="CE150" t="b">
            <v>0</v>
          </cell>
          <cell r="CG150" t="b">
            <v>0</v>
          </cell>
          <cell r="CH150" t="b">
            <v>0</v>
          </cell>
          <cell r="CP150" t="str">
            <v>ECGASEXC</v>
          </cell>
          <cell r="CT150" t="b">
            <v>0</v>
          </cell>
          <cell r="CV150" t="b">
            <v>0</v>
          </cell>
          <cell r="CX150" t="b">
            <v>0</v>
          </cell>
          <cell r="CZ150" t="b">
            <v>0</v>
          </cell>
          <cell r="DB150" t="b">
            <v>0</v>
          </cell>
          <cell r="DD150" t="b">
            <v>0</v>
          </cell>
          <cell r="DF150" t="b">
            <v>0</v>
          </cell>
          <cell r="DH150" t="b">
            <v>0</v>
          </cell>
          <cell r="DJ150" t="b">
            <v>0</v>
          </cell>
          <cell r="DL150" t="b">
            <v>0</v>
          </cell>
          <cell r="DN150" t="b">
            <v>0</v>
          </cell>
          <cell r="DP150" t="b">
            <v>0</v>
          </cell>
          <cell r="DV150">
            <v>0</v>
          </cell>
          <cell r="DX150">
            <v>0</v>
          </cell>
          <cell r="DZ150">
            <v>0</v>
          </cell>
          <cell r="EB150">
            <v>0</v>
          </cell>
          <cell r="ED150">
            <v>0</v>
          </cell>
          <cell r="EF150">
            <v>0</v>
          </cell>
          <cell r="EJ150">
            <v>0</v>
          </cell>
          <cell r="EL150">
            <v>0</v>
          </cell>
          <cell r="EN150">
            <v>0</v>
          </cell>
          <cell r="EP150">
            <v>0</v>
          </cell>
          <cell r="ER150">
            <v>0</v>
          </cell>
          <cell r="ET150">
            <v>0</v>
          </cell>
          <cell r="EX150">
            <v>0</v>
          </cell>
          <cell r="EZ150">
            <v>0</v>
          </cell>
          <cell r="FD150">
            <v>0</v>
          </cell>
          <cell r="FF150">
            <v>0</v>
          </cell>
        </row>
        <row r="151">
          <cell r="A151" t="str">
            <v>AVV2</v>
          </cell>
          <cell r="B151" t="str">
            <v>DK-East</v>
          </cell>
          <cell r="G151">
            <v>560</v>
          </cell>
          <cell r="H151">
            <v>570</v>
          </cell>
          <cell r="AK151">
            <v>248.08</v>
          </cell>
          <cell r="AL151">
            <v>1683.4</v>
          </cell>
          <cell r="AN151">
            <v>85.5</v>
          </cell>
          <cell r="AO151">
            <v>284.67479910825205</v>
          </cell>
          <cell r="AP151">
            <v>11536</v>
          </cell>
          <cell r="AQ151">
            <v>78.400000000000006</v>
          </cell>
          <cell r="BG151" t="b">
            <v>0</v>
          </cell>
          <cell r="BO151" t="b">
            <v>0</v>
          </cell>
          <cell r="CA151" t="b">
            <v>0</v>
          </cell>
          <cell r="CB151" t="b">
            <v>0</v>
          </cell>
          <cell r="CD151" t="b">
            <v>0</v>
          </cell>
          <cell r="CE151" t="b">
            <v>0</v>
          </cell>
          <cell r="CG151" t="b">
            <v>0</v>
          </cell>
          <cell r="CH151" t="b">
            <v>0</v>
          </cell>
          <cell r="CP151" t="str">
            <v>ECGASEXC</v>
          </cell>
          <cell r="CT151" t="b">
            <v>0</v>
          </cell>
          <cell r="CV151" t="b">
            <v>0</v>
          </cell>
          <cell r="CX151" t="b">
            <v>0</v>
          </cell>
          <cell r="CZ151" t="b">
            <v>0</v>
          </cell>
          <cell r="DB151" t="b">
            <v>0</v>
          </cell>
          <cell r="DD151" t="b">
            <v>0</v>
          </cell>
          <cell r="DF151" t="b">
            <v>0</v>
          </cell>
          <cell r="DH151" t="b">
            <v>0</v>
          </cell>
          <cell r="DJ151" t="b">
            <v>0</v>
          </cell>
          <cell r="DL151" t="b">
            <v>0</v>
          </cell>
          <cell r="DN151" t="b">
            <v>0</v>
          </cell>
          <cell r="DP151" t="b">
            <v>0</v>
          </cell>
          <cell r="DV151">
            <v>0</v>
          </cell>
          <cell r="DX151">
            <v>0</v>
          </cell>
          <cell r="DZ151">
            <v>0</v>
          </cell>
          <cell r="EB151">
            <v>0</v>
          </cell>
          <cell r="ED151">
            <v>0</v>
          </cell>
          <cell r="EF151">
            <v>0</v>
          </cell>
          <cell r="EJ151">
            <v>0</v>
          </cell>
          <cell r="EL151">
            <v>0</v>
          </cell>
          <cell r="EN151">
            <v>0</v>
          </cell>
          <cell r="EP151">
            <v>0</v>
          </cell>
          <cell r="ER151">
            <v>0</v>
          </cell>
          <cell r="ET151">
            <v>0</v>
          </cell>
          <cell r="EX151">
            <v>0</v>
          </cell>
          <cell r="EZ151">
            <v>0</v>
          </cell>
          <cell r="FD151">
            <v>0</v>
          </cell>
          <cell r="FF151">
            <v>0</v>
          </cell>
        </row>
        <row r="152">
          <cell r="A152" t="str">
            <v>AVV2</v>
          </cell>
          <cell r="B152" t="str">
            <v>DK-East</v>
          </cell>
          <cell r="G152">
            <v>560</v>
          </cell>
          <cell r="H152">
            <v>570</v>
          </cell>
          <cell r="AK152">
            <v>248.08</v>
          </cell>
          <cell r="AL152">
            <v>1683.4</v>
          </cell>
          <cell r="AN152">
            <v>85.5</v>
          </cell>
          <cell r="AO152">
            <v>280.19479910825203</v>
          </cell>
          <cell r="AP152">
            <v>11760</v>
          </cell>
          <cell r="AQ152">
            <v>78.400000000000006</v>
          </cell>
          <cell r="BG152" t="b">
            <v>0</v>
          </cell>
          <cell r="BO152" t="b">
            <v>0</v>
          </cell>
          <cell r="CA152" t="b">
            <v>0</v>
          </cell>
          <cell r="CB152" t="b">
            <v>0</v>
          </cell>
          <cell r="CD152" t="b">
            <v>0</v>
          </cell>
          <cell r="CE152" t="b">
            <v>0</v>
          </cell>
          <cell r="CG152" t="b">
            <v>0</v>
          </cell>
          <cell r="CH152" t="b">
            <v>0</v>
          </cell>
          <cell r="CP152" t="str">
            <v>ECGASEXC</v>
          </cell>
          <cell r="CT152" t="b">
            <v>0</v>
          </cell>
          <cell r="CV152" t="b">
            <v>0</v>
          </cell>
          <cell r="CX152" t="b">
            <v>0</v>
          </cell>
          <cell r="CZ152" t="b">
            <v>0</v>
          </cell>
          <cell r="DB152" t="b">
            <v>0</v>
          </cell>
          <cell r="DD152" t="b">
            <v>0</v>
          </cell>
          <cell r="DF152" t="b">
            <v>0</v>
          </cell>
          <cell r="DH152" t="b">
            <v>0</v>
          </cell>
          <cell r="DJ152" t="b">
            <v>0</v>
          </cell>
          <cell r="DL152" t="b">
            <v>0</v>
          </cell>
          <cell r="DN152" t="b">
            <v>0</v>
          </cell>
          <cell r="DP152" t="b">
            <v>0</v>
          </cell>
          <cell r="DV152">
            <v>0</v>
          </cell>
          <cell r="DX152">
            <v>0</v>
          </cell>
          <cell r="DZ152">
            <v>0</v>
          </cell>
          <cell r="EB152">
            <v>0</v>
          </cell>
          <cell r="ED152">
            <v>0</v>
          </cell>
          <cell r="EF152">
            <v>0</v>
          </cell>
          <cell r="EJ152">
            <v>0</v>
          </cell>
          <cell r="EL152">
            <v>0</v>
          </cell>
          <cell r="EN152">
            <v>0</v>
          </cell>
          <cell r="EP152">
            <v>0</v>
          </cell>
          <cell r="ER152">
            <v>0</v>
          </cell>
          <cell r="ET152">
            <v>0</v>
          </cell>
          <cell r="EX152">
            <v>0</v>
          </cell>
          <cell r="EZ152">
            <v>0</v>
          </cell>
          <cell r="FD152">
            <v>0</v>
          </cell>
          <cell r="FF152">
            <v>0</v>
          </cell>
        </row>
        <row r="153">
          <cell r="A153" t="str">
            <v>AVV2</v>
          </cell>
          <cell r="B153" t="str">
            <v>DK-East</v>
          </cell>
          <cell r="G153">
            <v>560</v>
          </cell>
          <cell r="H153">
            <v>570</v>
          </cell>
          <cell r="AK153">
            <v>248.08</v>
          </cell>
          <cell r="AL153">
            <v>1683.4</v>
          </cell>
          <cell r="AN153">
            <v>85.5</v>
          </cell>
          <cell r="AO153">
            <v>280.19479910825203</v>
          </cell>
          <cell r="AP153">
            <v>11760</v>
          </cell>
          <cell r="AQ153">
            <v>78.400000000000006</v>
          </cell>
          <cell r="BG153" t="b">
            <v>0</v>
          </cell>
          <cell r="BO153" t="b">
            <v>0</v>
          </cell>
          <cell r="CA153" t="b">
            <v>0</v>
          </cell>
          <cell r="CB153" t="b">
            <v>0</v>
          </cell>
          <cell r="CD153" t="b">
            <v>0</v>
          </cell>
          <cell r="CE153" t="b">
            <v>0</v>
          </cell>
          <cell r="CG153" t="b">
            <v>0</v>
          </cell>
          <cell r="CH153" t="b">
            <v>0</v>
          </cell>
          <cell r="CP153" t="str">
            <v>ECFL2EXC</v>
          </cell>
          <cell r="CT153" t="b">
            <v>0</v>
          </cell>
          <cell r="CV153" t="b">
            <v>0</v>
          </cell>
          <cell r="CX153" t="b">
            <v>0</v>
          </cell>
          <cell r="CZ153" t="b">
            <v>0</v>
          </cell>
          <cell r="DB153" t="b">
            <v>0</v>
          </cell>
          <cell r="DD153" t="b">
            <v>0</v>
          </cell>
          <cell r="DF153" t="b">
            <v>0</v>
          </cell>
          <cell r="DH153" t="b">
            <v>0</v>
          </cell>
          <cell r="DJ153" t="b">
            <v>0</v>
          </cell>
          <cell r="DL153" t="b">
            <v>0</v>
          </cell>
          <cell r="DN153" t="b">
            <v>0</v>
          </cell>
          <cell r="DP153" t="b">
            <v>0</v>
          </cell>
          <cell r="DV153">
            <v>0</v>
          </cell>
          <cell r="DX153">
            <v>0</v>
          </cell>
          <cell r="DZ153">
            <v>0</v>
          </cell>
          <cell r="EB153">
            <v>0</v>
          </cell>
          <cell r="ED153">
            <v>0</v>
          </cell>
          <cell r="EF153">
            <v>0</v>
          </cell>
          <cell r="EJ153">
            <v>0</v>
          </cell>
          <cell r="EL153">
            <v>0</v>
          </cell>
          <cell r="EN153">
            <v>0</v>
          </cell>
          <cell r="EP153">
            <v>0</v>
          </cell>
          <cell r="ER153">
            <v>0</v>
          </cell>
          <cell r="ET153">
            <v>0</v>
          </cell>
          <cell r="EX153">
            <v>0</v>
          </cell>
          <cell r="EZ153">
            <v>0</v>
          </cell>
          <cell r="FD153">
            <v>0</v>
          </cell>
          <cell r="FF153">
            <v>0</v>
          </cell>
        </row>
        <row r="154">
          <cell r="A154" t="str">
            <v>AVV2</v>
          </cell>
          <cell r="B154" t="str">
            <v>DK-East</v>
          </cell>
          <cell r="G154">
            <v>560</v>
          </cell>
          <cell r="H154">
            <v>570</v>
          </cell>
          <cell r="AK154">
            <v>248.08</v>
          </cell>
          <cell r="AL154">
            <v>1683.4</v>
          </cell>
          <cell r="AN154">
            <v>85.5</v>
          </cell>
          <cell r="AO154">
            <v>280.19479910825203</v>
          </cell>
          <cell r="AP154">
            <v>11760</v>
          </cell>
          <cell r="AQ154">
            <v>78.400000000000006</v>
          </cell>
          <cell r="BG154" t="b">
            <v>0</v>
          </cell>
          <cell r="BO154" t="b">
            <v>0</v>
          </cell>
          <cell r="CA154" t="b">
            <v>0</v>
          </cell>
          <cell r="CB154" t="b">
            <v>0</v>
          </cell>
          <cell r="CD154" t="b">
            <v>0</v>
          </cell>
          <cell r="CE154" t="b">
            <v>0</v>
          </cell>
          <cell r="CG154" t="b">
            <v>0</v>
          </cell>
          <cell r="CH154" t="b">
            <v>0</v>
          </cell>
          <cell r="CT154" t="b">
            <v>0</v>
          </cell>
          <cell r="CV154" t="b">
            <v>0</v>
          </cell>
          <cell r="CX154" t="b">
            <v>0</v>
          </cell>
          <cell r="CZ154" t="b">
            <v>0</v>
          </cell>
          <cell r="DB154" t="b">
            <v>0</v>
          </cell>
          <cell r="DD154" t="b">
            <v>0</v>
          </cell>
          <cell r="DF154" t="b">
            <v>0</v>
          </cell>
          <cell r="DH154" t="b">
            <v>0</v>
          </cell>
          <cell r="DJ154" t="b">
            <v>0</v>
          </cell>
          <cell r="DL154" t="b">
            <v>0</v>
          </cell>
          <cell r="DN154" t="b">
            <v>0</v>
          </cell>
          <cell r="DP154" t="b">
            <v>0</v>
          </cell>
          <cell r="DV154">
            <v>0</v>
          </cell>
          <cell r="DX154">
            <v>0</v>
          </cell>
          <cell r="DZ154">
            <v>0</v>
          </cell>
          <cell r="EB154">
            <v>0</v>
          </cell>
          <cell r="ED154">
            <v>0</v>
          </cell>
          <cell r="EF154">
            <v>0</v>
          </cell>
          <cell r="EJ154">
            <v>0</v>
          </cell>
          <cell r="EL154">
            <v>0</v>
          </cell>
          <cell r="EN154">
            <v>0</v>
          </cell>
          <cell r="EP154">
            <v>0</v>
          </cell>
          <cell r="ER154">
            <v>0</v>
          </cell>
          <cell r="ET154">
            <v>0</v>
          </cell>
          <cell r="EX154">
            <v>0</v>
          </cell>
          <cell r="EZ154">
            <v>0</v>
          </cell>
          <cell r="FD154">
            <v>0</v>
          </cell>
          <cell r="FF154">
            <v>0</v>
          </cell>
        </row>
        <row r="155">
          <cell r="A155" t="str">
            <v>AVV2</v>
          </cell>
          <cell r="B155" t="str">
            <v>DK-East</v>
          </cell>
          <cell r="G155">
            <v>560</v>
          </cell>
          <cell r="H155">
            <v>570</v>
          </cell>
          <cell r="AK155">
            <v>248.08</v>
          </cell>
          <cell r="AL155">
            <v>1683.4</v>
          </cell>
          <cell r="AN155">
            <v>85.5</v>
          </cell>
          <cell r="AO155">
            <v>280.19479910825203</v>
          </cell>
          <cell r="AP155">
            <v>11760</v>
          </cell>
          <cell r="AQ155">
            <v>78.400000000000006</v>
          </cell>
          <cell r="BG155" t="b">
            <v>0</v>
          </cell>
          <cell r="BO155" t="b">
            <v>0</v>
          </cell>
          <cell r="CA155" t="b">
            <v>0</v>
          </cell>
          <cell r="CB155" t="b">
            <v>0</v>
          </cell>
          <cell r="CD155" t="b">
            <v>0</v>
          </cell>
          <cell r="CE155" t="b">
            <v>0</v>
          </cell>
          <cell r="CG155" t="b">
            <v>0</v>
          </cell>
          <cell r="CH155" t="b">
            <v>0</v>
          </cell>
          <cell r="CT155" t="b">
            <v>0</v>
          </cell>
          <cell r="CV155" t="b">
            <v>0</v>
          </cell>
          <cell r="CX155" t="b">
            <v>0</v>
          </cell>
          <cell r="CZ155" t="b">
            <v>0</v>
          </cell>
          <cell r="DB155" t="b">
            <v>0</v>
          </cell>
          <cell r="DD155" t="b">
            <v>0</v>
          </cell>
          <cell r="DF155" t="b">
            <v>0</v>
          </cell>
          <cell r="DH155" t="b">
            <v>0</v>
          </cell>
          <cell r="DJ155" t="b">
            <v>0</v>
          </cell>
          <cell r="DL155" t="b">
            <v>0</v>
          </cell>
          <cell r="DN155" t="b">
            <v>0</v>
          </cell>
          <cell r="DP155" t="b">
            <v>0</v>
          </cell>
          <cell r="DV155">
            <v>0</v>
          </cell>
          <cell r="DX155">
            <v>0</v>
          </cell>
          <cell r="DZ155">
            <v>0</v>
          </cell>
          <cell r="EB155">
            <v>0</v>
          </cell>
          <cell r="ED155">
            <v>0</v>
          </cell>
          <cell r="EF155">
            <v>0</v>
          </cell>
          <cell r="EJ155">
            <v>0</v>
          </cell>
          <cell r="EL155">
            <v>0</v>
          </cell>
          <cell r="EN155">
            <v>0</v>
          </cell>
          <cell r="EP155">
            <v>0</v>
          </cell>
          <cell r="ER155">
            <v>0</v>
          </cell>
          <cell r="ET155">
            <v>0</v>
          </cell>
          <cell r="EX155">
            <v>0</v>
          </cell>
          <cell r="EZ155">
            <v>0</v>
          </cell>
          <cell r="FD155">
            <v>0</v>
          </cell>
          <cell r="FF155">
            <v>0</v>
          </cell>
        </row>
        <row r="156">
          <cell r="A156" t="str">
            <v>HCV7vand</v>
          </cell>
          <cell r="B156" t="str">
            <v>DK-East</v>
          </cell>
          <cell r="G156">
            <v>44</v>
          </cell>
          <cell r="H156">
            <v>91</v>
          </cell>
          <cell r="AK156">
            <v>12.32</v>
          </cell>
          <cell r="AL156">
            <v>52.69727272727274</v>
          </cell>
          <cell r="AN156">
            <v>0</v>
          </cell>
          <cell r="AO156">
            <v>6.934400000000001</v>
          </cell>
          <cell r="AP156">
            <v>1093.4000000000001</v>
          </cell>
          <cell r="AQ156">
            <v>6.16</v>
          </cell>
          <cell r="BG156" t="b">
            <v>0</v>
          </cell>
          <cell r="BO156" t="b">
            <v>0</v>
          </cell>
          <cell r="CA156" t="b">
            <v>0</v>
          </cell>
          <cell r="CB156" t="b">
            <v>0</v>
          </cell>
          <cell r="CD156" t="b">
            <v>0</v>
          </cell>
          <cell r="CE156" t="b">
            <v>0</v>
          </cell>
          <cell r="CG156" t="b">
            <v>0</v>
          </cell>
          <cell r="CH156" t="b">
            <v>0</v>
          </cell>
          <cell r="CP156" t="str">
            <v>ECCOABPC</v>
          </cell>
          <cell r="CT156" t="b">
            <v>0</v>
          </cell>
          <cell r="CV156" t="b">
            <v>0</v>
          </cell>
          <cell r="CX156" t="b">
            <v>0</v>
          </cell>
          <cell r="CZ156" t="b">
            <v>0</v>
          </cell>
          <cell r="DB156" t="b">
            <v>0</v>
          </cell>
          <cell r="DD156" t="b">
            <v>0</v>
          </cell>
          <cell r="DF156" t="b">
            <v>0</v>
          </cell>
          <cell r="DH156" t="b">
            <v>0</v>
          </cell>
          <cell r="DJ156" t="b">
            <v>0</v>
          </cell>
          <cell r="DL156" t="b">
            <v>0</v>
          </cell>
          <cell r="DN156" t="b">
            <v>0</v>
          </cell>
          <cell r="DP156" t="b">
            <v>0</v>
          </cell>
          <cell r="DV156">
            <v>0</v>
          </cell>
          <cell r="DX156">
            <v>0</v>
          </cell>
          <cell r="DZ156">
            <v>0</v>
          </cell>
          <cell r="EB156">
            <v>0</v>
          </cell>
          <cell r="ED156">
            <v>0</v>
          </cell>
          <cell r="EF156">
            <v>0</v>
          </cell>
          <cell r="EJ156">
            <v>0</v>
          </cell>
          <cell r="EL156">
            <v>0</v>
          </cell>
          <cell r="EN156">
            <v>0</v>
          </cell>
          <cell r="EP156">
            <v>0</v>
          </cell>
          <cell r="ER156">
            <v>0</v>
          </cell>
          <cell r="ET156">
            <v>0</v>
          </cell>
          <cell r="EX156">
            <v>0</v>
          </cell>
          <cell r="EZ156">
            <v>0</v>
          </cell>
          <cell r="FD156">
            <v>0</v>
          </cell>
          <cell r="FF156">
            <v>0</v>
          </cell>
        </row>
        <row r="157">
          <cell r="A157" t="str">
            <v>HCV7vand</v>
          </cell>
          <cell r="B157" t="str">
            <v>DK-East</v>
          </cell>
          <cell r="G157">
            <v>88</v>
          </cell>
          <cell r="H157">
            <v>182</v>
          </cell>
          <cell r="AK157">
            <v>24.64</v>
          </cell>
          <cell r="AL157">
            <v>105.39454545454548</v>
          </cell>
          <cell r="AN157">
            <v>0</v>
          </cell>
          <cell r="AO157">
            <v>78.7332225768792</v>
          </cell>
          <cell r="AP157">
            <v>1320</v>
          </cell>
          <cell r="AQ157">
            <v>12.32</v>
          </cell>
          <cell r="BG157" t="b">
            <v>0</v>
          </cell>
          <cell r="BO157" t="b">
            <v>0</v>
          </cell>
          <cell r="CA157" t="b">
            <v>0</v>
          </cell>
          <cell r="CB157" t="b">
            <v>0</v>
          </cell>
          <cell r="CD157" t="b">
            <v>0</v>
          </cell>
          <cell r="CE157" t="b">
            <v>0</v>
          </cell>
          <cell r="CG157" t="b">
            <v>0</v>
          </cell>
          <cell r="CH157" t="b">
            <v>0</v>
          </cell>
          <cell r="CP157" t="str">
            <v>ECGASBPC</v>
          </cell>
          <cell r="CT157" t="b">
            <v>0</v>
          </cell>
          <cell r="CV157" t="b">
            <v>0</v>
          </cell>
          <cell r="CX157" t="b">
            <v>0</v>
          </cell>
          <cell r="CZ157" t="b">
            <v>0</v>
          </cell>
          <cell r="DB157" t="b">
            <v>0</v>
          </cell>
          <cell r="DD157" t="b">
            <v>0</v>
          </cell>
          <cell r="DF157" t="b">
            <v>0</v>
          </cell>
          <cell r="DH157" t="b">
            <v>0</v>
          </cell>
          <cell r="DJ157" t="b">
            <v>0</v>
          </cell>
          <cell r="DL157" t="b">
            <v>0</v>
          </cell>
          <cell r="DN157" t="b">
            <v>0</v>
          </cell>
          <cell r="DP157" t="b">
            <v>0</v>
          </cell>
          <cell r="DV157">
            <v>0</v>
          </cell>
          <cell r="DX157">
            <v>0</v>
          </cell>
          <cell r="DZ157">
            <v>0</v>
          </cell>
          <cell r="EB157">
            <v>0</v>
          </cell>
          <cell r="ED157">
            <v>0</v>
          </cell>
          <cell r="EF157">
            <v>0</v>
          </cell>
          <cell r="EJ157">
            <v>0</v>
          </cell>
          <cell r="EL157">
            <v>0</v>
          </cell>
          <cell r="EN157">
            <v>0</v>
          </cell>
          <cell r="EP157">
            <v>0</v>
          </cell>
          <cell r="ER157">
            <v>0</v>
          </cell>
          <cell r="ET157">
            <v>0</v>
          </cell>
          <cell r="EX157">
            <v>0</v>
          </cell>
          <cell r="EZ157">
            <v>0</v>
          </cell>
          <cell r="FD157">
            <v>0</v>
          </cell>
          <cell r="FF157">
            <v>0</v>
          </cell>
        </row>
        <row r="158">
          <cell r="A158" t="str">
            <v>HCV7vand</v>
          </cell>
          <cell r="B158" t="str">
            <v>DK-East</v>
          </cell>
          <cell r="G158">
            <v>88</v>
          </cell>
          <cell r="H158">
            <v>182</v>
          </cell>
          <cell r="AK158">
            <v>24.64</v>
          </cell>
          <cell r="AL158">
            <v>105.39454545454548</v>
          </cell>
          <cell r="AN158">
            <v>0</v>
          </cell>
          <cell r="AO158">
            <v>78.7332225768792</v>
          </cell>
          <cell r="AP158">
            <v>1320</v>
          </cell>
          <cell r="AQ158">
            <v>12.32</v>
          </cell>
          <cell r="BG158" t="b">
            <v>0</v>
          </cell>
          <cell r="BO158" t="b">
            <v>0</v>
          </cell>
          <cell r="CA158" t="b">
            <v>0</v>
          </cell>
          <cell r="CB158" t="b">
            <v>0</v>
          </cell>
          <cell r="CD158" t="b">
            <v>0</v>
          </cell>
          <cell r="CE158" t="b">
            <v>0</v>
          </cell>
          <cell r="CG158" t="b">
            <v>0</v>
          </cell>
          <cell r="CH158" t="b">
            <v>0</v>
          </cell>
          <cell r="CP158" t="str">
            <v>ECGASBPC</v>
          </cell>
          <cell r="CT158" t="b">
            <v>0</v>
          </cell>
          <cell r="CV158" t="b">
            <v>0</v>
          </cell>
          <cell r="CX158" t="b">
            <v>0</v>
          </cell>
          <cell r="CZ158" t="b">
            <v>0</v>
          </cell>
          <cell r="DB158" t="b">
            <v>0</v>
          </cell>
          <cell r="DD158" t="b">
            <v>0</v>
          </cell>
          <cell r="DF158" t="b">
            <v>0</v>
          </cell>
          <cell r="DH158" t="b">
            <v>0</v>
          </cell>
          <cell r="DJ158" t="b">
            <v>0</v>
          </cell>
          <cell r="DL158" t="b">
            <v>0</v>
          </cell>
          <cell r="DN158" t="b">
            <v>0</v>
          </cell>
          <cell r="DP158" t="b">
            <v>0</v>
          </cell>
          <cell r="DV158">
            <v>0</v>
          </cell>
          <cell r="DX158">
            <v>0</v>
          </cell>
          <cell r="DZ158">
            <v>0</v>
          </cell>
          <cell r="EB158">
            <v>0</v>
          </cell>
          <cell r="ED158">
            <v>0</v>
          </cell>
          <cell r="EF158">
            <v>0</v>
          </cell>
          <cell r="EJ158">
            <v>0</v>
          </cell>
          <cell r="EL158">
            <v>0</v>
          </cell>
          <cell r="EN158">
            <v>0</v>
          </cell>
          <cell r="EP158">
            <v>0</v>
          </cell>
          <cell r="ER158">
            <v>0</v>
          </cell>
          <cell r="ET158">
            <v>0</v>
          </cell>
          <cell r="EX158">
            <v>0</v>
          </cell>
          <cell r="EZ158">
            <v>0</v>
          </cell>
          <cell r="FD158">
            <v>0</v>
          </cell>
          <cell r="FF158">
            <v>0</v>
          </cell>
        </row>
        <row r="159">
          <cell r="A159" t="str">
            <v>HCV7vand</v>
          </cell>
          <cell r="B159" t="str">
            <v>DK-East</v>
          </cell>
          <cell r="G159">
            <v>88</v>
          </cell>
          <cell r="H159">
            <v>182</v>
          </cell>
          <cell r="AK159">
            <v>24.64</v>
          </cell>
          <cell r="AL159">
            <v>105.39454545454548</v>
          </cell>
          <cell r="AN159">
            <v>0</v>
          </cell>
          <cell r="AO159">
            <v>78.7332225768792</v>
          </cell>
          <cell r="AP159">
            <v>1320</v>
          </cell>
          <cell r="AQ159">
            <v>12.32</v>
          </cell>
          <cell r="BG159" t="b">
            <v>0</v>
          </cell>
          <cell r="BO159" t="b">
            <v>0</v>
          </cell>
          <cell r="CA159" t="b">
            <v>0</v>
          </cell>
          <cell r="CB159" t="b">
            <v>0</v>
          </cell>
          <cell r="CD159" t="b">
            <v>0</v>
          </cell>
          <cell r="CE159" t="b">
            <v>0</v>
          </cell>
          <cell r="CG159" t="b">
            <v>0</v>
          </cell>
          <cell r="CH159" t="b">
            <v>0</v>
          </cell>
          <cell r="CT159" t="b">
            <v>0</v>
          </cell>
          <cell r="CV159" t="b">
            <v>0</v>
          </cell>
          <cell r="CX159" t="b">
            <v>0</v>
          </cell>
          <cell r="CZ159" t="b">
            <v>0</v>
          </cell>
          <cell r="DB159" t="b">
            <v>0</v>
          </cell>
          <cell r="DD159" t="b">
            <v>0</v>
          </cell>
          <cell r="DF159" t="b">
            <v>0</v>
          </cell>
          <cell r="DH159" t="b">
            <v>0</v>
          </cell>
          <cell r="DJ159" t="b">
            <v>0</v>
          </cell>
          <cell r="DL159" t="b">
            <v>0</v>
          </cell>
          <cell r="DN159" t="b">
            <v>0</v>
          </cell>
          <cell r="DP159" t="b">
            <v>0</v>
          </cell>
          <cell r="DV159">
            <v>0</v>
          </cell>
          <cell r="DX159">
            <v>0</v>
          </cell>
          <cell r="DZ159">
            <v>0</v>
          </cell>
          <cell r="EB159">
            <v>0</v>
          </cell>
          <cell r="ED159">
            <v>0</v>
          </cell>
          <cell r="EF159">
            <v>0</v>
          </cell>
          <cell r="EJ159">
            <v>0</v>
          </cell>
          <cell r="EL159">
            <v>0</v>
          </cell>
          <cell r="EN159">
            <v>0</v>
          </cell>
          <cell r="EP159">
            <v>0</v>
          </cell>
          <cell r="ER159">
            <v>0</v>
          </cell>
          <cell r="ET159">
            <v>0</v>
          </cell>
          <cell r="EX159">
            <v>0</v>
          </cell>
          <cell r="EZ159">
            <v>0</v>
          </cell>
          <cell r="FD159">
            <v>0</v>
          </cell>
          <cell r="FF159">
            <v>0</v>
          </cell>
        </row>
        <row r="160">
          <cell r="A160" t="str">
            <v>KedlerKBHvand</v>
          </cell>
          <cell r="B160" t="str">
            <v>DK-East</v>
          </cell>
          <cell r="G160">
            <v>0</v>
          </cell>
          <cell r="H160">
            <v>900</v>
          </cell>
          <cell r="AK160">
            <v>0</v>
          </cell>
          <cell r="AL160">
            <v>781.2</v>
          </cell>
          <cell r="AN160">
            <v>0</v>
          </cell>
          <cell r="AO160">
            <v>2.3399999999999997E-2</v>
          </cell>
          <cell r="AP160">
            <v>10750.5</v>
          </cell>
          <cell r="AQ160">
            <v>0</v>
          </cell>
          <cell r="BG160" t="b">
            <v>0</v>
          </cell>
          <cell r="BO160" t="b">
            <v>0</v>
          </cell>
          <cell r="CA160" t="b">
            <v>0</v>
          </cell>
          <cell r="CB160" t="b">
            <v>0</v>
          </cell>
          <cell r="CD160" t="b">
            <v>0</v>
          </cell>
          <cell r="CE160" t="b">
            <v>0</v>
          </cell>
          <cell r="CG160" t="b">
            <v>0</v>
          </cell>
          <cell r="CH160" t="b">
            <v>0</v>
          </cell>
          <cell r="CP160" t="str">
            <v>EHDSLBOC</v>
          </cell>
          <cell r="CT160" t="b">
            <v>0</v>
          </cell>
          <cell r="CV160" t="b">
            <v>0</v>
          </cell>
          <cell r="CX160" t="b">
            <v>0</v>
          </cell>
          <cell r="CZ160" t="b">
            <v>0</v>
          </cell>
          <cell r="DB160" t="b">
            <v>0</v>
          </cell>
          <cell r="DD160" t="b">
            <v>0</v>
          </cell>
          <cell r="DF160" t="b">
            <v>0</v>
          </cell>
          <cell r="DH160" t="b">
            <v>0</v>
          </cell>
          <cell r="DJ160" t="b">
            <v>0</v>
          </cell>
          <cell r="DL160" t="b">
            <v>0</v>
          </cell>
          <cell r="DN160" t="b">
            <v>0</v>
          </cell>
          <cell r="DP160" t="b">
            <v>0</v>
          </cell>
          <cell r="DV160">
            <v>0</v>
          </cell>
          <cell r="DX160">
            <v>0</v>
          </cell>
          <cell r="DZ160">
            <v>0</v>
          </cell>
          <cell r="EB160">
            <v>0</v>
          </cell>
          <cell r="ED160">
            <v>0</v>
          </cell>
          <cell r="EF160">
            <v>0</v>
          </cell>
          <cell r="EJ160">
            <v>0</v>
          </cell>
          <cell r="EL160">
            <v>0</v>
          </cell>
          <cell r="EN160">
            <v>0</v>
          </cell>
          <cell r="EP160">
            <v>0</v>
          </cell>
          <cell r="ER160">
            <v>0</v>
          </cell>
          <cell r="ET160">
            <v>0</v>
          </cell>
          <cell r="EX160">
            <v>0</v>
          </cell>
          <cell r="EZ160">
            <v>0</v>
          </cell>
          <cell r="FD160">
            <v>0</v>
          </cell>
          <cell r="FF160">
            <v>0</v>
          </cell>
        </row>
        <row r="161">
          <cell r="A161" t="str">
            <v>KedlerKBHvand</v>
          </cell>
          <cell r="B161" t="str">
            <v>DK-East</v>
          </cell>
          <cell r="G161">
            <v>0</v>
          </cell>
          <cell r="H161">
            <v>2095</v>
          </cell>
          <cell r="AK161">
            <v>0</v>
          </cell>
          <cell r="AL161">
            <v>1818.46</v>
          </cell>
          <cell r="AN161">
            <v>0</v>
          </cell>
          <cell r="AO161">
            <v>5.4469999999999998E-2</v>
          </cell>
          <cell r="AP161">
            <v>25024.775000000001</v>
          </cell>
          <cell r="AQ161">
            <v>0</v>
          </cell>
          <cell r="BG161" t="b">
            <v>0</v>
          </cell>
          <cell r="BO161" t="b">
            <v>0</v>
          </cell>
          <cell r="CA161" t="b">
            <v>0</v>
          </cell>
          <cell r="CB161" t="b">
            <v>0</v>
          </cell>
          <cell r="CD161" t="b">
            <v>0</v>
          </cell>
          <cell r="CE161" t="b">
            <v>0</v>
          </cell>
          <cell r="CG161" t="b">
            <v>0</v>
          </cell>
          <cell r="CH161" t="b">
            <v>0</v>
          </cell>
          <cell r="CP161" t="str">
            <v>EHDSLBOC</v>
          </cell>
          <cell r="CT161" t="b">
            <v>0</v>
          </cell>
          <cell r="CV161" t="b">
            <v>0</v>
          </cell>
          <cell r="CX161" t="b">
            <v>0</v>
          </cell>
          <cell r="CZ161" t="b">
            <v>0</v>
          </cell>
          <cell r="DB161" t="b">
            <v>0</v>
          </cell>
          <cell r="DD161" t="b">
            <v>0</v>
          </cell>
          <cell r="DF161" t="b">
            <v>0</v>
          </cell>
          <cell r="DH161" t="b">
            <v>0</v>
          </cell>
          <cell r="DJ161" t="b">
            <v>0</v>
          </cell>
          <cell r="DL161" t="b">
            <v>0</v>
          </cell>
          <cell r="DN161" t="b">
            <v>0</v>
          </cell>
          <cell r="DP161" t="b">
            <v>0</v>
          </cell>
          <cell r="DV161">
            <v>0</v>
          </cell>
          <cell r="DX161">
            <v>0</v>
          </cell>
          <cell r="DZ161">
            <v>0</v>
          </cell>
          <cell r="EB161">
            <v>0</v>
          </cell>
          <cell r="ED161">
            <v>0</v>
          </cell>
          <cell r="EF161">
            <v>0</v>
          </cell>
          <cell r="EJ161">
            <v>0</v>
          </cell>
          <cell r="EL161">
            <v>0</v>
          </cell>
          <cell r="EN161">
            <v>0</v>
          </cell>
          <cell r="EP161">
            <v>0</v>
          </cell>
          <cell r="ER161">
            <v>0</v>
          </cell>
          <cell r="ET161">
            <v>0</v>
          </cell>
          <cell r="EX161">
            <v>0</v>
          </cell>
          <cell r="EZ161">
            <v>0</v>
          </cell>
          <cell r="FD161">
            <v>0</v>
          </cell>
          <cell r="FF161">
            <v>0</v>
          </cell>
        </row>
        <row r="162">
          <cell r="A162" t="str">
            <v>VarmelagerKBHvand</v>
          </cell>
          <cell r="B162" t="str">
            <v>DK-East</v>
          </cell>
          <cell r="G162">
            <v>0</v>
          </cell>
          <cell r="H162">
            <v>222.22222222222223</v>
          </cell>
          <cell r="AK162">
            <v>0</v>
          </cell>
          <cell r="AL162">
            <v>0</v>
          </cell>
          <cell r="AN162">
            <v>0</v>
          </cell>
          <cell r="AO162">
            <v>0</v>
          </cell>
          <cell r="AP162">
            <v>0</v>
          </cell>
          <cell r="AQ162">
            <v>0</v>
          </cell>
          <cell r="BG162" t="b">
            <v>0</v>
          </cell>
          <cell r="BO162" t="b">
            <v>0</v>
          </cell>
          <cell r="CA162" t="b">
            <v>0</v>
          </cell>
          <cell r="CB162" t="b">
            <v>0</v>
          </cell>
          <cell r="CD162" t="b">
            <v>0</v>
          </cell>
          <cell r="CE162" t="b">
            <v>0</v>
          </cell>
          <cell r="CG162" t="b">
            <v>0</v>
          </cell>
          <cell r="CH162" t="b">
            <v>0</v>
          </cell>
          <cell r="CP162">
            <v>0</v>
          </cell>
          <cell r="CT162" t="b">
            <v>0</v>
          </cell>
          <cell r="CV162" t="b">
            <v>0</v>
          </cell>
          <cell r="CX162" t="b">
            <v>0</v>
          </cell>
          <cell r="CZ162" t="b">
            <v>0</v>
          </cell>
          <cell r="DB162" t="b">
            <v>0</v>
          </cell>
          <cell r="DD162" t="b">
            <v>0</v>
          </cell>
          <cell r="DF162" t="b">
            <v>0</v>
          </cell>
          <cell r="DH162" t="b">
            <v>0</v>
          </cell>
          <cell r="DJ162" t="b">
            <v>0</v>
          </cell>
          <cell r="DL162" t="b">
            <v>0</v>
          </cell>
          <cell r="DN162" t="b">
            <v>0</v>
          </cell>
          <cell r="DP162" t="b">
            <v>0</v>
          </cell>
          <cell r="DV162">
            <v>0</v>
          </cell>
          <cell r="DX162">
            <v>0</v>
          </cell>
          <cell r="DZ162">
            <v>0</v>
          </cell>
          <cell r="EB162">
            <v>0</v>
          </cell>
          <cell r="ED162">
            <v>0</v>
          </cell>
          <cell r="EF162">
            <v>0</v>
          </cell>
          <cell r="EJ162">
            <v>0</v>
          </cell>
          <cell r="EL162">
            <v>0</v>
          </cell>
          <cell r="EN162">
            <v>0</v>
          </cell>
          <cell r="EP162">
            <v>0</v>
          </cell>
          <cell r="ER162">
            <v>0</v>
          </cell>
          <cell r="ET162">
            <v>0</v>
          </cell>
          <cell r="EX162">
            <v>0</v>
          </cell>
          <cell r="EZ162">
            <v>0</v>
          </cell>
          <cell r="FD162">
            <v>0</v>
          </cell>
          <cell r="FF162">
            <v>0</v>
          </cell>
        </row>
        <row r="163">
          <cell r="A163" t="str">
            <v>ElkedelKBHvand</v>
          </cell>
          <cell r="B163" t="str">
            <v>DK-East</v>
          </cell>
          <cell r="G163" t="e">
            <v>#REF!</v>
          </cell>
          <cell r="H163" t="e">
            <v>#REF!</v>
          </cell>
          <cell r="AK163">
            <v>0</v>
          </cell>
          <cell r="AL163">
            <v>0</v>
          </cell>
          <cell r="AN163">
            <v>0</v>
          </cell>
          <cell r="AO163">
            <v>0</v>
          </cell>
          <cell r="AP163">
            <v>0</v>
          </cell>
          <cell r="AQ163">
            <v>0</v>
          </cell>
          <cell r="BG163" t="b">
            <v>0</v>
          </cell>
          <cell r="BO163" t="b">
            <v>0</v>
          </cell>
          <cell r="CA163" t="b">
            <v>0</v>
          </cell>
          <cell r="CB163" t="b">
            <v>0</v>
          </cell>
          <cell r="CD163" t="b">
            <v>0</v>
          </cell>
          <cell r="CE163" t="b">
            <v>0</v>
          </cell>
          <cell r="CG163" t="b">
            <v>0</v>
          </cell>
          <cell r="CH163" t="b">
            <v>0</v>
          </cell>
          <cell r="CP163">
            <v>0</v>
          </cell>
          <cell r="CT163" t="b">
            <v>0</v>
          </cell>
          <cell r="CV163" t="b">
            <v>0</v>
          </cell>
          <cell r="CX163" t="b">
            <v>0</v>
          </cell>
          <cell r="CZ163" t="b">
            <v>0</v>
          </cell>
          <cell r="DB163" t="b">
            <v>0</v>
          </cell>
          <cell r="DD163" t="b">
            <v>0</v>
          </cell>
          <cell r="DF163" t="b">
            <v>0</v>
          </cell>
          <cell r="DH163" t="b">
            <v>0</v>
          </cell>
          <cell r="DJ163" t="b">
            <v>0</v>
          </cell>
          <cell r="DL163" t="b">
            <v>0</v>
          </cell>
          <cell r="DN163" t="b">
            <v>0</v>
          </cell>
          <cell r="DP163" t="b">
            <v>0</v>
          </cell>
          <cell r="DV163">
            <v>0</v>
          </cell>
          <cell r="DX163">
            <v>0</v>
          </cell>
          <cell r="DZ163">
            <v>0</v>
          </cell>
          <cell r="EB163">
            <v>0</v>
          </cell>
          <cell r="ED163">
            <v>0</v>
          </cell>
          <cell r="EF163">
            <v>0</v>
          </cell>
          <cell r="EJ163">
            <v>0</v>
          </cell>
          <cell r="EL163">
            <v>0</v>
          </cell>
          <cell r="EN163">
            <v>0</v>
          </cell>
          <cell r="EP163">
            <v>0</v>
          </cell>
          <cell r="ER163">
            <v>0</v>
          </cell>
          <cell r="ET163">
            <v>0</v>
          </cell>
          <cell r="EX163">
            <v>0</v>
          </cell>
          <cell r="EZ163">
            <v>0</v>
          </cell>
          <cell r="FD163">
            <v>0</v>
          </cell>
          <cell r="FF163">
            <v>0</v>
          </cell>
        </row>
        <row r="164">
          <cell r="A164" t="str">
            <v>KedlerVordingborgGO</v>
          </cell>
          <cell r="B164" t="str">
            <v>DK-East</v>
          </cell>
          <cell r="G164">
            <v>0</v>
          </cell>
          <cell r="H164">
            <v>15</v>
          </cell>
          <cell r="AK164">
            <v>0</v>
          </cell>
          <cell r="AL164">
            <v>12.705</v>
          </cell>
          <cell r="AN164">
            <v>0</v>
          </cell>
          <cell r="AO164">
            <v>0</v>
          </cell>
          <cell r="AP164">
            <v>162</v>
          </cell>
          <cell r="AQ164">
            <v>0</v>
          </cell>
          <cell r="BG164" t="b">
            <v>0</v>
          </cell>
          <cell r="BO164" t="b">
            <v>0</v>
          </cell>
          <cell r="CA164" t="b">
            <v>0</v>
          </cell>
          <cell r="CB164" t="b">
            <v>0</v>
          </cell>
          <cell r="CD164" t="b">
            <v>0</v>
          </cell>
          <cell r="CE164" t="b">
            <v>0</v>
          </cell>
          <cell r="CG164" t="b">
            <v>0</v>
          </cell>
          <cell r="CH164" t="b">
            <v>0</v>
          </cell>
          <cell r="CP164" t="str">
            <v>EHDSLBOD</v>
          </cell>
          <cell r="CT164" t="b">
            <v>0</v>
          </cell>
          <cell r="CV164" t="b">
            <v>0</v>
          </cell>
          <cell r="CX164" t="b">
            <v>0</v>
          </cell>
          <cell r="CZ164" t="b">
            <v>0</v>
          </cell>
          <cell r="DB164" t="b">
            <v>0</v>
          </cell>
          <cell r="DD164" t="b">
            <v>0</v>
          </cell>
          <cell r="DF164" t="b">
            <v>0</v>
          </cell>
          <cell r="DH164" t="b">
            <v>0</v>
          </cell>
          <cell r="DJ164" t="b">
            <v>0</v>
          </cell>
          <cell r="DL164" t="b">
            <v>0</v>
          </cell>
          <cell r="DN164" t="b">
            <v>0</v>
          </cell>
          <cell r="DP164" t="b">
            <v>0</v>
          </cell>
          <cell r="DV164">
            <v>0</v>
          </cell>
          <cell r="DX164">
            <v>0</v>
          </cell>
          <cell r="DZ164">
            <v>0</v>
          </cell>
          <cell r="EB164">
            <v>0</v>
          </cell>
          <cell r="ED164">
            <v>0</v>
          </cell>
          <cell r="EF164">
            <v>0</v>
          </cell>
          <cell r="EJ164">
            <v>0</v>
          </cell>
          <cell r="EL164">
            <v>0</v>
          </cell>
          <cell r="EN164">
            <v>0</v>
          </cell>
          <cell r="EP164">
            <v>0</v>
          </cell>
          <cell r="ER164">
            <v>0</v>
          </cell>
          <cell r="ET164">
            <v>0</v>
          </cell>
          <cell r="EX164">
            <v>0</v>
          </cell>
          <cell r="EZ164">
            <v>0</v>
          </cell>
          <cell r="FD164">
            <v>0</v>
          </cell>
          <cell r="FF164">
            <v>0</v>
          </cell>
        </row>
        <row r="165">
          <cell r="A165" t="str">
            <v>KedlerVordingborgGO</v>
          </cell>
          <cell r="B165" t="str">
            <v>DK-East</v>
          </cell>
          <cell r="G165">
            <v>0</v>
          </cell>
          <cell r="H165">
            <v>15</v>
          </cell>
          <cell r="AK165">
            <v>0</v>
          </cell>
          <cell r="AL165">
            <v>12.705</v>
          </cell>
          <cell r="AN165">
            <v>0</v>
          </cell>
          <cell r="AO165">
            <v>0</v>
          </cell>
          <cell r="AP165">
            <v>162</v>
          </cell>
          <cell r="AQ165">
            <v>0</v>
          </cell>
          <cell r="BG165" t="b">
            <v>0</v>
          </cell>
          <cell r="BO165" t="b">
            <v>0</v>
          </cell>
          <cell r="CA165" t="b">
            <v>0</v>
          </cell>
          <cell r="CB165" t="b">
            <v>0</v>
          </cell>
          <cell r="CD165" t="b">
            <v>0</v>
          </cell>
          <cell r="CE165" t="b">
            <v>0</v>
          </cell>
          <cell r="CG165" t="b">
            <v>0</v>
          </cell>
          <cell r="CH165" t="b">
            <v>0</v>
          </cell>
          <cell r="CP165" t="str">
            <v>EHDSLBOD</v>
          </cell>
          <cell r="CT165" t="b">
            <v>0</v>
          </cell>
          <cell r="CV165" t="b">
            <v>0</v>
          </cell>
          <cell r="CX165" t="b">
            <v>0</v>
          </cell>
          <cell r="CZ165" t="b">
            <v>0</v>
          </cell>
          <cell r="DB165" t="b">
            <v>0</v>
          </cell>
          <cell r="DD165" t="b">
            <v>0</v>
          </cell>
          <cell r="DF165" t="b">
            <v>0</v>
          </cell>
          <cell r="DH165" t="b">
            <v>0</v>
          </cell>
          <cell r="DJ165" t="b">
            <v>0</v>
          </cell>
          <cell r="DL165" t="b">
            <v>0</v>
          </cell>
          <cell r="DN165" t="b">
            <v>0</v>
          </cell>
          <cell r="DP165" t="b">
            <v>0</v>
          </cell>
          <cell r="DV165">
            <v>0</v>
          </cell>
          <cell r="DX165">
            <v>0</v>
          </cell>
          <cell r="DZ165">
            <v>0</v>
          </cell>
          <cell r="EB165">
            <v>0</v>
          </cell>
          <cell r="ED165">
            <v>0</v>
          </cell>
          <cell r="EF165">
            <v>0</v>
          </cell>
          <cell r="EJ165">
            <v>0</v>
          </cell>
          <cell r="EL165">
            <v>0</v>
          </cell>
          <cell r="EN165">
            <v>0</v>
          </cell>
          <cell r="EP165">
            <v>0</v>
          </cell>
          <cell r="ER165">
            <v>0</v>
          </cell>
          <cell r="ET165">
            <v>0</v>
          </cell>
          <cell r="EX165">
            <v>0</v>
          </cell>
          <cell r="EZ165">
            <v>0</v>
          </cell>
          <cell r="FD165">
            <v>0</v>
          </cell>
          <cell r="FF165">
            <v>0</v>
          </cell>
        </row>
        <row r="166">
          <cell r="A166" t="str">
            <v>KedlerVordingborgNG</v>
          </cell>
          <cell r="B166" t="str">
            <v>DK-East</v>
          </cell>
          <cell r="G166">
            <v>0</v>
          </cell>
          <cell r="H166">
            <v>10</v>
          </cell>
          <cell r="AK166">
            <v>0</v>
          </cell>
          <cell r="AL166">
            <v>10.199999999999999</v>
          </cell>
          <cell r="AN166">
            <v>0</v>
          </cell>
          <cell r="AO166">
            <v>0</v>
          </cell>
          <cell r="AP166">
            <v>108</v>
          </cell>
          <cell r="AQ166">
            <v>0</v>
          </cell>
          <cell r="BG166" t="b">
            <v>0</v>
          </cell>
          <cell r="BO166" t="b">
            <v>0</v>
          </cell>
          <cell r="CA166" t="b">
            <v>0</v>
          </cell>
          <cell r="CB166" t="b">
            <v>0</v>
          </cell>
          <cell r="CD166" t="b">
            <v>0</v>
          </cell>
          <cell r="CE166" t="b">
            <v>0</v>
          </cell>
          <cell r="CG166" t="b">
            <v>0</v>
          </cell>
          <cell r="CH166" t="b">
            <v>0</v>
          </cell>
          <cell r="CP166" t="str">
            <v>EHGASBOD</v>
          </cell>
          <cell r="CT166" t="b">
            <v>0</v>
          </cell>
          <cell r="CV166" t="b">
            <v>0</v>
          </cell>
          <cell r="CX166" t="b">
            <v>0</v>
          </cell>
          <cell r="CZ166" t="b">
            <v>0</v>
          </cell>
          <cell r="DB166" t="b">
            <v>0</v>
          </cell>
          <cell r="DD166" t="b">
            <v>0</v>
          </cell>
          <cell r="DF166" t="b">
            <v>0</v>
          </cell>
          <cell r="DH166" t="b">
            <v>0</v>
          </cell>
          <cell r="DJ166" t="b">
            <v>0</v>
          </cell>
          <cell r="DL166" t="b">
            <v>0</v>
          </cell>
          <cell r="DN166" t="b">
            <v>0</v>
          </cell>
          <cell r="DP166" t="b">
            <v>0</v>
          </cell>
          <cell r="DV166">
            <v>0</v>
          </cell>
          <cell r="DX166">
            <v>0</v>
          </cell>
          <cell r="DZ166">
            <v>0</v>
          </cell>
          <cell r="EB166">
            <v>0</v>
          </cell>
          <cell r="ED166">
            <v>0</v>
          </cell>
          <cell r="EF166">
            <v>0</v>
          </cell>
          <cell r="EJ166">
            <v>0</v>
          </cell>
          <cell r="EL166">
            <v>0</v>
          </cell>
          <cell r="EN166">
            <v>0</v>
          </cell>
          <cell r="EP166">
            <v>0</v>
          </cell>
          <cell r="ER166">
            <v>0</v>
          </cell>
          <cell r="ET166">
            <v>0</v>
          </cell>
          <cell r="EX166">
            <v>0</v>
          </cell>
          <cell r="EZ166">
            <v>0</v>
          </cell>
          <cell r="FD166">
            <v>0</v>
          </cell>
          <cell r="FF166">
            <v>0</v>
          </cell>
        </row>
        <row r="167">
          <cell r="A167" t="str">
            <v>KedlerVordingborgNG</v>
          </cell>
          <cell r="B167" t="str">
            <v>DK-East</v>
          </cell>
          <cell r="G167">
            <v>0</v>
          </cell>
          <cell r="H167">
            <v>10</v>
          </cell>
          <cell r="AK167">
            <v>0</v>
          </cell>
          <cell r="AL167">
            <v>10.199999999999999</v>
          </cell>
          <cell r="AN167">
            <v>0</v>
          </cell>
          <cell r="AO167">
            <v>0</v>
          </cell>
          <cell r="AP167">
            <v>108</v>
          </cell>
          <cell r="AQ167">
            <v>0</v>
          </cell>
          <cell r="BG167" t="b">
            <v>0</v>
          </cell>
          <cell r="BO167" t="b">
            <v>0</v>
          </cell>
          <cell r="CA167" t="b">
            <v>0</v>
          </cell>
          <cell r="CB167" t="b">
            <v>0</v>
          </cell>
          <cell r="CD167" t="b">
            <v>0</v>
          </cell>
          <cell r="CE167" t="b">
            <v>0</v>
          </cell>
          <cell r="CG167" t="b">
            <v>0</v>
          </cell>
          <cell r="CH167" t="b">
            <v>0</v>
          </cell>
          <cell r="CP167" t="str">
            <v>EHGASBOD</v>
          </cell>
          <cell r="CT167" t="b">
            <v>0</v>
          </cell>
          <cell r="CV167" t="b">
            <v>0</v>
          </cell>
          <cell r="CX167" t="b">
            <v>0</v>
          </cell>
          <cell r="CZ167" t="b">
            <v>0</v>
          </cell>
          <cell r="DB167" t="b">
            <v>0</v>
          </cell>
          <cell r="DD167" t="b">
            <v>0</v>
          </cell>
          <cell r="DF167" t="b">
            <v>0</v>
          </cell>
          <cell r="DH167" t="b">
            <v>0</v>
          </cell>
          <cell r="DJ167" t="b">
            <v>0</v>
          </cell>
          <cell r="DL167" t="b">
            <v>0</v>
          </cell>
          <cell r="DN167" t="b">
            <v>0</v>
          </cell>
          <cell r="DP167" t="b">
            <v>0</v>
          </cell>
          <cell r="DV167">
            <v>0</v>
          </cell>
          <cell r="DX167">
            <v>0</v>
          </cell>
          <cell r="DZ167">
            <v>0</v>
          </cell>
          <cell r="EB167">
            <v>0</v>
          </cell>
          <cell r="ED167">
            <v>0</v>
          </cell>
          <cell r="EF167">
            <v>0</v>
          </cell>
          <cell r="EJ167">
            <v>0</v>
          </cell>
          <cell r="EL167">
            <v>0</v>
          </cell>
          <cell r="EN167">
            <v>0</v>
          </cell>
          <cell r="EP167">
            <v>0</v>
          </cell>
          <cell r="ER167">
            <v>0</v>
          </cell>
          <cell r="ET167">
            <v>0</v>
          </cell>
          <cell r="EX167">
            <v>0</v>
          </cell>
          <cell r="EZ167">
            <v>0</v>
          </cell>
          <cell r="FD167">
            <v>0</v>
          </cell>
          <cell r="FF167">
            <v>0</v>
          </cell>
        </row>
        <row r="168">
          <cell r="A168" t="str">
            <v>MAV12</v>
          </cell>
          <cell r="B168" t="str">
            <v>DK-East</v>
          </cell>
          <cell r="G168">
            <v>9</v>
          </cell>
          <cell r="H168">
            <v>24.657534246575342</v>
          </cell>
          <cell r="AK168">
            <v>1.9710000000000001</v>
          </cell>
          <cell r="AL168">
            <v>14.794520547945202</v>
          </cell>
          <cell r="AN168">
            <v>0</v>
          </cell>
          <cell r="AO168">
            <v>2.5200000000000005</v>
          </cell>
          <cell r="AP168">
            <v>405</v>
          </cell>
          <cell r="AQ168">
            <v>1.2600000000000002</v>
          </cell>
          <cell r="BG168" t="b">
            <v>0</v>
          </cell>
          <cell r="BO168" t="b">
            <v>0</v>
          </cell>
          <cell r="CA168" t="b">
            <v>0</v>
          </cell>
          <cell r="CB168" t="b">
            <v>0</v>
          </cell>
          <cell r="CD168" t="b">
            <v>0</v>
          </cell>
          <cell r="CE168" t="b">
            <v>0</v>
          </cell>
          <cell r="CG168" t="b">
            <v>0</v>
          </cell>
          <cell r="CH168" t="b">
            <v>0</v>
          </cell>
          <cell r="CP168" t="str">
            <v>ECSTRBPD</v>
          </cell>
          <cell r="CT168" t="b">
            <v>0</v>
          </cell>
          <cell r="CV168" t="b">
            <v>0</v>
          </cell>
          <cell r="CX168" t="b">
            <v>0</v>
          </cell>
          <cell r="CZ168" t="b">
            <v>0</v>
          </cell>
          <cell r="DB168" t="b">
            <v>0</v>
          </cell>
          <cell r="DD168" t="b">
            <v>0</v>
          </cell>
          <cell r="DF168" t="b">
            <v>0</v>
          </cell>
          <cell r="DH168" t="b">
            <v>0</v>
          </cell>
          <cell r="DJ168" t="b">
            <v>0</v>
          </cell>
          <cell r="DL168" t="b">
            <v>0</v>
          </cell>
          <cell r="DN168" t="b">
            <v>0</v>
          </cell>
          <cell r="DP168" t="b">
            <v>0</v>
          </cell>
          <cell r="DV168">
            <v>0</v>
          </cell>
          <cell r="DX168">
            <v>0</v>
          </cell>
          <cell r="DZ168">
            <v>0</v>
          </cell>
          <cell r="EB168">
            <v>0</v>
          </cell>
          <cell r="ED168">
            <v>0</v>
          </cell>
          <cell r="EF168">
            <v>0</v>
          </cell>
          <cell r="EJ168">
            <v>0</v>
          </cell>
          <cell r="EL168">
            <v>0</v>
          </cell>
          <cell r="EN168">
            <v>0</v>
          </cell>
          <cell r="EP168">
            <v>0</v>
          </cell>
          <cell r="ER168">
            <v>0</v>
          </cell>
          <cell r="ET168">
            <v>0</v>
          </cell>
          <cell r="EX168">
            <v>0</v>
          </cell>
          <cell r="EZ168">
            <v>0</v>
          </cell>
          <cell r="FD168">
            <v>0</v>
          </cell>
          <cell r="FF168">
            <v>0</v>
          </cell>
        </row>
        <row r="169">
          <cell r="A169" t="str">
            <v>MAV12</v>
          </cell>
          <cell r="B169" t="str">
            <v>DK-East</v>
          </cell>
          <cell r="G169">
            <v>9</v>
          </cell>
          <cell r="H169">
            <v>24.657534246575342</v>
          </cell>
          <cell r="AK169">
            <v>1.9710000000000001</v>
          </cell>
          <cell r="AL169">
            <v>14.794520547945202</v>
          </cell>
          <cell r="AN169">
            <v>0</v>
          </cell>
          <cell r="AO169">
            <v>2.5200000000000005</v>
          </cell>
          <cell r="AP169">
            <v>405</v>
          </cell>
          <cell r="AQ169">
            <v>1.2600000000000002</v>
          </cell>
          <cell r="BG169" t="b">
            <v>0</v>
          </cell>
          <cell r="BO169" t="b">
            <v>0</v>
          </cell>
          <cell r="CA169" t="b">
            <v>0</v>
          </cell>
          <cell r="CB169" t="b">
            <v>0</v>
          </cell>
          <cell r="CD169" t="b">
            <v>0</v>
          </cell>
          <cell r="CE169" t="b">
            <v>0</v>
          </cell>
          <cell r="CG169" t="b">
            <v>0</v>
          </cell>
          <cell r="CH169" t="b">
            <v>0</v>
          </cell>
          <cell r="CP169" t="str">
            <v>ECSTRBPD</v>
          </cell>
          <cell r="CT169" t="b">
            <v>0</v>
          </cell>
          <cell r="CV169" t="b">
            <v>0</v>
          </cell>
          <cell r="CX169" t="b">
            <v>0</v>
          </cell>
          <cell r="CZ169" t="b">
            <v>0</v>
          </cell>
          <cell r="DB169" t="b">
            <v>0</v>
          </cell>
          <cell r="DD169" t="b">
            <v>0</v>
          </cell>
          <cell r="DF169" t="b">
            <v>0</v>
          </cell>
          <cell r="DH169" t="b">
            <v>0</v>
          </cell>
          <cell r="DJ169" t="b">
            <v>0</v>
          </cell>
          <cell r="DL169" t="b">
            <v>0</v>
          </cell>
          <cell r="DN169" t="b">
            <v>0</v>
          </cell>
          <cell r="DP169" t="b">
            <v>0</v>
          </cell>
          <cell r="DV169">
            <v>0</v>
          </cell>
          <cell r="DX169">
            <v>0</v>
          </cell>
          <cell r="DZ169">
            <v>0</v>
          </cell>
          <cell r="EB169">
            <v>0</v>
          </cell>
          <cell r="ED169">
            <v>0</v>
          </cell>
          <cell r="EF169">
            <v>0</v>
          </cell>
          <cell r="EJ169">
            <v>0</v>
          </cell>
          <cell r="EL169">
            <v>0</v>
          </cell>
          <cell r="EN169">
            <v>0</v>
          </cell>
          <cell r="EP169">
            <v>0</v>
          </cell>
          <cell r="ER169">
            <v>0</v>
          </cell>
          <cell r="ET169">
            <v>0</v>
          </cell>
          <cell r="EX169">
            <v>0</v>
          </cell>
          <cell r="EZ169">
            <v>0</v>
          </cell>
          <cell r="FD169">
            <v>0</v>
          </cell>
          <cell r="FF169">
            <v>0</v>
          </cell>
        </row>
        <row r="170">
          <cell r="A170" t="str">
            <v>MAV13</v>
          </cell>
          <cell r="B170" t="str">
            <v>DK-East</v>
          </cell>
          <cell r="G170">
            <v>18</v>
          </cell>
          <cell r="H170">
            <v>25.568181818181817</v>
          </cell>
          <cell r="AK170">
            <v>7.0920000000000005</v>
          </cell>
          <cell r="AL170">
            <v>67.159090909090921</v>
          </cell>
          <cell r="AN170">
            <v>3.8352272727272725</v>
          </cell>
          <cell r="AO170">
            <v>5.0400000000000009</v>
          </cell>
          <cell r="AP170">
            <v>810</v>
          </cell>
          <cell r="AQ170">
            <v>2.5200000000000005</v>
          </cell>
          <cell r="BG170" t="b">
            <v>0</v>
          </cell>
          <cell r="BO170" t="b">
            <v>0</v>
          </cell>
          <cell r="CA170" t="b">
            <v>0</v>
          </cell>
          <cell r="CB170" t="b">
            <v>0</v>
          </cell>
          <cell r="CD170" t="b">
            <v>0</v>
          </cell>
          <cell r="CE170" t="b">
            <v>0</v>
          </cell>
          <cell r="CG170" t="b">
            <v>0</v>
          </cell>
          <cell r="CH170" t="b">
            <v>0</v>
          </cell>
          <cell r="CP170" t="str">
            <v>ECSTREXD</v>
          </cell>
          <cell r="CT170" t="b">
            <v>0</v>
          </cell>
          <cell r="CV170" t="b">
            <v>0</v>
          </cell>
          <cell r="CX170" t="b">
            <v>0</v>
          </cell>
          <cell r="CZ170" t="b">
            <v>0</v>
          </cell>
          <cell r="DB170" t="b">
            <v>0</v>
          </cell>
          <cell r="DD170" t="b">
            <v>0</v>
          </cell>
          <cell r="DF170" t="b">
            <v>0</v>
          </cell>
          <cell r="DH170" t="b">
            <v>0</v>
          </cell>
          <cell r="DJ170" t="b">
            <v>0</v>
          </cell>
          <cell r="DL170" t="b">
            <v>0</v>
          </cell>
          <cell r="DN170" t="b">
            <v>0</v>
          </cell>
          <cell r="DP170" t="b">
            <v>0</v>
          </cell>
          <cell r="DV170">
            <v>0</v>
          </cell>
          <cell r="DX170">
            <v>0</v>
          </cell>
          <cell r="DZ170">
            <v>0</v>
          </cell>
          <cell r="EB170">
            <v>0</v>
          </cell>
          <cell r="ED170">
            <v>0</v>
          </cell>
          <cell r="EF170">
            <v>0</v>
          </cell>
          <cell r="EJ170">
            <v>0</v>
          </cell>
          <cell r="EL170">
            <v>0</v>
          </cell>
          <cell r="EN170">
            <v>0</v>
          </cell>
          <cell r="EP170">
            <v>0</v>
          </cell>
          <cell r="ER170">
            <v>0</v>
          </cell>
          <cell r="ET170">
            <v>0</v>
          </cell>
          <cell r="EX170">
            <v>0</v>
          </cell>
          <cell r="EZ170">
            <v>0</v>
          </cell>
          <cell r="FD170">
            <v>0</v>
          </cell>
          <cell r="FF170">
            <v>0</v>
          </cell>
        </row>
        <row r="171">
          <cell r="A171" t="str">
            <v>VarmelagerVordingborg</v>
          </cell>
          <cell r="B171" t="str">
            <v>DK-East</v>
          </cell>
          <cell r="G171">
            <v>0</v>
          </cell>
          <cell r="H171">
            <v>20.25</v>
          </cell>
          <cell r="AK171">
            <v>0</v>
          </cell>
          <cell r="AL171">
            <v>0</v>
          </cell>
          <cell r="AN171">
            <v>0</v>
          </cell>
          <cell r="AO171">
            <v>0</v>
          </cell>
          <cell r="AP171">
            <v>0</v>
          </cell>
          <cell r="AQ171">
            <v>0</v>
          </cell>
          <cell r="BG171" t="b">
            <v>0</v>
          </cell>
          <cell r="BO171" t="b">
            <v>0</v>
          </cell>
          <cell r="CA171" t="b">
            <v>0</v>
          </cell>
          <cell r="CB171" t="b">
            <v>0</v>
          </cell>
          <cell r="CD171" t="b">
            <v>0</v>
          </cell>
          <cell r="CE171" t="b">
            <v>0</v>
          </cell>
          <cell r="CG171" t="b">
            <v>0</v>
          </cell>
          <cell r="CH171" t="b">
            <v>0</v>
          </cell>
          <cell r="CP171">
            <v>0</v>
          </cell>
          <cell r="CT171" t="b">
            <v>0</v>
          </cell>
          <cell r="CV171" t="b">
            <v>0</v>
          </cell>
          <cell r="CX171" t="b">
            <v>0</v>
          </cell>
          <cell r="CZ171" t="b">
            <v>0</v>
          </cell>
          <cell r="DB171" t="b">
            <v>0</v>
          </cell>
          <cell r="DD171" t="b">
            <v>0</v>
          </cell>
          <cell r="DF171" t="b">
            <v>0</v>
          </cell>
          <cell r="DH171" t="b">
            <v>0</v>
          </cell>
          <cell r="DJ171" t="b">
            <v>0</v>
          </cell>
          <cell r="DL171" t="b">
            <v>0</v>
          </cell>
          <cell r="DN171" t="b">
            <v>0</v>
          </cell>
          <cell r="DP171" t="b">
            <v>0</v>
          </cell>
          <cell r="DV171">
            <v>0</v>
          </cell>
          <cell r="DX171">
            <v>0</v>
          </cell>
          <cell r="DZ171">
            <v>0</v>
          </cell>
          <cell r="EB171">
            <v>0</v>
          </cell>
          <cell r="ED171">
            <v>0</v>
          </cell>
          <cell r="EF171">
            <v>0</v>
          </cell>
          <cell r="EJ171">
            <v>0</v>
          </cell>
          <cell r="EL171">
            <v>0</v>
          </cell>
          <cell r="EN171">
            <v>0</v>
          </cell>
          <cell r="EP171">
            <v>0</v>
          </cell>
          <cell r="ER171">
            <v>0</v>
          </cell>
          <cell r="ET171">
            <v>0</v>
          </cell>
          <cell r="EX171">
            <v>0</v>
          </cell>
          <cell r="EZ171">
            <v>0</v>
          </cell>
          <cell r="FD171">
            <v>0</v>
          </cell>
          <cell r="FF171">
            <v>0</v>
          </cell>
        </row>
        <row r="172">
          <cell r="A172" t="str">
            <v>ElkedelVordingborg</v>
          </cell>
          <cell r="B172" t="str">
            <v>DK-East</v>
          </cell>
          <cell r="G172">
            <v>-10</v>
          </cell>
          <cell r="H172">
            <v>10</v>
          </cell>
          <cell r="AK172">
            <v>-10</v>
          </cell>
          <cell r="AL172">
            <v>0</v>
          </cell>
          <cell r="AN172">
            <v>0</v>
          </cell>
          <cell r="AO172">
            <v>0</v>
          </cell>
          <cell r="AP172">
            <v>0</v>
          </cell>
          <cell r="AQ172">
            <v>0</v>
          </cell>
          <cell r="BG172" t="b">
            <v>0</v>
          </cell>
          <cell r="BO172" t="b">
            <v>0</v>
          </cell>
          <cell r="CA172" t="b">
            <v>0</v>
          </cell>
          <cell r="CB172" t="b">
            <v>0</v>
          </cell>
          <cell r="CD172" t="b">
            <v>0</v>
          </cell>
          <cell r="CE172" t="b">
            <v>0</v>
          </cell>
          <cell r="CG172" t="b">
            <v>0</v>
          </cell>
          <cell r="CH172" t="b">
            <v>0</v>
          </cell>
          <cell r="CP172">
            <v>0</v>
          </cell>
          <cell r="CT172" t="b">
            <v>0</v>
          </cell>
          <cell r="CV172" t="b">
            <v>0</v>
          </cell>
          <cell r="CX172" t="b">
            <v>0</v>
          </cell>
          <cell r="CZ172" t="b">
            <v>0</v>
          </cell>
          <cell r="DB172" t="b">
            <v>0</v>
          </cell>
          <cell r="DD172" t="b">
            <v>0</v>
          </cell>
          <cell r="DF172" t="b">
            <v>0</v>
          </cell>
          <cell r="DH172" t="b">
            <v>0</v>
          </cell>
          <cell r="DJ172" t="b">
            <v>0</v>
          </cell>
          <cell r="DL172" t="b">
            <v>0</v>
          </cell>
          <cell r="DN172" t="b">
            <v>0</v>
          </cell>
          <cell r="DP172" t="b">
            <v>0</v>
          </cell>
          <cell r="DV172">
            <v>0</v>
          </cell>
          <cell r="DX172">
            <v>0</v>
          </cell>
          <cell r="DZ172">
            <v>0</v>
          </cell>
          <cell r="EB172">
            <v>0</v>
          </cell>
          <cell r="ED172">
            <v>0</v>
          </cell>
          <cell r="EF172">
            <v>0</v>
          </cell>
          <cell r="EJ172">
            <v>0</v>
          </cell>
          <cell r="EL172">
            <v>0</v>
          </cell>
          <cell r="EN172">
            <v>0</v>
          </cell>
          <cell r="EP172">
            <v>0</v>
          </cell>
          <cell r="ER172">
            <v>0</v>
          </cell>
          <cell r="ET172">
            <v>0</v>
          </cell>
          <cell r="EX172">
            <v>0</v>
          </cell>
          <cell r="EZ172">
            <v>0</v>
          </cell>
          <cell r="FD172">
            <v>0</v>
          </cell>
          <cell r="FF172">
            <v>0</v>
          </cell>
        </row>
        <row r="173">
          <cell r="A173" t="str">
            <v>KedlerNykøbing-Falster</v>
          </cell>
          <cell r="B173" t="str">
            <v>DK-East</v>
          </cell>
          <cell r="G173">
            <v>0</v>
          </cell>
          <cell r="H173">
            <v>79</v>
          </cell>
          <cell r="AK173">
            <v>0</v>
          </cell>
          <cell r="AL173">
            <v>74.733999999999995</v>
          </cell>
          <cell r="AN173">
            <v>0</v>
          </cell>
          <cell r="AO173">
            <v>0</v>
          </cell>
          <cell r="AP173">
            <v>1248.2</v>
          </cell>
          <cell r="AQ173">
            <v>0</v>
          </cell>
          <cell r="BG173" t="b">
            <v>0</v>
          </cell>
          <cell r="BO173" t="b">
            <v>0</v>
          </cell>
          <cell r="CA173" t="b">
            <v>0</v>
          </cell>
          <cell r="CB173" t="b">
            <v>0</v>
          </cell>
          <cell r="CD173" t="b">
            <v>0</v>
          </cell>
          <cell r="CE173" t="b">
            <v>0</v>
          </cell>
          <cell r="CG173" t="b">
            <v>0</v>
          </cell>
          <cell r="CH173" t="b">
            <v>0</v>
          </cell>
          <cell r="CP173" t="str">
            <v>EHHFOBOD</v>
          </cell>
          <cell r="CT173" t="b">
            <v>0</v>
          </cell>
          <cell r="CV173" t="b">
            <v>0</v>
          </cell>
          <cell r="CX173" t="b">
            <v>0</v>
          </cell>
          <cell r="CZ173" t="b">
            <v>0</v>
          </cell>
          <cell r="DB173" t="b">
            <v>0</v>
          </cell>
          <cell r="DD173" t="b">
            <v>0</v>
          </cell>
          <cell r="DF173" t="b">
            <v>0</v>
          </cell>
          <cell r="DH173" t="b">
            <v>0</v>
          </cell>
          <cell r="DJ173" t="b">
            <v>0</v>
          </cell>
          <cell r="DL173" t="b">
            <v>0</v>
          </cell>
          <cell r="DN173" t="b">
            <v>0</v>
          </cell>
          <cell r="DP173" t="b">
            <v>0</v>
          </cell>
          <cell r="DV173">
            <v>0</v>
          </cell>
          <cell r="DX173">
            <v>0</v>
          </cell>
          <cell r="DZ173">
            <v>0</v>
          </cell>
          <cell r="EB173">
            <v>0</v>
          </cell>
          <cell r="ED173">
            <v>0</v>
          </cell>
          <cell r="EF173">
            <v>0</v>
          </cell>
          <cell r="EJ173">
            <v>0</v>
          </cell>
          <cell r="EL173">
            <v>0</v>
          </cell>
          <cell r="EN173">
            <v>0</v>
          </cell>
          <cell r="EP173">
            <v>0</v>
          </cell>
          <cell r="ER173">
            <v>0</v>
          </cell>
          <cell r="ET173">
            <v>0</v>
          </cell>
          <cell r="EX173">
            <v>0</v>
          </cell>
          <cell r="EZ173">
            <v>0</v>
          </cell>
          <cell r="FD173">
            <v>0</v>
          </cell>
          <cell r="FF173">
            <v>0</v>
          </cell>
        </row>
        <row r="174">
          <cell r="A174" t="str">
            <v>KedlerNykøbing-Falster</v>
          </cell>
          <cell r="B174" t="str">
            <v>DK-East</v>
          </cell>
          <cell r="G174">
            <v>0</v>
          </cell>
          <cell r="H174">
            <v>79</v>
          </cell>
          <cell r="AK174">
            <v>0</v>
          </cell>
          <cell r="AL174">
            <v>74.733999999999995</v>
          </cell>
          <cell r="AN174">
            <v>0</v>
          </cell>
          <cell r="AO174">
            <v>0</v>
          </cell>
          <cell r="AP174">
            <v>1248.2</v>
          </cell>
          <cell r="AQ174">
            <v>0</v>
          </cell>
          <cell r="BG174" t="b">
            <v>0</v>
          </cell>
          <cell r="BO174" t="b">
            <v>0</v>
          </cell>
          <cell r="CA174" t="b">
            <v>0</v>
          </cell>
          <cell r="CB174" t="b">
            <v>0</v>
          </cell>
          <cell r="CD174" t="b">
            <v>0</v>
          </cell>
          <cell r="CE174" t="b">
            <v>0</v>
          </cell>
          <cell r="CG174" t="b">
            <v>0</v>
          </cell>
          <cell r="CH174" t="b">
            <v>0</v>
          </cell>
          <cell r="CP174" t="str">
            <v>EHHFOBOD</v>
          </cell>
          <cell r="CT174" t="b">
            <v>0</v>
          </cell>
          <cell r="CV174" t="b">
            <v>0</v>
          </cell>
          <cell r="CX174" t="b">
            <v>0</v>
          </cell>
          <cell r="CZ174" t="b">
            <v>0</v>
          </cell>
          <cell r="DB174" t="b">
            <v>0</v>
          </cell>
          <cell r="DD174" t="b">
            <v>0</v>
          </cell>
          <cell r="DF174" t="b">
            <v>0</v>
          </cell>
          <cell r="DH174" t="b">
            <v>0</v>
          </cell>
          <cell r="DJ174" t="b">
            <v>0</v>
          </cell>
          <cell r="DL174" t="b">
            <v>0</v>
          </cell>
          <cell r="DN174" t="b">
            <v>0</v>
          </cell>
          <cell r="DP174" t="b">
            <v>0</v>
          </cell>
          <cell r="DV174">
            <v>0</v>
          </cell>
          <cell r="DX174">
            <v>0</v>
          </cell>
          <cell r="DZ174">
            <v>0</v>
          </cell>
          <cell r="EB174">
            <v>0</v>
          </cell>
          <cell r="ED174">
            <v>0</v>
          </cell>
          <cell r="EF174">
            <v>0</v>
          </cell>
          <cell r="EJ174">
            <v>0</v>
          </cell>
          <cell r="EL174">
            <v>0</v>
          </cell>
          <cell r="EN174">
            <v>0</v>
          </cell>
          <cell r="EP174">
            <v>0</v>
          </cell>
          <cell r="ER174">
            <v>0</v>
          </cell>
          <cell r="ET174">
            <v>0</v>
          </cell>
          <cell r="EX174">
            <v>0</v>
          </cell>
          <cell r="EZ174">
            <v>0</v>
          </cell>
          <cell r="FD174">
            <v>0</v>
          </cell>
          <cell r="FF174">
            <v>0</v>
          </cell>
        </row>
        <row r="175">
          <cell r="A175" t="str">
            <v>Nykøbing-Falster_Forbrænding</v>
          </cell>
          <cell r="B175" t="str">
            <v>DK-East</v>
          </cell>
          <cell r="G175">
            <v>0</v>
          </cell>
          <cell r="H175">
            <v>0.15</v>
          </cell>
          <cell r="AK175">
            <v>0</v>
          </cell>
          <cell r="AL175">
            <v>0.12</v>
          </cell>
          <cell r="AN175">
            <v>0</v>
          </cell>
          <cell r="AO175">
            <v>2.9700000000000001E-2</v>
          </cell>
          <cell r="AP175">
            <v>0</v>
          </cell>
          <cell r="AQ175">
            <v>1.0500000000000001E-2</v>
          </cell>
          <cell r="BG175" t="b">
            <v>0</v>
          </cell>
          <cell r="BO175" t="b">
            <v>0</v>
          </cell>
          <cell r="CA175" t="b">
            <v>0</v>
          </cell>
          <cell r="CB175" t="b">
            <v>0</v>
          </cell>
          <cell r="CD175" t="b">
            <v>0</v>
          </cell>
          <cell r="CE175" t="b">
            <v>0</v>
          </cell>
          <cell r="CG175" t="b">
            <v>0</v>
          </cell>
          <cell r="CH175" t="b">
            <v>0</v>
          </cell>
          <cell r="CP175" t="str">
            <v>EHWSTBOD</v>
          </cell>
          <cell r="CT175" t="b">
            <v>0</v>
          </cell>
          <cell r="CV175" t="b">
            <v>0</v>
          </cell>
          <cell r="CX175" t="b">
            <v>0</v>
          </cell>
          <cell r="CZ175" t="b">
            <v>0</v>
          </cell>
          <cell r="DB175" t="b">
            <v>0</v>
          </cell>
          <cell r="DD175" t="b">
            <v>0</v>
          </cell>
          <cell r="DF175" t="b">
            <v>0</v>
          </cell>
          <cell r="DH175" t="b">
            <v>0</v>
          </cell>
          <cell r="DJ175" t="b">
            <v>0</v>
          </cell>
          <cell r="DL175" t="b">
            <v>0</v>
          </cell>
          <cell r="DN175" t="b">
            <v>0</v>
          </cell>
          <cell r="DP175" t="b">
            <v>0</v>
          </cell>
          <cell r="DV175">
            <v>0</v>
          </cell>
          <cell r="DX175">
            <v>0</v>
          </cell>
          <cell r="DZ175">
            <v>0</v>
          </cell>
          <cell r="EB175">
            <v>0</v>
          </cell>
          <cell r="ED175">
            <v>0</v>
          </cell>
          <cell r="EF175">
            <v>0</v>
          </cell>
          <cell r="EJ175">
            <v>0</v>
          </cell>
          <cell r="EL175">
            <v>0</v>
          </cell>
          <cell r="EN175">
            <v>0</v>
          </cell>
          <cell r="EP175">
            <v>0</v>
          </cell>
          <cell r="ER175">
            <v>0</v>
          </cell>
          <cell r="ET175">
            <v>0</v>
          </cell>
          <cell r="EX175">
            <v>0</v>
          </cell>
          <cell r="EZ175">
            <v>0</v>
          </cell>
          <cell r="FD175">
            <v>0</v>
          </cell>
          <cell r="FF175">
            <v>0</v>
          </cell>
        </row>
        <row r="176">
          <cell r="A176" t="str">
            <v>Nykøbing-Falster_KV</v>
          </cell>
          <cell r="B176" t="str">
            <v>DK-East</v>
          </cell>
          <cell r="G176">
            <v>6</v>
          </cell>
          <cell r="H176">
            <v>15.189873417721518</v>
          </cell>
          <cell r="AK176">
            <v>1.1520000000000001</v>
          </cell>
          <cell r="AL176">
            <v>7.3834321422848896</v>
          </cell>
          <cell r="AN176">
            <v>0</v>
          </cell>
          <cell r="AO176">
            <v>11.934900000000001</v>
          </cell>
          <cell r="AP176">
            <v>0</v>
          </cell>
          <cell r="AQ176">
            <v>0.54</v>
          </cell>
          <cell r="BG176" t="b">
            <v>0</v>
          </cell>
          <cell r="BO176" t="b">
            <v>0</v>
          </cell>
          <cell r="CA176" t="b">
            <v>0</v>
          </cell>
          <cell r="CB176" t="b">
            <v>0</v>
          </cell>
          <cell r="CD176" t="b">
            <v>0</v>
          </cell>
          <cell r="CE176" t="b">
            <v>0</v>
          </cell>
          <cell r="CG176" t="b">
            <v>0</v>
          </cell>
          <cell r="CH176" t="b">
            <v>0</v>
          </cell>
          <cell r="CP176" t="str">
            <v>ECWSTBPD</v>
          </cell>
          <cell r="CT176" t="b">
            <v>0</v>
          </cell>
          <cell r="CV176" t="b">
            <v>0</v>
          </cell>
          <cell r="CX176" t="b">
            <v>0</v>
          </cell>
          <cell r="CZ176" t="b">
            <v>0</v>
          </cell>
          <cell r="DB176" t="b">
            <v>0</v>
          </cell>
          <cell r="DD176" t="b">
            <v>0</v>
          </cell>
          <cell r="DF176" t="b">
            <v>0</v>
          </cell>
          <cell r="DH176" t="b">
            <v>0</v>
          </cell>
          <cell r="DJ176" t="b">
            <v>0</v>
          </cell>
          <cell r="DL176" t="b">
            <v>0</v>
          </cell>
          <cell r="DN176" t="b">
            <v>0</v>
          </cell>
          <cell r="DP176" t="b">
            <v>0</v>
          </cell>
          <cell r="DV176">
            <v>0</v>
          </cell>
          <cell r="DX176">
            <v>0</v>
          </cell>
          <cell r="DZ176">
            <v>0</v>
          </cell>
          <cell r="EB176">
            <v>0</v>
          </cell>
          <cell r="ED176">
            <v>0</v>
          </cell>
          <cell r="EF176">
            <v>0</v>
          </cell>
          <cell r="EJ176">
            <v>0</v>
          </cell>
          <cell r="EL176">
            <v>0</v>
          </cell>
          <cell r="EN176">
            <v>0</v>
          </cell>
          <cell r="EP176">
            <v>0</v>
          </cell>
          <cell r="ER176">
            <v>0</v>
          </cell>
          <cell r="ET176">
            <v>0</v>
          </cell>
          <cell r="EX176">
            <v>0</v>
          </cell>
          <cell r="EZ176">
            <v>0</v>
          </cell>
          <cell r="FD176">
            <v>0</v>
          </cell>
          <cell r="FF176">
            <v>0</v>
          </cell>
        </row>
        <row r="177">
          <cell r="A177" t="str">
            <v>Nykøbing-Falster_KV</v>
          </cell>
          <cell r="B177" t="str">
            <v>DK-East</v>
          </cell>
          <cell r="G177">
            <v>6</v>
          </cell>
          <cell r="H177">
            <v>15.189873417721518</v>
          </cell>
          <cell r="AK177">
            <v>1.1520000000000001</v>
          </cell>
          <cell r="AL177">
            <v>7.3834321422848896</v>
          </cell>
          <cell r="AN177">
            <v>0</v>
          </cell>
          <cell r="AO177">
            <v>11.496839999999999</v>
          </cell>
          <cell r="AP177">
            <v>0</v>
          </cell>
          <cell r="AQ177">
            <v>0.54</v>
          </cell>
          <cell r="BG177" t="b">
            <v>0</v>
          </cell>
          <cell r="BO177" t="b">
            <v>0</v>
          </cell>
          <cell r="CA177" t="b">
            <v>0</v>
          </cell>
          <cell r="CB177" t="b">
            <v>0</v>
          </cell>
          <cell r="CD177" t="b">
            <v>0</v>
          </cell>
          <cell r="CE177" t="b">
            <v>0</v>
          </cell>
          <cell r="CG177" t="b">
            <v>0</v>
          </cell>
          <cell r="CH177" t="b">
            <v>0</v>
          </cell>
          <cell r="CP177" t="str">
            <v>ECWSTBPD</v>
          </cell>
          <cell r="CT177" t="b">
            <v>0</v>
          </cell>
          <cell r="CV177" t="b">
            <v>0</v>
          </cell>
          <cell r="CX177" t="b">
            <v>0</v>
          </cell>
          <cell r="CZ177" t="b">
            <v>0</v>
          </cell>
          <cell r="DB177" t="b">
            <v>0</v>
          </cell>
          <cell r="DD177" t="b">
            <v>0</v>
          </cell>
          <cell r="DF177" t="b">
            <v>0</v>
          </cell>
          <cell r="DH177" t="b">
            <v>0</v>
          </cell>
          <cell r="DJ177" t="b">
            <v>0</v>
          </cell>
          <cell r="DL177" t="b">
            <v>0</v>
          </cell>
          <cell r="DN177" t="b">
            <v>0</v>
          </cell>
          <cell r="DP177" t="b">
            <v>0</v>
          </cell>
          <cell r="DV177">
            <v>0</v>
          </cell>
          <cell r="DX177">
            <v>0</v>
          </cell>
          <cell r="DZ177">
            <v>0</v>
          </cell>
          <cell r="EB177">
            <v>0</v>
          </cell>
          <cell r="ED177">
            <v>0</v>
          </cell>
          <cell r="EF177">
            <v>0</v>
          </cell>
          <cell r="EJ177">
            <v>0</v>
          </cell>
          <cell r="EL177">
            <v>0</v>
          </cell>
          <cell r="EN177">
            <v>0</v>
          </cell>
          <cell r="EP177">
            <v>0</v>
          </cell>
          <cell r="ER177">
            <v>0</v>
          </cell>
          <cell r="ET177">
            <v>0</v>
          </cell>
          <cell r="EX177">
            <v>0</v>
          </cell>
          <cell r="EZ177">
            <v>0</v>
          </cell>
          <cell r="FD177">
            <v>0</v>
          </cell>
          <cell r="FF177">
            <v>0</v>
          </cell>
        </row>
        <row r="178">
          <cell r="A178" t="str">
            <v>Nykøbing-Falster_KV</v>
          </cell>
          <cell r="B178" t="str">
            <v>DK-East</v>
          </cell>
          <cell r="G178">
            <v>6</v>
          </cell>
          <cell r="H178">
            <v>15.189873417721518</v>
          </cell>
          <cell r="AK178">
            <v>1.1520000000000001</v>
          </cell>
          <cell r="AL178">
            <v>7.3834321422848896</v>
          </cell>
          <cell r="AN178">
            <v>0</v>
          </cell>
          <cell r="AO178">
            <v>11.309100000000001</v>
          </cell>
          <cell r="AP178">
            <v>0</v>
          </cell>
          <cell r="AQ178">
            <v>0.54</v>
          </cell>
          <cell r="BG178" t="b">
            <v>0</v>
          </cell>
          <cell r="BO178" t="b">
            <v>0</v>
          </cell>
          <cell r="CA178" t="b">
            <v>0</v>
          </cell>
          <cell r="CB178" t="b">
            <v>0</v>
          </cell>
          <cell r="CD178" t="b">
            <v>0</v>
          </cell>
          <cell r="CE178" t="b">
            <v>0</v>
          </cell>
          <cell r="CG178" t="b">
            <v>0</v>
          </cell>
          <cell r="CH178" t="b">
            <v>0</v>
          </cell>
          <cell r="CP178" t="str">
            <v>ECWSTBPD</v>
          </cell>
          <cell r="CT178" t="b">
            <v>0</v>
          </cell>
          <cell r="CV178" t="b">
            <v>0</v>
          </cell>
          <cell r="CX178" t="b">
            <v>0</v>
          </cell>
          <cell r="CZ178" t="b">
            <v>0</v>
          </cell>
          <cell r="DB178" t="b">
            <v>0</v>
          </cell>
          <cell r="DD178" t="b">
            <v>0</v>
          </cell>
          <cell r="DF178" t="b">
            <v>0</v>
          </cell>
          <cell r="DH178" t="b">
            <v>0</v>
          </cell>
          <cell r="DJ178" t="b">
            <v>0</v>
          </cell>
          <cell r="DL178" t="b">
            <v>0</v>
          </cell>
          <cell r="DN178" t="b">
            <v>0</v>
          </cell>
          <cell r="DP178" t="b">
            <v>0</v>
          </cell>
          <cell r="DV178">
            <v>0</v>
          </cell>
          <cell r="DX178">
            <v>0</v>
          </cell>
          <cell r="DZ178">
            <v>0</v>
          </cell>
          <cell r="EB178">
            <v>0</v>
          </cell>
          <cell r="ED178">
            <v>0</v>
          </cell>
          <cell r="EF178">
            <v>0</v>
          </cell>
          <cell r="EJ178">
            <v>0</v>
          </cell>
          <cell r="EL178">
            <v>0</v>
          </cell>
          <cell r="EN178">
            <v>0</v>
          </cell>
          <cell r="EP178">
            <v>0</v>
          </cell>
          <cell r="ER178">
            <v>0</v>
          </cell>
          <cell r="ET178">
            <v>0</v>
          </cell>
          <cell r="EX178">
            <v>0</v>
          </cell>
          <cell r="EZ178">
            <v>0</v>
          </cell>
          <cell r="FD178">
            <v>0</v>
          </cell>
          <cell r="FF178">
            <v>0</v>
          </cell>
        </row>
        <row r="179">
          <cell r="A179" t="str">
            <v>Nykøbing-Falster_KV</v>
          </cell>
          <cell r="B179" t="str">
            <v>DK-East</v>
          </cell>
          <cell r="G179">
            <v>6</v>
          </cell>
          <cell r="H179">
            <v>15.189873417721518</v>
          </cell>
          <cell r="AK179">
            <v>1.1520000000000001</v>
          </cell>
          <cell r="AL179">
            <v>7.3834321422848896</v>
          </cell>
          <cell r="AN179">
            <v>0</v>
          </cell>
          <cell r="AO179">
            <v>11.121360000000001</v>
          </cell>
          <cell r="AP179">
            <v>0</v>
          </cell>
          <cell r="AQ179">
            <v>0.54</v>
          </cell>
          <cell r="BG179" t="b">
            <v>0</v>
          </cell>
          <cell r="BO179" t="b">
            <v>0</v>
          </cell>
          <cell r="CA179" t="b">
            <v>0</v>
          </cell>
          <cell r="CB179" t="b">
            <v>0</v>
          </cell>
          <cell r="CD179" t="b">
            <v>0</v>
          </cell>
          <cell r="CE179" t="b">
            <v>0</v>
          </cell>
          <cell r="CG179" t="b">
            <v>0</v>
          </cell>
          <cell r="CH179" t="b">
            <v>0</v>
          </cell>
          <cell r="CT179" t="b">
            <v>0</v>
          </cell>
          <cell r="CV179" t="b">
            <v>0</v>
          </cell>
          <cell r="CX179" t="b">
            <v>0</v>
          </cell>
          <cell r="CZ179" t="b">
            <v>0</v>
          </cell>
          <cell r="DB179" t="b">
            <v>0</v>
          </cell>
          <cell r="DD179" t="b">
            <v>0</v>
          </cell>
          <cell r="DF179" t="b">
            <v>0</v>
          </cell>
          <cell r="DH179" t="b">
            <v>0</v>
          </cell>
          <cell r="DJ179" t="b">
            <v>0</v>
          </cell>
          <cell r="DL179" t="b">
            <v>0</v>
          </cell>
          <cell r="DN179" t="b">
            <v>0</v>
          </cell>
          <cell r="DP179" t="b">
            <v>0</v>
          </cell>
          <cell r="DV179">
            <v>0</v>
          </cell>
          <cell r="DX179">
            <v>0</v>
          </cell>
          <cell r="DZ179">
            <v>0</v>
          </cell>
          <cell r="EB179">
            <v>0</v>
          </cell>
          <cell r="ED179">
            <v>0</v>
          </cell>
          <cell r="EF179">
            <v>0</v>
          </cell>
          <cell r="EJ179">
            <v>0</v>
          </cell>
          <cell r="EL179">
            <v>0</v>
          </cell>
          <cell r="EN179">
            <v>0</v>
          </cell>
          <cell r="EP179">
            <v>0</v>
          </cell>
          <cell r="ER179">
            <v>0</v>
          </cell>
          <cell r="ET179">
            <v>0</v>
          </cell>
          <cell r="EX179">
            <v>0</v>
          </cell>
          <cell r="EZ179">
            <v>0</v>
          </cell>
          <cell r="FD179">
            <v>0</v>
          </cell>
          <cell r="FF179">
            <v>0</v>
          </cell>
        </row>
        <row r="180">
          <cell r="A180" t="str">
            <v>Nykøbing-Falster_KV2</v>
          </cell>
          <cell r="B180" t="str">
            <v>DK-East</v>
          </cell>
          <cell r="G180">
            <v>6.591549295774648</v>
          </cell>
          <cell r="H180">
            <v>18</v>
          </cell>
          <cell r="AK180">
            <v>1.628112676056338</v>
          </cell>
          <cell r="AL180">
            <v>12.141</v>
          </cell>
          <cell r="AN180">
            <v>0</v>
          </cell>
          <cell r="AO180">
            <v>7.6461971830985913</v>
          </cell>
          <cell r="AP180">
            <v>0</v>
          </cell>
          <cell r="AQ180">
            <v>0.46140845070422531</v>
          </cell>
          <cell r="BG180" t="b">
            <v>0</v>
          </cell>
          <cell r="BO180" t="b">
            <v>0</v>
          </cell>
          <cell r="CA180" t="b">
            <v>0</v>
          </cell>
          <cell r="CB180" t="b">
            <v>0</v>
          </cell>
          <cell r="CD180" t="b">
            <v>0</v>
          </cell>
          <cell r="CE180" t="b">
            <v>0</v>
          </cell>
          <cell r="CG180" t="b">
            <v>0</v>
          </cell>
          <cell r="CH180" t="b">
            <v>0</v>
          </cell>
          <cell r="CP180" t="str">
            <v>ECWSTBPD</v>
          </cell>
          <cell r="CT180" t="b">
            <v>0</v>
          </cell>
          <cell r="CV180" t="b">
            <v>0</v>
          </cell>
          <cell r="CX180" t="b">
            <v>0</v>
          </cell>
          <cell r="CZ180" t="b">
            <v>0</v>
          </cell>
          <cell r="DB180" t="b">
            <v>0</v>
          </cell>
          <cell r="DD180" t="b">
            <v>0</v>
          </cell>
          <cell r="DF180" t="b">
            <v>0</v>
          </cell>
          <cell r="DH180" t="b">
            <v>0</v>
          </cell>
          <cell r="DJ180" t="b">
            <v>0</v>
          </cell>
          <cell r="DL180" t="b">
            <v>0</v>
          </cell>
          <cell r="DN180" t="b">
            <v>0</v>
          </cell>
          <cell r="DP180" t="b">
            <v>0</v>
          </cell>
          <cell r="DV180">
            <v>0</v>
          </cell>
          <cell r="DX180">
            <v>0</v>
          </cell>
          <cell r="DZ180">
            <v>0</v>
          </cell>
          <cell r="EB180">
            <v>0</v>
          </cell>
          <cell r="ED180">
            <v>0</v>
          </cell>
          <cell r="EF180">
            <v>0</v>
          </cell>
          <cell r="EJ180">
            <v>0</v>
          </cell>
          <cell r="EL180">
            <v>0</v>
          </cell>
          <cell r="EN180">
            <v>0</v>
          </cell>
          <cell r="EP180">
            <v>0</v>
          </cell>
          <cell r="ER180">
            <v>0</v>
          </cell>
          <cell r="ET180">
            <v>0</v>
          </cell>
          <cell r="EX180">
            <v>0</v>
          </cell>
          <cell r="EZ180">
            <v>0</v>
          </cell>
          <cell r="FD180">
            <v>0</v>
          </cell>
          <cell r="FF180">
            <v>0</v>
          </cell>
        </row>
        <row r="181">
          <cell r="A181" t="str">
            <v>IndustriyHeatNykøbing-Falster</v>
          </cell>
          <cell r="B181" t="str">
            <v>DK-East</v>
          </cell>
          <cell r="G181">
            <v>0</v>
          </cell>
          <cell r="H181">
            <v>1.1708533205843643</v>
          </cell>
          <cell r="N181">
            <v>7.3670090931168204</v>
          </cell>
          <cell r="AK181">
            <v>0</v>
          </cell>
          <cell r="AL181">
            <v>0</v>
          </cell>
          <cell r="AN181">
            <v>0</v>
          </cell>
          <cell r="AO181">
            <v>0</v>
          </cell>
          <cell r="AP181">
            <v>0</v>
          </cell>
          <cell r="AQ181">
            <v>0</v>
          </cell>
          <cell r="BG181" t="b">
            <v>0</v>
          </cell>
          <cell r="BO181" t="b">
            <v>0</v>
          </cell>
          <cell r="CA181" t="b">
            <v>0</v>
          </cell>
          <cell r="CB181" t="b">
            <v>0</v>
          </cell>
          <cell r="CD181" t="b">
            <v>0</v>
          </cell>
          <cell r="CE181" t="b">
            <v>0</v>
          </cell>
          <cell r="CG181" t="b">
            <v>0</v>
          </cell>
          <cell r="CH181" t="b">
            <v>0</v>
          </cell>
          <cell r="CP181">
            <v>0</v>
          </cell>
          <cell r="CT181" t="b">
            <v>0</v>
          </cell>
          <cell r="CV181" t="b">
            <v>0</v>
          </cell>
          <cell r="CX181" t="b">
            <v>0</v>
          </cell>
          <cell r="CZ181" t="b">
            <v>0</v>
          </cell>
          <cell r="DB181" t="b">
            <v>0</v>
          </cell>
          <cell r="DD181" t="b">
            <v>0</v>
          </cell>
          <cell r="DF181" t="b">
            <v>0</v>
          </cell>
          <cell r="DH181" t="b">
            <v>0</v>
          </cell>
          <cell r="DJ181" t="b">
            <v>0</v>
          </cell>
          <cell r="DL181" t="b">
            <v>0</v>
          </cell>
          <cell r="DN181" t="b">
            <v>0</v>
          </cell>
          <cell r="DP181" t="b">
            <v>0</v>
          </cell>
          <cell r="DV181">
            <v>0</v>
          </cell>
          <cell r="DX181">
            <v>0</v>
          </cell>
          <cell r="DZ181">
            <v>0</v>
          </cell>
          <cell r="EB181">
            <v>0</v>
          </cell>
          <cell r="ED181">
            <v>0</v>
          </cell>
          <cell r="EF181">
            <v>0</v>
          </cell>
          <cell r="EJ181">
            <v>0</v>
          </cell>
          <cell r="EL181">
            <v>0</v>
          </cell>
          <cell r="EN181">
            <v>0</v>
          </cell>
          <cell r="EP181">
            <v>0</v>
          </cell>
          <cell r="ER181">
            <v>0</v>
          </cell>
          <cell r="ET181">
            <v>0</v>
          </cell>
          <cell r="EX181">
            <v>0</v>
          </cell>
          <cell r="EZ181">
            <v>0</v>
          </cell>
          <cell r="FD181">
            <v>0</v>
          </cell>
          <cell r="FF181">
            <v>0</v>
          </cell>
        </row>
        <row r="182">
          <cell r="A182" t="str">
            <v>IndustriyHeatNykøbing-Falster</v>
          </cell>
          <cell r="B182" t="str">
            <v>DK-East</v>
          </cell>
          <cell r="G182">
            <v>0</v>
          </cell>
          <cell r="H182">
            <v>1.1753475206256001</v>
          </cell>
          <cell r="N182">
            <v>7.3952865997762753</v>
          </cell>
          <cell r="AK182">
            <v>0</v>
          </cell>
          <cell r="AL182">
            <v>0</v>
          </cell>
          <cell r="AN182">
            <v>0</v>
          </cell>
          <cell r="AO182">
            <v>0</v>
          </cell>
          <cell r="AP182">
            <v>0</v>
          </cell>
          <cell r="AQ182">
            <v>0</v>
          </cell>
          <cell r="BG182" t="b">
            <v>0</v>
          </cell>
          <cell r="BO182" t="b">
            <v>0</v>
          </cell>
          <cell r="CA182" t="b">
            <v>0</v>
          </cell>
          <cell r="CB182" t="b">
            <v>0</v>
          </cell>
          <cell r="CD182" t="b">
            <v>0</v>
          </cell>
          <cell r="CE182" t="b">
            <v>0</v>
          </cell>
          <cell r="CG182" t="b">
            <v>0</v>
          </cell>
          <cell r="CH182" t="b">
            <v>0</v>
          </cell>
          <cell r="CP182">
            <v>0</v>
          </cell>
          <cell r="CT182" t="b">
            <v>0</v>
          </cell>
          <cell r="CV182" t="b">
            <v>0</v>
          </cell>
          <cell r="CX182" t="b">
            <v>0</v>
          </cell>
          <cell r="CZ182" t="b">
            <v>0</v>
          </cell>
          <cell r="DB182" t="b">
            <v>0</v>
          </cell>
          <cell r="DD182" t="b">
            <v>0</v>
          </cell>
          <cell r="DF182" t="b">
            <v>0</v>
          </cell>
          <cell r="DH182" t="b">
            <v>0</v>
          </cell>
          <cell r="DJ182" t="b">
            <v>0</v>
          </cell>
          <cell r="DL182" t="b">
            <v>0</v>
          </cell>
          <cell r="DN182" t="b">
            <v>0</v>
          </cell>
          <cell r="DP182" t="b">
            <v>0</v>
          </cell>
          <cell r="DV182">
            <v>0</v>
          </cell>
          <cell r="DX182">
            <v>0</v>
          </cell>
          <cell r="DZ182">
            <v>0</v>
          </cell>
          <cell r="EB182">
            <v>0</v>
          </cell>
          <cell r="ED182">
            <v>0</v>
          </cell>
          <cell r="EF182">
            <v>0</v>
          </cell>
          <cell r="EJ182">
            <v>0</v>
          </cell>
          <cell r="EL182">
            <v>0</v>
          </cell>
          <cell r="EN182">
            <v>0</v>
          </cell>
          <cell r="EP182">
            <v>0</v>
          </cell>
          <cell r="ER182">
            <v>0</v>
          </cell>
          <cell r="ET182">
            <v>0</v>
          </cell>
          <cell r="EX182">
            <v>0</v>
          </cell>
          <cell r="EZ182">
            <v>0</v>
          </cell>
          <cell r="FD182">
            <v>0</v>
          </cell>
          <cell r="FF182">
            <v>0</v>
          </cell>
        </row>
        <row r="183">
          <cell r="A183" t="str">
            <v>ElkedelNykøbing-F</v>
          </cell>
          <cell r="B183" t="str">
            <v>DK-East</v>
          </cell>
          <cell r="G183" t="e">
            <v>#VALUE!</v>
          </cell>
          <cell r="H183">
            <v>3.7974683544303796</v>
          </cell>
          <cell r="AK183">
            <v>0</v>
          </cell>
          <cell r="AL183">
            <v>0</v>
          </cell>
          <cell r="AN183">
            <v>0</v>
          </cell>
          <cell r="AO183">
            <v>0</v>
          </cell>
          <cell r="AP183">
            <v>0</v>
          </cell>
          <cell r="AQ183">
            <v>0</v>
          </cell>
          <cell r="BG183" t="b">
            <v>0</v>
          </cell>
          <cell r="BO183" t="b">
            <v>0</v>
          </cell>
          <cell r="CA183" t="b">
            <v>0</v>
          </cell>
          <cell r="CB183" t="b">
            <v>0</v>
          </cell>
          <cell r="CD183" t="b">
            <v>0</v>
          </cell>
          <cell r="CE183" t="b">
            <v>0</v>
          </cell>
          <cell r="CG183" t="b">
            <v>0</v>
          </cell>
          <cell r="CH183" t="b">
            <v>0</v>
          </cell>
          <cell r="CP183">
            <v>0</v>
          </cell>
          <cell r="CT183" t="b">
            <v>0</v>
          </cell>
          <cell r="CV183" t="b">
            <v>0</v>
          </cell>
          <cell r="CX183" t="b">
            <v>0</v>
          </cell>
          <cell r="CZ183" t="b">
            <v>0</v>
          </cell>
          <cell r="DB183" t="b">
            <v>0</v>
          </cell>
          <cell r="DD183" t="b">
            <v>0</v>
          </cell>
          <cell r="DF183" t="b">
            <v>0</v>
          </cell>
          <cell r="DH183" t="b">
            <v>0</v>
          </cell>
          <cell r="DJ183" t="b">
            <v>0</v>
          </cell>
          <cell r="DL183" t="b">
            <v>0</v>
          </cell>
          <cell r="DN183" t="b">
            <v>0</v>
          </cell>
          <cell r="DP183" t="b">
            <v>0</v>
          </cell>
          <cell r="DV183">
            <v>0</v>
          </cell>
          <cell r="DX183">
            <v>0</v>
          </cell>
          <cell r="DZ183">
            <v>0</v>
          </cell>
          <cell r="EB183">
            <v>0</v>
          </cell>
          <cell r="ED183">
            <v>0</v>
          </cell>
          <cell r="EF183">
            <v>0</v>
          </cell>
          <cell r="EJ183">
            <v>0</v>
          </cell>
          <cell r="EL183">
            <v>0</v>
          </cell>
          <cell r="EN183">
            <v>0</v>
          </cell>
          <cell r="EP183">
            <v>0</v>
          </cell>
          <cell r="ER183">
            <v>0</v>
          </cell>
          <cell r="ET183">
            <v>0</v>
          </cell>
          <cell r="EX183">
            <v>0</v>
          </cell>
          <cell r="EZ183">
            <v>0</v>
          </cell>
          <cell r="FD183">
            <v>0</v>
          </cell>
          <cell r="FF183">
            <v>0</v>
          </cell>
        </row>
        <row r="184">
          <cell r="A184" t="str">
            <v>KedlerNæstved</v>
          </cell>
          <cell r="B184" t="str">
            <v>DK-East</v>
          </cell>
          <cell r="G184">
            <v>0</v>
          </cell>
          <cell r="H184">
            <v>133</v>
          </cell>
          <cell r="AK184">
            <v>0</v>
          </cell>
          <cell r="AL184">
            <v>126.35</v>
          </cell>
          <cell r="AN184">
            <v>0</v>
          </cell>
          <cell r="AO184">
            <v>0</v>
          </cell>
          <cell r="AP184">
            <v>1436.4</v>
          </cell>
          <cell r="AQ184">
            <v>0</v>
          </cell>
          <cell r="BG184" t="b">
            <v>0</v>
          </cell>
          <cell r="BO184" t="b">
            <v>0</v>
          </cell>
          <cell r="CA184" t="b">
            <v>0</v>
          </cell>
          <cell r="CB184" t="b">
            <v>0</v>
          </cell>
          <cell r="CD184" t="b">
            <v>0</v>
          </cell>
          <cell r="CE184" t="b">
            <v>0</v>
          </cell>
          <cell r="CG184" t="b">
            <v>0</v>
          </cell>
          <cell r="CH184" t="b">
            <v>0</v>
          </cell>
          <cell r="CP184" t="str">
            <v>EHGASBOD</v>
          </cell>
          <cell r="CT184" t="b">
            <v>0</v>
          </cell>
          <cell r="CV184" t="b">
            <v>0</v>
          </cell>
          <cell r="CX184" t="b">
            <v>0</v>
          </cell>
          <cell r="CZ184" t="b">
            <v>0</v>
          </cell>
          <cell r="DB184" t="b">
            <v>0</v>
          </cell>
          <cell r="DD184" t="b">
            <v>0</v>
          </cell>
          <cell r="DF184" t="b">
            <v>0</v>
          </cell>
          <cell r="DH184" t="b">
            <v>0</v>
          </cell>
          <cell r="DJ184" t="b">
            <v>0</v>
          </cell>
          <cell r="DL184" t="b">
            <v>0</v>
          </cell>
          <cell r="DN184" t="b">
            <v>0</v>
          </cell>
          <cell r="DP184" t="b">
            <v>0</v>
          </cell>
          <cell r="DV184">
            <v>0</v>
          </cell>
          <cell r="DX184">
            <v>0</v>
          </cell>
          <cell r="DZ184">
            <v>0</v>
          </cell>
          <cell r="EB184">
            <v>0</v>
          </cell>
          <cell r="ED184">
            <v>0</v>
          </cell>
          <cell r="EF184">
            <v>0</v>
          </cell>
          <cell r="EJ184">
            <v>0</v>
          </cell>
          <cell r="EL184">
            <v>0</v>
          </cell>
          <cell r="EN184">
            <v>0</v>
          </cell>
          <cell r="EP184">
            <v>0</v>
          </cell>
          <cell r="ER184">
            <v>0</v>
          </cell>
          <cell r="ET184">
            <v>0</v>
          </cell>
          <cell r="EX184">
            <v>0</v>
          </cell>
          <cell r="EZ184">
            <v>0</v>
          </cell>
          <cell r="FD184">
            <v>0</v>
          </cell>
          <cell r="FF184">
            <v>0</v>
          </cell>
        </row>
        <row r="185">
          <cell r="A185" t="str">
            <v>KedlerNæstved</v>
          </cell>
          <cell r="B185" t="str">
            <v>DK-East</v>
          </cell>
          <cell r="G185">
            <v>0</v>
          </cell>
          <cell r="H185">
            <v>133</v>
          </cell>
          <cell r="AK185">
            <v>0</v>
          </cell>
          <cell r="AL185">
            <v>126.35</v>
          </cell>
          <cell r="AN185">
            <v>0</v>
          </cell>
          <cell r="AO185">
            <v>0</v>
          </cell>
          <cell r="AP185">
            <v>1436.4</v>
          </cell>
          <cell r="AQ185">
            <v>0</v>
          </cell>
          <cell r="BG185" t="b">
            <v>0</v>
          </cell>
          <cell r="BO185" t="b">
            <v>0</v>
          </cell>
          <cell r="CA185" t="b">
            <v>0</v>
          </cell>
          <cell r="CB185" t="b">
            <v>0</v>
          </cell>
          <cell r="CD185" t="b">
            <v>0</v>
          </cell>
          <cell r="CE185" t="b">
            <v>0</v>
          </cell>
          <cell r="CG185" t="b">
            <v>0</v>
          </cell>
          <cell r="CH185" t="b">
            <v>0</v>
          </cell>
          <cell r="CP185" t="str">
            <v>EHGASBOD</v>
          </cell>
          <cell r="CT185" t="b">
            <v>0</v>
          </cell>
          <cell r="CV185" t="b">
            <v>0</v>
          </cell>
          <cell r="CX185" t="b">
            <v>0</v>
          </cell>
          <cell r="CZ185" t="b">
            <v>0</v>
          </cell>
          <cell r="DB185" t="b">
            <v>0</v>
          </cell>
          <cell r="DD185" t="b">
            <v>0</v>
          </cell>
          <cell r="DF185" t="b">
            <v>0</v>
          </cell>
          <cell r="DH185" t="b">
            <v>0</v>
          </cell>
          <cell r="DJ185" t="b">
            <v>0</v>
          </cell>
          <cell r="DL185" t="b">
            <v>0</v>
          </cell>
          <cell r="DN185" t="b">
            <v>0</v>
          </cell>
          <cell r="DP185" t="b">
            <v>0</v>
          </cell>
          <cell r="DV185">
            <v>0</v>
          </cell>
          <cell r="DX185">
            <v>0</v>
          </cell>
          <cell r="DZ185">
            <v>0</v>
          </cell>
          <cell r="EB185">
            <v>0</v>
          </cell>
          <cell r="ED185">
            <v>0</v>
          </cell>
          <cell r="EF185">
            <v>0</v>
          </cell>
          <cell r="EJ185">
            <v>0</v>
          </cell>
          <cell r="EL185">
            <v>0</v>
          </cell>
          <cell r="EN185">
            <v>0</v>
          </cell>
          <cell r="EP185">
            <v>0</v>
          </cell>
          <cell r="ER185">
            <v>0</v>
          </cell>
          <cell r="ET185">
            <v>0</v>
          </cell>
          <cell r="EX185">
            <v>0</v>
          </cell>
          <cell r="EZ185">
            <v>0</v>
          </cell>
          <cell r="FD185">
            <v>0</v>
          </cell>
          <cell r="FF185">
            <v>0</v>
          </cell>
        </row>
        <row r="186">
          <cell r="A186" t="str">
            <v>IndustryHeatNæstved</v>
          </cell>
          <cell r="B186" t="str">
            <v>DK-East</v>
          </cell>
          <cell r="G186">
            <v>0</v>
          </cell>
          <cell r="H186">
            <v>0.30899332253190559</v>
          </cell>
          <cell r="N186">
            <v>1.9441859853707499</v>
          </cell>
          <cell r="AK186">
            <v>0</v>
          </cell>
          <cell r="AL186">
            <v>0</v>
          </cell>
          <cell r="AN186">
            <v>0</v>
          </cell>
          <cell r="AO186">
            <v>0</v>
          </cell>
          <cell r="AP186">
            <v>0</v>
          </cell>
          <cell r="AQ186">
            <v>0</v>
          </cell>
          <cell r="BG186" t="b">
            <v>0</v>
          </cell>
          <cell r="BO186" t="b">
            <v>0</v>
          </cell>
          <cell r="CA186" t="b">
            <v>0</v>
          </cell>
          <cell r="CB186" t="b">
            <v>0</v>
          </cell>
          <cell r="CD186" t="b">
            <v>0</v>
          </cell>
          <cell r="CE186" t="b">
            <v>0</v>
          </cell>
          <cell r="CG186" t="b">
            <v>0</v>
          </cell>
          <cell r="CH186" t="b">
            <v>0</v>
          </cell>
          <cell r="CP186">
            <v>0</v>
          </cell>
          <cell r="CT186" t="b">
            <v>0</v>
          </cell>
          <cell r="CV186" t="b">
            <v>0</v>
          </cell>
          <cell r="CX186" t="b">
            <v>0</v>
          </cell>
          <cell r="CZ186" t="b">
            <v>0</v>
          </cell>
          <cell r="DB186" t="b">
            <v>0</v>
          </cell>
          <cell r="DD186" t="b">
            <v>0</v>
          </cell>
          <cell r="DF186" t="b">
            <v>0</v>
          </cell>
          <cell r="DH186" t="b">
            <v>0</v>
          </cell>
          <cell r="DJ186" t="b">
            <v>0</v>
          </cell>
          <cell r="DL186" t="b">
            <v>0</v>
          </cell>
          <cell r="DN186" t="b">
            <v>0</v>
          </cell>
          <cell r="DP186" t="b">
            <v>0</v>
          </cell>
          <cell r="DV186">
            <v>0</v>
          </cell>
          <cell r="DX186">
            <v>0</v>
          </cell>
          <cell r="DZ186">
            <v>0</v>
          </cell>
          <cell r="EB186">
            <v>0</v>
          </cell>
          <cell r="ED186">
            <v>0</v>
          </cell>
          <cell r="EF186">
            <v>0</v>
          </cell>
          <cell r="EJ186">
            <v>0</v>
          </cell>
          <cell r="EL186">
            <v>0</v>
          </cell>
          <cell r="EN186">
            <v>0</v>
          </cell>
          <cell r="EP186">
            <v>0</v>
          </cell>
          <cell r="ER186">
            <v>0</v>
          </cell>
          <cell r="ET186">
            <v>0</v>
          </cell>
          <cell r="EX186">
            <v>0</v>
          </cell>
          <cell r="EZ186">
            <v>0</v>
          </cell>
          <cell r="FD186">
            <v>0</v>
          </cell>
          <cell r="FF186">
            <v>0</v>
          </cell>
        </row>
        <row r="187">
          <cell r="A187" t="str">
            <v>IndustryHeatNæstved</v>
          </cell>
          <cell r="B187" t="str">
            <v>DK-East</v>
          </cell>
          <cell r="G187">
            <v>0</v>
          </cell>
          <cell r="H187">
            <v>0.31017936161848503</v>
          </cell>
          <cell r="N187">
            <v>1.9516485433035076</v>
          </cell>
          <cell r="AK187">
            <v>0</v>
          </cell>
          <cell r="AL187">
            <v>0</v>
          </cell>
          <cell r="AN187">
            <v>0</v>
          </cell>
          <cell r="AO187">
            <v>0</v>
          </cell>
          <cell r="AP187">
            <v>0</v>
          </cell>
          <cell r="AQ187">
            <v>0</v>
          </cell>
          <cell r="BG187" t="b">
            <v>0</v>
          </cell>
          <cell r="BO187" t="b">
            <v>0</v>
          </cell>
          <cell r="CA187" t="b">
            <v>0</v>
          </cell>
          <cell r="CB187" t="b">
            <v>0</v>
          </cell>
          <cell r="CD187" t="b">
            <v>0</v>
          </cell>
          <cell r="CE187" t="b">
            <v>0</v>
          </cell>
          <cell r="CG187" t="b">
            <v>0</v>
          </cell>
          <cell r="CH187" t="b">
            <v>0</v>
          </cell>
          <cell r="CP187">
            <v>0</v>
          </cell>
          <cell r="CT187" t="b">
            <v>0</v>
          </cell>
          <cell r="CV187" t="b">
            <v>0</v>
          </cell>
          <cell r="CX187" t="b">
            <v>0</v>
          </cell>
          <cell r="CZ187" t="b">
            <v>0</v>
          </cell>
          <cell r="DB187" t="b">
            <v>0</v>
          </cell>
          <cell r="DD187" t="b">
            <v>0</v>
          </cell>
          <cell r="DF187" t="b">
            <v>0</v>
          </cell>
          <cell r="DH187" t="b">
            <v>0</v>
          </cell>
          <cell r="DJ187" t="b">
            <v>0</v>
          </cell>
          <cell r="DL187" t="b">
            <v>0</v>
          </cell>
          <cell r="DN187" t="b">
            <v>0</v>
          </cell>
          <cell r="DP187" t="b">
            <v>0</v>
          </cell>
          <cell r="DV187">
            <v>0</v>
          </cell>
          <cell r="DX187">
            <v>0</v>
          </cell>
          <cell r="DZ187">
            <v>0</v>
          </cell>
          <cell r="EB187">
            <v>0</v>
          </cell>
          <cell r="ED187">
            <v>0</v>
          </cell>
          <cell r="EF187">
            <v>0</v>
          </cell>
          <cell r="EJ187">
            <v>0</v>
          </cell>
          <cell r="EL187">
            <v>0</v>
          </cell>
          <cell r="EN187">
            <v>0</v>
          </cell>
          <cell r="EP187">
            <v>0</v>
          </cell>
          <cell r="ER187">
            <v>0</v>
          </cell>
          <cell r="ET187">
            <v>0</v>
          </cell>
          <cell r="EX187">
            <v>0</v>
          </cell>
          <cell r="EZ187">
            <v>0</v>
          </cell>
          <cell r="FD187">
            <v>0</v>
          </cell>
          <cell r="FF187">
            <v>0</v>
          </cell>
        </row>
        <row r="188">
          <cell r="A188" t="str">
            <v>Næstved1</v>
          </cell>
          <cell r="B188" t="str">
            <v>DK-East</v>
          </cell>
          <cell r="G188">
            <v>26.692204000000004</v>
          </cell>
          <cell r="H188">
            <v>48.268000000000001</v>
          </cell>
          <cell r="AK188">
            <v>8.2745832400000019</v>
          </cell>
          <cell r="AL188">
            <v>27.058010849909582</v>
          </cell>
          <cell r="AN188">
            <v>0</v>
          </cell>
          <cell r="AO188">
            <v>15.481478320000001</v>
          </cell>
          <cell r="AP188">
            <v>1601.5322400000002</v>
          </cell>
          <cell r="AQ188">
            <v>3.7369085600000007</v>
          </cell>
          <cell r="BG188" t="b">
            <v>0</v>
          </cell>
          <cell r="BO188" t="b">
            <v>0</v>
          </cell>
          <cell r="CA188" t="b">
            <v>0</v>
          </cell>
          <cell r="CB188" t="b">
            <v>0</v>
          </cell>
          <cell r="CD188" t="b">
            <v>0</v>
          </cell>
          <cell r="CE188" t="b">
            <v>0</v>
          </cell>
          <cell r="CG188" t="b">
            <v>0</v>
          </cell>
          <cell r="CH188" t="b">
            <v>0</v>
          </cell>
          <cell r="CP188" t="str">
            <v>ECGWABPD</v>
          </cell>
          <cell r="CT188" t="b">
            <v>0</v>
          </cell>
          <cell r="CV188" t="b">
            <v>0</v>
          </cell>
          <cell r="CX188" t="b">
            <v>0</v>
          </cell>
          <cell r="CZ188" t="b">
            <v>0</v>
          </cell>
          <cell r="DB188" t="b">
            <v>0</v>
          </cell>
          <cell r="DD188" t="b">
            <v>0</v>
          </cell>
          <cell r="DF188" t="b">
            <v>0</v>
          </cell>
          <cell r="DH188" t="b">
            <v>0</v>
          </cell>
          <cell r="DJ188" t="b">
            <v>0</v>
          </cell>
          <cell r="DL188" t="b">
            <v>0</v>
          </cell>
          <cell r="DN188" t="b">
            <v>0</v>
          </cell>
          <cell r="DP188" t="b">
            <v>0</v>
          </cell>
          <cell r="DV188">
            <v>0</v>
          </cell>
          <cell r="DX188">
            <v>0</v>
          </cell>
          <cell r="DZ188">
            <v>0</v>
          </cell>
          <cell r="EB188">
            <v>0</v>
          </cell>
          <cell r="ED188">
            <v>0</v>
          </cell>
          <cell r="EF188">
            <v>0</v>
          </cell>
          <cell r="EJ188">
            <v>0</v>
          </cell>
          <cell r="EL188">
            <v>0</v>
          </cell>
          <cell r="EN188">
            <v>0</v>
          </cell>
          <cell r="EP188">
            <v>0</v>
          </cell>
          <cell r="ER188">
            <v>0</v>
          </cell>
          <cell r="ET188">
            <v>0</v>
          </cell>
          <cell r="EX188">
            <v>0</v>
          </cell>
          <cell r="EZ188">
            <v>0</v>
          </cell>
          <cell r="FD188">
            <v>0</v>
          </cell>
          <cell r="FF188">
            <v>0</v>
          </cell>
        </row>
        <row r="189">
          <cell r="A189" t="str">
            <v>Næstved2</v>
          </cell>
          <cell r="B189" t="str">
            <v>DK-East</v>
          </cell>
          <cell r="G189">
            <v>7.7</v>
          </cell>
          <cell r="H189">
            <v>28.731343283582088</v>
          </cell>
          <cell r="AK189">
            <v>1.2242999999999999</v>
          </cell>
          <cell r="AL189">
            <v>17.045834261528178</v>
          </cell>
          <cell r="AN189">
            <v>0</v>
          </cell>
          <cell r="AO189">
            <v>15.075521999999999</v>
          </cell>
          <cell r="AP189">
            <v>0</v>
          </cell>
          <cell r="AQ189">
            <v>0.69299999999999995</v>
          </cell>
          <cell r="BG189" t="b">
            <v>0</v>
          </cell>
          <cell r="BO189" t="b">
            <v>0</v>
          </cell>
          <cell r="CA189" t="b">
            <v>0</v>
          </cell>
          <cell r="CB189" t="b">
            <v>0</v>
          </cell>
          <cell r="CD189" t="b">
            <v>0</v>
          </cell>
          <cell r="CE189" t="b">
            <v>0</v>
          </cell>
          <cell r="CG189" t="b">
            <v>0</v>
          </cell>
          <cell r="CH189" t="b">
            <v>0</v>
          </cell>
          <cell r="CP189" t="str">
            <v>ECWSTBPD</v>
          </cell>
          <cell r="CT189" t="b">
            <v>0</v>
          </cell>
          <cell r="CV189" t="b">
            <v>0</v>
          </cell>
          <cell r="CX189" t="b">
            <v>0</v>
          </cell>
          <cell r="CZ189" t="b">
            <v>0</v>
          </cell>
          <cell r="DB189" t="b">
            <v>0</v>
          </cell>
          <cell r="DD189" t="b">
            <v>0</v>
          </cell>
          <cell r="DF189" t="b">
            <v>0</v>
          </cell>
          <cell r="DH189" t="b">
            <v>0</v>
          </cell>
          <cell r="DJ189" t="b">
            <v>0</v>
          </cell>
          <cell r="DL189" t="b">
            <v>0</v>
          </cell>
          <cell r="DN189" t="b">
            <v>0</v>
          </cell>
          <cell r="DP189" t="b">
            <v>0</v>
          </cell>
          <cell r="DV189">
            <v>0</v>
          </cell>
          <cell r="DX189">
            <v>0</v>
          </cell>
          <cell r="DZ189">
            <v>0</v>
          </cell>
          <cell r="EB189">
            <v>0</v>
          </cell>
          <cell r="ED189">
            <v>0</v>
          </cell>
          <cell r="EF189">
            <v>0</v>
          </cell>
          <cell r="EJ189">
            <v>0</v>
          </cell>
          <cell r="EL189">
            <v>0</v>
          </cell>
          <cell r="EN189">
            <v>0</v>
          </cell>
          <cell r="EP189">
            <v>0</v>
          </cell>
          <cell r="ER189">
            <v>0</v>
          </cell>
          <cell r="ET189">
            <v>0</v>
          </cell>
          <cell r="EX189">
            <v>0</v>
          </cell>
          <cell r="EZ189">
            <v>0</v>
          </cell>
          <cell r="FD189">
            <v>0</v>
          </cell>
          <cell r="FF189">
            <v>0</v>
          </cell>
        </row>
        <row r="190">
          <cell r="A190" t="str">
            <v>Næstved2</v>
          </cell>
          <cell r="B190" t="str">
            <v>DK-East</v>
          </cell>
          <cell r="G190">
            <v>7.7</v>
          </cell>
          <cell r="H190">
            <v>28.731343283582088</v>
          </cell>
          <cell r="AK190">
            <v>1.2242999999999999</v>
          </cell>
          <cell r="AL190">
            <v>17.045834261528178</v>
          </cell>
          <cell r="AN190">
            <v>0</v>
          </cell>
          <cell r="AO190">
            <v>14.914900000000001</v>
          </cell>
          <cell r="AP190">
            <v>0</v>
          </cell>
          <cell r="AQ190">
            <v>0.69299999999999995</v>
          </cell>
          <cell r="BG190" t="b">
            <v>0</v>
          </cell>
          <cell r="BO190" t="b">
            <v>0</v>
          </cell>
          <cell r="CA190" t="b">
            <v>0</v>
          </cell>
          <cell r="CB190" t="b">
            <v>0</v>
          </cell>
          <cell r="CD190" t="b">
            <v>0</v>
          </cell>
          <cell r="CE190" t="b">
            <v>0</v>
          </cell>
          <cell r="CG190" t="b">
            <v>0</v>
          </cell>
          <cell r="CH190" t="b">
            <v>0</v>
          </cell>
          <cell r="CP190" t="str">
            <v>ECWSTBPD</v>
          </cell>
          <cell r="CT190" t="b">
            <v>0</v>
          </cell>
          <cell r="CV190" t="b">
            <v>0</v>
          </cell>
          <cell r="CX190" t="b">
            <v>0</v>
          </cell>
          <cell r="CZ190" t="b">
            <v>0</v>
          </cell>
          <cell r="DB190" t="b">
            <v>0</v>
          </cell>
          <cell r="DD190" t="b">
            <v>0</v>
          </cell>
          <cell r="DF190" t="b">
            <v>0</v>
          </cell>
          <cell r="DH190" t="b">
            <v>0</v>
          </cell>
          <cell r="DJ190" t="b">
            <v>0</v>
          </cell>
          <cell r="DL190" t="b">
            <v>0</v>
          </cell>
          <cell r="DN190" t="b">
            <v>0</v>
          </cell>
          <cell r="DP190" t="b">
            <v>0</v>
          </cell>
          <cell r="DV190">
            <v>0</v>
          </cell>
          <cell r="DX190">
            <v>0</v>
          </cell>
          <cell r="DZ190">
            <v>0</v>
          </cell>
          <cell r="EB190">
            <v>0</v>
          </cell>
          <cell r="ED190">
            <v>0</v>
          </cell>
          <cell r="EF190">
            <v>0</v>
          </cell>
          <cell r="EJ190">
            <v>0</v>
          </cell>
          <cell r="EL190">
            <v>0</v>
          </cell>
          <cell r="EN190">
            <v>0</v>
          </cell>
          <cell r="EP190">
            <v>0</v>
          </cell>
          <cell r="ER190">
            <v>0</v>
          </cell>
          <cell r="ET190">
            <v>0</v>
          </cell>
          <cell r="EX190">
            <v>0</v>
          </cell>
          <cell r="EZ190">
            <v>0</v>
          </cell>
          <cell r="FD190">
            <v>0</v>
          </cell>
          <cell r="FF190">
            <v>0</v>
          </cell>
        </row>
        <row r="191">
          <cell r="A191" t="str">
            <v>Næstved2</v>
          </cell>
          <cell r="B191" t="str">
            <v>DK-East</v>
          </cell>
          <cell r="G191">
            <v>7.7</v>
          </cell>
          <cell r="H191">
            <v>28.731343283582088</v>
          </cell>
          <cell r="AK191">
            <v>1.2242999999999999</v>
          </cell>
          <cell r="AL191">
            <v>17.045834261528178</v>
          </cell>
          <cell r="AN191">
            <v>0</v>
          </cell>
          <cell r="AO191">
            <v>14.513345000000001</v>
          </cell>
          <cell r="AP191">
            <v>0</v>
          </cell>
          <cell r="AQ191">
            <v>0.69299999999999995</v>
          </cell>
          <cell r="BG191" t="b">
            <v>0</v>
          </cell>
          <cell r="BO191" t="b">
            <v>0</v>
          </cell>
          <cell r="CA191" t="b">
            <v>0</v>
          </cell>
          <cell r="CB191" t="b">
            <v>0</v>
          </cell>
          <cell r="CD191" t="b">
            <v>0</v>
          </cell>
          <cell r="CE191" t="b">
            <v>0</v>
          </cell>
          <cell r="CG191" t="b">
            <v>0</v>
          </cell>
          <cell r="CH191" t="b">
            <v>0</v>
          </cell>
          <cell r="CP191" t="str">
            <v>ECWSTBPD</v>
          </cell>
          <cell r="CT191" t="b">
            <v>0</v>
          </cell>
          <cell r="CV191" t="b">
            <v>0</v>
          </cell>
          <cell r="CX191" t="b">
            <v>0</v>
          </cell>
          <cell r="CZ191" t="b">
            <v>0</v>
          </cell>
          <cell r="DB191" t="b">
            <v>0</v>
          </cell>
          <cell r="DD191" t="b">
            <v>0</v>
          </cell>
          <cell r="DF191" t="b">
            <v>0</v>
          </cell>
          <cell r="DH191" t="b">
            <v>0</v>
          </cell>
          <cell r="DJ191" t="b">
            <v>0</v>
          </cell>
          <cell r="DL191" t="b">
            <v>0</v>
          </cell>
          <cell r="DN191" t="b">
            <v>0</v>
          </cell>
          <cell r="DP191" t="b">
            <v>0</v>
          </cell>
          <cell r="DV191">
            <v>0</v>
          </cell>
          <cell r="DX191">
            <v>0</v>
          </cell>
          <cell r="DZ191">
            <v>0</v>
          </cell>
          <cell r="EB191">
            <v>0</v>
          </cell>
          <cell r="ED191">
            <v>0</v>
          </cell>
          <cell r="EF191">
            <v>0</v>
          </cell>
          <cell r="EJ191">
            <v>0</v>
          </cell>
          <cell r="EL191">
            <v>0</v>
          </cell>
          <cell r="EN191">
            <v>0</v>
          </cell>
          <cell r="EP191">
            <v>0</v>
          </cell>
          <cell r="ER191">
            <v>0</v>
          </cell>
          <cell r="ET191">
            <v>0</v>
          </cell>
          <cell r="EX191">
            <v>0</v>
          </cell>
          <cell r="EZ191">
            <v>0</v>
          </cell>
          <cell r="FD191">
            <v>0</v>
          </cell>
          <cell r="FF191">
            <v>0</v>
          </cell>
        </row>
        <row r="192">
          <cell r="A192" t="str">
            <v>Næstved2</v>
          </cell>
          <cell r="B192" t="str">
            <v>DK-East</v>
          </cell>
          <cell r="G192">
            <v>7.7</v>
          </cell>
          <cell r="H192">
            <v>28.731343283582088</v>
          </cell>
          <cell r="AK192">
            <v>1.2242999999999999</v>
          </cell>
          <cell r="AL192">
            <v>17.045834261528178</v>
          </cell>
          <cell r="AN192">
            <v>0</v>
          </cell>
          <cell r="AO192">
            <v>14.272412000000001</v>
          </cell>
          <cell r="AP192">
            <v>0</v>
          </cell>
          <cell r="AQ192">
            <v>0.69299999999999995</v>
          </cell>
          <cell r="BG192" t="b">
            <v>0</v>
          </cell>
          <cell r="BO192" t="b">
            <v>0</v>
          </cell>
          <cell r="CA192" t="b">
            <v>0</v>
          </cell>
          <cell r="CB192" t="b">
            <v>0</v>
          </cell>
          <cell r="CD192" t="b">
            <v>0</v>
          </cell>
          <cell r="CE192" t="b">
            <v>0</v>
          </cell>
          <cell r="CG192" t="b">
            <v>0</v>
          </cell>
          <cell r="CH192" t="b">
            <v>0</v>
          </cell>
          <cell r="CT192" t="b">
            <v>0</v>
          </cell>
          <cell r="CV192" t="b">
            <v>0</v>
          </cell>
          <cell r="CX192" t="b">
            <v>0</v>
          </cell>
          <cell r="CZ192" t="b">
            <v>0</v>
          </cell>
          <cell r="DB192" t="b">
            <v>0</v>
          </cell>
          <cell r="DD192" t="b">
            <v>0</v>
          </cell>
          <cell r="DF192" t="b">
            <v>0</v>
          </cell>
          <cell r="DH192" t="b">
            <v>0</v>
          </cell>
          <cell r="DJ192" t="b">
            <v>0</v>
          </cell>
          <cell r="DL192" t="b">
            <v>0</v>
          </cell>
          <cell r="DN192" t="b">
            <v>0</v>
          </cell>
          <cell r="DP192" t="b">
            <v>0</v>
          </cell>
          <cell r="DV192">
            <v>0</v>
          </cell>
          <cell r="DX192">
            <v>0</v>
          </cell>
          <cell r="DZ192">
            <v>0</v>
          </cell>
          <cell r="EB192">
            <v>0</v>
          </cell>
          <cell r="ED192">
            <v>0</v>
          </cell>
          <cell r="EF192">
            <v>0</v>
          </cell>
          <cell r="EJ192">
            <v>0</v>
          </cell>
          <cell r="EL192">
            <v>0</v>
          </cell>
          <cell r="EN192">
            <v>0</v>
          </cell>
          <cell r="EP192">
            <v>0</v>
          </cell>
          <cell r="ER192">
            <v>0</v>
          </cell>
          <cell r="ET192">
            <v>0</v>
          </cell>
          <cell r="EX192">
            <v>0</v>
          </cell>
          <cell r="EZ192">
            <v>0</v>
          </cell>
          <cell r="FD192">
            <v>0</v>
          </cell>
          <cell r="FF192">
            <v>0</v>
          </cell>
        </row>
        <row r="193">
          <cell r="A193" t="str">
            <v>Næstved3</v>
          </cell>
          <cell r="B193" t="str">
            <v>DK-East</v>
          </cell>
          <cell r="G193">
            <v>14.28169014084507</v>
          </cell>
          <cell r="H193">
            <v>39</v>
          </cell>
          <cell r="AK193">
            <v>3.5275774647887324</v>
          </cell>
          <cell r="AL193">
            <v>26.305499999999999</v>
          </cell>
          <cell r="AN193">
            <v>0</v>
          </cell>
          <cell r="AO193">
            <v>16.566760563380281</v>
          </cell>
          <cell r="AP193">
            <v>0</v>
          </cell>
          <cell r="AQ193">
            <v>0.99971830985915477</v>
          </cell>
          <cell r="BG193" t="b">
            <v>0</v>
          </cell>
          <cell r="BO193" t="b">
            <v>0</v>
          </cell>
          <cell r="CA193" t="b">
            <v>0</v>
          </cell>
          <cell r="CB193" t="b">
            <v>0</v>
          </cell>
          <cell r="CD193" t="b">
            <v>0</v>
          </cell>
          <cell r="CE193" t="b">
            <v>0</v>
          </cell>
          <cell r="CG193" t="b">
            <v>0</v>
          </cell>
          <cell r="CH193" t="b">
            <v>0</v>
          </cell>
          <cell r="CP193" t="str">
            <v>ECWSTBPD</v>
          </cell>
          <cell r="CT193" t="b">
            <v>0</v>
          </cell>
          <cell r="CV193" t="b">
            <v>0</v>
          </cell>
          <cell r="CX193" t="b">
            <v>0</v>
          </cell>
          <cell r="CZ193" t="b">
            <v>0</v>
          </cell>
          <cell r="DB193" t="b">
            <v>0</v>
          </cell>
          <cell r="DD193" t="b">
            <v>0</v>
          </cell>
          <cell r="DF193" t="b">
            <v>0</v>
          </cell>
          <cell r="DH193" t="b">
            <v>0</v>
          </cell>
          <cell r="DJ193" t="b">
            <v>0</v>
          </cell>
          <cell r="DL193" t="b">
            <v>0</v>
          </cell>
          <cell r="DN193" t="b">
            <v>0</v>
          </cell>
          <cell r="DP193" t="b">
            <v>0</v>
          </cell>
          <cell r="DV193">
            <v>0</v>
          </cell>
          <cell r="DX193">
            <v>0</v>
          </cell>
          <cell r="DZ193">
            <v>0</v>
          </cell>
          <cell r="EB193">
            <v>0</v>
          </cell>
          <cell r="ED193">
            <v>0</v>
          </cell>
          <cell r="EF193">
            <v>0</v>
          </cell>
          <cell r="EJ193">
            <v>0</v>
          </cell>
          <cell r="EL193">
            <v>0</v>
          </cell>
          <cell r="EN193">
            <v>0</v>
          </cell>
          <cell r="EP193">
            <v>0</v>
          </cell>
          <cell r="ER193">
            <v>0</v>
          </cell>
          <cell r="ET193">
            <v>0</v>
          </cell>
          <cell r="EX193">
            <v>0</v>
          </cell>
          <cell r="EZ193">
            <v>0</v>
          </cell>
          <cell r="FD193">
            <v>0</v>
          </cell>
          <cell r="FF193">
            <v>0</v>
          </cell>
        </row>
        <row r="194">
          <cell r="A194" t="str">
            <v>Fasan</v>
          </cell>
          <cell r="B194" t="str">
            <v>DK-East</v>
          </cell>
          <cell r="G194">
            <v>0</v>
          </cell>
          <cell r="H194">
            <v>21</v>
          </cell>
          <cell r="AK194">
            <v>0</v>
          </cell>
          <cell r="AL194">
            <v>16.8</v>
          </cell>
          <cell r="AN194">
            <v>0</v>
          </cell>
          <cell r="AO194">
            <v>4.1580000000000004</v>
          </cell>
          <cell r="AP194">
            <v>0</v>
          </cell>
          <cell r="AQ194">
            <v>1.4700000000000002</v>
          </cell>
          <cell r="BG194" t="b">
            <v>0</v>
          </cell>
          <cell r="BO194" t="b">
            <v>0</v>
          </cell>
          <cell r="CA194" t="b">
            <v>0</v>
          </cell>
          <cell r="CB194" t="b">
            <v>0</v>
          </cell>
          <cell r="CD194" t="b">
            <v>0</v>
          </cell>
          <cell r="CE194" t="b">
            <v>0</v>
          </cell>
          <cell r="CG194" t="b">
            <v>0</v>
          </cell>
          <cell r="CH194" t="b">
            <v>0</v>
          </cell>
          <cell r="CP194" t="str">
            <v>EHWSTBOD</v>
          </cell>
          <cell r="CT194" t="b">
            <v>0</v>
          </cell>
          <cell r="CV194" t="b">
            <v>0</v>
          </cell>
          <cell r="CX194" t="b">
            <v>0</v>
          </cell>
          <cell r="CZ194" t="b">
            <v>0</v>
          </cell>
          <cell r="DB194" t="b">
            <v>0</v>
          </cell>
          <cell r="DD194" t="b">
            <v>0</v>
          </cell>
          <cell r="DF194" t="b">
            <v>0</v>
          </cell>
          <cell r="DH194" t="b">
            <v>0</v>
          </cell>
          <cell r="DJ194" t="b">
            <v>0</v>
          </cell>
          <cell r="DL194" t="b">
            <v>0</v>
          </cell>
          <cell r="DN194" t="b">
            <v>0</v>
          </cell>
          <cell r="DP194" t="b">
            <v>0</v>
          </cell>
          <cell r="DV194">
            <v>0</v>
          </cell>
          <cell r="DX194">
            <v>0</v>
          </cell>
          <cell r="DZ194">
            <v>0</v>
          </cell>
          <cell r="EB194">
            <v>0</v>
          </cell>
          <cell r="ED194">
            <v>0</v>
          </cell>
          <cell r="EF194">
            <v>0</v>
          </cell>
          <cell r="EJ194">
            <v>0</v>
          </cell>
          <cell r="EL194">
            <v>0</v>
          </cell>
          <cell r="EN194">
            <v>0</v>
          </cell>
          <cell r="EP194">
            <v>0</v>
          </cell>
          <cell r="ER194">
            <v>0</v>
          </cell>
          <cell r="ET194">
            <v>0</v>
          </cell>
          <cell r="EX194">
            <v>0</v>
          </cell>
          <cell r="EZ194">
            <v>0</v>
          </cell>
          <cell r="FD194">
            <v>0</v>
          </cell>
          <cell r="FF194">
            <v>0</v>
          </cell>
        </row>
        <row r="195">
          <cell r="A195" t="str">
            <v>Fasan2</v>
          </cell>
          <cell r="B195" t="str">
            <v>DK-East</v>
          </cell>
          <cell r="G195">
            <v>0</v>
          </cell>
          <cell r="H195">
            <v>10</v>
          </cell>
          <cell r="AK195">
            <v>0</v>
          </cell>
          <cell r="AL195">
            <v>8</v>
          </cell>
          <cell r="AN195">
            <v>0</v>
          </cell>
          <cell r="AO195">
            <v>1.98</v>
          </cell>
          <cell r="AP195">
            <v>0</v>
          </cell>
          <cell r="AQ195">
            <v>0.70000000000000007</v>
          </cell>
          <cell r="BG195" t="b">
            <v>0</v>
          </cell>
          <cell r="BO195" t="b">
            <v>0</v>
          </cell>
          <cell r="CA195" t="b">
            <v>0</v>
          </cell>
          <cell r="CB195" t="b">
            <v>0</v>
          </cell>
          <cell r="CD195" t="b">
            <v>0</v>
          </cell>
          <cell r="CE195" t="b">
            <v>0</v>
          </cell>
          <cell r="CG195" t="b">
            <v>0</v>
          </cell>
          <cell r="CH195" t="b">
            <v>0</v>
          </cell>
          <cell r="CP195" t="str">
            <v>EHWSTBOD</v>
          </cell>
          <cell r="CT195" t="b">
            <v>0</v>
          </cell>
          <cell r="CV195" t="b">
            <v>0</v>
          </cell>
          <cell r="CX195" t="b">
            <v>0</v>
          </cell>
          <cell r="CZ195" t="b">
            <v>0</v>
          </cell>
          <cell r="DB195" t="b">
            <v>0</v>
          </cell>
          <cell r="DD195" t="b">
            <v>0</v>
          </cell>
          <cell r="DF195" t="b">
            <v>0</v>
          </cell>
          <cell r="DH195" t="b">
            <v>0</v>
          </cell>
          <cell r="DJ195" t="b">
            <v>0</v>
          </cell>
          <cell r="DL195" t="b">
            <v>0</v>
          </cell>
          <cell r="DN195" t="b">
            <v>0</v>
          </cell>
          <cell r="DP195" t="b">
            <v>0</v>
          </cell>
          <cell r="DV195">
            <v>0</v>
          </cell>
          <cell r="DX195">
            <v>0</v>
          </cell>
          <cell r="DZ195">
            <v>0</v>
          </cell>
          <cell r="EB195">
            <v>0</v>
          </cell>
          <cell r="ED195">
            <v>0</v>
          </cell>
          <cell r="EF195">
            <v>0</v>
          </cell>
          <cell r="EJ195">
            <v>0</v>
          </cell>
          <cell r="EL195">
            <v>0</v>
          </cell>
          <cell r="EN195">
            <v>0</v>
          </cell>
          <cell r="EP195">
            <v>0</v>
          </cell>
          <cell r="ER195">
            <v>0</v>
          </cell>
          <cell r="ET195">
            <v>0</v>
          </cell>
          <cell r="EX195">
            <v>0</v>
          </cell>
          <cell r="EZ195">
            <v>0</v>
          </cell>
          <cell r="FD195">
            <v>0</v>
          </cell>
          <cell r="FF195">
            <v>0</v>
          </cell>
        </row>
        <row r="196">
          <cell r="A196" t="str">
            <v>VarmelagerNæstved</v>
          </cell>
          <cell r="B196" t="str">
            <v>DK-East</v>
          </cell>
          <cell r="G196">
            <v>0</v>
          </cell>
          <cell r="H196">
            <v>24.75</v>
          </cell>
          <cell r="AK196">
            <v>0</v>
          </cell>
          <cell r="AL196">
            <v>0</v>
          </cell>
          <cell r="AN196">
            <v>0</v>
          </cell>
          <cell r="AO196">
            <v>0</v>
          </cell>
          <cell r="AP196">
            <v>0</v>
          </cell>
          <cell r="AQ196">
            <v>0</v>
          </cell>
          <cell r="BG196" t="b">
            <v>0</v>
          </cell>
          <cell r="BO196" t="b">
            <v>0</v>
          </cell>
          <cell r="CA196" t="b">
            <v>0</v>
          </cell>
          <cell r="CB196" t="b">
            <v>0</v>
          </cell>
          <cell r="CD196" t="b">
            <v>0</v>
          </cell>
          <cell r="CE196" t="b">
            <v>0</v>
          </cell>
          <cell r="CG196" t="b">
            <v>0</v>
          </cell>
          <cell r="CH196" t="b">
            <v>0</v>
          </cell>
          <cell r="CP196">
            <v>0</v>
          </cell>
          <cell r="CT196" t="b">
            <v>0</v>
          </cell>
          <cell r="CV196" t="b">
            <v>0</v>
          </cell>
          <cell r="CX196" t="b">
            <v>0</v>
          </cell>
          <cell r="CZ196" t="b">
            <v>0</v>
          </cell>
          <cell r="DB196" t="b">
            <v>0</v>
          </cell>
          <cell r="DD196" t="b">
            <v>0</v>
          </cell>
          <cell r="DF196" t="b">
            <v>0</v>
          </cell>
          <cell r="DH196" t="b">
            <v>0</v>
          </cell>
          <cell r="DJ196" t="b">
            <v>0</v>
          </cell>
          <cell r="DL196" t="b">
            <v>0</v>
          </cell>
          <cell r="DN196" t="b">
            <v>0</v>
          </cell>
          <cell r="DP196" t="b">
            <v>0</v>
          </cell>
          <cell r="DV196">
            <v>0</v>
          </cell>
          <cell r="DX196">
            <v>0</v>
          </cell>
          <cell r="DZ196">
            <v>0</v>
          </cell>
          <cell r="EB196">
            <v>0</v>
          </cell>
          <cell r="ED196">
            <v>0</v>
          </cell>
          <cell r="EF196">
            <v>0</v>
          </cell>
          <cell r="EJ196">
            <v>0</v>
          </cell>
          <cell r="EL196">
            <v>0</v>
          </cell>
          <cell r="EN196">
            <v>0</v>
          </cell>
          <cell r="EP196">
            <v>0</v>
          </cell>
          <cell r="ER196">
            <v>0</v>
          </cell>
          <cell r="ET196">
            <v>0</v>
          </cell>
          <cell r="EX196">
            <v>0</v>
          </cell>
          <cell r="EZ196">
            <v>0</v>
          </cell>
          <cell r="FD196">
            <v>0</v>
          </cell>
          <cell r="FF196">
            <v>0</v>
          </cell>
        </row>
        <row r="197">
          <cell r="A197" t="str">
            <v>ElkedelNæstved</v>
          </cell>
          <cell r="B197" t="str">
            <v>DK-East</v>
          </cell>
          <cell r="G197" t="e">
            <v>#VALUE!</v>
          </cell>
          <cell r="H197">
            <v>7.1828358208955221</v>
          </cell>
          <cell r="AK197">
            <v>0</v>
          </cell>
          <cell r="AL197">
            <v>0</v>
          </cell>
          <cell r="AN197">
            <v>0</v>
          </cell>
          <cell r="AO197">
            <v>0</v>
          </cell>
          <cell r="AP197">
            <v>0</v>
          </cell>
          <cell r="AQ197">
            <v>0</v>
          </cell>
          <cell r="BG197" t="b">
            <v>0</v>
          </cell>
          <cell r="BO197" t="b">
            <v>0</v>
          </cell>
          <cell r="CA197" t="b">
            <v>0</v>
          </cell>
          <cell r="CB197" t="b">
            <v>0</v>
          </cell>
          <cell r="CD197" t="b">
            <v>0</v>
          </cell>
          <cell r="CE197" t="b">
            <v>0</v>
          </cell>
          <cell r="CG197" t="b">
            <v>0</v>
          </cell>
          <cell r="CH197" t="b">
            <v>0</v>
          </cell>
          <cell r="CP197">
            <v>0</v>
          </cell>
          <cell r="CT197" t="b">
            <v>0</v>
          </cell>
          <cell r="CV197" t="b">
            <v>0</v>
          </cell>
          <cell r="CX197" t="b">
            <v>0</v>
          </cell>
          <cell r="CZ197" t="b">
            <v>0</v>
          </cell>
          <cell r="DB197" t="b">
            <v>0</v>
          </cell>
          <cell r="DD197" t="b">
            <v>0</v>
          </cell>
          <cell r="DF197" t="b">
            <v>0</v>
          </cell>
          <cell r="DH197" t="b">
            <v>0</v>
          </cell>
          <cell r="DJ197" t="b">
            <v>0</v>
          </cell>
          <cell r="DL197" t="b">
            <v>0</v>
          </cell>
          <cell r="DN197" t="b">
            <v>0</v>
          </cell>
          <cell r="DP197" t="b">
            <v>0</v>
          </cell>
          <cell r="DV197">
            <v>0</v>
          </cell>
          <cell r="DX197">
            <v>0</v>
          </cell>
          <cell r="DZ197">
            <v>0</v>
          </cell>
          <cell r="EB197">
            <v>0</v>
          </cell>
          <cell r="ED197">
            <v>0</v>
          </cell>
          <cell r="EF197">
            <v>0</v>
          </cell>
          <cell r="EJ197">
            <v>0</v>
          </cell>
          <cell r="EL197">
            <v>0</v>
          </cell>
          <cell r="EN197">
            <v>0</v>
          </cell>
          <cell r="EP197">
            <v>0</v>
          </cell>
          <cell r="ER197">
            <v>0</v>
          </cell>
          <cell r="ET197">
            <v>0</v>
          </cell>
          <cell r="EX197">
            <v>0</v>
          </cell>
          <cell r="EZ197">
            <v>0</v>
          </cell>
          <cell r="FD197">
            <v>0</v>
          </cell>
          <cell r="FF197">
            <v>0</v>
          </cell>
        </row>
        <row r="198">
          <cell r="A198" t="str">
            <v>KedlerSlagelse</v>
          </cell>
          <cell r="B198" t="str">
            <v>DK-East</v>
          </cell>
          <cell r="G198">
            <v>0</v>
          </cell>
          <cell r="H198">
            <v>77.2</v>
          </cell>
          <cell r="AK198">
            <v>0</v>
          </cell>
          <cell r="AL198">
            <v>69.48</v>
          </cell>
          <cell r="AN198">
            <v>0</v>
          </cell>
          <cell r="AO198">
            <v>0</v>
          </cell>
          <cell r="AP198">
            <v>833.7600000000001</v>
          </cell>
          <cell r="AQ198">
            <v>0</v>
          </cell>
          <cell r="BG198" t="b">
            <v>0</v>
          </cell>
          <cell r="BO198" t="b">
            <v>0</v>
          </cell>
          <cell r="CA198" t="b">
            <v>0</v>
          </cell>
          <cell r="CB198" t="b">
            <v>0</v>
          </cell>
          <cell r="CD198" t="b">
            <v>0</v>
          </cell>
          <cell r="CE198" t="b">
            <v>0</v>
          </cell>
          <cell r="CG198" t="b">
            <v>0</v>
          </cell>
          <cell r="CH198" t="b">
            <v>0</v>
          </cell>
          <cell r="CP198" t="str">
            <v>EHGASBOD</v>
          </cell>
          <cell r="CT198" t="b">
            <v>0</v>
          </cell>
          <cell r="CV198" t="b">
            <v>0</v>
          </cell>
          <cell r="CX198" t="b">
            <v>0</v>
          </cell>
          <cell r="CZ198" t="b">
            <v>0</v>
          </cell>
          <cell r="DB198" t="b">
            <v>0</v>
          </cell>
          <cell r="DD198" t="b">
            <v>0</v>
          </cell>
          <cell r="DF198" t="b">
            <v>0</v>
          </cell>
          <cell r="DH198" t="b">
            <v>0</v>
          </cell>
          <cell r="DJ198" t="b">
            <v>0</v>
          </cell>
          <cell r="DL198" t="b">
            <v>0</v>
          </cell>
          <cell r="DN198" t="b">
            <v>0</v>
          </cell>
          <cell r="DP198" t="b">
            <v>0</v>
          </cell>
          <cell r="DV198">
            <v>0</v>
          </cell>
          <cell r="DX198">
            <v>0</v>
          </cell>
          <cell r="DZ198">
            <v>0</v>
          </cell>
          <cell r="EB198">
            <v>0</v>
          </cell>
          <cell r="ED198">
            <v>0</v>
          </cell>
          <cell r="EF198">
            <v>0</v>
          </cell>
          <cell r="EJ198">
            <v>0</v>
          </cell>
          <cell r="EL198">
            <v>0</v>
          </cell>
          <cell r="EN198">
            <v>0</v>
          </cell>
          <cell r="EP198">
            <v>0</v>
          </cell>
          <cell r="ER198">
            <v>0</v>
          </cell>
          <cell r="ET198">
            <v>0</v>
          </cell>
          <cell r="EX198">
            <v>0</v>
          </cell>
          <cell r="EZ198">
            <v>0</v>
          </cell>
          <cell r="FD198">
            <v>0</v>
          </cell>
          <cell r="FF198">
            <v>0</v>
          </cell>
        </row>
        <row r="199">
          <cell r="A199" t="str">
            <v>KedlerSlagelse</v>
          </cell>
          <cell r="B199" t="str">
            <v>DK-East</v>
          </cell>
          <cell r="G199">
            <v>0</v>
          </cell>
          <cell r="H199">
            <v>77.2</v>
          </cell>
          <cell r="AK199">
            <v>0</v>
          </cell>
          <cell r="AL199">
            <v>69.48</v>
          </cell>
          <cell r="AN199">
            <v>0</v>
          </cell>
          <cell r="AO199">
            <v>0</v>
          </cell>
          <cell r="AP199">
            <v>833.7600000000001</v>
          </cell>
          <cell r="AQ199">
            <v>0</v>
          </cell>
          <cell r="BG199" t="b">
            <v>0</v>
          </cell>
          <cell r="BO199" t="b">
            <v>0</v>
          </cell>
          <cell r="CA199" t="b">
            <v>0</v>
          </cell>
          <cell r="CB199" t="b">
            <v>0</v>
          </cell>
          <cell r="CD199" t="b">
            <v>0</v>
          </cell>
          <cell r="CE199" t="b">
            <v>0</v>
          </cell>
          <cell r="CG199" t="b">
            <v>0</v>
          </cell>
          <cell r="CH199" t="b">
            <v>0</v>
          </cell>
          <cell r="CP199" t="str">
            <v>EHGASBOD</v>
          </cell>
          <cell r="CT199" t="b">
            <v>0</v>
          </cell>
          <cell r="CV199" t="b">
            <v>0</v>
          </cell>
          <cell r="CX199" t="b">
            <v>0</v>
          </cell>
          <cell r="CZ199" t="b">
            <v>0</v>
          </cell>
          <cell r="DB199" t="b">
            <v>0</v>
          </cell>
          <cell r="DD199" t="b">
            <v>0</v>
          </cell>
          <cell r="DF199" t="b">
            <v>0</v>
          </cell>
          <cell r="DH199" t="b">
            <v>0</v>
          </cell>
          <cell r="DJ199" t="b">
            <v>0</v>
          </cell>
          <cell r="DL199" t="b">
            <v>0</v>
          </cell>
          <cell r="DN199" t="b">
            <v>0</v>
          </cell>
          <cell r="DP199" t="b">
            <v>0</v>
          </cell>
          <cell r="DV199">
            <v>0</v>
          </cell>
          <cell r="DX199">
            <v>0</v>
          </cell>
          <cell r="DZ199">
            <v>0</v>
          </cell>
          <cell r="EB199">
            <v>0</v>
          </cell>
          <cell r="ED199">
            <v>0</v>
          </cell>
          <cell r="EF199">
            <v>0</v>
          </cell>
          <cell r="EJ199">
            <v>0</v>
          </cell>
          <cell r="EL199">
            <v>0</v>
          </cell>
          <cell r="EN199">
            <v>0</v>
          </cell>
          <cell r="EP199">
            <v>0</v>
          </cell>
          <cell r="ER199">
            <v>0</v>
          </cell>
          <cell r="ET199">
            <v>0</v>
          </cell>
          <cell r="EX199">
            <v>0</v>
          </cell>
          <cell r="EZ199">
            <v>0</v>
          </cell>
          <cell r="FD199">
            <v>0</v>
          </cell>
          <cell r="FF199">
            <v>0</v>
          </cell>
        </row>
        <row r="200">
          <cell r="A200" t="str">
            <v>Slagelse1</v>
          </cell>
          <cell r="B200" t="str">
            <v>DK-East</v>
          </cell>
          <cell r="G200">
            <v>10.7</v>
          </cell>
          <cell r="H200">
            <v>35.081967213114751</v>
          </cell>
          <cell r="AK200">
            <v>2.2576999999999998</v>
          </cell>
          <cell r="AL200">
            <v>24.269819940876108</v>
          </cell>
          <cell r="AN200">
            <v>0</v>
          </cell>
          <cell r="AO200">
            <v>7.2759999999999989</v>
          </cell>
          <cell r="AP200">
            <v>802.5</v>
          </cell>
          <cell r="AQ200">
            <v>1.498</v>
          </cell>
          <cell r="BG200" t="b">
            <v>0</v>
          </cell>
          <cell r="BO200" t="b">
            <v>0</v>
          </cell>
          <cell r="CA200" t="b">
            <v>0</v>
          </cell>
          <cell r="CB200" t="b">
            <v>0</v>
          </cell>
          <cell r="CD200" t="b">
            <v>0</v>
          </cell>
          <cell r="CE200" t="b">
            <v>0</v>
          </cell>
          <cell r="CG200" t="b">
            <v>0</v>
          </cell>
          <cell r="CH200" t="b">
            <v>0</v>
          </cell>
          <cell r="CP200" t="str">
            <v>ECWASBPD</v>
          </cell>
          <cell r="CT200" t="b">
            <v>0</v>
          </cell>
          <cell r="CV200" t="b">
            <v>0</v>
          </cell>
          <cell r="CX200" t="b">
            <v>0</v>
          </cell>
          <cell r="CZ200" t="b">
            <v>0</v>
          </cell>
          <cell r="DB200" t="b">
            <v>0</v>
          </cell>
          <cell r="DD200" t="b">
            <v>0</v>
          </cell>
          <cell r="DF200" t="b">
            <v>0</v>
          </cell>
          <cell r="DH200" t="b">
            <v>0</v>
          </cell>
          <cell r="DJ200" t="b">
            <v>0</v>
          </cell>
          <cell r="DL200" t="b">
            <v>0</v>
          </cell>
          <cell r="DN200" t="b">
            <v>0</v>
          </cell>
          <cell r="DP200" t="b">
            <v>0</v>
          </cell>
          <cell r="DV200">
            <v>0</v>
          </cell>
          <cell r="DX200">
            <v>0</v>
          </cell>
          <cell r="DZ200">
            <v>0</v>
          </cell>
          <cell r="EB200">
            <v>0</v>
          </cell>
          <cell r="ED200">
            <v>0</v>
          </cell>
          <cell r="EF200">
            <v>0</v>
          </cell>
          <cell r="EJ200">
            <v>0</v>
          </cell>
          <cell r="EL200">
            <v>0</v>
          </cell>
          <cell r="EN200">
            <v>0</v>
          </cell>
          <cell r="EP200">
            <v>0</v>
          </cell>
          <cell r="ER200">
            <v>0</v>
          </cell>
          <cell r="ET200">
            <v>0</v>
          </cell>
          <cell r="EX200">
            <v>0</v>
          </cell>
          <cell r="EZ200">
            <v>0</v>
          </cell>
          <cell r="FD200">
            <v>0</v>
          </cell>
          <cell r="FF200">
            <v>0</v>
          </cell>
        </row>
        <row r="201">
          <cell r="A201" t="str">
            <v>Slagelse1</v>
          </cell>
          <cell r="B201" t="str">
            <v>DK-East</v>
          </cell>
          <cell r="G201">
            <v>10.7</v>
          </cell>
          <cell r="H201">
            <v>35.081967213114751</v>
          </cell>
          <cell r="AK201">
            <v>2.2576999999999998</v>
          </cell>
          <cell r="AL201">
            <v>24.269819940876108</v>
          </cell>
          <cell r="AN201">
            <v>0</v>
          </cell>
          <cell r="AO201">
            <v>7.2759999999999989</v>
          </cell>
          <cell r="AP201">
            <v>802.5</v>
          </cell>
          <cell r="AQ201">
            <v>1.498</v>
          </cell>
          <cell r="BG201" t="b">
            <v>0</v>
          </cell>
          <cell r="BO201" t="b">
            <v>0</v>
          </cell>
          <cell r="CA201" t="b">
            <v>0</v>
          </cell>
          <cell r="CB201" t="b">
            <v>0</v>
          </cell>
          <cell r="CD201" t="b">
            <v>0</v>
          </cell>
          <cell r="CE201" t="b">
            <v>0</v>
          </cell>
          <cell r="CG201" t="b">
            <v>0</v>
          </cell>
          <cell r="CH201" t="b">
            <v>0</v>
          </cell>
          <cell r="CP201" t="str">
            <v>ECWASBPD</v>
          </cell>
          <cell r="CT201" t="b">
            <v>0</v>
          </cell>
          <cell r="CV201" t="b">
            <v>0</v>
          </cell>
          <cell r="CX201" t="b">
            <v>0</v>
          </cell>
          <cell r="CZ201" t="b">
            <v>0</v>
          </cell>
          <cell r="DB201" t="b">
            <v>0</v>
          </cell>
          <cell r="DD201" t="b">
            <v>0</v>
          </cell>
          <cell r="DF201" t="b">
            <v>0</v>
          </cell>
          <cell r="DH201" t="b">
            <v>0</v>
          </cell>
          <cell r="DJ201" t="b">
            <v>0</v>
          </cell>
          <cell r="DL201" t="b">
            <v>0</v>
          </cell>
          <cell r="DN201" t="b">
            <v>0</v>
          </cell>
          <cell r="DP201" t="b">
            <v>0</v>
          </cell>
          <cell r="DV201">
            <v>0</v>
          </cell>
          <cell r="DX201">
            <v>0</v>
          </cell>
          <cell r="DZ201">
            <v>0</v>
          </cell>
          <cell r="EB201">
            <v>0</v>
          </cell>
          <cell r="ED201">
            <v>0</v>
          </cell>
          <cell r="EF201">
            <v>0</v>
          </cell>
          <cell r="EJ201">
            <v>0</v>
          </cell>
          <cell r="EL201">
            <v>0</v>
          </cell>
          <cell r="EN201">
            <v>0</v>
          </cell>
          <cell r="EP201">
            <v>0</v>
          </cell>
          <cell r="ER201">
            <v>0</v>
          </cell>
          <cell r="ET201">
            <v>0</v>
          </cell>
          <cell r="EX201">
            <v>0</v>
          </cell>
          <cell r="EZ201">
            <v>0</v>
          </cell>
          <cell r="FD201">
            <v>0</v>
          </cell>
          <cell r="FF201">
            <v>0</v>
          </cell>
        </row>
        <row r="202">
          <cell r="A202" t="str">
            <v>Slagelse1</v>
          </cell>
          <cell r="B202" t="str">
            <v>DK-East</v>
          </cell>
          <cell r="G202">
            <v>10.7</v>
          </cell>
          <cell r="H202">
            <v>35.081967213114751</v>
          </cell>
          <cell r="AK202">
            <v>2.2576999999999998</v>
          </cell>
          <cell r="AL202">
            <v>24.269819940876108</v>
          </cell>
          <cell r="AN202">
            <v>0</v>
          </cell>
          <cell r="AO202">
            <v>7.2759999999999989</v>
          </cell>
          <cell r="AP202">
            <v>802.5</v>
          </cell>
          <cell r="AQ202">
            <v>1.498</v>
          </cell>
          <cell r="BG202" t="b">
            <v>0</v>
          </cell>
          <cell r="BO202" t="b">
            <v>0</v>
          </cell>
          <cell r="CA202" t="b">
            <v>0</v>
          </cell>
          <cell r="CB202" t="b">
            <v>0</v>
          </cell>
          <cell r="CD202" t="b">
            <v>0</v>
          </cell>
          <cell r="CE202" t="b">
            <v>0</v>
          </cell>
          <cell r="CG202" t="b">
            <v>0</v>
          </cell>
          <cell r="CH202" t="b">
            <v>0</v>
          </cell>
          <cell r="CP202" t="str">
            <v>ECWASBPD</v>
          </cell>
          <cell r="CT202" t="b">
            <v>0</v>
          </cell>
          <cell r="CV202" t="b">
            <v>0</v>
          </cell>
          <cell r="CX202" t="b">
            <v>0</v>
          </cell>
          <cell r="CZ202" t="b">
            <v>0</v>
          </cell>
          <cell r="DB202" t="b">
            <v>0</v>
          </cell>
          <cell r="DD202" t="b">
            <v>0</v>
          </cell>
          <cell r="DF202" t="b">
            <v>0</v>
          </cell>
          <cell r="DH202" t="b">
            <v>0</v>
          </cell>
          <cell r="DJ202" t="b">
            <v>0</v>
          </cell>
          <cell r="DL202" t="b">
            <v>0</v>
          </cell>
          <cell r="DN202" t="b">
            <v>0</v>
          </cell>
          <cell r="DP202" t="b">
            <v>0</v>
          </cell>
          <cell r="DV202">
            <v>0</v>
          </cell>
          <cell r="DX202">
            <v>0</v>
          </cell>
          <cell r="DZ202">
            <v>0</v>
          </cell>
          <cell r="EB202">
            <v>0</v>
          </cell>
          <cell r="ED202">
            <v>0</v>
          </cell>
          <cell r="EF202">
            <v>0</v>
          </cell>
          <cell r="EJ202">
            <v>0</v>
          </cell>
          <cell r="EL202">
            <v>0</v>
          </cell>
          <cell r="EN202">
            <v>0</v>
          </cell>
          <cell r="EP202">
            <v>0</v>
          </cell>
          <cell r="ER202">
            <v>0</v>
          </cell>
          <cell r="ET202">
            <v>0</v>
          </cell>
          <cell r="EX202">
            <v>0</v>
          </cell>
          <cell r="EZ202">
            <v>0</v>
          </cell>
          <cell r="FD202">
            <v>0</v>
          </cell>
          <cell r="FF202">
            <v>0</v>
          </cell>
        </row>
        <row r="203">
          <cell r="A203" t="str">
            <v>Slagelse1</v>
          </cell>
          <cell r="B203" t="str">
            <v>DK-East</v>
          </cell>
          <cell r="G203">
            <v>10.7</v>
          </cell>
          <cell r="H203">
            <v>35.081967213114751</v>
          </cell>
          <cell r="AK203">
            <v>2.2576999999999998</v>
          </cell>
          <cell r="AL203">
            <v>24.269819940876108</v>
          </cell>
          <cell r="AN203">
            <v>0</v>
          </cell>
          <cell r="AO203">
            <v>7.2759999999999989</v>
          </cell>
          <cell r="AP203">
            <v>802.5</v>
          </cell>
          <cell r="AQ203">
            <v>1.498</v>
          </cell>
          <cell r="BG203" t="b">
            <v>0</v>
          </cell>
          <cell r="BO203" t="b">
            <v>0</v>
          </cell>
          <cell r="CA203" t="b">
            <v>0</v>
          </cell>
          <cell r="CB203" t="b">
            <v>0</v>
          </cell>
          <cell r="CD203" t="b">
            <v>0</v>
          </cell>
          <cell r="CE203" t="b">
            <v>0</v>
          </cell>
          <cell r="CG203" t="b">
            <v>0</v>
          </cell>
          <cell r="CH203" t="b">
            <v>0</v>
          </cell>
          <cell r="CT203" t="b">
            <v>0</v>
          </cell>
          <cell r="CV203" t="b">
            <v>0</v>
          </cell>
          <cell r="CX203" t="b">
            <v>0</v>
          </cell>
          <cell r="CZ203" t="b">
            <v>0</v>
          </cell>
          <cell r="DB203" t="b">
            <v>0</v>
          </cell>
          <cell r="DD203" t="b">
            <v>0</v>
          </cell>
          <cell r="DF203" t="b">
            <v>0</v>
          </cell>
          <cell r="DH203" t="b">
            <v>0</v>
          </cell>
          <cell r="DJ203" t="b">
            <v>0</v>
          </cell>
          <cell r="DL203" t="b">
            <v>0</v>
          </cell>
          <cell r="DN203" t="b">
            <v>0</v>
          </cell>
          <cell r="DP203" t="b">
            <v>0</v>
          </cell>
          <cell r="DV203">
            <v>0</v>
          </cell>
          <cell r="DX203">
            <v>0</v>
          </cell>
          <cell r="DZ203">
            <v>0</v>
          </cell>
          <cell r="EB203">
            <v>0</v>
          </cell>
          <cell r="ED203">
            <v>0</v>
          </cell>
          <cell r="EF203">
            <v>0</v>
          </cell>
          <cell r="EJ203">
            <v>0</v>
          </cell>
          <cell r="EL203">
            <v>0</v>
          </cell>
          <cell r="EN203">
            <v>0</v>
          </cell>
          <cell r="EP203">
            <v>0</v>
          </cell>
          <cell r="ER203">
            <v>0</v>
          </cell>
          <cell r="ET203">
            <v>0</v>
          </cell>
          <cell r="EX203">
            <v>0</v>
          </cell>
          <cell r="EZ203">
            <v>0</v>
          </cell>
          <cell r="FD203">
            <v>0</v>
          </cell>
          <cell r="FF203">
            <v>0</v>
          </cell>
        </row>
        <row r="204">
          <cell r="A204" t="str">
            <v>Slagelse2</v>
          </cell>
          <cell r="B204" t="str">
            <v>DK-East</v>
          </cell>
          <cell r="G204">
            <v>12.6</v>
          </cell>
          <cell r="H204">
            <v>28</v>
          </cell>
          <cell r="AK204">
            <v>3.4020000000000001</v>
          </cell>
          <cell r="AL204">
            <v>16.8</v>
          </cell>
          <cell r="AN204">
            <v>0</v>
          </cell>
          <cell r="AO204">
            <v>8.5679999999999996</v>
          </cell>
          <cell r="AP204">
            <v>945</v>
          </cell>
          <cell r="AQ204">
            <v>1.764</v>
          </cell>
          <cell r="BG204" t="b">
            <v>0</v>
          </cell>
          <cell r="BO204" t="b">
            <v>0</v>
          </cell>
          <cell r="CA204" t="b">
            <v>0</v>
          </cell>
          <cell r="CB204" t="b">
            <v>0</v>
          </cell>
          <cell r="CD204" t="b">
            <v>0</v>
          </cell>
          <cell r="CE204" t="b">
            <v>0</v>
          </cell>
          <cell r="CG204" t="b">
            <v>0</v>
          </cell>
          <cell r="CH204" t="b">
            <v>0</v>
          </cell>
          <cell r="CP204" t="str">
            <v>ECWASBPD</v>
          </cell>
          <cell r="CT204" t="b">
            <v>0</v>
          </cell>
          <cell r="CV204" t="b">
            <v>0</v>
          </cell>
          <cell r="CX204" t="b">
            <v>0</v>
          </cell>
          <cell r="CZ204" t="b">
            <v>0</v>
          </cell>
          <cell r="DB204" t="b">
            <v>0</v>
          </cell>
          <cell r="DD204" t="b">
            <v>0</v>
          </cell>
          <cell r="DF204" t="b">
            <v>0</v>
          </cell>
          <cell r="DH204" t="b">
            <v>0</v>
          </cell>
          <cell r="DJ204" t="b">
            <v>0</v>
          </cell>
          <cell r="DL204" t="b">
            <v>0</v>
          </cell>
          <cell r="DN204" t="b">
            <v>0</v>
          </cell>
          <cell r="DP204" t="b">
            <v>0</v>
          </cell>
          <cell r="DV204">
            <v>0</v>
          </cell>
          <cell r="DX204">
            <v>0</v>
          </cell>
          <cell r="DZ204">
            <v>0</v>
          </cell>
          <cell r="EB204">
            <v>0</v>
          </cell>
          <cell r="ED204">
            <v>0</v>
          </cell>
          <cell r="EF204">
            <v>0</v>
          </cell>
          <cell r="EJ204">
            <v>0</v>
          </cell>
          <cell r="EL204">
            <v>0</v>
          </cell>
          <cell r="EN204">
            <v>0</v>
          </cell>
          <cell r="EP204">
            <v>0</v>
          </cell>
          <cell r="ER204">
            <v>0</v>
          </cell>
          <cell r="ET204">
            <v>0</v>
          </cell>
          <cell r="EX204">
            <v>0</v>
          </cell>
          <cell r="EZ204">
            <v>0</v>
          </cell>
          <cell r="FD204">
            <v>0</v>
          </cell>
          <cell r="FF204">
            <v>0</v>
          </cell>
        </row>
        <row r="205">
          <cell r="A205" t="str">
            <v>KAVO_kedel1</v>
          </cell>
          <cell r="B205" t="str">
            <v>DK-East</v>
          </cell>
          <cell r="G205">
            <v>0</v>
          </cell>
          <cell r="H205">
            <v>15.6</v>
          </cell>
          <cell r="AK205">
            <v>0</v>
          </cell>
          <cell r="AL205">
            <v>12.48</v>
          </cell>
          <cell r="AN205">
            <v>0</v>
          </cell>
          <cell r="AO205">
            <v>3.0888</v>
          </cell>
          <cell r="AP205">
            <v>0</v>
          </cell>
          <cell r="AQ205">
            <v>1.0920000000000001</v>
          </cell>
          <cell r="BG205" t="b">
            <v>0</v>
          </cell>
          <cell r="BO205" t="b">
            <v>0</v>
          </cell>
          <cell r="CA205" t="b">
            <v>0</v>
          </cell>
          <cell r="CB205" t="b">
            <v>0</v>
          </cell>
          <cell r="CD205" t="b">
            <v>0</v>
          </cell>
          <cell r="CE205" t="b">
            <v>0</v>
          </cell>
          <cell r="CG205" t="b">
            <v>0</v>
          </cell>
          <cell r="CH205" t="b">
            <v>0</v>
          </cell>
          <cell r="CP205" t="str">
            <v>EHWSTBOD</v>
          </cell>
          <cell r="CT205" t="b">
            <v>0</v>
          </cell>
          <cell r="CV205" t="b">
            <v>0</v>
          </cell>
          <cell r="CX205" t="b">
            <v>0</v>
          </cell>
          <cell r="CZ205" t="b">
            <v>0</v>
          </cell>
          <cell r="DB205" t="b">
            <v>0</v>
          </cell>
          <cell r="DD205" t="b">
            <v>0</v>
          </cell>
          <cell r="DF205" t="b">
            <v>0</v>
          </cell>
          <cell r="DH205" t="b">
            <v>0</v>
          </cell>
          <cell r="DJ205" t="b">
            <v>0</v>
          </cell>
          <cell r="DL205" t="b">
            <v>0</v>
          </cell>
          <cell r="DN205" t="b">
            <v>0</v>
          </cell>
          <cell r="DP205" t="b">
            <v>0</v>
          </cell>
          <cell r="DV205">
            <v>0</v>
          </cell>
          <cell r="DX205">
            <v>0</v>
          </cell>
          <cell r="DZ205">
            <v>0</v>
          </cell>
          <cell r="EB205">
            <v>0</v>
          </cell>
          <cell r="ED205">
            <v>0</v>
          </cell>
          <cell r="EF205">
            <v>0</v>
          </cell>
          <cell r="EJ205">
            <v>0</v>
          </cell>
          <cell r="EL205">
            <v>0</v>
          </cell>
          <cell r="EN205">
            <v>0</v>
          </cell>
          <cell r="EP205">
            <v>0</v>
          </cell>
          <cell r="ER205">
            <v>0</v>
          </cell>
          <cell r="ET205">
            <v>0</v>
          </cell>
          <cell r="EX205">
            <v>0</v>
          </cell>
          <cell r="EZ205">
            <v>0</v>
          </cell>
          <cell r="FD205">
            <v>0</v>
          </cell>
          <cell r="FF205">
            <v>0</v>
          </cell>
        </row>
        <row r="206">
          <cell r="A206" t="str">
            <v>KAVO_Kedel2</v>
          </cell>
          <cell r="B206" t="str">
            <v>DK-East</v>
          </cell>
          <cell r="G206">
            <v>0</v>
          </cell>
          <cell r="H206">
            <v>6.0499999999999998E-2</v>
          </cell>
          <cell r="AK206">
            <v>0</v>
          </cell>
          <cell r="AL206">
            <v>4.8399999999999999E-2</v>
          </cell>
          <cell r="AN206">
            <v>0</v>
          </cell>
          <cell r="AO206">
            <v>1.1979E-2</v>
          </cell>
          <cell r="AP206">
            <v>0</v>
          </cell>
          <cell r="AQ206">
            <v>4.235E-3</v>
          </cell>
          <cell r="BG206" t="b">
            <v>0</v>
          </cell>
          <cell r="BO206" t="b">
            <v>0</v>
          </cell>
          <cell r="CA206" t="b">
            <v>0</v>
          </cell>
          <cell r="CB206" t="b">
            <v>0</v>
          </cell>
          <cell r="CD206" t="b">
            <v>0</v>
          </cell>
          <cell r="CE206" t="b">
            <v>0</v>
          </cell>
          <cell r="CG206" t="b">
            <v>0</v>
          </cell>
          <cell r="CH206" t="b">
            <v>0</v>
          </cell>
          <cell r="CP206" t="str">
            <v>EHWSTBOD</v>
          </cell>
          <cell r="CT206" t="b">
            <v>0</v>
          </cell>
          <cell r="CV206" t="b">
            <v>0</v>
          </cell>
          <cell r="CX206" t="b">
            <v>0</v>
          </cell>
          <cell r="CZ206" t="b">
            <v>0</v>
          </cell>
          <cell r="DB206" t="b">
            <v>0</v>
          </cell>
          <cell r="DD206" t="b">
            <v>0</v>
          </cell>
          <cell r="DF206" t="b">
            <v>0</v>
          </cell>
          <cell r="DH206" t="b">
            <v>0</v>
          </cell>
          <cell r="DJ206" t="b">
            <v>0</v>
          </cell>
          <cell r="DL206" t="b">
            <v>0</v>
          </cell>
          <cell r="DN206" t="b">
            <v>0</v>
          </cell>
          <cell r="DP206" t="b">
            <v>0</v>
          </cell>
          <cell r="DV206">
            <v>0</v>
          </cell>
          <cell r="DX206">
            <v>0</v>
          </cell>
          <cell r="DZ206">
            <v>0</v>
          </cell>
          <cell r="EB206">
            <v>0</v>
          </cell>
          <cell r="ED206">
            <v>0</v>
          </cell>
          <cell r="EF206">
            <v>0</v>
          </cell>
          <cell r="EJ206">
            <v>0</v>
          </cell>
          <cell r="EL206">
            <v>0</v>
          </cell>
          <cell r="EN206">
            <v>0</v>
          </cell>
          <cell r="EP206">
            <v>0</v>
          </cell>
          <cell r="ER206">
            <v>0</v>
          </cell>
          <cell r="ET206">
            <v>0</v>
          </cell>
          <cell r="EX206">
            <v>0</v>
          </cell>
          <cell r="EZ206">
            <v>0</v>
          </cell>
          <cell r="FD206">
            <v>0</v>
          </cell>
          <cell r="FF206">
            <v>0</v>
          </cell>
        </row>
        <row r="207">
          <cell r="A207" t="str">
            <v>VarmelagerSlagelse</v>
          </cell>
          <cell r="B207" t="str">
            <v>DK-East</v>
          </cell>
          <cell r="G207">
            <v>0</v>
          </cell>
          <cell r="H207">
            <v>15.75</v>
          </cell>
          <cell r="AK207">
            <v>0</v>
          </cell>
          <cell r="AL207">
            <v>0</v>
          </cell>
          <cell r="AN207">
            <v>0</v>
          </cell>
          <cell r="AO207">
            <v>0</v>
          </cell>
          <cell r="AP207">
            <v>0</v>
          </cell>
          <cell r="AQ207">
            <v>0</v>
          </cell>
          <cell r="BG207" t="b">
            <v>0</v>
          </cell>
          <cell r="BO207" t="b">
            <v>0</v>
          </cell>
          <cell r="CA207" t="b">
            <v>0</v>
          </cell>
          <cell r="CB207" t="b">
            <v>0</v>
          </cell>
          <cell r="CD207" t="b">
            <v>0</v>
          </cell>
          <cell r="CE207" t="b">
            <v>0</v>
          </cell>
          <cell r="CG207" t="b">
            <v>0</v>
          </cell>
          <cell r="CH207" t="b">
            <v>0</v>
          </cell>
          <cell r="CP207">
            <v>0</v>
          </cell>
          <cell r="CT207" t="b">
            <v>0</v>
          </cell>
          <cell r="CV207" t="b">
            <v>0</v>
          </cell>
          <cell r="CX207" t="b">
            <v>0</v>
          </cell>
          <cell r="CZ207" t="b">
            <v>0</v>
          </cell>
          <cell r="DB207" t="b">
            <v>0</v>
          </cell>
          <cell r="DD207" t="b">
            <v>0</v>
          </cell>
          <cell r="DF207" t="b">
            <v>0</v>
          </cell>
          <cell r="DH207" t="b">
            <v>0</v>
          </cell>
          <cell r="DJ207" t="b">
            <v>0</v>
          </cell>
          <cell r="DL207" t="b">
            <v>0</v>
          </cell>
          <cell r="DN207" t="b">
            <v>0</v>
          </cell>
          <cell r="DP207" t="b">
            <v>0</v>
          </cell>
          <cell r="DV207">
            <v>0</v>
          </cell>
          <cell r="DX207">
            <v>0</v>
          </cell>
          <cell r="DZ207">
            <v>0</v>
          </cell>
          <cell r="EB207">
            <v>0</v>
          </cell>
          <cell r="ED207">
            <v>0</v>
          </cell>
          <cell r="EF207">
            <v>0</v>
          </cell>
          <cell r="EJ207">
            <v>0</v>
          </cell>
          <cell r="EL207">
            <v>0</v>
          </cell>
          <cell r="EN207">
            <v>0</v>
          </cell>
          <cell r="EP207">
            <v>0</v>
          </cell>
          <cell r="ER207">
            <v>0</v>
          </cell>
          <cell r="ET207">
            <v>0</v>
          </cell>
          <cell r="EX207">
            <v>0</v>
          </cell>
          <cell r="EZ207">
            <v>0</v>
          </cell>
          <cell r="FD207">
            <v>0</v>
          </cell>
          <cell r="FF207">
            <v>0</v>
          </cell>
        </row>
        <row r="208">
          <cell r="A208" t="str">
            <v>ElkedelSlagelse</v>
          </cell>
          <cell r="B208" t="str">
            <v>DK-East</v>
          </cell>
          <cell r="G208" t="e">
            <v>#VALUE!</v>
          </cell>
          <cell r="H208">
            <v>8.7704918032786878</v>
          </cell>
          <cell r="AK208">
            <v>0</v>
          </cell>
          <cell r="AL208">
            <v>0</v>
          </cell>
          <cell r="AN208">
            <v>0</v>
          </cell>
          <cell r="AO208">
            <v>0</v>
          </cell>
          <cell r="AP208">
            <v>0</v>
          </cell>
          <cell r="AQ208">
            <v>0</v>
          </cell>
          <cell r="BG208" t="b">
            <v>0</v>
          </cell>
          <cell r="BO208" t="b">
            <v>0</v>
          </cell>
          <cell r="CA208" t="b">
            <v>0</v>
          </cell>
          <cell r="CB208" t="b">
            <v>0</v>
          </cell>
          <cell r="CD208" t="b">
            <v>0</v>
          </cell>
          <cell r="CE208" t="b">
            <v>0</v>
          </cell>
          <cell r="CG208" t="b">
            <v>0</v>
          </cell>
          <cell r="CH208" t="b">
            <v>0</v>
          </cell>
          <cell r="CP208">
            <v>0</v>
          </cell>
          <cell r="CT208" t="b">
            <v>0</v>
          </cell>
          <cell r="CV208" t="b">
            <v>0</v>
          </cell>
          <cell r="CX208" t="b">
            <v>0</v>
          </cell>
          <cell r="CZ208" t="b">
            <v>0</v>
          </cell>
          <cell r="DB208" t="b">
            <v>0</v>
          </cell>
          <cell r="DD208" t="b">
            <v>0</v>
          </cell>
          <cell r="DF208" t="b">
            <v>0</v>
          </cell>
          <cell r="DH208" t="b">
            <v>0</v>
          </cell>
          <cell r="DJ208" t="b">
            <v>0</v>
          </cell>
          <cell r="DL208" t="b">
            <v>0</v>
          </cell>
          <cell r="DN208" t="b">
            <v>0</v>
          </cell>
          <cell r="DP208" t="b">
            <v>0</v>
          </cell>
          <cell r="DV208">
            <v>0</v>
          </cell>
          <cell r="DX208">
            <v>0</v>
          </cell>
          <cell r="DZ208">
            <v>0</v>
          </cell>
          <cell r="EB208">
            <v>0</v>
          </cell>
          <cell r="ED208">
            <v>0</v>
          </cell>
          <cell r="EF208">
            <v>0</v>
          </cell>
          <cell r="EJ208">
            <v>0</v>
          </cell>
          <cell r="EL208">
            <v>0</v>
          </cell>
          <cell r="EN208">
            <v>0</v>
          </cell>
          <cell r="EP208">
            <v>0</v>
          </cell>
          <cell r="ER208">
            <v>0</v>
          </cell>
          <cell r="ET208">
            <v>0</v>
          </cell>
          <cell r="EX208">
            <v>0</v>
          </cell>
          <cell r="EZ208">
            <v>0</v>
          </cell>
          <cell r="FD208">
            <v>0</v>
          </cell>
          <cell r="FF208">
            <v>0</v>
          </cell>
        </row>
        <row r="209">
          <cell r="A209" t="str">
            <v>KedlerRønne</v>
          </cell>
          <cell r="B209" t="str">
            <v>DK-East</v>
          </cell>
          <cell r="G209">
            <v>0</v>
          </cell>
          <cell r="H209">
            <v>44.6</v>
          </cell>
          <cell r="AK209">
            <v>0</v>
          </cell>
          <cell r="AL209">
            <v>39.249754178957716</v>
          </cell>
          <cell r="AN209">
            <v>0</v>
          </cell>
          <cell r="AO209">
            <v>0</v>
          </cell>
          <cell r="AP209">
            <v>481.68000000000006</v>
          </cell>
          <cell r="AQ209">
            <v>0</v>
          </cell>
          <cell r="BG209" t="b">
            <v>0</v>
          </cell>
          <cell r="BO209" t="b">
            <v>0</v>
          </cell>
          <cell r="CA209" t="b">
            <v>0</v>
          </cell>
          <cell r="CB209" t="b">
            <v>0</v>
          </cell>
          <cell r="CD209" t="b">
            <v>0</v>
          </cell>
          <cell r="CE209" t="b">
            <v>0</v>
          </cell>
          <cell r="CG209" t="b">
            <v>0</v>
          </cell>
          <cell r="CH209" t="b">
            <v>0</v>
          </cell>
          <cell r="CP209" t="str">
            <v>EHDSLBOD</v>
          </cell>
          <cell r="CT209" t="b">
            <v>0</v>
          </cell>
          <cell r="CV209" t="b">
            <v>0</v>
          </cell>
          <cell r="CX209" t="b">
            <v>0</v>
          </cell>
          <cell r="CZ209" t="b">
            <v>0</v>
          </cell>
          <cell r="DB209" t="b">
            <v>0</v>
          </cell>
          <cell r="DD209" t="b">
            <v>0</v>
          </cell>
          <cell r="DF209" t="b">
            <v>0</v>
          </cell>
          <cell r="DH209" t="b">
            <v>0</v>
          </cell>
          <cell r="DJ209" t="b">
            <v>0</v>
          </cell>
          <cell r="DL209" t="b">
            <v>0</v>
          </cell>
          <cell r="DN209" t="b">
            <v>0</v>
          </cell>
          <cell r="DP209" t="b">
            <v>0</v>
          </cell>
          <cell r="DV209">
            <v>0</v>
          </cell>
          <cell r="DX209">
            <v>0</v>
          </cell>
          <cell r="DZ209">
            <v>0</v>
          </cell>
          <cell r="EB209">
            <v>0</v>
          </cell>
          <cell r="ED209">
            <v>0</v>
          </cell>
          <cell r="EF209">
            <v>0</v>
          </cell>
          <cell r="EJ209">
            <v>0</v>
          </cell>
          <cell r="EL209">
            <v>0</v>
          </cell>
          <cell r="EN209">
            <v>0</v>
          </cell>
          <cell r="EP209">
            <v>0</v>
          </cell>
          <cell r="ER209">
            <v>0</v>
          </cell>
          <cell r="ET209">
            <v>0</v>
          </cell>
          <cell r="EX209">
            <v>0</v>
          </cell>
          <cell r="EZ209">
            <v>0</v>
          </cell>
          <cell r="FD209">
            <v>0</v>
          </cell>
          <cell r="FF209">
            <v>0</v>
          </cell>
        </row>
        <row r="210">
          <cell r="A210" t="str">
            <v>KedlerRønne</v>
          </cell>
          <cell r="B210" t="str">
            <v>DK-East</v>
          </cell>
          <cell r="G210">
            <v>0</v>
          </cell>
          <cell r="H210">
            <v>44.6</v>
          </cell>
          <cell r="AK210">
            <v>0</v>
          </cell>
          <cell r="AL210">
            <v>39.249754178957716</v>
          </cell>
          <cell r="AN210">
            <v>0</v>
          </cell>
          <cell r="AO210">
            <v>0</v>
          </cell>
          <cell r="AP210">
            <v>481.68000000000006</v>
          </cell>
          <cell r="AQ210">
            <v>0</v>
          </cell>
          <cell r="BG210" t="b">
            <v>0</v>
          </cell>
          <cell r="BO210" t="b">
            <v>0</v>
          </cell>
          <cell r="CA210" t="b">
            <v>0</v>
          </cell>
          <cell r="CB210" t="b">
            <v>0</v>
          </cell>
          <cell r="CD210" t="b">
            <v>0</v>
          </cell>
          <cell r="CE210" t="b">
            <v>0</v>
          </cell>
          <cell r="CG210" t="b">
            <v>0</v>
          </cell>
          <cell r="CH210" t="b">
            <v>0</v>
          </cell>
          <cell r="CP210" t="str">
            <v>EHDSLBOD</v>
          </cell>
          <cell r="CT210" t="b">
            <v>0</v>
          </cell>
          <cell r="CV210" t="b">
            <v>0</v>
          </cell>
          <cell r="CX210" t="b">
            <v>0</v>
          </cell>
          <cell r="CZ210" t="b">
            <v>0</v>
          </cell>
          <cell r="DB210" t="b">
            <v>0</v>
          </cell>
          <cell r="DD210" t="b">
            <v>0</v>
          </cell>
          <cell r="DF210" t="b">
            <v>0</v>
          </cell>
          <cell r="DH210" t="b">
            <v>0</v>
          </cell>
          <cell r="DJ210" t="b">
            <v>0</v>
          </cell>
          <cell r="DL210" t="b">
            <v>0</v>
          </cell>
          <cell r="DN210" t="b">
            <v>0</v>
          </cell>
          <cell r="DP210" t="b">
            <v>0</v>
          </cell>
          <cell r="DV210">
            <v>0</v>
          </cell>
          <cell r="DX210">
            <v>0</v>
          </cell>
          <cell r="DZ210">
            <v>0</v>
          </cell>
          <cell r="EB210">
            <v>0</v>
          </cell>
          <cell r="ED210">
            <v>0</v>
          </cell>
          <cell r="EF210">
            <v>0</v>
          </cell>
          <cell r="EJ210">
            <v>0</v>
          </cell>
          <cell r="EL210">
            <v>0</v>
          </cell>
          <cell r="EN210">
            <v>0</v>
          </cell>
          <cell r="EP210">
            <v>0</v>
          </cell>
          <cell r="ER210">
            <v>0</v>
          </cell>
          <cell r="ET210">
            <v>0</v>
          </cell>
          <cell r="EX210">
            <v>0</v>
          </cell>
          <cell r="EZ210">
            <v>0</v>
          </cell>
          <cell r="FD210">
            <v>0</v>
          </cell>
          <cell r="FF210">
            <v>0</v>
          </cell>
        </row>
        <row r="211">
          <cell r="A211" t="str">
            <v>BOFA</v>
          </cell>
          <cell r="B211" t="str">
            <v>DK-East</v>
          </cell>
          <cell r="G211">
            <v>0</v>
          </cell>
          <cell r="H211">
            <v>5</v>
          </cell>
          <cell r="AK211">
            <v>0</v>
          </cell>
          <cell r="AL211">
            <v>3.9550000000000001</v>
          </cell>
          <cell r="AN211">
            <v>0</v>
          </cell>
          <cell r="AO211">
            <v>0.99</v>
          </cell>
          <cell r="AP211">
            <v>0</v>
          </cell>
          <cell r="AQ211">
            <v>0.35000000000000003</v>
          </cell>
          <cell r="BG211" t="b">
            <v>0</v>
          </cell>
          <cell r="BO211" t="b">
            <v>0</v>
          </cell>
          <cell r="CA211" t="b">
            <v>0</v>
          </cell>
          <cell r="CB211" t="b">
            <v>0</v>
          </cell>
          <cell r="CD211" t="b">
            <v>0</v>
          </cell>
          <cell r="CE211" t="b">
            <v>0</v>
          </cell>
          <cell r="CG211" t="b">
            <v>0</v>
          </cell>
          <cell r="CH211" t="b">
            <v>0</v>
          </cell>
          <cell r="CP211" t="str">
            <v>EHWSTBOD</v>
          </cell>
          <cell r="CT211" t="b">
            <v>0</v>
          </cell>
          <cell r="CV211" t="b">
            <v>0</v>
          </cell>
          <cell r="CX211" t="b">
            <v>0</v>
          </cell>
          <cell r="CZ211" t="b">
            <v>0</v>
          </cell>
          <cell r="DB211" t="b">
            <v>0</v>
          </cell>
          <cell r="DD211" t="b">
            <v>0</v>
          </cell>
          <cell r="DF211" t="b">
            <v>0</v>
          </cell>
          <cell r="DH211" t="b">
            <v>0</v>
          </cell>
          <cell r="DJ211" t="b">
            <v>0</v>
          </cell>
          <cell r="DL211" t="b">
            <v>0</v>
          </cell>
          <cell r="DN211" t="b">
            <v>0</v>
          </cell>
          <cell r="DP211" t="b">
            <v>0</v>
          </cell>
          <cell r="DV211">
            <v>0</v>
          </cell>
          <cell r="DX211">
            <v>0</v>
          </cell>
          <cell r="DZ211">
            <v>0</v>
          </cell>
          <cell r="EB211">
            <v>0</v>
          </cell>
          <cell r="ED211">
            <v>0</v>
          </cell>
          <cell r="EF211">
            <v>0</v>
          </cell>
          <cell r="EJ211">
            <v>0</v>
          </cell>
          <cell r="EL211">
            <v>0</v>
          </cell>
          <cell r="EN211">
            <v>0</v>
          </cell>
          <cell r="EP211">
            <v>0</v>
          </cell>
          <cell r="ER211">
            <v>0</v>
          </cell>
          <cell r="ET211">
            <v>0</v>
          </cell>
          <cell r="EX211">
            <v>0</v>
          </cell>
          <cell r="EZ211">
            <v>0</v>
          </cell>
          <cell r="FD211">
            <v>0</v>
          </cell>
          <cell r="FF211">
            <v>0</v>
          </cell>
        </row>
        <row r="212">
          <cell r="A212" t="str">
            <v>BOFA</v>
          </cell>
          <cell r="B212" t="str">
            <v>DK-East</v>
          </cell>
          <cell r="G212">
            <v>0</v>
          </cell>
          <cell r="H212">
            <v>5</v>
          </cell>
          <cell r="AK212">
            <v>0</v>
          </cell>
          <cell r="AL212">
            <v>3.9550000000000001</v>
          </cell>
          <cell r="AN212">
            <v>0</v>
          </cell>
          <cell r="AO212">
            <v>0.99</v>
          </cell>
          <cell r="AP212">
            <v>0</v>
          </cell>
          <cell r="AQ212">
            <v>0.35000000000000003</v>
          </cell>
          <cell r="BG212" t="b">
            <v>0</v>
          </cell>
          <cell r="BO212" t="b">
            <v>0</v>
          </cell>
          <cell r="CA212" t="b">
            <v>0</v>
          </cell>
          <cell r="CB212" t="b">
            <v>0</v>
          </cell>
          <cell r="CD212" t="b">
            <v>0</v>
          </cell>
          <cell r="CE212" t="b">
            <v>0</v>
          </cell>
          <cell r="CG212" t="b">
            <v>0</v>
          </cell>
          <cell r="CH212" t="b">
            <v>0</v>
          </cell>
          <cell r="CP212" t="str">
            <v>EHWSTBOD</v>
          </cell>
          <cell r="CT212" t="b">
            <v>0</v>
          </cell>
          <cell r="CV212" t="b">
            <v>0</v>
          </cell>
          <cell r="CX212" t="b">
            <v>0</v>
          </cell>
          <cell r="CZ212" t="b">
            <v>0</v>
          </cell>
          <cell r="DB212" t="b">
            <v>0</v>
          </cell>
          <cell r="DD212" t="b">
            <v>0</v>
          </cell>
          <cell r="DF212" t="b">
            <v>0</v>
          </cell>
          <cell r="DH212" t="b">
            <v>0</v>
          </cell>
          <cell r="DJ212" t="b">
            <v>0</v>
          </cell>
          <cell r="DL212" t="b">
            <v>0</v>
          </cell>
          <cell r="DN212" t="b">
            <v>0</v>
          </cell>
          <cell r="DP212" t="b">
            <v>0</v>
          </cell>
          <cell r="DV212">
            <v>0</v>
          </cell>
          <cell r="DX212">
            <v>0</v>
          </cell>
          <cell r="DZ212">
            <v>0</v>
          </cell>
          <cell r="EB212">
            <v>0</v>
          </cell>
          <cell r="ED212">
            <v>0</v>
          </cell>
          <cell r="EF212">
            <v>0</v>
          </cell>
          <cell r="EJ212">
            <v>0</v>
          </cell>
          <cell r="EL212">
            <v>0</v>
          </cell>
          <cell r="EN212">
            <v>0</v>
          </cell>
          <cell r="EP212">
            <v>0</v>
          </cell>
          <cell r="ER212">
            <v>0</v>
          </cell>
          <cell r="ET212">
            <v>0</v>
          </cell>
          <cell r="EX212">
            <v>0</v>
          </cell>
          <cell r="EZ212">
            <v>0</v>
          </cell>
          <cell r="FD212">
            <v>0</v>
          </cell>
          <cell r="FF212">
            <v>0</v>
          </cell>
        </row>
        <row r="213">
          <cell r="A213" t="str">
            <v>ØKR1-4</v>
          </cell>
          <cell r="B213" t="str">
            <v>DK-East</v>
          </cell>
          <cell r="G213">
            <v>23.5</v>
          </cell>
          <cell r="H213">
            <v>60</v>
          </cell>
          <cell r="AK213">
            <v>5.1347500000000004</v>
          </cell>
          <cell r="AL213">
            <v>93.642857142857139</v>
          </cell>
          <cell r="AN213">
            <v>8.4</v>
          </cell>
          <cell r="AO213">
            <v>1.8800000000000001</v>
          </cell>
          <cell r="AP213">
            <v>470</v>
          </cell>
          <cell r="AQ213">
            <v>4.4649999999999999</v>
          </cell>
          <cell r="BG213" t="b">
            <v>0</v>
          </cell>
          <cell r="BO213" t="b">
            <v>0</v>
          </cell>
          <cell r="CA213" t="b">
            <v>0</v>
          </cell>
          <cell r="CB213" t="b">
            <v>0</v>
          </cell>
          <cell r="CD213" t="b">
            <v>0</v>
          </cell>
          <cell r="CE213" t="b">
            <v>0</v>
          </cell>
          <cell r="CG213" t="b">
            <v>0</v>
          </cell>
          <cell r="CH213" t="b">
            <v>0</v>
          </cell>
          <cell r="CP213" t="str">
            <v>ECHFOEXD</v>
          </cell>
          <cell r="CT213" t="b">
            <v>0</v>
          </cell>
          <cell r="CV213" t="b">
            <v>0</v>
          </cell>
          <cell r="CX213" t="b">
            <v>0</v>
          </cell>
          <cell r="CZ213" t="b">
            <v>0</v>
          </cell>
          <cell r="DB213" t="b">
            <v>0</v>
          </cell>
          <cell r="DD213" t="b">
            <v>0</v>
          </cell>
          <cell r="DF213" t="b">
            <v>0</v>
          </cell>
          <cell r="DH213" t="b">
            <v>0</v>
          </cell>
          <cell r="DJ213" t="b">
            <v>0</v>
          </cell>
          <cell r="DL213" t="b">
            <v>0</v>
          </cell>
          <cell r="DN213" t="b">
            <v>0</v>
          </cell>
          <cell r="DP213" t="b">
            <v>0</v>
          </cell>
          <cell r="DV213">
            <v>0</v>
          </cell>
          <cell r="DX213">
            <v>0</v>
          </cell>
          <cell r="DZ213">
            <v>0</v>
          </cell>
          <cell r="EB213">
            <v>0</v>
          </cell>
          <cell r="ED213">
            <v>0</v>
          </cell>
          <cell r="EF213">
            <v>0</v>
          </cell>
          <cell r="EJ213">
            <v>0</v>
          </cell>
          <cell r="EL213">
            <v>0</v>
          </cell>
          <cell r="EN213">
            <v>0</v>
          </cell>
          <cell r="EP213">
            <v>0</v>
          </cell>
          <cell r="ER213">
            <v>0</v>
          </cell>
          <cell r="ET213">
            <v>0</v>
          </cell>
          <cell r="EX213">
            <v>0</v>
          </cell>
          <cell r="EZ213">
            <v>0</v>
          </cell>
          <cell r="FD213">
            <v>0</v>
          </cell>
          <cell r="FF213">
            <v>0</v>
          </cell>
        </row>
        <row r="214">
          <cell r="A214" t="str">
            <v>ØKR1-4</v>
          </cell>
          <cell r="B214" t="str">
            <v>DK-East</v>
          </cell>
          <cell r="G214">
            <v>23.5</v>
          </cell>
          <cell r="H214">
            <v>60</v>
          </cell>
          <cell r="AK214">
            <v>5.1347500000000004</v>
          </cell>
          <cell r="AL214">
            <v>93.642857142857139</v>
          </cell>
          <cell r="AN214">
            <v>8.4</v>
          </cell>
          <cell r="AO214">
            <v>1.8800000000000001</v>
          </cell>
          <cell r="AP214">
            <v>470</v>
          </cell>
          <cell r="AQ214">
            <v>4.4649999999999999</v>
          </cell>
          <cell r="BG214" t="b">
            <v>0</v>
          </cell>
          <cell r="BO214" t="b">
            <v>0</v>
          </cell>
          <cell r="CA214" t="b">
            <v>0</v>
          </cell>
          <cell r="CB214" t="b">
            <v>0</v>
          </cell>
          <cell r="CD214" t="b">
            <v>0</v>
          </cell>
          <cell r="CE214" t="b">
            <v>0</v>
          </cell>
          <cell r="CG214" t="b">
            <v>0</v>
          </cell>
          <cell r="CH214" t="b">
            <v>0</v>
          </cell>
          <cell r="CP214" t="str">
            <v>ECHFOEXD</v>
          </cell>
          <cell r="CT214" t="b">
            <v>0</v>
          </cell>
          <cell r="CV214" t="b">
            <v>0</v>
          </cell>
          <cell r="CX214" t="b">
            <v>0</v>
          </cell>
          <cell r="CZ214" t="b">
            <v>0</v>
          </cell>
          <cell r="DB214" t="b">
            <v>0</v>
          </cell>
          <cell r="DD214" t="b">
            <v>0</v>
          </cell>
          <cell r="DF214" t="b">
            <v>0</v>
          </cell>
          <cell r="DH214" t="b">
            <v>0</v>
          </cell>
          <cell r="DJ214" t="b">
            <v>0</v>
          </cell>
          <cell r="DL214" t="b">
            <v>0</v>
          </cell>
          <cell r="DN214" t="b">
            <v>0</v>
          </cell>
          <cell r="DP214" t="b">
            <v>0</v>
          </cell>
          <cell r="DV214">
            <v>0</v>
          </cell>
          <cell r="DX214">
            <v>0</v>
          </cell>
          <cell r="DZ214">
            <v>0</v>
          </cell>
          <cell r="EB214">
            <v>0</v>
          </cell>
          <cell r="ED214">
            <v>0</v>
          </cell>
          <cell r="EF214">
            <v>0</v>
          </cell>
          <cell r="EJ214">
            <v>0</v>
          </cell>
          <cell r="EL214">
            <v>0</v>
          </cell>
          <cell r="EN214">
            <v>0</v>
          </cell>
          <cell r="EP214">
            <v>0</v>
          </cell>
          <cell r="ER214">
            <v>0</v>
          </cell>
          <cell r="ET214">
            <v>0</v>
          </cell>
          <cell r="EX214">
            <v>0</v>
          </cell>
          <cell r="EZ214">
            <v>0</v>
          </cell>
          <cell r="FD214">
            <v>0</v>
          </cell>
          <cell r="FF214">
            <v>0</v>
          </cell>
        </row>
        <row r="215">
          <cell r="A215" t="str">
            <v>ØKR6</v>
          </cell>
          <cell r="B215" t="str">
            <v>DK-East</v>
          </cell>
          <cell r="G215">
            <v>37</v>
          </cell>
          <cell r="H215">
            <v>35</v>
          </cell>
          <cell r="AK215">
            <v>10.988999999999999</v>
          </cell>
          <cell r="AL215">
            <v>69.3</v>
          </cell>
          <cell r="AN215">
            <v>5.25</v>
          </cell>
          <cell r="AO215">
            <v>5.8312000000000008</v>
          </cell>
          <cell r="AP215">
            <v>919.45</v>
          </cell>
          <cell r="AQ215">
            <v>5.1800000000000006</v>
          </cell>
          <cell r="BG215" t="b">
            <v>0</v>
          </cell>
          <cell r="BO215" t="b">
            <v>0</v>
          </cell>
          <cell r="CA215" t="b">
            <v>0</v>
          </cell>
          <cell r="CB215" t="b">
            <v>0</v>
          </cell>
          <cell r="CD215" t="b">
            <v>0</v>
          </cell>
          <cell r="CE215" t="b">
            <v>0</v>
          </cell>
          <cell r="CG215" t="b">
            <v>0</v>
          </cell>
          <cell r="CH215" t="b">
            <v>0</v>
          </cell>
          <cell r="CP215" t="str">
            <v>ECCOAEXD</v>
          </cell>
          <cell r="CT215" t="b">
            <v>0</v>
          </cell>
          <cell r="CV215" t="b">
            <v>0</v>
          </cell>
          <cell r="CX215" t="b">
            <v>0</v>
          </cell>
          <cell r="CZ215" t="b">
            <v>0</v>
          </cell>
          <cell r="DB215" t="b">
            <v>0</v>
          </cell>
          <cell r="DD215" t="b">
            <v>0</v>
          </cell>
          <cell r="DF215" t="b">
            <v>0</v>
          </cell>
          <cell r="DH215" t="b">
            <v>0</v>
          </cell>
          <cell r="DJ215" t="b">
            <v>0</v>
          </cell>
          <cell r="DL215" t="b">
            <v>0</v>
          </cell>
          <cell r="DN215" t="b">
            <v>0</v>
          </cell>
          <cell r="DP215" t="b">
            <v>0</v>
          </cell>
          <cell r="DV215">
            <v>0</v>
          </cell>
          <cell r="DX215">
            <v>0</v>
          </cell>
          <cell r="DZ215">
            <v>0</v>
          </cell>
          <cell r="EB215">
            <v>0</v>
          </cell>
          <cell r="ED215">
            <v>0</v>
          </cell>
          <cell r="EF215">
            <v>0</v>
          </cell>
          <cell r="EJ215">
            <v>0</v>
          </cell>
          <cell r="EL215">
            <v>0</v>
          </cell>
          <cell r="EN215">
            <v>0</v>
          </cell>
          <cell r="EP215">
            <v>0</v>
          </cell>
          <cell r="ER215">
            <v>0</v>
          </cell>
          <cell r="ET215">
            <v>0</v>
          </cell>
          <cell r="EX215">
            <v>0</v>
          </cell>
          <cell r="EZ215">
            <v>0</v>
          </cell>
          <cell r="FD215">
            <v>0</v>
          </cell>
          <cell r="FF215">
            <v>0</v>
          </cell>
        </row>
        <row r="216">
          <cell r="A216" t="str">
            <v>ØKR6</v>
          </cell>
          <cell r="B216" t="str">
            <v>DK-East</v>
          </cell>
          <cell r="G216">
            <v>37</v>
          </cell>
          <cell r="H216">
            <v>35</v>
          </cell>
          <cell r="AK216">
            <v>10.988999999999999</v>
          </cell>
          <cell r="AL216">
            <v>69.3</v>
          </cell>
          <cell r="AN216">
            <v>5.25</v>
          </cell>
          <cell r="AO216">
            <v>5.8312000000000008</v>
          </cell>
          <cell r="AP216">
            <v>919.45</v>
          </cell>
          <cell r="AQ216">
            <v>5.1800000000000006</v>
          </cell>
          <cell r="BG216" t="b">
            <v>0</v>
          </cell>
          <cell r="BO216" t="b">
            <v>0</v>
          </cell>
          <cell r="CA216" t="b">
            <v>0</v>
          </cell>
          <cell r="CB216" t="b">
            <v>0</v>
          </cell>
          <cell r="CD216" t="b">
            <v>0</v>
          </cell>
          <cell r="CE216" t="b">
            <v>0</v>
          </cell>
          <cell r="CG216" t="b">
            <v>0</v>
          </cell>
          <cell r="CH216" t="b">
            <v>0</v>
          </cell>
          <cell r="CP216" t="str">
            <v>ECCOAEXD</v>
          </cell>
          <cell r="CT216" t="b">
            <v>0</v>
          </cell>
          <cell r="CV216" t="b">
            <v>0</v>
          </cell>
          <cell r="CX216" t="b">
            <v>0</v>
          </cell>
          <cell r="CZ216" t="b">
            <v>0</v>
          </cell>
          <cell r="DB216" t="b">
            <v>0</v>
          </cell>
          <cell r="DD216" t="b">
            <v>0</v>
          </cell>
          <cell r="DF216" t="b">
            <v>0</v>
          </cell>
          <cell r="DH216" t="b">
            <v>0</v>
          </cell>
          <cell r="DJ216" t="b">
            <v>0</v>
          </cell>
          <cell r="DL216" t="b">
            <v>0</v>
          </cell>
          <cell r="DN216" t="b">
            <v>0</v>
          </cell>
          <cell r="DP216" t="b">
            <v>0</v>
          </cell>
          <cell r="DV216">
            <v>0</v>
          </cell>
          <cell r="DX216">
            <v>0</v>
          </cell>
          <cell r="DZ216">
            <v>0</v>
          </cell>
          <cell r="EB216">
            <v>0</v>
          </cell>
          <cell r="ED216">
            <v>0</v>
          </cell>
          <cell r="EF216">
            <v>0</v>
          </cell>
          <cell r="EJ216">
            <v>0</v>
          </cell>
          <cell r="EL216">
            <v>0</v>
          </cell>
          <cell r="EN216">
            <v>0</v>
          </cell>
          <cell r="EP216">
            <v>0</v>
          </cell>
          <cell r="ER216">
            <v>0</v>
          </cell>
          <cell r="ET216">
            <v>0</v>
          </cell>
          <cell r="EX216">
            <v>0</v>
          </cell>
          <cell r="EZ216">
            <v>0</v>
          </cell>
          <cell r="FD216">
            <v>0</v>
          </cell>
          <cell r="FF216">
            <v>0</v>
          </cell>
        </row>
        <row r="217">
          <cell r="A217" t="str">
            <v>ØKR6</v>
          </cell>
          <cell r="B217" t="str">
            <v>DK-East</v>
          </cell>
          <cell r="G217">
            <v>37</v>
          </cell>
          <cell r="H217">
            <v>35</v>
          </cell>
          <cell r="AK217">
            <v>10.988999999999999</v>
          </cell>
          <cell r="AL217">
            <v>69.3</v>
          </cell>
          <cell r="AN217">
            <v>5.25</v>
          </cell>
          <cell r="AO217">
            <v>5.8312000000000008</v>
          </cell>
          <cell r="AP217">
            <v>919.45</v>
          </cell>
          <cell r="AQ217">
            <v>5.1800000000000006</v>
          </cell>
          <cell r="BG217" t="b">
            <v>0</v>
          </cell>
          <cell r="BO217" t="b">
            <v>0</v>
          </cell>
          <cell r="CA217" t="b">
            <v>0</v>
          </cell>
          <cell r="CB217" t="b">
            <v>0</v>
          </cell>
          <cell r="CD217" t="b">
            <v>0</v>
          </cell>
          <cell r="CE217" t="b">
            <v>0</v>
          </cell>
          <cell r="CG217" t="b">
            <v>0</v>
          </cell>
          <cell r="CH217" t="b">
            <v>0</v>
          </cell>
          <cell r="CP217" t="str">
            <v>ECCOAEXD</v>
          </cell>
          <cell r="CT217" t="b">
            <v>0</v>
          </cell>
          <cell r="CV217" t="b">
            <v>0</v>
          </cell>
          <cell r="CX217" t="b">
            <v>0</v>
          </cell>
          <cell r="CZ217" t="b">
            <v>0</v>
          </cell>
          <cell r="DB217" t="b">
            <v>0</v>
          </cell>
          <cell r="DD217" t="b">
            <v>0</v>
          </cell>
          <cell r="DF217" t="b">
            <v>0</v>
          </cell>
          <cell r="DH217" t="b">
            <v>0</v>
          </cell>
          <cell r="DJ217" t="b">
            <v>0</v>
          </cell>
          <cell r="DL217" t="b">
            <v>0</v>
          </cell>
          <cell r="DN217" t="b">
            <v>0</v>
          </cell>
          <cell r="DP217" t="b">
            <v>0</v>
          </cell>
          <cell r="DV217">
            <v>0</v>
          </cell>
          <cell r="DX217">
            <v>0</v>
          </cell>
          <cell r="DZ217">
            <v>0</v>
          </cell>
          <cell r="EB217">
            <v>0</v>
          </cell>
          <cell r="ED217">
            <v>0</v>
          </cell>
          <cell r="EF217">
            <v>0</v>
          </cell>
          <cell r="EJ217">
            <v>0</v>
          </cell>
          <cell r="EL217">
            <v>0</v>
          </cell>
          <cell r="EN217">
            <v>0</v>
          </cell>
          <cell r="EP217">
            <v>0</v>
          </cell>
          <cell r="ER217">
            <v>0</v>
          </cell>
          <cell r="ET217">
            <v>0</v>
          </cell>
          <cell r="EX217">
            <v>0</v>
          </cell>
          <cell r="EZ217">
            <v>0</v>
          </cell>
          <cell r="FD217">
            <v>0</v>
          </cell>
          <cell r="FF217">
            <v>0</v>
          </cell>
        </row>
        <row r="218">
          <cell r="A218" t="str">
            <v>ØKR6</v>
          </cell>
          <cell r="B218" t="str">
            <v>DK-East</v>
          </cell>
          <cell r="G218">
            <v>37</v>
          </cell>
          <cell r="H218">
            <v>35</v>
          </cell>
          <cell r="AK218">
            <v>10.988999999999999</v>
          </cell>
          <cell r="AL218">
            <v>69.3</v>
          </cell>
          <cell r="AN218">
            <v>5.25</v>
          </cell>
          <cell r="AO218">
            <v>5.8312000000000008</v>
          </cell>
          <cell r="AP218">
            <v>919.45</v>
          </cell>
          <cell r="AQ218">
            <v>5.1800000000000006</v>
          </cell>
          <cell r="BG218" t="b">
            <v>0</v>
          </cell>
          <cell r="BO218" t="b">
            <v>0</v>
          </cell>
          <cell r="CA218" t="b">
            <v>0</v>
          </cell>
          <cell r="CB218" t="b">
            <v>0</v>
          </cell>
          <cell r="CD218" t="b">
            <v>0</v>
          </cell>
          <cell r="CE218" t="b">
            <v>0</v>
          </cell>
          <cell r="CG218" t="b">
            <v>0</v>
          </cell>
          <cell r="CH218" t="b">
            <v>0</v>
          </cell>
          <cell r="CT218" t="b">
            <v>0</v>
          </cell>
          <cell r="CV218" t="b">
            <v>0</v>
          </cell>
          <cell r="CX218" t="b">
            <v>0</v>
          </cell>
          <cell r="CZ218" t="b">
            <v>0</v>
          </cell>
          <cell r="DB218" t="b">
            <v>0</v>
          </cell>
          <cell r="DD218" t="b">
            <v>0</v>
          </cell>
          <cell r="DF218" t="b">
            <v>0</v>
          </cell>
          <cell r="DH218" t="b">
            <v>0</v>
          </cell>
          <cell r="DJ218" t="b">
            <v>0</v>
          </cell>
          <cell r="DL218" t="b">
            <v>0</v>
          </cell>
          <cell r="DN218" t="b">
            <v>0</v>
          </cell>
          <cell r="DP218" t="b">
            <v>0</v>
          </cell>
          <cell r="DV218">
            <v>0</v>
          </cell>
          <cell r="DX218">
            <v>0</v>
          </cell>
          <cell r="DZ218">
            <v>0</v>
          </cell>
          <cell r="EB218">
            <v>0</v>
          </cell>
          <cell r="ED218">
            <v>0</v>
          </cell>
          <cell r="EF218">
            <v>0</v>
          </cell>
          <cell r="EJ218">
            <v>0</v>
          </cell>
          <cell r="EL218">
            <v>0</v>
          </cell>
          <cell r="EN218">
            <v>0</v>
          </cell>
          <cell r="EP218">
            <v>0</v>
          </cell>
          <cell r="ER218">
            <v>0</v>
          </cell>
          <cell r="ET218">
            <v>0</v>
          </cell>
          <cell r="EX218">
            <v>0</v>
          </cell>
          <cell r="EZ218">
            <v>0</v>
          </cell>
          <cell r="FD218">
            <v>0</v>
          </cell>
          <cell r="FF218">
            <v>0</v>
          </cell>
        </row>
        <row r="219">
          <cell r="A219" t="str">
            <v>ØKR7</v>
          </cell>
          <cell r="B219" t="str">
            <v>DK-East</v>
          </cell>
          <cell r="G219">
            <v>29.75</v>
          </cell>
          <cell r="H219">
            <v>35</v>
          </cell>
          <cell r="AK219">
            <v>11.9</v>
          </cell>
          <cell r="AL219">
            <v>16.47058823529412</v>
          </cell>
          <cell r="AN219">
            <v>0</v>
          </cell>
          <cell r="AO219">
            <v>5.131875</v>
          </cell>
          <cell r="AP219">
            <v>714</v>
          </cell>
          <cell r="AQ219">
            <v>4.165</v>
          </cell>
          <cell r="BG219" t="b">
            <v>0</v>
          </cell>
          <cell r="BO219" t="b">
            <v>0</v>
          </cell>
          <cell r="CA219" t="b">
            <v>0</v>
          </cell>
          <cell r="CB219" t="b">
            <v>0</v>
          </cell>
          <cell r="CD219" t="b">
            <v>0</v>
          </cell>
          <cell r="CE219" t="b">
            <v>0</v>
          </cell>
          <cell r="CG219" t="b">
            <v>0</v>
          </cell>
          <cell r="CH219" t="b">
            <v>0</v>
          </cell>
          <cell r="CP219" t="str">
            <v>ECXXXBPD</v>
          </cell>
          <cell r="CT219" t="b">
            <v>0</v>
          </cell>
          <cell r="CV219" t="b">
            <v>0</v>
          </cell>
          <cell r="CX219" t="b">
            <v>0</v>
          </cell>
          <cell r="CZ219" t="b">
            <v>0</v>
          </cell>
          <cell r="DB219" t="b">
            <v>0</v>
          </cell>
          <cell r="DD219" t="b">
            <v>0</v>
          </cell>
          <cell r="DF219" t="b">
            <v>0</v>
          </cell>
          <cell r="DH219" t="b">
            <v>0</v>
          </cell>
          <cell r="DJ219" t="b">
            <v>0</v>
          </cell>
          <cell r="DL219" t="b">
            <v>0</v>
          </cell>
          <cell r="DN219" t="b">
            <v>0</v>
          </cell>
          <cell r="DP219" t="b">
            <v>0</v>
          </cell>
          <cell r="DV219">
            <v>0</v>
          </cell>
          <cell r="DX219">
            <v>0</v>
          </cell>
          <cell r="DZ219">
            <v>0</v>
          </cell>
          <cell r="EB219">
            <v>0</v>
          </cell>
          <cell r="ED219">
            <v>0</v>
          </cell>
          <cell r="EF219">
            <v>0</v>
          </cell>
          <cell r="EJ219">
            <v>0</v>
          </cell>
          <cell r="EL219">
            <v>0</v>
          </cell>
          <cell r="EN219">
            <v>0</v>
          </cell>
          <cell r="EP219">
            <v>0</v>
          </cell>
          <cell r="ER219">
            <v>0</v>
          </cell>
          <cell r="ET219">
            <v>0</v>
          </cell>
          <cell r="EX219">
            <v>0</v>
          </cell>
          <cell r="EZ219">
            <v>0</v>
          </cell>
          <cell r="FD219">
            <v>0</v>
          </cell>
          <cell r="FF219">
            <v>0</v>
          </cell>
        </row>
        <row r="220">
          <cell r="A220" t="str">
            <v>ElkedelRønne</v>
          </cell>
          <cell r="B220" t="str">
            <v>DK-East</v>
          </cell>
          <cell r="G220" t="e">
            <v>#VALUE!</v>
          </cell>
          <cell r="H220">
            <v>8.75</v>
          </cell>
          <cell r="AK220">
            <v>0</v>
          </cell>
          <cell r="AL220">
            <v>0</v>
          </cell>
          <cell r="AN220">
            <v>0</v>
          </cell>
          <cell r="AO220">
            <v>0</v>
          </cell>
          <cell r="AP220">
            <v>0</v>
          </cell>
          <cell r="AQ220">
            <v>0</v>
          </cell>
          <cell r="BG220" t="b">
            <v>0</v>
          </cell>
          <cell r="BO220" t="b">
            <v>0</v>
          </cell>
          <cell r="CA220" t="b">
            <v>0</v>
          </cell>
          <cell r="CB220" t="b">
            <v>0</v>
          </cell>
          <cell r="CD220" t="b">
            <v>0</v>
          </cell>
          <cell r="CE220" t="b">
            <v>0</v>
          </cell>
          <cell r="CG220" t="b">
            <v>0</v>
          </cell>
          <cell r="CH220" t="b">
            <v>0</v>
          </cell>
          <cell r="CP220">
            <v>0</v>
          </cell>
          <cell r="CT220" t="b">
            <v>0</v>
          </cell>
          <cell r="CV220" t="b">
            <v>0</v>
          </cell>
          <cell r="CX220" t="b">
            <v>0</v>
          </cell>
          <cell r="CZ220" t="b">
            <v>0</v>
          </cell>
          <cell r="DB220" t="b">
            <v>0</v>
          </cell>
          <cell r="DD220" t="b">
            <v>0</v>
          </cell>
          <cell r="DF220" t="b">
            <v>0</v>
          </cell>
          <cell r="DH220" t="b">
            <v>0</v>
          </cell>
          <cell r="DJ220" t="b">
            <v>0</v>
          </cell>
          <cell r="DL220" t="b">
            <v>0</v>
          </cell>
          <cell r="DN220" t="b">
            <v>0</v>
          </cell>
          <cell r="DP220" t="b">
            <v>0</v>
          </cell>
          <cell r="DV220">
            <v>0</v>
          </cell>
          <cell r="DX220">
            <v>0</v>
          </cell>
          <cell r="DZ220">
            <v>0</v>
          </cell>
          <cell r="EB220">
            <v>0</v>
          </cell>
          <cell r="ED220">
            <v>0</v>
          </cell>
          <cell r="EF220">
            <v>0</v>
          </cell>
          <cell r="EJ220">
            <v>0</v>
          </cell>
          <cell r="EL220">
            <v>0</v>
          </cell>
          <cell r="EN220">
            <v>0</v>
          </cell>
          <cell r="EP220">
            <v>0</v>
          </cell>
          <cell r="ER220">
            <v>0</v>
          </cell>
          <cell r="ET220">
            <v>0</v>
          </cell>
          <cell r="EX220">
            <v>0</v>
          </cell>
          <cell r="EZ220">
            <v>0</v>
          </cell>
          <cell r="FD220">
            <v>0</v>
          </cell>
          <cell r="FF220">
            <v>0</v>
          </cell>
        </row>
        <row r="221">
          <cell r="A221" t="str">
            <v>ØKR5</v>
          </cell>
          <cell r="B221" t="str">
            <v>DK-East</v>
          </cell>
          <cell r="G221">
            <v>23.5</v>
          </cell>
          <cell r="H221">
            <v>0</v>
          </cell>
          <cell r="AK221">
            <v>5.875</v>
          </cell>
          <cell r="AL221">
            <v>0</v>
          </cell>
          <cell r="AN221">
            <v>0</v>
          </cell>
          <cell r="AO221">
            <v>1.8800000000000001</v>
          </cell>
          <cell r="AP221">
            <v>470</v>
          </cell>
          <cell r="AQ221">
            <v>3.2900000000000005</v>
          </cell>
          <cell r="BG221" t="b">
            <v>0</v>
          </cell>
          <cell r="BO221" t="b">
            <v>0</v>
          </cell>
          <cell r="CA221" t="b">
            <v>0</v>
          </cell>
          <cell r="CB221" t="b">
            <v>0</v>
          </cell>
          <cell r="CD221" t="b">
            <v>0</v>
          </cell>
          <cell r="CE221" t="b">
            <v>0</v>
          </cell>
          <cell r="CG221" t="b">
            <v>0</v>
          </cell>
          <cell r="CH221" t="b">
            <v>0</v>
          </cell>
          <cell r="CP221" t="str">
            <v>ETHFOSTM</v>
          </cell>
          <cell r="CT221" t="b">
            <v>0</v>
          </cell>
          <cell r="CV221" t="b">
            <v>0</v>
          </cell>
          <cell r="CX221" t="b">
            <v>0</v>
          </cell>
          <cell r="CZ221" t="b">
            <v>0</v>
          </cell>
          <cell r="DB221" t="b">
            <v>0</v>
          </cell>
          <cell r="DD221" t="b">
            <v>0</v>
          </cell>
          <cell r="DF221" t="b">
            <v>0</v>
          </cell>
          <cell r="DH221" t="b">
            <v>0</v>
          </cell>
          <cell r="DJ221" t="b">
            <v>0</v>
          </cell>
          <cell r="DL221" t="b">
            <v>0</v>
          </cell>
          <cell r="DN221" t="b">
            <v>0</v>
          </cell>
          <cell r="DP221" t="b">
            <v>0</v>
          </cell>
          <cell r="DV221">
            <v>0</v>
          </cell>
          <cell r="DX221">
            <v>0</v>
          </cell>
          <cell r="DZ221">
            <v>0</v>
          </cell>
          <cell r="EB221">
            <v>0</v>
          </cell>
          <cell r="ED221">
            <v>0</v>
          </cell>
          <cell r="EF221">
            <v>0</v>
          </cell>
          <cell r="EJ221">
            <v>0</v>
          </cell>
          <cell r="EL221">
            <v>0</v>
          </cell>
          <cell r="EN221">
            <v>0</v>
          </cell>
          <cell r="EP221">
            <v>0</v>
          </cell>
          <cell r="ER221">
            <v>0</v>
          </cell>
          <cell r="ET221">
            <v>0</v>
          </cell>
          <cell r="EX221">
            <v>0</v>
          </cell>
          <cell r="EZ221">
            <v>0</v>
          </cell>
          <cell r="FD221">
            <v>0</v>
          </cell>
          <cell r="FF221">
            <v>0</v>
          </cell>
        </row>
        <row r="222">
          <cell r="A222" t="str">
            <v>ØKR5</v>
          </cell>
          <cell r="B222" t="str">
            <v>DK-East</v>
          </cell>
          <cell r="G222">
            <v>23.5</v>
          </cell>
          <cell r="H222">
            <v>0</v>
          </cell>
          <cell r="AK222">
            <v>5.875</v>
          </cell>
          <cell r="AL222">
            <v>0</v>
          </cell>
          <cell r="AN222">
            <v>0</v>
          </cell>
          <cell r="AO222">
            <v>1.8800000000000001</v>
          </cell>
          <cell r="AP222">
            <v>470</v>
          </cell>
          <cell r="AQ222">
            <v>3.2900000000000005</v>
          </cell>
          <cell r="BG222" t="b">
            <v>0</v>
          </cell>
          <cell r="BO222" t="b">
            <v>0</v>
          </cell>
          <cell r="CA222" t="b">
            <v>0</v>
          </cell>
          <cell r="CB222" t="b">
            <v>0</v>
          </cell>
          <cell r="CD222" t="b">
            <v>0</v>
          </cell>
          <cell r="CE222" t="b">
            <v>0</v>
          </cell>
          <cell r="CG222" t="b">
            <v>0</v>
          </cell>
          <cell r="CH222" t="b">
            <v>0</v>
          </cell>
          <cell r="CP222" t="str">
            <v>ETHFOSTM</v>
          </cell>
          <cell r="CT222" t="b">
            <v>0</v>
          </cell>
          <cell r="CV222" t="b">
            <v>0</v>
          </cell>
          <cell r="CX222" t="b">
            <v>0</v>
          </cell>
          <cell r="CZ222" t="b">
            <v>0</v>
          </cell>
          <cell r="DB222" t="b">
            <v>0</v>
          </cell>
          <cell r="DD222" t="b">
            <v>0</v>
          </cell>
          <cell r="DF222" t="b">
            <v>0</v>
          </cell>
          <cell r="DH222" t="b">
            <v>0</v>
          </cell>
          <cell r="DJ222" t="b">
            <v>0</v>
          </cell>
          <cell r="DL222" t="b">
            <v>0</v>
          </cell>
          <cell r="DN222" t="b">
            <v>0</v>
          </cell>
          <cell r="DP222" t="b">
            <v>0</v>
          </cell>
          <cell r="DV222">
            <v>0</v>
          </cell>
          <cell r="DX222">
            <v>0</v>
          </cell>
          <cell r="DZ222">
            <v>0</v>
          </cell>
          <cell r="EB222">
            <v>0</v>
          </cell>
          <cell r="ED222">
            <v>0</v>
          </cell>
          <cell r="EF222">
            <v>0</v>
          </cell>
          <cell r="EJ222">
            <v>0</v>
          </cell>
          <cell r="EL222">
            <v>0</v>
          </cell>
          <cell r="EN222">
            <v>0</v>
          </cell>
          <cell r="EP222">
            <v>0</v>
          </cell>
          <cell r="ER222">
            <v>0</v>
          </cell>
          <cell r="ET222">
            <v>0</v>
          </cell>
          <cell r="EX222">
            <v>0</v>
          </cell>
          <cell r="EZ222">
            <v>0</v>
          </cell>
          <cell r="FD222">
            <v>0</v>
          </cell>
          <cell r="FF222">
            <v>0</v>
          </cell>
        </row>
        <row r="223">
          <cell r="A223" t="str">
            <v>ØKRdiesel</v>
          </cell>
          <cell r="B223" t="str">
            <v>DK-East</v>
          </cell>
          <cell r="G223">
            <v>19</v>
          </cell>
          <cell r="H223">
            <v>0</v>
          </cell>
          <cell r="AK223">
            <v>5.3769999999999998</v>
          </cell>
          <cell r="AL223">
            <v>0</v>
          </cell>
          <cell r="AN223">
            <v>0</v>
          </cell>
          <cell r="AO223">
            <v>1.52</v>
          </cell>
          <cell r="AP223">
            <v>665</v>
          </cell>
          <cell r="AQ223">
            <v>1.9000000000000001</v>
          </cell>
          <cell r="BG223" t="b">
            <v>0</v>
          </cell>
          <cell r="BO223" t="b">
            <v>0</v>
          </cell>
          <cell r="CA223" t="b">
            <v>0</v>
          </cell>
          <cell r="CB223" t="b">
            <v>0</v>
          </cell>
          <cell r="CD223" t="b">
            <v>0</v>
          </cell>
          <cell r="CE223" t="b">
            <v>0</v>
          </cell>
          <cell r="CG223" t="b">
            <v>0</v>
          </cell>
          <cell r="CH223" t="b">
            <v>0</v>
          </cell>
          <cell r="CP223" t="str">
            <v>ETHFOENG</v>
          </cell>
          <cell r="CT223" t="b">
            <v>0</v>
          </cell>
          <cell r="CV223" t="b">
            <v>0</v>
          </cell>
          <cell r="CX223" t="b">
            <v>0</v>
          </cell>
          <cell r="CZ223" t="b">
            <v>0</v>
          </cell>
          <cell r="DB223" t="b">
            <v>0</v>
          </cell>
          <cell r="DD223" t="b">
            <v>0</v>
          </cell>
          <cell r="DF223" t="b">
            <v>0</v>
          </cell>
          <cell r="DH223" t="b">
            <v>0</v>
          </cell>
          <cell r="DJ223" t="b">
            <v>0</v>
          </cell>
          <cell r="DL223" t="b">
            <v>0</v>
          </cell>
          <cell r="DN223" t="b">
            <v>0</v>
          </cell>
          <cell r="DP223" t="b">
            <v>0</v>
          </cell>
          <cell r="DV223">
            <v>0</v>
          </cell>
          <cell r="DX223">
            <v>0</v>
          </cell>
          <cell r="DZ223">
            <v>0</v>
          </cell>
          <cell r="EB223">
            <v>0</v>
          </cell>
          <cell r="ED223">
            <v>0</v>
          </cell>
          <cell r="EF223">
            <v>0</v>
          </cell>
          <cell r="EJ223">
            <v>0</v>
          </cell>
          <cell r="EL223">
            <v>0</v>
          </cell>
          <cell r="EN223">
            <v>0</v>
          </cell>
          <cell r="EP223">
            <v>0</v>
          </cell>
          <cell r="ER223">
            <v>0</v>
          </cell>
          <cell r="ET223">
            <v>0</v>
          </cell>
          <cell r="EX223">
            <v>0</v>
          </cell>
          <cell r="EZ223">
            <v>0</v>
          </cell>
          <cell r="FD223">
            <v>0</v>
          </cell>
          <cell r="FF223">
            <v>0</v>
          </cell>
        </row>
        <row r="224">
          <cell r="A224" t="str">
            <v>ØKRdiesel</v>
          </cell>
          <cell r="B224" t="str">
            <v>DK-East</v>
          </cell>
          <cell r="G224">
            <v>19</v>
          </cell>
          <cell r="H224">
            <v>0</v>
          </cell>
          <cell r="AK224">
            <v>5.3769999999999998</v>
          </cell>
          <cell r="AL224">
            <v>0</v>
          </cell>
          <cell r="AN224">
            <v>0</v>
          </cell>
          <cell r="AO224">
            <v>1.52</v>
          </cell>
          <cell r="AP224">
            <v>665</v>
          </cell>
          <cell r="AQ224">
            <v>1.9000000000000001</v>
          </cell>
          <cell r="BG224" t="b">
            <v>0</v>
          </cell>
          <cell r="BO224" t="b">
            <v>0</v>
          </cell>
          <cell r="CA224" t="b">
            <v>0</v>
          </cell>
          <cell r="CB224" t="b">
            <v>0</v>
          </cell>
          <cell r="CD224" t="b">
            <v>0</v>
          </cell>
          <cell r="CE224" t="b">
            <v>0</v>
          </cell>
          <cell r="CG224" t="b">
            <v>0</v>
          </cell>
          <cell r="CH224" t="b">
            <v>0</v>
          </cell>
          <cell r="CP224" t="str">
            <v>ETHFOENG</v>
          </cell>
          <cell r="CT224" t="b">
            <v>0</v>
          </cell>
          <cell r="CV224" t="b">
            <v>0</v>
          </cell>
          <cell r="CX224" t="b">
            <v>0</v>
          </cell>
          <cell r="CZ224" t="b">
            <v>0</v>
          </cell>
          <cell r="DB224" t="b">
            <v>0</v>
          </cell>
          <cell r="DD224" t="b">
            <v>0</v>
          </cell>
          <cell r="DF224" t="b">
            <v>0</v>
          </cell>
          <cell r="DH224" t="b">
            <v>0</v>
          </cell>
          <cell r="DJ224" t="b">
            <v>0</v>
          </cell>
          <cell r="DL224" t="b">
            <v>0</v>
          </cell>
          <cell r="DN224" t="b">
            <v>0</v>
          </cell>
          <cell r="DP224" t="b">
            <v>0</v>
          </cell>
          <cell r="DV224">
            <v>0</v>
          </cell>
          <cell r="DX224">
            <v>0</v>
          </cell>
          <cell r="DZ224">
            <v>0</v>
          </cell>
          <cell r="EB224">
            <v>0</v>
          </cell>
          <cell r="ED224">
            <v>0</v>
          </cell>
          <cell r="EF224">
            <v>0</v>
          </cell>
          <cell r="EJ224">
            <v>0</v>
          </cell>
          <cell r="EL224">
            <v>0</v>
          </cell>
          <cell r="EN224">
            <v>0</v>
          </cell>
          <cell r="EP224">
            <v>0</v>
          </cell>
          <cell r="ER224">
            <v>0</v>
          </cell>
          <cell r="ET224">
            <v>0</v>
          </cell>
          <cell r="EX224">
            <v>0</v>
          </cell>
          <cell r="EZ224">
            <v>0</v>
          </cell>
          <cell r="FD224">
            <v>0</v>
          </cell>
          <cell r="FF224">
            <v>0</v>
          </cell>
        </row>
        <row r="225">
          <cell r="A225" t="str">
            <v>ØKRdiesel</v>
          </cell>
          <cell r="B225" t="str">
            <v>DK-East</v>
          </cell>
          <cell r="G225">
            <v>15</v>
          </cell>
          <cell r="H225">
            <v>0</v>
          </cell>
          <cell r="AK225">
            <v>5.2725</v>
          </cell>
          <cell r="AL225">
            <v>0</v>
          </cell>
          <cell r="AN225">
            <v>0</v>
          </cell>
          <cell r="AO225">
            <v>1.2</v>
          </cell>
          <cell r="AP225">
            <v>525</v>
          </cell>
          <cell r="AQ225">
            <v>1.5</v>
          </cell>
          <cell r="BG225" t="b">
            <v>0</v>
          </cell>
          <cell r="BO225" t="b">
            <v>0</v>
          </cell>
          <cell r="CA225" t="b">
            <v>0</v>
          </cell>
          <cell r="CB225" t="b">
            <v>0</v>
          </cell>
          <cell r="CD225" t="b">
            <v>0</v>
          </cell>
          <cell r="CE225" t="b">
            <v>0</v>
          </cell>
          <cell r="CG225" t="b">
            <v>0</v>
          </cell>
          <cell r="CH225" t="b">
            <v>0</v>
          </cell>
          <cell r="CP225" t="str">
            <v>ETHFOENG</v>
          </cell>
          <cell r="CT225" t="b">
            <v>0</v>
          </cell>
          <cell r="CV225" t="b">
            <v>0</v>
          </cell>
          <cell r="CX225" t="b">
            <v>0</v>
          </cell>
          <cell r="CZ225" t="b">
            <v>0</v>
          </cell>
          <cell r="DB225" t="b">
            <v>0</v>
          </cell>
          <cell r="DD225" t="b">
            <v>0</v>
          </cell>
          <cell r="DF225" t="b">
            <v>0</v>
          </cell>
          <cell r="DH225" t="b">
            <v>0</v>
          </cell>
          <cell r="DJ225" t="b">
            <v>0</v>
          </cell>
          <cell r="DL225" t="b">
            <v>0</v>
          </cell>
          <cell r="DN225" t="b">
            <v>0</v>
          </cell>
          <cell r="DP225" t="b">
            <v>0</v>
          </cell>
          <cell r="DV225">
            <v>0</v>
          </cell>
          <cell r="DX225">
            <v>0</v>
          </cell>
          <cell r="DZ225">
            <v>0</v>
          </cell>
          <cell r="EB225">
            <v>0</v>
          </cell>
          <cell r="ED225">
            <v>0</v>
          </cell>
          <cell r="EF225">
            <v>0</v>
          </cell>
          <cell r="EJ225">
            <v>0</v>
          </cell>
          <cell r="EL225">
            <v>0</v>
          </cell>
          <cell r="EN225">
            <v>0</v>
          </cell>
          <cell r="EP225">
            <v>0</v>
          </cell>
          <cell r="ER225">
            <v>0</v>
          </cell>
          <cell r="ET225">
            <v>0</v>
          </cell>
          <cell r="EX225">
            <v>0</v>
          </cell>
          <cell r="EZ225">
            <v>0</v>
          </cell>
          <cell r="FD225">
            <v>0</v>
          </cell>
          <cell r="FF225">
            <v>0</v>
          </cell>
        </row>
        <row r="226">
          <cell r="A226" t="str">
            <v>KYV21</v>
          </cell>
          <cell r="B226" t="str">
            <v>DK-East</v>
          </cell>
          <cell r="G226">
            <v>260</v>
          </cell>
          <cell r="H226">
            <v>0</v>
          </cell>
          <cell r="AK226">
            <v>54.339999999999996</v>
          </cell>
          <cell r="AL226">
            <v>0</v>
          </cell>
          <cell r="AN226">
            <v>0</v>
          </cell>
          <cell r="AO226">
            <v>20.8</v>
          </cell>
          <cell r="AP226">
            <v>5200</v>
          </cell>
          <cell r="AQ226">
            <v>36.400000000000006</v>
          </cell>
          <cell r="BG226" t="b">
            <v>0</v>
          </cell>
          <cell r="BO226" t="b">
            <v>0</v>
          </cell>
          <cell r="CA226" t="b">
            <v>0</v>
          </cell>
          <cell r="CB226" t="b">
            <v>0</v>
          </cell>
          <cell r="CD226" t="b">
            <v>0</v>
          </cell>
          <cell r="CE226" t="b">
            <v>0</v>
          </cell>
          <cell r="CG226" t="b">
            <v>0</v>
          </cell>
          <cell r="CH226" t="b">
            <v>0</v>
          </cell>
          <cell r="CP226" t="str">
            <v>ETHFOSTM</v>
          </cell>
          <cell r="CT226" t="b">
            <v>0</v>
          </cell>
          <cell r="CV226" t="b">
            <v>0</v>
          </cell>
          <cell r="CX226" t="b">
            <v>0</v>
          </cell>
          <cell r="CZ226" t="b">
            <v>0</v>
          </cell>
          <cell r="DB226" t="b">
            <v>0</v>
          </cell>
          <cell r="DD226" t="b">
            <v>0</v>
          </cell>
          <cell r="DF226" t="b">
            <v>0</v>
          </cell>
          <cell r="DH226" t="b">
            <v>0</v>
          </cell>
          <cell r="DJ226" t="b">
            <v>0</v>
          </cell>
          <cell r="DL226" t="b">
            <v>0</v>
          </cell>
          <cell r="DN226" t="b">
            <v>0</v>
          </cell>
          <cell r="DP226" t="b">
            <v>0</v>
          </cell>
          <cell r="DV226">
            <v>0</v>
          </cell>
          <cell r="DX226">
            <v>0</v>
          </cell>
          <cell r="DZ226">
            <v>0</v>
          </cell>
          <cell r="EB226">
            <v>0</v>
          </cell>
          <cell r="ED226">
            <v>0</v>
          </cell>
          <cell r="EF226">
            <v>0</v>
          </cell>
          <cell r="EJ226">
            <v>0</v>
          </cell>
          <cell r="EL226">
            <v>0</v>
          </cell>
          <cell r="EN226">
            <v>0</v>
          </cell>
          <cell r="EP226">
            <v>0</v>
          </cell>
          <cell r="ER226">
            <v>0</v>
          </cell>
          <cell r="ET226">
            <v>0</v>
          </cell>
          <cell r="EX226">
            <v>0</v>
          </cell>
          <cell r="EZ226">
            <v>0</v>
          </cell>
          <cell r="FD226">
            <v>0</v>
          </cell>
          <cell r="FF226">
            <v>0</v>
          </cell>
        </row>
        <row r="227">
          <cell r="A227" t="str">
            <v>KYV21</v>
          </cell>
          <cell r="B227" t="str">
            <v>DK-East</v>
          </cell>
          <cell r="G227">
            <v>260</v>
          </cell>
          <cell r="H227">
            <v>0</v>
          </cell>
          <cell r="AK227">
            <v>54.339999999999996</v>
          </cell>
          <cell r="AL227">
            <v>0</v>
          </cell>
          <cell r="AN227">
            <v>0</v>
          </cell>
          <cell r="AO227">
            <v>20.8</v>
          </cell>
          <cell r="AP227">
            <v>5200</v>
          </cell>
          <cell r="AQ227">
            <v>36.400000000000006</v>
          </cell>
          <cell r="BG227" t="b">
            <v>0</v>
          </cell>
          <cell r="BO227" t="b">
            <v>0</v>
          </cell>
          <cell r="CA227" t="b">
            <v>0</v>
          </cell>
          <cell r="CB227" t="b">
            <v>0</v>
          </cell>
          <cell r="CD227" t="b">
            <v>0</v>
          </cell>
          <cell r="CE227" t="b">
            <v>0</v>
          </cell>
          <cell r="CG227" t="b">
            <v>0</v>
          </cell>
          <cell r="CH227" t="b">
            <v>0</v>
          </cell>
          <cell r="CP227" t="str">
            <v>ETHFOSTM</v>
          </cell>
          <cell r="CT227" t="b">
            <v>0</v>
          </cell>
          <cell r="CV227" t="b">
            <v>0</v>
          </cell>
          <cell r="CX227" t="b">
            <v>0</v>
          </cell>
          <cell r="CZ227" t="b">
            <v>0</v>
          </cell>
          <cell r="DB227" t="b">
            <v>0</v>
          </cell>
          <cell r="DD227" t="b">
            <v>0</v>
          </cell>
          <cell r="DF227" t="b">
            <v>0</v>
          </cell>
          <cell r="DH227" t="b">
            <v>0</v>
          </cell>
          <cell r="DJ227" t="b">
            <v>0</v>
          </cell>
          <cell r="DL227" t="b">
            <v>0</v>
          </cell>
          <cell r="DN227" t="b">
            <v>0</v>
          </cell>
          <cell r="DP227" t="b">
            <v>0</v>
          </cell>
          <cell r="DV227">
            <v>0</v>
          </cell>
          <cell r="DX227">
            <v>0</v>
          </cell>
          <cell r="DZ227">
            <v>0</v>
          </cell>
          <cell r="EB227">
            <v>0</v>
          </cell>
          <cell r="ED227">
            <v>0</v>
          </cell>
          <cell r="EF227">
            <v>0</v>
          </cell>
          <cell r="EJ227">
            <v>0</v>
          </cell>
          <cell r="EL227">
            <v>0</v>
          </cell>
          <cell r="EN227">
            <v>0</v>
          </cell>
          <cell r="EP227">
            <v>0</v>
          </cell>
          <cell r="ER227">
            <v>0</v>
          </cell>
          <cell r="ET227">
            <v>0</v>
          </cell>
          <cell r="EX227">
            <v>0</v>
          </cell>
          <cell r="EZ227">
            <v>0</v>
          </cell>
          <cell r="FD227">
            <v>0</v>
          </cell>
          <cell r="FF227">
            <v>0</v>
          </cell>
        </row>
        <row r="228">
          <cell r="A228" t="str">
            <v>KYV22</v>
          </cell>
          <cell r="B228" t="str">
            <v>DK-East</v>
          </cell>
          <cell r="G228">
            <v>260</v>
          </cell>
          <cell r="H228">
            <v>0</v>
          </cell>
          <cell r="AK228">
            <v>67.34</v>
          </cell>
          <cell r="AL228">
            <v>0</v>
          </cell>
          <cell r="AN228">
            <v>0</v>
          </cell>
          <cell r="AO228">
            <v>20.8</v>
          </cell>
          <cell r="AP228">
            <v>5200</v>
          </cell>
          <cell r="AQ228">
            <v>36.400000000000006</v>
          </cell>
          <cell r="BG228" t="b">
            <v>0</v>
          </cell>
          <cell r="BO228" t="b">
            <v>0</v>
          </cell>
          <cell r="CA228" t="b">
            <v>0</v>
          </cell>
          <cell r="CB228" t="b">
            <v>0</v>
          </cell>
          <cell r="CD228" t="b">
            <v>0</v>
          </cell>
          <cell r="CE228" t="b">
            <v>0</v>
          </cell>
          <cell r="CG228" t="b">
            <v>0</v>
          </cell>
          <cell r="CH228" t="b">
            <v>0</v>
          </cell>
          <cell r="CP228" t="str">
            <v>ETHFOSTM</v>
          </cell>
          <cell r="CT228" t="b">
            <v>0</v>
          </cell>
          <cell r="CV228" t="b">
            <v>0</v>
          </cell>
          <cell r="CX228" t="b">
            <v>0</v>
          </cell>
          <cell r="CZ228" t="b">
            <v>0</v>
          </cell>
          <cell r="DB228" t="b">
            <v>0</v>
          </cell>
          <cell r="DD228" t="b">
            <v>0</v>
          </cell>
          <cell r="DF228" t="b">
            <v>0</v>
          </cell>
          <cell r="DH228" t="b">
            <v>0</v>
          </cell>
          <cell r="DJ228" t="b">
            <v>0</v>
          </cell>
          <cell r="DL228" t="b">
            <v>0</v>
          </cell>
          <cell r="DN228" t="b">
            <v>0</v>
          </cell>
          <cell r="DP228" t="b">
            <v>0</v>
          </cell>
          <cell r="DV228">
            <v>0</v>
          </cell>
          <cell r="DX228">
            <v>0</v>
          </cell>
          <cell r="DZ228">
            <v>0</v>
          </cell>
          <cell r="EB228">
            <v>0</v>
          </cell>
          <cell r="ED228">
            <v>0</v>
          </cell>
          <cell r="EF228">
            <v>0</v>
          </cell>
          <cell r="EJ228">
            <v>0</v>
          </cell>
          <cell r="EL228">
            <v>0</v>
          </cell>
          <cell r="EN228">
            <v>0</v>
          </cell>
          <cell r="EP228">
            <v>0</v>
          </cell>
          <cell r="ER228">
            <v>0</v>
          </cell>
          <cell r="ET228">
            <v>0</v>
          </cell>
          <cell r="EX228">
            <v>0</v>
          </cell>
          <cell r="EZ228">
            <v>0</v>
          </cell>
          <cell r="FD228">
            <v>0</v>
          </cell>
          <cell r="FF228">
            <v>0</v>
          </cell>
        </row>
        <row r="229">
          <cell r="A229" t="str">
            <v>KYV22</v>
          </cell>
          <cell r="B229" t="str">
            <v>DK-East</v>
          </cell>
          <cell r="G229">
            <v>260</v>
          </cell>
          <cell r="H229">
            <v>0</v>
          </cell>
          <cell r="AK229">
            <v>67.34</v>
          </cell>
          <cell r="AL229">
            <v>0</v>
          </cell>
          <cell r="AN229">
            <v>0</v>
          </cell>
          <cell r="AO229">
            <v>20.8</v>
          </cell>
          <cell r="AP229">
            <v>5200</v>
          </cell>
          <cell r="AQ229">
            <v>36.400000000000006</v>
          </cell>
          <cell r="BG229" t="b">
            <v>0</v>
          </cell>
          <cell r="BO229" t="b">
            <v>0</v>
          </cell>
          <cell r="CA229" t="b">
            <v>0</v>
          </cell>
          <cell r="CB229" t="b">
            <v>0</v>
          </cell>
          <cell r="CD229" t="b">
            <v>0</v>
          </cell>
          <cell r="CE229" t="b">
            <v>0</v>
          </cell>
          <cell r="CG229" t="b">
            <v>0</v>
          </cell>
          <cell r="CH229" t="b">
            <v>0</v>
          </cell>
          <cell r="CP229" t="str">
            <v>ETHFOSTM</v>
          </cell>
          <cell r="CT229" t="b">
            <v>0</v>
          </cell>
          <cell r="CV229" t="b">
            <v>0</v>
          </cell>
          <cell r="CX229" t="b">
            <v>0</v>
          </cell>
          <cell r="CZ229" t="b">
            <v>0</v>
          </cell>
          <cell r="DB229" t="b">
            <v>0</v>
          </cell>
          <cell r="DD229" t="b">
            <v>0</v>
          </cell>
          <cell r="DF229" t="b">
            <v>0</v>
          </cell>
          <cell r="DH229" t="b">
            <v>0</v>
          </cell>
          <cell r="DJ229" t="b">
            <v>0</v>
          </cell>
          <cell r="DL229" t="b">
            <v>0</v>
          </cell>
          <cell r="DN229" t="b">
            <v>0</v>
          </cell>
          <cell r="DP229" t="b">
            <v>0</v>
          </cell>
          <cell r="DV229">
            <v>0</v>
          </cell>
          <cell r="DX229">
            <v>0</v>
          </cell>
          <cell r="DZ229">
            <v>0</v>
          </cell>
          <cell r="EB229">
            <v>0</v>
          </cell>
          <cell r="ED229">
            <v>0</v>
          </cell>
          <cell r="EF229">
            <v>0</v>
          </cell>
          <cell r="EJ229">
            <v>0</v>
          </cell>
          <cell r="EL229">
            <v>0</v>
          </cell>
          <cell r="EN229">
            <v>0</v>
          </cell>
          <cell r="EP229">
            <v>0</v>
          </cell>
          <cell r="ER229">
            <v>0</v>
          </cell>
          <cell r="ET229">
            <v>0</v>
          </cell>
          <cell r="EX229">
            <v>0</v>
          </cell>
          <cell r="EZ229">
            <v>0</v>
          </cell>
          <cell r="FD229">
            <v>0</v>
          </cell>
          <cell r="FF229">
            <v>0</v>
          </cell>
        </row>
        <row r="230">
          <cell r="A230" t="str">
            <v>KYV41</v>
          </cell>
          <cell r="B230" t="str">
            <v>DK-East</v>
          </cell>
          <cell r="G230">
            <v>18</v>
          </cell>
          <cell r="H230">
            <v>0</v>
          </cell>
          <cell r="AK230">
            <v>5.9039999999999999</v>
          </cell>
          <cell r="AL230">
            <v>0</v>
          </cell>
          <cell r="AN230">
            <v>0</v>
          </cell>
          <cell r="AO230">
            <v>1.44</v>
          </cell>
          <cell r="AP230">
            <v>630</v>
          </cell>
          <cell r="AQ230">
            <v>1.8</v>
          </cell>
          <cell r="BG230" t="b">
            <v>0</v>
          </cell>
          <cell r="BO230" t="b">
            <v>0</v>
          </cell>
          <cell r="CA230" t="b">
            <v>0</v>
          </cell>
          <cell r="CB230" t="b">
            <v>0</v>
          </cell>
          <cell r="CD230" t="b">
            <v>0</v>
          </cell>
          <cell r="CE230" t="b">
            <v>0</v>
          </cell>
          <cell r="CG230" t="b">
            <v>0</v>
          </cell>
          <cell r="CH230" t="b">
            <v>0</v>
          </cell>
          <cell r="CP230" t="str">
            <v>ETHFOENG</v>
          </cell>
          <cell r="CT230" t="b">
            <v>0</v>
          </cell>
          <cell r="CV230" t="b">
            <v>0</v>
          </cell>
          <cell r="CX230" t="b">
            <v>0</v>
          </cell>
          <cell r="CZ230" t="b">
            <v>0</v>
          </cell>
          <cell r="DB230" t="b">
            <v>0</v>
          </cell>
          <cell r="DD230" t="b">
            <v>0</v>
          </cell>
          <cell r="DF230" t="b">
            <v>0</v>
          </cell>
          <cell r="DH230" t="b">
            <v>0</v>
          </cell>
          <cell r="DJ230" t="b">
            <v>0</v>
          </cell>
          <cell r="DL230" t="b">
            <v>0</v>
          </cell>
          <cell r="DN230" t="b">
            <v>0</v>
          </cell>
          <cell r="DP230" t="b">
            <v>0</v>
          </cell>
          <cell r="DV230">
            <v>0</v>
          </cell>
          <cell r="DX230">
            <v>0</v>
          </cell>
          <cell r="DZ230">
            <v>0</v>
          </cell>
          <cell r="EB230">
            <v>0</v>
          </cell>
          <cell r="ED230">
            <v>0</v>
          </cell>
          <cell r="EF230">
            <v>0</v>
          </cell>
          <cell r="EJ230">
            <v>0</v>
          </cell>
          <cell r="EL230">
            <v>0</v>
          </cell>
          <cell r="EN230">
            <v>0</v>
          </cell>
          <cell r="EP230">
            <v>0</v>
          </cell>
          <cell r="ER230">
            <v>0</v>
          </cell>
          <cell r="ET230">
            <v>0</v>
          </cell>
          <cell r="EX230">
            <v>0</v>
          </cell>
          <cell r="EZ230">
            <v>0</v>
          </cell>
          <cell r="FD230">
            <v>0</v>
          </cell>
          <cell r="FF230">
            <v>0</v>
          </cell>
        </row>
        <row r="231">
          <cell r="A231" t="str">
            <v>KYV41</v>
          </cell>
          <cell r="B231" t="str">
            <v>DK-East</v>
          </cell>
          <cell r="G231">
            <v>18</v>
          </cell>
          <cell r="H231">
            <v>0</v>
          </cell>
          <cell r="AK231">
            <v>5.9039999999999999</v>
          </cell>
          <cell r="AL231">
            <v>0</v>
          </cell>
          <cell r="AN231">
            <v>0</v>
          </cell>
          <cell r="AO231">
            <v>1.44</v>
          </cell>
          <cell r="AP231">
            <v>630</v>
          </cell>
          <cell r="AQ231">
            <v>1.8</v>
          </cell>
          <cell r="BG231" t="b">
            <v>0</v>
          </cell>
          <cell r="BO231" t="b">
            <v>0</v>
          </cell>
          <cell r="CA231" t="b">
            <v>0</v>
          </cell>
          <cell r="CB231" t="b">
            <v>0</v>
          </cell>
          <cell r="CD231" t="b">
            <v>0</v>
          </cell>
          <cell r="CE231" t="b">
            <v>0</v>
          </cell>
          <cell r="CG231" t="b">
            <v>0</v>
          </cell>
          <cell r="CH231" t="b">
            <v>0</v>
          </cell>
          <cell r="CP231" t="str">
            <v>ETHFOENG</v>
          </cell>
          <cell r="CT231" t="b">
            <v>0</v>
          </cell>
          <cell r="CV231" t="b">
            <v>0</v>
          </cell>
          <cell r="CX231" t="b">
            <v>0</v>
          </cell>
          <cell r="CZ231" t="b">
            <v>0</v>
          </cell>
          <cell r="DB231" t="b">
            <v>0</v>
          </cell>
          <cell r="DD231" t="b">
            <v>0</v>
          </cell>
          <cell r="DF231" t="b">
            <v>0</v>
          </cell>
          <cell r="DH231" t="b">
            <v>0</v>
          </cell>
          <cell r="DJ231" t="b">
            <v>0</v>
          </cell>
          <cell r="DL231" t="b">
            <v>0</v>
          </cell>
          <cell r="DN231" t="b">
            <v>0</v>
          </cell>
          <cell r="DP231" t="b">
            <v>0</v>
          </cell>
          <cell r="DV231">
            <v>0</v>
          </cell>
          <cell r="DX231">
            <v>0</v>
          </cell>
          <cell r="DZ231">
            <v>0</v>
          </cell>
          <cell r="EB231">
            <v>0</v>
          </cell>
          <cell r="ED231">
            <v>0</v>
          </cell>
          <cell r="EF231">
            <v>0</v>
          </cell>
          <cell r="EJ231">
            <v>0</v>
          </cell>
          <cell r="EL231">
            <v>0</v>
          </cell>
          <cell r="EN231">
            <v>0</v>
          </cell>
          <cell r="EP231">
            <v>0</v>
          </cell>
          <cell r="ER231">
            <v>0</v>
          </cell>
          <cell r="ET231">
            <v>0</v>
          </cell>
          <cell r="EX231">
            <v>0</v>
          </cell>
          <cell r="EZ231">
            <v>0</v>
          </cell>
          <cell r="FD231">
            <v>0</v>
          </cell>
          <cell r="FF231">
            <v>0</v>
          </cell>
        </row>
        <row r="232">
          <cell r="A232" t="str">
            <v>KYV51-52</v>
          </cell>
          <cell r="B232" t="str">
            <v>DK-East</v>
          </cell>
          <cell r="G232">
            <v>126</v>
          </cell>
          <cell r="H232">
            <v>0</v>
          </cell>
          <cell r="AK232">
            <v>21.923999999999999</v>
          </cell>
          <cell r="AL232">
            <v>0</v>
          </cell>
          <cell r="AN232">
            <v>0</v>
          </cell>
          <cell r="AO232">
            <v>5.04</v>
          </cell>
          <cell r="AP232">
            <v>1890</v>
          </cell>
          <cell r="AQ232">
            <v>10.08</v>
          </cell>
          <cell r="BG232" t="b">
            <v>0</v>
          </cell>
          <cell r="BO232" t="b">
            <v>0</v>
          </cell>
          <cell r="CA232" t="b">
            <v>0</v>
          </cell>
          <cell r="CB232" t="b">
            <v>0</v>
          </cell>
          <cell r="CD232" t="b">
            <v>0</v>
          </cell>
          <cell r="CE232" t="b">
            <v>0</v>
          </cell>
          <cell r="CG232" t="b">
            <v>0</v>
          </cell>
          <cell r="CH232" t="b">
            <v>0</v>
          </cell>
          <cell r="CP232" t="str">
            <v>ETHFOGTR</v>
          </cell>
          <cell r="CT232" t="b">
            <v>0</v>
          </cell>
          <cell r="CV232" t="b">
            <v>0</v>
          </cell>
          <cell r="CX232" t="b">
            <v>0</v>
          </cell>
          <cell r="CZ232" t="b">
            <v>0</v>
          </cell>
          <cell r="DB232" t="b">
            <v>0</v>
          </cell>
          <cell r="DD232" t="b">
            <v>0</v>
          </cell>
          <cell r="DF232" t="b">
            <v>0</v>
          </cell>
          <cell r="DH232" t="b">
            <v>0</v>
          </cell>
          <cell r="DJ232" t="b">
            <v>0</v>
          </cell>
          <cell r="DL232" t="b">
            <v>0</v>
          </cell>
          <cell r="DN232" t="b">
            <v>0</v>
          </cell>
          <cell r="DP232" t="b">
            <v>0</v>
          </cell>
          <cell r="DV232">
            <v>0</v>
          </cell>
          <cell r="DX232">
            <v>0</v>
          </cell>
          <cell r="DZ232">
            <v>0</v>
          </cell>
          <cell r="EB232">
            <v>0</v>
          </cell>
          <cell r="ED232">
            <v>0</v>
          </cell>
          <cell r="EF232">
            <v>0</v>
          </cell>
          <cell r="EJ232">
            <v>0</v>
          </cell>
          <cell r="EL232">
            <v>0</v>
          </cell>
          <cell r="EN232">
            <v>0</v>
          </cell>
          <cell r="EP232">
            <v>0</v>
          </cell>
          <cell r="ER232">
            <v>0</v>
          </cell>
          <cell r="ET232">
            <v>0</v>
          </cell>
          <cell r="EX232">
            <v>0</v>
          </cell>
          <cell r="EZ232">
            <v>0</v>
          </cell>
          <cell r="FD232">
            <v>0</v>
          </cell>
          <cell r="FF232">
            <v>0</v>
          </cell>
        </row>
        <row r="233">
          <cell r="A233" t="str">
            <v>KYV51-52</v>
          </cell>
          <cell r="B233" t="str">
            <v>DK-East</v>
          </cell>
          <cell r="G233">
            <v>126</v>
          </cell>
          <cell r="H233">
            <v>0</v>
          </cell>
          <cell r="AK233">
            <v>21.923999999999999</v>
          </cell>
          <cell r="AL233">
            <v>0</v>
          </cell>
          <cell r="AN233">
            <v>0</v>
          </cell>
          <cell r="AO233">
            <v>5.04</v>
          </cell>
          <cell r="AP233">
            <v>1890</v>
          </cell>
          <cell r="AQ233">
            <v>10.08</v>
          </cell>
          <cell r="BG233" t="b">
            <v>0</v>
          </cell>
          <cell r="BO233" t="b">
            <v>0</v>
          </cell>
          <cell r="CA233" t="b">
            <v>0</v>
          </cell>
          <cell r="CB233" t="b">
            <v>0</v>
          </cell>
          <cell r="CD233" t="b">
            <v>0</v>
          </cell>
          <cell r="CE233" t="b">
            <v>0</v>
          </cell>
          <cell r="CG233" t="b">
            <v>0</v>
          </cell>
          <cell r="CH233" t="b">
            <v>0</v>
          </cell>
          <cell r="CP233" t="str">
            <v>ETHFOGTR</v>
          </cell>
          <cell r="CT233" t="b">
            <v>0</v>
          </cell>
          <cell r="CV233" t="b">
            <v>0</v>
          </cell>
          <cell r="CX233" t="b">
            <v>0</v>
          </cell>
          <cell r="CZ233" t="b">
            <v>0</v>
          </cell>
          <cell r="DB233" t="b">
            <v>0</v>
          </cell>
          <cell r="DD233" t="b">
            <v>0</v>
          </cell>
          <cell r="DF233" t="b">
            <v>0</v>
          </cell>
          <cell r="DH233" t="b">
            <v>0</v>
          </cell>
          <cell r="DJ233" t="b">
            <v>0</v>
          </cell>
          <cell r="DL233" t="b">
            <v>0</v>
          </cell>
          <cell r="DN233" t="b">
            <v>0</v>
          </cell>
          <cell r="DP233" t="b">
            <v>0</v>
          </cell>
          <cell r="DV233">
            <v>0</v>
          </cell>
          <cell r="DX233">
            <v>0</v>
          </cell>
          <cell r="DZ233">
            <v>0</v>
          </cell>
          <cell r="EB233">
            <v>0</v>
          </cell>
          <cell r="ED233">
            <v>0</v>
          </cell>
          <cell r="EF233">
            <v>0</v>
          </cell>
          <cell r="EJ233">
            <v>0</v>
          </cell>
          <cell r="EL233">
            <v>0</v>
          </cell>
          <cell r="EN233">
            <v>0</v>
          </cell>
          <cell r="EP233">
            <v>0</v>
          </cell>
          <cell r="ER233">
            <v>0</v>
          </cell>
          <cell r="ET233">
            <v>0</v>
          </cell>
          <cell r="EX233">
            <v>0</v>
          </cell>
          <cell r="EZ233">
            <v>0</v>
          </cell>
          <cell r="FD233">
            <v>0</v>
          </cell>
          <cell r="FF233">
            <v>0</v>
          </cell>
        </row>
        <row r="234">
          <cell r="A234" t="str">
            <v>MAV31</v>
          </cell>
          <cell r="B234" t="str">
            <v>DK-East</v>
          </cell>
          <cell r="G234">
            <v>70</v>
          </cell>
          <cell r="H234">
            <v>0</v>
          </cell>
          <cell r="AK234">
            <v>12.389999999999999</v>
          </cell>
          <cell r="AL234">
            <v>0</v>
          </cell>
          <cell r="AN234">
            <v>0</v>
          </cell>
          <cell r="AO234">
            <v>2.8000000000000003</v>
          </cell>
          <cell r="AP234">
            <v>1050</v>
          </cell>
          <cell r="AQ234">
            <v>5.6000000000000005</v>
          </cell>
          <cell r="BG234" t="b">
            <v>0</v>
          </cell>
          <cell r="BO234" t="b">
            <v>0</v>
          </cell>
          <cell r="CA234" t="b">
            <v>0</v>
          </cell>
          <cell r="CB234" t="b">
            <v>0</v>
          </cell>
          <cell r="CD234" t="b">
            <v>0</v>
          </cell>
          <cell r="CE234" t="b">
            <v>0</v>
          </cell>
          <cell r="CG234" t="b">
            <v>0</v>
          </cell>
          <cell r="CH234" t="b">
            <v>0</v>
          </cell>
          <cell r="CP234" t="str">
            <v>ETHFOGTR</v>
          </cell>
          <cell r="CT234" t="b">
            <v>0</v>
          </cell>
          <cell r="CV234" t="b">
            <v>0</v>
          </cell>
          <cell r="CX234" t="b">
            <v>0</v>
          </cell>
          <cell r="CZ234" t="b">
            <v>0</v>
          </cell>
          <cell r="DB234" t="b">
            <v>0</v>
          </cell>
          <cell r="DD234" t="b">
            <v>0</v>
          </cell>
          <cell r="DF234" t="b">
            <v>0</v>
          </cell>
          <cell r="DH234" t="b">
            <v>0</v>
          </cell>
          <cell r="DJ234" t="b">
            <v>0</v>
          </cell>
          <cell r="DL234" t="b">
            <v>0</v>
          </cell>
          <cell r="DN234" t="b">
            <v>0</v>
          </cell>
          <cell r="DP234" t="b">
            <v>0</v>
          </cell>
          <cell r="DV234">
            <v>0</v>
          </cell>
          <cell r="DX234">
            <v>0</v>
          </cell>
          <cell r="DZ234">
            <v>0</v>
          </cell>
          <cell r="EB234">
            <v>0</v>
          </cell>
          <cell r="ED234">
            <v>0</v>
          </cell>
          <cell r="EF234">
            <v>0</v>
          </cell>
          <cell r="EJ234">
            <v>0</v>
          </cell>
          <cell r="EL234">
            <v>0</v>
          </cell>
          <cell r="EN234">
            <v>0</v>
          </cell>
          <cell r="EP234">
            <v>0</v>
          </cell>
          <cell r="ER234">
            <v>0</v>
          </cell>
          <cell r="ET234">
            <v>0</v>
          </cell>
          <cell r="EX234">
            <v>0</v>
          </cell>
          <cell r="EZ234">
            <v>0</v>
          </cell>
          <cell r="FD234">
            <v>0</v>
          </cell>
          <cell r="FF234">
            <v>0</v>
          </cell>
        </row>
        <row r="235">
          <cell r="A235" t="str">
            <v>MAV31</v>
          </cell>
          <cell r="B235" t="str">
            <v>DK-East</v>
          </cell>
          <cell r="G235">
            <v>70</v>
          </cell>
          <cell r="H235">
            <v>0</v>
          </cell>
          <cell r="AK235">
            <v>12.389999999999999</v>
          </cell>
          <cell r="AL235">
            <v>0</v>
          </cell>
          <cell r="AN235">
            <v>0</v>
          </cell>
          <cell r="AO235">
            <v>2.8000000000000003</v>
          </cell>
          <cell r="AP235">
            <v>1050</v>
          </cell>
          <cell r="AQ235">
            <v>5.6000000000000005</v>
          </cell>
          <cell r="BG235" t="b">
            <v>0</v>
          </cell>
          <cell r="BO235" t="b">
            <v>0</v>
          </cell>
          <cell r="CA235" t="b">
            <v>0</v>
          </cell>
          <cell r="CB235" t="b">
            <v>0</v>
          </cell>
          <cell r="CD235" t="b">
            <v>0</v>
          </cell>
          <cell r="CE235" t="b">
            <v>0</v>
          </cell>
          <cell r="CG235" t="b">
            <v>0</v>
          </cell>
          <cell r="CH235" t="b">
            <v>0</v>
          </cell>
          <cell r="CP235" t="str">
            <v>ETHFOGTR</v>
          </cell>
          <cell r="CT235" t="b">
            <v>0</v>
          </cell>
          <cell r="CV235" t="b">
            <v>0</v>
          </cell>
          <cell r="CX235" t="b">
            <v>0</v>
          </cell>
          <cell r="CZ235" t="b">
            <v>0</v>
          </cell>
          <cell r="DB235" t="b">
            <v>0</v>
          </cell>
          <cell r="DD235" t="b">
            <v>0</v>
          </cell>
          <cell r="DF235" t="b">
            <v>0</v>
          </cell>
          <cell r="DH235" t="b">
            <v>0</v>
          </cell>
          <cell r="DJ235" t="b">
            <v>0</v>
          </cell>
          <cell r="DL235" t="b">
            <v>0</v>
          </cell>
          <cell r="DN235" t="b">
            <v>0</v>
          </cell>
          <cell r="DP235" t="b">
            <v>0</v>
          </cell>
          <cell r="DV235">
            <v>0</v>
          </cell>
          <cell r="DX235">
            <v>0</v>
          </cell>
          <cell r="DZ235">
            <v>0</v>
          </cell>
          <cell r="EB235">
            <v>0</v>
          </cell>
          <cell r="ED235">
            <v>0</v>
          </cell>
          <cell r="EF235">
            <v>0</v>
          </cell>
          <cell r="EJ235">
            <v>0</v>
          </cell>
          <cell r="EL235">
            <v>0</v>
          </cell>
          <cell r="EN235">
            <v>0</v>
          </cell>
          <cell r="EP235">
            <v>0</v>
          </cell>
          <cell r="ER235">
            <v>0</v>
          </cell>
          <cell r="ET235">
            <v>0</v>
          </cell>
          <cell r="EX235">
            <v>0</v>
          </cell>
          <cell r="EZ235">
            <v>0</v>
          </cell>
          <cell r="FD235">
            <v>0</v>
          </cell>
          <cell r="FF235">
            <v>0</v>
          </cell>
        </row>
        <row r="236">
          <cell r="A236" t="str">
            <v>MAV32</v>
          </cell>
          <cell r="B236" t="str">
            <v>DK-East</v>
          </cell>
          <cell r="G236">
            <v>100</v>
          </cell>
          <cell r="H236">
            <v>0</v>
          </cell>
          <cell r="AK236">
            <v>35</v>
          </cell>
          <cell r="AL236">
            <v>0</v>
          </cell>
          <cell r="AN236">
            <v>0</v>
          </cell>
          <cell r="AO236">
            <v>4</v>
          </cell>
          <cell r="AP236">
            <v>1500</v>
          </cell>
          <cell r="AQ236">
            <v>8</v>
          </cell>
          <cell r="BG236" t="b">
            <v>0</v>
          </cell>
          <cell r="BO236" t="b">
            <v>0</v>
          </cell>
          <cell r="CA236" t="b">
            <v>0</v>
          </cell>
          <cell r="CB236" t="b">
            <v>0</v>
          </cell>
          <cell r="CD236" t="b">
            <v>0</v>
          </cell>
          <cell r="CE236" t="b">
            <v>0</v>
          </cell>
          <cell r="CG236" t="b">
            <v>0</v>
          </cell>
          <cell r="CH236" t="b">
            <v>0</v>
          </cell>
          <cell r="CP236" t="str">
            <v>ETHFOGTR</v>
          </cell>
          <cell r="CT236" t="b">
            <v>0</v>
          </cell>
          <cell r="CV236" t="b">
            <v>0</v>
          </cell>
          <cell r="CX236" t="b">
            <v>0</v>
          </cell>
          <cell r="CZ236" t="b">
            <v>0</v>
          </cell>
          <cell r="DB236" t="b">
            <v>0</v>
          </cell>
          <cell r="DD236" t="b">
            <v>0</v>
          </cell>
          <cell r="DF236" t="b">
            <v>0</v>
          </cell>
          <cell r="DH236" t="b">
            <v>0</v>
          </cell>
          <cell r="DJ236" t="b">
            <v>0</v>
          </cell>
          <cell r="DL236" t="b">
            <v>0</v>
          </cell>
          <cell r="DN236" t="b">
            <v>0</v>
          </cell>
          <cell r="DP236" t="b">
            <v>0</v>
          </cell>
          <cell r="DV236">
            <v>0</v>
          </cell>
          <cell r="DX236">
            <v>0</v>
          </cell>
          <cell r="DZ236">
            <v>0</v>
          </cell>
          <cell r="EB236">
            <v>0</v>
          </cell>
          <cell r="ED236">
            <v>0</v>
          </cell>
          <cell r="EF236">
            <v>0</v>
          </cell>
          <cell r="EJ236">
            <v>0</v>
          </cell>
          <cell r="EL236">
            <v>0</v>
          </cell>
          <cell r="EN236">
            <v>0</v>
          </cell>
          <cell r="EP236">
            <v>0</v>
          </cell>
          <cell r="ER236">
            <v>0</v>
          </cell>
          <cell r="ET236">
            <v>0</v>
          </cell>
          <cell r="EX236">
            <v>0</v>
          </cell>
          <cell r="EZ236">
            <v>0</v>
          </cell>
          <cell r="FD236">
            <v>0</v>
          </cell>
          <cell r="FF236">
            <v>0</v>
          </cell>
        </row>
        <row r="237">
          <cell r="A237" t="str">
            <v>STV1</v>
          </cell>
          <cell r="B237" t="str">
            <v>DK-East</v>
          </cell>
          <cell r="G237">
            <v>143</v>
          </cell>
          <cell r="H237">
            <v>0</v>
          </cell>
          <cell r="AK237">
            <v>51.336999999999996</v>
          </cell>
          <cell r="AL237">
            <v>0</v>
          </cell>
          <cell r="AN237">
            <v>0</v>
          </cell>
          <cell r="AO237">
            <v>22.536800000000003</v>
          </cell>
          <cell r="AP237">
            <v>3553.55</v>
          </cell>
          <cell r="AQ237">
            <v>20.020000000000003</v>
          </cell>
          <cell r="BG237" t="b">
            <v>0</v>
          </cell>
          <cell r="BO237" t="b">
            <v>0</v>
          </cell>
          <cell r="CA237" t="b">
            <v>0</v>
          </cell>
          <cell r="CB237" t="b">
            <v>0</v>
          </cell>
          <cell r="CD237" t="b">
            <v>0</v>
          </cell>
          <cell r="CE237" t="b">
            <v>0</v>
          </cell>
          <cell r="CG237" t="b">
            <v>0</v>
          </cell>
          <cell r="CH237" t="b">
            <v>0</v>
          </cell>
          <cell r="CP237" t="str">
            <v>ETCOASTM</v>
          </cell>
          <cell r="CT237" t="b">
            <v>0</v>
          </cell>
          <cell r="CV237" t="b">
            <v>0</v>
          </cell>
          <cell r="CX237" t="b">
            <v>0</v>
          </cell>
          <cell r="CZ237" t="b">
            <v>0</v>
          </cell>
          <cell r="DB237" t="b">
            <v>0</v>
          </cell>
          <cell r="DD237" t="b">
            <v>0</v>
          </cell>
          <cell r="DF237" t="b">
            <v>0</v>
          </cell>
          <cell r="DH237" t="b">
            <v>0</v>
          </cell>
          <cell r="DJ237" t="b">
            <v>0</v>
          </cell>
          <cell r="DL237" t="b">
            <v>0</v>
          </cell>
          <cell r="DN237" t="b">
            <v>0</v>
          </cell>
          <cell r="DP237" t="b">
            <v>0</v>
          </cell>
          <cell r="DV237">
            <v>0</v>
          </cell>
          <cell r="DX237">
            <v>0</v>
          </cell>
          <cell r="DZ237">
            <v>0</v>
          </cell>
          <cell r="EB237">
            <v>0</v>
          </cell>
          <cell r="ED237">
            <v>0</v>
          </cell>
          <cell r="EF237">
            <v>0</v>
          </cell>
          <cell r="EJ237">
            <v>0</v>
          </cell>
          <cell r="EL237">
            <v>0</v>
          </cell>
          <cell r="EN237">
            <v>0</v>
          </cell>
          <cell r="EP237">
            <v>0</v>
          </cell>
          <cell r="ER237">
            <v>0</v>
          </cell>
          <cell r="ET237">
            <v>0</v>
          </cell>
          <cell r="EX237">
            <v>0</v>
          </cell>
          <cell r="EZ237">
            <v>0</v>
          </cell>
          <cell r="FD237">
            <v>0</v>
          </cell>
          <cell r="FF237">
            <v>0</v>
          </cell>
        </row>
        <row r="238">
          <cell r="A238" t="str">
            <v>STV1</v>
          </cell>
          <cell r="B238" t="str">
            <v>DK-East</v>
          </cell>
          <cell r="G238">
            <v>143</v>
          </cell>
          <cell r="H238">
            <v>0</v>
          </cell>
          <cell r="AK238">
            <v>51.336999999999996</v>
          </cell>
          <cell r="AL238">
            <v>0</v>
          </cell>
          <cell r="AN238">
            <v>0</v>
          </cell>
          <cell r="AO238">
            <v>22.536800000000003</v>
          </cell>
          <cell r="AP238">
            <v>3553.55</v>
          </cell>
          <cell r="AQ238">
            <v>27.17</v>
          </cell>
          <cell r="BG238" t="b">
            <v>0</v>
          </cell>
          <cell r="BO238" t="b">
            <v>0</v>
          </cell>
          <cell r="CA238" t="b">
            <v>0</v>
          </cell>
          <cell r="CB238" t="b">
            <v>0</v>
          </cell>
          <cell r="CD238" t="b">
            <v>0</v>
          </cell>
          <cell r="CE238" t="b">
            <v>0</v>
          </cell>
          <cell r="CG238" t="b">
            <v>0</v>
          </cell>
          <cell r="CH238" t="b">
            <v>0</v>
          </cell>
          <cell r="CP238" t="str">
            <v>ETCOASTM</v>
          </cell>
          <cell r="CT238" t="b">
            <v>0</v>
          </cell>
          <cell r="CV238" t="b">
            <v>0</v>
          </cell>
          <cell r="CX238" t="b">
            <v>0</v>
          </cell>
          <cell r="CZ238" t="b">
            <v>0</v>
          </cell>
          <cell r="DB238" t="b">
            <v>0</v>
          </cell>
          <cell r="DD238" t="b">
            <v>0</v>
          </cell>
          <cell r="DF238" t="b">
            <v>0</v>
          </cell>
          <cell r="DH238" t="b">
            <v>0</v>
          </cell>
          <cell r="DJ238" t="b">
            <v>0</v>
          </cell>
          <cell r="DL238" t="b">
            <v>0</v>
          </cell>
          <cell r="DN238" t="b">
            <v>0</v>
          </cell>
          <cell r="DP238" t="b">
            <v>0</v>
          </cell>
          <cell r="DV238">
            <v>0</v>
          </cell>
          <cell r="DX238">
            <v>0</v>
          </cell>
          <cell r="DZ238">
            <v>0</v>
          </cell>
          <cell r="EB238">
            <v>0</v>
          </cell>
          <cell r="ED238">
            <v>0</v>
          </cell>
          <cell r="EF238">
            <v>0</v>
          </cell>
          <cell r="EJ238">
            <v>0</v>
          </cell>
          <cell r="EL238">
            <v>0</v>
          </cell>
          <cell r="EN238">
            <v>0</v>
          </cell>
          <cell r="EP238">
            <v>0</v>
          </cell>
          <cell r="ER238">
            <v>0</v>
          </cell>
          <cell r="ET238">
            <v>0</v>
          </cell>
          <cell r="EX238">
            <v>0</v>
          </cell>
          <cell r="EZ238">
            <v>0</v>
          </cell>
          <cell r="FD238">
            <v>0</v>
          </cell>
          <cell r="FF238">
            <v>0</v>
          </cell>
        </row>
        <row r="239">
          <cell r="A239" t="str">
            <v>STV1</v>
          </cell>
          <cell r="B239" t="str">
            <v>DK-East</v>
          </cell>
          <cell r="G239">
            <v>143</v>
          </cell>
          <cell r="H239">
            <v>0</v>
          </cell>
          <cell r="AK239">
            <v>51.336999999999996</v>
          </cell>
          <cell r="AL239">
            <v>0</v>
          </cell>
          <cell r="AN239">
            <v>0</v>
          </cell>
          <cell r="AO239">
            <v>22.536800000000003</v>
          </cell>
          <cell r="AP239">
            <v>3553.55</v>
          </cell>
          <cell r="AQ239">
            <v>27.17</v>
          </cell>
          <cell r="BG239" t="b">
            <v>0</v>
          </cell>
          <cell r="BO239" t="b">
            <v>0</v>
          </cell>
          <cell r="CA239" t="b">
            <v>0</v>
          </cell>
          <cell r="CB239" t="b">
            <v>0</v>
          </cell>
          <cell r="CD239" t="b">
            <v>0</v>
          </cell>
          <cell r="CE239" t="b">
            <v>0</v>
          </cell>
          <cell r="CG239" t="b">
            <v>0</v>
          </cell>
          <cell r="CH239" t="b">
            <v>0</v>
          </cell>
          <cell r="CP239" t="str">
            <v>ETCOASTM</v>
          </cell>
          <cell r="CT239" t="b">
            <v>0</v>
          </cell>
          <cell r="CV239" t="b">
            <v>0</v>
          </cell>
          <cell r="CX239" t="b">
            <v>0</v>
          </cell>
          <cell r="CZ239" t="b">
            <v>0</v>
          </cell>
          <cell r="DB239" t="b">
            <v>0</v>
          </cell>
          <cell r="DD239" t="b">
            <v>0</v>
          </cell>
          <cell r="DF239" t="b">
            <v>0</v>
          </cell>
          <cell r="DH239" t="b">
            <v>0</v>
          </cell>
          <cell r="DJ239" t="b">
            <v>0</v>
          </cell>
          <cell r="DL239" t="b">
            <v>0</v>
          </cell>
          <cell r="DN239" t="b">
            <v>0</v>
          </cell>
          <cell r="DP239" t="b">
            <v>0</v>
          </cell>
          <cell r="DV239">
            <v>0</v>
          </cell>
          <cell r="DX239">
            <v>0</v>
          </cell>
          <cell r="DZ239">
            <v>0</v>
          </cell>
          <cell r="EB239">
            <v>0</v>
          </cell>
          <cell r="ED239">
            <v>0</v>
          </cell>
          <cell r="EF239">
            <v>0</v>
          </cell>
          <cell r="EJ239">
            <v>0</v>
          </cell>
          <cell r="EL239">
            <v>0</v>
          </cell>
          <cell r="EN239">
            <v>0</v>
          </cell>
          <cell r="EP239">
            <v>0</v>
          </cell>
          <cell r="ER239">
            <v>0</v>
          </cell>
          <cell r="ET239">
            <v>0</v>
          </cell>
          <cell r="EX239">
            <v>0</v>
          </cell>
          <cell r="EZ239">
            <v>0</v>
          </cell>
          <cell r="FD239">
            <v>0</v>
          </cell>
          <cell r="FF239">
            <v>0</v>
          </cell>
        </row>
        <row r="240">
          <cell r="A240" t="str">
            <v>STV1</v>
          </cell>
          <cell r="B240" t="str">
            <v>DK-East</v>
          </cell>
          <cell r="G240">
            <v>143</v>
          </cell>
          <cell r="H240">
            <v>0</v>
          </cell>
          <cell r="AK240">
            <v>51.336999999999996</v>
          </cell>
          <cell r="AL240">
            <v>0</v>
          </cell>
          <cell r="AN240">
            <v>0</v>
          </cell>
          <cell r="AO240">
            <v>11.44</v>
          </cell>
          <cell r="AP240">
            <v>2860</v>
          </cell>
          <cell r="AQ240">
            <v>20.020000000000003</v>
          </cell>
          <cell r="BG240" t="b">
            <v>0</v>
          </cell>
          <cell r="BO240" t="b">
            <v>0</v>
          </cell>
          <cell r="CA240" t="b">
            <v>0</v>
          </cell>
          <cell r="CB240" t="b">
            <v>0</v>
          </cell>
          <cell r="CD240" t="b">
            <v>0</v>
          </cell>
          <cell r="CE240" t="b">
            <v>0</v>
          </cell>
          <cell r="CG240" t="b">
            <v>0</v>
          </cell>
          <cell r="CH240" t="b">
            <v>0</v>
          </cell>
          <cell r="CP240" t="str">
            <v>ETHFOSTM</v>
          </cell>
          <cell r="CT240" t="b">
            <v>0</v>
          </cell>
          <cell r="CV240" t="b">
            <v>0</v>
          </cell>
          <cell r="CX240" t="b">
            <v>0</v>
          </cell>
          <cell r="CZ240" t="b">
            <v>0</v>
          </cell>
          <cell r="DB240" t="b">
            <v>0</v>
          </cell>
          <cell r="DD240" t="b">
            <v>0</v>
          </cell>
          <cell r="DF240" t="b">
            <v>0</v>
          </cell>
          <cell r="DH240" t="b">
            <v>0</v>
          </cell>
          <cell r="DJ240" t="b">
            <v>0</v>
          </cell>
          <cell r="DL240" t="b">
            <v>0</v>
          </cell>
          <cell r="DN240" t="b">
            <v>0</v>
          </cell>
          <cell r="DP240" t="b">
            <v>0</v>
          </cell>
          <cell r="DV240">
            <v>0</v>
          </cell>
          <cell r="DX240">
            <v>0</v>
          </cell>
          <cell r="DZ240">
            <v>0</v>
          </cell>
          <cell r="EB240">
            <v>0</v>
          </cell>
          <cell r="ED240">
            <v>0</v>
          </cell>
          <cell r="EF240">
            <v>0</v>
          </cell>
          <cell r="EJ240">
            <v>0</v>
          </cell>
          <cell r="EL240">
            <v>0</v>
          </cell>
          <cell r="EN240">
            <v>0</v>
          </cell>
          <cell r="EP240">
            <v>0</v>
          </cell>
          <cell r="ER240">
            <v>0</v>
          </cell>
          <cell r="ET240">
            <v>0</v>
          </cell>
          <cell r="EX240">
            <v>0</v>
          </cell>
          <cell r="EZ240">
            <v>0</v>
          </cell>
          <cell r="FD240">
            <v>0</v>
          </cell>
          <cell r="FF240">
            <v>0</v>
          </cell>
        </row>
        <row r="241">
          <cell r="A241" t="str">
            <v>STV2</v>
          </cell>
          <cell r="B241" t="str">
            <v>DK-East</v>
          </cell>
          <cell r="G241">
            <v>270</v>
          </cell>
          <cell r="H241">
            <v>0</v>
          </cell>
          <cell r="AK241">
            <v>99.36</v>
          </cell>
          <cell r="AL241">
            <v>0</v>
          </cell>
          <cell r="AN241">
            <v>0</v>
          </cell>
          <cell r="AO241">
            <v>42.552000000000007</v>
          </cell>
          <cell r="AP241">
            <v>6709.5</v>
          </cell>
          <cell r="AQ241">
            <v>37.800000000000004</v>
          </cell>
          <cell r="BG241" t="b">
            <v>0</v>
          </cell>
          <cell r="BO241" t="b">
            <v>0</v>
          </cell>
          <cell r="CA241" t="b">
            <v>0</v>
          </cell>
          <cell r="CB241" t="b">
            <v>0</v>
          </cell>
          <cell r="CD241" t="b">
            <v>0</v>
          </cell>
          <cell r="CE241" t="b">
            <v>0</v>
          </cell>
          <cell r="CG241" t="b">
            <v>0</v>
          </cell>
          <cell r="CH241" t="b">
            <v>0</v>
          </cell>
          <cell r="CP241" t="str">
            <v>ETCOASTM</v>
          </cell>
          <cell r="CT241" t="b">
            <v>0</v>
          </cell>
          <cell r="CV241" t="b">
            <v>0</v>
          </cell>
          <cell r="CX241" t="b">
            <v>0</v>
          </cell>
          <cell r="CZ241" t="b">
            <v>0</v>
          </cell>
          <cell r="DB241" t="b">
            <v>0</v>
          </cell>
          <cell r="DD241" t="b">
            <v>0</v>
          </cell>
          <cell r="DF241" t="b">
            <v>0</v>
          </cell>
          <cell r="DH241" t="b">
            <v>0</v>
          </cell>
          <cell r="DJ241" t="b">
            <v>0</v>
          </cell>
          <cell r="DL241" t="b">
            <v>0</v>
          </cell>
          <cell r="DN241" t="b">
            <v>0</v>
          </cell>
          <cell r="DP241" t="b">
            <v>0</v>
          </cell>
          <cell r="DV241">
            <v>0</v>
          </cell>
          <cell r="DX241">
            <v>0</v>
          </cell>
          <cell r="DZ241">
            <v>0</v>
          </cell>
          <cell r="EB241">
            <v>0</v>
          </cell>
          <cell r="ED241">
            <v>0</v>
          </cell>
          <cell r="EF241">
            <v>0</v>
          </cell>
          <cell r="EJ241">
            <v>0</v>
          </cell>
          <cell r="EL241">
            <v>0</v>
          </cell>
          <cell r="EN241">
            <v>0</v>
          </cell>
          <cell r="EP241">
            <v>0</v>
          </cell>
          <cell r="ER241">
            <v>0</v>
          </cell>
          <cell r="ET241">
            <v>0</v>
          </cell>
          <cell r="EX241">
            <v>0</v>
          </cell>
          <cell r="EZ241">
            <v>0</v>
          </cell>
          <cell r="FD241">
            <v>0</v>
          </cell>
          <cell r="FF241">
            <v>0</v>
          </cell>
        </row>
        <row r="242">
          <cell r="A242" t="str">
            <v>STV2</v>
          </cell>
          <cell r="B242" t="str">
            <v>DK-East</v>
          </cell>
          <cell r="G242">
            <v>270</v>
          </cell>
          <cell r="H242">
            <v>0</v>
          </cell>
          <cell r="AK242">
            <v>99.36</v>
          </cell>
          <cell r="AL242">
            <v>0</v>
          </cell>
          <cell r="AN242">
            <v>0</v>
          </cell>
          <cell r="AO242">
            <v>42.552000000000007</v>
          </cell>
          <cell r="AP242">
            <v>6709.5</v>
          </cell>
          <cell r="AQ242">
            <v>37.800000000000004</v>
          </cell>
          <cell r="BG242" t="b">
            <v>0</v>
          </cell>
          <cell r="BO242" t="b">
            <v>0</v>
          </cell>
          <cell r="CA242" t="b">
            <v>0</v>
          </cell>
          <cell r="CB242" t="b">
            <v>0</v>
          </cell>
          <cell r="CD242" t="b">
            <v>0</v>
          </cell>
          <cell r="CE242" t="b">
            <v>0</v>
          </cell>
          <cell r="CG242" t="b">
            <v>0</v>
          </cell>
          <cell r="CH242" t="b">
            <v>0</v>
          </cell>
          <cell r="CP242" t="str">
            <v>ETCOASTM</v>
          </cell>
          <cell r="CT242" t="b">
            <v>0</v>
          </cell>
          <cell r="CV242" t="b">
            <v>0</v>
          </cell>
          <cell r="CX242" t="b">
            <v>0</v>
          </cell>
          <cell r="CZ242" t="b">
            <v>0</v>
          </cell>
          <cell r="DB242" t="b">
            <v>0</v>
          </cell>
          <cell r="DD242" t="b">
            <v>0</v>
          </cell>
          <cell r="DF242" t="b">
            <v>0</v>
          </cell>
          <cell r="DH242" t="b">
            <v>0</v>
          </cell>
          <cell r="DJ242" t="b">
            <v>0</v>
          </cell>
          <cell r="DL242" t="b">
            <v>0</v>
          </cell>
          <cell r="DN242" t="b">
            <v>0</v>
          </cell>
          <cell r="DP242" t="b">
            <v>0</v>
          </cell>
          <cell r="DV242">
            <v>0</v>
          </cell>
          <cell r="DX242">
            <v>0</v>
          </cell>
          <cell r="DZ242">
            <v>0</v>
          </cell>
          <cell r="EB242">
            <v>0</v>
          </cell>
          <cell r="ED242">
            <v>0</v>
          </cell>
          <cell r="EF242">
            <v>0</v>
          </cell>
          <cell r="EJ242">
            <v>0</v>
          </cell>
          <cell r="EL242">
            <v>0</v>
          </cell>
          <cell r="EN242">
            <v>0</v>
          </cell>
          <cell r="EP242">
            <v>0</v>
          </cell>
          <cell r="ER242">
            <v>0</v>
          </cell>
          <cell r="ET242">
            <v>0</v>
          </cell>
          <cell r="EX242">
            <v>0</v>
          </cell>
          <cell r="EZ242">
            <v>0</v>
          </cell>
          <cell r="FD242">
            <v>0</v>
          </cell>
          <cell r="FF242">
            <v>0</v>
          </cell>
        </row>
        <row r="243">
          <cell r="A243" t="str">
            <v>STV2</v>
          </cell>
          <cell r="B243" t="str">
            <v>DK-East</v>
          </cell>
          <cell r="G243">
            <v>270</v>
          </cell>
          <cell r="H243">
            <v>0</v>
          </cell>
          <cell r="AK243">
            <v>99.36</v>
          </cell>
          <cell r="AL243">
            <v>0</v>
          </cell>
          <cell r="AN243">
            <v>0</v>
          </cell>
          <cell r="AO243">
            <v>42.552000000000007</v>
          </cell>
          <cell r="AP243">
            <v>6709.5</v>
          </cell>
          <cell r="AQ243">
            <v>37.800000000000004</v>
          </cell>
          <cell r="BG243" t="b">
            <v>0</v>
          </cell>
          <cell r="BO243" t="b">
            <v>0</v>
          </cell>
          <cell r="CA243" t="b">
            <v>0</v>
          </cell>
          <cell r="CB243" t="b">
            <v>0</v>
          </cell>
          <cell r="CD243" t="b">
            <v>0</v>
          </cell>
          <cell r="CE243" t="b">
            <v>0</v>
          </cell>
          <cell r="CG243" t="b">
            <v>0</v>
          </cell>
          <cell r="CH243" t="b">
            <v>0</v>
          </cell>
          <cell r="CP243" t="str">
            <v>ETCOASTM</v>
          </cell>
          <cell r="CT243" t="b">
            <v>0</v>
          </cell>
          <cell r="CV243" t="b">
            <v>0</v>
          </cell>
          <cell r="CX243" t="b">
            <v>0</v>
          </cell>
          <cell r="CZ243" t="b">
            <v>0</v>
          </cell>
          <cell r="DB243" t="b">
            <v>0</v>
          </cell>
          <cell r="DD243" t="b">
            <v>0</v>
          </cell>
          <cell r="DF243" t="b">
            <v>0</v>
          </cell>
          <cell r="DH243" t="b">
            <v>0</v>
          </cell>
          <cell r="DJ243" t="b">
            <v>0</v>
          </cell>
          <cell r="DL243" t="b">
            <v>0</v>
          </cell>
          <cell r="DN243" t="b">
            <v>0</v>
          </cell>
          <cell r="DP243" t="b">
            <v>0</v>
          </cell>
          <cell r="DV243">
            <v>0</v>
          </cell>
          <cell r="DX243">
            <v>0</v>
          </cell>
          <cell r="DZ243">
            <v>0</v>
          </cell>
          <cell r="EB243">
            <v>0</v>
          </cell>
          <cell r="ED243">
            <v>0</v>
          </cell>
          <cell r="EF243">
            <v>0</v>
          </cell>
          <cell r="EJ243">
            <v>0</v>
          </cell>
          <cell r="EL243">
            <v>0</v>
          </cell>
          <cell r="EN243">
            <v>0</v>
          </cell>
          <cell r="EP243">
            <v>0</v>
          </cell>
          <cell r="ER243">
            <v>0</v>
          </cell>
          <cell r="ET243">
            <v>0</v>
          </cell>
          <cell r="EX243">
            <v>0</v>
          </cell>
          <cell r="EZ243">
            <v>0</v>
          </cell>
          <cell r="FD243">
            <v>0</v>
          </cell>
          <cell r="FF243">
            <v>0</v>
          </cell>
        </row>
        <row r="244">
          <cell r="A244" t="str">
            <v>STV2</v>
          </cell>
          <cell r="B244" t="str">
            <v>DK-East</v>
          </cell>
          <cell r="G244">
            <v>270</v>
          </cell>
          <cell r="H244">
            <v>0</v>
          </cell>
          <cell r="AK244">
            <v>99.36</v>
          </cell>
          <cell r="AL244">
            <v>0</v>
          </cell>
          <cell r="AN244">
            <v>0</v>
          </cell>
          <cell r="AO244">
            <v>42.552000000000007</v>
          </cell>
          <cell r="AP244">
            <v>6709.5</v>
          </cell>
          <cell r="AQ244">
            <v>51.3</v>
          </cell>
          <cell r="BG244" t="b">
            <v>0</v>
          </cell>
          <cell r="BO244" t="b">
            <v>0</v>
          </cell>
          <cell r="CA244" t="b">
            <v>0</v>
          </cell>
          <cell r="CB244" t="b">
            <v>0</v>
          </cell>
          <cell r="CD244" t="b">
            <v>0</v>
          </cell>
          <cell r="CE244" t="b">
            <v>0</v>
          </cell>
          <cell r="CG244" t="b">
            <v>0</v>
          </cell>
          <cell r="CH244" t="b">
            <v>0</v>
          </cell>
          <cell r="CP244" t="str">
            <v>ETCOASTM</v>
          </cell>
          <cell r="CT244" t="b">
            <v>0</v>
          </cell>
          <cell r="CV244" t="b">
            <v>0</v>
          </cell>
          <cell r="CX244" t="b">
            <v>0</v>
          </cell>
          <cell r="CZ244" t="b">
            <v>0</v>
          </cell>
          <cell r="DB244" t="b">
            <v>0</v>
          </cell>
          <cell r="DD244" t="b">
            <v>0</v>
          </cell>
          <cell r="DF244" t="b">
            <v>0</v>
          </cell>
          <cell r="DH244" t="b">
            <v>0</v>
          </cell>
          <cell r="DJ244" t="b">
            <v>0</v>
          </cell>
          <cell r="DL244" t="b">
            <v>0</v>
          </cell>
          <cell r="DN244" t="b">
            <v>0</v>
          </cell>
          <cell r="DP244" t="b">
            <v>0</v>
          </cell>
          <cell r="DV244">
            <v>0</v>
          </cell>
          <cell r="DX244">
            <v>0</v>
          </cell>
          <cell r="DZ244">
            <v>0</v>
          </cell>
          <cell r="EB244">
            <v>0</v>
          </cell>
          <cell r="ED244">
            <v>0</v>
          </cell>
          <cell r="EF244">
            <v>0</v>
          </cell>
          <cell r="EJ244">
            <v>0</v>
          </cell>
          <cell r="EL244">
            <v>0</v>
          </cell>
          <cell r="EN244">
            <v>0</v>
          </cell>
          <cell r="EP244">
            <v>0</v>
          </cell>
          <cell r="ER244">
            <v>0</v>
          </cell>
          <cell r="ET244">
            <v>0</v>
          </cell>
          <cell r="EX244">
            <v>0</v>
          </cell>
          <cell r="EZ244">
            <v>0</v>
          </cell>
          <cell r="FD244">
            <v>0</v>
          </cell>
          <cell r="FF244">
            <v>0</v>
          </cell>
        </row>
        <row r="245">
          <cell r="A245" t="str">
            <v>STV2</v>
          </cell>
          <cell r="B245" t="str">
            <v>DK-East</v>
          </cell>
          <cell r="G245">
            <v>270</v>
          </cell>
          <cell r="H245">
            <v>0</v>
          </cell>
          <cell r="AK245">
            <v>99.36</v>
          </cell>
          <cell r="AL245">
            <v>0</v>
          </cell>
          <cell r="AN245">
            <v>0</v>
          </cell>
          <cell r="AO245">
            <v>21.6</v>
          </cell>
          <cell r="AP245">
            <v>5400</v>
          </cell>
          <cell r="AQ245">
            <v>51.3</v>
          </cell>
          <cell r="BG245" t="b">
            <v>0</v>
          </cell>
          <cell r="BO245" t="b">
            <v>0</v>
          </cell>
          <cell r="CA245" t="b">
            <v>0</v>
          </cell>
          <cell r="CB245" t="b">
            <v>0</v>
          </cell>
          <cell r="CD245" t="b">
            <v>0</v>
          </cell>
          <cell r="CE245" t="b">
            <v>0</v>
          </cell>
          <cell r="CG245" t="b">
            <v>0</v>
          </cell>
          <cell r="CH245" t="b">
            <v>0</v>
          </cell>
          <cell r="CP245" t="str">
            <v>ETHFOSTM</v>
          </cell>
          <cell r="CT245" t="b">
            <v>0</v>
          </cell>
          <cell r="CV245" t="b">
            <v>0</v>
          </cell>
          <cell r="CX245" t="b">
            <v>0</v>
          </cell>
          <cell r="CZ245" t="b">
            <v>0</v>
          </cell>
          <cell r="DB245" t="b">
            <v>0</v>
          </cell>
          <cell r="DD245" t="b">
            <v>0</v>
          </cell>
          <cell r="DF245" t="b">
            <v>0</v>
          </cell>
          <cell r="DH245" t="b">
            <v>0</v>
          </cell>
          <cell r="DJ245" t="b">
            <v>0</v>
          </cell>
          <cell r="DL245" t="b">
            <v>0</v>
          </cell>
          <cell r="DN245" t="b">
            <v>0</v>
          </cell>
          <cell r="DP245" t="b">
            <v>0</v>
          </cell>
          <cell r="DV245">
            <v>0</v>
          </cell>
          <cell r="DX245">
            <v>0</v>
          </cell>
          <cell r="DZ245">
            <v>0</v>
          </cell>
          <cell r="EB245">
            <v>0</v>
          </cell>
          <cell r="ED245">
            <v>0</v>
          </cell>
          <cell r="EF245">
            <v>0</v>
          </cell>
          <cell r="EJ245">
            <v>0</v>
          </cell>
          <cell r="EL245">
            <v>0</v>
          </cell>
          <cell r="EN245">
            <v>0</v>
          </cell>
          <cell r="EP245">
            <v>0</v>
          </cell>
          <cell r="ER245">
            <v>0</v>
          </cell>
          <cell r="ET245">
            <v>0</v>
          </cell>
          <cell r="EX245">
            <v>0</v>
          </cell>
          <cell r="EZ245">
            <v>0</v>
          </cell>
          <cell r="FD245">
            <v>0</v>
          </cell>
          <cell r="FF245">
            <v>0</v>
          </cell>
        </row>
        <row r="246">
          <cell r="A246" t="str">
            <v>DTU</v>
          </cell>
          <cell r="B246" t="str">
            <v>DK-East</v>
          </cell>
          <cell r="G246">
            <v>39</v>
          </cell>
          <cell r="H246">
            <v>32.151690024732069</v>
          </cell>
          <cell r="AK246">
            <v>17.823</v>
          </cell>
          <cell r="AL246">
            <v>12.113208855154621</v>
          </cell>
          <cell r="AN246">
            <v>0</v>
          </cell>
          <cell r="AO246">
            <v>3.12</v>
          </cell>
          <cell r="AP246">
            <v>390</v>
          </cell>
          <cell r="AQ246">
            <v>3.9000000000000004</v>
          </cell>
          <cell r="BG246" t="b">
            <v>0</v>
          </cell>
          <cell r="BO246" t="b">
            <v>0</v>
          </cell>
          <cell r="CA246" t="b">
            <v>0</v>
          </cell>
          <cell r="CB246" t="b">
            <v>0</v>
          </cell>
          <cell r="CD246" t="b">
            <v>0</v>
          </cell>
          <cell r="CE246" t="b">
            <v>0</v>
          </cell>
          <cell r="CG246" t="b">
            <v>0</v>
          </cell>
          <cell r="CH246" t="b">
            <v>0</v>
          </cell>
          <cell r="CP246" t="str">
            <v>ECGASGTD</v>
          </cell>
          <cell r="CT246" t="b">
            <v>0</v>
          </cell>
          <cell r="CV246" t="b">
            <v>0</v>
          </cell>
          <cell r="CX246" t="b">
            <v>0</v>
          </cell>
          <cell r="CZ246" t="b">
            <v>0</v>
          </cell>
          <cell r="DB246" t="b">
            <v>0</v>
          </cell>
          <cell r="DD246" t="b">
            <v>0</v>
          </cell>
          <cell r="DF246" t="b">
            <v>0</v>
          </cell>
          <cell r="DH246" t="b">
            <v>0</v>
          </cell>
          <cell r="DJ246" t="b">
            <v>0</v>
          </cell>
          <cell r="DL246" t="b">
            <v>0</v>
          </cell>
          <cell r="DN246" t="b">
            <v>0</v>
          </cell>
          <cell r="DP246" t="b">
            <v>0</v>
          </cell>
          <cell r="DV246">
            <v>0</v>
          </cell>
          <cell r="DX246">
            <v>0</v>
          </cell>
          <cell r="DZ246">
            <v>0</v>
          </cell>
          <cell r="EB246">
            <v>0</v>
          </cell>
          <cell r="ED246">
            <v>0</v>
          </cell>
          <cell r="EF246">
            <v>0</v>
          </cell>
          <cell r="EJ246">
            <v>0</v>
          </cell>
          <cell r="EL246">
            <v>0</v>
          </cell>
          <cell r="EN246">
            <v>0</v>
          </cell>
          <cell r="EP246">
            <v>0</v>
          </cell>
          <cell r="ER246">
            <v>0</v>
          </cell>
          <cell r="ET246">
            <v>0</v>
          </cell>
          <cell r="EX246">
            <v>0</v>
          </cell>
          <cell r="EZ246">
            <v>0</v>
          </cell>
          <cell r="FD246">
            <v>0</v>
          </cell>
          <cell r="FF246">
            <v>0</v>
          </cell>
        </row>
        <row r="247">
          <cell r="A247" t="str">
            <v>DTU</v>
          </cell>
          <cell r="B247" t="str">
            <v>DK-East</v>
          </cell>
          <cell r="G247">
            <v>39</v>
          </cell>
          <cell r="H247">
            <v>32.151690024732069</v>
          </cell>
          <cell r="AK247">
            <v>17.823</v>
          </cell>
          <cell r="AL247">
            <v>12.113208855154621</v>
          </cell>
          <cell r="AN247">
            <v>0</v>
          </cell>
          <cell r="AO247">
            <v>3.12</v>
          </cell>
          <cell r="AP247">
            <v>390</v>
          </cell>
          <cell r="AQ247">
            <v>3.9000000000000004</v>
          </cell>
          <cell r="BG247" t="b">
            <v>0</v>
          </cell>
          <cell r="BO247" t="b">
            <v>0</v>
          </cell>
          <cell r="CA247" t="b">
            <v>0</v>
          </cell>
          <cell r="CB247" t="b">
            <v>0</v>
          </cell>
          <cell r="CD247" t="b">
            <v>0</v>
          </cell>
          <cell r="CE247" t="b">
            <v>0</v>
          </cell>
          <cell r="CG247" t="b">
            <v>0</v>
          </cell>
          <cell r="CH247" t="b">
            <v>0</v>
          </cell>
          <cell r="CP247" t="str">
            <v>ECGASGTD</v>
          </cell>
          <cell r="CT247" t="b">
            <v>0</v>
          </cell>
          <cell r="CV247" t="b">
            <v>0</v>
          </cell>
          <cell r="CX247" t="b">
            <v>0</v>
          </cell>
          <cell r="CZ247" t="b">
            <v>0</v>
          </cell>
          <cell r="DB247" t="b">
            <v>0</v>
          </cell>
          <cell r="DD247" t="b">
            <v>0</v>
          </cell>
          <cell r="DF247" t="b">
            <v>0</v>
          </cell>
          <cell r="DH247" t="b">
            <v>0</v>
          </cell>
          <cell r="DJ247" t="b">
            <v>0</v>
          </cell>
          <cell r="DL247" t="b">
            <v>0</v>
          </cell>
          <cell r="DN247" t="b">
            <v>0</v>
          </cell>
          <cell r="DP247" t="b">
            <v>0</v>
          </cell>
          <cell r="DV247">
            <v>0</v>
          </cell>
          <cell r="DX247">
            <v>0</v>
          </cell>
          <cell r="DZ247">
            <v>0</v>
          </cell>
          <cell r="EB247">
            <v>0</v>
          </cell>
          <cell r="ED247">
            <v>0</v>
          </cell>
          <cell r="EF247">
            <v>0</v>
          </cell>
          <cell r="EJ247">
            <v>0</v>
          </cell>
          <cell r="EL247">
            <v>0</v>
          </cell>
          <cell r="EN247">
            <v>0</v>
          </cell>
          <cell r="EP247">
            <v>0</v>
          </cell>
          <cell r="ER247">
            <v>0</v>
          </cell>
          <cell r="ET247">
            <v>0</v>
          </cell>
          <cell r="EX247">
            <v>0</v>
          </cell>
          <cell r="EZ247">
            <v>0</v>
          </cell>
          <cell r="FD247">
            <v>0</v>
          </cell>
          <cell r="FF247">
            <v>0</v>
          </cell>
        </row>
        <row r="248">
          <cell r="A248" t="str">
            <v>DTU</v>
          </cell>
          <cell r="B248" t="str">
            <v>DK-East</v>
          </cell>
          <cell r="G248">
            <v>39</v>
          </cell>
          <cell r="H248">
            <v>32.151690024732069</v>
          </cell>
          <cell r="AK248">
            <v>17.823</v>
          </cell>
          <cell r="AL248">
            <v>12.113208855154621</v>
          </cell>
          <cell r="AN248">
            <v>0</v>
          </cell>
          <cell r="AO248">
            <v>3.12</v>
          </cell>
          <cell r="AP248">
            <v>390</v>
          </cell>
          <cell r="AQ248">
            <v>3.9000000000000004</v>
          </cell>
          <cell r="BG248" t="b">
            <v>0</v>
          </cell>
          <cell r="BO248" t="b">
            <v>0</v>
          </cell>
          <cell r="CA248" t="b">
            <v>0</v>
          </cell>
          <cell r="CB248" t="b">
            <v>0</v>
          </cell>
          <cell r="CD248" t="b">
            <v>0</v>
          </cell>
          <cell r="CE248" t="b">
            <v>0</v>
          </cell>
          <cell r="CG248" t="b">
            <v>0</v>
          </cell>
          <cell r="CH248" t="b">
            <v>0</v>
          </cell>
          <cell r="CP248" t="str">
            <v>ECGASGTD</v>
          </cell>
          <cell r="CT248" t="b">
            <v>0</v>
          </cell>
          <cell r="CV248" t="b">
            <v>0</v>
          </cell>
          <cell r="CX248" t="b">
            <v>0</v>
          </cell>
          <cell r="CZ248" t="b">
            <v>0</v>
          </cell>
          <cell r="DB248" t="b">
            <v>0</v>
          </cell>
          <cell r="DD248" t="b">
            <v>0</v>
          </cell>
          <cell r="DF248" t="b">
            <v>0</v>
          </cell>
          <cell r="DH248" t="b">
            <v>0</v>
          </cell>
          <cell r="DJ248" t="b">
            <v>0</v>
          </cell>
          <cell r="DL248" t="b">
            <v>0</v>
          </cell>
          <cell r="DN248" t="b">
            <v>0</v>
          </cell>
          <cell r="DP248" t="b">
            <v>0</v>
          </cell>
          <cell r="DV248">
            <v>0</v>
          </cell>
          <cell r="DX248">
            <v>0</v>
          </cell>
          <cell r="DZ248">
            <v>0</v>
          </cell>
          <cell r="EB248">
            <v>0</v>
          </cell>
          <cell r="ED248">
            <v>0</v>
          </cell>
          <cell r="EF248">
            <v>0</v>
          </cell>
          <cell r="EJ248">
            <v>0</v>
          </cell>
          <cell r="EL248">
            <v>0</v>
          </cell>
          <cell r="EN248">
            <v>0</v>
          </cell>
          <cell r="EP248">
            <v>0</v>
          </cell>
          <cell r="ER248">
            <v>0</v>
          </cell>
          <cell r="ET248">
            <v>0</v>
          </cell>
          <cell r="EX248">
            <v>0</v>
          </cell>
          <cell r="EZ248">
            <v>0</v>
          </cell>
          <cell r="FD248">
            <v>0</v>
          </cell>
          <cell r="FF248">
            <v>0</v>
          </cell>
        </row>
        <row r="249">
          <cell r="A249" t="str">
            <v>DTU</v>
          </cell>
          <cell r="B249" t="str">
            <v>DK-East</v>
          </cell>
          <cell r="G249">
            <v>39</v>
          </cell>
          <cell r="H249">
            <v>28.676470588235293</v>
          </cell>
          <cell r="AK249">
            <v>19.265999999999998</v>
          </cell>
          <cell r="AL249">
            <v>10.416306228373701</v>
          </cell>
          <cell r="AN249">
            <v>0</v>
          </cell>
          <cell r="AO249">
            <v>3.12</v>
          </cell>
          <cell r="AP249">
            <v>390</v>
          </cell>
          <cell r="AQ249">
            <v>3.9000000000000004</v>
          </cell>
          <cell r="BG249" t="b">
            <v>0</v>
          </cell>
          <cell r="BO249" t="b">
            <v>0</v>
          </cell>
          <cell r="CA249" t="b">
            <v>0</v>
          </cell>
          <cell r="CB249" t="b">
            <v>0</v>
          </cell>
          <cell r="CD249" t="b">
            <v>0</v>
          </cell>
          <cell r="CE249" t="b">
            <v>0</v>
          </cell>
          <cell r="CG249" t="b">
            <v>0</v>
          </cell>
          <cell r="CH249" t="b">
            <v>0</v>
          </cell>
          <cell r="CP249" t="str">
            <v>ECGASGTD</v>
          </cell>
          <cell r="CT249" t="b">
            <v>0</v>
          </cell>
          <cell r="CV249" t="b">
            <v>0</v>
          </cell>
          <cell r="CX249" t="b">
            <v>0</v>
          </cell>
          <cell r="CZ249" t="b">
            <v>0</v>
          </cell>
          <cell r="DB249" t="b">
            <v>0</v>
          </cell>
          <cell r="DD249" t="b">
            <v>0</v>
          </cell>
          <cell r="DF249" t="b">
            <v>0</v>
          </cell>
          <cell r="DH249" t="b">
            <v>0</v>
          </cell>
          <cell r="DJ249" t="b">
            <v>0</v>
          </cell>
          <cell r="DL249" t="b">
            <v>0</v>
          </cell>
          <cell r="DN249" t="b">
            <v>0</v>
          </cell>
          <cell r="DP249" t="b">
            <v>0</v>
          </cell>
          <cell r="DV249">
            <v>0</v>
          </cell>
          <cell r="DX249">
            <v>0</v>
          </cell>
          <cell r="DZ249">
            <v>0</v>
          </cell>
          <cell r="EB249">
            <v>0</v>
          </cell>
          <cell r="ED249">
            <v>0</v>
          </cell>
          <cell r="EF249">
            <v>0</v>
          </cell>
          <cell r="EJ249">
            <v>0</v>
          </cell>
          <cell r="EL249">
            <v>0</v>
          </cell>
          <cell r="EN249">
            <v>0</v>
          </cell>
          <cell r="EP249">
            <v>0</v>
          </cell>
          <cell r="ER249">
            <v>0</v>
          </cell>
          <cell r="ET249">
            <v>0</v>
          </cell>
          <cell r="EX249">
            <v>0</v>
          </cell>
          <cell r="EZ249">
            <v>0</v>
          </cell>
          <cell r="FD249">
            <v>0</v>
          </cell>
          <cell r="FF249">
            <v>0</v>
          </cell>
        </row>
        <row r="250">
          <cell r="A250" t="str">
            <v>DTU_kedel</v>
          </cell>
          <cell r="B250" t="str">
            <v>DK-East</v>
          </cell>
          <cell r="G250">
            <v>0</v>
          </cell>
          <cell r="H250">
            <v>40</v>
          </cell>
          <cell r="AK250">
            <v>0</v>
          </cell>
          <cell r="AL250">
            <v>40</v>
          </cell>
          <cell r="AN250">
            <v>0</v>
          </cell>
          <cell r="AO250">
            <v>0</v>
          </cell>
          <cell r="AP250">
            <v>432</v>
          </cell>
          <cell r="AQ250">
            <v>0</v>
          </cell>
          <cell r="BG250" t="b">
            <v>0</v>
          </cell>
          <cell r="BO250" t="b">
            <v>0</v>
          </cell>
          <cell r="CA250" t="b">
            <v>0</v>
          </cell>
          <cell r="CB250" t="b">
            <v>0</v>
          </cell>
          <cell r="CD250" t="b">
            <v>0</v>
          </cell>
          <cell r="CE250" t="b">
            <v>0</v>
          </cell>
          <cell r="CG250" t="b">
            <v>0</v>
          </cell>
          <cell r="CH250" t="b">
            <v>0</v>
          </cell>
          <cell r="CP250" t="str">
            <v>EHGASBOD</v>
          </cell>
          <cell r="CT250" t="b">
            <v>0</v>
          </cell>
          <cell r="CV250" t="b">
            <v>0</v>
          </cell>
          <cell r="CX250" t="b">
            <v>0</v>
          </cell>
          <cell r="CZ250" t="b">
            <v>0</v>
          </cell>
          <cell r="DB250" t="b">
            <v>0</v>
          </cell>
          <cell r="DD250" t="b">
            <v>0</v>
          </cell>
          <cell r="DF250" t="b">
            <v>0</v>
          </cell>
          <cell r="DH250" t="b">
            <v>0</v>
          </cell>
          <cell r="DJ250" t="b">
            <v>0</v>
          </cell>
          <cell r="DL250" t="b">
            <v>0</v>
          </cell>
          <cell r="DN250" t="b">
            <v>0</v>
          </cell>
          <cell r="DP250" t="b">
            <v>0</v>
          </cell>
          <cell r="DV250">
            <v>0</v>
          </cell>
          <cell r="DX250">
            <v>0</v>
          </cell>
          <cell r="DZ250">
            <v>0</v>
          </cell>
          <cell r="EB250">
            <v>0</v>
          </cell>
          <cell r="ED250">
            <v>0</v>
          </cell>
          <cell r="EF250">
            <v>0</v>
          </cell>
          <cell r="EJ250">
            <v>0</v>
          </cell>
          <cell r="EL250">
            <v>0</v>
          </cell>
          <cell r="EN250">
            <v>0</v>
          </cell>
          <cell r="EP250">
            <v>0</v>
          </cell>
          <cell r="ER250">
            <v>0</v>
          </cell>
          <cell r="ET250">
            <v>0</v>
          </cell>
          <cell r="EX250">
            <v>0</v>
          </cell>
          <cell r="EZ250">
            <v>0</v>
          </cell>
          <cell r="FD250">
            <v>0</v>
          </cell>
          <cell r="FF250">
            <v>0</v>
          </cell>
        </row>
        <row r="251">
          <cell r="A251" t="str">
            <v>DTU_Kedel</v>
          </cell>
          <cell r="B251" t="str">
            <v>DK-East</v>
          </cell>
          <cell r="G251">
            <v>0</v>
          </cell>
          <cell r="H251">
            <v>40</v>
          </cell>
          <cell r="AK251">
            <v>0</v>
          </cell>
          <cell r="AL251">
            <v>40</v>
          </cell>
          <cell r="AN251">
            <v>0</v>
          </cell>
          <cell r="AO251">
            <v>0</v>
          </cell>
          <cell r="AP251">
            <v>432</v>
          </cell>
          <cell r="AQ251">
            <v>0</v>
          </cell>
          <cell r="BG251" t="b">
            <v>0</v>
          </cell>
          <cell r="BO251" t="b">
            <v>0</v>
          </cell>
          <cell r="CA251" t="b">
            <v>0</v>
          </cell>
          <cell r="CB251" t="b">
            <v>0</v>
          </cell>
          <cell r="CD251" t="b">
            <v>0</v>
          </cell>
          <cell r="CE251" t="b">
            <v>0</v>
          </cell>
          <cell r="CG251" t="b">
            <v>0</v>
          </cell>
          <cell r="CH251" t="b">
            <v>0</v>
          </cell>
          <cell r="CP251" t="str">
            <v>EHGASBOD</v>
          </cell>
          <cell r="CT251" t="b">
            <v>0</v>
          </cell>
          <cell r="CV251" t="b">
            <v>0</v>
          </cell>
          <cell r="CX251" t="b">
            <v>0</v>
          </cell>
          <cell r="CZ251" t="b">
            <v>0</v>
          </cell>
          <cell r="DB251" t="b">
            <v>0</v>
          </cell>
          <cell r="DD251" t="b">
            <v>0</v>
          </cell>
          <cell r="DF251" t="b">
            <v>0</v>
          </cell>
          <cell r="DH251" t="b">
            <v>0</v>
          </cell>
          <cell r="DJ251" t="b">
            <v>0</v>
          </cell>
          <cell r="DL251" t="b">
            <v>0</v>
          </cell>
          <cell r="DN251" t="b">
            <v>0</v>
          </cell>
          <cell r="DP251" t="b">
            <v>0</v>
          </cell>
          <cell r="DV251">
            <v>0</v>
          </cell>
          <cell r="DX251">
            <v>0</v>
          </cell>
          <cell r="DZ251">
            <v>0</v>
          </cell>
          <cell r="EB251">
            <v>0</v>
          </cell>
          <cell r="ED251">
            <v>0</v>
          </cell>
          <cell r="EF251">
            <v>0</v>
          </cell>
          <cell r="EJ251">
            <v>0</v>
          </cell>
          <cell r="EL251">
            <v>0</v>
          </cell>
          <cell r="EN251">
            <v>0</v>
          </cell>
          <cell r="EP251">
            <v>0</v>
          </cell>
          <cell r="ER251">
            <v>0</v>
          </cell>
          <cell r="ET251">
            <v>0</v>
          </cell>
          <cell r="EX251">
            <v>0</v>
          </cell>
          <cell r="EZ251">
            <v>0</v>
          </cell>
          <cell r="FD251">
            <v>0</v>
          </cell>
          <cell r="FF251">
            <v>0</v>
          </cell>
        </row>
        <row r="252">
          <cell r="A252" t="str">
            <v>VarmelagerDTU</v>
          </cell>
          <cell r="B252" t="str">
            <v>DK-East</v>
          </cell>
          <cell r="G252">
            <v>0</v>
          </cell>
          <cell r="H252">
            <v>32</v>
          </cell>
          <cell r="AK252">
            <v>0</v>
          </cell>
          <cell r="AL252">
            <v>0</v>
          </cell>
          <cell r="AN252">
            <v>0</v>
          </cell>
          <cell r="AO252">
            <v>0</v>
          </cell>
          <cell r="AP252">
            <v>0</v>
          </cell>
          <cell r="AQ252">
            <v>0</v>
          </cell>
          <cell r="BG252" t="b">
            <v>0</v>
          </cell>
          <cell r="BO252" t="b">
            <v>0</v>
          </cell>
          <cell r="CA252" t="b">
            <v>0</v>
          </cell>
          <cell r="CB252" t="b">
            <v>0</v>
          </cell>
          <cell r="CD252" t="b">
            <v>0</v>
          </cell>
          <cell r="CE252" t="b">
            <v>0</v>
          </cell>
          <cell r="CG252" t="b">
            <v>0</v>
          </cell>
          <cell r="CH252" t="b">
            <v>0</v>
          </cell>
          <cell r="CP252">
            <v>0</v>
          </cell>
          <cell r="CT252" t="b">
            <v>0</v>
          </cell>
          <cell r="CV252" t="b">
            <v>0</v>
          </cell>
          <cell r="CX252" t="b">
            <v>0</v>
          </cell>
          <cell r="CZ252" t="b">
            <v>0</v>
          </cell>
          <cell r="DB252" t="b">
            <v>0</v>
          </cell>
          <cell r="DD252" t="b">
            <v>0</v>
          </cell>
          <cell r="DF252" t="b">
            <v>0</v>
          </cell>
          <cell r="DH252" t="b">
            <v>0</v>
          </cell>
          <cell r="DJ252" t="b">
            <v>0</v>
          </cell>
          <cell r="DL252" t="b">
            <v>0</v>
          </cell>
          <cell r="DN252" t="b">
            <v>0</v>
          </cell>
          <cell r="DP252" t="b">
            <v>0</v>
          </cell>
          <cell r="DV252">
            <v>0</v>
          </cell>
          <cell r="DX252">
            <v>0</v>
          </cell>
          <cell r="DZ252">
            <v>0</v>
          </cell>
          <cell r="EB252">
            <v>0</v>
          </cell>
          <cell r="ED252">
            <v>0</v>
          </cell>
          <cell r="EF252">
            <v>0</v>
          </cell>
          <cell r="EJ252">
            <v>0</v>
          </cell>
          <cell r="EL252">
            <v>0</v>
          </cell>
          <cell r="EN252">
            <v>0</v>
          </cell>
          <cell r="EP252">
            <v>0</v>
          </cell>
          <cell r="ER252">
            <v>0</v>
          </cell>
          <cell r="ET252">
            <v>0</v>
          </cell>
          <cell r="EX252">
            <v>0</v>
          </cell>
          <cell r="EZ252">
            <v>0</v>
          </cell>
          <cell r="FD252">
            <v>0</v>
          </cell>
          <cell r="FF252">
            <v>0</v>
          </cell>
        </row>
        <row r="253">
          <cell r="A253" t="str">
            <v>MariboSaxkøbingKV</v>
          </cell>
          <cell r="B253" t="str">
            <v>DK-East</v>
          </cell>
          <cell r="G253">
            <v>10.327</v>
          </cell>
          <cell r="H253">
            <v>23</v>
          </cell>
          <cell r="AK253">
            <v>2.7986170000000001</v>
          </cell>
          <cell r="AL253">
            <v>13.881959910913141</v>
          </cell>
          <cell r="AN253">
            <v>0</v>
          </cell>
          <cell r="AO253">
            <v>2.8915600000000001</v>
          </cell>
          <cell r="AP253">
            <v>464.71499999999997</v>
          </cell>
          <cell r="AQ253">
            <v>1.4457800000000001</v>
          </cell>
          <cell r="BG253" t="b">
            <v>0</v>
          </cell>
          <cell r="BO253" t="b">
            <v>0</v>
          </cell>
          <cell r="CA253" t="b">
            <v>0</v>
          </cell>
          <cell r="CB253" t="b">
            <v>0</v>
          </cell>
          <cell r="CD253" t="b">
            <v>0</v>
          </cell>
          <cell r="CE253" t="b">
            <v>0</v>
          </cell>
          <cell r="CG253" t="b">
            <v>0</v>
          </cell>
          <cell r="CH253" t="b">
            <v>0</v>
          </cell>
          <cell r="CP253" t="str">
            <v>ECSTRBPD</v>
          </cell>
          <cell r="CT253" t="b">
            <v>0</v>
          </cell>
          <cell r="CV253" t="b">
            <v>0</v>
          </cell>
          <cell r="CX253" t="b">
            <v>0</v>
          </cell>
          <cell r="CZ253" t="b">
            <v>0</v>
          </cell>
          <cell r="DB253" t="b">
            <v>0</v>
          </cell>
          <cell r="DD253" t="b">
            <v>0</v>
          </cell>
          <cell r="DF253" t="b">
            <v>0</v>
          </cell>
          <cell r="DH253" t="b">
            <v>0</v>
          </cell>
          <cell r="DJ253" t="b">
            <v>0</v>
          </cell>
          <cell r="DL253" t="b">
            <v>0</v>
          </cell>
          <cell r="DN253" t="b">
            <v>0</v>
          </cell>
          <cell r="DP253" t="b">
            <v>0</v>
          </cell>
          <cell r="DV253">
            <v>0</v>
          </cell>
          <cell r="DX253">
            <v>0</v>
          </cell>
          <cell r="DZ253">
            <v>0</v>
          </cell>
          <cell r="EB253">
            <v>0</v>
          </cell>
          <cell r="ED253">
            <v>0</v>
          </cell>
          <cell r="EF253">
            <v>0</v>
          </cell>
          <cell r="EJ253">
            <v>0</v>
          </cell>
          <cell r="EL253">
            <v>0</v>
          </cell>
          <cell r="EN253">
            <v>0</v>
          </cell>
          <cell r="EP253">
            <v>0</v>
          </cell>
          <cell r="ER253">
            <v>0</v>
          </cell>
          <cell r="ET253">
            <v>0</v>
          </cell>
          <cell r="EX253">
            <v>0</v>
          </cell>
          <cell r="EZ253">
            <v>0</v>
          </cell>
          <cell r="FD253">
            <v>0</v>
          </cell>
          <cell r="FF253">
            <v>0</v>
          </cell>
        </row>
        <row r="254">
          <cell r="A254" t="str">
            <v>GM_DKE10</v>
          </cell>
          <cell r="B254" t="str">
            <v>DK-East</v>
          </cell>
          <cell r="G254">
            <v>33</v>
          </cell>
          <cell r="H254">
            <v>40.993788819875775</v>
          </cell>
          <cell r="AK254">
            <v>12.705</v>
          </cell>
          <cell r="AL254">
            <v>19.605725087766675</v>
          </cell>
          <cell r="AN254">
            <v>0</v>
          </cell>
          <cell r="AO254">
            <v>3.3000000000000003</v>
          </cell>
          <cell r="AP254">
            <v>990</v>
          </cell>
          <cell r="AQ254">
            <v>3.3000000000000003</v>
          </cell>
          <cell r="BG254" t="b">
            <v>0</v>
          </cell>
          <cell r="BO254" t="b">
            <v>0</v>
          </cell>
          <cell r="CA254" t="b">
            <v>0</v>
          </cell>
          <cell r="CB254" t="b">
            <v>0</v>
          </cell>
          <cell r="CD254" t="b">
            <v>0</v>
          </cell>
          <cell r="CE254" t="b">
            <v>0</v>
          </cell>
          <cell r="CG254" t="b">
            <v>0</v>
          </cell>
          <cell r="CH254" t="b">
            <v>0</v>
          </cell>
          <cell r="CP254" t="str">
            <v>ECGASEND</v>
          </cell>
          <cell r="CT254" t="b">
            <v>0</v>
          </cell>
          <cell r="CV254" t="b">
            <v>0</v>
          </cell>
          <cell r="CX254" t="b">
            <v>0</v>
          </cell>
          <cell r="CZ254" t="b">
            <v>0</v>
          </cell>
          <cell r="DB254" t="b">
            <v>0</v>
          </cell>
          <cell r="DD254" t="b">
            <v>0</v>
          </cell>
          <cell r="DF254" t="b">
            <v>0</v>
          </cell>
          <cell r="DH254" t="b">
            <v>0</v>
          </cell>
          <cell r="DJ254" t="b">
            <v>0</v>
          </cell>
          <cell r="DL254" t="b">
            <v>0</v>
          </cell>
          <cell r="DN254" t="b">
            <v>0</v>
          </cell>
          <cell r="DP254" t="b">
            <v>0</v>
          </cell>
          <cell r="DV254">
            <v>0</v>
          </cell>
          <cell r="DX254">
            <v>0</v>
          </cell>
          <cell r="DZ254">
            <v>0</v>
          </cell>
          <cell r="EB254">
            <v>0</v>
          </cell>
          <cell r="ED254">
            <v>0</v>
          </cell>
          <cell r="EF254">
            <v>0</v>
          </cell>
          <cell r="EJ254">
            <v>0</v>
          </cell>
          <cell r="EL254">
            <v>0</v>
          </cell>
          <cell r="EN254">
            <v>0</v>
          </cell>
          <cell r="EP254">
            <v>0</v>
          </cell>
          <cell r="ER254">
            <v>0</v>
          </cell>
          <cell r="ET254">
            <v>0</v>
          </cell>
          <cell r="EX254">
            <v>0</v>
          </cell>
          <cell r="EZ254">
            <v>0</v>
          </cell>
          <cell r="FD254">
            <v>0</v>
          </cell>
          <cell r="FF254">
            <v>0</v>
          </cell>
        </row>
        <row r="255">
          <cell r="A255" t="str">
            <v>GM_DKE10</v>
          </cell>
          <cell r="B255" t="str">
            <v>DK-East</v>
          </cell>
          <cell r="G255">
            <v>33</v>
          </cell>
          <cell r="H255">
            <v>40.993788819875775</v>
          </cell>
          <cell r="AK255">
            <v>12.705</v>
          </cell>
          <cell r="AL255">
            <v>19.605725087766675</v>
          </cell>
          <cell r="AN255">
            <v>0</v>
          </cell>
          <cell r="AO255">
            <v>3.3000000000000003</v>
          </cell>
          <cell r="AP255">
            <v>990</v>
          </cell>
          <cell r="AQ255">
            <v>3.3000000000000003</v>
          </cell>
          <cell r="BG255" t="b">
            <v>0</v>
          </cell>
          <cell r="BO255" t="b">
            <v>0</v>
          </cell>
          <cell r="CA255" t="b">
            <v>0</v>
          </cell>
          <cell r="CB255" t="b">
            <v>0</v>
          </cell>
          <cell r="CD255" t="b">
            <v>0</v>
          </cell>
          <cell r="CE255" t="b">
            <v>0</v>
          </cell>
          <cell r="CG255" t="b">
            <v>0</v>
          </cell>
          <cell r="CH255" t="b">
            <v>0</v>
          </cell>
          <cell r="CP255" t="str">
            <v>ECGASEND</v>
          </cell>
          <cell r="CT255" t="b">
            <v>0</v>
          </cell>
          <cell r="CV255" t="b">
            <v>0</v>
          </cell>
          <cell r="CX255" t="b">
            <v>0</v>
          </cell>
          <cell r="CZ255" t="b">
            <v>0</v>
          </cell>
          <cell r="DB255" t="b">
            <v>0</v>
          </cell>
          <cell r="DD255" t="b">
            <v>0</v>
          </cell>
          <cell r="DF255" t="b">
            <v>0</v>
          </cell>
          <cell r="DH255" t="b">
            <v>0</v>
          </cell>
          <cell r="DJ255" t="b">
            <v>0</v>
          </cell>
          <cell r="DL255" t="b">
            <v>0</v>
          </cell>
          <cell r="DN255" t="b">
            <v>0</v>
          </cell>
          <cell r="DP255" t="b">
            <v>0</v>
          </cell>
          <cell r="DV255">
            <v>0</v>
          </cell>
          <cell r="DX255">
            <v>0</v>
          </cell>
          <cell r="DZ255">
            <v>0</v>
          </cell>
          <cell r="EB255">
            <v>0</v>
          </cell>
          <cell r="ED255">
            <v>0</v>
          </cell>
          <cell r="EF255">
            <v>0</v>
          </cell>
          <cell r="EJ255">
            <v>0</v>
          </cell>
          <cell r="EL255">
            <v>0</v>
          </cell>
          <cell r="EN255">
            <v>0</v>
          </cell>
          <cell r="EP255">
            <v>0</v>
          </cell>
          <cell r="ER255">
            <v>0</v>
          </cell>
          <cell r="ET255">
            <v>0</v>
          </cell>
          <cell r="EX255">
            <v>0</v>
          </cell>
          <cell r="EZ255">
            <v>0</v>
          </cell>
          <cell r="FD255">
            <v>0</v>
          </cell>
          <cell r="FF255">
            <v>0</v>
          </cell>
        </row>
        <row r="256">
          <cell r="A256" t="str">
            <v>GM_DKE10</v>
          </cell>
          <cell r="B256" t="str">
            <v>DK-East</v>
          </cell>
          <cell r="G256">
            <v>33</v>
          </cell>
          <cell r="H256">
            <v>40.993788819875775</v>
          </cell>
          <cell r="AK256">
            <v>12.705</v>
          </cell>
          <cell r="AL256">
            <v>19.605725087766675</v>
          </cell>
          <cell r="AN256">
            <v>0</v>
          </cell>
          <cell r="AO256">
            <v>3.3000000000000003</v>
          </cell>
          <cell r="AP256">
            <v>990</v>
          </cell>
          <cell r="AQ256">
            <v>3.3000000000000003</v>
          </cell>
          <cell r="BG256" t="b">
            <v>0</v>
          </cell>
          <cell r="BO256" t="b">
            <v>0</v>
          </cell>
          <cell r="CA256" t="b">
            <v>0</v>
          </cell>
          <cell r="CB256" t="b">
            <v>0</v>
          </cell>
          <cell r="CD256" t="b">
            <v>0</v>
          </cell>
          <cell r="CE256" t="b">
            <v>0</v>
          </cell>
          <cell r="CG256" t="b">
            <v>0</v>
          </cell>
          <cell r="CH256" t="b">
            <v>0</v>
          </cell>
          <cell r="CP256" t="str">
            <v>ECGASEND</v>
          </cell>
          <cell r="CT256" t="b">
            <v>0</v>
          </cell>
          <cell r="CV256" t="b">
            <v>0</v>
          </cell>
          <cell r="CX256" t="b">
            <v>0</v>
          </cell>
          <cell r="CZ256" t="b">
            <v>0</v>
          </cell>
          <cell r="DB256" t="b">
            <v>0</v>
          </cell>
          <cell r="DD256" t="b">
            <v>0</v>
          </cell>
          <cell r="DF256" t="b">
            <v>0</v>
          </cell>
          <cell r="DH256" t="b">
            <v>0</v>
          </cell>
          <cell r="DJ256" t="b">
            <v>0</v>
          </cell>
          <cell r="DL256" t="b">
            <v>0</v>
          </cell>
          <cell r="DN256" t="b">
            <v>0</v>
          </cell>
          <cell r="DP256" t="b">
            <v>0</v>
          </cell>
          <cell r="DV256">
            <v>0</v>
          </cell>
          <cell r="DX256">
            <v>0</v>
          </cell>
          <cell r="DZ256">
            <v>0</v>
          </cell>
          <cell r="EB256">
            <v>0</v>
          </cell>
          <cell r="ED256">
            <v>0</v>
          </cell>
          <cell r="EF256">
            <v>0</v>
          </cell>
          <cell r="EJ256">
            <v>0</v>
          </cell>
          <cell r="EL256">
            <v>0</v>
          </cell>
          <cell r="EN256">
            <v>0</v>
          </cell>
          <cell r="EP256">
            <v>0</v>
          </cell>
          <cell r="ER256">
            <v>0</v>
          </cell>
          <cell r="ET256">
            <v>0</v>
          </cell>
          <cell r="EX256">
            <v>0</v>
          </cell>
          <cell r="EZ256">
            <v>0</v>
          </cell>
          <cell r="FD256">
            <v>0</v>
          </cell>
          <cell r="FF256">
            <v>0</v>
          </cell>
        </row>
        <row r="257">
          <cell r="A257" t="str">
            <v>Gaskedler_DKE10</v>
          </cell>
          <cell r="B257" t="str">
            <v>DK-East</v>
          </cell>
          <cell r="G257">
            <v>0</v>
          </cell>
          <cell r="H257">
            <v>88</v>
          </cell>
          <cell r="AK257">
            <v>0</v>
          </cell>
          <cell r="AL257">
            <v>90.023999999999987</v>
          </cell>
          <cell r="AN257">
            <v>0</v>
          </cell>
          <cell r="AO257">
            <v>0</v>
          </cell>
          <cell r="AP257">
            <v>950.40000000000009</v>
          </cell>
          <cell r="AQ257">
            <v>0</v>
          </cell>
          <cell r="BG257" t="b">
            <v>0</v>
          </cell>
          <cell r="BO257" t="b">
            <v>0</v>
          </cell>
          <cell r="CA257" t="b">
            <v>0</v>
          </cell>
          <cell r="CB257" t="b">
            <v>0</v>
          </cell>
          <cell r="CD257" t="b">
            <v>0</v>
          </cell>
          <cell r="CE257" t="b">
            <v>0</v>
          </cell>
          <cell r="CG257" t="b">
            <v>0</v>
          </cell>
          <cell r="CH257" t="b">
            <v>0</v>
          </cell>
          <cell r="CP257" t="str">
            <v>EHGASBOD</v>
          </cell>
          <cell r="CT257" t="b">
            <v>0</v>
          </cell>
          <cell r="CV257" t="b">
            <v>0</v>
          </cell>
          <cell r="CX257" t="b">
            <v>0</v>
          </cell>
          <cell r="CZ257" t="b">
            <v>0</v>
          </cell>
          <cell r="DB257" t="b">
            <v>0</v>
          </cell>
          <cell r="DD257" t="b">
            <v>0</v>
          </cell>
          <cell r="DF257" t="b">
            <v>0</v>
          </cell>
          <cell r="DH257" t="b">
            <v>0</v>
          </cell>
          <cell r="DJ257" t="b">
            <v>0</v>
          </cell>
          <cell r="DL257" t="b">
            <v>0</v>
          </cell>
          <cell r="DN257" t="b">
            <v>0</v>
          </cell>
          <cell r="DP257" t="b">
            <v>0</v>
          </cell>
          <cell r="DV257">
            <v>0</v>
          </cell>
          <cell r="DX257">
            <v>0</v>
          </cell>
          <cell r="DZ257">
            <v>0</v>
          </cell>
          <cell r="EB257">
            <v>0</v>
          </cell>
          <cell r="ED257">
            <v>0</v>
          </cell>
          <cell r="EF257">
            <v>0</v>
          </cell>
          <cell r="EJ257">
            <v>0</v>
          </cell>
          <cell r="EL257">
            <v>0</v>
          </cell>
          <cell r="EN257">
            <v>0</v>
          </cell>
          <cell r="EP257">
            <v>0</v>
          </cell>
          <cell r="ER257">
            <v>0</v>
          </cell>
          <cell r="ET257">
            <v>0</v>
          </cell>
          <cell r="EX257">
            <v>0</v>
          </cell>
          <cell r="EZ257">
            <v>0</v>
          </cell>
          <cell r="FD257">
            <v>0</v>
          </cell>
          <cell r="FF257">
            <v>0</v>
          </cell>
        </row>
        <row r="258">
          <cell r="A258" t="str">
            <v>Gaskedler_DKE10</v>
          </cell>
          <cell r="B258" t="str">
            <v>DK-East</v>
          </cell>
          <cell r="G258">
            <v>0</v>
          </cell>
          <cell r="H258">
            <v>88</v>
          </cell>
          <cell r="AK258">
            <v>0</v>
          </cell>
          <cell r="AL258">
            <v>90.023999999999987</v>
          </cell>
          <cell r="AN258">
            <v>0</v>
          </cell>
          <cell r="AO258">
            <v>0</v>
          </cell>
          <cell r="AP258">
            <v>950.40000000000009</v>
          </cell>
          <cell r="AQ258">
            <v>0</v>
          </cell>
          <cell r="BG258" t="b">
            <v>0</v>
          </cell>
          <cell r="BO258" t="b">
            <v>0</v>
          </cell>
          <cell r="CA258" t="b">
            <v>0</v>
          </cell>
          <cell r="CB258" t="b">
            <v>0</v>
          </cell>
          <cell r="CD258" t="b">
            <v>0</v>
          </cell>
          <cell r="CE258" t="b">
            <v>0</v>
          </cell>
          <cell r="CG258" t="b">
            <v>0</v>
          </cell>
          <cell r="CH258" t="b">
            <v>0</v>
          </cell>
          <cell r="CP258" t="str">
            <v>EHGASBOD</v>
          </cell>
          <cell r="CT258" t="b">
            <v>0</v>
          </cell>
          <cell r="CV258" t="b">
            <v>0</v>
          </cell>
          <cell r="CX258" t="b">
            <v>0</v>
          </cell>
          <cell r="CZ258" t="b">
            <v>0</v>
          </cell>
          <cell r="DB258" t="b">
            <v>0</v>
          </cell>
          <cell r="DD258" t="b">
            <v>0</v>
          </cell>
          <cell r="DF258" t="b">
            <v>0</v>
          </cell>
          <cell r="DH258" t="b">
            <v>0</v>
          </cell>
          <cell r="DJ258" t="b">
            <v>0</v>
          </cell>
          <cell r="DL258" t="b">
            <v>0</v>
          </cell>
          <cell r="DN258" t="b">
            <v>0</v>
          </cell>
          <cell r="DP258" t="b">
            <v>0</v>
          </cell>
          <cell r="DV258">
            <v>0</v>
          </cell>
          <cell r="DX258">
            <v>0</v>
          </cell>
          <cell r="DZ258">
            <v>0</v>
          </cell>
          <cell r="EB258">
            <v>0</v>
          </cell>
          <cell r="ED258">
            <v>0</v>
          </cell>
          <cell r="EF258">
            <v>0</v>
          </cell>
          <cell r="EJ258">
            <v>0</v>
          </cell>
          <cell r="EL258">
            <v>0</v>
          </cell>
          <cell r="EN258">
            <v>0</v>
          </cell>
          <cell r="EP258">
            <v>0</v>
          </cell>
          <cell r="ER258">
            <v>0</v>
          </cell>
          <cell r="ET258">
            <v>0</v>
          </cell>
          <cell r="EX258">
            <v>0</v>
          </cell>
          <cell r="EZ258">
            <v>0</v>
          </cell>
          <cell r="FD258">
            <v>0</v>
          </cell>
          <cell r="FF258">
            <v>0</v>
          </cell>
        </row>
        <row r="259">
          <cell r="A259" t="str">
            <v>Gaskedler_DKE10</v>
          </cell>
          <cell r="B259" t="str">
            <v>DK-East</v>
          </cell>
          <cell r="G259">
            <v>0</v>
          </cell>
          <cell r="H259">
            <v>88</v>
          </cell>
          <cell r="AK259">
            <v>0</v>
          </cell>
          <cell r="AL259">
            <v>90.023999999999987</v>
          </cell>
          <cell r="AN259">
            <v>0</v>
          </cell>
          <cell r="AO259">
            <v>0</v>
          </cell>
          <cell r="AP259">
            <v>950.40000000000009</v>
          </cell>
          <cell r="AQ259">
            <v>0</v>
          </cell>
          <cell r="BG259" t="b">
            <v>0</v>
          </cell>
          <cell r="BO259" t="b">
            <v>0</v>
          </cell>
          <cell r="CA259" t="b">
            <v>0</v>
          </cell>
          <cell r="CB259" t="b">
            <v>0</v>
          </cell>
          <cell r="CD259" t="b">
            <v>0</v>
          </cell>
          <cell r="CE259" t="b">
            <v>0</v>
          </cell>
          <cell r="CG259" t="b">
            <v>0</v>
          </cell>
          <cell r="CH259" t="b">
            <v>0</v>
          </cell>
          <cell r="CP259" t="str">
            <v>EHGASBOD</v>
          </cell>
          <cell r="CT259" t="b">
            <v>0</v>
          </cell>
          <cell r="CV259" t="b">
            <v>0</v>
          </cell>
          <cell r="CX259" t="b">
            <v>0</v>
          </cell>
          <cell r="CZ259" t="b">
            <v>0</v>
          </cell>
          <cell r="DB259" t="b">
            <v>0</v>
          </cell>
          <cell r="DD259" t="b">
            <v>0</v>
          </cell>
          <cell r="DF259" t="b">
            <v>0</v>
          </cell>
          <cell r="DH259" t="b">
            <v>0</v>
          </cell>
          <cell r="DJ259" t="b">
            <v>0</v>
          </cell>
          <cell r="DL259" t="b">
            <v>0</v>
          </cell>
          <cell r="DN259" t="b">
            <v>0</v>
          </cell>
          <cell r="DP259" t="b">
            <v>0</v>
          </cell>
          <cell r="DV259">
            <v>0</v>
          </cell>
          <cell r="DX259">
            <v>0</v>
          </cell>
          <cell r="DZ259">
            <v>0</v>
          </cell>
          <cell r="EB259">
            <v>0</v>
          </cell>
          <cell r="ED259">
            <v>0</v>
          </cell>
          <cell r="EF259">
            <v>0</v>
          </cell>
          <cell r="EJ259">
            <v>0</v>
          </cell>
          <cell r="EL259">
            <v>0</v>
          </cell>
          <cell r="EN259">
            <v>0</v>
          </cell>
          <cell r="EP259">
            <v>0</v>
          </cell>
          <cell r="ER259">
            <v>0</v>
          </cell>
          <cell r="ET259">
            <v>0</v>
          </cell>
          <cell r="EX259">
            <v>0</v>
          </cell>
          <cell r="EZ259">
            <v>0</v>
          </cell>
          <cell r="FD259">
            <v>0</v>
          </cell>
          <cell r="FF259">
            <v>0</v>
          </cell>
        </row>
        <row r="260">
          <cell r="A260" t="str">
            <v>Biokedler_DKE10</v>
          </cell>
          <cell r="B260" t="str">
            <v>DK-East</v>
          </cell>
          <cell r="G260">
            <v>0</v>
          </cell>
          <cell r="H260">
            <v>14.5</v>
          </cell>
          <cell r="AK260">
            <v>0</v>
          </cell>
          <cell r="AL260">
            <v>12.76</v>
          </cell>
          <cell r="AN260">
            <v>0</v>
          </cell>
          <cell r="AO260">
            <v>0.49390625000000005</v>
          </cell>
          <cell r="AP260">
            <v>546.28749999999991</v>
          </cell>
          <cell r="AQ260">
            <v>0.72500000000000009</v>
          </cell>
          <cell r="BG260" t="b">
            <v>0</v>
          </cell>
          <cell r="BO260" t="b">
            <v>0</v>
          </cell>
          <cell r="CA260" t="b">
            <v>0</v>
          </cell>
          <cell r="CB260" t="b">
            <v>0</v>
          </cell>
          <cell r="CD260" t="b">
            <v>0</v>
          </cell>
          <cell r="CE260" t="b">
            <v>0</v>
          </cell>
          <cell r="CG260" t="b">
            <v>0</v>
          </cell>
          <cell r="CH260" t="b">
            <v>0</v>
          </cell>
          <cell r="CP260" t="str">
            <v>EHSTRBOD</v>
          </cell>
          <cell r="CT260" t="b">
            <v>0</v>
          </cell>
          <cell r="CV260" t="b">
            <v>0</v>
          </cell>
          <cell r="CX260" t="b">
            <v>0</v>
          </cell>
          <cell r="CZ260" t="b">
            <v>0</v>
          </cell>
          <cell r="DB260" t="b">
            <v>0</v>
          </cell>
          <cell r="DD260" t="b">
            <v>0</v>
          </cell>
          <cell r="DF260" t="b">
            <v>0</v>
          </cell>
          <cell r="DH260" t="b">
            <v>0</v>
          </cell>
          <cell r="DJ260" t="b">
            <v>0</v>
          </cell>
          <cell r="DL260" t="b">
            <v>0</v>
          </cell>
          <cell r="DN260" t="b">
            <v>0</v>
          </cell>
          <cell r="DP260" t="b">
            <v>0</v>
          </cell>
          <cell r="DV260">
            <v>0</v>
          </cell>
          <cell r="DX260">
            <v>0</v>
          </cell>
          <cell r="DZ260">
            <v>0</v>
          </cell>
          <cell r="EB260">
            <v>0</v>
          </cell>
          <cell r="ED260">
            <v>0</v>
          </cell>
          <cell r="EF260">
            <v>0</v>
          </cell>
          <cell r="EJ260">
            <v>0</v>
          </cell>
          <cell r="EL260">
            <v>0</v>
          </cell>
          <cell r="EN260">
            <v>0</v>
          </cell>
          <cell r="EP260">
            <v>0</v>
          </cell>
          <cell r="ER260">
            <v>0</v>
          </cell>
          <cell r="ET260">
            <v>0</v>
          </cell>
          <cell r="EX260">
            <v>0</v>
          </cell>
          <cell r="EZ260">
            <v>0</v>
          </cell>
          <cell r="FD260">
            <v>0</v>
          </cell>
          <cell r="FF260">
            <v>0</v>
          </cell>
        </row>
        <row r="261">
          <cell r="A261" t="str">
            <v>OVV_DKE10</v>
          </cell>
          <cell r="B261" t="str">
            <v>DK-East</v>
          </cell>
          <cell r="G261">
            <v>0</v>
          </cell>
          <cell r="H261">
            <v>4</v>
          </cell>
          <cell r="N261">
            <v>16.970856898291373</v>
          </cell>
          <cell r="AK261">
            <v>0</v>
          </cell>
          <cell r="AL261">
            <v>0</v>
          </cell>
          <cell r="AN261">
            <v>0</v>
          </cell>
          <cell r="AO261">
            <v>0</v>
          </cell>
          <cell r="AP261">
            <v>0</v>
          </cell>
          <cell r="AQ261">
            <v>0</v>
          </cell>
          <cell r="BG261" t="b">
            <v>0</v>
          </cell>
          <cell r="BO261" t="b">
            <v>0</v>
          </cell>
          <cell r="CA261" t="b">
            <v>0</v>
          </cell>
          <cell r="CB261" t="b">
            <v>0</v>
          </cell>
          <cell r="CD261" t="b">
            <v>0</v>
          </cell>
          <cell r="CE261" t="b">
            <v>0</v>
          </cell>
          <cell r="CG261" t="b">
            <v>0</v>
          </cell>
          <cell r="CH261" t="b">
            <v>0</v>
          </cell>
          <cell r="CP261">
            <v>0</v>
          </cell>
          <cell r="CT261" t="b">
            <v>0</v>
          </cell>
          <cell r="CV261" t="b">
            <v>0</v>
          </cell>
          <cell r="CX261" t="b">
            <v>0</v>
          </cell>
          <cell r="CZ261" t="b">
            <v>0</v>
          </cell>
          <cell r="DB261" t="b">
            <v>0</v>
          </cell>
          <cell r="DD261" t="b">
            <v>0</v>
          </cell>
          <cell r="DF261" t="b">
            <v>0</v>
          </cell>
          <cell r="DH261" t="b">
            <v>0</v>
          </cell>
          <cell r="DJ261" t="b">
            <v>0</v>
          </cell>
          <cell r="DL261" t="b">
            <v>0</v>
          </cell>
          <cell r="DN261" t="b">
            <v>0</v>
          </cell>
          <cell r="DP261" t="b">
            <v>0</v>
          </cell>
          <cell r="DV261">
            <v>0</v>
          </cell>
          <cell r="DX261">
            <v>0</v>
          </cell>
          <cell r="DZ261">
            <v>0</v>
          </cell>
          <cell r="EB261">
            <v>0</v>
          </cell>
          <cell r="ED261">
            <v>0</v>
          </cell>
          <cell r="EF261">
            <v>0</v>
          </cell>
          <cell r="EJ261">
            <v>0</v>
          </cell>
          <cell r="EL261">
            <v>0</v>
          </cell>
          <cell r="EN261">
            <v>0</v>
          </cell>
          <cell r="EP261">
            <v>0</v>
          </cell>
          <cell r="ER261">
            <v>0</v>
          </cell>
          <cell r="ET261">
            <v>0</v>
          </cell>
          <cell r="EX261">
            <v>0</v>
          </cell>
          <cell r="EZ261">
            <v>0</v>
          </cell>
          <cell r="FD261">
            <v>0</v>
          </cell>
          <cell r="FF261">
            <v>0</v>
          </cell>
        </row>
        <row r="262">
          <cell r="A262" t="str">
            <v>Elkedler_DKE10_2013</v>
          </cell>
          <cell r="B262" t="str">
            <v>DK-East</v>
          </cell>
          <cell r="G262">
            <v>-30</v>
          </cell>
          <cell r="H262">
            <v>30</v>
          </cell>
          <cell r="AK262">
            <v>-30</v>
          </cell>
          <cell r="AL262">
            <v>0</v>
          </cell>
          <cell r="AN262">
            <v>0</v>
          </cell>
          <cell r="AO262">
            <v>0</v>
          </cell>
          <cell r="AP262">
            <v>0</v>
          </cell>
          <cell r="AQ262">
            <v>0</v>
          </cell>
          <cell r="BG262" t="b">
            <v>0</v>
          </cell>
          <cell r="BO262" t="b">
            <v>0</v>
          </cell>
          <cell r="CA262" t="b">
            <v>0</v>
          </cell>
          <cell r="CB262" t="b">
            <v>0</v>
          </cell>
          <cell r="CD262" t="b">
            <v>0</v>
          </cell>
          <cell r="CE262" t="b">
            <v>0</v>
          </cell>
          <cell r="CG262" t="b">
            <v>0</v>
          </cell>
          <cell r="CH262" t="b">
            <v>0</v>
          </cell>
          <cell r="CP262">
            <v>0</v>
          </cell>
          <cell r="CT262" t="b">
            <v>0</v>
          </cell>
          <cell r="CV262" t="b">
            <v>0</v>
          </cell>
          <cell r="CX262" t="b">
            <v>0</v>
          </cell>
          <cell r="CZ262" t="b">
            <v>0</v>
          </cell>
          <cell r="DB262" t="b">
            <v>0</v>
          </cell>
          <cell r="DD262" t="b">
            <v>0</v>
          </cell>
          <cell r="DF262" t="b">
            <v>0</v>
          </cell>
          <cell r="DH262" t="b">
            <v>0</v>
          </cell>
          <cell r="DJ262" t="b">
            <v>0</v>
          </cell>
          <cell r="DL262" t="b">
            <v>0</v>
          </cell>
          <cell r="DN262" t="b">
            <v>0</v>
          </cell>
          <cell r="DP262" t="b">
            <v>0</v>
          </cell>
          <cell r="DV262">
            <v>0</v>
          </cell>
          <cell r="DX262">
            <v>0</v>
          </cell>
          <cell r="DZ262">
            <v>0</v>
          </cell>
          <cell r="EB262">
            <v>0</v>
          </cell>
          <cell r="ED262">
            <v>0</v>
          </cell>
          <cell r="EF262">
            <v>0</v>
          </cell>
          <cell r="EJ262">
            <v>0</v>
          </cell>
          <cell r="EL262">
            <v>0</v>
          </cell>
          <cell r="EN262">
            <v>0</v>
          </cell>
          <cell r="EP262">
            <v>0</v>
          </cell>
          <cell r="ER262">
            <v>0</v>
          </cell>
          <cell r="ET262">
            <v>0</v>
          </cell>
          <cell r="EX262">
            <v>0</v>
          </cell>
          <cell r="EZ262">
            <v>0</v>
          </cell>
          <cell r="FD262">
            <v>0</v>
          </cell>
          <cell r="FF262">
            <v>0</v>
          </cell>
        </row>
        <row r="263">
          <cell r="A263" t="str">
            <v>Elkedler_DKE10_2014</v>
          </cell>
          <cell r="B263" t="str">
            <v>DK-East</v>
          </cell>
          <cell r="G263">
            <v>-3.5</v>
          </cell>
          <cell r="H263">
            <v>3.5</v>
          </cell>
          <cell r="AK263">
            <v>-3.5</v>
          </cell>
          <cell r="AL263">
            <v>0</v>
          </cell>
          <cell r="AN263">
            <v>0</v>
          </cell>
          <cell r="AO263">
            <v>0</v>
          </cell>
          <cell r="AP263">
            <v>0</v>
          </cell>
          <cell r="AQ263">
            <v>0</v>
          </cell>
          <cell r="BG263" t="b">
            <v>0</v>
          </cell>
          <cell r="BO263" t="b">
            <v>0</v>
          </cell>
          <cell r="CA263" t="b">
            <v>0</v>
          </cell>
          <cell r="CB263" t="b">
            <v>0</v>
          </cell>
          <cell r="CD263" t="b">
            <v>0</v>
          </cell>
          <cell r="CE263" t="b">
            <v>0</v>
          </cell>
          <cell r="CG263" t="b">
            <v>0</v>
          </cell>
          <cell r="CH263" t="b">
            <v>0</v>
          </cell>
          <cell r="CP263">
            <v>0</v>
          </cell>
          <cell r="CT263" t="b">
            <v>0</v>
          </cell>
          <cell r="CV263" t="b">
            <v>0</v>
          </cell>
          <cell r="CX263" t="b">
            <v>0</v>
          </cell>
          <cell r="CZ263" t="b">
            <v>0</v>
          </cell>
          <cell r="DB263" t="b">
            <v>0</v>
          </cell>
          <cell r="DD263" t="b">
            <v>0</v>
          </cell>
          <cell r="DF263" t="b">
            <v>0</v>
          </cell>
          <cell r="DH263" t="b">
            <v>0</v>
          </cell>
          <cell r="DJ263" t="b">
            <v>0</v>
          </cell>
          <cell r="DL263" t="b">
            <v>0</v>
          </cell>
          <cell r="DN263" t="b">
            <v>0</v>
          </cell>
          <cell r="DP263" t="b">
            <v>0</v>
          </cell>
          <cell r="DV263">
            <v>0</v>
          </cell>
          <cell r="DX263">
            <v>0</v>
          </cell>
          <cell r="DZ263">
            <v>0</v>
          </cell>
          <cell r="EB263">
            <v>0</v>
          </cell>
          <cell r="ED263">
            <v>0</v>
          </cell>
          <cell r="EF263">
            <v>0</v>
          </cell>
          <cell r="EJ263">
            <v>0</v>
          </cell>
          <cell r="EL263">
            <v>0</v>
          </cell>
          <cell r="EN263">
            <v>0</v>
          </cell>
          <cell r="EP263">
            <v>0</v>
          </cell>
          <cell r="ER263">
            <v>0</v>
          </cell>
          <cell r="ET263">
            <v>0</v>
          </cell>
          <cell r="EX263">
            <v>0</v>
          </cell>
          <cell r="EZ263">
            <v>0</v>
          </cell>
          <cell r="FD263">
            <v>0</v>
          </cell>
          <cell r="FF263">
            <v>0</v>
          </cell>
        </row>
        <row r="264">
          <cell r="A264" t="str">
            <v>Elkedler_DKE10_2015</v>
          </cell>
          <cell r="B264" t="str">
            <v>DK-East</v>
          </cell>
          <cell r="G264">
            <v>-3.5</v>
          </cell>
          <cell r="H264">
            <v>3.5</v>
          </cell>
          <cell r="AK264">
            <v>-3.5</v>
          </cell>
          <cell r="AL264">
            <v>0</v>
          </cell>
          <cell r="AN264">
            <v>0</v>
          </cell>
          <cell r="AO264">
            <v>0</v>
          </cell>
          <cell r="AP264">
            <v>0</v>
          </cell>
          <cell r="AQ264">
            <v>0</v>
          </cell>
          <cell r="BG264" t="b">
            <v>0</v>
          </cell>
          <cell r="BO264" t="b">
            <v>0</v>
          </cell>
          <cell r="CA264" t="b">
            <v>0</v>
          </cell>
          <cell r="CB264" t="b">
            <v>0</v>
          </cell>
          <cell r="CD264" t="b">
            <v>0</v>
          </cell>
          <cell r="CE264" t="b">
            <v>0</v>
          </cell>
          <cell r="CG264" t="b">
            <v>0</v>
          </cell>
          <cell r="CH264" t="b">
            <v>0</v>
          </cell>
          <cell r="CP264">
            <v>0</v>
          </cell>
          <cell r="CT264" t="b">
            <v>0</v>
          </cell>
          <cell r="CV264" t="b">
            <v>0</v>
          </cell>
          <cell r="CX264" t="b">
            <v>0</v>
          </cell>
          <cell r="CZ264" t="b">
            <v>0</v>
          </cell>
          <cell r="DB264" t="b">
            <v>0</v>
          </cell>
          <cell r="DD264" t="b">
            <v>0</v>
          </cell>
          <cell r="DF264" t="b">
            <v>0</v>
          </cell>
          <cell r="DH264" t="b">
            <v>0</v>
          </cell>
          <cell r="DJ264" t="b">
            <v>0</v>
          </cell>
          <cell r="DL264" t="b">
            <v>0</v>
          </cell>
          <cell r="DN264" t="b">
            <v>0</v>
          </cell>
          <cell r="DP264" t="b">
            <v>0</v>
          </cell>
          <cell r="DV264">
            <v>0</v>
          </cell>
          <cell r="DX264">
            <v>0</v>
          </cell>
          <cell r="DZ264">
            <v>0</v>
          </cell>
          <cell r="EB264">
            <v>0</v>
          </cell>
          <cell r="ED264">
            <v>0</v>
          </cell>
          <cell r="EF264">
            <v>0</v>
          </cell>
          <cell r="EJ264">
            <v>0</v>
          </cell>
          <cell r="EL264">
            <v>0</v>
          </cell>
          <cell r="EN264">
            <v>0</v>
          </cell>
          <cell r="EP264">
            <v>0</v>
          </cell>
          <cell r="ER264">
            <v>0</v>
          </cell>
          <cell r="ET264">
            <v>0</v>
          </cell>
          <cell r="EX264">
            <v>0</v>
          </cell>
          <cell r="EZ264">
            <v>0</v>
          </cell>
          <cell r="FD264">
            <v>0</v>
          </cell>
          <cell r="FF264">
            <v>0</v>
          </cell>
        </row>
        <row r="265">
          <cell r="A265" t="str">
            <v>Elkedler_DKE10_2016</v>
          </cell>
          <cell r="B265" t="str">
            <v>DK-East</v>
          </cell>
          <cell r="G265">
            <v>-3.5</v>
          </cell>
          <cell r="H265">
            <v>3.5</v>
          </cell>
          <cell r="AK265">
            <v>-3.5</v>
          </cell>
          <cell r="AL265">
            <v>0</v>
          </cell>
          <cell r="AN265">
            <v>0</v>
          </cell>
          <cell r="AO265">
            <v>0</v>
          </cell>
          <cell r="AP265">
            <v>0</v>
          </cell>
          <cell r="AQ265">
            <v>0</v>
          </cell>
          <cell r="BG265" t="b">
            <v>0</v>
          </cell>
          <cell r="BO265" t="b">
            <v>0</v>
          </cell>
          <cell r="CA265" t="b">
            <v>0</v>
          </cell>
          <cell r="CB265" t="b">
            <v>0</v>
          </cell>
          <cell r="CD265" t="b">
            <v>0</v>
          </cell>
          <cell r="CE265" t="b">
            <v>0</v>
          </cell>
          <cell r="CG265" t="b">
            <v>0</v>
          </cell>
          <cell r="CH265" t="b">
            <v>0</v>
          </cell>
          <cell r="CP265">
            <v>0</v>
          </cell>
          <cell r="CT265" t="b">
            <v>0</v>
          </cell>
          <cell r="CV265" t="b">
            <v>0</v>
          </cell>
          <cell r="CX265" t="b">
            <v>0</v>
          </cell>
          <cell r="CZ265" t="b">
            <v>0</v>
          </cell>
          <cell r="DB265" t="b">
            <v>0</v>
          </cell>
          <cell r="DD265" t="b">
            <v>0</v>
          </cell>
          <cell r="DF265" t="b">
            <v>0</v>
          </cell>
          <cell r="DH265" t="b">
            <v>0</v>
          </cell>
          <cell r="DJ265" t="b">
            <v>0</v>
          </cell>
          <cell r="DL265" t="b">
            <v>0</v>
          </cell>
          <cell r="DN265" t="b">
            <v>0</v>
          </cell>
          <cell r="DP265" t="b">
            <v>0</v>
          </cell>
          <cell r="DV265">
            <v>0</v>
          </cell>
          <cell r="DX265">
            <v>0</v>
          </cell>
          <cell r="DZ265">
            <v>0</v>
          </cell>
          <cell r="EB265">
            <v>0</v>
          </cell>
          <cell r="ED265">
            <v>0</v>
          </cell>
          <cell r="EF265">
            <v>0</v>
          </cell>
          <cell r="EJ265">
            <v>0</v>
          </cell>
          <cell r="EL265">
            <v>0</v>
          </cell>
          <cell r="EN265">
            <v>0</v>
          </cell>
          <cell r="EP265">
            <v>0</v>
          </cell>
          <cell r="ER265">
            <v>0</v>
          </cell>
          <cell r="ET265">
            <v>0</v>
          </cell>
          <cell r="EX265">
            <v>0</v>
          </cell>
          <cell r="EZ265">
            <v>0</v>
          </cell>
          <cell r="FD265">
            <v>0</v>
          </cell>
          <cell r="FF265">
            <v>0</v>
          </cell>
        </row>
        <row r="266">
          <cell r="A266" t="str">
            <v>Elkedler_DKE10_2017</v>
          </cell>
          <cell r="B266" t="str">
            <v>DK-East</v>
          </cell>
          <cell r="G266">
            <v>-3.5</v>
          </cell>
          <cell r="H266">
            <v>3.5</v>
          </cell>
          <cell r="AK266">
            <v>-3.5</v>
          </cell>
          <cell r="AL266">
            <v>0</v>
          </cell>
          <cell r="AN266">
            <v>0</v>
          </cell>
          <cell r="AO266">
            <v>0</v>
          </cell>
          <cell r="AP266">
            <v>0</v>
          </cell>
          <cell r="AQ266">
            <v>0</v>
          </cell>
          <cell r="BG266" t="b">
            <v>0</v>
          </cell>
          <cell r="BO266" t="b">
            <v>0</v>
          </cell>
          <cell r="CA266" t="b">
            <v>0</v>
          </cell>
          <cell r="CB266" t="b">
            <v>0</v>
          </cell>
          <cell r="CD266" t="b">
            <v>0</v>
          </cell>
          <cell r="CE266" t="b">
            <v>0</v>
          </cell>
          <cell r="CG266" t="b">
            <v>0</v>
          </cell>
          <cell r="CH266" t="b">
            <v>0</v>
          </cell>
          <cell r="CP266">
            <v>0</v>
          </cell>
          <cell r="CT266" t="b">
            <v>0</v>
          </cell>
          <cell r="CV266" t="b">
            <v>0</v>
          </cell>
          <cell r="CX266" t="b">
            <v>0</v>
          </cell>
          <cell r="CZ266" t="b">
            <v>0</v>
          </cell>
          <cell r="DB266" t="b">
            <v>0</v>
          </cell>
          <cell r="DD266" t="b">
            <v>0</v>
          </cell>
          <cell r="DF266" t="b">
            <v>0</v>
          </cell>
          <cell r="DH266" t="b">
            <v>0</v>
          </cell>
          <cell r="DJ266" t="b">
            <v>0</v>
          </cell>
          <cell r="DL266" t="b">
            <v>0</v>
          </cell>
          <cell r="DN266" t="b">
            <v>0</v>
          </cell>
          <cell r="DP266" t="b">
            <v>0</v>
          </cell>
          <cell r="DV266">
            <v>0</v>
          </cell>
          <cell r="DX266">
            <v>0</v>
          </cell>
          <cell r="DZ266">
            <v>0</v>
          </cell>
          <cell r="EB266">
            <v>0</v>
          </cell>
          <cell r="ED266">
            <v>0</v>
          </cell>
          <cell r="EF266">
            <v>0</v>
          </cell>
          <cell r="EJ266">
            <v>0</v>
          </cell>
          <cell r="EL266">
            <v>0</v>
          </cell>
          <cell r="EN266">
            <v>0</v>
          </cell>
          <cell r="EP266">
            <v>0</v>
          </cell>
          <cell r="ER266">
            <v>0</v>
          </cell>
          <cell r="ET266">
            <v>0</v>
          </cell>
          <cell r="EX266">
            <v>0</v>
          </cell>
          <cell r="EZ266">
            <v>0</v>
          </cell>
          <cell r="FD266">
            <v>0</v>
          </cell>
          <cell r="FF266">
            <v>0</v>
          </cell>
        </row>
        <row r="267">
          <cell r="A267" t="str">
            <v>Elkedler_DKE10_2018</v>
          </cell>
          <cell r="B267" t="str">
            <v>DK-East</v>
          </cell>
          <cell r="G267">
            <v>-3.5</v>
          </cell>
          <cell r="H267">
            <v>3.5</v>
          </cell>
          <cell r="AK267">
            <v>-3.5</v>
          </cell>
          <cell r="AL267">
            <v>0</v>
          </cell>
          <cell r="AN267">
            <v>0</v>
          </cell>
          <cell r="AO267">
            <v>0</v>
          </cell>
          <cell r="AP267">
            <v>0</v>
          </cell>
          <cell r="AQ267">
            <v>0</v>
          </cell>
          <cell r="BG267" t="b">
            <v>0</v>
          </cell>
          <cell r="BO267" t="b">
            <v>0</v>
          </cell>
          <cell r="CA267" t="b">
            <v>0</v>
          </cell>
          <cell r="CB267" t="b">
            <v>0</v>
          </cell>
          <cell r="CD267" t="b">
            <v>0</v>
          </cell>
          <cell r="CE267" t="b">
            <v>0</v>
          </cell>
          <cell r="CG267" t="b">
            <v>0</v>
          </cell>
          <cell r="CH267" t="b">
            <v>0</v>
          </cell>
          <cell r="CP267">
            <v>0</v>
          </cell>
          <cell r="CT267" t="b">
            <v>0</v>
          </cell>
          <cell r="CV267" t="b">
            <v>0</v>
          </cell>
          <cell r="CX267" t="b">
            <v>0</v>
          </cell>
          <cell r="CZ267" t="b">
            <v>0</v>
          </cell>
          <cell r="DB267" t="b">
            <v>0</v>
          </cell>
          <cell r="DD267" t="b">
            <v>0</v>
          </cell>
          <cell r="DF267" t="b">
            <v>0</v>
          </cell>
          <cell r="DH267" t="b">
            <v>0</v>
          </cell>
          <cell r="DJ267" t="b">
            <v>0</v>
          </cell>
          <cell r="DL267" t="b">
            <v>0</v>
          </cell>
          <cell r="DN267" t="b">
            <v>0</v>
          </cell>
          <cell r="DP267" t="b">
            <v>0</v>
          </cell>
          <cell r="DV267">
            <v>0</v>
          </cell>
          <cell r="DX267">
            <v>0</v>
          </cell>
          <cell r="DZ267">
            <v>0</v>
          </cell>
          <cell r="EB267">
            <v>0</v>
          </cell>
          <cell r="ED267">
            <v>0</v>
          </cell>
          <cell r="EF267">
            <v>0</v>
          </cell>
          <cell r="EJ267">
            <v>0</v>
          </cell>
          <cell r="EL267">
            <v>0</v>
          </cell>
          <cell r="EN267">
            <v>0</v>
          </cell>
          <cell r="EP267">
            <v>0</v>
          </cell>
          <cell r="ER267">
            <v>0</v>
          </cell>
          <cell r="ET267">
            <v>0</v>
          </cell>
          <cell r="EX267">
            <v>0</v>
          </cell>
          <cell r="EZ267">
            <v>0</v>
          </cell>
          <cell r="FD267">
            <v>0</v>
          </cell>
          <cell r="FF267">
            <v>0</v>
          </cell>
        </row>
        <row r="268">
          <cell r="A268" t="str">
            <v>Elkedler_DKE10_2019</v>
          </cell>
          <cell r="B268" t="str">
            <v>DK-East</v>
          </cell>
          <cell r="G268">
            <v>-3.5</v>
          </cell>
          <cell r="H268">
            <v>3.5</v>
          </cell>
          <cell r="AK268">
            <v>-3.5</v>
          </cell>
          <cell r="AL268">
            <v>0</v>
          </cell>
          <cell r="AN268">
            <v>0</v>
          </cell>
          <cell r="AO268">
            <v>0</v>
          </cell>
          <cell r="AP268">
            <v>0</v>
          </cell>
          <cell r="AQ268">
            <v>0</v>
          </cell>
          <cell r="BG268" t="b">
            <v>0</v>
          </cell>
          <cell r="BO268" t="b">
            <v>0</v>
          </cell>
          <cell r="CA268" t="b">
            <v>0</v>
          </cell>
          <cell r="CB268" t="b">
            <v>0</v>
          </cell>
          <cell r="CD268" t="b">
            <v>0</v>
          </cell>
          <cell r="CE268" t="b">
            <v>0</v>
          </cell>
          <cell r="CG268" t="b">
            <v>0</v>
          </cell>
          <cell r="CH268" t="b">
            <v>0</v>
          </cell>
          <cell r="CP268">
            <v>0</v>
          </cell>
          <cell r="CT268" t="b">
            <v>0</v>
          </cell>
          <cell r="CV268" t="b">
            <v>0</v>
          </cell>
          <cell r="CX268" t="b">
            <v>0</v>
          </cell>
          <cell r="CZ268" t="b">
            <v>0</v>
          </cell>
          <cell r="DB268" t="b">
            <v>0</v>
          </cell>
          <cell r="DD268" t="b">
            <v>0</v>
          </cell>
          <cell r="DF268" t="b">
            <v>0</v>
          </cell>
          <cell r="DH268" t="b">
            <v>0</v>
          </cell>
          <cell r="DJ268" t="b">
            <v>0</v>
          </cell>
          <cell r="DL268" t="b">
            <v>0</v>
          </cell>
          <cell r="DN268" t="b">
            <v>0</v>
          </cell>
          <cell r="DP268" t="b">
            <v>0</v>
          </cell>
          <cell r="DV268">
            <v>0</v>
          </cell>
          <cell r="DX268">
            <v>0</v>
          </cell>
          <cell r="DZ268">
            <v>0</v>
          </cell>
          <cell r="EB268">
            <v>0</v>
          </cell>
          <cell r="ED268">
            <v>0</v>
          </cell>
          <cell r="EF268">
            <v>0</v>
          </cell>
          <cell r="EJ268">
            <v>0</v>
          </cell>
          <cell r="EL268">
            <v>0</v>
          </cell>
          <cell r="EN268">
            <v>0</v>
          </cell>
          <cell r="EP268">
            <v>0</v>
          </cell>
          <cell r="ER268">
            <v>0</v>
          </cell>
          <cell r="ET268">
            <v>0</v>
          </cell>
          <cell r="EX268">
            <v>0</v>
          </cell>
          <cell r="EZ268">
            <v>0</v>
          </cell>
          <cell r="FD268">
            <v>0</v>
          </cell>
          <cell r="FF268">
            <v>0</v>
          </cell>
        </row>
        <row r="269">
          <cell r="A269" t="str">
            <v>Elkedler_DKE10_2020</v>
          </cell>
          <cell r="B269" t="str">
            <v>DK-East</v>
          </cell>
          <cell r="G269">
            <v>-3.5</v>
          </cell>
          <cell r="H269">
            <v>3.5</v>
          </cell>
          <cell r="AK269">
            <v>-3.5</v>
          </cell>
          <cell r="AL269">
            <v>0</v>
          </cell>
          <cell r="AN269">
            <v>0</v>
          </cell>
          <cell r="AO269">
            <v>0</v>
          </cell>
          <cell r="AP269">
            <v>0</v>
          </cell>
          <cell r="AQ269">
            <v>0</v>
          </cell>
          <cell r="BG269" t="b">
            <v>0</v>
          </cell>
          <cell r="BO269" t="b">
            <v>0</v>
          </cell>
          <cell r="CA269" t="b">
            <v>0</v>
          </cell>
          <cell r="CB269" t="b">
            <v>0</v>
          </cell>
          <cell r="CD269" t="b">
            <v>0</v>
          </cell>
          <cell r="CE269" t="b">
            <v>0</v>
          </cell>
          <cell r="CG269" t="b">
            <v>0</v>
          </cell>
          <cell r="CH269" t="b">
            <v>0</v>
          </cell>
          <cell r="CP269">
            <v>0</v>
          </cell>
          <cell r="CT269" t="b">
            <v>0</v>
          </cell>
          <cell r="CV269" t="b">
            <v>0</v>
          </cell>
          <cell r="CX269" t="b">
            <v>0</v>
          </cell>
          <cell r="CZ269" t="b">
            <v>0</v>
          </cell>
          <cell r="DB269" t="b">
            <v>0</v>
          </cell>
          <cell r="DD269" t="b">
            <v>0</v>
          </cell>
          <cell r="DF269" t="b">
            <v>0</v>
          </cell>
          <cell r="DH269" t="b">
            <v>0</v>
          </cell>
          <cell r="DJ269" t="b">
            <v>0</v>
          </cell>
          <cell r="DL269" t="b">
            <v>0</v>
          </cell>
          <cell r="DN269" t="b">
            <v>0</v>
          </cell>
          <cell r="DP269" t="b">
            <v>0</v>
          </cell>
          <cell r="DV269">
            <v>0</v>
          </cell>
          <cell r="DX269">
            <v>0</v>
          </cell>
          <cell r="DZ269">
            <v>0</v>
          </cell>
          <cell r="EB269">
            <v>0</v>
          </cell>
          <cell r="ED269">
            <v>0</v>
          </cell>
          <cell r="EF269">
            <v>0</v>
          </cell>
          <cell r="EJ269">
            <v>0</v>
          </cell>
          <cell r="EL269">
            <v>0</v>
          </cell>
          <cell r="EN269">
            <v>0</v>
          </cell>
          <cell r="EP269">
            <v>0</v>
          </cell>
          <cell r="ER269">
            <v>0</v>
          </cell>
          <cell r="ET269">
            <v>0</v>
          </cell>
          <cell r="EX269">
            <v>0</v>
          </cell>
          <cell r="EZ269">
            <v>0</v>
          </cell>
          <cell r="FD269">
            <v>0</v>
          </cell>
          <cell r="FF269">
            <v>0</v>
          </cell>
        </row>
        <row r="270">
          <cell r="A270" t="str">
            <v>VarmelagerDKE10</v>
          </cell>
          <cell r="B270" t="str">
            <v>DK-East</v>
          </cell>
          <cell r="G270">
            <v>0</v>
          </cell>
          <cell r="H270">
            <v>41</v>
          </cell>
          <cell r="AK270">
            <v>0</v>
          </cell>
          <cell r="AL270">
            <v>0</v>
          </cell>
          <cell r="AN270">
            <v>0</v>
          </cell>
          <cell r="AO270">
            <v>0</v>
          </cell>
          <cell r="AP270">
            <v>0</v>
          </cell>
          <cell r="AQ270">
            <v>0</v>
          </cell>
          <cell r="BG270" t="b">
            <v>0</v>
          </cell>
          <cell r="BO270" t="b">
            <v>0</v>
          </cell>
          <cell r="CA270" t="b">
            <v>0</v>
          </cell>
          <cell r="CB270" t="b">
            <v>0</v>
          </cell>
          <cell r="CD270" t="b">
            <v>0</v>
          </cell>
          <cell r="CE270" t="b">
            <v>0</v>
          </cell>
          <cell r="CG270" t="b">
            <v>0</v>
          </cell>
          <cell r="CH270" t="b">
            <v>0</v>
          </cell>
          <cell r="CP270">
            <v>0</v>
          </cell>
          <cell r="CT270" t="b">
            <v>0</v>
          </cell>
          <cell r="CV270" t="b">
            <v>0</v>
          </cell>
          <cell r="CX270" t="b">
            <v>0</v>
          </cell>
          <cell r="CZ270" t="b">
            <v>0</v>
          </cell>
          <cell r="DB270" t="b">
            <v>0</v>
          </cell>
          <cell r="DD270" t="b">
            <v>0</v>
          </cell>
          <cell r="DF270" t="b">
            <v>0</v>
          </cell>
          <cell r="DH270" t="b">
            <v>0</v>
          </cell>
          <cell r="DJ270" t="b">
            <v>0</v>
          </cell>
          <cell r="DL270" t="b">
            <v>0</v>
          </cell>
          <cell r="DN270" t="b">
            <v>0</v>
          </cell>
          <cell r="DP270" t="b">
            <v>0</v>
          </cell>
          <cell r="DV270">
            <v>0</v>
          </cell>
          <cell r="DX270">
            <v>0</v>
          </cell>
          <cell r="DZ270">
            <v>0</v>
          </cell>
          <cell r="EB270">
            <v>0</v>
          </cell>
          <cell r="ED270">
            <v>0</v>
          </cell>
          <cell r="EF270">
            <v>0</v>
          </cell>
          <cell r="EJ270">
            <v>0</v>
          </cell>
          <cell r="EL270">
            <v>0</v>
          </cell>
          <cell r="EN270">
            <v>0</v>
          </cell>
          <cell r="EP270">
            <v>0</v>
          </cell>
          <cell r="ER270">
            <v>0</v>
          </cell>
          <cell r="ET270">
            <v>0</v>
          </cell>
          <cell r="EX270">
            <v>0</v>
          </cell>
          <cell r="EZ270">
            <v>0</v>
          </cell>
          <cell r="FD270">
            <v>0</v>
          </cell>
          <cell r="FF270">
            <v>0</v>
          </cell>
        </row>
        <row r="271">
          <cell r="A271" t="str">
            <v>GM_DKE5-10-A</v>
          </cell>
          <cell r="B271" t="str">
            <v>DK-East</v>
          </cell>
          <cell r="G271">
            <v>3.3669990450875673</v>
          </cell>
          <cell r="H271">
            <v>4.5809510817517918</v>
          </cell>
          <cell r="AK271">
            <v>1.2760926380881881</v>
          </cell>
          <cell r="AL271">
            <v>2.3621502856924201</v>
          </cell>
          <cell r="AN271">
            <v>0</v>
          </cell>
          <cell r="AO271">
            <v>0.33669990450875675</v>
          </cell>
          <cell r="AP271">
            <v>101.00997135262702</v>
          </cell>
          <cell r="AQ271">
            <v>0.33669990450875675</v>
          </cell>
          <cell r="BG271" t="b">
            <v>0</v>
          </cell>
          <cell r="BO271" t="b">
            <v>0</v>
          </cell>
          <cell r="CA271" t="b">
            <v>0</v>
          </cell>
          <cell r="CB271" t="b">
            <v>0</v>
          </cell>
          <cell r="CD271" t="b">
            <v>0</v>
          </cell>
          <cell r="CE271" t="b">
            <v>0</v>
          </cell>
          <cell r="CG271" t="b">
            <v>0</v>
          </cell>
          <cell r="CH271" t="b">
            <v>0</v>
          </cell>
          <cell r="CP271" t="str">
            <v>ECGASEND</v>
          </cell>
          <cell r="CT271" t="b">
            <v>0</v>
          </cell>
          <cell r="CV271" t="b">
            <v>0</v>
          </cell>
          <cell r="CX271" t="b">
            <v>0</v>
          </cell>
          <cell r="CZ271" t="b">
            <v>0</v>
          </cell>
          <cell r="DB271" t="b">
            <v>0</v>
          </cell>
          <cell r="DD271" t="b">
            <v>0</v>
          </cell>
          <cell r="DF271" t="b">
            <v>0</v>
          </cell>
          <cell r="DH271" t="b">
            <v>0</v>
          </cell>
          <cell r="DJ271" t="b">
            <v>0</v>
          </cell>
          <cell r="DL271" t="b">
            <v>0</v>
          </cell>
          <cell r="DN271" t="b">
            <v>0</v>
          </cell>
          <cell r="DP271" t="b">
            <v>0</v>
          </cell>
          <cell r="DV271">
            <v>0</v>
          </cell>
          <cell r="DX271">
            <v>0</v>
          </cell>
          <cell r="DZ271">
            <v>0</v>
          </cell>
          <cell r="EB271">
            <v>0</v>
          </cell>
          <cell r="ED271">
            <v>0</v>
          </cell>
          <cell r="EF271">
            <v>0</v>
          </cell>
          <cell r="EJ271">
            <v>0</v>
          </cell>
          <cell r="EL271">
            <v>0</v>
          </cell>
          <cell r="EN271">
            <v>0</v>
          </cell>
          <cell r="EP271">
            <v>0</v>
          </cell>
          <cell r="ER271">
            <v>0</v>
          </cell>
          <cell r="ET271">
            <v>0</v>
          </cell>
          <cell r="EX271">
            <v>0</v>
          </cell>
          <cell r="EZ271">
            <v>0</v>
          </cell>
          <cell r="FD271">
            <v>0</v>
          </cell>
          <cell r="FF271">
            <v>0</v>
          </cell>
        </row>
        <row r="272">
          <cell r="A272" t="str">
            <v>GM_DKE5-10-B</v>
          </cell>
          <cell r="B272" t="str">
            <v>DK-East</v>
          </cell>
          <cell r="G272">
            <v>2.3637173091754349</v>
          </cell>
          <cell r="H272">
            <v>3.2159419172454875</v>
          </cell>
          <cell r="AK272">
            <v>0.89584886017748988</v>
          </cell>
          <cell r="AL272">
            <v>1.6582884171918908</v>
          </cell>
          <cell r="AN272">
            <v>0</v>
          </cell>
          <cell r="AO272">
            <v>0.23637173091754349</v>
          </cell>
          <cell r="AP272">
            <v>70.911519275263046</v>
          </cell>
          <cell r="AQ272">
            <v>0.23637173091754349</v>
          </cell>
          <cell r="BG272" t="b">
            <v>0</v>
          </cell>
          <cell r="BO272" t="b">
            <v>0</v>
          </cell>
          <cell r="CA272" t="b">
            <v>0</v>
          </cell>
          <cell r="CB272" t="b">
            <v>0</v>
          </cell>
          <cell r="CD272" t="b">
            <v>0</v>
          </cell>
          <cell r="CE272" t="b">
            <v>0</v>
          </cell>
          <cell r="CG272" t="b">
            <v>0</v>
          </cell>
          <cell r="CH272" t="b">
            <v>0</v>
          </cell>
          <cell r="CP272" t="str">
            <v>ECGASEND</v>
          </cell>
          <cell r="CT272" t="b">
            <v>0</v>
          </cell>
          <cell r="CV272" t="b">
            <v>0</v>
          </cell>
          <cell r="CX272" t="b">
            <v>0</v>
          </cell>
          <cell r="CZ272" t="b">
            <v>0</v>
          </cell>
          <cell r="DB272" t="b">
            <v>0</v>
          </cell>
          <cell r="DD272" t="b">
            <v>0</v>
          </cell>
          <cell r="DF272" t="b">
            <v>0</v>
          </cell>
          <cell r="DH272" t="b">
            <v>0</v>
          </cell>
          <cell r="DJ272" t="b">
            <v>0</v>
          </cell>
          <cell r="DL272" t="b">
            <v>0</v>
          </cell>
          <cell r="DN272" t="b">
            <v>0</v>
          </cell>
          <cell r="DP272" t="b">
            <v>0</v>
          </cell>
          <cell r="DV272">
            <v>0</v>
          </cell>
          <cell r="DX272">
            <v>0</v>
          </cell>
          <cell r="DZ272">
            <v>0</v>
          </cell>
          <cell r="EB272">
            <v>0</v>
          </cell>
          <cell r="ED272">
            <v>0</v>
          </cell>
          <cell r="EF272">
            <v>0</v>
          </cell>
          <cell r="EJ272">
            <v>0</v>
          </cell>
          <cell r="EL272">
            <v>0</v>
          </cell>
          <cell r="EN272">
            <v>0</v>
          </cell>
          <cell r="EP272">
            <v>0</v>
          </cell>
          <cell r="ER272">
            <v>0</v>
          </cell>
          <cell r="ET272">
            <v>0</v>
          </cell>
          <cell r="EX272">
            <v>0</v>
          </cell>
          <cell r="EZ272">
            <v>0</v>
          </cell>
          <cell r="FD272">
            <v>0</v>
          </cell>
          <cell r="FF272">
            <v>0</v>
          </cell>
        </row>
        <row r="273">
          <cell r="A273" t="str">
            <v>GM_DKE5-10-C</v>
          </cell>
          <cell r="B273" t="str">
            <v>DK-East</v>
          </cell>
          <cell r="G273">
            <v>14.614453798045105</v>
          </cell>
          <cell r="H273">
            <v>19.883610609585176</v>
          </cell>
          <cell r="AK273">
            <v>5.5388779894590945</v>
          </cell>
          <cell r="AL273">
            <v>10.252909416371132</v>
          </cell>
          <cell r="AN273">
            <v>0</v>
          </cell>
          <cell r="AO273">
            <v>1.4614453798045106</v>
          </cell>
          <cell r="AP273">
            <v>438.43361394135314</v>
          </cell>
          <cell r="AQ273">
            <v>1.4614453798045106</v>
          </cell>
          <cell r="BG273" t="b">
            <v>0</v>
          </cell>
          <cell r="BO273" t="b">
            <v>0</v>
          </cell>
          <cell r="CA273" t="b">
            <v>0</v>
          </cell>
          <cell r="CB273" t="b">
            <v>0</v>
          </cell>
          <cell r="CD273" t="b">
            <v>0</v>
          </cell>
          <cell r="CE273" t="b">
            <v>0</v>
          </cell>
          <cell r="CG273" t="b">
            <v>0</v>
          </cell>
          <cell r="CH273" t="b">
            <v>0</v>
          </cell>
          <cell r="CP273" t="str">
            <v>ECGASEND</v>
          </cell>
          <cell r="CT273" t="b">
            <v>0</v>
          </cell>
          <cell r="CV273" t="b">
            <v>0</v>
          </cell>
          <cell r="CX273" t="b">
            <v>0</v>
          </cell>
          <cell r="CZ273" t="b">
            <v>0</v>
          </cell>
          <cell r="DB273" t="b">
            <v>0</v>
          </cell>
          <cell r="DD273" t="b">
            <v>0</v>
          </cell>
          <cell r="DF273" t="b">
            <v>0</v>
          </cell>
          <cell r="DH273" t="b">
            <v>0</v>
          </cell>
          <cell r="DJ273" t="b">
            <v>0</v>
          </cell>
          <cell r="DL273" t="b">
            <v>0</v>
          </cell>
          <cell r="DN273" t="b">
            <v>0</v>
          </cell>
          <cell r="DP273" t="b">
            <v>0</v>
          </cell>
          <cell r="DV273">
            <v>0</v>
          </cell>
          <cell r="DX273">
            <v>0</v>
          </cell>
          <cell r="DZ273">
            <v>0</v>
          </cell>
          <cell r="EB273">
            <v>0</v>
          </cell>
          <cell r="ED273">
            <v>0</v>
          </cell>
          <cell r="EF273">
            <v>0</v>
          </cell>
          <cell r="EJ273">
            <v>0</v>
          </cell>
          <cell r="EL273">
            <v>0</v>
          </cell>
          <cell r="EN273">
            <v>0</v>
          </cell>
          <cell r="EP273">
            <v>0</v>
          </cell>
          <cell r="ER273">
            <v>0</v>
          </cell>
          <cell r="ET273">
            <v>0</v>
          </cell>
          <cell r="EX273">
            <v>0</v>
          </cell>
          <cell r="EZ273">
            <v>0</v>
          </cell>
          <cell r="FD273">
            <v>0</v>
          </cell>
          <cell r="FF273">
            <v>0</v>
          </cell>
        </row>
        <row r="274">
          <cell r="A274" t="str">
            <v>GM_DKE5-10-D</v>
          </cell>
          <cell r="B274" t="str">
            <v>DK-East</v>
          </cell>
          <cell r="G274">
            <v>15.654829847691893</v>
          </cell>
          <cell r="H274">
            <v>21.299088228152236</v>
          </cell>
          <cell r="AK274">
            <v>5.9331805122752277</v>
          </cell>
          <cell r="AL274">
            <v>10.98279515438054</v>
          </cell>
          <cell r="AN274">
            <v>0</v>
          </cell>
          <cell r="AO274">
            <v>1.5654829847691893</v>
          </cell>
          <cell r="AP274">
            <v>469.64489543075678</v>
          </cell>
          <cell r="AQ274">
            <v>1.5654829847691893</v>
          </cell>
          <cell r="BG274" t="b">
            <v>0</v>
          </cell>
          <cell r="BO274" t="b">
            <v>0</v>
          </cell>
          <cell r="CA274" t="b">
            <v>0</v>
          </cell>
          <cell r="CB274" t="b">
            <v>0</v>
          </cell>
          <cell r="CD274" t="b">
            <v>0</v>
          </cell>
          <cell r="CE274" t="b">
            <v>0</v>
          </cell>
          <cell r="CG274" t="b">
            <v>0</v>
          </cell>
          <cell r="CH274" t="b">
            <v>0</v>
          </cell>
          <cell r="CP274" t="str">
            <v>ECGASEND</v>
          </cell>
          <cell r="CT274" t="b">
            <v>0</v>
          </cell>
          <cell r="CV274" t="b">
            <v>0</v>
          </cell>
          <cell r="CX274" t="b">
            <v>0</v>
          </cell>
          <cell r="CZ274" t="b">
            <v>0</v>
          </cell>
          <cell r="DB274" t="b">
            <v>0</v>
          </cell>
          <cell r="DD274" t="b">
            <v>0</v>
          </cell>
          <cell r="DF274" t="b">
            <v>0</v>
          </cell>
          <cell r="DH274" t="b">
            <v>0</v>
          </cell>
          <cell r="DJ274" t="b">
            <v>0</v>
          </cell>
          <cell r="DL274" t="b">
            <v>0</v>
          </cell>
          <cell r="DN274" t="b">
            <v>0</v>
          </cell>
          <cell r="DP274" t="b">
            <v>0</v>
          </cell>
          <cell r="DV274">
            <v>0</v>
          </cell>
          <cell r="DX274">
            <v>0</v>
          </cell>
          <cell r="DZ274">
            <v>0</v>
          </cell>
          <cell r="EB274">
            <v>0</v>
          </cell>
          <cell r="ED274">
            <v>0</v>
          </cell>
          <cell r="EF274">
            <v>0</v>
          </cell>
          <cell r="EJ274">
            <v>0</v>
          </cell>
          <cell r="EL274">
            <v>0</v>
          </cell>
          <cell r="EN274">
            <v>0</v>
          </cell>
          <cell r="EP274">
            <v>0</v>
          </cell>
          <cell r="ER274">
            <v>0</v>
          </cell>
          <cell r="ET274">
            <v>0</v>
          </cell>
          <cell r="EX274">
            <v>0</v>
          </cell>
          <cell r="EZ274">
            <v>0</v>
          </cell>
          <cell r="FD274">
            <v>0</v>
          </cell>
          <cell r="FF274">
            <v>0</v>
          </cell>
        </row>
        <row r="275">
          <cell r="A275" t="str">
            <v>GM_DKE5-10</v>
          </cell>
          <cell r="B275" t="str">
            <v>DK-East</v>
          </cell>
          <cell r="G275">
            <v>36</v>
          </cell>
          <cell r="H275">
            <v>48.979591836734691</v>
          </cell>
          <cell r="AK275">
            <v>13.644</v>
          </cell>
          <cell r="AL275">
            <v>25.256143273635985</v>
          </cell>
          <cell r="AN275">
            <v>0</v>
          </cell>
          <cell r="AO275">
            <v>3.6</v>
          </cell>
          <cell r="AP275">
            <v>1080</v>
          </cell>
          <cell r="AQ275">
            <v>3.6</v>
          </cell>
          <cell r="BG275" t="b">
            <v>0</v>
          </cell>
          <cell r="BO275" t="b">
            <v>0</v>
          </cell>
          <cell r="CA275" t="b">
            <v>0</v>
          </cell>
          <cell r="CB275" t="b">
            <v>0</v>
          </cell>
          <cell r="CD275" t="b">
            <v>0</v>
          </cell>
          <cell r="CE275" t="b">
            <v>0</v>
          </cell>
          <cell r="CG275" t="b">
            <v>0</v>
          </cell>
          <cell r="CH275" t="b">
            <v>0</v>
          </cell>
          <cell r="CT275" t="b">
            <v>0</v>
          </cell>
          <cell r="CV275" t="b">
            <v>0</v>
          </cell>
          <cell r="CX275" t="b">
            <v>0</v>
          </cell>
          <cell r="CZ275" t="b">
            <v>0</v>
          </cell>
          <cell r="DB275" t="b">
            <v>0</v>
          </cell>
          <cell r="DD275" t="b">
            <v>0</v>
          </cell>
          <cell r="DF275" t="b">
            <v>0</v>
          </cell>
          <cell r="DH275" t="b">
            <v>0</v>
          </cell>
          <cell r="DJ275" t="b">
            <v>0</v>
          </cell>
          <cell r="DL275" t="b">
            <v>0</v>
          </cell>
          <cell r="DN275" t="b">
            <v>0</v>
          </cell>
          <cell r="DP275" t="b">
            <v>0</v>
          </cell>
          <cell r="DV275">
            <v>0</v>
          </cell>
          <cell r="DX275">
            <v>0</v>
          </cell>
          <cell r="DZ275">
            <v>0</v>
          </cell>
          <cell r="EB275">
            <v>0</v>
          </cell>
          <cell r="ED275">
            <v>0</v>
          </cell>
          <cell r="EF275">
            <v>0</v>
          </cell>
          <cell r="EJ275">
            <v>0</v>
          </cell>
          <cell r="EL275">
            <v>0</v>
          </cell>
          <cell r="EN275">
            <v>0</v>
          </cell>
          <cell r="EP275">
            <v>0</v>
          </cell>
          <cell r="ER275">
            <v>0</v>
          </cell>
          <cell r="ET275">
            <v>0</v>
          </cell>
          <cell r="EX275">
            <v>0</v>
          </cell>
          <cell r="EZ275">
            <v>0</v>
          </cell>
          <cell r="FD275">
            <v>0</v>
          </cell>
          <cell r="FF275">
            <v>0</v>
          </cell>
        </row>
        <row r="276">
          <cell r="A276" t="str">
            <v>GM_DKE5-10</v>
          </cell>
          <cell r="B276" t="str">
            <v>DK-East</v>
          </cell>
          <cell r="G276">
            <v>35.186468345018596</v>
          </cell>
          <cell r="H276">
            <v>47.872746047644348</v>
          </cell>
          <cell r="AK276">
            <v>13.335671502762048</v>
          </cell>
          <cell r="AL276">
            <v>24.685402383751303</v>
          </cell>
          <cell r="AN276">
            <v>0</v>
          </cell>
          <cell r="AO276">
            <v>3.51864683450186</v>
          </cell>
          <cell r="AP276">
            <v>1055.5940503505578</v>
          </cell>
          <cell r="AQ276">
            <v>3.51864683450186</v>
          </cell>
          <cell r="BG276" t="b">
            <v>0</v>
          </cell>
          <cell r="BO276" t="b">
            <v>0</v>
          </cell>
          <cell r="CA276" t="b">
            <v>0</v>
          </cell>
          <cell r="CB276" t="b">
            <v>0</v>
          </cell>
          <cell r="CD276" t="b">
            <v>0</v>
          </cell>
          <cell r="CE276" t="b">
            <v>0</v>
          </cell>
          <cell r="CG276" t="b">
            <v>0</v>
          </cell>
          <cell r="CH276" t="b">
            <v>0</v>
          </cell>
          <cell r="CT276" t="b">
            <v>0</v>
          </cell>
          <cell r="CV276" t="b">
            <v>0</v>
          </cell>
          <cell r="CX276" t="b">
            <v>0</v>
          </cell>
          <cell r="CZ276" t="b">
            <v>0</v>
          </cell>
          <cell r="DB276" t="b">
            <v>0</v>
          </cell>
          <cell r="DD276" t="b">
            <v>0</v>
          </cell>
          <cell r="DF276" t="b">
            <v>0</v>
          </cell>
          <cell r="DH276" t="b">
            <v>0</v>
          </cell>
          <cell r="DJ276" t="b">
            <v>0</v>
          </cell>
          <cell r="DL276" t="b">
            <v>0</v>
          </cell>
          <cell r="DN276" t="b">
            <v>0</v>
          </cell>
          <cell r="DP276" t="b">
            <v>0</v>
          </cell>
          <cell r="DV276">
            <v>0</v>
          </cell>
          <cell r="DX276">
            <v>0</v>
          </cell>
          <cell r="DZ276">
            <v>0</v>
          </cell>
          <cell r="EB276">
            <v>0</v>
          </cell>
          <cell r="ED276">
            <v>0</v>
          </cell>
          <cell r="EF276">
            <v>0</v>
          </cell>
          <cell r="EJ276">
            <v>0</v>
          </cell>
          <cell r="EL276">
            <v>0</v>
          </cell>
          <cell r="EN276">
            <v>0</v>
          </cell>
          <cell r="EP276">
            <v>0</v>
          </cell>
          <cell r="ER276">
            <v>0</v>
          </cell>
          <cell r="ET276">
            <v>0</v>
          </cell>
          <cell r="EX276">
            <v>0</v>
          </cell>
          <cell r="EZ276">
            <v>0</v>
          </cell>
          <cell r="FD276">
            <v>0</v>
          </cell>
          <cell r="FF276">
            <v>0</v>
          </cell>
        </row>
        <row r="277">
          <cell r="A277" t="str">
            <v>GM_DKE5-10</v>
          </cell>
          <cell r="B277" t="str">
            <v>DK-East</v>
          </cell>
          <cell r="G277">
            <v>33.678700600900662</v>
          </cell>
          <cell r="H277">
            <v>45.821361361769611</v>
          </cell>
          <cell r="AK277">
            <v>12.764227527741351</v>
          </cell>
          <cell r="AL277">
            <v>23.627613545728821</v>
          </cell>
          <cell r="AN277">
            <v>0</v>
          </cell>
          <cell r="AO277">
            <v>3.3678700600900662</v>
          </cell>
          <cell r="AP277">
            <v>1010.3610180270199</v>
          </cell>
          <cell r="AQ277">
            <v>3.3678700600900662</v>
          </cell>
          <cell r="BG277" t="b">
            <v>0</v>
          </cell>
          <cell r="BO277" t="b">
            <v>0</v>
          </cell>
          <cell r="CA277" t="b">
            <v>0</v>
          </cell>
          <cell r="CB277" t="b">
            <v>0</v>
          </cell>
          <cell r="CD277" t="b">
            <v>0</v>
          </cell>
          <cell r="CE277" t="b">
            <v>0</v>
          </cell>
          <cell r="CG277" t="b">
            <v>0</v>
          </cell>
          <cell r="CH277" t="b">
            <v>0</v>
          </cell>
          <cell r="CT277" t="b">
            <v>0</v>
          </cell>
          <cell r="CV277" t="b">
            <v>0</v>
          </cell>
          <cell r="CX277" t="b">
            <v>0</v>
          </cell>
          <cell r="CZ277" t="b">
            <v>0</v>
          </cell>
          <cell r="DB277" t="b">
            <v>0</v>
          </cell>
          <cell r="DD277" t="b">
            <v>0</v>
          </cell>
          <cell r="DF277" t="b">
            <v>0</v>
          </cell>
          <cell r="DH277" t="b">
            <v>0</v>
          </cell>
          <cell r="DJ277" t="b">
            <v>0</v>
          </cell>
          <cell r="DL277" t="b">
            <v>0</v>
          </cell>
          <cell r="DN277" t="b">
            <v>0</v>
          </cell>
          <cell r="DP277" t="b">
            <v>0</v>
          </cell>
          <cell r="DV277">
            <v>0</v>
          </cell>
          <cell r="DX277">
            <v>0</v>
          </cell>
          <cell r="DZ277">
            <v>0</v>
          </cell>
          <cell r="EB277">
            <v>0</v>
          </cell>
          <cell r="ED277">
            <v>0</v>
          </cell>
          <cell r="EF277">
            <v>0</v>
          </cell>
          <cell r="EJ277">
            <v>0</v>
          </cell>
          <cell r="EL277">
            <v>0</v>
          </cell>
          <cell r="EN277">
            <v>0</v>
          </cell>
          <cell r="EP277">
            <v>0</v>
          </cell>
          <cell r="ER277">
            <v>0</v>
          </cell>
          <cell r="ET277">
            <v>0</v>
          </cell>
          <cell r="EX277">
            <v>0</v>
          </cell>
          <cell r="EZ277">
            <v>0</v>
          </cell>
          <cell r="FD277">
            <v>0</v>
          </cell>
          <cell r="FF277">
            <v>0</v>
          </cell>
        </row>
        <row r="278">
          <cell r="A278" t="str">
            <v>GM_DKE5-10</v>
          </cell>
          <cell r="B278" t="str">
            <v>DK-East</v>
          </cell>
          <cell r="G278">
            <v>32.633000954912433</v>
          </cell>
          <cell r="H278">
            <v>44.3986407549829</v>
          </cell>
          <cell r="AK278">
            <v>12.367907361911811</v>
          </cell>
          <cell r="AL278">
            <v>22.893992987943562</v>
          </cell>
          <cell r="AN278">
            <v>0</v>
          </cell>
          <cell r="AO278">
            <v>3.2633000954912434</v>
          </cell>
          <cell r="AP278">
            <v>978.99002864737304</v>
          </cell>
          <cell r="AQ278">
            <v>3.2633000954912434</v>
          </cell>
          <cell r="BG278" t="b">
            <v>0</v>
          </cell>
          <cell r="BO278" t="b">
            <v>0</v>
          </cell>
          <cell r="CA278" t="b">
            <v>0</v>
          </cell>
          <cell r="CB278" t="b">
            <v>0</v>
          </cell>
          <cell r="CD278" t="b">
            <v>0</v>
          </cell>
          <cell r="CE278" t="b">
            <v>0</v>
          </cell>
          <cell r="CG278" t="b">
            <v>0</v>
          </cell>
          <cell r="CH278" t="b">
            <v>0</v>
          </cell>
          <cell r="CT278" t="b">
            <v>0</v>
          </cell>
          <cell r="CV278" t="b">
            <v>0</v>
          </cell>
          <cell r="CX278" t="b">
            <v>0</v>
          </cell>
          <cell r="CZ278" t="b">
            <v>0</v>
          </cell>
          <cell r="DB278" t="b">
            <v>0</v>
          </cell>
          <cell r="DD278" t="b">
            <v>0</v>
          </cell>
          <cell r="DF278" t="b">
            <v>0</v>
          </cell>
          <cell r="DH278" t="b">
            <v>0</v>
          </cell>
          <cell r="DJ278" t="b">
            <v>0</v>
          </cell>
          <cell r="DL278" t="b">
            <v>0</v>
          </cell>
          <cell r="DN278" t="b">
            <v>0</v>
          </cell>
          <cell r="DP278" t="b">
            <v>0</v>
          </cell>
          <cell r="DV278">
            <v>0</v>
          </cell>
          <cell r="DX278">
            <v>0</v>
          </cell>
          <cell r="DZ278">
            <v>0</v>
          </cell>
          <cell r="EB278">
            <v>0</v>
          </cell>
          <cell r="ED278">
            <v>0</v>
          </cell>
          <cell r="EF278">
            <v>0</v>
          </cell>
          <cell r="EJ278">
            <v>0</v>
          </cell>
          <cell r="EL278">
            <v>0</v>
          </cell>
          <cell r="EN278">
            <v>0</v>
          </cell>
          <cell r="EP278">
            <v>0</v>
          </cell>
          <cell r="ER278">
            <v>0</v>
          </cell>
          <cell r="ET278">
            <v>0</v>
          </cell>
          <cell r="EX278">
            <v>0</v>
          </cell>
          <cell r="EZ278">
            <v>0</v>
          </cell>
          <cell r="FD278">
            <v>0</v>
          </cell>
          <cell r="FF278">
            <v>0</v>
          </cell>
        </row>
        <row r="279">
          <cell r="A279" t="str">
            <v>GM_DKE5-10</v>
          </cell>
          <cell r="B279" t="str">
            <v>DK-East</v>
          </cell>
          <cell r="G279">
            <v>32.10424916800774</v>
          </cell>
          <cell r="H279">
            <v>43.679250568718018</v>
          </cell>
          <cell r="AK279">
            <v>12.167510434674934</v>
          </cell>
          <cell r="AL279">
            <v>22.523042129992014</v>
          </cell>
          <cell r="AN279">
            <v>0</v>
          </cell>
          <cell r="AO279">
            <v>3.2104249168007741</v>
          </cell>
          <cell r="AP279">
            <v>963.12747504023218</v>
          </cell>
          <cell r="AQ279">
            <v>3.2104249168007741</v>
          </cell>
          <cell r="BG279" t="b">
            <v>0</v>
          </cell>
          <cell r="BO279" t="b">
            <v>0</v>
          </cell>
          <cell r="CA279" t="b">
            <v>0</v>
          </cell>
          <cell r="CB279" t="b">
            <v>0</v>
          </cell>
          <cell r="CD279" t="b">
            <v>0</v>
          </cell>
          <cell r="CE279" t="b">
            <v>0</v>
          </cell>
          <cell r="CG279" t="b">
            <v>0</v>
          </cell>
          <cell r="CH279" t="b">
            <v>0</v>
          </cell>
          <cell r="CT279" t="b">
            <v>0</v>
          </cell>
          <cell r="CV279" t="b">
            <v>0</v>
          </cell>
          <cell r="CX279" t="b">
            <v>0</v>
          </cell>
          <cell r="CZ279" t="b">
            <v>0</v>
          </cell>
          <cell r="DB279" t="b">
            <v>0</v>
          </cell>
          <cell r="DD279" t="b">
            <v>0</v>
          </cell>
          <cell r="DF279" t="b">
            <v>0</v>
          </cell>
          <cell r="DH279" t="b">
            <v>0</v>
          </cell>
          <cell r="DJ279" t="b">
            <v>0</v>
          </cell>
          <cell r="DL279" t="b">
            <v>0</v>
          </cell>
          <cell r="DN279" t="b">
            <v>0</v>
          </cell>
          <cell r="DP279" t="b">
            <v>0</v>
          </cell>
          <cell r="DV279">
            <v>0</v>
          </cell>
          <cell r="DX279">
            <v>0</v>
          </cell>
          <cell r="DZ279">
            <v>0</v>
          </cell>
          <cell r="EB279">
            <v>0</v>
          </cell>
          <cell r="ED279">
            <v>0</v>
          </cell>
          <cell r="EF279">
            <v>0</v>
          </cell>
          <cell r="EJ279">
            <v>0</v>
          </cell>
          <cell r="EL279">
            <v>0</v>
          </cell>
          <cell r="EN279">
            <v>0</v>
          </cell>
          <cell r="EP279">
            <v>0</v>
          </cell>
          <cell r="ER279">
            <v>0</v>
          </cell>
          <cell r="ET279">
            <v>0</v>
          </cell>
          <cell r="EX279">
            <v>0</v>
          </cell>
          <cell r="EZ279">
            <v>0</v>
          </cell>
          <cell r="FD279">
            <v>0</v>
          </cell>
          <cell r="FF279">
            <v>0</v>
          </cell>
        </row>
        <row r="280">
          <cell r="A280" t="str">
            <v>GM_DKE5-10</v>
          </cell>
          <cell r="B280" t="str">
            <v>DK-East</v>
          </cell>
          <cell r="G280">
            <v>31.020185935608307</v>
          </cell>
          <cell r="H280">
            <v>42.204334606269803</v>
          </cell>
          <cell r="AK280">
            <v>11.756650469595549</v>
          </cell>
          <cell r="AL280">
            <v>21.762507232348646</v>
          </cell>
          <cell r="AN280">
            <v>0</v>
          </cell>
          <cell r="AO280">
            <v>3.1020185935608309</v>
          </cell>
          <cell r="AP280">
            <v>930.6055780682492</v>
          </cell>
          <cell r="AQ280">
            <v>3.1020185935608309</v>
          </cell>
          <cell r="BG280" t="b">
            <v>0</v>
          </cell>
          <cell r="BO280" t="b">
            <v>0</v>
          </cell>
          <cell r="CA280" t="b">
            <v>0</v>
          </cell>
          <cell r="CB280" t="b">
            <v>0</v>
          </cell>
          <cell r="CD280" t="b">
            <v>0</v>
          </cell>
          <cell r="CE280" t="b">
            <v>0</v>
          </cell>
          <cell r="CG280" t="b">
            <v>0</v>
          </cell>
          <cell r="CH280" t="b">
            <v>0</v>
          </cell>
          <cell r="CT280" t="b">
            <v>0</v>
          </cell>
          <cell r="CV280" t="b">
            <v>0</v>
          </cell>
          <cell r="CX280" t="b">
            <v>0</v>
          </cell>
          <cell r="CZ280" t="b">
            <v>0</v>
          </cell>
          <cell r="DB280" t="b">
            <v>0</v>
          </cell>
          <cell r="DD280" t="b">
            <v>0</v>
          </cell>
          <cell r="DF280" t="b">
            <v>0</v>
          </cell>
          <cell r="DH280" t="b">
            <v>0</v>
          </cell>
          <cell r="DJ280" t="b">
            <v>0</v>
          </cell>
          <cell r="DL280" t="b">
            <v>0</v>
          </cell>
          <cell r="DN280" t="b">
            <v>0</v>
          </cell>
          <cell r="DP280" t="b">
            <v>0</v>
          </cell>
          <cell r="DV280">
            <v>0</v>
          </cell>
          <cell r="DX280">
            <v>0</v>
          </cell>
          <cell r="DZ280">
            <v>0</v>
          </cell>
          <cell r="EB280">
            <v>0</v>
          </cell>
          <cell r="ED280">
            <v>0</v>
          </cell>
          <cell r="EF280">
            <v>0</v>
          </cell>
          <cell r="EJ280">
            <v>0</v>
          </cell>
          <cell r="EL280">
            <v>0</v>
          </cell>
          <cell r="EN280">
            <v>0</v>
          </cell>
          <cell r="EP280">
            <v>0</v>
          </cell>
          <cell r="ER280">
            <v>0</v>
          </cell>
          <cell r="ET280">
            <v>0</v>
          </cell>
          <cell r="EX280">
            <v>0</v>
          </cell>
          <cell r="EZ280">
            <v>0</v>
          </cell>
          <cell r="FD280">
            <v>0</v>
          </cell>
          <cell r="FF280">
            <v>0</v>
          </cell>
        </row>
        <row r="281">
          <cell r="A281" t="str">
            <v>GM_DKE5-10</v>
          </cell>
          <cell r="B281" t="str">
            <v>DK-East</v>
          </cell>
          <cell r="G281">
            <v>30.752656247696859</v>
          </cell>
          <cell r="H281">
            <v>41.840348636322254</v>
          </cell>
          <cell r="AK281">
            <v>11.65525671787711</v>
          </cell>
          <cell r="AL281">
            <v>21.574819228797463</v>
          </cell>
          <cell r="AN281">
            <v>0</v>
          </cell>
          <cell r="AO281">
            <v>3.0752656247696861</v>
          </cell>
          <cell r="AP281">
            <v>922.57968743090578</v>
          </cell>
          <cell r="AQ281">
            <v>3.0752656247696861</v>
          </cell>
          <cell r="BG281" t="b">
            <v>0</v>
          </cell>
          <cell r="BO281" t="b">
            <v>0</v>
          </cell>
          <cell r="CA281" t="b">
            <v>0</v>
          </cell>
          <cell r="CB281" t="b">
            <v>0</v>
          </cell>
          <cell r="CD281" t="b">
            <v>0</v>
          </cell>
          <cell r="CE281" t="b">
            <v>0</v>
          </cell>
          <cell r="CG281" t="b">
            <v>0</v>
          </cell>
          <cell r="CH281" t="b">
            <v>0</v>
          </cell>
          <cell r="CT281" t="b">
            <v>0</v>
          </cell>
          <cell r="CV281" t="b">
            <v>0</v>
          </cell>
          <cell r="CX281" t="b">
            <v>0</v>
          </cell>
          <cell r="CZ281" t="b">
            <v>0</v>
          </cell>
          <cell r="DB281" t="b">
            <v>0</v>
          </cell>
          <cell r="DD281" t="b">
            <v>0</v>
          </cell>
          <cell r="DF281" t="b">
            <v>0</v>
          </cell>
          <cell r="DH281" t="b">
            <v>0</v>
          </cell>
          <cell r="DJ281" t="b">
            <v>0</v>
          </cell>
          <cell r="DL281" t="b">
            <v>0</v>
          </cell>
          <cell r="DN281" t="b">
            <v>0</v>
          </cell>
          <cell r="DP281" t="b">
            <v>0</v>
          </cell>
          <cell r="DV281">
            <v>0</v>
          </cell>
          <cell r="DX281">
            <v>0</v>
          </cell>
          <cell r="DZ281">
            <v>0</v>
          </cell>
          <cell r="EB281">
            <v>0</v>
          </cell>
          <cell r="ED281">
            <v>0</v>
          </cell>
          <cell r="EF281">
            <v>0</v>
          </cell>
          <cell r="EJ281">
            <v>0</v>
          </cell>
          <cell r="EL281">
            <v>0</v>
          </cell>
          <cell r="EN281">
            <v>0</v>
          </cell>
          <cell r="EP281">
            <v>0</v>
          </cell>
          <cell r="ER281">
            <v>0</v>
          </cell>
          <cell r="ET281">
            <v>0</v>
          </cell>
          <cell r="EX281">
            <v>0</v>
          </cell>
          <cell r="EZ281">
            <v>0</v>
          </cell>
          <cell r="FD281">
            <v>0</v>
          </cell>
          <cell r="FF281">
            <v>0</v>
          </cell>
        </row>
        <row r="282">
          <cell r="A282" t="str">
            <v>GM_DKE5-10</v>
          </cell>
          <cell r="B282" t="str">
            <v>DK-East</v>
          </cell>
          <cell r="G282">
            <v>30.530928210782314</v>
          </cell>
          <cell r="H282">
            <v>41.538677837799064</v>
          </cell>
          <cell r="AK282">
            <v>11.571221791886497</v>
          </cell>
          <cell r="AL282">
            <v>21.419263810239244</v>
          </cell>
          <cell r="AN282">
            <v>0</v>
          </cell>
          <cell r="AO282">
            <v>3.0530928210782315</v>
          </cell>
          <cell r="AP282">
            <v>915.92784632346945</v>
          </cell>
          <cell r="AQ282">
            <v>3.0530928210782315</v>
          </cell>
          <cell r="BG282" t="b">
            <v>0</v>
          </cell>
          <cell r="BO282" t="b">
            <v>0</v>
          </cell>
          <cell r="CA282" t="b">
            <v>0</v>
          </cell>
          <cell r="CB282" t="b">
            <v>0</v>
          </cell>
          <cell r="CD282" t="b">
            <v>0</v>
          </cell>
          <cell r="CE282" t="b">
            <v>0</v>
          </cell>
          <cell r="CG282" t="b">
            <v>0</v>
          </cell>
          <cell r="CH282" t="b">
            <v>0</v>
          </cell>
          <cell r="CT282" t="b">
            <v>0</v>
          </cell>
          <cell r="CV282" t="b">
            <v>0</v>
          </cell>
          <cell r="CX282" t="b">
            <v>0</v>
          </cell>
          <cell r="CZ282" t="b">
            <v>0</v>
          </cell>
          <cell r="DB282" t="b">
            <v>0</v>
          </cell>
          <cell r="DD282" t="b">
            <v>0</v>
          </cell>
          <cell r="DF282" t="b">
            <v>0</v>
          </cell>
          <cell r="DH282" t="b">
            <v>0</v>
          </cell>
          <cell r="DJ282" t="b">
            <v>0</v>
          </cell>
          <cell r="DL282" t="b">
            <v>0</v>
          </cell>
          <cell r="DN282" t="b">
            <v>0</v>
          </cell>
          <cell r="DP282" t="b">
            <v>0</v>
          </cell>
          <cell r="DV282">
            <v>0</v>
          </cell>
          <cell r="DX282">
            <v>0</v>
          </cell>
          <cell r="DZ282">
            <v>0</v>
          </cell>
          <cell r="EB282">
            <v>0</v>
          </cell>
          <cell r="ED282">
            <v>0</v>
          </cell>
          <cell r="EF282">
            <v>0</v>
          </cell>
          <cell r="EJ282">
            <v>0</v>
          </cell>
          <cell r="EL282">
            <v>0</v>
          </cell>
          <cell r="EN282">
            <v>0</v>
          </cell>
          <cell r="EP282">
            <v>0</v>
          </cell>
          <cell r="ER282">
            <v>0</v>
          </cell>
          <cell r="ET282">
            <v>0</v>
          </cell>
          <cell r="EX282">
            <v>0</v>
          </cell>
          <cell r="EZ282">
            <v>0</v>
          </cell>
          <cell r="FD282">
            <v>0</v>
          </cell>
          <cell r="FF282">
            <v>0</v>
          </cell>
        </row>
        <row r="283">
          <cell r="A283" t="str">
            <v>GM_DKE5-10</v>
          </cell>
          <cell r="B283" t="str">
            <v>DK-East</v>
          </cell>
          <cell r="G283">
            <v>30.269283645736998</v>
          </cell>
          <cell r="H283">
            <v>41.182698837737412</v>
          </cell>
          <cell r="AK283">
            <v>11.472058501734322</v>
          </cell>
          <cell r="AL283">
            <v>21.235704570751672</v>
          </cell>
          <cell r="AN283">
            <v>0</v>
          </cell>
          <cell r="AO283">
            <v>3.0269283645737</v>
          </cell>
          <cell r="AP283">
            <v>908.07850937210992</v>
          </cell>
          <cell r="AQ283">
            <v>3.0269283645737</v>
          </cell>
          <cell r="BG283" t="b">
            <v>0</v>
          </cell>
          <cell r="BO283" t="b">
            <v>0</v>
          </cell>
          <cell r="CA283" t="b">
            <v>0</v>
          </cell>
          <cell r="CB283" t="b">
            <v>0</v>
          </cell>
          <cell r="CD283" t="b">
            <v>0</v>
          </cell>
          <cell r="CE283" t="b">
            <v>0</v>
          </cell>
          <cell r="CG283" t="b">
            <v>0</v>
          </cell>
          <cell r="CH283" t="b">
            <v>0</v>
          </cell>
          <cell r="CT283" t="b">
            <v>0</v>
          </cell>
          <cell r="CV283" t="b">
            <v>0</v>
          </cell>
          <cell r="CX283" t="b">
            <v>0</v>
          </cell>
          <cell r="CZ283" t="b">
            <v>0</v>
          </cell>
          <cell r="DB283" t="b">
            <v>0</v>
          </cell>
          <cell r="DD283" t="b">
            <v>0</v>
          </cell>
          <cell r="DF283" t="b">
            <v>0</v>
          </cell>
          <cell r="DH283" t="b">
            <v>0</v>
          </cell>
          <cell r="DJ283" t="b">
            <v>0</v>
          </cell>
          <cell r="DL283" t="b">
            <v>0</v>
          </cell>
          <cell r="DN283" t="b">
            <v>0</v>
          </cell>
          <cell r="DP283" t="b">
            <v>0</v>
          </cell>
          <cell r="DV283">
            <v>0</v>
          </cell>
          <cell r="DX283">
            <v>0</v>
          </cell>
          <cell r="DZ283">
            <v>0</v>
          </cell>
          <cell r="EB283">
            <v>0</v>
          </cell>
          <cell r="ED283">
            <v>0</v>
          </cell>
          <cell r="EF283">
            <v>0</v>
          </cell>
          <cell r="EJ283">
            <v>0</v>
          </cell>
          <cell r="EL283">
            <v>0</v>
          </cell>
          <cell r="EN283">
            <v>0</v>
          </cell>
          <cell r="EP283">
            <v>0</v>
          </cell>
          <cell r="ER283">
            <v>0</v>
          </cell>
          <cell r="ET283">
            <v>0</v>
          </cell>
          <cell r="EX283">
            <v>0</v>
          </cell>
          <cell r="EZ283">
            <v>0</v>
          </cell>
          <cell r="FD283">
            <v>0</v>
          </cell>
          <cell r="FF283">
            <v>0</v>
          </cell>
        </row>
        <row r="284">
          <cell r="A284" t="str">
            <v>GM_DKE5-10</v>
          </cell>
          <cell r="B284" t="str">
            <v>DK-East</v>
          </cell>
          <cell r="G284">
            <v>27.853430261548471</v>
          </cell>
          <cell r="H284">
            <v>37.89582348509996</v>
          </cell>
          <cell r="AK284">
            <v>10.556450069126871</v>
          </cell>
          <cell r="AL284">
            <v>19.540839592997123</v>
          </cell>
          <cell r="AN284">
            <v>0</v>
          </cell>
          <cell r="AO284">
            <v>2.7853430261548473</v>
          </cell>
          <cell r="AP284">
            <v>835.60290784645417</v>
          </cell>
          <cell r="AQ284">
            <v>2.7853430261548473</v>
          </cell>
          <cell r="BG284" t="b">
            <v>0</v>
          </cell>
          <cell r="BO284" t="b">
            <v>0</v>
          </cell>
          <cell r="CA284" t="b">
            <v>0</v>
          </cell>
          <cell r="CB284" t="b">
            <v>0</v>
          </cell>
          <cell r="CD284" t="b">
            <v>0</v>
          </cell>
          <cell r="CE284" t="b">
            <v>0</v>
          </cell>
          <cell r="CG284" t="b">
            <v>0</v>
          </cell>
          <cell r="CH284" t="b">
            <v>0</v>
          </cell>
          <cell r="CT284" t="b">
            <v>0</v>
          </cell>
          <cell r="CV284" t="b">
            <v>0</v>
          </cell>
          <cell r="CX284" t="b">
            <v>0</v>
          </cell>
          <cell r="CZ284" t="b">
            <v>0</v>
          </cell>
          <cell r="DB284" t="b">
            <v>0</v>
          </cell>
          <cell r="DD284" t="b">
            <v>0</v>
          </cell>
          <cell r="DF284" t="b">
            <v>0</v>
          </cell>
          <cell r="DH284" t="b">
            <v>0</v>
          </cell>
          <cell r="DJ284" t="b">
            <v>0</v>
          </cell>
          <cell r="DL284" t="b">
            <v>0</v>
          </cell>
          <cell r="DN284" t="b">
            <v>0</v>
          </cell>
          <cell r="DP284" t="b">
            <v>0</v>
          </cell>
          <cell r="DV284">
            <v>0</v>
          </cell>
          <cell r="DX284">
            <v>0</v>
          </cell>
          <cell r="DZ284">
            <v>0</v>
          </cell>
          <cell r="EB284">
            <v>0</v>
          </cell>
          <cell r="ED284">
            <v>0</v>
          </cell>
          <cell r="EF284">
            <v>0</v>
          </cell>
          <cell r="EJ284">
            <v>0</v>
          </cell>
          <cell r="EL284">
            <v>0</v>
          </cell>
          <cell r="EN284">
            <v>0</v>
          </cell>
          <cell r="EP284">
            <v>0</v>
          </cell>
          <cell r="ER284">
            <v>0</v>
          </cell>
          <cell r="ET284">
            <v>0</v>
          </cell>
          <cell r="EX284">
            <v>0</v>
          </cell>
          <cell r="EZ284">
            <v>0</v>
          </cell>
          <cell r="FD284">
            <v>0</v>
          </cell>
          <cell r="FF284">
            <v>0</v>
          </cell>
        </row>
        <row r="285">
          <cell r="A285" t="str">
            <v>GM_DKE5-10</v>
          </cell>
          <cell r="B285" t="str">
            <v>DK-East</v>
          </cell>
          <cell r="G285">
            <v>25.064681888045047</v>
          </cell>
          <cell r="H285">
            <v>34.101608010945647</v>
          </cell>
          <cell r="AK285">
            <v>9.4995144355690737</v>
          </cell>
          <cell r="AL285">
            <v>17.584366579793741</v>
          </cell>
          <cell r="AN285">
            <v>0</v>
          </cell>
          <cell r="AO285">
            <v>2.5064681888045048</v>
          </cell>
          <cell r="AP285">
            <v>751.94045664135137</v>
          </cell>
          <cell r="AQ285">
            <v>2.5064681888045048</v>
          </cell>
          <cell r="BG285" t="b">
            <v>0</v>
          </cell>
          <cell r="BO285" t="b">
            <v>0</v>
          </cell>
          <cell r="CA285" t="b">
            <v>0</v>
          </cell>
          <cell r="CB285" t="b">
            <v>0</v>
          </cell>
          <cell r="CD285" t="b">
            <v>0</v>
          </cell>
          <cell r="CE285" t="b">
            <v>0</v>
          </cell>
          <cell r="CG285" t="b">
            <v>0</v>
          </cell>
          <cell r="CH285" t="b">
            <v>0</v>
          </cell>
          <cell r="CT285" t="b">
            <v>0</v>
          </cell>
          <cell r="CV285" t="b">
            <v>0</v>
          </cell>
          <cell r="CX285" t="b">
            <v>0</v>
          </cell>
          <cell r="CZ285" t="b">
            <v>0</v>
          </cell>
          <cell r="DB285" t="b">
            <v>0</v>
          </cell>
          <cell r="DD285" t="b">
            <v>0</v>
          </cell>
          <cell r="DF285" t="b">
            <v>0</v>
          </cell>
          <cell r="DH285" t="b">
            <v>0</v>
          </cell>
          <cell r="DJ285" t="b">
            <v>0</v>
          </cell>
          <cell r="DL285" t="b">
            <v>0</v>
          </cell>
          <cell r="DN285" t="b">
            <v>0</v>
          </cell>
          <cell r="DP285" t="b">
            <v>0</v>
          </cell>
          <cell r="DV285">
            <v>0</v>
          </cell>
          <cell r="DX285">
            <v>0</v>
          </cell>
          <cell r="DZ285">
            <v>0</v>
          </cell>
          <cell r="EB285">
            <v>0</v>
          </cell>
          <cell r="ED285">
            <v>0</v>
          </cell>
          <cell r="EF285">
            <v>0</v>
          </cell>
          <cell r="EJ285">
            <v>0</v>
          </cell>
          <cell r="EL285">
            <v>0</v>
          </cell>
          <cell r="EN285">
            <v>0</v>
          </cell>
          <cell r="EP285">
            <v>0</v>
          </cell>
          <cell r="ER285">
            <v>0</v>
          </cell>
          <cell r="ET285">
            <v>0</v>
          </cell>
          <cell r="EX285">
            <v>0</v>
          </cell>
          <cell r="EZ285">
            <v>0</v>
          </cell>
          <cell r="FD285">
            <v>0</v>
          </cell>
          <cell r="FF285">
            <v>0</v>
          </cell>
        </row>
        <row r="286">
          <cell r="A286" t="str">
            <v>GM_DKE5-10</v>
          </cell>
          <cell r="B286" t="str">
            <v>DK-East</v>
          </cell>
          <cell r="G286">
            <v>22.21692233776395</v>
          </cell>
          <cell r="H286">
            <v>30.227105221447552</v>
          </cell>
          <cell r="AK286">
            <v>8.4202135660125368</v>
          </cell>
          <cell r="AL286">
            <v>15.586493712828059</v>
          </cell>
          <cell r="AN286">
            <v>0</v>
          </cell>
          <cell r="AO286">
            <v>2.2216922337763951</v>
          </cell>
          <cell r="AP286">
            <v>666.50767013291852</v>
          </cell>
          <cell r="AQ286">
            <v>2.2216922337763951</v>
          </cell>
          <cell r="BG286" t="b">
            <v>0</v>
          </cell>
          <cell r="BO286" t="b">
            <v>0</v>
          </cell>
          <cell r="CA286" t="b">
            <v>0</v>
          </cell>
          <cell r="CB286" t="b">
            <v>0</v>
          </cell>
          <cell r="CD286" t="b">
            <v>0</v>
          </cell>
          <cell r="CE286" t="b">
            <v>0</v>
          </cell>
          <cell r="CG286" t="b">
            <v>0</v>
          </cell>
          <cell r="CH286" t="b">
            <v>0</v>
          </cell>
          <cell r="CT286" t="b">
            <v>0</v>
          </cell>
          <cell r="CV286" t="b">
            <v>0</v>
          </cell>
          <cell r="CX286" t="b">
            <v>0</v>
          </cell>
          <cell r="CZ286" t="b">
            <v>0</v>
          </cell>
          <cell r="DB286" t="b">
            <v>0</v>
          </cell>
          <cell r="DD286" t="b">
            <v>0</v>
          </cell>
          <cell r="DF286" t="b">
            <v>0</v>
          </cell>
          <cell r="DH286" t="b">
            <v>0</v>
          </cell>
          <cell r="DJ286" t="b">
            <v>0</v>
          </cell>
          <cell r="DL286" t="b">
            <v>0</v>
          </cell>
          <cell r="DN286" t="b">
            <v>0</v>
          </cell>
          <cell r="DP286" t="b">
            <v>0</v>
          </cell>
          <cell r="DV286">
            <v>0</v>
          </cell>
          <cell r="DX286">
            <v>0</v>
          </cell>
          <cell r="DZ286">
            <v>0</v>
          </cell>
          <cell r="EB286">
            <v>0</v>
          </cell>
          <cell r="ED286">
            <v>0</v>
          </cell>
          <cell r="EF286">
            <v>0</v>
          </cell>
          <cell r="EJ286">
            <v>0</v>
          </cell>
          <cell r="EL286">
            <v>0</v>
          </cell>
          <cell r="EN286">
            <v>0</v>
          </cell>
          <cell r="EP286">
            <v>0</v>
          </cell>
          <cell r="ER286">
            <v>0</v>
          </cell>
          <cell r="ET286">
            <v>0</v>
          </cell>
          <cell r="EX286">
            <v>0</v>
          </cell>
          <cell r="EZ286">
            <v>0</v>
          </cell>
          <cell r="FD286">
            <v>0</v>
          </cell>
          <cell r="FF286">
            <v>0</v>
          </cell>
        </row>
        <row r="287">
          <cell r="A287" t="str">
            <v>GM_DKE5-10</v>
          </cell>
          <cell r="B287" t="str">
            <v>DK-East</v>
          </cell>
          <cell r="G287">
            <v>18.778874276118827</v>
          </cell>
          <cell r="H287">
            <v>25.549488811046025</v>
          </cell>
          <cell r="AK287">
            <v>7.1171933506490355</v>
          </cell>
          <cell r="AL287">
            <v>13.174498312090398</v>
          </cell>
          <cell r="AN287">
            <v>0</v>
          </cell>
          <cell r="AO287">
            <v>1.8778874276118829</v>
          </cell>
          <cell r="AP287">
            <v>563.36622828356485</v>
          </cell>
          <cell r="AQ287">
            <v>1.8778874276118829</v>
          </cell>
          <cell r="BG287" t="b">
            <v>0</v>
          </cell>
          <cell r="BO287" t="b">
            <v>0</v>
          </cell>
          <cell r="CA287" t="b">
            <v>0</v>
          </cell>
          <cell r="CB287" t="b">
            <v>0</v>
          </cell>
          <cell r="CD287" t="b">
            <v>0</v>
          </cell>
          <cell r="CE287" t="b">
            <v>0</v>
          </cell>
          <cell r="CG287" t="b">
            <v>0</v>
          </cell>
          <cell r="CH287" t="b">
            <v>0</v>
          </cell>
          <cell r="CT287" t="b">
            <v>0</v>
          </cell>
          <cell r="CV287" t="b">
            <v>0</v>
          </cell>
          <cell r="CX287" t="b">
            <v>0</v>
          </cell>
          <cell r="CZ287" t="b">
            <v>0</v>
          </cell>
          <cell r="DB287" t="b">
            <v>0</v>
          </cell>
          <cell r="DD287" t="b">
            <v>0</v>
          </cell>
          <cell r="DF287" t="b">
            <v>0</v>
          </cell>
          <cell r="DH287" t="b">
            <v>0</v>
          </cell>
          <cell r="DJ287" t="b">
            <v>0</v>
          </cell>
          <cell r="DL287" t="b">
            <v>0</v>
          </cell>
          <cell r="DN287" t="b">
            <v>0</v>
          </cell>
          <cell r="DP287" t="b">
            <v>0</v>
          </cell>
          <cell r="DV287">
            <v>0</v>
          </cell>
          <cell r="DX287">
            <v>0</v>
          </cell>
          <cell r="DZ287">
            <v>0</v>
          </cell>
          <cell r="EB287">
            <v>0</v>
          </cell>
          <cell r="ED287">
            <v>0</v>
          </cell>
          <cell r="EF287">
            <v>0</v>
          </cell>
          <cell r="EJ287">
            <v>0</v>
          </cell>
          <cell r="EL287">
            <v>0</v>
          </cell>
          <cell r="EN287">
            <v>0</v>
          </cell>
          <cell r="EP287">
            <v>0</v>
          </cell>
          <cell r="ER287">
            <v>0</v>
          </cell>
          <cell r="ET287">
            <v>0</v>
          </cell>
          <cell r="EX287">
            <v>0</v>
          </cell>
          <cell r="EZ287">
            <v>0</v>
          </cell>
          <cell r="FD287">
            <v>0</v>
          </cell>
          <cell r="FF287">
            <v>0</v>
          </cell>
        </row>
        <row r="288">
          <cell r="A288" t="str">
            <v>GM_DKE5-10</v>
          </cell>
          <cell r="B288" t="str">
            <v>DK-East</v>
          </cell>
          <cell r="G288">
            <v>15.654829847691893</v>
          </cell>
          <cell r="H288">
            <v>21.299088228152236</v>
          </cell>
          <cell r="AK288">
            <v>5.9331805122752277</v>
          </cell>
          <cell r="AL288">
            <v>10.98279515438054</v>
          </cell>
          <cell r="AN288">
            <v>0</v>
          </cell>
          <cell r="AO288">
            <v>1.5654829847691893</v>
          </cell>
          <cell r="AP288">
            <v>469.64489543075678</v>
          </cell>
          <cell r="AQ288">
            <v>1.5654829847691893</v>
          </cell>
          <cell r="BG288" t="b">
            <v>0</v>
          </cell>
          <cell r="BO288" t="b">
            <v>0</v>
          </cell>
          <cell r="CA288" t="b">
            <v>0</v>
          </cell>
          <cell r="CB288" t="b">
            <v>0</v>
          </cell>
          <cell r="CD288" t="b">
            <v>0</v>
          </cell>
          <cell r="CE288" t="b">
            <v>0</v>
          </cell>
          <cell r="CG288" t="b">
            <v>0</v>
          </cell>
          <cell r="CH288" t="b">
            <v>0</v>
          </cell>
          <cell r="CT288" t="b">
            <v>0</v>
          </cell>
          <cell r="CV288" t="b">
            <v>0</v>
          </cell>
          <cell r="CX288" t="b">
            <v>0</v>
          </cell>
          <cell r="CZ288" t="b">
            <v>0</v>
          </cell>
          <cell r="DB288" t="b">
            <v>0</v>
          </cell>
          <cell r="DD288" t="b">
            <v>0</v>
          </cell>
          <cell r="DF288" t="b">
            <v>0</v>
          </cell>
          <cell r="DH288" t="b">
            <v>0</v>
          </cell>
          <cell r="DJ288" t="b">
            <v>0</v>
          </cell>
          <cell r="DL288" t="b">
            <v>0</v>
          </cell>
          <cell r="DN288" t="b">
            <v>0</v>
          </cell>
          <cell r="DP288" t="b">
            <v>0</v>
          </cell>
          <cell r="DV288">
            <v>0</v>
          </cell>
          <cell r="DX288">
            <v>0</v>
          </cell>
          <cell r="DZ288">
            <v>0</v>
          </cell>
          <cell r="EB288">
            <v>0</v>
          </cell>
          <cell r="ED288">
            <v>0</v>
          </cell>
          <cell r="EF288">
            <v>0</v>
          </cell>
          <cell r="EJ288">
            <v>0</v>
          </cell>
          <cell r="EL288">
            <v>0</v>
          </cell>
          <cell r="EN288">
            <v>0</v>
          </cell>
          <cell r="EP288">
            <v>0</v>
          </cell>
          <cell r="ER288">
            <v>0</v>
          </cell>
          <cell r="ET288">
            <v>0</v>
          </cell>
          <cell r="EX288">
            <v>0</v>
          </cell>
          <cell r="EZ288">
            <v>0</v>
          </cell>
          <cell r="FD288">
            <v>0</v>
          </cell>
          <cell r="FF288">
            <v>0</v>
          </cell>
        </row>
        <row r="289">
          <cell r="A289" t="str">
            <v>GM_DKE5-10</v>
          </cell>
          <cell r="B289" t="str">
            <v>DK-East</v>
          </cell>
          <cell r="G289">
            <v>11.798502471210266</v>
          </cell>
          <cell r="H289">
            <v>16.052384314571793</v>
          </cell>
          <cell r="AK289">
            <v>4.471632436588691</v>
          </cell>
          <cell r="AL289">
            <v>8.2773519118676315</v>
          </cell>
          <cell r="AN289">
            <v>0</v>
          </cell>
          <cell r="AO289">
            <v>1.1798502471210266</v>
          </cell>
          <cell r="AP289">
            <v>353.95507413630799</v>
          </cell>
          <cell r="AQ289">
            <v>1.1798502471210266</v>
          </cell>
          <cell r="BG289" t="b">
            <v>0</v>
          </cell>
          <cell r="BO289" t="b">
            <v>0</v>
          </cell>
          <cell r="CA289" t="b">
            <v>0</v>
          </cell>
          <cell r="CB289" t="b">
            <v>0</v>
          </cell>
          <cell r="CD289" t="b">
            <v>0</v>
          </cell>
          <cell r="CE289" t="b">
            <v>0</v>
          </cell>
          <cell r="CG289" t="b">
            <v>0</v>
          </cell>
          <cell r="CH289" t="b">
            <v>0</v>
          </cell>
          <cell r="CT289" t="b">
            <v>0</v>
          </cell>
          <cell r="CV289" t="b">
            <v>0</v>
          </cell>
          <cell r="CX289" t="b">
            <v>0</v>
          </cell>
          <cell r="CZ289" t="b">
            <v>0</v>
          </cell>
          <cell r="DB289" t="b">
            <v>0</v>
          </cell>
          <cell r="DD289" t="b">
            <v>0</v>
          </cell>
          <cell r="DF289" t="b">
            <v>0</v>
          </cell>
          <cell r="DH289" t="b">
            <v>0</v>
          </cell>
          <cell r="DJ289" t="b">
            <v>0</v>
          </cell>
          <cell r="DL289" t="b">
            <v>0</v>
          </cell>
          <cell r="DN289" t="b">
            <v>0</v>
          </cell>
          <cell r="DP289" t="b">
            <v>0</v>
          </cell>
          <cell r="DV289">
            <v>0</v>
          </cell>
          <cell r="DX289">
            <v>0</v>
          </cell>
          <cell r="DZ289">
            <v>0</v>
          </cell>
          <cell r="EB289">
            <v>0</v>
          </cell>
          <cell r="ED289">
            <v>0</v>
          </cell>
          <cell r="EF289">
            <v>0</v>
          </cell>
          <cell r="EJ289">
            <v>0</v>
          </cell>
          <cell r="EL289">
            <v>0</v>
          </cell>
          <cell r="EN289">
            <v>0</v>
          </cell>
          <cell r="EP289">
            <v>0</v>
          </cell>
          <cell r="ER289">
            <v>0</v>
          </cell>
          <cell r="ET289">
            <v>0</v>
          </cell>
          <cell r="EX289">
            <v>0</v>
          </cell>
          <cell r="EZ289">
            <v>0</v>
          </cell>
          <cell r="FD289">
            <v>0</v>
          </cell>
          <cell r="FF289">
            <v>0</v>
          </cell>
        </row>
        <row r="290">
          <cell r="A290" t="str">
            <v>GM_DKE5-10</v>
          </cell>
          <cell r="B290" t="str">
            <v>DK-East</v>
          </cell>
          <cell r="G290">
            <v>7.9958398146542073</v>
          </cell>
          <cell r="H290">
            <v>10.878693625379874</v>
          </cell>
          <cell r="AK290">
            <v>3.0304232897539447</v>
          </cell>
          <cell r="AL290">
            <v>5.6095576653319359</v>
          </cell>
          <cell r="AN290">
            <v>0</v>
          </cell>
          <cell r="AO290">
            <v>0.79958398146542076</v>
          </cell>
          <cell r="AP290">
            <v>239.87519443962623</v>
          </cell>
          <cell r="AQ290">
            <v>0.79958398146542076</v>
          </cell>
          <cell r="BG290" t="b">
            <v>0</v>
          </cell>
          <cell r="BO290" t="b">
            <v>0</v>
          </cell>
          <cell r="CA290" t="b">
            <v>0</v>
          </cell>
          <cell r="CB290" t="b">
            <v>0</v>
          </cell>
          <cell r="CD290" t="b">
            <v>0</v>
          </cell>
          <cell r="CE290" t="b">
            <v>0</v>
          </cell>
          <cell r="CG290" t="b">
            <v>0</v>
          </cell>
          <cell r="CH290" t="b">
            <v>0</v>
          </cell>
          <cell r="CT290" t="b">
            <v>0</v>
          </cell>
          <cell r="CV290" t="b">
            <v>0</v>
          </cell>
          <cell r="CX290" t="b">
            <v>0</v>
          </cell>
          <cell r="CZ290" t="b">
            <v>0</v>
          </cell>
          <cell r="DB290" t="b">
            <v>0</v>
          </cell>
          <cell r="DD290" t="b">
            <v>0</v>
          </cell>
          <cell r="DF290" t="b">
            <v>0</v>
          </cell>
          <cell r="DH290" t="b">
            <v>0</v>
          </cell>
          <cell r="DJ290" t="b">
            <v>0</v>
          </cell>
          <cell r="DL290" t="b">
            <v>0</v>
          </cell>
          <cell r="DN290" t="b">
            <v>0</v>
          </cell>
          <cell r="DP290" t="b">
            <v>0</v>
          </cell>
          <cell r="DV290">
            <v>0</v>
          </cell>
          <cell r="DX290">
            <v>0</v>
          </cell>
          <cell r="DZ290">
            <v>0</v>
          </cell>
          <cell r="EB290">
            <v>0</v>
          </cell>
          <cell r="ED290">
            <v>0</v>
          </cell>
          <cell r="EF290">
            <v>0</v>
          </cell>
          <cell r="EJ290">
            <v>0</v>
          </cell>
          <cell r="EL290">
            <v>0</v>
          </cell>
          <cell r="EN290">
            <v>0</v>
          </cell>
          <cell r="EP290">
            <v>0</v>
          </cell>
          <cell r="ER290">
            <v>0</v>
          </cell>
          <cell r="ET290">
            <v>0</v>
          </cell>
          <cell r="EX290">
            <v>0</v>
          </cell>
          <cell r="EZ290">
            <v>0</v>
          </cell>
          <cell r="FD290">
            <v>0</v>
          </cell>
          <cell r="FF290">
            <v>0</v>
          </cell>
        </row>
        <row r="291">
          <cell r="A291" t="str">
            <v>GM_DKE5-10</v>
          </cell>
          <cell r="B291" t="str">
            <v>DK-East</v>
          </cell>
          <cell r="G291">
            <v>4.4770424190599822</v>
          </cell>
          <cell r="H291">
            <v>6.091214175591813</v>
          </cell>
          <cell r="AK291">
            <v>1.6967990768237333</v>
          </cell>
          <cell r="AL291">
            <v>3.1409117993867985</v>
          </cell>
          <cell r="AN291">
            <v>0</v>
          </cell>
          <cell r="AO291">
            <v>0.44770424190599822</v>
          </cell>
          <cell r="AP291">
            <v>134.31127257179946</v>
          </cell>
          <cell r="AQ291">
            <v>0.44770424190599822</v>
          </cell>
          <cell r="BG291" t="b">
            <v>0</v>
          </cell>
          <cell r="BO291" t="b">
            <v>0</v>
          </cell>
          <cell r="CA291" t="b">
            <v>0</v>
          </cell>
          <cell r="CB291" t="b">
            <v>0</v>
          </cell>
          <cell r="CD291" t="b">
            <v>0</v>
          </cell>
          <cell r="CE291" t="b">
            <v>0</v>
          </cell>
          <cell r="CG291" t="b">
            <v>0</v>
          </cell>
          <cell r="CH291" t="b">
            <v>0</v>
          </cell>
          <cell r="CT291" t="b">
            <v>0</v>
          </cell>
          <cell r="CV291" t="b">
            <v>0</v>
          </cell>
          <cell r="CX291" t="b">
            <v>0</v>
          </cell>
          <cell r="CZ291" t="b">
            <v>0</v>
          </cell>
          <cell r="DB291" t="b">
            <v>0</v>
          </cell>
          <cell r="DD291" t="b">
            <v>0</v>
          </cell>
          <cell r="DF291" t="b">
            <v>0</v>
          </cell>
          <cell r="DH291" t="b">
            <v>0</v>
          </cell>
          <cell r="DJ291" t="b">
            <v>0</v>
          </cell>
          <cell r="DL291" t="b">
            <v>0</v>
          </cell>
          <cell r="DN291" t="b">
            <v>0</v>
          </cell>
          <cell r="DP291" t="b">
            <v>0</v>
          </cell>
          <cell r="DV291">
            <v>0</v>
          </cell>
          <cell r="DX291">
            <v>0</v>
          </cell>
          <cell r="DZ291">
            <v>0</v>
          </cell>
          <cell r="EB291">
            <v>0</v>
          </cell>
          <cell r="ED291">
            <v>0</v>
          </cell>
          <cell r="EF291">
            <v>0</v>
          </cell>
          <cell r="EJ291">
            <v>0</v>
          </cell>
          <cell r="EL291">
            <v>0</v>
          </cell>
          <cell r="EN291">
            <v>0</v>
          </cell>
          <cell r="EP291">
            <v>0</v>
          </cell>
          <cell r="ER291">
            <v>0</v>
          </cell>
          <cell r="ET291">
            <v>0</v>
          </cell>
          <cell r="EX291">
            <v>0</v>
          </cell>
          <cell r="EZ291">
            <v>0</v>
          </cell>
          <cell r="FD291">
            <v>0</v>
          </cell>
          <cell r="FF291">
            <v>0</v>
          </cell>
        </row>
        <row r="292">
          <cell r="A292" t="str">
            <v>GM_DKE5-10</v>
          </cell>
          <cell r="B292" t="str">
            <v>DK-East</v>
          </cell>
          <cell r="G292">
            <v>0.84946915642657261</v>
          </cell>
          <cell r="H292">
            <v>1.1557403488796907</v>
          </cell>
          <cell r="AK292">
            <v>0.32194881028567102</v>
          </cell>
          <cell r="AL292">
            <v>0.59595318670122821</v>
          </cell>
          <cell r="AN292">
            <v>0</v>
          </cell>
          <cell r="AO292">
            <v>8.4946915642657272E-2</v>
          </cell>
          <cell r="AP292">
            <v>25.484074692797179</v>
          </cell>
          <cell r="AQ292">
            <v>8.4946915642657272E-2</v>
          </cell>
          <cell r="BG292" t="b">
            <v>0</v>
          </cell>
          <cell r="BO292" t="b">
            <v>0</v>
          </cell>
          <cell r="CA292" t="b">
            <v>0</v>
          </cell>
          <cell r="CB292" t="b">
            <v>0</v>
          </cell>
          <cell r="CD292" t="b">
            <v>0</v>
          </cell>
          <cell r="CE292" t="b">
            <v>0</v>
          </cell>
          <cell r="CG292" t="b">
            <v>0</v>
          </cell>
          <cell r="CH292" t="b">
            <v>0</v>
          </cell>
          <cell r="CT292" t="b">
            <v>0</v>
          </cell>
          <cell r="CV292" t="b">
            <v>0</v>
          </cell>
          <cell r="CX292" t="b">
            <v>0</v>
          </cell>
          <cell r="CZ292" t="b">
            <v>0</v>
          </cell>
          <cell r="DB292" t="b">
            <v>0</v>
          </cell>
          <cell r="DD292" t="b">
            <v>0</v>
          </cell>
          <cell r="DF292" t="b">
            <v>0</v>
          </cell>
          <cell r="DH292" t="b">
            <v>0</v>
          </cell>
          <cell r="DJ292" t="b">
            <v>0</v>
          </cell>
          <cell r="DL292" t="b">
            <v>0</v>
          </cell>
          <cell r="DN292" t="b">
            <v>0</v>
          </cell>
          <cell r="DP292" t="b">
            <v>0</v>
          </cell>
          <cell r="DV292">
            <v>0</v>
          </cell>
          <cell r="DX292">
            <v>0</v>
          </cell>
          <cell r="DZ292">
            <v>0</v>
          </cell>
          <cell r="EB292">
            <v>0</v>
          </cell>
          <cell r="ED292">
            <v>0</v>
          </cell>
          <cell r="EF292">
            <v>0</v>
          </cell>
          <cell r="EJ292">
            <v>0</v>
          </cell>
          <cell r="EL292">
            <v>0</v>
          </cell>
          <cell r="EN292">
            <v>0</v>
          </cell>
          <cell r="EP292">
            <v>0</v>
          </cell>
          <cell r="ER292">
            <v>0</v>
          </cell>
          <cell r="ET292">
            <v>0</v>
          </cell>
          <cell r="EX292">
            <v>0</v>
          </cell>
          <cell r="EZ292">
            <v>0</v>
          </cell>
          <cell r="FD292">
            <v>0</v>
          </cell>
          <cell r="FF292">
            <v>0</v>
          </cell>
        </row>
        <row r="293">
          <cell r="A293" t="str">
            <v>GM_DKE5-10</v>
          </cell>
          <cell r="B293" t="str">
            <v>DK-East</v>
          </cell>
          <cell r="G293">
            <v>0</v>
          </cell>
          <cell r="H293">
            <v>0</v>
          </cell>
          <cell r="AK293">
            <v>0</v>
          </cell>
          <cell r="AL293">
            <v>0</v>
          </cell>
          <cell r="AN293">
            <v>0</v>
          </cell>
          <cell r="AO293">
            <v>0</v>
          </cell>
          <cell r="AP293">
            <v>0</v>
          </cell>
          <cell r="AQ293">
            <v>0</v>
          </cell>
          <cell r="BG293" t="b">
            <v>0</v>
          </cell>
          <cell r="BO293" t="b">
            <v>0</v>
          </cell>
          <cell r="CA293" t="b">
            <v>0</v>
          </cell>
          <cell r="CB293" t="b">
            <v>0</v>
          </cell>
          <cell r="CD293" t="b">
            <v>0</v>
          </cell>
          <cell r="CE293" t="b">
            <v>0</v>
          </cell>
          <cell r="CG293" t="b">
            <v>0</v>
          </cell>
          <cell r="CH293" t="b">
            <v>0</v>
          </cell>
          <cell r="CT293" t="b">
            <v>0</v>
          </cell>
          <cell r="CV293" t="b">
            <v>0</v>
          </cell>
          <cell r="CX293" t="b">
            <v>0</v>
          </cell>
          <cell r="CZ293" t="b">
            <v>0</v>
          </cell>
          <cell r="DB293" t="b">
            <v>0</v>
          </cell>
          <cell r="DD293" t="b">
            <v>0</v>
          </cell>
          <cell r="DF293" t="b">
            <v>0</v>
          </cell>
          <cell r="DH293" t="b">
            <v>0</v>
          </cell>
          <cell r="DJ293" t="b">
            <v>0</v>
          </cell>
          <cell r="DL293" t="b">
            <v>0</v>
          </cell>
          <cell r="DN293" t="b">
            <v>0</v>
          </cell>
          <cell r="DP293" t="b">
            <v>0</v>
          </cell>
          <cell r="DV293">
            <v>0</v>
          </cell>
          <cell r="DX293">
            <v>0</v>
          </cell>
          <cell r="DZ293">
            <v>0</v>
          </cell>
          <cell r="EB293">
            <v>0</v>
          </cell>
          <cell r="ED293">
            <v>0</v>
          </cell>
          <cell r="EF293">
            <v>0</v>
          </cell>
          <cell r="EJ293">
            <v>0</v>
          </cell>
          <cell r="EL293">
            <v>0</v>
          </cell>
          <cell r="EN293">
            <v>0</v>
          </cell>
          <cell r="EP293">
            <v>0</v>
          </cell>
          <cell r="ER293">
            <v>0</v>
          </cell>
          <cell r="ET293">
            <v>0</v>
          </cell>
          <cell r="EX293">
            <v>0</v>
          </cell>
          <cell r="EZ293">
            <v>0</v>
          </cell>
          <cell r="FD293">
            <v>0</v>
          </cell>
          <cell r="FF293">
            <v>0</v>
          </cell>
        </row>
        <row r="294">
          <cell r="A294" t="str">
            <v>Gaskedler_DKE5-10</v>
          </cell>
          <cell r="B294" t="str">
            <v>DK-East</v>
          </cell>
          <cell r="G294">
            <v>0</v>
          </cell>
          <cell r="H294">
            <v>85</v>
          </cell>
          <cell r="AK294">
            <v>0</v>
          </cell>
          <cell r="AL294">
            <v>80.834999999999994</v>
          </cell>
          <cell r="AN294">
            <v>0</v>
          </cell>
          <cell r="AO294">
            <v>0</v>
          </cell>
          <cell r="AP294">
            <v>918.00000000000011</v>
          </cell>
          <cell r="AQ294">
            <v>0</v>
          </cell>
          <cell r="BG294" t="b">
            <v>0</v>
          </cell>
          <cell r="BO294" t="b">
            <v>0</v>
          </cell>
          <cell r="CA294" t="b">
            <v>0</v>
          </cell>
          <cell r="CB294" t="b">
            <v>0</v>
          </cell>
          <cell r="CD294" t="b">
            <v>0</v>
          </cell>
          <cell r="CE294" t="b">
            <v>0</v>
          </cell>
          <cell r="CG294" t="b">
            <v>0</v>
          </cell>
          <cell r="CH294" t="b">
            <v>0</v>
          </cell>
          <cell r="CP294" t="str">
            <v>EHGASBOD</v>
          </cell>
          <cell r="CT294" t="b">
            <v>0</v>
          </cell>
          <cell r="CV294" t="b">
            <v>0</v>
          </cell>
          <cell r="CX294" t="b">
            <v>0</v>
          </cell>
          <cell r="CZ294" t="b">
            <v>0</v>
          </cell>
          <cell r="DB294" t="b">
            <v>0</v>
          </cell>
          <cell r="DD294" t="b">
            <v>0</v>
          </cell>
          <cell r="DF294" t="b">
            <v>0</v>
          </cell>
          <cell r="DH294" t="b">
            <v>0</v>
          </cell>
          <cell r="DJ294" t="b">
            <v>0</v>
          </cell>
          <cell r="DL294" t="b">
            <v>0</v>
          </cell>
          <cell r="DN294" t="b">
            <v>0</v>
          </cell>
          <cell r="DP294" t="b">
            <v>0</v>
          </cell>
          <cell r="DV294">
            <v>0</v>
          </cell>
          <cell r="DX294">
            <v>0</v>
          </cell>
          <cell r="DZ294">
            <v>0</v>
          </cell>
          <cell r="EB294">
            <v>0</v>
          </cell>
          <cell r="ED294">
            <v>0</v>
          </cell>
          <cell r="EF294">
            <v>0</v>
          </cell>
          <cell r="EJ294">
            <v>0</v>
          </cell>
          <cell r="EL294">
            <v>0</v>
          </cell>
          <cell r="EN294">
            <v>0</v>
          </cell>
          <cell r="EP294">
            <v>0</v>
          </cell>
          <cell r="ER294">
            <v>0</v>
          </cell>
          <cell r="ET294">
            <v>0</v>
          </cell>
          <cell r="EX294">
            <v>0</v>
          </cell>
          <cell r="EZ294">
            <v>0</v>
          </cell>
          <cell r="FD294">
            <v>0</v>
          </cell>
          <cell r="FF294">
            <v>0</v>
          </cell>
        </row>
        <row r="295">
          <cell r="A295" t="str">
            <v>Gaskedler_DKE5-10</v>
          </cell>
          <cell r="B295" t="str">
            <v>DK-East</v>
          </cell>
          <cell r="G295">
            <v>0</v>
          </cell>
          <cell r="H295">
            <v>85</v>
          </cell>
          <cell r="AK295">
            <v>0</v>
          </cell>
          <cell r="AL295">
            <v>80.834999999999994</v>
          </cell>
          <cell r="AN295">
            <v>0</v>
          </cell>
          <cell r="AO295">
            <v>0</v>
          </cell>
          <cell r="AP295">
            <v>918.00000000000011</v>
          </cell>
          <cell r="AQ295">
            <v>0</v>
          </cell>
          <cell r="BG295" t="b">
            <v>0</v>
          </cell>
          <cell r="BO295" t="b">
            <v>0</v>
          </cell>
          <cell r="CA295" t="b">
            <v>0</v>
          </cell>
          <cell r="CB295" t="b">
            <v>0</v>
          </cell>
          <cell r="CD295" t="b">
            <v>0</v>
          </cell>
          <cell r="CE295" t="b">
            <v>0</v>
          </cell>
          <cell r="CG295" t="b">
            <v>0</v>
          </cell>
          <cell r="CH295" t="b">
            <v>0</v>
          </cell>
          <cell r="CP295" t="str">
            <v>EHGASBOD</v>
          </cell>
          <cell r="CT295" t="b">
            <v>0</v>
          </cell>
          <cell r="CV295" t="b">
            <v>0</v>
          </cell>
          <cell r="CX295" t="b">
            <v>0</v>
          </cell>
          <cell r="CZ295" t="b">
            <v>0</v>
          </cell>
          <cell r="DB295" t="b">
            <v>0</v>
          </cell>
          <cell r="DD295" t="b">
            <v>0</v>
          </cell>
          <cell r="DF295" t="b">
            <v>0</v>
          </cell>
          <cell r="DH295" t="b">
            <v>0</v>
          </cell>
          <cell r="DJ295" t="b">
            <v>0</v>
          </cell>
          <cell r="DL295" t="b">
            <v>0</v>
          </cell>
          <cell r="DN295" t="b">
            <v>0</v>
          </cell>
          <cell r="DP295" t="b">
            <v>0</v>
          </cell>
          <cell r="DV295">
            <v>0</v>
          </cell>
          <cell r="DX295">
            <v>0</v>
          </cell>
          <cell r="DZ295">
            <v>0</v>
          </cell>
          <cell r="EB295">
            <v>0</v>
          </cell>
          <cell r="ED295">
            <v>0</v>
          </cell>
          <cell r="EF295">
            <v>0</v>
          </cell>
          <cell r="EJ295">
            <v>0</v>
          </cell>
          <cell r="EL295">
            <v>0</v>
          </cell>
          <cell r="EN295">
            <v>0</v>
          </cell>
          <cell r="EP295">
            <v>0</v>
          </cell>
          <cell r="ER295">
            <v>0</v>
          </cell>
          <cell r="ET295">
            <v>0</v>
          </cell>
          <cell r="EX295">
            <v>0</v>
          </cell>
          <cell r="EZ295">
            <v>0</v>
          </cell>
          <cell r="FD295">
            <v>0</v>
          </cell>
          <cell r="FF295">
            <v>0</v>
          </cell>
        </row>
        <row r="296">
          <cell r="A296" t="str">
            <v>Gaskedler_DKE5-10</v>
          </cell>
          <cell r="B296" t="str">
            <v>DK-East</v>
          </cell>
          <cell r="G296">
            <v>0</v>
          </cell>
          <cell r="H296">
            <v>85</v>
          </cell>
          <cell r="AK296">
            <v>0</v>
          </cell>
          <cell r="AL296">
            <v>80.834999999999994</v>
          </cell>
          <cell r="AN296">
            <v>0</v>
          </cell>
          <cell r="AO296">
            <v>0</v>
          </cell>
          <cell r="AP296">
            <v>918.00000000000011</v>
          </cell>
          <cell r="AQ296">
            <v>0</v>
          </cell>
          <cell r="BG296" t="b">
            <v>0</v>
          </cell>
          <cell r="BO296" t="b">
            <v>0</v>
          </cell>
          <cell r="CA296" t="b">
            <v>0</v>
          </cell>
          <cell r="CB296" t="b">
            <v>0</v>
          </cell>
          <cell r="CD296" t="b">
            <v>0</v>
          </cell>
          <cell r="CE296" t="b">
            <v>0</v>
          </cell>
          <cell r="CG296" t="b">
            <v>0</v>
          </cell>
          <cell r="CH296" t="b">
            <v>0</v>
          </cell>
          <cell r="CP296" t="str">
            <v>EHGASBOD</v>
          </cell>
          <cell r="CT296" t="b">
            <v>0</v>
          </cell>
          <cell r="CV296" t="b">
            <v>0</v>
          </cell>
          <cell r="CX296" t="b">
            <v>0</v>
          </cell>
          <cell r="CZ296" t="b">
            <v>0</v>
          </cell>
          <cell r="DB296" t="b">
            <v>0</v>
          </cell>
          <cell r="DD296" t="b">
            <v>0</v>
          </cell>
          <cell r="DF296" t="b">
            <v>0</v>
          </cell>
          <cell r="DH296" t="b">
            <v>0</v>
          </cell>
          <cell r="DJ296" t="b">
            <v>0</v>
          </cell>
          <cell r="DL296" t="b">
            <v>0</v>
          </cell>
          <cell r="DN296" t="b">
            <v>0</v>
          </cell>
          <cell r="DP296" t="b">
            <v>0</v>
          </cell>
          <cell r="DV296">
            <v>0</v>
          </cell>
          <cell r="DX296">
            <v>0</v>
          </cell>
          <cell r="DZ296">
            <v>0</v>
          </cell>
          <cell r="EB296">
            <v>0</v>
          </cell>
          <cell r="ED296">
            <v>0</v>
          </cell>
          <cell r="EF296">
            <v>0</v>
          </cell>
          <cell r="EJ296">
            <v>0</v>
          </cell>
          <cell r="EL296">
            <v>0</v>
          </cell>
          <cell r="EN296">
            <v>0</v>
          </cell>
          <cell r="EP296">
            <v>0</v>
          </cell>
          <cell r="ER296">
            <v>0</v>
          </cell>
          <cell r="ET296">
            <v>0</v>
          </cell>
          <cell r="EX296">
            <v>0</v>
          </cell>
          <cell r="EZ296">
            <v>0</v>
          </cell>
          <cell r="FD296">
            <v>0</v>
          </cell>
          <cell r="FF296">
            <v>0</v>
          </cell>
        </row>
        <row r="297">
          <cell r="A297" t="str">
            <v>Biokedler_DKE5-10</v>
          </cell>
          <cell r="B297" t="str">
            <v>DK-East</v>
          </cell>
          <cell r="G297">
            <v>0</v>
          </cell>
          <cell r="H297">
            <v>12.5</v>
          </cell>
          <cell r="AK297">
            <v>0</v>
          </cell>
          <cell r="AL297">
            <v>11.987499999999999</v>
          </cell>
          <cell r="AN297">
            <v>0</v>
          </cell>
          <cell r="AO297">
            <v>1.8749999999999999E-2</v>
          </cell>
          <cell r="AP297">
            <v>228.75</v>
          </cell>
          <cell r="AQ297">
            <v>0.625</v>
          </cell>
          <cell r="BG297" t="b">
            <v>0</v>
          </cell>
          <cell r="BO297" t="b">
            <v>0</v>
          </cell>
          <cell r="CA297" t="b">
            <v>0</v>
          </cell>
          <cell r="CB297" t="b">
            <v>0</v>
          </cell>
          <cell r="CD297" t="b">
            <v>0</v>
          </cell>
          <cell r="CE297" t="b">
            <v>0</v>
          </cell>
          <cell r="CG297" t="b">
            <v>0</v>
          </cell>
          <cell r="CH297" t="b">
            <v>0</v>
          </cell>
          <cell r="CP297" t="str">
            <v>EHWOOBOD</v>
          </cell>
          <cell r="CT297" t="b">
            <v>0</v>
          </cell>
          <cell r="CV297" t="b">
            <v>0</v>
          </cell>
          <cell r="CX297" t="b">
            <v>0</v>
          </cell>
          <cell r="CZ297" t="b">
            <v>0</v>
          </cell>
          <cell r="DB297" t="b">
            <v>0</v>
          </cell>
          <cell r="DD297" t="b">
            <v>0</v>
          </cell>
          <cell r="DF297" t="b">
            <v>0</v>
          </cell>
          <cell r="DH297" t="b">
            <v>0</v>
          </cell>
          <cell r="DJ297" t="b">
            <v>0</v>
          </cell>
          <cell r="DL297" t="b">
            <v>0</v>
          </cell>
          <cell r="DN297" t="b">
            <v>0</v>
          </cell>
          <cell r="DP297" t="b">
            <v>0</v>
          </cell>
          <cell r="DV297">
            <v>0</v>
          </cell>
          <cell r="DX297">
            <v>0</v>
          </cell>
          <cell r="DZ297">
            <v>0</v>
          </cell>
          <cell r="EB297">
            <v>0</v>
          </cell>
          <cell r="ED297">
            <v>0</v>
          </cell>
          <cell r="EF297">
            <v>0</v>
          </cell>
          <cell r="EJ297">
            <v>0</v>
          </cell>
          <cell r="EL297">
            <v>0</v>
          </cell>
          <cell r="EN297">
            <v>0</v>
          </cell>
          <cell r="EP297">
            <v>0</v>
          </cell>
          <cell r="ER297">
            <v>0</v>
          </cell>
          <cell r="ET297">
            <v>0</v>
          </cell>
          <cell r="EX297">
            <v>0</v>
          </cell>
          <cell r="EZ297">
            <v>0</v>
          </cell>
          <cell r="FD297">
            <v>0</v>
          </cell>
          <cell r="FF297">
            <v>0</v>
          </cell>
        </row>
        <row r="298">
          <cell r="A298" t="str">
            <v>Elkedler_DKE5-10_2013</v>
          </cell>
          <cell r="B298" t="str">
            <v>DK-East</v>
          </cell>
          <cell r="G298">
            <v>0</v>
          </cell>
          <cell r="H298">
            <v>0</v>
          </cell>
          <cell r="AK298">
            <v>0</v>
          </cell>
          <cell r="AL298">
            <v>0</v>
          </cell>
          <cell r="AN298">
            <v>0</v>
          </cell>
          <cell r="AO298">
            <v>0</v>
          </cell>
          <cell r="AP298">
            <v>0</v>
          </cell>
          <cell r="AQ298">
            <v>0</v>
          </cell>
          <cell r="BG298" t="b">
            <v>0</v>
          </cell>
          <cell r="BO298" t="b">
            <v>0</v>
          </cell>
          <cell r="CA298" t="b">
            <v>0</v>
          </cell>
          <cell r="CB298" t="b">
            <v>0</v>
          </cell>
          <cell r="CD298" t="b">
            <v>0</v>
          </cell>
          <cell r="CE298" t="b">
            <v>0</v>
          </cell>
          <cell r="CG298" t="b">
            <v>0</v>
          </cell>
          <cell r="CH298" t="b">
            <v>0</v>
          </cell>
          <cell r="CP298">
            <v>0</v>
          </cell>
          <cell r="CT298" t="b">
            <v>0</v>
          </cell>
          <cell r="CV298" t="b">
            <v>0</v>
          </cell>
          <cell r="CX298" t="b">
            <v>0</v>
          </cell>
          <cell r="CZ298" t="b">
            <v>0</v>
          </cell>
          <cell r="DB298" t="b">
            <v>0</v>
          </cell>
          <cell r="DD298" t="b">
            <v>0</v>
          </cell>
          <cell r="DF298" t="b">
            <v>0</v>
          </cell>
          <cell r="DH298" t="b">
            <v>0</v>
          </cell>
          <cell r="DJ298" t="b">
            <v>0</v>
          </cell>
          <cell r="DL298" t="b">
            <v>0</v>
          </cell>
          <cell r="DN298" t="b">
            <v>0</v>
          </cell>
          <cell r="DP298" t="b">
            <v>0</v>
          </cell>
          <cell r="DV298">
            <v>0</v>
          </cell>
          <cell r="DX298">
            <v>0</v>
          </cell>
          <cell r="DZ298">
            <v>0</v>
          </cell>
          <cell r="EB298">
            <v>0</v>
          </cell>
          <cell r="ED298">
            <v>0</v>
          </cell>
          <cell r="EF298">
            <v>0</v>
          </cell>
          <cell r="EJ298">
            <v>0</v>
          </cell>
          <cell r="EL298">
            <v>0</v>
          </cell>
          <cell r="EN298">
            <v>0</v>
          </cell>
          <cell r="EP298">
            <v>0</v>
          </cell>
          <cell r="ER298">
            <v>0</v>
          </cell>
          <cell r="ET298">
            <v>0</v>
          </cell>
          <cell r="EX298">
            <v>0</v>
          </cell>
          <cell r="EZ298">
            <v>0</v>
          </cell>
          <cell r="FD298">
            <v>0</v>
          </cell>
          <cell r="FF298">
            <v>0</v>
          </cell>
        </row>
        <row r="299">
          <cell r="A299" t="str">
            <v>Elkedler_DKE5-10_2014</v>
          </cell>
          <cell r="B299" t="str">
            <v>DK-East</v>
          </cell>
          <cell r="G299">
            <v>-3.5</v>
          </cell>
          <cell r="H299">
            <v>3.5</v>
          </cell>
          <cell r="AK299">
            <v>-3.5</v>
          </cell>
          <cell r="AL299">
            <v>0</v>
          </cell>
          <cell r="AN299">
            <v>0</v>
          </cell>
          <cell r="AO299">
            <v>0</v>
          </cell>
          <cell r="AP299">
            <v>0</v>
          </cell>
          <cell r="AQ299">
            <v>0</v>
          </cell>
          <cell r="BG299" t="b">
            <v>0</v>
          </cell>
          <cell r="BO299" t="b">
            <v>0</v>
          </cell>
          <cell r="CA299" t="b">
            <v>0</v>
          </cell>
          <cell r="CB299" t="b">
            <v>0</v>
          </cell>
          <cell r="CD299" t="b">
            <v>0</v>
          </cell>
          <cell r="CE299" t="b">
            <v>0</v>
          </cell>
          <cell r="CG299" t="b">
            <v>0</v>
          </cell>
          <cell r="CH299" t="b">
            <v>0</v>
          </cell>
          <cell r="CP299">
            <v>0</v>
          </cell>
          <cell r="CT299" t="b">
            <v>0</v>
          </cell>
          <cell r="CV299" t="b">
            <v>0</v>
          </cell>
          <cell r="CX299" t="b">
            <v>0</v>
          </cell>
          <cell r="CZ299" t="b">
            <v>0</v>
          </cell>
          <cell r="DB299" t="b">
            <v>0</v>
          </cell>
          <cell r="DD299" t="b">
            <v>0</v>
          </cell>
          <cell r="DF299" t="b">
            <v>0</v>
          </cell>
          <cell r="DH299" t="b">
            <v>0</v>
          </cell>
          <cell r="DJ299" t="b">
            <v>0</v>
          </cell>
          <cell r="DL299" t="b">
            <v>0</v>
          </cell>
          <cell r="DN299" t="b">
            <v>0</v>
          </cell>
          <cell r="DP299" t="b">
            <v>0</v>
          </cell>
          <cell r="DV299">
            <v>0</v>
          </cell>
          <cell r="DX299">
            <v>0</v>
          </cell>
          <cell r="DZ299">
            <v>0</v>
          </cell>
          <cell r="EB299">
            <v>0</v>
          </cell>
          <cell r="ED299">
            <v>0</v>
          </cell>
          <cell r="EF299">
            <v>0</v>
          </cell>
          <cell r="EJ299">
            <v>0</v>
          </cell>
          <cell r="EL299">
            <v>0</v>
          </cell>
          <cell r="EN299">
            <v>0</v>
          </cell>
          <cell r="EP299">
            <v>0</v>
          </cell>
          <cell r="ER299">
            <v>0</v>
          </cell>
          <cell r="ET299">
            <v>0</v>
          </cell>
          <cell r="EX299">
            <v>0</v>
          </cell>
          <cell r="EZ299">
            <v>0</v>
          </cell>
          <cell r="FD299">
            <v>0</v>
          </cell>
          <cell r="FF299">
            <v>0</v>
          </cell>
        </row>
        <row r="300">
          <cell r="A300" t="str">
            <v>Elkedler_DKE5-10_2015</v>
          </cell>
          <cell r="B300" t="str">
            <v>DK-East</v>
          </cell>
          <cell r="G300">
            <v>-3.5</v>
          </cell>
          <cell r="H300">
            <v>3.5</v>
          </cell>
          <cell r="AK300">
            <v>-3.5</v>
          </cell>
          <cell r="AL300">
            <v>0</v>
          </cell>
          <cell r="AN300">
            <v>0</v>
          </cell>
          <cell r="AO300">
            <v>0</v>
          </cell>
          <cell r="AP300">
            <v>0</v>
          </cell>
          <cell r="AQ300">
            <v>0</v>
          </cell>
          <cell r="BG300" t="b">
            <v>0</v>
          </cell>
          <cell r="BO300" t="b">
            <v>0</v>
          </cell>
          <cell r="CA300" t="b">
            <v>0</v>
          </cell>
          <cell r="CB300" t="b">
            <v>0</v>
          </cell>
          <cell r="CD300" t="b">
            <v>0</v>
          </cell>
          <cell r="CE300" t="b">
            <v>0</v>
          </cell>
          <cell r="CG300" t="b">
            <v>0</v>
          </cell>
          <cell r="CH300" t="b">
            <v>0</v>
          </cell>
          <cell r="CP300">
            <v>0</v>
          </cell>
          <cell r="CT300" t="b">
            <v>0</v>
          </cell>
          <cell r="CV300" t="b">
            <v>0</v>
          </cell>
          <cell r="CX300" t="b">
            <v>0</v>
          </cell>
          <cell r="CZ300" t="b">
            <v>0</v>
          </cell>
          <cell r="DB300" t="b">
            <v>0</v>
          </cell>
          <cell r="DD300" t="b">
            <v>0</v>
          </cell>
          <cell r="DF300" t="b">
            <v>0</v>
          </cell>
          <cell r="DH300" t="b">
            <v>0</v>
          </cell>
          <cell r="DJ300" t="b">
            <v>0</v>
          </cell>
          <cell r="DL300" t="b">
            <v>0</v>
          </cell>
          <cell r="DN300" t="b">
            <v>0</v>
          </cell>
          <cell r="DP300" t="b">
            <v>0</v>
          </cell>
          <cell r="DV300">
            <v>0</v>
          </cell>
          <cell r="DX300">
            <v>0</v>
          </cell>
          <cell r="DZ300">
            <v>0</v>
          </cell>
          <cell r="EB300">
            <v>0</v>
          </cell>
          <cell r="ED300">
            <v>0</v>
          </cell>
          <cell r="EF300">
            <v>0</v>
          </cell>
          <cell r="EJ300">
            <v>0</v>
          </cell>
          <cell r="EL300">
            <v>0</v>
          </cell>
          <cell r="EN300">
            <v>0</v>
          </cell>
          <cell r="EP300">
            <v>0</v>
          </cell>
          <cell r="ER300">
            <v>0</v>
          </cell>
          <cell r="ET300">
            <v>0</v>
          </cell>
          <cell r="EX300">
            <v>0</v>
          </cell>
          <cell r="EZ300">
            <v>0</v>
          </cell>
          <cell r="FD300">
            <v>0</v>
          </cell>
          <cell r="FF300">
            <v>0</v>
          </cell>
        </row>
        <row r="301">
          <cell r="A301" t="str">
            <v>Elkedler_DKE5-10_2016</v>
          </cell>
          <cell r="B301" t="str">
            <v>DK-East</v>
          </cell>
          <cell r="G301">
            <v>-3.5</v>
          </cell>
          <cell r="H301">
            <v>3.5</v>
          </cell>
          <cell r="AK301">
            <v>-3.5</v>
          </cell>
          <cell r="AL301">
            <v>0</v>
          </cell>
          <cell r="AN301">
            <v>0</v>
          </cell>
          <cell r="AO301">
            <v>0</v>
          </cell>
          <cell r="AP301">
            <v>0</v>
          </cell>
          <cell r="AQ301">
            <v>0</v>
          </cell>
          <cell r="BG301" t="b">
            <v>0</v>
          </cell>
          <cell r="BO301" t="b">
            <v>0</v>
          </cell>
          <cell r="CA301" t="b">
            <v>0</v>
          </cell>
          <cell r="CB301" t="b">
            <v>0</v>
          </cell>
          <cell r="CD301" t="b">
            <v>0</v>
          </cell>
          <cell r="CE301" t="b">
            <v>0</v>
          </cell>
          <cell r="CG301" t="b">
            <v>0</v>
          </cell>
          <cell r="CH301" t="b">
            <v>0</v>
          </cell>
          <cell r="CP301">
            <v>0</v>
          </cell>
          <cell r="CT301" t="b">
            <v>0</v>
          </cell>
          <cell r="CV301" t="b">
            <v>0</v>
          </cell>
          <cell r="CX301" t="b">
            <v>0</v>
          </cell>
          <cell r="CZ301" t="b">
            <v>0</v>
          </cell>
          <cell r="DB301" t="b">
            <v>0</v>
          </cell>
          <cell r="DD301" t="b">
            <v>0</v>
          </cell>
          <cell r="DF301" t="b">
            <v>0</v>
          </cell>
          <cell r="DH301" t="b">
            <v>0</v>
          </cell>
          <cell r="DJ301" t="b">
            <v>0</v>
          </cell>
          <cell r="DL301" t="b">
            <v>0</v>
          </cell>
          <cell r="DN301" t="b">
            <v>0</v>
          </cell>
          <cell r="DP301" t="b">
            <v>0</v>
          </cell>
          <cell r="DV301">
            <v>0</v>
          </cell>
          <cell r="DX301">
            <v>0</v>
          </cell>
          <cell r="DZ301">
            <v>0</v>
          </cell>
          <cell r="EB301">
            <v>0</v>
          </cell>
          <cell r="ED301">
            <v>0</v>
          </cell>
          <cell r="EF301">
            <v>0</v>
          </cell>
          <cell r="EJ301">
            <v>0</v>
          </cell>
          <cell r="EL301">
            <v>0</v>
          </cell>
          <cell r="EN301">
            <v>0</v>
          </cell>
          <cell r="EP301">
            <v>0</v>
          </cell>
          <cell r="ER301">
            <v>0</v>
          </cell>
          <cell r="ET301">
            <v>0</v>
          </cell>
          <cell r="EX301">
            <v>0</v>
          </cell>
          <cell r="EZ301">
            <v>0</v>
          </cell>
          <cell r="FD301">
            <v>0</v>
          </cell>
          <cell r="FF301">
            <v>0</v>
          </cell>
        </row>
        <row r="302">
          <cell r="A302" t="str">
            <v>Elkedler_DKE5-10_2017</v>
          </cell>
          <cell r="B302" t="str">
            <v>DK-East</v>
          </cell>
          <cell r="G302">
            <v>-3.5</v>
          </cell>
          <cell r="H302">
            <v>3.5</v>
          </cell>
          <cell r="AK302">
            <v>-3.5</v>
          </cell>
          <cell r="AL302">
            <v>0</v>
          </cell>
          <cell r="AN302">
            <v>0</v>
          </cell>
          <cell r="AO302">
            <v>0</v>
          </cell>
          <cell r="AP302">
            <v>0</v>
          </cell>
          <cell r="AQ302">
            <v>0</v>
          </cell>
          <cell r="BG302" t="b">
            <v>0</v>
          </cell>
          <cell r="BO302" t="b">
            <v>0</v>
          </cell>
          <cell r="CA302" t="b">
            <v>0</v>
          </cell>
          <cell r="CB302" t="b">
            <v>0</v>
          </cell>
          <cell r="CD302" t="b">
            <v>0</v>
          </cell>
          <cell r="CE302" t="b">
            <v>0</v>
          </cell>
          <cell r="CG302" t="b">
            <v>0</v>
          </cell>
          <cell r="CH302" t="b">
            <v>0</v>
          </cell>
          <cell r="CP302">
            <v>0</v>
          </cell>
          <cell r="CT302" t="b">
            <v>0</v>
          </cell>
          <cell r="CV302" t="b">
            <v>0</v>
          </cell>
          <cell r="CX302" t="b">
            <v>0</v>
          </cell>
          <cell r="CZ302" t="b">
            <v>0</v>
          </cell>
          <cell r="DB302" t="b">
            <v>0</v>
          </cell>
          <cell r="DD302" t="b">
            <v>0</v>
          </cell>
          <cell r="DF302" t="b">
            <v>0</v>
          </cell>
          <cell r="DH302" t="b">
            <v>0</v>
          </cell>
          <cell r="DJ302" t="b">
            <v>0</v>
          </cell>
          <cell r="DL302" t="b">
            <v>0</v>
          </cell>
          <cell r="DN302" t="b">
            <v>0</v>
          </cell>
          <cell r="DP302" t="b">
            <v>0</v>
          </cell>
          <cell r="DV302">
            <v>0</v>
          </cell>
          <cell r="DX302">
            <v>0</v>
          </cell>
          <cell r="DZ302">
            <v>0</v>
          </cell>
          <cell r="EB302">
            <v>0</v>
          </cell>
          <cell r="ED302">
            <v>0</v>
          </cell>
          <cell r="EF302">
            <v>0</v>
          </cell>
          <cell r="EJ302">
            <v>0</v>
          </cell>
          <cell r="EL302">
            <v>0</v>
          </cell>
          <cell r="EN302">
            <v>0</v>
          </cell>
          <cell r="EP302">
            <v>0</v>
          </cell>
          <cell r="ER302">
            <v>0</v>
          </cell>
          <cell r="ET302">
            <v>0</v>
          </cell>
          <cell r="EX302">
            <v>0</v>
          </cell>
          <cell r="EZ302">
            <v>0</v>
          </cell>
          <cell r="FD302">
            <v>0</v>
          </cell>
          <cell r="FF302">
            <v>0</v>
          </cell>
        </row>
        <row r="303">
          <cell r="A303" t="str">
            <v>Elkedler_DKE5-10_2018</v>
          </cell>
          <cell r="B303" t="str">
            <v>DK-East</v>
          </cell>
          <cell r="G303">
            <v>-3.5</v>
          </cell>
          <cell r="H303">
            <v>3.5</v>
          </cell>
          <cell r="AK303">
            <v>-3.5</v>
          </cell>
          <cell r="AL303">
            <v>0</v>
          </cell>
          <cell r="AN303">
            <v>0</v>
          </cell>
          <cell r="AO303">
            <v>0</v>
          </cell>
          <cell r="AP303">
            <v>0</v>
          </cell>
          <cell r="AQ303">
            <v>0</v>
          </cell>
          <cell r="BG303" t="b">
            <v>0</v>
          </cell>
          <cell r="BO303" t="b">
            <v>0</v>
          </cell>
          <cell r="CA303" t="b">
            <v>0</v>
          </cell>
          <cell r="CB303" t="b">
            <v>0</v>
          </cell>
          <cell r="CD303" t="b">
            <v>0</v>
          </cell>
          <cell r="CE303" t="b">
            <v>0</v>
          </cell>
          <cell r="CG303" t="b">
            <v>0</v>
          </cell>
          <cell r="CH303" t="b">
            <v>0</v>
          </cell>
          <cell r="CP303">
            <v>0</v>
          </cell>
          <cell r="CT303" t="b">
            <v>0</v>
          </cell>
          <cell r="CV303" t="b">
            <v>0</v>
          </cell>
          <cell r="CX303" t="b">
            <v>0</v>
          </cell>
          <cell r="CZ303" t="b">
            <v>0</v>
          </cell>
          <cell r="DB303" t="b">
            <v>0</v>
          </cell>
          <cell r="DD303" t="b">
            <v>0</v>
          </cell>
          <cell r="DF303" t="b">
            <v>0</v>
          </cell>
          <cell r="DH303" t="b">
            <v>0</v>
          </cell>
          <cell r="DJ303" t="b">
            <v>0</v>
          </cell>
          <cell r="DL303" t="b">
            <v>0</v>
          </cell>
          <cell r="DN303" t="b">
            <v>0</v>
          </cell>
          <cell r="DP303" t="b">
            <v>0</v>
          </cell>
          <cell r="DV303">
            <v>0</v>
          </cell>
          <cell r="DX303">
            <v>0</v>
          </cell>
          <cell r="DZ303">
            <v>0</v>
          </cell>
          <cell r="EB303">
            <v>0</v>
          </cell>
          <cell r="ED303">
            <v>0</v>
          </cell>
          <cell r="EF303">
            <v>0</v>
          </cell>
          <cell r="EJ303">
            <v>0</v>
          </cell>
          <cell r="EL303">
            <v>0</v>
          </cell>
          <cell r="EN303">
            <v>0</v>
          </cell>
          <cell r="EP303">
            <v>0</v>
          </cell>
          <cell r="ER303">
            <v>0</v>
          </cell>
          <cell r="ET303">
            <v>0</v>
          </cell>
          <cell r="EX303">
            <v>0</v>
          </cell>
          <cell r="EZ303">
            <v>0</v>
          </cell>
          <cell r="FD303">
            <v>0</v>
          </cell>
          <cell r="FF303">
            <v>0</v>
          </cell>
        </row>
        <row r="304">
          <cell r="A304" t="str">
            <v>Elkedler_DKE5-10_2019</v>
          </cell>
          <cell r="B304" t="str">
            <v>DK-East</v>
          </cell>
          <cell r="G304">
            <v>-3.5</v>
          </cell>
          <cell r="H304">
            <v>3.5</v>
          </cell>
          <cell r="AK304">
            <v>-3.5</v>
          </cell>
          <cell r="AL304">
            <v>0</v>
          </cell>
          <cell r="AN304">
            <v>0</v>
          </cell>
          <cell r="AO304">
            <v>0</v>
          </cell>
          <cell r="AP304">
            <v>0</v>
          </cell>
          <cell r="AQ304">
            <v>0</v>
          </cell>
          <cell r="BG304" t="b">
            <v>0</v>
          </cell>
          <cell r="BO304" t="b">
            <v>0</v>
          </cell>
          <cell r="CA304" t="b">
            <v>0</v>
          </cell>
          <cell r="CB304" t="b">
            <v>0</v>
          </cell>
          <cell r="CD304" t="b">
            <v>0</v>
          </cell>
          <cell r="CE304" t="b">
            <v>0</v>
          </cell>
          <cell r="CG304" t="b">
            <v>0</v>
          </cell>
          <cell r="CH304" t="b">
            <v>0</v>
          </cell>
          <cell r="CP304">
            <v>0</v>
          </cell>
          <cell r="CT304" t="b">
            <v>0</v>
          </cell>
          <cell r="CV304" t="b">
            <v>0</v>
          </cell>
          <cell r="CX304" t="b">
            <v>0</v>
          </cell>
          <cell r="CZ304" t="b">
            <v>0</v>
          </cell>
          <cell r="DB304" t="b">
            <v>0</v>
          </cell>
          <cell r="DD304" t="b">
            <v>0</v>
          </cell>
          <cell r="DF304" t="b">
            <v>0</v>
          </cell>
          <cell r="DH304" t="b">
            <v>0</v>
          </cell>
          <cell r="DJ304" t="b">
            <v>0</v>
          </cell>
          <cell r="DL304" t="b">
            <v>0</v>
          </cell>
          <cell r="DN304" t="b">
            <v>0</v>
          </cell>
          <cell r="DP304" t="b">
            <v>0</v>
          </cell>
          <cell r="DV304">
            <v>0</v>
          </cell>
          <cell r="DX304">
            <v>0</v>
          </cell>
          <cell r="DZ304">
            <v>0</v>
          </cell>
          <cell r="EB304">
            <v>0</v>
          </cell>
          <cell r="ED304">
            <v>0</v>
          </cell>
          <cell r="EF304">
            <v>0</v>
          </cell>
          <cell r="EJ304">
            <v>0</v>
          </cell>
          <cell r="EL304">
            <v>0</v>
          </cell>
          <cell r="EN304">
            <v>0</v>
          </cell>
          <cell r="EP304">
            <v>0</v>
          </cell>
          <cell r="ER304">
            <v>0</v>
          </cell>
          <cell r="ET304">
            <v>0</v>
          </cell>
          <cell r="EX304">
            <v>0</v>
          </cell>
          <cell r="EZ304">
            <v>0</v>
          </cell>
          <cell r="FD304">
            <v>0</v>
          </cell>
          <cell r="FF304">
            <v>0</v>
          </cell>
        </row>
        <row r="305">
          <cell r="A305" t="str">
            <v>Elkedler_DKE5-10_2020</v>
          </cell>
          <cell r="B305" t="str">
            <v>DK-East</v>
          </cell>
          <cell r="G305">
            <v>-3.5</v>
          </cell>
          <cell r="H305">
            <v>3.5</v>
          </cell>
          <cell r="AK305">
            <v>-3.5</v>
          </cell>
          <cell r="AL305">
            <v>0</v>
          </cell>
          <cell r="AN305">
            <v>0</v>
          </cell>
          <cell r="AO305">
            <v>0</v>
          </cell>
          <cell r="AP305">
            <v>0</v>
          </cell>
          <cell r="AQ305">
            <v>0</v>
          </cell>
          <cell r="BG305" t="b">
            <v>0</v>
          </cell>
          <cell r="BO305" t="b">
            <v>0</v>
          </cell>
          <cell r="CA305" t="b">
            <v>0</v>
          </cell>
          <cell r="CB305" t="b">
            <v>0</v>
          </cell>
          <cell r="CD305" t="b">
            <v>0</v>
          </cell>
          <cell r="CE305" t="b">
            <v>0</v>
          </cell>
          <cell r="CG305" t="b">
            <v>0</v>
          </cell>
          <cell r="CH305" t="b">
            <v>0</v>
          </cell>
          <cell r="CP305">
            <v>0</v>
          </cell>
          <cell r="CT305" t="b">
            <v>0</v>
          </cell>
          <cell r="CV305" t="b">
            <v>0</v>
          </cell>
          <cell r="CX305" t="b">
            <v>0</v>
          </cell>
          <cell r="CZ305" t="b">
            <v>0</v>
          </cell>
          <cell r="DB305" t="b">
            <v>0</v>
          </cell>
          <cell r="DD305" t="b">
            <v>0</v>
          </cell>
          <cell r="DF305" t="b">
            <v>0</v>
          </cell>
          <cell r="DH305" t="b">
            <v>0</v>
          </cell>
          <cell r="DJ305" t="b">
            <v>0</v>
          </cell>
          <cell r="DL305" t="b">
            <v>0</v>
          </cell>
          <cell r="DN305" t="b">
            <v>0</v>
          </cell>
          <cell r="DP305" t="b">
            <v>0</v>
          </cell>
          <cell r="DV305">
            <v>0</v>
          </cell>
          <cell r="DX305">
            <v>0</v>
          </cell>
          <cell r="DZ305">
            <v>0</v>
          </cell>
          <cell r="EB305">
            <v>0</v>
          </cell>
          <cell r="ED305">
            <v>0</v>
          </cell>
          <cell r="EF305">
            <v>0</v>
          </cell>
          <cell r="EJ305">
            <v>0</v>
          </cell>
          <cell r="EL305">
            <v>0</v>
          </cell>
          <cell r="EN305">
            <v>0</v>
          </cell>
          <cell r="EP305">
            <v>0</v>
          </cell>
          <cell r="ER305">
            <v>0</v>
          </cell>
          <cell r="ET305">
            <v>0</v>
          </cell>
          <cell r="EX305">
            <v>0</v>
          </cell>
          <cell r="EZ305">
            <v>0</v>
          </cell>
          <cell r="FD305">
            <v>0</v>
          </cell>
          <cell r="FF305">
            <v>0</v>
          </cell>
        </row>
        <row r="306">
          <cell r="A306" t="str">
            <v>VarmelagerDKE5-10</v>
          </cell>
          <cell r="B306" t="str">
            <v>DK-East</v>
          </cell>
          <cell r="G306">
            <v>0</v>
          </cell>
          <cell r="H306">
            <v>49</v>
          </cell>
          <cell r="AK306">
            <v>0</v>
          </cell>
          <cell r="AL306">
            <v>0</v>
          </cell>
          <cell r="AN306">
            <v>0</v>
          </cell>
          <cell r="AO306">
            <v>0</v>
          </cell>
          <cell r="AP306">
            <v>0</v>
          </cell>
          <cell r="AQ306">
            <v>0</v>
          </cell>
          <cell r="BG306" t="b">
            <v>0</v>
          </cell>
          <cell r="BO306" t="b">
            <v>0</v>
          </cell>
          <cell r="CA306" t="b">
            <v>0</v>
          </cell>
          <cell r="CB306" t="b">
            <v>0</v>
          </cell>
          <cell r="CD306" t="b">
            <v>0</v>
          </cell>
          <cell r="CE306" t="b">
            <v>0</v>
          </cell>
          <cell r="CG306" t="b">
            <v>0</v>
          </cell>
          <cell r="CH306" t="b">
            <v>0</v>
          </cell>
          <cell r="CP306">
            <v>0</v>
          </cell>
          <cell r="CT306" t="b">
            <v>0</v>
          </cell>
          <cell r="CV306" t="b">
            <v>0</v>
          </cell>
          <cell r="CX306" t="b">
            <v>0</v>
          </cell>
          <cell r="CZ306" t="b">
            <v>0</v>
          </cell>
          <cell r="DB306" t="b">
            <v>0</v>
          </cell>
          <cell r="DD306" t="b">
            <v>0</v>
          </cell>
          <cell r="DF306" t="b">
            <v>0</v>
          </cell>
          <cell r="DH306" t="b">
            <v>0</v>
          </cell>
          <cell r="DJ306" t="b">
            <v>0</v>
          </cell>
          <cell r="DL306" t="b">
            <v>0</v>
          </cell>
          <cell r="DN306" t="b">
            <v>0</v>
          </cell>
          <cell r="DP306" t="b">
            <v>0</v>
          </cell>
          <cell r="DV306">
            <v>0</v>
          </cell>
          <cell r="DX306">
            <v>0</v>
          </cell>
          <cell r="DZ306">
            <v>0</v>
          </cell>
          <cell r="EB306">
            <v>0</v>
          </cell>
          <cell r="ED306">
            <v>0</v>
          </cell>
          <cell r="EF306">
            <v>0</v>
          </cell>
          <cell r="EJ306">
            <v>0</v>
          </cell>
          <cell r="EL306">
            <v>0</v>
          </cell>
          <cell r="EN306">
            <v>0</v>
          </cell>
          <cell r="EP306">
            <v>0</v>
          </cell>
          <cell r="ER306">
            <v>0</v>
          </cell>
          <cell r="ET306">
            <v>0</v>
          </cell>
          <cell r="EX306">
            <v>0</v>
          </cell>
          <cell r="EZ306">
            <v>0</v>
          </cell>
          <cell r="FD306">
            <v>0</v>
          </cell>
          <cell r="FF306">
            <v>0</v>
          </cell>
        </row>
        <row r="307">
          <cell r="A307" t="str">
            <v>NyBiogas_DKE_0-5_2008</v>
          </cell>
          <cell r="B307" t="str">
            <v>DK-East</v>
          </cell>
          <cell r="G307">
            <v>0</v>
          </cell>
          <cell r="H307">
            <v>0</v>
          </cell>
          <cell r="AK307">
            <v>0</v>
          </cell>
          <cell r="AL307">
            <v>0</v>
          </cell>
          <cell r="AN307">
            <v>0</v>
          </cell>
          <cell r="AO307">
            <v>0</v>
          </cell>
          <cell r="AP307">
            <v>0</v>
          </cell>
          <cell r="AQ307">
            <v>0</v>
          </cell>
          <cell r="BG307" t="b">
            <v>0</v>
          </cell>
          <cell r="BO307" t="b">
            <v>0</v>
          </cell>
          <cell r="CA307" t="b">
            <v>0</v>
          </cell>
          <cell r="CB307" t="b">
            <v>0</v>
          </cell>
          <cell r="CD307" t="b">
            <v>0</v>
          </cell>
          <cell r="CE307" t="b">
            <v>0</v>
          </cell>
          <cell r="CG307" t="b">
            <v>0</v>
          </cell>
          <cell r="CH307" t="b">
            <v>0</v>
          </cell>
          <cell r="CP307" t="str">
            <v>ECBGAEND</v>
          </cell>
          <cell r="CT307" t="b">
            <v>0</v>
          </cell>
          <cell r="CV307" t="b">
            <v>0</v>
          </cell>
          <cell r="CX307" t="b">
            <v>0</v>
          </cell>
          <cell r="CZ307" t="b">
            <v>0</v>
          </cell>
          <cell r="DB307" t="b">
            <v>0</v>
          </cell>
          <cell r="DD307" t="b">
            <v>0</v>
          </cell>
          <cell r="DF307" t="b">
            <v>0</v>
          </cell>
          <cell r="DH307" t="b">
            <v>0</v>
          </cell>
          <cell r="DJ307" t="b">
            <v>0</v>
          </cell>
          <cell r="DL307" t="b">
            <v>0</v>
          </cell>
          <cell r="DN307" t="b">
            <v>0</v>
          </cell>
          <cell r="DP307" t="b">
            <v>0</v>
          </cell>
          <cell r="DV307">
            <v>0</v>
          </cell>
          <cell r="DX307">
            <v>0</v>
          </cell>
          <cell r="DZ307">
            <v>0</v>
          </cell>
          <cell r="EB307">
            <v>0</v>
          </cell>
          <cell r="ED307">
            <v>0</v>
          </cell>
          <cell r="EF307">
            <v>0</v>
          </cell>
          <cell r="EJ307">
            <v>0</v>
          </cell>
          <cell r="EL307">
            <v>0</v>
          </cell>
          <cell r="EN307">
            <v>0</v>
          </cell>
          <cell r="EP307">
            <v>0</v>
          </cell>
          <cell r="ER307">
            <v>0</v>
          </cell>
          <cell r="ET307">
            <v>0</v>
          </cell>
          <cell r="EX307">
            <v>0</v>
          </cell>
          <cell r="EZ307">
            <v>0</v>
          </cell>
          <cell r="FD307">
            <v>0</v>
          </cell>
          <cell r="FF307">
            <v>0</v>
          </cell>
        </row>
        <row r="308">
          <cell r="A308" t="str">
            <v>NyBiogas_DKE_0-5_2009</v>
          </cell>
          <cell r="B308" t="str">
            <v>DK-East</v>
          </cell>
          <cell r="G308">
            <v>0</v>
          </cell>
          <cell r="H308">
            <v>0</v>
          </cell>
          <cell r="AK308">
            <v>0</v>
          </cell>
          <cell r="AL308">
            <v>0</v>
          </cell>
          <cell r="AN308">
            <v>0</v>
          </cell>
          <cell r="AO308">
            <v>0</v>
          </cell>
          <cell r="AP308">
            <v>0</v>
          </cell>
          <cell r="AQ308">
            <v>0</v>
          </cell>
          <cell r="BG308" t="b">
            <v>0</v>
          </cell>
          <cell r="BO308" t="b">
            <v>0</v>
          </cell>
          <cell r="CA308" t="b">
            <v>0</v>
          </cell>
          <cell r="CB308" t="b">
            <v>0</v>
          </cell>
          <cell r="CD308" t="b">
            <v>0</v>
          </cell>
          <cell r="CE308" t="b">
            <v>0</v>
          </cell>
          <cell r="CG308" t="b">
            <v>0</v>
          </cell>
          <cell r="CH308" t="b">
            <v>0</v>
          </cell>
          <cell r="CP308" t="str">
            <v>ECBGAEND</v>
          </cell>
          <cell r="CT308" t="b">
            <v>0</v>
          </cell>
          <cell r="CV308" t="b">
            <v>0</v>
          </cell>
          <cell r="CX308" t="b">
            <v>0</v>
          </cell>
          <cell r="CZ308" t="b">
            <v>0</v>
          </cell>
          <cell r="DB308" t="b">
            <v>0</v>
          </cell>
          <cell r="DD308" t="b">
            <v>0</v>
          </cell>
          <cell r="DF308" t="b">
            <v>0</v>
          </cell>
          <cell r="DH308" t="b">
            <v>0</v>
          </cell>
          <cell r="DJ308" t="b">
            <v>0</v>
          </cell>
          <cell r="DL308" t="b">
            <v>0</v>
          </cell>
          <cell r="DN308" t="b">
            <v>0</v>
          </cell>
          <cell r="DP308" t="b">
            <v>0</v>
          </cell>
          <cell r="DV308">
            <v>0</v>
          </cell>
          <cell r="DX308">
            <v>0</v>
          </cell>
          <cell r="DZ308">
            <v>0</v>
          </cell>
          <cell r="EB308">
            <v>0</v>
          </cell>
          <cell r="ED308">
            <v>0</v>
          </cell>
          <cell r="EF308">
            <v>0</v>
          </cell>
          <cell r="EJ308">
            <v>0</v>
          </cell>
          <cell r="EL308">
            <v>0</v>
          </cell>
          <cell r="EN308">
            <v>0</v>
          </cell>
          <cell r="EP308">
            <v>0</v>
          </cell>
          <cell r="ER308">
            <v>0</v>
          </cell>
          <cell r="ET308">
            <v>0</v>
          </cell>
          <cell r="EX308">
            <v>0</v>
          </cell>
          <cell r="EZ308">
            <v>0</v>
          </cell>
          <cell r="FD308">
            <v>0</v>
          </cell>
          <cell r="FF308">
            <v>0</v>
          </cell>
        </row>
        <row r="309">
          <cell r="A309" t="str">
            <v>NyBiogas_DKE_0-5_2010</v>
          </cell>
          <cell r="B309" t="str">
            <v>DK-East</v>
          </cell>
          <cell r="G309">
            <v>2.1378173678801429</v>
          </cell>
          <cell r="H309">
            <v>2.4432198490058776</v>
          </cell>
          <cell r="AK309">
            <v>0.74823607875804998</v>
          </cell>
          <cell r="AL309">
            <v>0.97728793960235105</v>
          </cell>
          <cell r="AN309">
            <v>0</v>
          </cell>
          <cell r="AO309">
            <v>0.21378173678801429</v>
          </cell>
          <cell r="AP309">
            <v>64.13452103640428</v>
          </cell>
          <cell r="AQ309">
            <v>0.21378173678801429</v>
          </cell>
          <cell r="BG309" t="b">
            <v>0</v>
          </cell>
          <cell r="BO309" t="b">
            <v>0</v>
          </cell>
          <cell r="CA309" t="b">
            <v>0</v>
          </cell>
          <cell r="CB309" t="b">
            <v>0</v>
          </cell>
          <cell r="CD309" t="b">
            <v>0</v>
          </cell>
          <cell r="CE309" t="b">
            <v>0</v>
          </cell>
          <cell r="CG309" t="b">
            <v>0</v>
          </cell>
          <cell r="CH309" t="b">
            <v>0</v>
          </cell>
          <cell r="CP309" t="str">
            <v>ECBGAEND</v>
          </cell>
          <cell r="CT309" t="b">
            <v>0</v>
          </cell>
          <cell r="CV309" t="b">
            <v>0</v>
          </cell>
          <cell r="CX309" t="b">
            <v>0</v>
          </cell>
          <cell r="CZ309" t="b">
            <v>0</v>
          </cell>
          <cell r="DB309" t="b">
            <v>0</v>
          </cell>
          <cell r="DD309" t="b">
            <v>0</v>
          </cell>
          <cell r="DF309" t="b">
            <v>0</v>
          </cell>
          <cell r="DH309" t="b">
            <v>0</v>
          </cell>
          <cell r="DJ309" t="b">
            <v>0</v>
          </cell>
          <cell r="DL309" t="b">
            <v>0</v>
          </cell>
          <cell r="DN309" t="b">
            <v>0</v>
          </cell>
          <cell r="DP309" t="b">
            <v>0</v>
          </cell>
          <cell r="DV309">
            <v>0</v>
          </cell>
          <cell r="DX309">
            <v>0</v>
          </cell>
          <cell r="DZ309">
            <v>0</v>
          </cell>
          <cell r="EB309">
            <v>0</v>
          </cell>
          <cell r="ED309">
            <v>0</v>
          </cell>
          <cell r="EF309">
            <v>0</v>
          </cell>
          <cell r="EJ309">
            <v>0</v>
          </cell>
          <cell r="EL309">
            <v>0</v>
          </cell>
          <cell r="EN309">
            <v>0</v>
          </cell>
          <cell r="EP309">
            <v>0</v>
          </cell>
          <cell r="ER309">
            <v>0</v>
          </cell>
          <cell r="ET309">
            <v>0</v>
          </cell>
          <cell r="EX309">
            <v>0</v>
          </cell>
          <cell r="EZ309">
            <v>0</v>
          </cell>
          <cell r="FD309">
            <v>0</v>
          </cell>
          <cell r="FF309">
            <v>0</v>
          </cell>
        </row>
        <row r="310">
          <cell r="A310" t="str">
            <v>NyBiogas_DKE_0-5_2011</v>
          </cell>
          <cell r="B310" t="str">
            <v>DK-East</v>
          </cell>
          <cell r="G310">
            <v>0.38399623556407142</v>
          </cell>
          <cell r="H310">
            <v>0.43885284064465307</v>
          </cell>
          <cell r="AK310">
            <v>0.13439868244742498</v>
          </cell>
          <cell r="AL310">
            <v>0.17554113625786122</v>
          </cell>
          <cell r="AN310">
            <v>0</v>
          </cell>
          <cell r="AO310">
            <v>3.8399623556407143E-2</v>
          </cell>
          <cell r="AP310">
            <v>11.519887066922143</v>
          </cell>
          <cell r="AQ310">
            <v>3.8399623556407143E-2</v>
          </cell>
          <cell r="BG310" t="b">
            <v>0</v>
          </cell>
          <cell r="BO310" t="b">
            <v>0</v>
          </cell>
          <cell r="CA310" t="b">
            <v>0</v>
          </cell>
          <cell r="CB310" t="b">
            <v>0</v>
          </cell>
          <cell r="CD310" t="b">
            <v>0</v>
          </cell>
          <cell r="CE310" t="b">
            <v>0</v>
          </cell>
          <cell r="CG310" t="b">
            <v>0</v>
          </cell>
          <cell r="CH310" t="b">
            <v>0</v>
          </cell>
          <cell r="CP310" t="str">
            <v>ECBGAEND</v>
          </cell>
          <cell r="CT310" t="b">
            <v>0</v>
          </cell>
          <cell r="CV310" t="b">
            <v>0</v>
          </cell>
          <cell r="CX310" t="b">
            <v>0</v>
          </cell>
          <cell r="CZ310" t="b">
            <v>0</v>
          </cell>
          <cell r="DB310" t="b">
            <v>0</v>
          </cell>
          <cell r="DD310" t="b">
            <v>0</v>
          </cell>
          <cell r="DF310" t="b">
            <v>0</v>
          </cell>
          <cell r="DH310" t="b">
            <v>0</v>
          </cell>
          <cell r="DJ310" t="b">
            <v>0</v>
          </cell>
          <cell r="DL310" t="b">
            <v>0</v>
          </cell>
          <cell r="DN310" t="b">
            <v>0</v>
          </cell>
          <cell r="DP310" t="b">
            <v>0</v>
          </cell>
          <cell r="DV310">
            <v>0</v>
          </cell>
          <cell r="DX310">
            <v>0</v>
          </cell>
          <cell r="DZ310">
            <v>0</v>
          </cell>
          <cell r="EB310">
            <v>0</v>
          </cell>
          <cell r="ED310">
            <v>0</v>
          </cell>
          <cell r="EF310">
            <v>0</v>
          </cell>
          <cell r="EJ310">
            <v>0</v>
          </cell>
          <cell r="EL310">
            <v>0</v>
          </cell>
          <cell r="EN310">
            <v>0</v>
          </cell>
          <cell r="EP310">
            <v>0</v>
          </cell>
          <cell r="ER310">
            <v>0</v>
          </cell>
          <cell r="ET310">
            <v>0</v>
          </cell>
          <cell r="EX310">
            <v>0</v>
          </cell>
          <cell r="EZ310">
            <v>0</v>
          </cell>
          <cell r="FD310">
            <v>0</v>
          </cell>
          <cell r="FF310">
            <v>0</v>
          </cell>
        </row>
        <row r="311">
          <cell r="A311" t="str">
            <v>NyBiogas_DKE_0-5_2012</v>
          </cell>
          <cell r="B311" t="str">
            <v>DK-East</v>
          </cell>
          <cell r="G311">
            <v>0</v>
          </cell>
          <cell r="H311">
            <v>0</v>
          </cell>
          <cell r="AK311">
            <v>0</v>
          </cell>
          <cell r="AL311">
            <v>0</v>
          </cell>
          <cell r="AN311">
            <v>0</v>
          </cell>
          <cell r="AO311">
            <v>0</v>
          </cell>
          <cell r="AP311">
            <v>0</v>
          </cell>
          <cell r="AQ311">
            <v>0</v>
          </cell>
          <cell r="BG311" t="b">
            <v>0</v>
          </cell>
          <cell r="BO311" t="b">
            <v>0</v>
          </cell>
          <cell r="CA311" t="b">
            <v>0</v>
          </cell>
          <cell r="CB311" t="b">
            <v>0</v>
          </cell>
          <cell r="CD311" t="b">
            <v>0</v>
          </cell>
          <cell r="CE311" t="b">
            <v>0</v>
          </cell>
          <cell r="CG311" t="b">
            <v>0</v>
          </cell>
          <cell r="CH311" t="b">
            <v>0</v>
          </cell>
          <cell r="CP311" t="str">
            <v>ECBGAEND</v>
          </cell>
          <cell r="CT311" t="b">
            <v>0</v>
          </cell>
          <cell r="CV311" t="b">
            <v>0</v>
          </cell>
          <cell r="CX311" t="b">
            <v>0</v>
          </cell>
          <cell r="CZ311" t="b">
            <v>0</v>
          </cell>
          <cell r="DB311" t="b">
            <v>0</v>
          </cell>
          <cell r="DD311" t="b">
            <v>0</v>
          </cell>
          <cell r="DF311" t="b">
            <v>0</v>
          </cell>
          <cell r="DH311" t="b">
            <v>0</v>
          </cell>
          <cell r="DJ311" t="b">
            <v>0</v>
          </cell>
          <cell r="DL311" t="b">
            <v>0</v>
          </cell>
          <cell r="DN311" t="b">
            <v>0</v>
          </cell>
          <cell r="DP311" t="b">
            <v>0</v>
          </cell>
          <cell r="DV311">
            <v>0</v>
          </cell>
          <cell r="DX311">
            <v>0</v>
          </cell>
          <cell r="DZ311">
            <v>0</v>
          </cell>
          <cell r="EB311">
            <v>0</v>
          </cell>
          <cell r="ED311">
            <v>0</v>
          </cell>
          <cell r="EF311">
            <v>0</v>
          </cell>
          <cell r="EJ311">
            <v>0</v>
          </cell>
          <cell r="EL311">
            <v>0</v>
          </cell>
          <cell r="EN311">
            <v>0</v>
          </cell>
          <cell r="EP311">
            <v>0</v>
          </cell>
          <cell r="ER311">
            <v>0</v>
          </cell>
          <cell r="ET311">
            <v>0</v>
          </cell>
          <cell r="EX311">
            <v>0</v>
          </cell>
          <cell r="EZ311">
            <v>0</v>
          </cell>
          <cell r="FD311">
            <v>0</v>
          </cell>
          <cell r="FF311">
            <v>0</v>
          </cell>
        </row>
        <row r="312">
          <cell r="A312" t="str">
            <v>NyBiogas_DKE_0-5_2013</v>
          </cell>
          <cell r="B312" t="str">
            <v>DK-East</v>
          </cell>
          <cell r="G312">
            <v>0.81353165498140301</v>
          </cell>
          <cell r="H312">
            <v>0.92975046283588914</v>
          </cell>
          <cell r="AK312">
            <v>0.28473607924349104</v>
          </cell>
          <cell r="AL312">
            <v>0.37190018513435563</v>
          </cell>
          <cell r="AN312">
            <v>0</v>
          </cell>
          <cell r="AO312">
            <v>8.1353165498140312E-2</v>
          </cell>
          <cell r="AP312">
            <v>24.405949649442089</v>
          </cell>
          <cell r="AQ312">
            <v>8.1353165498140312E-2</v>
          </cell>
          <cell r="BG312" t="b">
            <v>0</v>
          </cell>
          <cell r="BO312" t="b">
            <v>0</v>
          </cell>
          <cell r="CA312" t="b">
            <v>0</v>
          </cell>
          <cell r="CB312" t="b">
            <v>0</v>
          </cell>
          <cell r="CD312" t="b">
            <v>0</v>
          </cell>
          <cell r="CE312" t="b">
            <v>0</v>
          </cell>
          <cell r="CG312" t="b">
            <v>0</v>
          </cell>
          <cell r="CH312" t="b">
            <v>0</v>
          </cell>
          <cell r="CP312" t="str">
            <v>ECBGAEND</v>
          </cell>
          <cell r="CT312" t="b">
            <v>0</v>
          </cell>
          <cell r="CV312" t="b">
            <v>0</v>
          </cell>
          <cell r="CX312" t="b">
            <v>0</v>
          </cell>
          <cell r="CZ312" t="b">
            <v>0</v>
          </cell>
          <cell r="DB312" t="b">
            <v>0</v>
          </cell>
          <cell r="DD312" t="b">
            <v>0</v>
          </cell>
          <cell r="DF312" t="b">
            <v>0</v>
          </cell>
          <cell r="DH312" t="b">
            <v>0</v>
          </cell>
          <cell r="DJ312" t="b">
            <v>0</v>
          </cell>
          <cell r="DL312" t="b">
            <v>0</v>
          </cell>
          <cell r="DN312" t="b">
            <v>0</v>
          </cell>
          <cell r="DP312" t="b">
            <v>0</v>
          </cell>
          <cell r="DV312">
            <v>0</v>
          </cell>
          <cell r="DX312">
            <v>0</v>
          </cell>
          <cell r="DZ312">
            <v>0</v>
          </cell>
          <cell r="EB312">
            <v>0</v>
          </cell>
          <cell r="ED312">
            <v>0</v>
          </cell>
          <cell r="EF312">
            <v>0</v>
          </cell>
          <cell r="EJ312">
            <v>0</v>
          </cell>
          <cell r="EL312">
            <v>0</v>
          </cell>
          <cell r="EN312">
            <v>0</v>
          </cell>
          <cell r="EP312">
            <v>0</v>
          </cell>
          <cell r="ER312">
            <v>0</v>
          </cell>
          <cell r="ET312">
            <v>0</v>
          </cell>
          <cell r="EX312">
            <v>0</v>
          </cell>
          <cell r="EZ312">
            <v>0</v>
          </cell>
          <cell r="FD312">
            <v>0</v>
          </cell>
          <cell r="FF312">
            <v>0</v>
          </cell>
        </row>
        <row r="313">
          <cell r="A313" t="str">
            <v>NyBiogas_DKE_0-5_2014</v>
          </cell>
          <cell r="B313" t="str">
            <v>DK-East</v>
          </cell>
          <cell r="G313">
            <v>1.5077677441179316</v>
          </cell>
          <cell r="H313">
            <v>1.723163136134779</v>
          </cell>
          <cell r="AK313">
            <v>0.52771871044127605</v>
          </cell>
          <cell r="AL313">
            <v>0.68926525445391151</v>
          </cell>
          <cell r="AN313">
            <v>0</v>
          </cell>
          <cell r="AO313">
            <v>0.15077677441179316</v>
          </cell>
          <cell r="AP313">
            <v>45.233032323537948</v>
          </cell>
          <cell r="AQ313">
            <v>0.15077677441179316</v>
          </cell>
          <cell r="BG313" t="b">
            <v>0</v>
          </cell>
          <cell r="BO313" t="b">
            <v>0</v>
          </cell>
          <cell r="CA313" t="b">
            <v>0</v>
          </cell>
          <cell r="CB313" t="b">
            <v>0</v>
          </cell>
          <cell r="CD313" t="b">
            <v>0</v>
          </cell>
          <cell r="CE313" t="b">
            <v>0</v>
          </cell>
          <cell r="CG313" t="b">
            <v>0</v>
          </cell>
          <cell r="CH313" t="b">
            <v>0</v>
          </cell>
          <cell r="CP313" t="str">
            <v>ECBGAEND</v>
          </cell>
          <cell r="CT313" t="b">
            <v>0</v>
          </cell>
          <cell r="CV313" t="b">
            <v>0</v>
          </cell>
          <cell r="CX313" t="b">
            <v>0</v>
          </cell>
          <cell r="CZ313" t="b">
            <v>0</v>
          </cell>
          <cell r="DB313" t="b">
            <v>0</v>
          </cell>
          <cell r="DD313" t="b">
            <v>0</v>
          </cell>
          <cell r="DF313" t="b">
            <v>0</v>
          </cell>
          <cell r="DH313" t="b">
            <v>0</v>
          </cell>
          <cell r="DJ313" t="b">
            <v>0</v>
          </cell>
          <cell r="DL313" t="b">
            <v>0</v>
          </cell>
          <cell r="DN313" t="b">
            <v>0</v>
          </cell>
          <cell r="DP313" t="b">
            <v>0</v>
          </cell>
          <cell r="DV313">
            <v>0</v>
          </cell>
          <cell r="DX313">
            <v>0</v>
          </cell>
          <cell r="DZ313">
            <v>0</v>
          </cell>
          <cell r="EB313">
            <v>0</v>
          </cell>
          <cell r="ED313">
            <v>0</v>
          </cell>
          <cell r="EF313">
            <v>0</v>
          </cell>
          <cell r="EJ313">
            <v>0</v>
          </cell>
          <cell r="EL313">
            <v>0</v>
          </cell>
          <cell r="EN313">
            <v>0</v>
          </cell>
          <cell r="EP313">
            <v>0</v>
          </cell>
          <cell r="ER313">
            <v>0</v>
          </cell>
          <cell r="ET313">
            <v>0</v>
          </cell>
          <cell r="EX313">
            <v>0</v>
          </cell>
          <cell r="EZ313">
            <v>0</v>
          </cell>
          <cell r="FD313">
            <v>0</v>
          </cell>
          <cell r="FF313">
            <v>0</v>
          </cell>
        </row>
        <row r="314">
          <cell r="A314" t="str">
            <v>NyBiogas_DKE_0-5_2015</v>
          </cell>
          <cell r="B314" t="str">
            <v>DK-East</v>
          </cell>
          <cell r="G314">
            <v>1.0456996459882266</v>
          </cell>
          <cell r="H314">
            <v>1.1950853097008305</v>
          </cell>
          <cell r="AK314">
            <v>0.36599487609587927</v>
          </cell>
          <cell r="AL314">
            <v>0.47803412388033212</v>
          </cell>
          <cell r="AN314">
            <v>0</v>
          </cell>
          <cell r="AO314">
            <v>0.10456996459882267</v>
          </cell>
          <cell r="AP314">
            <v>31.370989379646797</v>
          </cell>
          <cell r="AQ314">
            <v>0.10456996459882267</v>
          </cell>
          <cell r="BG314" t="b">
            <v>0</v>
          </cell>
          <cell r="BO314" t="b">
            <v>0</v>
          </cell>
          <cell r="CA314" t="b">
            <v>0</v>
          </cell>
          <cell r="CB314" t="b">
            <v>0</v>
          </cell>
          <cell r="CD314" t="b">
            <v>0</v>
          </cell>
          <cell r="CE314" t="b">
            <v>0</v>
          </cell>
          <cell r="CG314" t="b">
            <v>0</v>
          </cell>
          <cell r="CH314" t="b">
            <v>0</v>
          </cell>
          <cell r="CP314" t="str">
            <v>ECBGAEND</v>
          </cell>
          <cell r="CT314" t="b">
            <v>0</v>
          </cell>
          <cell r="CV314" t="b">
            <v>0</v>
          </cell>
          <cell r="CX314" t="b">
            <v>0</v>
          </cell>
          <cell r="CZ314" t="b">
            <v>0</v>
          </cell>
          <cell r="DB314" t="b">
            <v>0</v>
          </cell>
          <cell r="DD314" t="b">
            <v>0</v>
          </cell>
          <cell r="DF314" t="b">
            <v>0</v>
          </cell>
          <cell r="DH314" t="b">
            <v>0</v>
          </cell>
          <cell r="DJ314" t="b">
            <v>0</v>
          </cell>
          <cell r="DL314" t="b">
            <v>0</v>
          </cell>
          <cell r="DN314" t="b">
            <v>0</v>
          </cell>
          <cell r="DP314" t="b">
            <v>0</v>
          </cell>
          <cell r="DV314">
            <v>0</v>
          </cell>
          <cell r="DX314">
            <v>0</v>
          </cell>
          <cell r="DZ314">
            <v>0</v>
          </cell>
          <cell r="EB314">
            <v>0</v>
          </cell>
          <cell r="ED314">
            <v>0</v>
          </cell>
          <cell r="EF314">
            <v>0</v>
          </cell>
          <cell r="EJ314">
            <v>0</v>
          </cell>
          <cell r="EL314">
            <v>0</v>
          </cell>
          <cell r="EN314">
            <v>0</v>
          </cell>
          <cell r="EP314">
            <v>0</v>
          </cell>
          <cell r="ER314">
            <v>0</v>
          </cell>
          <cell r="ET314">
            <v>0</v>
          </cell>
          <cell r="EX314">
            <v>0</v>
          </cell>
          <cell r="EZ314">
            <v>0</v>
          </cell>
          <cell r="FD314">
            <v>0</v>
          </cell>
          <cell r="FF314">
            <v>0</v>
          </cell>
        </row>
        <row r="315">
          <cell r="A315" t="str">
            <v>NyBiogas_DKE_0-5_2016</v>
          </cell>
          <cell r="B315" t="str">
            <v>DK-East</v>
          </cell>
          <cell r="G315">
            <v>0.52875178690469216</v>
          </cell>
          <cell r="H315">
            <v>0.60428775646250532</v>
          </cell>
          <cell r="AK315">
            <v>0.18506312541664224</v>
          </cell>
          <cell r="AL315">
            <v>0.24171510258500209</v>
          </cell>
          <cell r="AN315">
            <v>0</v>
          </cell>
          <cell r="AO315">
            <v>5.2875178690469218E-2</v>
          </cell>
          <cell r="AP315">
            <v>15.862553607140764</v>
          </cell>
          <cell r="AQ315">
            <v>5.2875178690469218E-2</v>
          </cell>
          <cell r="BG315" t="b">
            <v>0</v>
          </cell>
          <cell r="BO315" t="b">
            <v>0</v>
          </cell>
          <cell r="CA315" t="b">
            <v>0</v>
          </cell>
          <cell r="CB315" t="b">
            <v>0</v>
          </cell>
          <cell r="CD315" t="b">
            <v>0</v>
          </cell>
          <cell r="CE315" t="b">
            <v>0</v>
          </cell>
          <cell r="CG315" t="b">
            <v>0</v>
          </cell>
          <cell r="CH315" t="b">
            <v>0</v>
          </cell>
          <cell r="CP315" t="str">
            <v>ECBGAEND</v>
          </cell>
          <cell r="CT315" t="b">
            <v>0</v>
          </cell>
          <cell r="CV315" t="b">
            <v>0</v>
          </cell>
          <cell r="CX315" t="b">
            <v>0</v>
          </cell>
          <cell r="CZ315" t="b">
            <v>0</v>
          </cell>
          <cell r="DB315" t="b">
            <v>0</v>
          </cell>
          <cell r="DD315" t="b">
            <v>0</v>
          </cell>
          <cell r="DF315" t="b">
            <v>0</v>
          </cell>
          <cell r="DH315" t="b">
            <v>0</v>
          </cell>
          <cell r="DJ315" t="b">
            <v>0</v>
          </cell>
          <cell r="DL315" t="b">
            <v>0</v>
          </cell>
          <cell r="DN315" t="b">
            <v>0</v>
          </cell>
          <cell r="DP315" t="b">
            <v>0</v>
          </cell>
          <cell r="DV315">
            <v>0</v>
          </cell>
          <cell r="DX315">
            <v>0</v>
          </cell>
          <cell r="DZ315">
            <v>0</v>
          </cell>
          <cell r="EB315">
            <v>0</v>
          </cell>
          <cell r="ED315">
            <v>0</v>
          </cell>
          <cell r="EF315">
            <v>0</v>
          </cell>
          <cell r="EJ315">
            <v>0</v>
          </cell>
          <cell r="EL315">
            <v>0</v>
          </cell>
          <cell r="EN315">
            <v>0</v>
          </cell>
          <cell r="EP315">
            <v>0</v>
          </cell>
          <cell r="ER315">
            <v>0</v>
          </cell>
          <cell r="ET315">
            <v>0</v>
          </cell>
          <cell r="EX315">
            <v>0</v>
          </cell>
          <cell r="EZ315">
            <v>0</v>
          </cell>
          <cell r="FD315">
            <v>0</v>
          </cell>
          <cell r="FF315">
            <v>0</v>
          </cell>
        </row>
        <row r="316">
          <cell r="A316" t="str">
            <v>NyBiogas_DKE_0-5_2017</v>
          </cell>
          <cell r="B316" t="str">
            <v>DK-East</v>
          </cell>
          <cell r="G316">
            <v>1.0840632323994326</v>
          </cell>
          <cell r="H316">
            <v>1.2389294084564944</v>
          </cell>
          <cell r="AK316">
            <v>0.37942213133980141</v>
          </cell>
          <cell r="AL316">
            <v>0.49557176338259767</v>
          </cell>
          <cell r="AN316">
            <v>0</v>
          </cell>
          <cell r="AO316">
            <v>0.10840632323994326</v>
          </cell>
          <cell r="AP316">
            <v>32.521896971982976</v>
          </cell>
          <cell r="AQ316">
            <v>0.10840632323994326</v>
          </cell>
          <cell r="BG316" t="b">
            <v>0</v>
          </cell>
          <cell r="BO316" t="b">
            <v>0</v>
          </cell>
          <cell r="CA316" t="b">
            <v>0</v>
          </cell>
          <cell r="CB316" t="b">
            <v>0</v>
          </cell>
          <cell r="CD316" t="b">
            <v>0</v>
          </cell>
          <cell r="CE316" t="b">
            <v>0</v>
          </cell>
          <cell r="CG316" t="b">
            <v>0</v>
          </cell>
          <cell r="CH316" t="b">
            <v>0</v>
          </cell>
          <cell r="CP316" t="str">
            <v>ECBGAEND</v>
          </cell>
          <cell r="CT316" t="b">
            <v>0</v>
          </cell>
          <cell r="CV316" t="b">
            <v>0</v>
          </cell>
          <cell r="CX316" t="b">
            <v>0</v>
          </cell>
          <cell r="CZ316" t="b">
            <v>0</v>
          </cell>
          <cell r="DB316" t="b">
            <v>0</v>
          </cell>
          <cell r="DD316" t="b">
            <v>0</v>
          </cell>
          <cell r="DF316" t="b">
            <v>0</v>
          </cell>
          <cell r="DH316" t="b">
            <v>0</v>
          </cell>
          <cell r="DJ316" t="b">
            <v>0</v>
          </cell>
          <cell r="DL316" t="b">
            <v>0</v>
          </cell>
          <cell r="DN316" t="b">
            <v>0</v>
          </cell>
          <cell r="DP316" t="b">
            <v>0</v>
          </cell>
          <cell r="DV316">
            <v>0</v>
          </cell>
          <cell r="DX316">
            <v>0</v>
          </cell>
          <cell r="DZ316">
            <v>0</v>
          </cell>
          <cell r="EB316">
            <v>0</v>
          </cell>
          <cell r="ED316">
            <v>0</v>
          </cell>
          <cell r="EF316">
            <v>0</v>
          </cell>
          <cell r="EJ316">
            <v>0</v>
          </cell>
          <cell r="EL316">
            <v>0</v>
          </cell>
          <cell r="EN316">
            <v>0</v>
          </cell>
          <cell r="EP316">
            <v>0</v>
          </cell>
          <cell r="ER316">
            <v>0</v>
          </cell>
          <cell r="ET316">
            <v>0</v>
          </cell>
          <cell r="EX316">
            <v>0</v>
          </cell>
          <cell r="EZ316">
            <v>0</v>
          </cell>
          <cell r="FD316">
            <v>0</v>
          </cell>
          <cell r="FF316">
            <v>0</v>
          </cell>
        </row>
        <row r="317">
          <cell r="A317" t="str">
            <v>NyBiogas_DKE_0-5_2018</v>
          </cell>
          <cell r="B317" t="str">
            <v>DK-East</v>
          </cell>
          <cell r="G317">
            <v>0.26752968791144688</v>
          </cell>
          <cell r="H317">
            <v>0.30574821475593927</v>
          </cell>
          <cell r="AK317">
            <v>9.3635390769006399E-2</v>
          </cell>
          <cell r="AL317">
            <v>0.12229928590237571</v>
          </cell>
          <cell r="AN317">
            <v>0</v>
          </cell>
          <cell r="AO317">
            <v>2.675296879114469E-2</v>
          </cell>
          <cell r="AP317">
            <v>8.0258906373434069</v>
          </cell>
          <cell r="AQ317">
            <v>2.675296879114469E-2</v>
          </cell>
          <cell r="BG317" t="b">
            <v>0</v>
          </cell>
          <cell r="BO317" t="b">
            <v>0</v>
          </cell>
          <cell r="CA317" t="b">
            <v>0</v>
          </cell>
          <cell r="CB317" t="b">
            <v>0</v>
          </cell>
          <cell r="CD317" t="b">
            <v>0</v>
          </cell>
          <cell r="CE317" t="b">
            <v>0</v>
          </cell>
          <cell r="CG317" t="b">
            <v>0</v>
          </cell>
          <cell r="CH317" t="b">
            <v>0</v>
          </cell>
          <cell r="CP317" t="str">
            <v>ECBGAEND</v>
          </cell>
          <cell r="CT317" t="b">
            <v>0</v>
          </cell>
          <cell r="CV317" t="b">
            <v>0</v>
          </cell>
          <cell r="CX317" t="b">
            <v>0</v>
          </cell>
          <cell r="CZ317" t="b">
            <v>0</v>
          </cell>
          <cell r="DB317" t="b">
            <v>0</v>
          </cell>
          <cell r="DD317" t="b">
            <v>0</v>
          </cell>
          <cell r="DF317" t="b">
            <v>0</v>
          </cell>
          <cell r="DH317" t="b">
            <v>0</v>
          </cell>
          <cell r="DJ317" t="b">
            <v>0</v>
          </cell>
          <cell r="DL317" t="b">
            <v>0</v>
          </cell>
          <cell r="DN317" t="b">
            <v>0</v>
          </cell>
          <cell r="DP317" t="b">
            <v>0</v>
          </cell>
          <cell r="DV317">
            <v>0</v>
          </cell>
          <cell r="DX317">
            <v>0</v>
          </cell>
          <cell r="DZ317">
            <v>0</v>
          </cell>
          <cell r="EB317">
            <v>0</v>
          </cell>
          <cell r="ED317">
            <v>0</v>
          </cell>
          <cell r="EF317">
            <v>0</v>
          </cell>
          <cell r="EJ317">
            <v>0</v>
          </cell>
          <cell r="EL317">
            <v>0</v>
          </cell>
          <cell r="EN317">
            <v>0</v>
          </cell>
          <cell r="EP317">
            <v>0</v>
          </cell>
          <cell r="ER317">
            <v>0</v>
          </cell>
          <cell r="ET317">
            <v>0</v>
          </cell>
          <cell r="EX317">
            <v>0</v>
          </cell>
          <cell r="EZ317">
            <v>0</v>
          </cell>
          <cell r="FD317">
            <v>0</v>
          </cell>
          <cell r="FF317">
            <v>0</v>
          </cell>
        </row>
        <row r="318">
          <cell r="A318" t="str">
            <v>NyBiogas_DKE_0-5_2019</v>
          </cell>
          <cell r="B318" t="str">
            <v>DK-East</v>
          </cell>
          <cell r="G318">
            <v>0.22172803691454557</v>
          </cell>
          <cell r="H318">
            <v>0.25340347075948066</v>
          </cell>
          <cell r="AK318">
            <v>7.7604812920090943E-2</v>
          </cell>
          <cell r="AL318">
            <v>0.10136138830379227</v>
          </cell>
          <cell r="AN318">
            <v>0</v>
          </cell>
          <cell r="AO318">
            <v>2.2172803691454558E-2</v>
          </cell>
          <cell r="AP318">
            <v>6.6518411074363666</v>
          </cell>
          <cell r="AQ318">
            <v>2.2172803691454558E-2</v>
          </cell>
          <cell r="BG318" t="b">
            <v>0</v>
          </cell>
          <cell r="BO318" t="b">
            <v>0</v>
          </cell>
          <cell r="CA318" t="b">
            <v>0</v>
          </cell>
          <cell r="CB318" t="b">
            <v>0</v>
          </cell>
          <cell r="CD318" t="b">
            <v>0</v>
          </cell>
          <cell r="CE318" t="b">
            <v>0</v>
          </cell>
          <cell r="CG318" t="b">
            <v>0</v>
          </cell>
          <cell r="CH318" t="b">
            <v>0</v>
          </cell>
          <cell r="CP318" t="str">
            <v>ECBGAEND</v>
          </cell>
          <cell r="CT318" t="b">
            <v>0</v>
          </cell>
          <cell r="CV318" t="b">
            <v>0</v>
          </cell>
          <cell r="CX318" t="b">
            <v>0</v>
          </cell>
          <cell r="CZ318" t="b">
            <v>0</v>
          </cell>
          <cell r="DB318" t="b">
            <v>0</v>
          </cell>
          <cell r="DD318" t="b">
            <v>0</v>
          </cell>
          <cell r="DF318" t="b">
            <v>0</v>
          </cell>
          <cell r="DH318" t="b">
            <v>0</v>
          </cell>
          <cell r="DJ318" t="b">
            <v>0</v>
          </cell>
          <cell r="DL318" t="b">
            <v>0</v>
          </cell>
          <cell r="DN318" t="b">
            <v>0</v>
          </cell>
          <cell r="DP318" t="b">
            <v>0</v>
          </cell>
          <cell r="DV318">
            <v>0</v>
          </cell>
          <cell r="DX318">
            <v>0</v>
          </cell>
          <cell r="DZ318">
            <v>0</v>
          </cell>
          <cell r="EB318">
            <v>0</v>
          </cell>
          <cell r="ED318">
            <v>0</v>
          </cell>
          <cell r="EF318">
            <v>0</v>
          </cell>
          <cell r="EJ318">
            <v>0</v>
          </cell>
          <cell r="EL318">
            <v>0</v>
          </cell>
          <cell r="EN318">
            <v>0</v>
          </cell>
          <cell r="EP318">
            <v>0</v>
          </cell>
          <cell r="ER318">
            <v>0</v>
          </cell>
          <cell r="ET318">
            <v>0</v>
          </cell>
          <cell r="EX318">
            <v>0</v>
          </cell>
          <cell r="EZ318">
            <v>0</v>
          </cell>
          <cell r="FD318">
            <v>0</v>
          </cell>
          <cell r="FF318">
            <v>0</v>
          </cell>
        </row>
        <row r="319">
          <cell r="A319" t="str">
            <v>NyBiogas_DKE_0-5_2020</v>
          </cell>
          <cell r="B319" t="str">
            <v>DK-East</v>
          </cell>
          <cell r="G319">
            <v>0.26164456504531436</v>
          </cell>
          <cell r="H319">
            <v>0.29902236005178784</v>
          </cell>
          <cell r="AK319">
            <v>9.1575597765860023E-2</v>
          </cell>
          <cell r="AL319">
            <v>0.11960894402071512</v>
          </cell>
          <cell r="AN319">
            <v>0</v>
          </cell>
          <cell r="AO319">
            <v>2.6164456504531437E-2</v>
          </cell>
          <cell r="AP319">
            <v>7.8493369513594304</v>
          </cell>
          <cell r="AQ319">
            <v>2.6164456504531437E-2</v>
          </cell>
          <cell r="BG319" t="b">
            <v>0</v>
          </cell>
          <cell r="BO319" t="b">
            <v>0</v>
          </cell>
          <cell r="CA319" t="b">
            <v>0</v>
          </cell>
          <cell r="CB319" t="b">
            <v>0</v>
          </cell>
          <cell r="CD319" t="b">
            <v>0</v>
          </cell>
          <cell r="CE319" t="b">
            <v>0</v>
          </cell>
          <cell r="CG319" t="b">
            <v>0</v>
          </cell>
          <cell r="CH319" t="b">
            <v>0</v>
          </cell>
          <cell r="CP319" t="str">
            <v>ECBGAEND</v>
          </cell>
          <cell r="CT319" t="b">
            <v>0</v>
          </cell>
          <cell r="CV319" t="b">
            <v>0</v>
          </cell>
          <cell r="CX319" t="b">
            <v>0</v>
          </cell>
          <cell r="CZ319" t="b">
            <v>0</v>
          </cell>
          <cell r="DB319" t="b">
            <v>0</v>
          </cell>
          <cell r="DD319" t="b">
            <v>0</v>
          </cell>
          <cell r="DF319" t="b">
            <v>0</v>
          </cell>
          <cell r="DH319" t="b">
            <v>0</v>
          </cell>
          <cell r="DJ319" t="b">
            <v>0</v>
          </cell>
          <cell r="DL319" t="b">
            <v>0</v>
          </cell>
          <cell r="DN319" t="b">
            <v>0</v>
          </cell>
          <cell r="DP319" t="b">
            <v>0</v>
          </cell>
          <cell r="DV319">
            <v>0</v>
          </cell>
          <cell r="DX319">
            <v>0</v>
          </cell>
          <cell r="DZ319">
            <v>0</v>
          </cell>
          <cell r="EB319">
            <v>0</v>
          </cell>
          <cell r="ED319">
            <v>0</v>
          </cell>
          <cell r="EF319">
            <v>0</v>
          </cell>
          <cell r="EJ319">
            <v>0</v>
          </cell>
          <cell r="EL319">
            <v>0</v>
          </cell>
          <cell r="EN319">
            <v>0</v>
          </cell>
          <cell r="EP319">
            <v>0</v>
          </cell>
          <cell r="ER319">
            <v>0</v>
          </cell>
          <cell r="ET319">
            <v>0</v>
          </cell>
          <cell r="EX319">
            <v>0</v>
          </cell>
          <cell r="EZ319">
            <v>0</v>
          </cell>
          <cell r="FD319">
            <v>0</v>
          </cell>
          <cell r="FF319">
            <v>0</v>
          </cell>
        </row>
        <row r="320">
          <cell r="A320" t="str">
            <v>NyBiogas_DKE_0-5_2021</v>
          </cell>
          <cell r="B320" t="str">
            <v>DK-East</v>
          </cell>
          <cell r="G320">
            <v>2.4158533841885252</v>
          </cell>
          <cell r="H320">
            <v>2.7609752962154572</v>
          </cell>
          <cell r="AK320">
            <v>0.84554868446598375</v>
          </cell>
          <cell r="AL320">
            <v>1.1043901184861828</v>
          </cell>
          <cell r="AN320">
            <v>0</v>
          </cell>
          <cell r="AO320">
            <v>0.24158533841885255</v>
          </cell>
          <cell r="AP320">
            <v>72.475601525655762</v>
          </cell>
          <cell r="AQ320">
            <v>0.24158533841885255</v>
          </cell>
          <cell r="BG320" t="b">
            <v>0</v>
          </cell>
          <cell r="BO320" t="b">
            <v>0</v>
          </cell>
          <cell r="CA320" t="b">
            <v>0</v>
          </cell>
          <cell r="CB320" t="b">
            <v>0</v>
          </cell>
          <cell r="CD320" t="b">
            <v>0</v>
          </cell>
          <cell r="CE320" t="b">
            <v>0</v>
          </cell>
          <cell r="CG320" t="b">
            <v>0</v>
          </cell>
          <cell r="CH320" t="b">
            <v>0</v>
          </cell>
          <cell r="CP320" t="str">
            <v>ECBGAEND</v>
          </cell>
          <cell r="CT320" t="b">
            <v>0</v>
          </cell>
          <cell r="CV320" t="b">
            <v>0</v>
          </cell>
          <cell r="CX320" t="b">
            <v>0</v>
          </cell>
          <cell r="CZ320" t="b">
            <v>0</v>
          </cell>
          <cell r="DB320" t="b">
            <v>0</v>
          </cell>
          <cell r="DD320" t="b">
            <v>0</v>
          </cell>
          <cell r="DF320" t="b">
            <v>0</v>
          </cell>
          <cell r="DH320" t="b">
            <v>0</v>
          </cell>
          <cell r="DJ320" t="b">
            <v>0</v>
          </cell>
          <cell r="DL320" t="b">
            <v>0</v>
          </cell>
          <cell r="DN320" t="b">
            <v>0</v>
          </cell>
          <cell r="DP320" t="b">
            <v>0</v>
          </cell>
          <cell r="DV320">
            <v>0</v>
          </cell>
          <cell r="DX320">
            <v>0</v>
          </cell>
          <cell r="DZ320">
            <v>0</v>
          </cell>
          <cell r="EB320">
            <v>0</v>
          </cell>
          <cell r="ED320">
            <v>0</v>
          </cell>
          <cell r="EF320">
            <v>0</v>
          </cell>
          <cell r="EJ320">
            <v>0</v>
          </cell>
          <cell r="EL320">
            <v>0</v>
          </cell>
          <cell r="EN320">
            <v>0</v>
          </cell>
          <cell r="EP320">
            <v>0</v>
          </cell>
          <cell r="ER320">
            <v>0</v>
          </cell>
          <cell r="ET320">
            <v>0</v>
          </cell>
          <cell r="EX320">
            <v>0</v>
          </cell>
          <cell r="EZ320">
            <v>0</v>
          </cell>
          <cell r="FD320">
            <v>0</v>
          </cell>
          <cell r="FF320">
            <v>0</v>
          </cell>
        </row>
        <row r="321">
          <cell r="A321" t="str">
            <v>NyBiogas_DKE_0-5_2022</v>
          </cell>
          <cell r="B321" t="str">
            <v>DK-East</v>
          </cell>
          <cell r="G321">
            <v>2.7887483735034246</v>
          </cell>
          <cell r="H321">
            <v>3.1871409982896282</v>
          </cell>
          <cell r="AK321">
            <v>0.97606193072619851</v>
          </cell>
          <cell r="AL321">
            <v>1.2748563993158513</v>
          </cell>
          <cell r="AN321">
            <v>0</v>
          </cell>
          <cell r="AO321">
            <v>0.27887483735034246</v>
          </cell>
          <cell r="AP321">
            <v>83.662451205102741</v>
          </cell>
          <cell r="AQ321">
            <v>0.27887483735034246</v>
          </cell>
          <cell r="BG321" t="b">
            <v>0</v>
          </cell>
          <cell r="BO321" t="b">
            <v>0</v>
          </cell>
          <cell r="CA321" t="b">
            <v>0</v>
          </cell>
          <cell r="CB321" t="b">
            <v>0</v>
          </cell>
          <cell r="CD321" t="b">
            <v>0</v>
          </cell>
          <cell r="CE321" t="b">
            <v>0</v>
          </cell>
          <cell r="CG321" t="b">
            <v>0</v>
          </cell>
          <cell r="CH321" t="b">
            <v>0</v>
          </cell>
          <cell r="CP321" t="str">
            <v>ECBGAEND</v>
          </cell>
          <cell r="CT321" t="b">
            <v>0</v>
          </cell>
          <cell r="CV321" t="b">
            <v>0</v>
          </cell>
          <cell r="CX321" t="b">
            <v>0</v>
          </cell>
          <cell r="CZ321" t="b">
            <v>0</v>
          </cell>
          <cell r="DB321" t="b">
            <v>0</v>
          </cell>
          <cell r="DD321" t="b">
            <v>0</v>
          </cell>
          <cell r="DF321" t="b">
            <v>0</v>
          </cell>
          <cell r="DH321" t="b">
            <v>0</v>
          </cell>
          <cell r="DJ321" t="b">
            <v>0</v>
          </cell>
          <cell r="DL321" t="b">
            <v>0</v>
          </cell>
          <cell r="DN321" t="b">
            <v>0</v>
          </cell>
          <cell r="DP321" t="b">
            <v>0</v>
          </cell>
          <cell r="DV321">
            <v>0</v>
          </cell>
          <cell r="DX321">
            <v>0</v>
          </cell>
          <cell r="DZ321">
            <v>0</v>
          </cell>
          <cell r="EB321">
            <v>0</v>
          </cell>
          <cell r="ED321">
            <v>0</v>
          </cell>
          <cell r="EF321">
            <v>0</v>
          </cell>
          <cell r="EJ321">
            <v>0</v>
          </cell>
          <cell r="EL321">
            <v>0</v>
          </cell>
          <cell r="EN321">
            <v>0</v>
          </cell>
          <cell r="EP321">
            <v>0</v>
          </cell>
          <cell r="ER321">
            <v>0</v>
          </cell>
          <cell r="ET321">
            <v>0</v>
          </cell>
          <cell r="EX321">
            <v>0</v>
          </cell>
          <cell r="EZ321">
            <v>0</v>
          </cell>
          <cell r="FD321">
            <v>0</v>
          </cell>
          <cell r="FF321">
            <v>0</v>
          </cell>
        </row>
        <row r="322">
          <cell r="A322" t="str">
            <v>NyBiogas_DKE_0-5_2023</v>
          </cell>
          <cell r="B322" t="str">
            <v>DK-East</v>
          </cell>
          <cell r="G322">
            <v>2.8477595502810966</v>
          </cell>
          <cell r="H322">
            <v>3.254582343178396</v>
          </cell>
          <cell r="AK322">
            <v>0.99671584259838375</v>
          </cell>
          <cell r="AL322">
            <v>1.3018329372713584</v>
          </cell>
          <cell r="AN322">
            <v>0</v>
          </cell>
          <cell r="AO322">
            <v>0.28477595502810965</v>
          </cell>
          <cell r="AP322">
            <v>85.432786508432898</v>
          </cell>
          <cell r="AQ322">
            <v>0.28477595502810965</v>
          </cell>
          <cell r="BG322" t="b">
            <v>0</v>
          </cell>
          <cell r="BO322" t="b">
            <v>0</v>
          </cell>
          <cell r="CA322" t="b">
            <v>0</v>
          </cell>
          <cell r="CB322" t="b">
            <v>0</v>
          </cell>
          <cell r="CD322" t="b">
            <v>0</v>
          </cell>
          <cell r="CE322" t="b">
            <v>0</v>
          </cell>
          <cell r="CG322" t="b">
            <v>0</v>
          </cell>
          <cell r="CH322" t="b">
            <v>0</v>
          </cell>
          <cell r="CP322" t="str">
            <v>ECBGAEND</v>
          </cell>
          <cell r="CT322" t="b">
            <v>0</v>
          </cell>
          <cell r="CV322" t="b">
            <v>0</v>
          </cell>
          <cell r="CX322" t="b">
            <v>0</v>
          </cell>
          <cell r="CZ322" t="b">
            <v>0</v>
          </cell>
          <cell r="DB322" t="b">
            <v>0</v>
          </cell>
          <cell r="DD322" t="b">
            <v>0</v>
          </cell>
          <cell r="DF322" t="b">
            <v>0</v>
          </cell>
          <cell r="DH322" t="b">
            <v>0</v>
          </cell>
          <cell r="DJ322" t="b">
            <v>0</v>
          </cell>
          <cell r="DL322" t="b">
            <v>0</v>
          </cell>
          <cell r="DN322" t="b">
            <v>0</v>
          </cell>
          <cell r="DP322" t="b">
            <v>0</v>
          </cell>
          <cell r="DV322">
            <v>0</v>
          </cell>
          <cell r="DX322">
            <v>0</v>
          </cell>
          <cell r="DZ322">
            <v>0</v>
          </cell>
          <cell r="EB322">
            <v>0</v>
          </cell>
          <cell r="ED322">
            <v>0</v>
          </cell>
          <cell r="EF322">
            <v>0</v>
          </cell>
          <cell r="EJ322">
            <v>0</v>
          </cell>
          <cell r="EL322">
            <v>0</v>
          </cell>
          <cell r="EN322">
            <v>0</v>
          </cell>
          <cell r="EP322">
            <v>0</v>
          </cell>
          <cell r="ER322">
            <v>0</v>
          </cell>
          <cell r="ET322">
            <v>0</v>
          </cell>
          <cell r="EX322">
            <v>0</v>
          </cell>
          <cell r="EZ322">
            <v>0</v>
          </cell>
          <cell r="FD322">
            <v>0</v>
          </cell>
          <cell r="FF322">
            <v>0</v>
          </cell>
        </row>
        <row r="323">
          <cell r="A323" t="str">
            <v>NyBiogas_DKE_0-5_2024</v>
          </cell>
          <cell r="B323" t="str">
            <v>DK-East</v>
          </cell>
          <cell r="G323">
            <v>3.4380480616451217</v>
          </cell>
          <cell r="H323">
            <v>3.9291977847372821</v>
          </cell>
          <cell r="AK323">
            <v>1.2033168215757926</v>
          </cell>
          <cell r="AL323">
            <v>1.5716791138949127</v>
          </cell>
          <cell r="AN323">
            <v>0</v>
          </cell>
          <cell r="AO323">
            <v>0.3438048061645122</v>
          </cell>
          <cell r="AP323">
            <v>103.14144184935365</v>
          </cell>
          <cell r="AQ323">
            <v>0.3438048061645122</v>
          </cell>
          <cell r="BG323" t="b">
            <v>0</v>
          </cell>
          <cell r="BO323" t="b">
            <v>0</v>
          </cell>
          <cell r="CA323" t="b">
            <v>0</v>
          </cell>
          <cell r="CB323" t="b">
            <v>0</v>
          </cell>
          <cell r="CD323" t="b">
            <v>0</v>
          </cell>
          <cell r="CE323" t="b">
            <v>0</v>
          </cell>
          <cell r="CG323" t="b">
            <v>0</v>
          </cell>
          <cell r="CH323" t="b">
            <v>0</v>
          </cell>
          <cell r="CP323" t="str">
            <v>ECBGAEND</v>
          </cell>
          <cell r="CT323" t="b">
            <v>0</v>
          </cell>
          <cell r="CV323" t="b">
            <v>0</v>
          </cell>
          <cell r="CX323" t="b">
            <v>0</v>
          </cell>
          <cell r="CZ323" t="b">
            <v>0</v>
          </cell>
          <cell r="DB323" t="b">
            <v>0</v>
          </cell>
          <cell r="DD323" t="b">
            <v>0</v>
          </cell>
          <cell r="DF323" t="b">
            <v>0</v>
          </cell>
          <cell r="DH323" t="b">
            <v>0</v>
          </cell>
          <cell r="DJ323" t="b">
            <v>0</v>
          </cell>
          <cell r="DL323" t="b">
            <v>0</v>
          </cell>
          <cell r="DN323" t="b">
            <v>0</v>
          </cell>
          <cell r="DP323" t="b">
            <v>0</v>
          </cell>
          <cell r="DV323">
            <v>0</v>
          </cell>
          <cell r="DX323">
            <v>0</v>
          </cell>
          <cell r="DZ323">
            <v>0</v>
          </cell>
          <cell r="EB323">
            <v>0</v>
          </cell>
          <cell r="ED323">
            <v>0</v>
          </cell>
          <cell r="EF323">
            <v>0</v>
          </cell>
          <cell r="EJ323">
            <v>0</v>
          </cell>
          <cell r="EL323">
            <v>0</v>
          </cell>
          <cell r="EN323">
            <v>0</v>
          </cell>
          <cell r="EP323">
            <v>0</v>
          </cell>
          <cell r="ER323">
            <v>0</v>
          </cell>
          <cell r="ET323">
            <v>0</v>
          </cell>
          <cell r="EX323">
            <v>0</v>
          </cell>
          <cell r="EZ323">
            <v>0</v>
          </cell>
          <cell r="FD323">
            <v>0</v>
          </cell>
          <cell r="FF323">
            <v>0</v>
          </cell>
        </row>
        <row r="324">
          <cell r="A324" t="str">
            <v>NyBiogas_DKE_0-5_2025</v>
          </cell>
          <cell r="B324" t="str">
            <v>DK-East</v>
          </cell>
          <cell r="G324">
            <v>3.1240444284269353</v>
          </cell>
          <cell r="H324">
            <v>3.5703364896307832</v>
          </cell>
          <cell r="AK324">
            <v>1.0934155499494274</v>
          </cell>
          <cell r="AL324">
            <v>1.4281345958523133</v>
          </cell>
          <cell r="AN324">
            <v>0</v>
          </cell>
          <cell r="AO324">
            <v>0.31240444284269353</v>
          </cell>
          <cell r="AP324">
            <v>93.721332852808061</v>
          </cell>
          <cell r="AQ324">
            <v>0.31240444284269353</v>
          </cell>
          <cell r="BG324" t="b">
            <v>0</v>
          </cell>
          <cell r="BO324" t="b">
            <v>0</v>
          </cell>
          <cell r="CA324" t="b">
            <v>0</v>
          </cell>
          <cell r="CB324" t="b">
            <v>0</v>
          </cell>
          <cell r="CD324" t="b">
            <v>0</v>
          </cell>
          <cell r="CE324" t="b">
            <v>0</v>
          </cell>
          <cell r="CG324" t="b">
            <v>0</v>
          </cell>
          <cell r="CH324" t="b">
            <v>0</v>
          </cell>
          <cell r="CP324" t="str">
            <v>ECBGAEND</v>
          </cell>
          <cell r="CT324" t="b">
            <v>0</v>
          </cell>
          <cell r="CV324" t="b">
            <v>0</v>
          </cell>
          <cell r="CX324" t="b">
            <v>0</v>
          </cell>
          <cell r="CZ324" t="b">
            <v>0</v>
          </cell>
          <cell r="DB324" t="b">
            <v>0</v>
          </cell>
          <cell r="DD324" t="b">
            <v>0</v>
          </cell>
          <cell r="DF324" t="b">
            <v>0</v>
          </cell>
          <cell r="DH324" t="b">
            <v>0</v>
          </cell>
          <cell r="DJ324" t="b">
            <v>0</v>
          </cell>
          <cell r="DL324" t="b">
            <v>0</v>
          </cell>
          <cell r="DN324" t="b">
            <v>0</v>
          </cell>
          <cell r="DP324" t="b">
            <v>0</v>
          </cell>
          <cell r="DV324">
            <v>0</v>
          </cell>
          <cell r="DX324">
            <v>0</v>
          </cell>
          <cell r="DZ324">
            <v>0</v>
          </cell>
          <cell r="EB324">
            <v>0</v>
          </cell>
          <cell r="ED324">
            <v>0</v>
          </cell>
          <cell r="EF324">
            <v>0</v>
          </cell>
          <cell r="EJ324">
            <v>0</v>
          </cell>
          <cell r="EL324">
            <v>0</v>
          </cell>
          <cell r="EN324">
            <v>0</v>
          </cell>
          <cell r="EP324">
            <v>0</v>
          </cell>
          <cell r="ER324">
            <v>0</v>
          </cell>
          <cell r="ET324">
            <v>0</v>
          </cell>
          <cell r="EX324">
            <v>0</v>
          </cell>
          <cell r="EZ324">
            <v>0</v>
          </cell>
          <cell r="FD324">
            <v>0</v>
          </cell>
          <cell r="FF324">
            <v>0</v>
          </cell>
        </row>
        <row r="325">
          <cell r="A325" t="str">
            <v>NyBiogas_DKE_0-5_2026</v>
          </cell>
          <cell r="B325" t="str">
            <v>DK-East</v>
          </cell>
          <cell r="G325">
            <v>3.8563273764816266</v>
          </cell>
          <cell r="H325">
            <v>4.4072312874075736</v>
          </cell>
          <cell r="AK325">
            <v>1.3497145817685692</v>
          </cell>
          <cell r="AL325">
            <v>1.7628925149630295</v>
          </cell>
          <cell r="AN325">
            <v>0</v>
          </cell>
          <cell r="AO325">
            <v>0.38563273764816269</v>
          </cell>
          <cell r="AP325">
            <v>115.68982129444879</v>
          </cell>
          <cell r="AQ325">
            <v>0.38563273764816269</v>
          </cell>
          <cell r="BG325" t="b">
            <v>0</v>
          </cell>
          <cell r="BO325" t="b">
            <v>0</v>
          </cell>
          <cell r="CA325" t="b">
            <v>0</v>
          </cell>
          <cell r="CB325" t="b">
            <v>0</v>
          </cell>
          <cell r="CD325" t="b">
            <v>0</v>
          </cell>
          <cell r="CE325" t="b">
            <v>0</v>
          </cell>
          <cell r="CG325" t="b">
            <v>0</v>
          </cell>
          <cell r="CH325" t="b">
            <v>0</v>
          </cell>
          <cell r="CP325" t="str">
            <v>ECBGAEND</v>
          </cell>
          <cell r="CT325" t="b">
            <v>0</v>
          </cell>
          <cell r="CV325" t="b">
            <v>0</v>
          </cell>
          <cell r="CX325" t="b">
            <v>0</v>
          </cell>
          <cell r="CZ325" t="b">
            <v>0</v>
          </cell>
          <cell r="DB325" t="b">
            <v>0</v>
          </cell>
          <cell r="DD325" t="b">
            <v>0</v>
          </cell>
          <cell r="DF325" t="b">
            <v>0</v>
          </cell>
          <cell r="DH325" t="b">
            <v>0</v>
          </cell>
          <cell r="DJ325" t="b">
            <v>0</v>
          </cell>
          <cell r="DL325" t="b">
            <v>0</v>
          </cell>
          <cell r="DN325" t="b">
            <v>0</v>
          </cell>
          <cell r="DP325" t="b">
            <v>0</v>
          </cell>
          <cell r="DV325">
            <v>0</v>
          </cell>
          <cell r="DX325">
            <v>0</v>
          </cell>
          <cell r="DZ325">
            <v>0</v>
          </cell>
          <cell r="EB325">
            <v>0</v>
          </cell>
          <cell r="ED325">
            <v>0</v>
          </cell>
          <cell r="EF325">
            <v>0</v>
          </cell>
          <cell r="EJ325">
            <v>0</v>
          </cell>
          <cell r="EL325">
            <v>0</v>
          </cell>
          <cell r="EN325">
            <v>0</v>
          </cell>
          <cell r="EP325">
            <v>0</v>
          </cell>
          <cell r="ER325">
            <v>0</v>
          </cell>
          <cell r="ET325">
            <v>0</v>
          </cell>
          <cell r="EX325">
            <v>0</v>
          </cell>
          <cell r="EZ325">
            <v>0</v>
          </cell>
          <cell r="FD325">
            <v>0</v>
          </cell>
          <cell r="FF325">
            <v>0</v>
          </cell>
        </row>
        <row r="326">
          <cell r="A326" t="str">
            <v>NyBiogas_DKE_0-5_2027</v>
          </cell>
          <cell r="B326" t="str">
            <v>DK-East</v>
          </cell>
          <cell r="G326">
            <v>3.8026626565560595</v>
          </cell>
          <cell r="H326">
            <v>4.3459001789212106</v>
          </cell>
          <cell r="AK326">
            <v>1.3309319297946207</v>
          </cell>
          <cell r="AL326">
            <v>1.7383600715684839</v>
          </cell>
          <cell r="AN326">
            <v>0</v>
          </cell>
          <cell r="AO326">
            <v>0.38026626565560595</v>
          </cell>
          <cell r="AP326">
            <v>114.07987969668179</v>
          </cell>
          <cell r="AQ326">
            <v>0.38026626565560595</v>
          </cell>
          <cell r="BG326" t="b">
            <v>0</v>
          </cell>
          <cell r="BO326" t="b">
            <v>0</v>
          </cell>
          <cell r="CA326" t="b">
            <v>0</v>
          </cell>
          <cell r="CB326" t="b">
            <v>0</v>
          </cell>
          <cell r="CD326" t="b">
            <v>0</v>
          </cell>
          <cell r="CE326" t="b">
            <v>0</v>
          </cell>
          <cell r="CG326" t="b">
            <v>0</v>
          </cell>
          <cell r="CH326" t="b">
            <v>0</v>
          </cell>
          <cell r="CP326" t="str">
            <v>ECBGAEND</v>
          </cell>
          <cell r="CT326" t="b">
            <v>0</v>
          </cell>
          <cell r="CV326" t="b">
            <v>0</v>
          </cell>
          <cell r="CX326" t="b">
            <v>0</v>
          </cell>
          <cell r="CZ326" t="b">
            <v>0</v>
          </cell>
          <cell r="DB326" t="b">
            <v>0</v>
          </cell>
          <cell r="DD326" t="b">
            <v>0</v>
          </cell>
          <cell r="DF326" t="b">
            <v>0</v>
          </cell>
          <cell r="DH326" t="b">
            <v>0</v>
          </cell>
          <cell r="DJ326" t="b">
            <v>0</v>
          </cell>
          <cell r="DL326" t="b">
            <v>0</v>
          </cell>
          <cell r="DN326" t="b">
            <v>0</v>
          </cell>
          <cell r="DP326" t="b">
            <v>0</v>
          </cell>
          <cell r="DV326">
            <v>0</v>
          </cell>
          <cell r="DX326">
            <v>0</v>
          </cell>
          <cell r="DZ326">
            <v>0</v>
          </cell>
          <cell r="EB326">
            <v>0</v>
          </cell>
          <cell r="ED326">
            <v>0</v>
          </cell>
          <cell r="EF326">
            <v>0</v>
          </cell>
          <cell r="EJ326">
            <v>0</v>
          </cell>
          <cell r="EL326">
            <v>0</v>
          </cell>
          <cell r="EN326">
            <v>0</v>
          </cell>
          <cell r="EP326">
            <v>0</v>
          </cell>
          <cell r="ER326">
            <v>0</v>
          </cell>
          <cell r="ET326">
            <v>0</v>
          </cell>
          <cell r="EX326">
            <v>0</v>
          </cell>
          <cell r="EZ326">
            <v>0</v>
          </cell>
          <cell r="FD326">
            <v>0</v>
          </cell>
          <cell r="FF326">
            <v>0</v>
          </cell>
        </row>
        <row r="327">
          <cell r="A327" t="str">
            <v>NyBiogas_DKE_0-5_2028</v>
          </cell>
          <cell r="B327" t="str">
            <v>DK-East</v>
          </cell>
          <cell r="G327">
            <v>3.5187973955942247</v>
          </cell>
          <cell r="H327">
            <v>4.0214827378219713</v>
          </cell>
          <cell r="AK327">
            <v>1.2315790884579785</v>
          </cell>
          <cell r="AL327">
            <v>1.6085930951287883</v>
          </cell>
          <cell r="AN327">
            <v>0</v>
          </cell>
          <cell r="AO327">
            <v>0.35187973955942248</v>
          </cell>
          <cell r="AP327">
            <v>105.56392186782674</v>
          </cell>
          <cell r="AQ327">
            <v>0.35187973955942248</v>
          </cell>
          <cell r="BG327" t="b">
            <v>0</v>
          </cell>
          <cell r="BO327" t="b">
            <v>0</v>
          </cell>
          <cell r="CA327" t="b">
            <v>0</v>
          </cell>
          <cell r="CB327" t="b">
            <v>0</v>
          </cell>
          <cell r="CD327" t="b">
            <v>0</v>
          </cell>
          <cell r="CE327" t="b">
            <v>0</v>
          </cell>
          <cell r="CG327" t="b">
            <v>0</v>
          </cell>
          <cell r="CH327" t="b">
            <v>0</v>
          </cell>
          <cell r="CP327" t="str">
            <v>ECBGAEND</v>
          </cell>
          <cell r="CT327" t="b">
            <v>0</v>
          </cell>
          <cell r="CV327" t="b">
            <v>0</v>
          </cell>
          <cell r="CX327" t="b">
            <v>0</v>
          </cell>
          <cell r="CZ327" t="b">
            <v>0</v>
          </cell>
          <cell r="DB327" t="b">
            <v>0</v>
          </cell>
          <cell r="DD327" t="b">
            <v>0</v>
          </cell>
          <cell r="DF327" t="b">
            <v>0</v>
          </cell>
          <cell r="DH327" t="b">
            <v>0</v>
          </cell>
          <cell r="DJ327" t="b">
            <v>0</v>
          </cell>
          <cell r="DL327" t="b">
            <v>0</v>
          </cell>
          <cell r="DN327" t="b">
            <v>0</v>
          </cell>
          <cell r="DP327" t="b">
            <v>0</v>
          </cell>
          <cell r="DV327">
            <v>0</v>
          </cell>
          <cell r="DX327">
            <v>0</v>
          </cell>
          <cell r="DZ327">
            <v>0</v>
          </cell>
          <cell r="EB327">
            <v>0</v>
          </cell>
          <cell r="ED327">
            <v>0</v>
          </cell>
          <cell r="EF327">
            <v>0</v>
          </cell>
          <cell r="EJ327">
            <v>0</v>
          </cell>
          <cell r="EL327">
            <v>0</v>
          </cell>
          <cell r="EN327">
            <v>0</v>
          </cell>
          <cell r="EP327">
            <v>0</v>
          </cell>
          <cell r="ER327">
            <v>0</v>
          </cell>
          <cell r="ET327">
            <v>0</v>
          </cell>
          <cell r="EX327">
            <v>0</v>
          </cell>
          <cell r="EZ327">
            <v>0</v>
          </cell>
          <cell r="FD327">
            <v>0</v>
          </cell>
          <cell r="FF327">
            <v>0</v>
          </cell>
        </row>
        <row r="328">
          <cell r="A328" t="str">
            <v>NyBiogas_DKE_0-5_2029</v>
          </cell>
          <cell r="B328" t="str">
            <v>DK-East</v>
          </cell>
          <cell r="G328">
            <v>3.6275732626334096</v>
          </cell>
          <cell r="H328">
            <v>4.1457980144381823</v>
          </cell>
          <cell r="AK328">
            <v>1.2696506419216933</v>
          </cell>
          <cell r="AL328">
            <v>1.6583192057752729</v>
          </cell>
          <cell r="AN328">
            <v>0</v>
          </cell>
          <cell r="AO328">
            <v>0.36275732626334101</v>
          </cell>
          <cell r="AP328">
            <v>108.82719787900228</v>
          </cell>
          <cell r="AQ328">
            <v>0.36275732626334101</v>
          </cell>
          <cell r="BG328" t="b">
            <v>0</v>
          </cell>
          <cell r="BO328" t="b">
            <v>0</v>
          </cell>
          <cell r="CA328" t="b">
            <v>0</v>
          </cell>
          <cell r="CB328" t="b">
            <v>0</v>
          </cell>
          <cell r="CD328" t="b">
            <v>0</v>
          </cell>
          <cell r="CE328" t="b">
            <v>0</v>
          </cell>
          <cell r="CG328" t="b">
            <v>0</v>
          </cell>
          <cell r="CH328" t="b">
            <v>0</v>
          </cell>
          <cell r="CP328" t="str">
            <v>ECBGAEND</v>
          </cell>
          <cell r="CT328" t="b">
            <v>0</v>
          </cell>
          <cell r="CV328" t="b">
            <v>0</v>
          </cell>
          <cell r="CX328" t="b">
            <v>0</v>
          </cell>
          <cell r="CZ328" t="b">
            <v>0</v>
          </cell>
          <cell r="DB328" t="b">
            <v>0</v>
          </cell>
          <cell r="DD328" t="b">
            <v>0</v>
          </cell>
          <cell r="DF328" t="b">
            <v>0</v>
          </cell>
          <cell r="DH328" t="b">
            <v>0</v>
          </cell>
          <cell r="DJ328" t="b">
            <v>0</v>
          </cell>
          <cell r="DL328" t="b">
            <v>0</v>
          </cell>
          <cell r="DN328" t="b">
            <v>0</v>
          </cell>
          <cell r="DP328" t="b">
            <v>0</v>
          </cell>
          <cell r="DV328">
            <v>0</v>
          </cell>
          <cell r="DX328">
            <v>0</v>
          </cell>
          <cell r="DZ328">
            <v>0</v>
          </cell>
          <cell r="EB328">
            <v>0</v>
          </cell>
          <cell r="ED328">
            <v>0</v>
          </cell>
          <cell r="EF328">
            <v>0</v>
          </cell>
          <cell r="EJ328">
            <v>0</v>
          </cell>
          <cell r="EL328">
            <v>0</v>
          </cell>
          <cell r="EN328">
            <v>0</v>
          </cell>
          <cell r="EP328">
            <v>0</v>
          </cell>
          <cell r="ER328">
            <v>0</v>
          </cell>
          <cell r="ET328">
            <v>0</v>
          </cell>
          <cell r="EX328">
            <v>0</v>
          </cell>
          <cell r="EZ328">
            <v>0</v>
          </cell>
          <cell r="FD328">
            <v>0</v>
          </cell>
          <cell r="FF328">
            <v>0</v>
          </cell>
        </row>
        <row r="329">
          <cell r="A329" t="str">
            <v>NyBiogas_DKE_0-5_2030</v>
          </cell>
          <cell r="B329" t="str">
            <v>DK-East</v>
          </cell>
          <cell r="G329">
            <v>3.8674590820400443</v>
          </cell>
          <cell r="H329">
            <v>4.4199532366171939</v>
          </cell>
          <cell r="AK329">
            <v>1.3536106787140154</v>
          </cell>
          <cell r="AL329">
            <v>1.7679812946468774</v>
          </cell>
          <cell r="AN329">
            <v>0</v>
          </cell>
          <cell r="AO329">
            <v>0.38674590820400445</v>
          </cell>
          <cell r="AP329">
            <v>116.02377246120133</v>
          </cell>
          <cell r="AQ329">
            <v>0.38674590820400445</v>
          </cell>
          <cell r="BG329" t="b">
            <v>0</v>
          </cell>
          <cell r="BO329" t="b">
            <v>0</v>
          </cell>
          <cell r="CA329" t="b">
            <v>0</v>
          </cell>
          <cell r="CB329" t="b">
            <v>0</v>
          </cell>
          <cell r="CD329" t="b">
            <v>0</v>
          </cell>
          <cell r="CE329" t="b">
            <v>0</v>
          </cell>
          <cell r="CG329" t="b">
            <v>0</v>
          </cell>
          <cell r="CH329" t="b">
            <v>0</v>
          </cell>
          <cell r="CP329" t="str">
            <v>ECBGAEND</v>
          </cell>
          <cell r="CT329" t="b">
            <v>0</v>
          </cell>
          <cell r="CV329" t="b">
            <v>0</v>
          </cell>
          <cell r="CX329" t="b">
            <v>0</v>
          </cell>
          <cell r="CZ329" t="b">
            <v>0</v>
          </cell>
          <cell r="DB329" t="b">
            <v>0</v>
          </cell>
          <cell r="DD329" t="b">
            <v>0</v>
          </cell>
          <cell r="DF329" t="b">
            <v>0</v>
          </cell>
          <cell r="DH329" t="b">
            <v>0</v>
          </cell>
          <cell r="DJ329" t="b">
            <v>0</v>
          </cell>
          <cell r="DL329" t="b">
            <v>0</v>
          </cell>
          <cell r="DN329" t="b">
            <v>0</v>
          </cell>
          <cell r="DP329" t="b">
            <v>0</v>
          </cell>
          <cell r="DV329">
            <v>0</v>
          </cell>
          <cell r="DX329">
            <v>0</v>
          </cell>
          <cell r="DZ329">
            <v>0</v>
          </cell>
          <cell r="EB329">
            <v>0</v>
          </cell>
          <cell r="ED329">
            <v>0</v>
          </cell>
          <cell r="EF329">
            <v>0</v>
          </cell>
          <cell r="EJ329">
            <v>0</v>
          </cell>
          <cell r="EL329">
            <v>0</v>
          </cell>
          <cell r="EN329">
            <v>0</v>
          </cell>
          <cell r="EP329">
            <v>0</v>
          </cell>
          <cell r="ER329">
            <v>0</v>
          </cell>
          <cell r="ET329">
            <v>0</v>
          </cell>
          <cell r="EX329">
            <v>0</v>
          </cell>
          <cell r="EZ329">
            <v>0</v>
          </cell>
          <cell r="FD329">
            <v>0</v>
          </cell>
          <cell r="FF329">
            <v>0</v>
          </cell>
        </row>
        <row r="330">
          <cell r="A330" t="str">
            <v>NyBiogas_DKE_0-5_2031</v>
          </cell>
          <cell r="B330" t="str">
            <v>DK-East</v>
          </cell>
          <cell r="G330">
            <v>3.8671190646041329</v>
          </cell>
          <cell r="H330">
            <v>4.4195646452618664</v>
          </cell>
          <cell r="AK330">
            <v>1.3534916726114465</v>
          </cell>
          <cell r="AL330">
            <v>1.7678258581047466</v>
          </cell>
          <cell r="AN330">
            <v>0</v>
          </cell>
          <cell r="AO330">
            <v>0.38671190646041331</v>
          </cell>
          <cell r="AP330">
            <v>116.01357193812399</v>
          </cell>
          <cell r="AQ330">
            <v>0.38671190646041331</v>
          </cell>
          <cell r="BG330" t="b">
            <v>0</v>
          </cell>
          <cell r="BO330" t="b">
            <v>0</v>
          </cell>
          <cell r="CA330" t="b">
            <v>0</v>
          </cell>
          <cell r="CB330" t="b">
            <v>0</v>
          </cell>
          <cell r="CD330" t="b">
            <v>0</v>
          </cell>
          <cell r="CE330" t="b">
            <v>0</v>
          </cell>
          <cell r="CG330" t="b">
            <v>0</v>
          </cell>
          <cell r="CH330" t="b">
            <v>0</v>
          </cell>
          <cell r="CP330" t="str">
            <v>ECBGAEND</v>
          </cell>
          <cell r="CT330" t="b">
            <v>0</v>
          </cell>
          <cell r="CV330" t="b">
            <v>0</v>
          </cell>
          <cell r="CX330" t="b">
            <v>0</v>
          </cell>
          <cell r="CZ330" t="b">
            <v>0</v>
          </cell>
          <cell r="DB330" t="b">
            <v>0</v>
          </cell>
          <cell r="DD330" t="b">
            <v>0</v>
          </cell>
          <cell r="DF330" t="b">
            <v>0</v>
          </cell>
          <cell r="DH330" t="b">
            <v>0</v>
          </cell>
          <cell r="DJ330" t="b">
            <v>0</v>
          </cell>
          <cell r="DL330" t="b">
            <v>0</v>
          </cell>
          <cell r="DN330" t="b">
            <v>0</v>
          </cell>
          <cell r="DP330" t="b">
            <v>0</v>
          </cell>
          <cell r="DV330">
            <v>0</v>
          </cell>
          <cell r="DX330">
            <v>0</v>
          </cell>
          <cell r="DZ330">
            <v>0</v>
          </cell>
          <cell r="EB330">
            <v>0</v>
          </cell>
          <cell r="ED330">
            <v>0</v>
          </cell>
          <cell r="EF330">
            <v>0</v>
          </cell>
          <cell r="EJ330">
            <v>0</v>
          </cell>
          <cell r="EL330">
            <v>0</v>
          </cell>
          <cell r="EN330">
            <v>0</v>
          </cell>
          <cell r="EP330">
            <v>0</v>
          </cell>
          <cell r="ER330">
            <v>0</v>
          </cell>
          <cell r="ET330">
            <v>0</v>
          </cell>
          <cell r="EX330">
            <v>0</v>
          </cell>
          <cell r="EZ330">
            <v>0</v>
          </cell>
          <cell r="FD330">
            <v>0</v>
          </cell>
          <cell r="FF330">
            <v>0</v>
          </cell>
        </row>
        <row r="331">
          <cell r="A331" t="str">
            <v>NyBiogas_DKE_0-5_2032</v>
          </cell>
          <cell r="B331" t="str">
            <v>DK-East</v>
          </cell>
          <cell r="G331">
            <v>4.0374246137717131</v>
          </cell>
          <cell r="H331">
            <v>4.6141995585962432</v>
          </cell>
          <cell r="AK331">
            <v>1.4130986148200995</v>
          </cell>
          <cell r="AL331">
            <v>1.845679823438497</v>
          </cell>
          <cell r="AN331">
            <v>0</v>
          </cell>
          <cell r="AO331">
            <v>0.40374246137717135</v>
          </cell>
          <cell r="AP331">
            <v>121.1227384131514</v>
          </cell>
          <cell r="AQ331">
            <v>0.40374246137717135</v>
          </cell>
          <cell r="BG331" t="b">
            <v>0</v>
          </cell>
          <cell r="BO331" t="b">
            <v>0</v>
          </cell>
          <cell r="CA331" t="b">
            <v>0</v>
          </cell>
          <cell r="CB331" t="b">
            <v>0</v>
          </cell>
          <cell r="CD331" t="b">
            <v>0</v>
          </cell>
          <cell r="CE331" t="b">
            <v>0</v>
          </cell>
          <cell r="CG331" t="b">
            <v>0</v>
          </cell>
          <cell r="CH331" t="b">
            <v>0</v>
          </cell>
          <cell r="CP331" t="str">
            <v>ECBGAEND</v>
          </cell>
          <cell r="CT331" t="b">
            <v>0</v>
          </cell>
          <cell r="CV331" t="b">
            <v>0</v>
          </cell>
          <cell r="CX331" t="b">
            <v>0</v>
          </cell>
          <cell r="CZ331" t="b">
            <v>0</v>
          </cell>
          <cell r="DB331" t="b">
            <v>0</v>
          </cell>
          <cell r="DD331" t="b">
            <v>0</v>
          </cell>
          <cell r="DF331" t="b">
            <v>0</v>
          </cell>
          <cell r="DH331" t="b">
            <v>0</v>
          </cell>
          <cell r="DJ331" t="b">
            <v>0</v>
          </cell>
          <cell r="DL331" t="b">
            <v>0</v>
          </cell>
          <cell r="DN331" t="b">
            <v>0</v>
          </cell>
          <cell r="DP331" t="b">
            <v>0</v>
          </cell>
          <cell r="DV331">
            <v>0</v>
          </cell>
          <cell r="DX331">
            <v>0</v>
          </cell>
          <cell r="DZ331">
            <v>0</v>
          </cell>
          <cell r="EB331">
            <v>0</v>
          </cell>
          <cell r="ED331">
            <v>0</v>
          </cell>
          <cell r="EF331">
            <v>0</v>
          </cell>
          <cell r="EJ331">
            <v>0</v>
          </cell>
          <cell r="EL331">
            <v>0</v>
          </cell>
          <cell r="EN331">
            <v>0</v>
          </cell>
          <cell r="EP331">
            <v>0</v>
          </cell>
          <cell r="ER331">
            <v>0</v>
          </cell>
          <cell r="ET331">
            <v>0</v>
          </cell>
          <cell r="EX331">
            <v>0</v>
          </cell>
          <cell r="EZ331">
            <v>0</v>
          </cell>
          <cell r="FD331">
            <v>0</v>
          </cell>
          <cell r="FF331">
            <v>0</v>
          </cell>
        </row>
        <row r="332">
          <cell r="A332" t="str">
            <v>NyBiogas_DKE_0-5_2033</v>
          </cell>
          <cell r="B332" t="str">
            <v>DK-East</v>
          </cell>
          <cell r="G332">
            <v>2.5464360861377593E-2</v>
          </cell>
          <cell r="H332">
            <v>2.910212669871725E-2</v>
          </cell>
          <cell r="AK332">
            <v>8.9125263014821574E-3</v>
          </cell>
          <cell r="AL332">
            <v>1.1640850679486899E-2</v>
          </cell>
          <cell r="AN332">
            <v>0</v>
          </cell>
          <cell r="AO332">
            <v>2.5464360861377593E-3</v>
          </cell>
          <cell r="AP332">
            <v>0.76393082584132777</v>
          </cell>
          <cell r="AQ332">
            <v>2.5464360861377593E-3</v>
          </cell>
          <cell r="BG332" t="b">
            <v>0</v>
          </cell>
          <cell r="BO332" t="b">
            <v>0</v>
          </cell>
          <cell r="CA332" t="b">
            <v>0</v>
          </cell>
          <cell r="CB332" t="b">
            <v>0</v>
          </cell>
          <cell r="CD332" t="b">
            <v>0</v>
          </cell>
          <cell r="CE332" t="b">
            <v>0</v>
          </cell>
          <cell r="CG332" t="b">
            <v>0</v>
          </cell>
          <cell r="CH332" t="b">
            <v>0</v>
          </cell>
          <cell r="CP332" t="str">
            <v>ECBGAEND</v>
          </cell>
          <cell r="CT332" t="b">
            <v>0</v>
          </cell>
          <cell r="CV332" t="b">
            <v>0</v>
          </cell>
          <cell r="CX332" t="b">
            <v>0</v>
          </cell>
          <cell r="CZ332" t="b">
            <v>0</v>
          </cell>
          <cell r="DB332" t="b">
            <v>0</v>
          </cell>
          <cell r="DD332" t="b">
            <v>0</v>
          </cell>
          <cell r="DF332" t="b">
            <v>0</v>
          </cell>
          <cell r="DH332" t="b">
            <v>0</v>
          </cell>
          <cell r="DJ332" t="b">
            <v>0</v>
          </cell>
          <cell r="DL332" t="b">
            <v>0</v>
          </cell>
          <cell r="DN332" t="b">
            <v>0</v>
          </cell>
          <cell r="DP332" t="b">
            <v>0</v>
          </cell>
          <cell r="DV332">
            <v>0</v>
          </cell>
          <cell r="DX332">
            <v>0</v>
          </cell>
          <cell r="DZ332">
            <v>0</v>
          </cell>
          <cell r="EB332">
            <v>0</v>
          </cell>
          <cell r="ED332">
            <v>0</v>
          </cell>
          <cell r="EF332">
            <v>0</v>
          </cell>
          <cell r="EJ332">
            <v>0</v>
          </cell>
          <cell r="EL332">
            <v>0</v>
          </cell>
          <cell r="EN332">
            <v>0</v>
          </cell>
          <cell r="EP332">
            <v>0</v>
          </cell>
          <cell r="ER332">
            <v>0</v>
          </cell>
          <cell r="ET332">
            <v>0</v>
          </cell>
          <cell r="EX332">
            <v>0</v>
          </cell>
          <cell r="EZ332">
            <v>0</v>
          </cell>
          <cell r="FD332">
            <v>0</v>
          </cell>
          <cell r="FF332">
            <v>0</v>
          </cell>
        </row>
        <row r="333">
          <cell r="A333" t="str">
            <v>NyBiogas_DKE_0-5_2034</v>
          </cell>
          <cell r="B333" t="str">
            <v>DK-East</v>
          </cell>
          <cell r="G333">
            <v>4.9894821653754196E-2</v>
          </cell>
          <cell r="H333">
            <v>5.702265331857622E-2</v>
          </cell>
          <cell r="AK333">
            <v>1.7463187578813967E-2</v>
          </cell>
          <cell r="AL333">
            <v>2.2809061327430484E-2</v>
          </cell>
          <cell r="AN333">
            <v>0</v>
          </cell>
          <cell r="AO333">
            <v>4.9894821653754199E-3</v>
          </cell>
          <cell r="AP333">
            <v>1.4968446496126258</v>
          </cell>
          <cell r="AQ333">
            <v>4.9894821653754199E-3</v>
          </cell>
          <cell r="BG333" t="b">
            <v>0</v>
          </cell>
          <cell r="BO333" t="b">
            <v>0</v>
          </cell>
          <cell r="CA333" t="b">
            <v>0</v>
          </cell>
          <cell r="CB333" t="b">
            <v>0</v>
          </cell>
          <cell r="CD333" t="b">
            <v>0</v>
          </cell>
          <cell r="CE333" t="b">
            <v>0</v>
          </cell>
          <cell r="CG333" t="b">
            <v>0</v>
          </cell>
          <cell r="CH333" t="b">
            <v>0</v>
          </cell>
          <cell r="CP333" t="str">
            <v>ECBGAEND</v>
          </cell>
          <cell r="CT333" t="b">
            <v>0</v>
          </cell>
          <cell r="CV333" t="b">
            <v>0</v>
          </cell>
          <cell r="CX333" t="b">
            <v>0</v>
          </cell>
          <cell r="CZ333" t="b">
            <v>0</v>
          </cell>
          <cell r="DB333" t="b">
            <v>0</v>
          </cell>
          <cell r="DD333" t="b">
            <v>0</v>
          </cell>
          <cell r="DF333" t="b">
            <v>0</v>
          </cell>
          <cell r="DH333" t="b">
            <v>0</v>
          </cell>
          <cell r="DJ333" t="b">
            <v>0</v>
          </cell>
          <cell r="DL333" t="b">
            <v>0</v>
          </cell>
          <cell r="DN333" t="b">
            <v>0</v>
          </cell>
          <cell r="DP333" t="b">
            <v>0</v>
          </cell>
          <cell r="DV333">
            <v>0</v>
          </cell>
          <cell r="DX333">
            <v>0</v>
          </cell>
          <cell r="DZ333">
            <v>0</v>
          </cell>
          <cell r="EB333">
            <v>0</v>
          </cell>
          <cell r="ED333">
            <v>0</v>
          </cell>
          <cell r="EF333">
            <v>0</v>
          </cell>
          <cell r="EJ333">
            <v>0</v>
          </cell>
          <cell r="EL333">
            <v>0</v>
          </cell>
          <cell r="EN333">
            <v>0</v>
          </cell>
          <cell r="EP333">
            <v>0</v>
          </cell>
          <cell r="ER333">
            <v>0</v>
          </cell>
          <cell r="ET333">
            <v>0</v>
          </cell>
          <cell r="EX333">
            <v>0</v>
          </cell>
          <cell r="EZ333">
            <v>0</v>
          </cell>
          <cell r="FD333">
            <v>0</v>
          </cell>
          <cell r="FF333">
            <v>0</v>
          </cell>
        </row>
        <row r="334">
          <cell r="A334" t="str">
            <v>NyBiogas_DKE_0-5_2035</v>
          </cell>
          <cell r="B334" t="str">
            <v>DK-East</v>
          </cell>
          <cell r="G334">
            <v>0.52407674136795768</v>
          </cell>
          <cell r="H334">
            <v>0.59894484727766595</v>
          </cell>
          <cell r="AK334">
            <v>0.18342685947878518</v>
          </cell>
          <cell r="AL334">
            <v>0.23957793891106638</v>
          </cell>
          <cell r="AN334">
            <v>0</v>
          </cell>
          <cell r="AO334">
            <v>5.240767413679577E-2</v>
          </cell>
          <cell r="AP334">
            <v>15.722302241038729</v>
          </cell>
          <cell r="AQ334">
            <v>5.240767413679577E-2</v>
          </cell>
          <cell r="BG334" t="b">
            <v>0</v>
          </cell>
          <cell r="BO334" t="b">
            <v>0</v>
          </cell>
          <cell r="CA334" t="b">
            <v>0</v>
          </cell>
          <cell r="CB334" t="b">
            <v>0</v>
          </cell>
          <cell r="CD334" t="b">
            <v>0</v>
          </cell>
          <cell r="CE334" t="b">
            <v>0</v>
          </cell>
          <cell r="CG334" t="b">
            <v>0</v>
          </cell>
          <cell r="CH334" t="b">
            <v>0</v>
          </cell>
          <cell r="CP334" t="str">
            <v>ECBGAEND</v>
          </cell>
          <cell r="CT334" t="b">
            <v>0</v>
          </cell>
          <cell r="CV334" t="b">
            <v>0</v>
          </cell>
          <cell r="CX334" t="b">
            <v>0</v>
          </cell>
          <cell r="CZ334" t="b">
            <v>0</v>
          </cell>
          <cell r="DB334" t="b">
            <v>0</v>
          </cell>
          <cell r="DD334" t="b">
            <v>0</v>
          </cell>
          <cell r="DF334" t="b">
            <v>0</v>
          </cell>
          <cell r="DH334" t="b">
            <v>0</v>
          </cell>
          <cell r="DJ334" t="b">
            <v>0</v>
          </cell>
          <cell r="DL334" t="b">
            <v>0</v>
          </cell>
          <cell r="DN334" t="b">
            <v>0</v>
          </cell>
          <cell r="DP334" t="b">
            <v>0</v>
          </cell>
          <cell r="DV334">
            <v>0</v>
          </cell>
          <cell r="DX334">
            <v>0</v>
          </cell>
          <cell r="DZ334">
            <v>0</v>
          </cell>
          <cell r="EB334">
            <v>0</v>
          </cell>
          <cell r="ED334">
            <v>0</v>
          </cell>
          <cell r="EF334">
            <v>0</v>
          </cell>
          <cell r="EJ334">
            <v>0</v>
          </cell>
          <cell r="EL334">
            <v>0</v>
          </cell>
          <cell r="EN334">
            <v>0</v>
          </cell>
          <cell r="EP334">
            <v>0</v>
          </cell>
          <cell r="ER334">
            <v>0</v>
          </cell>
          <cell r="ET334">
            <v>0</v>
          </cell>
          <cell r="EX334">
            <v>0</v>
          </cell>
          <cell r="EZ334">
            <v>0</v>
          </cell>
          <cell r="FD334">
            <v>0</v>
          </cell>
          <cell r="FF334">
            <v>0</v>
          </cell>
        </row>
        <row r="335">
          <cell r="A335" t="str">
            <v>GM_DKE0-5</v>
          </cell>
          <cell r="B335" t="str">
            <v>DK-East</v>
          </cell>
          <cell r="G335">
            <v>47</v>
          </cell>
          <cell r="H335">
            <v>66.856330014224753</v>
          </cell>
          <cell r="AK335">
            <v>17.201999999999998</v>
          </cell>
          <cell r="AL335">
            <v>34.807136252071494</v>
          </cell>
          <cell r="AN335">
            <v>0</v>
          </cell>
          <cell r="AO335">
            <v>4.7</v>
          </cell>
          <cell r="AP335">
            <v>1410</v>
          </cell>
          <cell r="AQ335">
            <v>4.7</v>
          </cell>
          <cell r="BG335" t="b">
            <v>0</v>
          </cell>
          <cell r="BO335" t="b">
            <v>0</v>
          </cell>
          <cell r="CA335" t="b">
            <v>0</v>
          </cell>
          <cell r="CB335" t="b">
            <v>0</v>
          </cell>
          <cell r="CD335" t="b">
            <v>0</v>
          </cell>
          <cell r="CE335" t="b">
            <v>0</v>
          </cell>
          <cell r="CG335" t="b">
            <v>0</v>
          </cell>
          <cell r="CH335" t="b">
            <v>0</v>
          </cell>
          <cell r="CP335" t="str">
            <v>ECGASEND</v>
          </cell>
          <cell r="CT335" t="b">
            <v>0</v>
          </cell>
          <cell r="CV335" t="b">
            <v>0</v>
          </cell>
          <cell r="CX335" t="b">
            <v>0</v>
          </cell>
          <cell r="CZ335" t="b">
            <v>0</v>
          </cell>
          <cell r="DB335" t="b">
            <v>0</v>
          </cell>
          <cell r="DD335" t="b">
            <v>0</v>
          </cell>
          <cell r="DF335" t="b">
            <v>0</v>
          </cell>
          <cell r="DH335" t="b">
            <v>0</v>
          </cell>
          <cell r="DJ335" t="b">
            <v>0</v>
          </cell>
          <cell r="DL335" t="b">
            <v>0</v>
          </cell>
          <cell r="DN335" t="b">
            <v>0</v>
          </cell>
          <cell r="DP335" t="b">
            <v>0</v>
          </cell>
          <cell r="DV335">
            <v>0</v>
          </cell>
          <cell r="DX335">
            <v>0</v>
          </cell>
          <cell r="DZ335">
            <v>0</v>
          </cell>
          <cell r="EB335">
            <v>0</v>
          </cell>
          <cell r="ED335">
            <v>0</v>
          </cell>
          <cell r="EF335">
            <v>0</v>
          </cell>
          <cell r="EJ335">
            <v>0</v>
          </cell>
          <cell r="EL335">
            <v>0</v>
          </cell>
          <cell r="EN335">
            <v>0</v>
          </cell>
          <cell r="EP335">
            <v>0</v>
          </cell>
          <cell r="ER335">
            <v>0</v>
          </cell>
          <cell r="ET335">
            <v>0</v>
          </cell>
          <cell r="EX335">
            <v>0</v>
          </cell>
          <cell r="EZ335">
            <v>0</v>
          </cell>
          <cell r="FD335">
            <v>0</v>
          </cell>
          <cell r="FF335">
            <v>0</v>
          </cell>
        </row>
        <row r="336">
          <cell r="A336" t="str">
            <v>GM_DKE0-5</v>
          </cell>
          <cell r="B336" t="str">
            <v>DK-East</v>
          </cell>
          <cell r="G336">
            <v>47</v>
          </cell>
          <cell r="H336">
            <v>66.856330014224753</v>
          </cell>
          <cell r="AK336">
            <v>17.201999999999998</v>
          </cell>
          <cell r="AL336">
            <v>34.807136252071494</v>
          </cell>
          <cell r="AN336">
            <v>0</v>
          </cell>
          <cell r="AO336">
            <v>4.7</v>
          </cell>
          <cell r="AP336">
            <v>1410</v>
          </cell>
          <cell r="AQ336">
            <v>4.7</v>
          </cell>
          <cell r="BG336" t="b">
            <v>0</v>
          </cell>
          <cell r="BO336" t="b">
            <v>0</v>
          </cell>
          <cell r="CA336" t="b">
            <v>0</v>
          </cell>
          <cell r="CB336" t="b">
            <v>0</v>
          </cell>
          <cell r="CD336" t="b">
            <v>0</v>
          </cell>
          <cell r="CE336" t="b">
            <v>0</v>
          </cell>
          <cell r="CG336" t="b">
            <v>0</v>
          </cell>
          <cell r="CH336" t="b">
            <v>0</v>
          </cell>
          <cell r="CP336" t="str">
            <v>ECGASEND</v>
          </cell>
          <cell r="CT336" t="b">
            <v>0</v>
          </cell>
          <cell r="CV336" t="b">
            <v>0</v>
          </cell>
          <cell r="CX336" t="b">
            <v>0</v>
          </cell>
          <cell r="CZ336" t="b">
            <v>0</v>
          </cell>
          <cell r="DB336" t="b">
            <v>0</v>
          </cell>
          <cell r="DD336" t="b">
            <v>0</v>
          </cell>
          <cell r="DF336" t="b">
            <v>0</v>
          </cell>
          <cell r="DH336" t="b">
            <v>0</v>
          </cell>
          <cell r="DJ336" t="b">
            <v>0</v>
          </cell>
          <cell r="DL336" t="b">
            <v>0</v>
          </cell>
          <cell r="DN336" t="b">
            <v>0</v>
          </cell>
          <cell r="DP336" t="b">
            <v>0</v>
          </cell>
          <cell r="DV336">
            <v>0</v>
          </cell>
          <cell r="DX336">
            <v>0</v>
          </cell>
          <cell r="DZ336">
            <v>0</v>
          </cell>
          <cell r="EB336">
            <v>0</v>
          </cell>
          <cell r="ED336">
            <v>0</v>
          </cell>
          <cell r="EF336">
            <v>0</v>
          </cell>
          <cell r="EJ336">
            <v>0</v>
          </cell>
          <cell r="EL336">
            <v>0</v>
          </cell>
          <cell r="EN336">
            <v>0</v>
          </cell>
          <cell r="EP336">
            <v>0</v>
          </cell>
          <cell r="ER336">
            <v>0</v>
          </cell>
          <cell r="ET336">
            <v>0</v>
          </cell>
          <cell r="EX336">
            <v>0</v>
          </cell>
          <cell r="EZ336">
            <v>0</v>
          </cell>
          <cell r="FD336">
            <v>0</v>
          </cell>
          <cell r="FF336">
            <v>0</v>
          </cell>
        </row>
        <row r="337">
          <cell r="A337" t="str">
            <v>GM_DKE0-5</v>
          </cell>
          <cell r="B337" t="str">
            <v>DK-East</v>
          </cell>
          <cell r="G337">
            <v>47</v>
          </cell>
          <cell r="H337">
            <v>66.856330014224753</v>
          </cell>
          <cell r="AK337">
            <v>17.201999999999998</v>
          </cell>
          <cell r="AL337">
            <v>34.807136252071494</v>
          </cell>
          <cell r="AN337">
            <v>0</v>
          </cell>
          <cell r="AO337">
            <v>4.7</v>
          </cell>
          <cell r="AP337">
            <v>1410</v>
          </cell>
          <cell r="AQ337">
            <v>4.7</v>
          </cell>
          <cell r="BG337" t="b">
            <v>0</v>
          </cell>
          <cell r="BO337" t="b">
            <v>0</v>
          </cell>
          <cell r="CA337" t="b">
            <v>0</v>
          </cell>
          <cell r="CB337" t="b">
            <v>0</v>
          </cell>
          <cell r="CD337" t="b">
            <v>0</v>
          </cell>
          <cell r="CE337" t="b">
            <v>0</v>
          </cell>
          <cell r="CG337" t="b">
            <v>0</v>
          </cell>
          <cell r="CH337" t="b">
            <v>0</v>
          </cell>
          <cell r="CP337" t="str">
            <v>ECGASEND</v>
          </cell>
          <cell r="CT337" t="b">
            <v>0</v>
          </cell>
          <cell r="CV337" t="b">
            <v>0</v>
          </cell>
          <cell r="CX337" t="b">
            <v>0</v>
          </cell>
          <cell r="CZ337" t="b">
            <v>0</v>
          </cell>
          <cell r="DB337" t="b">
            <v>0</v>
          </cell>
          <cell r="DD337" t="b">
            <v>0</v>
          </cell>
          <cell r="DF337" t="b">
            <v>0</v>
          </cell>
          <cell r="DH337" t="b">
            <v>0</v>
          </cell>
          <cell r="DJ337" t="b">
            <v>0</v>
          </cell>
          <cell r="DL337" t="b">
            <v>0</v>
          </cell>
          <cell r="DN337" t="b">
            <v>0</v>
          </cell>
          <cell r="DP337" t="b">
            <v>0</v>
          </cell>
          <cell r="DV337">
            <v>0</v>
          </cell>
          <cell r="DX337">
            <v>0</v>
          </cell>
          <cell r="DZ337">
            <v>0</v>
          </cell>
          <cell r="EB337">
            <v>0</v>
          </cell>
          <cell r="ED337">
            <v>0</v>
          </cell>
          <cell r="EF337">
            <v>0</v>
          </cell>
          <cell r="EJ337">
            <v>0</v>
          </cell>
          <cell r="EL337">
            <v>0</v>
          </cell>
          <cell r="EN337">
            <v>0</v>
          </cell>
          <cell r="EP337">
            <v>0</v>
          </cell>
          <cell r="ER337">
            <v>0</v>
          </cell>
          <cell r="ET337">
            <v>0</v>
          </cell>
          <cell r="EX337">
            <v>0</v>
          </cell>
          <cell r="EZ337">
            <v>0</v>
          </cell>
          <cell r="FD337">
            <v>0</v>
          </cell>
          <cell r="FF337">
            <v>0</v>
          </cell>
        </row>
        <row r="338">
          <cell r="A338" t="str">
            <v>GM_DKE0-5</v>
          </cell>
          <cell r="B338" t="str">
            <v>DK-East</v>
          </cell>
          <cell r="G338">
            <v>47</v>
          </cell>
          <cell r="H338">
            <v>66.856330014224753</v>
          </cell>
          <cell r="AK338">
            <v>17.201999999999998</v>
          </cell>
          <cell r="AL338">
            <v>34.807136252071494</v>
          </cell>
          <cell r="AN338">
            <v>0</v>
          </cell>
          <cell r="AO338">
            <v>4.7</v>
          </cell>
          <cell r="AP338">
            <v>1410</v>
          </cell>
          <cell r="AQ338">
            <v>4.7</v>
          </cell>
          <cell r="BG338" t="b">
            <v>0</v>
          </cell>
          <cell r="BO338" t="b">
            <v>0</v>
          </cell>
          <cell r="CA338" t="b">
            <v>0</v>
          </cell>
          <cell r="CB338" t="b">
            <v>0</v>
          </cell>
          <cell r="CD338" t="b">
            <v>0</v>
          </cell>
          <cell r="CE338" t="b">
            <v>0</v>
          </cell>
          <cell r="CG338" t="b">
            <v>0</v>
          </cell>
          <cell r="CH338" t="b">
            <v>0</v>
          </cell>
          <cell r="CP338" t="str">
            <v>ECGASEND</v>
          </cell>
          <cell r="CT338" t="b">
            <v>0</v>
          </cell>
          <cell r="CV338" t="b">
            <v>0</v>
          </cell>
          <cell r="CX338" t="b">
            <v>0</v>
          </cell>
          <cell r="CZ338" t="b">
            <v>0</v>
          </cell>
          <cell r="DB338" t="b">
            <v>0</v>
          </cell>
          <cell r="DD338" t="b">
            <v>0</v>
          </cell>
          <cell r="DF338" t="b">
            <v>0</v>
          </cell>
          <cell r="DH338" t="b">
            <v>0</v>
          </cell>
          <cell r="DJ338" t="b">
            <v>0</v>
          </cell>
          <cell r="DL338" t="b">
            <v>0</v>
          </cell>
          <cell r="DN338" t="b">
            <v>0</v>
          </cell>
          <cell r="DP338" t="b">
            <v>0</v>
          </cell>
          <cell r="DV338">
            <v>0</v>
          </cell>
          <cell r="DX338">
            <v>0</v>
          </cell>
          <cell r="DZ338">
            <v>0</v>
          </cell>
          <cell r="EB338">
            <v>0</v>
          </cell>
          <cell r="ED338">
            <v>0</v>
          </cell>
          <cell r="EF338">
            <v>0</v>
          </cell>
          <cell r="EJ338">
            <v>0</v>
          </cell>
          <cell r="EL338">
            <v>0</v>
          </cell>
          <cell r="EN338">
            <v>0</v>
          </cell>
          <cell r="EP338">
            <v>0</v>
          </cell>
          <cell r="ER338">
            <v>0</v>
          </cell>
          <cell r="ET338">
            <v>0</v>
          </cell>
          <cell r="EX338">
            <v>0</v>
          </cell>
          <cell r="EZ338">
            <v>0</v>
          </cell>
          <cell r="FD338">
            <v>0</v>
          </cell>
          <cell r="FF338">
            <v>0</v>
          </cell>
        </row>
        <row r="339">
          <cell r="A339" t="str">
            <v>Barmarkskedler_DKE0-5</v>
          </cell>
          <cell r="B339" t="str">
            <v>DK-East</v>
          </cell>
          <cell r="G339">
            <v>0</v>
          </cell>
          <cell r="H339">
            <v>14</v>
          </cell>
          <cell r="AK339">
            <v>0</v>
          </cell>
          <cell r="AL339">
            <v>14</v>
          </cell>
          <cell r="AN339">
            <v>0</v>
          </cell>
          <cell r="AO339">
            <v>2.8000000000000001E-2</v>
          </cell>
          <cell r="AP339">
            <v>291.2</v>
          </cell>
          <cell r="AQ339">
            <v>0.70000000000000007</v>
          </cell>
          <cell r="BG339" t="b">
            <v>0</v>
          </cell>
          <cell r="BO339" t="b">
            <v>0</v>
          </cell>
          <cell r="CA339" t="b">
            <v>0</v>
          </cell>
          <cell r="CB339" t="b">
            <v>0</v>
          </cell>
          <cell r="CD339" t="b">
            <v>0</v>
          </cell>
          <cell r="CE339" t="b">
            <v>0</v>
          </cell>
          <cell r="CG339" t="b">
            <v>0</v>
          </cell>
          <cell r="CH339" t="b">
            <v>0</v>
          </cell>
          <cell r="CP339" t="str">
            <v>EHWOOBOD</v>
          </cell>
          <cell r="CT339" t="b">
            <v>0</v>
          </cell>
          <cell r="CV339" t="b">
            <v>0</v>
          </cell>
          <cell r="CX339" t="b">
            <v>0</v>
          </cell>
          <cell r="CZ339" t="b">
            <v>0</v>
          </cell>
          <cell r="DB339" t="b">
            <v>0</v>
          </cell>
          <cell r="DD339" t="b">
            <v>0</v>
          </cell>
          <cell r="DF339" t="b">
            <v>0</v>
          </cell>
          <cell r="DH339" t="b">
            <v>0</v>
          </cell>
          <cell r="DJ339" t="b">
            <v>0</v>
          </cell>
          <cell r="DL339" t="b">
            <v>0</v>
          </cell>
          <cell r="DN339" t="b">
            <v>0</v>
          </cell>
          <cell r="DP339" t="b">
            <v>0</v>
          </cell>
          <cell r="DV339">
            <v>0</v>
          </cell>
          <cell r="DX339">
            <v>0</v>
          </cell>
          <cell r="DZ339">
            <v>0</v>
          </cell>
          <cell r="EB339">
            <v>0</v>
          </cell>
          <cell r="ED339">
            <v>0</v>
          </cell>
          <cell r="EF339">
            <v>0</v>
          </cell>
          <cell r="EJ339">
            <v>0</v>
          </cell>
          <cell r="EL339">
            <v>0</v>
          </cell>
          <cell r="EN339">
            <v>0</v>
          </cell>
          <cell r="EP339">
            <v>0</v>
          </cell>
          <cell r="ER339">
            <v>0</v>
          </cell>
          <cell r="ET339">
            <v>0</v>
          </cell>
          <cell r="EX339">
            <v>0</v>
          </cell>
          <cell r="EZ339">
            <v>0</v>
          </cell>
          <cell r="FD339">
            <v>0</v>
          </cell>
          <cell r="FF339">
            <v>0</v>
          </cell>
        </row>
        <row r="340">
          <cell r="A340" t="str">
            <v>HaslevKV</v>
          </cell>
          <cell r="B340" t="str">
            <v>DK-East</v>
          </cell>
          <cell r="G340">
            <v>3.484</v>
          </cell>
          <cell r="H340">
            <v>13</v>
          </cell>
          <cell r="AK340">
            <v>0.63757200000000003</v>
          </cell>
          <cell r="AL340">
            <v>8.8768656716417897</v>
          </cell>
          <cell r="AN340">
            <v>0</v>
          </cell>
          <cell r="AO340">
            <v>0.97552000000000005</v>
          </cell>
          <cell r="AP340">
            <v>156.78</v>
          </cell>
          <cell r="AQ340">
            <v>0.48776000000000003</v>
          </cell>
          <cell r="BG340" t="b">
            <v>0</v>
          </cell>
          <cell r="BO340" t="b">
            <v>0</v>
          </cell>
          <cell r="CA340" t="b">
            <v>0</v>
          </cell>
          <cell r="CB340" t="b">
            <v>0</v>
          </cell>
          <cell r="CD340" t="b">
            <v>0</v>
          </cell>
          <cell r="CE340" t="b">
            <v>0</v>
          </cell>
          <cell r="CG340" t="b">
            <v>0</v>
          </cell>
          <cell r="CH340" t="b">
            <v>0</v>
          </cell>
          <cell r="CP340" t="str">
            <v>ECSTRBPD</v>
          </cell>
          <cell r="CT340" t="b">
            <v>0</v>
          </cell>
          <cell r="CV340" t="b">
            <v>0</v>
          </cell>
          <cell r="CX340" t="b">
            <v>0</v>
          </cell>
          <cell r="CZ340" t="b">
            <v>0</v>
          </cell>
          <cell r="DB340" t="b">
            <v>0</v>
          </cell>
          <cell r="DD340" t="b">
            <v>0</v>
          </cell>
          <cell r="DF340" t="b">
            <v>0</v>
          </cell>
          <cell r="DH340" t="b">
            <v>0</v>
          </cell>
          <cell r="DJ340" t="b">
            <v>0</v>
          </cell>
          <cell r="DL340" t="b">
            <v>0</v>
          </cell>
          <cell r="DN340" t="b">
            <v>0</v>
          </cell>
          <cell r="DP340" t="b">
            <v>0</v>
          </cell>
          <cell r="DV340">
            <v>0</v>
          </cell>
          <cell r="DX340">
            <v>0</v>
          </cell>
          <cell r="DZ340">
            <v>0</v>
          </cell>
          <cell r="EB340">
            <v>0</v>
          </cell>
          <cell r="ED340">
            <v>0</v>
          </cell>
          <cell r="EF340">
            <v>0</v>
          </cell>
          <cell r="EJ340">
            <v>0</v>
          </cell>
          <cell r="EL340">
            <v>0</v>
          </cell>
          <cell r="EN340">
            <v>0</v>
          </cell>
          <cell r="EP340">
            <v>0</v>
          </cell>
          <cell r="ER340">
            <v>0</v>
          </cell>
          <cell r="ET340">
            <v>0</v>
          </cell>
          <cell r="EX340">
            <v>0</v>
          </cell>
          <cell r="EZ340">
            <v>0</v>
          </cell>
          <cell r="FD340">
            <v>0</v>
          </cell>
          <cell r="FF340">
            <v>0</v>
          </cell>
        </row>
        <row r="341">
          <cell r="A341" t="str">
            <v>Gaskedler_DKE0-5</v>
          </cell>
          <cell r="B341" t="str">
            <v>DK-East</v>
          </cell>
          <cell r="G341">
            <v>0</v>
          </cell>
          <cell r="H341">
            <v>164</v>
          </cell>
          <cell r="AK341">
            <v>0</v>
          </cell>
          <cell r="AL341">
            <v>160.22800000000001</v>
          </cell>
          <cell r="AN341">
            <v>0</v>
          </cell>
          <cell r="AO341">
            <v>0</v>
          </cell>
          <cell r="AP341">
            <v>1771.2</v>
          </cell>
          <cell r="AQ341">
            <v>0</v>
          </cell>
          <cell r="BG341" t="b">
            <v>0</v>
          </cell>
          <cell r="BO341" t="b">
            <v>0</v>
          </cell>
          <cell r="CA341" t="b">
            <v>0</v>
          </cell>
          <cell r="CB341" t="b">
            <v>0</v>
          </cell>
          <cell r="CD341" t="b">
            <v>0</v>
          </cell>
          <cell r="CE341" t="b">
            <v>0</v>
          </cell>
          <cell r="CG341" t="b">
            <v>0</v>
          </cell>
          <cell r="CH341" t="b">
            <v>0</v>
          </cell>
          <cell r="CP341" t="str">
            <v>EHGASBOD</v>
          </cell>
          <cell r="CT341" t="b">
            <v>0</v>
          </cell>
          <cell r="CV341" t="b">
            <v>0</v>
          </cell>
          <cell r="CX341" t="b">
            <v>0</v>
          </cell>
          <cell r="CZ341" t="b">
            <v>0</v>
          </cell>
          <cell r="DB341" t="b">
            <v>0</v>
          </cell>
          <cell r="DD341" t="b">
            <v>0</v>
          </cell>
          <cell r="DF341" t="b">
            <v>0</v>
          </cell>
          <cell r="DH341" t="b">
            <v>0</v>
          </cell>
          <cell r="DJ341" t="b">
            <v>0</v>
          </cell>
          <cell r="DL341" t="b">
            <v>0</v>
          </cell>
          <cell r="DN341" t="b">
            <v>0</v>
          </cell>
          <cell r="DP341" t="b">
            <v>0</v>
          </cell>
          <cell r="DV341">
            <v>0</v>
          </cell>
          <cell r="DX341">
            <v>0</v>
          </cell>
          <cell r="DZ341">
            <v>0</v>
          </cell>
          <cell r="EB341">
            <v>0</v>
          </cell>
          <cell r="ED341">
            <v>0</v>
          </cell>
          <cell r="EF341">
            <v>0</v>
          </cell>
          <cell r="EJ341">
            <v>0</v>
          </cell>
          <cell r="EL341">
            <v>0</v>
          </cell>
          <cell r="EN341">
            <v>0</v>
          </cell>
          <cell r="EP341">
            <v>0</v>
          </cell>
          <cell r="ER341">
            <v>0</v>
          </cell>
          <cell r="ET341">
            <v>0</v>
          </cell>
          <cell r="EX341">
            <v>0</v>
          </cell>
          <cell r="EZ341">
            <v>0</v>
          </cell>
          <cell r="FD341">
            <v>0</v>
          </cell>
          <cell r="FF341">
            <v>0</v>
          </cell>
        </row>
        <row r="342">
          <cell r="A342" t="str">
            <v>Gaskedler_DKE0-5</v>
          </cell>
          <cell r="B342" t="str">
            <v>DK-East</v>
          </cell>
          <cell r="G342">
            <v>0</v>
          </cell>
          <cell r="H342">
            <v>164</v>
          </cell>
          <cell r="AK342">
            <v>0</v>
          </cell>
          <cell r="AL342">
            <v>160.22800000000001</v>
          </cell>
          <cell r="AN342">
            <v>0</v>
          </cell>
          <cell r="AO342">
            <v>0</v>
          </cell>
          <cell r="AP342">
            <v>1771.2</v>
          </cell>
          <cell r="AQ342">
            <v>0</v>
          </cell>
          <cell r="BG342" t="b">
            <v>0</v>
          </cell>
          <cell r="BO342" t="b">
            <v>0</v>
          </cell>
          <cell r="CA342" t="b">
            <v>0</v>
          </cell>
          <cell r="CB342" t="b">
            <v>0</v>
          </cell>
          <cell r="CD342" t="b">
            <v>0</v>
          </cell>
          <cell r="CE342" t="b">
            <v>0</v>
          </cell>
          <cell r="CG342" t="b">
            <v>0</v>
          </cell>
          <cell r="CH342" t="b">
            <v>0</v>
          </cell>
          <cell r="CP342" t="str">
            <v>EHGASBOD</v>
          </cell>
          <cell r="CT342" t="b">
            <v>0</v>
          </cell>
          <cell r="CV342" t="b">
            <v>0</v>
          </cell>
          <cell r="CX342" t="b">
            <v>0</v>
          </cell>
          <cell r="CZ342" t="b">
            <v>0</v>
          </cell>
          <cell r="DB342" t="b">
            <v>0</v>
          </cell>
          <cell r="DD342" t="b">
            <v>0</v>
          </cell>
          <cell r="DF342" t="b">
            <v>0</v>
          </cell>
          <cell r="DH342" t="b">
            <v>0</v>
          </cell>
          <cell r="DJ342" t="b">
            <v>0</v>
          </cell>
          <cell r="DL342" t="b">
            <v>0</v>
          </cell>
          <cell r="DN342" t="b">
            <v>0</v>
          </cell>
          <cell r="DP342" t="b">
            <v>0</v>
          </cell>
          <cell r="DV342">
            <v>0</v>
          </cell>
          <cell r="DX342">
            <v>0</v>
          </cell>
          <cell r="DZ342">
            <v>0</v>
          </cell>
          <cell r="EB342">
            <v>0</v>
          </cell>
          <cell r="ED342">
            <v>0</v>
          </cell>
          <cell r="EF342">
            <v>0</v>
          </cell>
          <cell r="EJ342">
            <v>0</v>
          </cell>
          <cell r="EL342">
            <v>0</v>
          </cell>
          <cell r="EN342">
            <v>0</v>
          </cell>
          <cell r="EP342">
            <v>0</v>
          </cell>
          <cell r="ER342">
            <v>0</v>
          </cell>
          <cell r="ET342">
            <v>0</v>
          </cell>
          <cell r="EX342">
            <v>0</v>
          </cell>
          <cell r="EZ342">
            <v>0</v>
          </cell>
          <cell r="FD342">
            <v>0</v>
          </cell>
          <cell r="FF342">
            <v>0</v>
          </cell>
        </row>
        <row r="343">
          <cell r="A343" t="str">
            <v>Gaskedler_DKE0-5</v>
          </cell>
          <cell r="B343" t="str">
            <v>DK-East</v>
          </cell>
          <cell r="G343">
            <v>0</v>
          </cell>
          <cell r="H343">
            <v>164</v>
          </cell>
          <cell r="AK343">
            <v>0</v>
          </cell>
          <cell r="AL343">
            <v>160.22800000000001</v>
          </cell>
          <cell r="AN343">
            <v>0</v>
          </cell>
          <cell r="AO343">
            <v>0</v>
          </cell>
          <cell r="AP343">
            <v>1771.2</v>
          </cell>
          <cell r="AQ343">
            <v>0</v>
          </cell>
          <cell r="BG343" t="b">
            <v>0</v>
          </cell>
          <cell r="BO343" t="b">
            <v>0</v>
          </cell>
          <cell r="CA343" t="b">
            <v>0</v>
          </cell>
          <cell r="CB343" t="b">
            <v>0</v>
          </cell>
          <cell r="CD343" t="b">
            <v>0</v>
          </cell>
          <cell r="CE343" t="b">
            <v>0</v>
          </cell>
          <cell r="CG343" t="b">
            <v>0</v>
          </cell>
          <cell r="CH343" t="b">
            <v>0</v>
          </cell>
          <cell r="CP343" t="str">
            <v>EHGASBOD</v>
          </cell>
          <cell r="CT343" t="b">
            <v>0</v>
          </cell>
          <cell r="CV343" t="b">
            <v>0</v>
          </cell>
          <cell r="CX343" t="b">
            <v>0</v>
          </cell>
          <cell r="CZ343" t="b">
            <v>0</v>
          </cell>
          <cell r="DB343" t="b">
            <v>0</v>
          </cell>
          <cell r="DD343" t="b">
            <v>0</v>
          </cell>
          <cell r="DF343" t="b">
            <v>0</v>
          </cell>
          <cell r="DH343" t="b">
            <v>0</v>
          </cell>
          <cell r="DJ343" t="b">
            <v>0</v>
          </cell>
          <cell r="DL343" t="b">
            <v>0</v>
          </cell>
          <cell r="DN343" t="b">
            <v>0</v>
          </cell>
          <cell r="DP343" t="b">
            <v>0</v>
          </cell>
          <cell r="DV343">
            <v>0</v>
          </cell>
          <cell r="DX343">
            <v>0</v>
          </cell>
          <cell r="DZ343">
            <v>0</v>
          </cell>
          <cell r="EB343">
            <v>0</v>
          </cell>
          <cell r="ED343">
            <v>0</v>
          </cell>
          <cell r="EF343">
            <v>0</v>
          </cell>
          <cell r="EJ343">
            <v>0</v>
          </cell>
          <cell r="EL343">
            <v>0</v>
          </cell>
          <cell r="EN343">
            <v>0</v>
          </cell>
          <cell r="EP343">
            <v>0</v>
          </cell>
          <cell r="ER343">
            <v>0</v>
          </cell>
          <cell r="ET343">
            <v>0</v>
          </cell>
          <cell r="EX343">
            <v>0</v>
          </cell>
          <cell r="EZ343">
            <v>0</v>
          </cell>
          <cell r="FD343">
            <v>0</v>
          </cell>
          <cell r="FF343">
            <v>0</v>
          </cell>
        </row>
        <row r="344">
          <cell r="A344" t="str">
            <v>Biokedler_DKE0-5</v>
          </cell>
          <cell r="B344" t="str">
            <v>DK-East</v>
          </cell>
          <cell r="G344">
            <v>0</v>
          </cell>
          <cell r="H344">
            <v>9</v>
          </cell>
          <cell r="AK344">
            <v>0</v>
          </cell>
          <cell r="AL344">
            <v>8.5410000000000004</v>
          </cell>
          <cell r="AN344">
            <v>0</v>
          </cell>
          <cell r="AO344">
            <v>1.3090909090909092E-2</v>
          </cell>
          <cell r="AP344">
            <v>162.65454545454546</v>
          </cell>
          <cell r="AQ344">
            <v>0.45</v>
          </cell>
          <cell r="BG344" t="b">
            <v>0</v>
          </cell>
          <cell r="BO344" t="b">
            <v>0</v>
          </cell>
          <cell r="CA344" t="b">
            <v>0</v>
          </cell>
          <cell r="CB344" t="b">
            <v>0</v>
          </cell>
          <cell r="CD344" t="b">
            <v>0</v>
          </cell>
          <cell r="CE344" t="b">
            <v>0</v>
          </cell>
          <cell r="CG344" t="b">
            <v>0</v>
          </cell>
          <cell r="CH344" t="b">
            <v>0</v>
          </cell>
          <cell r="CP344" t="str">
            <v>EHWOOBOD</v>
          </cell>
          <cell r="CT344" t="b">
            <v>0</v>
          </cell>
          <cell r="CV344" t="b">
            <v>0</v>
          </cell>
          <cell r="CX344" t="b">
            <v>0</v>
          </cell>
          <cell r="CZ344" t="b">
            <v>0</v>
          </cell>
          <cell r="DB344" t="b">
            <v>0</v>
          </cell>
          <cell r="DD344" t="b">
            <v>0</v>
          </cell>
          <cell r="DF344" t="b">
            <v>0</v>
          </cell>
          <cell r="DH344" t="b">
            <v>0</v>
          </cell>
          <cell r="DJ344" t="b">
            <v>0</v>
          </cell>
          <cell r="DL344" t="b">
            <v>0</v>
          </cell>
          <cell r="DN344" t="b">
            <v>0</v>
          </cell>
          <cell r="DP344" t="b">
            <v>0</v>
          </cell>
          <cell r="DV344">
            <v>0</v>
          </cell>
          <cell r="DX344">
            <v>0</v>
          </cell>
          <cell r="DZ344">
            <v>0</v>
          </cell>
          <cell r="EB344">
            <v>0</v>
          </cell>
          <cell r="ED344">
            <v>0</v>
          </cell>
          <cell r="EF344">
            <v>0</v>
          </cell>
          <cell r="EJ344">
            <v>0</v>
          </cell>
          <cell r="EL344">
            <v>0</v>
          </cell>
          <cell r="EN344">
            <v>0</v>
          </cell>
          <cell r="EP344">
            <v>0</v>
          </cell>
          <cell r="ER344">
            <v>0</v>
          </cell>
          <cell r="ET344">
            <v>0</v>
          </cell>
          <cell r="EX344">
            <v>0</v>
          </cell>
          <cell r="EZ344">
            <v>0</v>
          </cell>
          <cell r="FD344">
            <v>0</v>
          </cell>
          <cell r="FF344">
            <v>0</v>
          </cell>
        </row>
        <row r="345">
          <cell r="A345" t="str">
            <v>Elkedler_DKE0-5_2013</v>
          </cell>
          <cell r="B345" t="str">
            <v>DK-East</v>
          </cell>
          <cell r="G345">
            <v>-4.5</v>
          </cell>
          <cell r="H345">
            <v>4.5</v>
          </cell>
          <cell r="AK345">
            <v>-4.5</v>
          </cell>
          <cell r="AL345">
            <v>0</v>
          </cell>
          <cell r="AN345">
            <v>0</v>
          </cell>
          <cell r="AO345">
            <v>0</v>
          </cell>
          <cell r="AP345">
            <v>0</v>
          </cell>
          <cell r="AQ345">
            <v>0</v>
          </cell>
          <cell r="BG345" t="b">
            <v>0</v>
          </cell>
          <cell r="BO345" t="b">
            <v>0</v>
          </cell>
          <cell r="CA345" t="b">
            <v>0</v>
          </cell>
          <cell r="CB345" t="b">
            <v>0</v>
          </cell>
          <cell r="CD345" t="b">
            <v>0</v>
          </cell>
          <cell r="CE345" t="b">
            <v>0</v>
          </cell>
          <cell r="CG345" t="b">
            <v>0</v>
          </cell>
          <cell r="CH345" t="b">
            <v>0</v>
          </cell>
          <cell r="CP345">
            <v>0</v>
          </cell>
          <cell r="CT345" t="b">
            <v>0</v>
          </cell>
          <cell r="CV345" t="b">
            <v>0</v>
          </cell>
          <cell r="CX345" t="b">
            <v>0</v>
          </cell>
          <cell r="CZ345" t="b">
            <v>0</v>
          </cell>
          <cell r="DB345" t="b">
            <v>0</v>
          </cell>
          <cell r="DD345" t="b">
            <v>0</v>
          </cell>
          <cell r="DF345" t="b">
            <v>0</v>
          </cell>
          <cell r="DH345" t="b">
            <v>0</v>
          </cell>
          <cell r="DJ345" t="b">
            <v>0</v>
          </cell>
          <cell r="DL345" t="b">
            <v>0</v>
          </cell>
          <cell r="DN345" t="b">
            <v>0</v>
          </cell>
          <cell r="DP345" t="b">
            <v>0</v>
          </cell>
          <cell r="DV345">
            <v>0</v>
          </cell>
          <cell r="DX345">
            <v>0</v>
          </cell>
          <cell r="DZ345">
            <v>0</v>
          </cell>
          <cell r="EB345">
            <v>0</v>
          </cell>
          <cell r="ED345">
            <v>0</v>
          </cell>
          <cell r="EF345">
            <v>0</v>
          </cell>
          <cell r="EJ345">
            <v>0</v>
          </cell>
          <cell r="EL345">
            <v>0</v>
          </cell>
          <cell r="EN345">
            <v>0</v>
          </cell>
          <cell r="EP345">
            <v>0</v>
          </cell>
          <cell r="ER345">
            <v>0</v>
          </cell>
          <cell r="ET345">
            <v>0</v>
          </cell>
          <cell r="EX345">
            <v>0</v>
          </cell>
          <cell r="EZ345">
            <v>0</v>
          </cell>
          <cell r="FD345">
            <v>0</v>
          </cell>
          <cell r="FF345">
            <v>0</v>
          </cell>
        </row>
        <row r="346">
          <cell r="A346" t="str">
            <v>Elkedler_DKE0-5_2014</v>
          </cell>
          <cell r="B346" t="str">
            <v>DK-East</v>
          </cell>
          <cell r="G346">
            <v>-3.5</v>
          </cell>
          <cell r="H346">
            <v>3.5</v>
          </cell>
          <cell r="AK346">
            <v>-3.5</v>
          </cell>
          <cell r="AL346">
            <v>0</v>
          </cell>
          <cell r="AN346">
            <v>0</v>
          </cell>
          <cell r="AO346">
            <v>0</v>
          </cell>
          <cell r="AP346">
            <v>0</v>
          </cell>
          <cell r="AQ346">
            <v>0</v>
          </cell>
          <cell r="BG346" t="b">
            <v>0</v>
          </cell>
          <cell r="BO346" t="b">
            <v>0</v>
          </cell>
          <cell r="CA346" t="b">
            <v>0</v>
          </cell>
          <cell r="CB346" t="b">
            <v>0</v>
          </cell>
          <cell r="CD346" t="b">
            <v>0</v>
          </cell>
          <cell r="CE346" t="b">
            <v>0</v>
          </cell>
          <cell r="CG346" t="b">
            <v>0</v>
          </cell>
          <cell r="CH346" t="b">
            <v>0</v>
          </cell>
          <cell r="CP346">
            <v>0</v>
          </cell>
          <cell r="CT346" t="b">
            <v>0</v>
          </cell>
          <cell r="CV346" t="b">
            <v>0</v>
          </cell>
          <cell r="CX346" t="b">
            <v>0</v>
          </cell>
          <cell r="CZ346" t="b">
            <v>0</v>
          </cell>
          <cell r="DB346" t="b">
            <v>0</v>
          </cell>
          <cell r="DD346" t="b">
            <v>0</v>
          </cell>
          <cell r="DF346" t="b">
            <v>0</v>
          </cell>
          <cell r="DH346" t="b">
            <v>0</v>
          </cell>
          <cell r="DJ346" t="b">
            <v>0</v>
          </cell>
          <cell r="DL346" t="b">
            <v>0</v>
          </cell>
          <cell r="DN346" t="b">
            <v>0</v>
          </cell>
          <cell r="DP346" t="b">
            <v>0</v>
          </cell>
          <cell r="DV346">
            <v>0</v>
          </cell>
          <cell r="DX346">
            <v>0</v>
          </cell>
          <cell r="DZ346">
            <v>0</v>
          </cell>
          <cell r="EB346">
            <v>0</v>
          </cell>
          <cell r="ED346">
            <v>0</v>
          </cell>
          <cell r="EF346">
            <v>0</v>
          </cell>
          <cell r="EJ346">
            <v>0</v>
          </cell>
          <cell r="EL346">
            <v>0</v>
          </cell>
          <cell r="EN346">
            <v>0</v>
          </cell>
          <cell r="EP346">
            <v>0</v>
          </cell>
          <cell r="ER346">
            <v>0</v>
          </cell>
          <cell r="ET346">
            <v>0</v>
          </cell>
          <cell r="EX346">
            <v>0</v>
          </cell>
          <cell r="EZ346">
            <v>0</v>
          </cell>
          <cell r="FD346">
            <v>0</v>
          </cell>
          <cell r="FF346">
            <v>0</v>
          </cell>
        </row>
        <row r="347">
          <cell r="A347" t="str">
            <v>Elkedler_DKE0-5_2015</v>
          </cell>
          <cell r="B347" t="str">
            <v>DK-East</v>
          </cell>
          <cell r="G347">
            <v>-3.5</v>
          </cell>
          <cell r="H347">
            <v>3.5</v>
          </cell>
          <cell r="AK347">
            <v>-3.5</v>
          </cell>
          <cell r="AL347">
            <v>0</v>
          </cell>
          <cell r="AN347">
            <v>0</v>
          </cell>
          <cell r="AO347">
            <v>0</v>
          </cell>
          <cell r="AP347">
            <v>0</v>
          </cell>
          <cell r="AQ347">
            <v>0</v>
          </cell>
          <cell r="BG347" t="b">
            <v>0</v>
          </cell>
          <cell r="BO347" t="b">
            <v>0</v>
          </cell>
          <cell r="CA347" t="b">
            <v>0</v>
          </cell>
          <cell r="CB347" t="b">
            <v>0</v>
          </cell>
          <cell r="CD347" t="b">
            <v>0</v>
          </cell>
          <cell r="CE347" t="b">
            <v>0</v>
          </cell>
          <cell r="CG347" t="b">
            <v>0</v>
          </cell>
          <cell r="CH347" t="b">
            <v>0</v>
          </cell>
          <cell r="CP347">
            <v>0</v>
          </cell>
          <cell r="CT347" t="b">
            <v>0</v>
          </cell>
          <cell r="CV347" t="b">
            <v>0</v>
          </cell>
          <cell r="CX347" t="b">
            <v>0</v>
          </cell>
          <cell r="CZ347" t="b">
            <v>0</v>
          </cell>
          <cell r="DB347" t="b">
            <v>0</v>
          </cell>
          <cell r="DD347" t="b">
            <v>0</v>
          </cell>
          <cell r="DF347" t="b">
            <v>0</v>
          </cell>
          <cell r="DH347" t="b">
            <v>0</v>
          </cell>
          <cell r="DJ347" t="b">
            <v>0</v>
          </cell>
          <cell r="DL347" t="b">
            <v>0</v>
          </cell>
          <cell r="DN347" t="b">
            <v>0</v>
          </cell>
          <cell r="DP347" t="b">
            <v>0</v>
          </cell>
          <cell r="DV347">
            <v>0</v>
          </cell>
          <cell r="DX347">
            <v>0</v>
          </cell>
          <cell r="DZ347">
            <v>0</v>
          </cell>
          <cell r="EB347">
            <v>0</v>
          </cell>
          <cell r="ED347">
            <v>0</v>
          </cell>
          <cell r="EF347">
            <v>0</v>
          </cell>
          <cell r="EJ347">
            <v>0</v>
          </cell>
          <cell r="EL347">
            <v>0</v>
          </cell>
          <cell r="EN347">
            <v>0</v>
          </cell>
          <cell r="EP347">
            <v>0</v>
          </cell>
          <cell r="ER347">
            <v>0</v>
          </cell>
          <cell r="ET347">
            <v>0</v>
          </cell>
          <cell r="EX347">
            <v>0</v>
          </cell>
          <cell r="EZ347">
            <v>0</v>
          </cell>
          <cell r="FD347">
            <v>0</v>
          </cell>
          <cell r="FF347">
            <v>0</v>
          </cell>
        </row>
        <row r="348">
          <cell r="A348" t="str">
            <v>Elkedler_DKE0-5_2016</v>
          </cell>
          <cell r="B348" t="str">
            <v>DK-East</v>
          </cell>
          <cell r="G348">
            <v>-3.5</v>
          </cell>
          <cell r="H348">
            <v>3.5</v>
          </cell>
          <cell r="AK348">
            <v>-3.5</v>
          </cell>
          <cell r="AL348">
            <v>0</v>
          </cell>
          <cell r="AN348">
            <v>0</v>
          </cell>
          <cell r="AO348">
            <v>0</v>
          </cell>
          <cell r="AP348">
            <v>0</v>
          </cell>
          <cell r="AQ348">
            <v>0</v>
          </cell>
          <cell r="BG348" t="b">
            <v>0</v>
          </cell>
          <cell r="BO348" t="b">
            <v>0</v>
          </cell>
          <cell r="CA348" t="b">
            <v>0</v>
          </cell>
          <cell r="CB348" t="b">
            <v>0</v>
          </cell>
          <cell r="CD348" t="b">
            <v>0</v>
          </cell>
          <cell r="CE348" t="b">
            <v>0</v>
          </cell>
          <cell r="CG348" t="b">
            <v>0</v>
          </cell>
          <cell r="CH348" t="b">
            <v>0</v>
          </cell>
          <cell r="CP348">
            <v>0</v>
          </cell>
          <cell r="CT348" t="b">
            <v>0</v>
          </cell>
          <cell r="CV348" t="b">
            <v>0</v>
          </cell>
          <cell r="CX348" t="b">
            <v>0</v>
          </cell>
          <cell r="CZ348" t="b">
            <v>0</v>
          </cell>
          <cell r="DB348" t="b">
            <v>0</v>
          </cell>
          <cell r="DD348" t="b">
            <v>0</v>
          </cell>
          <cell r="DF348" t="b">
            <v>0</v>
          </cell>
          <cell r="DH348" t="b">
            <v>0</v>
          </cell>
          <cell r="DJ348" t="b">
            <v>0</v>
          </cell>
          <cell r="DL348" t="b">
            <v>0</v>
          </cell>
          <cell r="DN348" t="b">
            <v>0</v>
          </cell>
          <cell r="DP348" t="b">
            <v>0</v>
          </cell>
          <cell r="DV348">
            <v>0</v>
          </cell>
          <cell r="DX348">
            <v>0</v>
          </cell>
          <cell r="DZ348">
            <v>0</v>
          </cell>
          <cell r="EB348">
            <v>0</v>
          </cell>
          <cell r="ED348">
            <v>0</v>
          </cell>
          <cell r="EF348">
            <v>0</v>
          </cell>
          <cell r="EJ348">
            <v>0</v>
          </cell>
          <cell r="EL348">
            <v>0</v>
          </cell>
          <cell r="EN348">
            <v>0</v>
          </cell>
          <cell r="EP348">
            <v>0</v>
          </cell>
          <cell r="ER348">
            <v>0</v>
          </cell>
          <cell r="ET348">
            <v>0</v>
          </cell>
          <cell r="EX348">
            <v>0</v>
          </cell>
          <cell r="EZ348">
            <v>0</v>
          </cell>
          <cell r="FD348">
            <v>0</v>
          </cell>
          <cell r="FF348">
            <v>0</v>
          </cell>
        </row>
        <row r="349">
          <cell r="A349" t="str">
            <v>Elkedler_DKE0-5_2017</v>
          </cell>
          <cell r="B349" t="str">
            <v>DK-East</v>
          </cell>
          <cell r="G349">
            <v>-3.5</v>
          </cell>
          <cell r="H349">
            <v>3.5</v>
          </cell>
          <cell r="AK349">
            <v>-3.5</v>
          </cell>
          <cell r="AL349">
            <v>0</v>
          </cell>
          <cell r="AN349">
            <v>0</v>
          </cell>
          <cell r="AO349">
            <v>0</v>
          </cell>
          <cell r="AP349">
            <v>0</v>
          </cell>
          <cell r="AQ349">
            <v>0</v>
          </cell>
          <cell r="BG349" t="b">
            <v>0</v>
          </cell>
          <cell r="BO349" t="b">
            <v>0</v>
          </cell>
          <cell r="CA349" t="b">
            <v>0</v>
          </cell>
          <cell r="CB349" t="b">
            <v>0</v>
          </cell>
          <cell r="CD349" t="b">
            <v>0</v>
          </cell>
          <cell r="CE349" t="b">
            <v>0</v>
          </cell>
          <cell r="CG349" t="b">
            <v>0</v>
          </cell>
          <cell r="CH349" t="b">
            <v>0</v>
          </cell>
          <cell r="CP349">
            <v>0</v>
          </cell>
          <cell r="CT349" t="b">
            <v>0</v>
          </cell>
          <cell r="CV349" t="b">
            <v>0</v>
          </cell>
          <cell r="CX349" t="b">
            <v>0</v>
          </cell>
          <cell r="CZ349" t="b">
            <v>0</v>
          </cell>
          <cell r="DB349" t="b">
            <v>0</v>
          </cell>
          <cell r="DD349" t="b">
            <v>0</v>
          </cell>
          <cell r="DF349" t="b">
            <v>0</v>
          </cell>
          <cell r="DH349" t="b">
            <v>0</v>
          </cell>
          <cell r="DJ349" t="b">
            <v>0</v>
          </cell>
          <cell r="DL349" t="b">
            <v>0</v>
          </cell>
          <cell r="DN349" t="b">
            <v>0</v>
          </cell>
          <cell r="DP349" t="b">
            <v>0</v>
          </cell>
          <cell r="DV349">
            <v>0</v>
          </cell>
          <cell r="DX349">
            <v>0</v>
          </cell>
          <cell r="DZ349">
            <v>0</v>
          </cell>
          <cell r="EB349">
            <v>0</v>
          </cell>
          <cell r="ED349">
            <v>0</v>
          </cell>
          <cell r="EF349">
            <v>0</v>
          </cell>
          <cell r="EJ349">
            <v>0</v>
          </cell>
          <cell r="EL349">
            <v>0</v>
          </cell>
          <cell r="EN349">
            <v>0</v>
          </cell>
          <cell r="EP349">
            <v>0</v>
          </cell>
          <cell r="ER349">
            <v>0</v>
          </cell>
          <cell r="ET349">
            <v>0</v>
          </cell>
          <cell r="EX349">
            <v>0</v>
          </cell>
          <cell r="EZ349">
            <v>0</v>
          </cell>
          <cell r="FD349">
            <v>0</v>
          </cell>
          <cell r="FF349">
            <v>0</v>
          </cell>
        </row>
        <row r="350">
          <cell r="A350" t="str">
            <v>Elkedler_DKE0-5_2018</v>
          </cell>
          <cell r="B350" t="str">
            <v>DK-East</v>
          </cell>
          <cell r="G350">
            <v>-3.5</v>
          </cell>
          <cell r="H350">
            <v>3.5</v>
          </cell>
          <cell r="AK350">
            <v>-3.5</v>
          </cell>
          <cell r="AL350">
            <v>0</v>
          </cell>
          <cell r="AN350">
            <v>0</v>
          </cell>
          <cell r="AO350">
            <v>0</v>
          </cell>
          <cell r="AP350">
            <v>0</v>
          </cell>
          <cell r="AQ350">
            <v>0</v>
          </cell>
          <cell r="BG350" t="b">
            <v>0</v>
          </cell>
          <cell r="BO350" t="b">
            <v>0</v>
          </cell>
          <cell r="CA350" t="b">
            <v>0</v>
          </cell>
          <cell r="CB350" t="b">
            <v>0</v>
          </cell>
          <cell r="CD350" t="b">
            <v>0</v>
          </cell>
          <cell r="CE350" t="b">
            <v>0</v>
          </cell>
          <cell r="CG350" t="b">
            <v>0</v>
          </cell>
          <cell r="CH350" t="b">
            <v>0</v>
          </cell>
          <cell r="CP350">
            <v>0</v>
          </cell>
          <cell r="CT350" t="b">
            <v>0</v>
          </cell>
          <cell r="CV350" t="b">
            <v>0</v>
          </cell>
          <cell r="CX350" t="b">
            <v>0</v>
          </cell>
          <cell r="CZ350" t="b">
            <v>0</v>
          </cell>
          <cell r="DB350" t="b">
            <v>0</v>
          </cell>
          <cell r="DD350" t="b">
            <v>0</v>
          </cell>
          <cell r="DF350" t="b">
            <v>0</v>
          </cell>
          <cell r="DH350" t="b">
            <v>0</v>
          </cell>
          <cell r="DJ350" t="b">
            <v>0</v>
          </cell>
          <cell r="DL350" t="b">
            <v>0</v>
          </cell>
          <cell r="DN350" t="b">
            <v>0</v>
          </cell>
          <cell r="DP350" t="b">
            <v>0</v>
          </cell>
          <cell r="DV350">
            <v>0</v>
          </cell>
          <cell r="DX350">
            <v>0</v>
          </cell>
          <cell r="DZ350">
            <v>0</v>
          </cell>
          <cell r="EB350">
            <v>0</v>
          </cell>
          <cell r="ED350">
            <v>0</v>
          </cell>
          <cell r="EF350">
            <v>0</v>
          </cell>
          <cell r="EJ350">
            <v>0</v>
          </cell>
          <cell r="EL350">
            <v>0</v>
          </cell>
          <cell r="EN350">
            <v>0</v>
          </cell>
          <cell r="EP350">
            <v>0</v>
          </cell>
          <cell r="ER350">
            <v>0</v>
          </cell>
          <cell r="ET350">
            <v>0</v>
          </cell>
          <cell r="EX350">
            <v>0</v>
          </cell>
          <cell r="EZ350">
            <v>0</v>
          </cell>
          <cell r="FD350">
            <v>0</v>
          </cell>
          <cell r="FF350">
            <v>0</v>
          </cell>
        </row>
        <row r="351">
          <cell r="A351" t="str">
            <v>Elkedler_DKE0-5_2019</v>
          </cell>
          <cell r="B351" t="str">
            <v>DK-East</v>
          </cell>
          <cell r="G351">
            <v>-3.5</v>
          </cell>
          <cell r="H351">
            <v>3.5</v>
          </cell>
          <cell r="AK351">
            <v>-3.5</v>
          </cell>
          <cell r="AL351">
            <v>0</v>
          </cell>
          <cell r="AN351">
            <v>0</v>
          </cell>
          <cell r="AO351">
            <v>0</v>
          </cell>
          <cell r="AP351">
            <v>0</v>
          </cell>
          <cell r="AQ351">
            <v>0</v>
          </cell>
          <cell r="BG351" t="b">
            <v>0</v>
          </cell>
          <cell r="BO351" t="b">
            <v>0</v>
          </cell>
          <cell r="CA351" t="b">
            <v>0</v>
          </cell>
          <cell r="CB351" t="b">
            <v>0</v>
          </cell>
          <cell r="CD351" t="b">
            <v>0</v>
          </cell>
          <cell r="CE351" t="b">
            <v>0</v>
          </cell>
          <cell r="CG351" t="b">
            <v>0</v>
          </cell>
          <cell r="CH351" t="b">
            <v>0</v>
          </cell>
          <cell r="CP351">
            <v>0</v>
          </cell>
          <cell r="CT351" t="b">
            <v>0</v>
          </cell>
          <cell r="CV351" t="b">
            <v>0</v>
          </cell>
          <cell r="CX351" t="b">
            <v>0</v>
          </cell>
          <cell r="CZ351" t="b">
            <v>0</v>
          </cell>
          <cell r="DB351" t="b">
            <v>0</v>
          </cell>
          <cell r="DD351" t="b">
            <v>0</v>
          </cell>
          <cell r="DF351" t="b">
            <v>0</v>
          </cell>
          <cell r="DH351" t="b">
            <v>0</v>
          </cell>
          <cell r="DJ351" t="b">
            <v>0</v>
          </cell>
          <cell r="DL351" t="b">
            <v>0</v>
          </cell>
          <cell r="DN351" t="b">
            <v>0</v>
          </cell>
          <cell r="DP351" t="b">
            <v>0</v>
          </cell>
          <cell r="DV351">
            <v>0</v>
          </cell>
          <cell r="DX351">
            <v>0</v>
          </cell>
          <cell r="DZ351">
            <v>0</v>
          </cell>
          <cell r="EB351">
            <v>0</v>
          </cell>
          <cell r="ED351">
            <v>0</v>
          </cell>
          <cell r="EF351">
            <v>0</v>
          </cell>
          <cell r="EJ351">
            <v>0</v>
          </cell>
          <cell r="EL351">
            <v>0</v>
          </cell>
          <cell r="EN351">
            <v>0</v>
          </cell>
          <cell r="EP351">
            <v>0</v>
          </cell>
          <cell r="ER351">
            <v>0</v>
          </cell>
          <cell r="ET351">
            <v>0</v>
          </cell>
          <cell r="EX351">
            <v>0</v>
          </cell>
          <cell r="EZ351">
            <v>0</v>
          </cell>
          <cell r="FD351">
            <v>0</v>
          </cell>
          <cell r="FF351">
            <v>0</v>
          </cell>
        </row>
        <row r="352">
          <cell r="A352" t="str">
            <v>Elkedler_DKE0-5_2020</v>
          </cell>
          <cell r="B352" t="str">
            <v>DK-East</v>
          </cell>
          <cell r="G352">
            <v>-3.5</v>
          </cell>
          <cell r="H352">
            <v>3.5</v>
          </cell>
          <cell r="AK352">
            <v>-3.5</v>
          </cell>
          <cell r="AL352">
            <v>0</v>
          </cell>
          <cell r="AN352">
            <v>0</v>
          </cell>
          <cell r="AO352">
            <v>0</v>
          </cell>
          <cell r="AP352">
            <v>0</v>
          </cell>
          <cell r="AQ352">
            <v>0</v>
          </cell>
          <cell r="BG352" t="b">
            <v>0</v>
          </cell>
          <cell r="BO352" t="b">
            <v>0</v>
          </cell>
          <cell r="CA352" t="b">
            <v>0</v>
          </cell>
          <cell r="CB352" t="b">
            <v>0</v>
          </cell>
          <cell r="CD352" t="b">
            <v>0</v>
          </cell>
          <cell r="CE352" t="b">
            <v>0</v>
          </cell>
          <cell r="CG352" t="b">
            <v>0</v>
          </cell>
          <cell r="CH352" t="b">
            <v>0</v>
          </cell>
          <cell r="CP352">
            <v>0</v>
          </cell>
          <cell r="CT352" t="b">
            <v>0</v>
          </cell>
          <cell r="CV352" t="b">
            <v>0</v>
          </cell>
          <cell r="CX352" t="b">
            <v>0</v>
          </cell>
          <cell r="CZ352" t="b">
            <v>0</v>
          </cell>
          <cell r="DB352" t="b">
            <v>0</v>
          </cell>
          <cell r="DD352" t="b">
            <v>0</v>
          </cell>
          <cell r="DF352" t="b">
            <v>0</v>
          </cell>
          <cell r="DH352" t="b">
            <v>0</v>
          </cell>
          <cell r="DJ352" t="b">
            <v>0</v>
          </cell>
          <cell r="DL352" t="b">
            <v>0</v>
          </cell>
          <cell r="DN352" t="b">
            <v>0</v>
          </cell>
          <cell r="DP352" t="b">
            <v>0</v>
          </cell>
          <cell r="DV352">
            <v>0</v>
          </cell>
          <cell r="DX352">
            <v>0</v>
          </cell>
          <cell r="DZ352">
            <v>0</v>
          </cell>
          <cell r="EB352">
            <v>0</v>
          </cell>
          <cell r="ED352">
            <v>0</v>
          </cell>
          <cell r="EF352">
            <v>0</v>
          </cell>
          <cell r="EJ352">
            <v>0</v>
          </cell>
          <cell r="EL352">
            <v>0</v>
          </cell>
          <cell r="EN352">
            <v>0</v>
          </cell>
          <cell r="EP352">
            <v>0</v>
          </cell>
          <cell r="ER352">
            <v>0</v>
          </cell>
          <cell r="ET352">
            <v>0</v>
          </cell>
          <cell r="EX352">
            <v>0</v>
          </cell>
          <cell r="EZ352">
            <v>0</v>
          </cell>
          <cell r="FD352">
            <v>0</v>
          </cell>
          <cell r="FF352">
            <v>0</v>
          </cell>
        </row>
        <row r="353">
          <cell r="A353" t="str">
            <v>VarmelagerDKE0-5</v>
          </cell>
          <cell r="B353" t="str">
            <v>DK-East</v>
          </cell>
          <cell r="G353">
            <v>0</v>
          </cell>
          <cell r="H353">
            <v>10</v>
          </cell>
          <cell r="AK353">
            <v>0</v>
          </cell>
          <cell r="AL353">
            <v>0</v>
          </cell>
          <cell r="AN353">
            <v>0</v>
          </cell>
          <cell r="AO353">
            <v>0</v>
          </cell>
          <cell r="AP353">
            <v>0</v>
          </cell>
          <cell r="AQ353">
            <v>0</v>
          </cell>
          <cell r="BG353" t="b">
            <v>0</v>
          </cell>
          <cell r="BO353" t="b">
            <v>0</v>
          </cell>
          <cell r="CA353" t="b">
            <v>0</v>
          </cell>
          <cell r="CB353" t="b">
            <v>0</v>
          </cell>
          <cell r="CD353" t="b">
            <v>0</v>
          </cell>
          <cell r="CE353" t="b">
            <v>0</v>
          </cell>
          <cell r="CG353" t="b">
            <v>0</v>
          </cell>
          <cell r="CH353" t="b">
            <v>0</v>
          </cell>
          <cell r="CP353">
            <v>0</v>
          </cell>
          <cell r="CT353" t="b">
            <v>0</v>
          </cell>
          <cell r="CV353" t="b">
            <v>0</v>
          </cell>
          <cell r="CX353" t="b">
            <v>0</v>
          </cell>
          <cell r="CZ353" t="b">
            <v>0</v>
          </cell>
          <cell r="DB353" t="b">
            <v>0</v>
          </cell>
          <cell r="DD353" t="b">
            <v>0</v>
          </cell>
          <cell r="DF353" t="b">
            <v>0</v>
          </cell>
          <cell r="DH353" t="b">
            <v>0</v>
          </cell>
          <cell r="DJ353" t="b">
            <v>0</v>
          </cell>
          <cell r="DL353" t="b">
            <v>0</v>
          </cell>
          <cell r="DN353" t="b">
            <v>0</v>
          </cell>
          <cell r="DP353" t="b">
            <v>0</v>
          </cell>
          <cell r="DV353">
            <v>0</v>
          </cell>
          <cell r="DX353">
            <v>0</v>
          </cell>
          <cell r="DZ353">
            <v>0</v>
          </cell>
          <cell r="EB353">
            <v>0</v>
          </cell>
          <cell r="ED353">
            <v>0</v>
          </cell>
          <cell r="EF353">
            <v>0</v>
          </cell>
          <cell r="EJ353">
            <v>0</v>
          </cell>
          <cell r="EL353">
            <v>0</v>
          </cell>
          <cell r="EN353">
            <v>0</v>
          </cell>
          <cell r="EP353">
            <v>0</v>
          </cell>
          <cell r="ER353">
            <v>0</v>
          </cell>
          <cell r="ET353">
            <v>0</v>
          </cell>
          <cell r="EX353">
            <v>0</v>
          </cell>
          <cell r="EZ353">
            <v>0</v>
          </cell>
          <cell r="FD353">
            <v>0</v>
          </cell>
          <cell r="FF353">
            <v>0</v>
          </cell>
        </row>
        <row r="354">
          <cell r="A354" t="str">
            <v>Affaldskedler_DKE0</v>
          </cell>
          <cell r="B354" t="str">
            <v>DK-East</v>
          </cell>
          <cell r="G354">
            <v>0</v>
          </cell>
          <cell r="H354">
            <v>2</v>
          </cell>
          <cell r="AK354">
            <v>0</v>
          </cell>
          <cell r="AL354">
            <v>1.3360000000000001</v>
          </cell>
          <cell r="AN354">
            <v>0</v>
          </cell>
          <cell r="AO354">
            <v>0.39600000000000002</v>
          </cell>
          <cell r="AP354">
            <v>0</v>
          </cell>
          <cell r="AQ354">
            <v>0.14000000000000001</v>
          </cell>
          <cell r="BG354" t="b">
            <v>0</v>
          </cell>
          <cell r="BO354" t="b">
            <v>0</v>
          </cell>
          <cell r="CA354" t="b">
            <v>0</v>
          </cell>
          <cell r="CB354" t="b">
            <v>0</v>
          </cell>
          <cell r="CD354" t="b">
            <v>0</v>
          </cell>
          <cell r="CE354" t="b">
            <v>0</v>
          </cell>
          <cell r="CG354" t="b">
            <v>0</v>
          </cell>
          <cell r="CH354" t="b">
            <v>0</v>
          </cell>
          <cell r="CP354" t="str">
            <v>EHWSTBOD</v>
          </cell>
          <cell r="CT354" t="b">
            <v>0</v>
          </cell>
          <cell r="CV354" t="b">
            <v>0</v>
          </cell>
          <cell r="CX354" t="b">
            <v>0</v>
          </cell>
          <cell r="CZ354" t="b">
            <v>0</v>
          </cell>
          <cell r="DB354" t="b">
            <v>0</v>
          </cell>
          <cell r="DD354" t="b">
            <v>0</v>
          </cell>
          <cell r="DF354" t="b">
            <v>0</v>
          </cell>
          <cell r="DH354" t="b">
            <v>0</v>
          </cell>
          <cell r="DJ354" t="b">
            <v>0</v>
          </cell>
          <cell r="DL354" t="b">
            <v>0</v>
          </cell>
          <cell r="DN354" t="b">
            <v>0</v>
          </cell>
          <cell r="DP354" t="b">
            <v>0</v>
          </cell>
          <cell r="DV354">
            <v>0</v>
          </cell>
          <cell r="DX354">
            <v>0</v>
          </cell>
          <cell r="DZ354">
            <v>0</v>
          </cell>
          <cell r="EB354">
            <v>0</v>
          </cell>
          <cell r="ED354">
            <v>0</v>
          </cell>
          <cell r="EF354">
            <v>0</v>
          </cell>
          <cell r="EJ354">
            <v>0</v>
          </cell>
          <cell r="EL354">
            <v>0</v>
          </cell>
          <cell r="EN354">
            <v>0</v>
          </cell>
          <cell r="EP354">
            <v>0</v>
          </cell>
          <cell r="ER354">
            <v>0</v>
          </cell>
          <cell r="ET354">
            <v>0</v>
          </cell>
          <cell r="EX354">
            <v>0</v>
          </cell>
          <cell r="EZ354">
            <v>0</v>
          </cell>
          <cell r="FD354">
            <v>0</v>
          </cell>
          <cell r="FF354">
            <v>0</v>
          </cell>
        </row>
        <row r="355">
          <cell r="A355" t="str">
            <v>Affaldskedler_DKE0</v>
          </cell>
          <cell r="B355" t="str">
            <v>DK-East</v>
          </cell>
          <cell r="G355">
            <v>0</v>
          </cell>
          <cell r="H355">
            <v>2</v>
          </cell>
          <cell r="AK355">
            <v>0</v>
          </cell>
          <cell r="AL355">
            <v>1.3360000000000001</v>
          </cell>
          <cell r="AN355">
            <v>0</v>
          </cell>
          <cell r="AO355">
            <v>0.39600000000000002</v>
          </cell>
          <cell r="AP355">
            <v>0</v>
          </cell>
          <cell r="AQ355">
            <v>0.14000000000000001</v>
          </cell>
          <cell r="BG355" t="b">
            <v>0</v>
          </cell>
          <cell r="BO355" t="b">
            <v>0</v>
          </cell>
          <cell r="CA355" t="b">
            <v>0</v>
          </cell>
          <cell r="CB355" t="b">
            <v>0</v>
          </cell>
          <cell r="CD355" t="b">
            <v>0</v>
          </cell>
          <cell r="CE355" t="b">
            <v>0</v>
          </cell>
          <cell r="CG355" t="b">
            <v>0</v>
          </cell>
          <cell r="CH355" t="b">
            <v>0</v>
          </cell>
          <cell r="CP355" t="str">
            <v>EHWSTBOD</v>
          </cell>
          <cell r="CT355" t="b">
            <v>0</v>
          </cell>
          <cell r="CV355" t="b">
            <v>0</v>
          </cell>
          <cell r="CX355" t="b">
            <v>0</v>
          </cell>
          <cell r="CZ355" t="b">
            <v>0</v>
          </cell>
          <cell r="DB355" t="b">
            <v>0</v>
          </cell>
          <cell r="DD355" t="b">
            <v>0</v>
          </cell>
          <cell r="DF355" t="b">
            <v>0</v>
          </cell>
          <cell r="DH355" t="b">
            <v>0</v>
          </cell>
          <cell r="DJ355" t="b">
            <v>0</v>
          </cell>
          <cell r="DL355" t="b">
            <v>0</v>
          </cell>
          <cell r="DN355" t="b">
            <v>0</v>
          </cell>
          <cell r="DP355" t="b">
            <v>0</v>
          </cell>
          <cell r="DV355">
            <v>0</v>
          </cell>
          <cell r="DX355">
            <v>0</v>
          </cell>
          <cell r="DZ355">
            <v>0</v>
          </cell>
          <cell r="EB355">
            <v>0</v>
          </cell>
          <cell r="ED355">
            <v>0</v>
          </cell>
          <cell r="EF355">
            <v>0</v>
          </cell>
          <cell r="EJ355">
            <v>0</v>
          </cell>
          <cell r="EL355">
            <v>0</v>
          </cell>
          <cell r="EN355">
            <v>0</v>
          </cell>
          <cell r="EP355">
            <v>0</v>
          </cell>
          <cell r="ER355">
            <v>0</v>
          </cell>
          <cell r="ET355">
            <v>0</v>
          </cell>
          <cell r="EX355">
            <v>0</v>
          </cell>
          <cell r="EZ355">
            <v>0</v>
          </cell>
          <cell r="FD355">
            <v>0</v>
          </cell>
          <cell r="FF355">
            <v>0</v>
          </cell>
        </row>
        <row r="356">
          <cell r="A356" t="str">
            <v>Gaskedler_DKE0</v>
          </cell>
          <cell r="B356" t="str">
            <v>DK-East</v>
          </cell>
          <cell r="G356">
            <v>0</v>
          </cell>
          <cell r="H356">
            <v>207</v>
          </cell>
          <cell r="AK356">
            <v>0</v>
          </cell>
          <cell r="AL356">
            <v>188.577</v>
          </cell>
          <cell r="AN356">
            <v>0</v>
          </cell>
          <cell r="AO356">
            <v>0</v>
          </cell>
          <cell r="AP356">
            <v>2321.85</v>
          </cell>
          <cell r="AQ356">
            <v>0</v>
          </cell>
          <cell r="BG356" t="b">
            <v>0</v>
          </cell>
          <cell r="BO356" t="b">
            <v>0</v>
          </cell>
          <cell r="CA356" t="b">
            <v>0</v>
          </cell>
          <cell r="CB356" t="b">
            <v>0</v>
          </cell>
          <cell r="CD356" t="b">
            <v>0</v>
          </cell>
          <cell r="CE356" t="b">
            <v>0</v>
          </cell>
          <cell r="CG356" t="b">
            <v>0</v>
          </cell>
          <cell r="CH356" t="b">
            <v>0</v>
          </cell>
          <cell r="CP356" t="str">
            <v>EHGASBOD</v>
          </cell>
          <cell r="CT356" t="b">
            <v>0</v>
          </cell>
          <cell r="CV356" t="b">
            <v>0</v>
          </cell>
          <cell r="CX356" t="b">
            <v>0</v>
          </cell>
          <cell r="CZ356" t="b">
            <v>0</v>
          </cell>
          <cell r="DB356" t="b">
            <v>0</v>
          </cell>
          <cell r="DD356" t="b">
            <v>0</v>
          </cell>
          <cell r="DF356" t="b">
            <v>0</v>
          </cell>
          <cell r="DH356" t="b">
            <v>0</v>
          </cell>
          <cell r="DJ356" t="b">
            <v>0</v>
          </cell>
          <cell r="DL356" t="b">
            <v>0</v>
          </cell>
          <cell r="DN356" t="b">
            <v>0</v>
          </cell>
          <cell r="DP356" t="b">
            <v>0</v>
          </cell>
          <cell r="DV356">
            <v>0</v>
          </cell>
          <cell r="DX356">
            <v>0</v>
          </cell>
          <cell r="DZ356">
            <v>0</v>
          </cell>
          <cell r="EB356">
            <v>0</v>
          </cell>
          <cell r="ED356">
            <v>0</v>
          </cell>
          <cell r="EF356">
            <v>0</v>
          </cell>
          <cell r="EJ356">
            <v>0</v>
          </cell>
          <cell r="EL356">
            <v>0</v>
          </cell>
          <cell r="EN356">
            <v>0</v>
          </cell>
          <cell r="EP356">
            <v>0</v>
          </cell>
          <cell r="ER356">
            <v>0</v>
          </cell>
          <cell r="ET356">
            <v>0</v>
          </cell>
          <cell r="EX356">
            <v>0</v>
          </cell>
          <cell r="EZ356">
            <v>0</v>
          </cell>
          <cell r="FD356">
            <v>0</v>
          </cell>
          <cell r="FF356">
            <v>0</v>
          </cell>
        </row>
        <row r="357">
          <cell r="A357" t="str">
            <v>Gaskedler_DKE0</v>
          </cell>
          <cell r="B357" t="str">
            <v>DK-East</v>
          </cell>
          <cell r="G357">
            <v>0</v>
          </cell>
          <cell r="H357">
            <v>207</v>
          </cell>
          <cell r="AK357">
            <v>0</v>
          </cell>
          <cell r="AL357">
            <v>188.577</v>
          </cell>
          <cell r="AN357">
            <v>0</v>
          </cell>
          <cell r="AO357">
            <v>0</v>
          </cell>
          <cell r="AP357">
            <v>2321.85</v>
          </cell>
          <cell r="AQ357">
            <v>0</v>
          </cell>
          <cell r="BG357" t="b">
            <v>0</v>
          </cell>
          <cell r="BO357" t="b">
            <v>0</v>
          </cell>
          <cell r="CA357" t="b">
            <v>0</v>
          </cell>
          <cell r="CB357" t="b">
            <v>0</v>
          </cell>
          <cell r="CD357" t="b">
            <v>0</v>
          </cell>
          <cell r="CE357" t="b">
            <v>0</v>
          </cell>
          <cell r="CG357" t="b">
            <v>0</v>
          </cell>
          <cell r="CH357" t="b">
            <v>0</v>
          </cell>
          <cell r="CP357" t="str">
            <v>EHGASBOD</v>
          </cell>
          <cell r="CT357" t="b">
            <v>0</v>
          </cell>
          <cell r="CV357" t="b">
            <v>0</v>
          </cell>
          <cell r="CX357" t="b">
            <v>0</v>
          </cell>
          <cell r="CZ357" t="b">
            <v>0</v>
          </cell>
          <cell r="DB357" t="b">
            <v>0</v>
          </cell>
          <cell r="DD357" t="b">
            <v>0</v>
          </cell>
          <cell r="DF357" t="b">
            <v>0</v>
          </cell>
          <cell r="DH357" t="b">
            <v>0</v>
          </cell>
          <cell r="DJ357" t="b">
            <v>0</v>
          </cell>
          <cell r="DL357" t="b">
            <v>0</v>
          </cell>
          <cell r="DN357" t="b">
            <v>0</v>
          </cell>
          <cell r="DP357" t="b">
            <v>0</v>
          </cell>
          <cell r="DV357">
            <v>0</v>
          </cell>
          <cell r="DX357">
            <v>0</v>
          </cell>
          <cell r="DZ357">
            <v>0</v>
          </cell>
          <cell r="EB357">
            <v>0</v>
          </cell>
          <cell r="ED357">
            <v>0</v>
          </cell>
          <cell r="EF357">
            <v>0</v>
          </cell>
          <cell r="EJ357">
            <v>0</v>
          </cell>
          <cell r="EL357">
            <v>0</v>
          </cell>
          <cell r="EN357">
            <v>0</v>
          </cell>
          <cell r="EP357">
            <v>0</v>
          </cell>
          <cell r="ER357">
            <v>0</v>
          </cell>
          <cell r="ET357">
            <v>0</v>
          </cell>
          <cell r="EX357">
            <v>0</v>
          </cell>
          <cell r="EZ357">
            <v>0</v>
          </cell>
          <cell r="FD357">
            <v>0</v>
          </cell>
          <cell r="FF357">
            <v>0</v>
          </cell>
        </row>
        <row r="358">
          <cell r="A358" t="str">
            <v>Gaskedler_DKE0</v>
          </cell>
          <cell r="B358" t="str">
            <v>DK-East</v>
          </cell>
          <cell r="G358">
            <v>0</v>
          </cell>
          <cell r="H358">
            <v>207</v>
          </cell>
          <cell r="AK358">
            <v>0</v>
          </cell>
          <cell r="AL358">
            <v>188.577</v>
          </cell>
          <cell r="AN358">
            <v>0</v>
          </cell>
          <cell r="AO358">
            <v>0</v>
          </cell>
          <cell r="AP358">
            <v>2321.85</v>
          </cell>
          <cell r="AQ358">
            <v>0</v>
          </cell>
          <cell r="BG358" t="b">
            <v>0</v>
          </cell>
          <cell r="BO358" t="b">
            <v>0</v>
          </cell>
          <cell r="CA358" t="b">
            <v>0</v>
          </cell>
          <cell r="CB358" t="b">
            <v>0</v>
          </cell>
          <cell r="CD358" t="b">
            <v>0</v>
          </cell>
          <cell r="CE358" t="b">
            <v>0</v>
          </cell>
          <cell r="CG358" t="b">
            <v>0</v>
          </cell>
          <cell r="CH358" t="b">
            <v>0</v>
          </cell>
          <cell r="CP358" t="str">
            <v>EHGASBOD</v>
          </cell>
          <cell r="CT358" t="b">
            <v>0</v>
          </cell>
          <cell r="CV358" t="b">
            <v>0</v>
          </cell>
          <cell r="CX358" t="b">
            <v>0</v>
          </cell>
          <cell r="CZ358" t="b">
            <v>0</v>
          </cell>
          <cell r="DB358" t="b">
            <v>0</v>
          </cell>
          <cell r="DD358" t="b">
            <v>0</v>
          </cell>
          <cell r="DF358" t="b">
            <v>0</v>
          </cell>
          <cell r="DH358" t="b">
            <v>0</v>
          </cell>
          <cell r="DJ358" t="b">
            <v>0</v>
          </cell>
          <cell r="DL358" t="b">
            <v>0</v>
          </cell>
          <cell r="DN358" t="b">
            <v>0</v>
          </cell>
          <cell r="DP358" t="b">
            <v>0</v>
          </cell>
          <cell r="DV358">
            <v>0</v>
          </cell>
          <cell r="DX358">
            <v>0</v>
          </cell>
          <cell r="DZ358">
            <v>0</v>
          </cell>
          <cell r="EB358">
            <v>0</v>
          </cell>
          <cell r="ED358">
            <v>0</v>
          </cell>
          <cell r="EF358">
            <v>0</v>
          </cell>
          <cell r="EJ358">
            <v>0</v>
          </cell>
          <cell r="EL358">
            <v>0</v>
          </cell>
          <cell r="EN358">
            <v>0</v>
          </cell>
          <cell r="EP358">
            <v>0</v>
          </cell>
          <cell r="ER358">
            <v>0</v>
          </cell>
          <cell r="ET358">
            <v>0</v>
          </cell>
          <cell r="EX358">
            <v>0</v>
          </cell>
          <cell r="EZ358">
            <v>0</v>
          </cell>
          <cell r="FD358">
            <v>0</v>
          </cell>
          <cell r="FF358">
            <v>0</v>
          </cell>
        </row>
        <row r="359">
          <cell r="A359" t="str">
            <v>Biokedler_DKE0</v>
          </cell>
          <cell r="B359" t="str">
            <v>DK-East</v>
          </cell>
          <cell r="G359">
            <v>0</v>
          </cell>
          <cell r="H359">
            <v>224</v>
          </cell>
          <cell r="AK359">
            <v>0</v>
          </cell>
          <cell r="AL359">
            <v>215.93599999999998</v>
          </cell>
          <cell r="AN359">
            <v>0</v>
          </cell>
          <cell r="AO359">
            <v>5.5596800000000002</v>
          </cell>
          <cell r="AP359">
            <v>7235.1999999999989</v>
          </cell>
          <cell r="AQ359">
            <v>11.200000000000001</v>
          </cell>
          <cell r="BG359" t="b">
            <v>0</v>
          </cell>
          <cell r="BO359" t="b">
            <v>0</v>
          </cell>
          <cell r="CA359" t="b">
            <v>0</v>
          </cell>
          <cell r="CB359" t="b">
            <v>0</v>
          </cell>
          <cell r="CD359" t="b">
            <v>0</v>
          </cell>
          <cell r="CE359" t="b">
            <v>0</v>
          </cell>
          <cell r="CG359" t="b">
            <v>0</v>
          </cell>
          <cell r="CH359" t="b">
            <v>0</v>
          </cell>
          <cell r="CP359" t="str">
            <v>EHSTRBOD</v>
          </cell>
          <cell r="CT359" t="b">
            <v>0</v>
          </cell>
          <cell r="CV359" t="b">
            <v>0</v>
          </cell>
          <cell r="CX359" t="b">
            <v>0</v>
          </cell>
          <cell r="CZ359" t="b">
            <v>0</v>
          </cell>
          <cell r="DB359" t="b">
            <v>0</v>
          </cell>
          <cell r="DD359" t="b">
            <v>0</v>
          </cell>
          <cell r="DF359" t="b">
            <v>0</v>
          </cell>
          <cell r="DH359" t="b">
            <v>0</v>
          </cell>
          <cell r="DJ359" t="b">
            <v>0</v>
          </cell>
          <cell r="DL359" t="b">
            <v>0</v>
          </cell>
          <cell r="DN359" t="b">
            <v>0</v>
          </cell>
          <cell r="DP359" t="b">
            <v>0</v>
          </cell>
          <cell r="DV359">
            <v>0</v>
          </cell>
          <cell r="DX359">
            <v>0</v>
          </cell>
          <cell r="DZ359">
            <v>0</v>
          </cell>
          <cell r="EB359">
            <v>0</v>
          </cell>
          <cell r="ED359">
            <v>0</v>
          </cell>
          <cell r="EF359">
            <v>0</v>
          </cell>
          <cell r="EJ359">
            <v>0</v>
          </cell>
          <cell r="EL359">
            <v>0</v>
          </cell>
          <cell r="EN359">
            <v>0</v>
          </cell>
          <cell r="EP359">
            <v>0</v>
          </cell>
          <cell r="ER359">
            <v>0</v>
          </cell>
          <cell r="ET359">
            <v>0</v>
          </cell>
          <cell r="EX359">
            <v>0</v>
          </cell>
          <cell r="EZ359">
            <v>0</v>
          </cell>
          <cell r="FD359">
            <v>0</v>
          </cell>
          <cell r="FF359">
            <v>0</v>
          </cell>
        </row>
        <row r="360">
          <cell r="A360" t="str">
            <v>OVV_DKE0</v>
          </cell>
          <cell r="B360" t="str">
            <v>DK-East</v>
          </cell>
          <cell r="G360">
            <v>0</v>
          </cell>
          <cell r="H360">
            <v>2</v>
          </cell>
          <cell r="N360">
            <v>11.667464117575319</v>
          </cell>
          <cell r="AK360">
            <v>0</v>
          </cell>
          <cell r="AL360">
            <v>0</v>
          </cell>
          <cell r="AN360">
            <v>0</v>
          </cell>
          <cell r="AO360">
            <v>0</v>
          </cell>
          <cell r="AP360">
            <v>0</v>
          </cell>
          <cell r="AQ360">
            <v>0</v>
          </cell>
          <cell r="BG360" t="b">
            <v>0</v>
          </cell>
          <cell r="BO360" t="b">
            <v>0</v>
          </cell>
          <cell r="CA360" t="b">
            <v>0</v>
          </cell>
          <cell r="CB360" t="b">
            <v>0</v>
          </cell>
          <cell r="CD360" t="b">
            <v>0</v>
          </cell>
          <cell r="CE360" t="b">
            <v>0</v>
          </cell>
          <cell r="CG360" t="b">
            <v>0</v>
          </cell>
          <cell r="CH360" t="b">
            <v>0</v>
          </cell>
          <cell r="CP360">
            <v>0</v>
          </cell>
          <cell r="CT360" t="b">
            <v>0</v>
          </cell>
          <cell r="CV360" t="b">
            <v>0</v>
          </cell>
          <cell r="CX360" t="b">
            <v>0</v>
          </cell>
          <cell r="CZ360" t="b">
            <v>0</v>
          </cell>
          <cell r="DB360" t="b">
            <v>0</v>
          </cell>
          <cell r="DD360" t="b">
            <v>0</v>
          </cell>
          <cell r="DF360" t="b">
            <v>0</v>
          </cell>
          <cell r="DH360" t="b">
            <v>0</v>
          </cell>
          <cell r="DJ360" t="b">
            <v>0</v>
          </cell>
          <cell r="DL360" t="b">
            <v>0</v>
          </cell>
          <cell r="DN360" t="b">
            <v>0</v>
          </cell>
          <cell r="DP360" t="b">
            <v>0</v>
          </cell>
          <cell r="DV360">
            <v>0</v>
          </cell>
          <cell r="DX360">
            <v>0</v>
          </cell>
          <cell r="DZ360">
            <v>0</v>
          </cell>
          <cell r="EB360">
            <v>0</v>
          </cell>
          <cell r="ED360">
            <v>0</v>
          </cell>
          <cell r="EF360">
            <v>0</v>
          </cell>
          <cell r="EJ360">
            <v>0</v>
          </cell>
          <cell r="EL360">
            <v>0</v>
          </cell>
          <cell r="EN360">
            <v>0</v>
          </cell>
          <cell r="EP360">
            <v>0</v>
          </cell>
          <cell r="ER360">
            <v>0</v>
          </cell>
          <cell r="ET360">
            <v>0</v>
          </cell>
          <cell r="EX360">
            <v>0</v>
          </cell>
          <cell r="EZ360">
            <v>0</v>
          </cell>
          <cell r="FD360">
            <v>0</v>
          </cell>
          <cell r="FF360">
            <v>0</v>
          </cell>
        </row>
        <row r="361">
          <cell r="A361" t="str">
            <v>Elkedler_DKE0_2013</v>
          </cell>
          <cell r="B361" t="str">
            <v>DK-East</v>
          </cell>
          <cell r="G361">
            <v>0</v>
          </cell>
          <cell r="H361">
            <v>0</v>
          </cell>
          <cell r="AK361">
            <v>0</v>
          </cell>
          <cell r="AL361">
            <v>0</v>
          </cell>
          <cell r="AN361">
            <v>0</v>
          </cell>
          <cell r="AO361">
            <v>0</v>
          </cell>
          <cell r="AP361">
            <v>0</v>
          </cell>
          <cell r="AQ361">
            <v>0</v>
          </cell>
          <cell r="BG361" t="b">
            <v>0</v>
          </cell>
          <cell r="BO361" t="b">
            <v>0</v>
          </cell>
          <cell r="CA361" t="b">
            <v>0</v>
          </cell>
          <cell r="CB361" t="b">
            <v>0</v>
          </cell>
          <cell r="CD361" t="b">
            <v>0</v>
          </cell>
          <cell r="CE361" t="b">
            <v>0</v>
          </cell>
          <cell r="CG361" t="b">
            <v>0</v>
          </cell>
          <cell r="CH361" t="b">
            <v>0</v>
          </cell>
          <cell r="CP361">
            <v>0</v>
          </cell>
          <cell r="CT361" t="b">
            <v>0</v>
          </cell>
          <cell r="CV361" t="b">
            <v>0</v>
          </cell>
          <cell r="CX361" t="b">
            <v>0</v>
          </cell>
          <cell r="CZ361" t="b">
            <v>0</v>
          </cell>
          <cell r="DB361" t="b">
            <v>0</v>
          </cell>
          <cell r="DD361" t="b">
            <v>0</v>
          </cell>
          <cell r="DF361" t="b">
            <v>0</v>
          </cell>
          <cell r="DH361" t="b">
            <v>0</v>
          </cell>
          <cell r="DJ361" t="b">
            <v>0</v>
          </cell>
          <cell r="DL361" t="b">
            <v>0</v>
          </cell>
          <cell r="DN361" t="b">
            <v>0</v>
          </cell>
          <cell r="DP361" t="b">
            <v>0</v>
          </cell>
          <cell r="DV361">
            <v>0</v>
          </cell>
          <cell r="DX361">
            <v>0</v>
          </cell>
          <cell r="DZ361">
            <v>0</v>
          </cell>
          <cell r="EB361">
            <v>0</v>
          </cell>
          <cell r="ED361">
            <v>0</v>
          </cell>
          <cell r="EF361">
            <v>0</v>
          </cell>
          <cell r="EJ361">
            <v>0</v>
          </cell>
          <cell r="EL361">
            <v>0</v>
          </cell>
          <cell r="EN361">
            <v>0</v>
          </cell>
          <cell r="EP361">
            <v>0</v>
          </cell>
          <cell r="ER361">
            <v>0</v>
          </cell>
          <cell r="ET361">
            <v>0</v>
          </cell>
          <cell r="EX361">
            <v>0</v>
          </cell>
          <cell r="EZ361">
            <v>0</v>
          </cell>
          <cell r="FD361">
            <v>0</v>
          </cell>
          <cell r="FF361">
            <v>0</v>
          </cell>
        </row>
        <row r="362">
          <cell r="A362" t="str">
            <v>Elkedler_DKE0_2014</v>
          </cell>
          <cell r="B362" t="str">
            <v>DK-East</v>
          </cell>
          <cell r="G362">
            <v>-3.5</v>
          </cell>
          <cell r="H362">
            <v>3.5</v>
          </cell>
          <cell r="AK362">
            <v>-3.5</v>
          </cell>
          <cell r="AL362">
            <v>0</v>
          </cell>
          <cell r="AN362">
            <v>0</v>
          </cell>
          <cell r="AO362">
            <v>0</v>
          </cell>
          <cell r="AP362">
            <v>0</v>
          </cell>
          <cell r="AQ362">
            <v>0</v>
          </cell>
          <cell r="BG362" t="b">
            <v>0</v>
          </cell>
          <cell r="BO362" t="b">
            <v>0</v>
          </cell>
          <cell r="CA362" t="b">
            <v>0</v>
          </cell>
          <cell r="CB362" t="b">
            <v>0</v>
          </cell>
          <cell r="CD362" t="b">
            <v>0</v>
          </cell>
          <cell r="CE362" t="b">
            <v>0</v>
          </cell>
          <cell r="CG362" t="b">
            <v>0</v>
          </cell>
          <cell r="CH362" t="b">
            <v>0</v>
          </cell>
          <cell r="CP362">
            <v>0</v>
          </cell>
          <cell r="CT362" t="b">
            <v>0</v>
          </cell>
          <cell r="CV362" t="b">
            <v>0</v>
          </cell>
          <cell r="CX362" t="b">
            <v>0</v>
          </cell>
          <cell r="CZ362" t="b">
            <v>0</v>
          </cell>
          <cell r="DB362" t="b">
            <v>0</v>
          </cell>
          <cell r="DD362" t="b">
            <v>0</v>
          </cell>
          <cell r="DF362" t="b">
            <v>0</v>
          </cell>
          <cell r="DH362" t="b">
            <v>0</v>
          </cell>
          <cell r="DJ362" t="b">
            <v>0</v>
          </cell>
          <cell r="DL362" t="b">
            <v>0</v>
          </cell>
          <cell r="DN362" t="b">
            <v>0</v>
          </cell>
          <cell r="DP362" t="b">
            <v>0</v>
          </cell>
          <cell r="DV362">
            <v>0</v>
          </cell>
          <cell r="DX362">
            <v>0</v>
          </cell>
          <cell r="DZ362">
            <v>0</v>
          </cell>
          <cell r="EB362">
            <v>0</v>
          </cell>
          <cell r="ED362">
            <v>0</v>
          </cell>
          <cell r="EF362">
            <v>0</v>
          </cell>
          <cell r="EJ362">
            <v>0</v>
          </cell>
          <cell r="EL362">
            <v>0</v>
          </cell>
          <cell r="EN362">
            <v>0</v>
          </cell>
          <cell r="EP362">
            <v>0</v>
          </cell>
          <cell r="ER362">
            <v>0</v>
          </cell>
          <cell r="ET362">
            <v>0</v>
          </cell>
          <cell r="EX362">
            <v>0</v>
          </cell>
          <cell r="EZ362">
            <v>0</v>
          </cell>
          <cell r="FD362">
            <v>0</v>
          </cell>
          <cell r="FF362">
            <v>0</v>
          </cell>
        </row>
        <row r="363">
          <cell r="A363" t="str">
            <v>Elkedler_DKE0_2015</v>
          </cell>
          <cell r="B363" t="str">
            <v>DK-East</v>
          </cell>
          <cell r="G363">
            <v>-3.5</v>
          </cell>
          <cell r="H363">
            <v>3.5</v>
          </cell>
          <cell r="AK363">
            <v>-3.5</v>
          </cell>
          <cell r="AL363">
            <v>0</v>
          </cell>
          <cell r="AN363">
            <v>0</v>
          </cell>
          <cell r="AO363">
            <v>0</v>
          </cell>
          <cell r="AP363">
            <v>0</v>
          </cell>
          <cell r="AQ363">
            <v>0</v>
          </cell>
          <cell r="BG363" t="b">
            <v>0</v>
          </cell>
          <cell r="BO363" t="b">
            <v>0</v>
          </cell>
          <cell r="CA363" t="b">
            <v>0</v>
          </cell>
          <cell r="CB363" t="b">
            <v>0</v>
          </cell>
          <cell r="CD363" t="b">
            <v>0</v>
          </cell>
          <cell r="CE363" t="b">
            <v>0</v>
          </cell>
          <cell r="CG363" t="b">
            <v>0</v>
          </cell>
          <cell r="CH363" t="b">
            <v>0</v>
          </cell>
          <cell r="CP363">
            <v>0</v>
          </cell>
          <cell r="CT363" t="b">
            <v>0</v>
          </cell>
          <cell r="CV363" t="b">
            <v>0</v>
          </cell>
          <cell r="CX363" t="b">
            <v>0</v>
          </cell>
          <cell r="CZ363" t="b">
            <v>0</v>
          </cell>
          <cell r="DB363" t="b">
            <v>0</v>
          </cell>
          <cell r="DD363" t="b">
            <v>0</v>
          </cell>
          <cell r="DF363" t="b">
            <v>0</v>
          </cell>
          <cell r="DH363" t="b">
            <v>0</v>
          </cell>
          <cell r="DJ363" t="b">
            <v>0</v>
          </cell>
          <cell r="DL363" t="b">
            <v>0</v>
          </cell>
          <cell r="DN363" t="b">
            <v>0</v>
          </cell>
          <cell r="DP363" t="b">
            <v>0</v>
          </cell>
          <cell r="DV363">
            <v>0</v>
          </cell>
          <cell r="DX363">
            <v>0</v>
          </cell>
          <cell r="DZ363">
            <v>0</v>
          </cell>
          <cell r="EB363">
            <v>0</v>
          </cell>
          <cell r="ED363">
            <v>0</v>
          </cell>
          <cell r="EF363">
            <v>0</v>
          </cell>
          <cell r="EJ363">
            <v>0</v>
          </cell>
          <cell r="EL363">
            <v>0</v>
          </cell>
          <cell r="EN363">
            <v>0</v>
          </cell>
          <cell r="EP363">
            <v>0</v>
          </cell>
          <cell r="ER363">
            <v>0</v>
          </cell>
          <cell r="ET363">
            <v>0</v>
          </cell>
          <cell r="EX363">
            <v>0</v>
          </cell>
          <cell r="EZ363">
            <v>0</v>
          </cell>
          <cell r="FD363">
            <v>0</v>
          </cell>
          <cell r="FF363">
            <v>0</v>
          </cell>
        </row>
        <row r="364">
          <cell r="A364" t="str">
            <v>Elkedler_DKE0_2016</v>
          </cell>
          <cell r="B364" t="str">
            <v>DK-East</v>
          </cell>
          <cell r="G364">
            <v>-3.5</v>
          </cell>
          <cell r="H364">
            <v>3.5</v>
          </cell>
          <cell r="AK364">
            <v>-3.5</v>
          </cell>
          <cell r="AL364">
            <v>0</v>
          </cell>
          <cell r="AN364">
            <v>0</v>
          </cell>
          <cell r="AO364">
            <v>0</v>
          </cell>
          <cell r="AP364">
            <v>0</v>
          </cell>
          <cell r="AQ364">
            <v>0</v>
          </cell>
          <cell r="BG364" t="b">
            <v>0</v>
          </cell>
          <cell r="BO364" t="b">
            <v>0</v>
          </cell>
          <cell r="CA364" t="b">
            <v>0</v>
          </cell>
          <cell r="CB364" t="b">
            <v>0</v>
          </cell>
          <cell r="CD364" t="b">
            <v>0</v>
          </cell>
          <cell r="CE364" t="b">
            <v>0</v>
          </cell>
          <cell r="CG364" t="b">
            <v>0</v>
          </cell>
          <cell r="CH364" t="b">
            <v>0</v>
          </cell>
          <cell r="CP364">
            <v>0</v>
          </cell>
          <cell r="CT364" t="b">
            <v>0</v>
          </cell>
          <cell r="CV364" t="b">
            <v>0</v>
          </cell>
          <cell r="CX364" t="b">
            <v>0</v>
          </cell>
          <cell r="CZ364" t="b">
            <v>0</v>
          </cell>
          <cell r="DB364" t="b">
            <v>0</v>
          </cell>
          <cell r="DD364" t="b">
            <v>0</v>
          </cell>
          <cell r="DF364" t="b">
            <v>0</v>
          </cell>
          <cell r="DH364" t="b">
            <v>0</v>
          </cell>
          <cell r="DJ364" t="b">
            <v>0</v>
          </cell>
          <cell r="DL364" t="b">
            <v>0</v>
          </cell>
          <cell r="DN364" t="b">
            <v>0</v>
          </cell>
          <cell r="DP364" t="b">
            <v>0</v>
          </cell>
          <cell r="DV364">
            <v>0</v>
          </cell>
          <cell r="DX364">
            <v>0</v>
          </cell>
          <cell r="DZ364">
            <v>0</v>
          </cell>
          <cell r="EB364">
            <v>0</v>
          </cell>
          <cell r="ED364">
            <v>0</v>
          </cell>
          <cell r="EF364">
            <v>0</v>
          </cell>
          <cell r="EJ364">
            <v>0</v>
          </cell>
          <cell r="EL364">
            <v>0</v>
          </cell>
          <cell r="EN364">
            <v>0</v>
          </cell>
          <cell r="EP364">
            <v>0</v>
          </cell>
          <cell r="ER364">
            <v>0</v>
          </cell>
          <cell r="ET364">
            <v>0</v>
          </cell>
          <cell r="EX364">
            <v>0</v>
          </cell>
          <cell r="EZ364">
            <v>0</v>
          </cell>
          <cell r="FD364">
            <v>0</v>
          </cell>
          <cell r="FF364">
            <v>0</v>
          </cell>
        </row>
        <row r="365">
          <cell r="A365" t="str">
            <v>Elkedler_DKE0_2017</v>
          </cell>
          <cell r="B365" t="str">
            <v>DK-East</v>
          </cell>
          <cell r="G365">
            <v>-3.5</v>
          </cell>
          <cell r="H365">
            <v>3.5</v>
          </cell>
          <cell r="AK365">
            <v>-3.5</v>
          </cell>
          <cell r="AL365">
            <v>0</v>
          </cell>
          <cell r="AN365">
            <v>0</v>
          </cell>
          <cell r="AO365">
            <v>0</v>
          </cell>
          <cell r="AP365">
            <v>0</v>
          </cell>
          <cell r="AQ365">
            <v>0</v>
          </cell>
          <cell r="BG365" t="b">
            <v>0</v>
          </cell>
          <cell r="BO365" t="b">
            <v>0</v>
          </cell>
          <cell r="CA365" t="b">
            <v>0</v>
          </cell>
          <cell r="CB365" t="b">
            <v>0</v>
          </cell>
          <cell r="CD365" t="b">
            <v>0</v>
          </cell>
          <cell r="CE365" t="b">
            <v>0</v>
          </cell>
          <cell r="CG365" t="b">
            <v>0</v>
          </cell>
          <cell r="CH365" t="b">
            <v>0</v>
          </cell>
          <cell r="CP365">
            <v>0</v>
          </cell>
          <cell r="CT365" t="b">
            <v>0</v>
          </cell>
          <cell r="CV365" t="b">
            <v>0</v>
          </cell>
          <cell r="CX365" t="b">
            <v>0</v>
          </cell>
          <cell r="CZ365" t="b">
            <v>0</v>
          </cell>
          <cell r="DB365" t="b">
            <v>0</v>
          </cell>
          <cell r="DD365" t="b">
            <v>0</v>
          </cell>
          <cell r="DF365" t="b">
            <v>0</v>
          </cell>
          <cell r="DH365" t="b">
            <v>0</v>
          </cell>
          <cell r="DJ365" t="b">
            <v>0</v>
          </cell>
          <cell r="DL365" t="b">
            <v>0</v>
          </cell>
          <cell r="DN365" t="b">
            <v>0</v>
          </cell>
          <cell r="DP365" t="b">
            <v>0</v>
          </cell>
          <cell r="DV365">
            <v>0</v>
          </cell>
          <cell r="DX365">
            <v>0</v>
          </cell>
          <cell r="DZ365">
            <v>0</v>
          </cell>
          <cell r="EB365">
            <v>0</v>
          </cell>
          <cell r="ED365">
            <v>0</v>
          </cell>
          <cell r="EF365">
            <v>0</v>
          </cell>
          <cell r="EJ365">
            <v>0</v>
          </cell>
          <cell r="EL365">
            <v>0</v>
          </cell>
          <cell r="EN365">
            <v>0</v>
          </cell>
          <cell r="EP365">
            <v>0</v>
          </cell>
          <cell r="ER365">
            <v>0</v>
          </cell>
          <cell r="ET365">
            <v>0</v>
          </cell>
          <cell r="EX365">
            <v>0</v>
          </cell>
          <cell r="EZ365">
            <v>0</v>
          </cell>
          <cell r="FD365">
            <v>0</v>
          </cell>
          <cell r="FF365">
            <v>0</v>
          </cell>
        </row>
        <row r="366">
          <cell r="A366" t="str">
            <v>Elkedler_DKE0_2018</v>
          </cell>
          <cell r="B366" t="str">
            <v>DK-East</v>
          </cell>
          <cell r="G366">
            <v>-3.5</v>
          </cell>
          <cell r="H366">
            <v>3.5</v>
          </cell>
          <cell r="AK366">
            <v>-3.5</v>
          </cell>
          <cell r="AL366">
            <v>0</v>
          </cell>
          <cell r="AN366">
            <v>0</v>
          </cell>
          <cell r="AO366">
            <v>0</v>
          </cell>
          <cell r="AP366">
            <v>0</v>
          </cell>
          <cell r="AQ366">
            <v>0</v>
          </cell>
          <cell r="BG366" t="b">
            <v>0</v>
          </cell>
          <cell r="BO366" t="b">
            <v>0</v>
          </cell>
          <cell r="CA366" t="b">
            <v>0</v>
          </cell>
          <cell r="CB366" t="b">
            <v>0</v>
          </cell>
          <cell r="CD366" t="b">
            <v>0</v>
          </cell>
          <cell r="CE366" t="b">
            <v>0</v>
          </cell>
          <cell r="CG366" t="b">
            <v>0</v>
          </cell>
          <cell r="CH366" t="b">
            <v>0</v>
          </cell>
          <cell r="CP366">
            <v>0</v>
          </cell>
          <cell r="CT366" t="b">
            <v>0</v>
          </cell>
          <cell r="CV366" t="b">
            <v>0</v>
          </cell>
          <cell r="CX366" t="b">
            <v>0</v>
          </cell>
          <cell r="CZ366" t="b">
            <v>0</v>
          </cell>
          <cell r="DB366" t="b">
            <v>0</v>
          </cell>
          <cell r="DD366" t="b">
            <v>0</v>
          </cell>
          <cell r="DF366" t="b">
            <v>0</v>
          </cell>
          <cell r="DH366" t="b">
            <v>0</v>
          </cell>
          <cell r="DJ366" t="b">
            <v>0</v>
          </cell>
          <cell r="DL366" t="b">
            <v>0</v>
          </cell>
          <cell r="DN366" t="b">
            <v>0</v>
          </cell>
          <cell r="DP366" t="b">
            <v>0</v>
          </cell>
          <cell r="DV366">
            <v>0</v>
          </cell>
          <cell r="DX366">
            <v>0</v>
          </cell>
          <cell r="DZ366">
            <v>0</v>
          </cell>
          <cell r="EB366">
            <v>0</v>
          </cell>
          <cell r="ED366">
            <v>0</v>
          </cell>
          <cell r="EF366">
            <v>0</v>
          </cell>
          <cell r="EJ366">
            <v>0</v>
          </cell>
          <cell r="EL366">
            <v>0</v>
          </cell>
          <cell r="EN366">
            <v>0</v>
          </cell>
          <cell r="EP366">
            <v>0</v>
          </cell>
          <cell r="ER366">
            <v>0</v>
          </cell>
          <cell r="ET366">
            <v>0</v>
          </cell>
          <cell r="EX366">
            <v>0</v>
          </cell>
          <cell r="EZ366">
            <v>0</v>
          </cell>
          <cell r="FD366">
            <v>0</v>
          </cell>
          <cell r="FF366">
            <v>0</v>
          </cell>
        </row>
        <row r="367">
          <cell r="A367" t="str">
            <v>Elkedler_DKE0_2019</v>
          </cell>
          <cell r="B367" t="str">
            <v>DK-East</v>
          </cell>
          <cell r="G367">
            <v>-3.5</v>
          </cell>
          <cell r="H367">
            <v>3.5</v>
          </cell>
          <cell r="AK367">
            <v>-3.5</v>
          </cell>
          <cell r="AL367">
            <v>0</v>
          </cell>
          <cell r="AN367">
            <v>0</v>
          </cell>
          <cell r="AO367">
            <v>0</v>
          </cell>
          <cell r="AP367">
            <v>0</v>
          </cell>
          <cell r="AQ367">
            <v>0</v>
          </cell>
          <cell r="BG367" t="b">
            <v>0</v>
          </cell>
          <cell r="BO367" t="b">
            <v>0</v>
          </cell>
          <cell r="CA367" t="b">
            <v>0</v>
          </cell>
          <cell r="CB367" t="b">
            <v>0</v>
          </cell>
          <cell r="CD367" t="b">
            <v>0</v>
          </cell>
          <cell r="CE367" t="b">
            <v>0</v>
          </cell>
          <cell r="CG367" t="b">
            <v>0</v>
          </cell>
          <cell r="CH367" t="b">
            <v>0</v>
          </cell>
          <cell r="CP367">
            <v>0</v>
          </cell>
          <cell r="CT367" t="b">
            <v>0</v>
          </cell>
          <cell r="CV367" t="b">
            <v>0</v>
          </cell>
          <cell r="CX367" t="b">
            <v>0</v>
          </cell>
          <cell r="CZ367" t="b">
            <v>0</v>
          </cell>
          <cell r="DB367" t="b">
            <v>0</v>
          </cell>
          <cell r="DD367" t="b">
            <v>0</v>
          </cell>
          <cell r="DF367" t="b">
            <v>0</v>
          </cell>
          <cell r="DH367" t="b">
            <v>0</v>
          </cell>
          <cell r="DJ367" t="b">
            <v>0</v>
          </cell>
          <cell r="DL367" t="b">
            <v>0</v>
          </cell>
          <cell r="DN367" t="b">
            <v>0</v>
          </cell>
          <cell r="DP367" t="b">
            <v>0</v>
          </cell>
          <cell r="DV367">
            <v>0</v>
          </cell>
          <cell r="DX367">
            <v>0</v>
          </cell>
          <cell r="DZ367">
            <v>0</v>
          </cell>
          <cell r="EB367">
            <v>0</v>
          </cell>
          <cell r="ED367">
            <v>0</v>
          </cell>
          <cell r="EF367">
            <v>0</v>
          </cell>
          <cell r="EJ367">
            <v>0</v>
          </cell>
          <cell r="EL367">
            <v>0</v>
          </cell>
          <cell r="EN367">
            <v>0</v>
          </cell>
          <cell r="EP367">
            <v>0</v>
          </cell>
          <cell r="ER367">
            <v>0</v>
          </cell>
          <cell r="ET367">
            <v>0</v>
          </cell>
          <cell r="EX367">
            <v>0</v>
          </cell>
          <cell r="EZ367">
            <v>0</v>
          </cell>
          <cell r="FD367">
            <v>0</v>
          </cell>
          <cell r="FF367">
            <v>0</v>
          </cell>
        </row>
        <row r="368">
          <cell r="A368" t="str">
            <v>Elkedler_DKE0_2020</v>
          </cell>
          <cell r="B368" t="str">
            <v>DK-East</v>
          </cell>
          <cell r="G368">
            <v>-3.5</v>
          </cell>
          <cell r="H368">
            <v>3.5</v>
          </cell>
          <cell r="AK368">
            <v>-3.5</v>
          </cell>
          <cell r="AL368">
            <v>0</v>
          </cell>
          <cell r="AN368">
            <v>0</v>
          </cell>
          <cell r="AO368">
            <v>0</v>
          </cell>
          <cell r="AP368">
            <v>0</v>
          </cell>
          <cell r="AQ368">
            <v>0</v>
          </cell>
          <cell r="BG368" t="b">
            <v>0</v>
          </cell>
          <cell r="BO368" t="b">
            <v>0</v>
          </cell>
          <cell r="CA368" t="b">
            <v>0</v>
          </cell>
          <cell r="CB368" t="b">
            <v>0</v>
          </cell>
          <cell r="CD368" t="b">
            <v>0</v>
          </cell>
          <cell r="CE368" t="b">
            <v>0</v>
          </cell>
          <cell r="CG368" t="b">
            <v>0</v>
          </cell>
          <cell r="CH368" t="b">
            <v>0</v>
          </cell>
          <cell r="CP368">
            <v>0</v>
          </cell>
          <cell r="CT368" t="b">
            <v>0</v>
          </cell>
          <cell r="CV368" t="b">
            <v>0</v>
          </cell>
          <cell r="CX368" t="b">
            <v>0</v>
          </cell>
          <cell r="CZ368" t="b">
            <v>0</v>
          </cell>
          <cell r="DB368" t="b">
            <v>0</v>
          </cell>
          <cell r="DD368" t="b">
            <v>0</v>
          </cell>
          <cell r="DF368" t="b">
            <v>0</v>
          </cell>
          <cell r="DH368" t="b">
            <v>0</v>
          </cell>
          <cell r="DJ368" t="b">
            <v>0</v>
          </cell>
          <cell r="DL368" t="b">
            <v>0</v>
          </cell>
          <cell r="DN368" t="b">
            <v>0</v>
          </cell>
          <cell r="DP368" t="b">
            <v>0</v>
          </cell>
          <cell r="DV368">
            <v>0</v>
          </cell>
          <cell r="DX368">
            <v>0</v>
          </cell>
          <cell r="DZ368">
            <v>0</v>
          </cell>
          <cell r="EB368">
            <v>0</v>
          </cell>
          <cell r="ED368">
            <v>0</v>
          </cell>
          <cell r="EF368">
            <v>0</v>
          </cell>
          <cell r="EJ368">
            <v>0</v>
          </cell>
          <cell r="EL368">
            <v>0</v>
          </cell>
          <cell r="EN368">
            <v>0</v>
          </cell>
          <cell r="EP368">
            <v>0</v>
          </cell>
          <cell r="ER368">
            <v>0</v>
          </cell>
          <cell r="ET368">
            <v>0</v>
          </cell>
          <cell r="EX368">
            <v>0</v>
          </cell>
          <cell r="EZ368">
            <v>0</v>
          </cell>
          <cell r="FD368">
            <v>0</v>
          </cell>
          <cell r="FF368">
            <v>0</v>
          </cell>
        </row>
        <row r="369">
          <cell r="A369" t="str">
            <v>IndustryCHP_DKE_2000</v>
          </cell>
          <cell r="B369" t="str">
            <v>DK-East</v>
          </cell>
          <cell r="G369">
            <v>207.65000051353127</v>
          </cell>
          <cell r="H369">
            <v>0</v>
          </cell>
          <cell r="N369">
            <v>637.93617400000016</v>
          </cell>
          <cell r="AK369">
            <v>207.65000051353127</v>
          </cell>
          <cell r="AL369">
            <v>0</v>
          </cell>
          <cell r="AN369">
            <v>0</v>
          </cell>
          <cell r="AO369">
            <v>0</v>
          </cell>
          <cell r="AP369">
            <v>0</v>
          </cell>
          <cell r="AQ369">
            <v>0</v>
          </cell>
          <cell r="BG369" t="b">
            <v>0</v>
          </cell>
          <cell r="BO369" t="b">
            <v>0</v>
          </cell>
          <cell r="CA369" t="b">
            <v>0</v>
          </cell>
          <cell r="CB369" t="b">
            <v>0</v>
          </cell>
          <cell r="CD369" t="b">
            <v>0</v>
          </cell>
          <cell r="CE369" t="b">
            <v>0</v>
          </cell>
          <cell r="CG369" t="b">
            <v>0</v>
          </cell>
          <cell r="CH369" t="b">
            <v>0</v>
          </cell>
          <cell r="CP369">
            <v>0</v>
          </cell>
          <cell r="CT369" t="b">
            <v>0</v>
          </cell>
          <cell r="CV369" t="b">
            <v>0</v>
          </cell>
          <cell r="CX369" t="b">
            <v>0</v>
          </cell>
          <cell r="CZ369" t="b">
            <v>0</v>
          </cell>
          <cell r="DB369" t="b">
            <v>0</v>
          </cell>
          <cell r="DD369" t="b">
            <v>0</v>
          </cell>
          <cell r="DF369" t="b">
            <v>0</v>
          </cell>
          <cell r="DH369" t="b">
            <v>0</v>
          </cell>
          <cell r="DJ369" t="b">
            <v>0</v>
          </cell>
          <cell r="DL369" t="b">
            <v>0</v>
          </cell>
          <cell r="DN369" t="b">
            <v>0</v>
          </cell>
          <cell r="DP369" t="b">
            <v>0</v>
          </cell>
          <cell r="DV369">
            <v>0</v>
          </cell>
          <cell r="DX369">
            <v>0</v>
          </cell>
          <cell r="DZ369">
            <v>0</v>
          </cell>
          <cell r="EB369">
            <v>0</v>
          </cell>
          <cell r="ED369">
            <v>0</v>
          </cell>
          <cell r="EF369">
            <v>0</v>
          </cell>
          <cell r="EJ369">
            <v>0</v>
          </cell>
          <cell r="EL369">
            <v>0</v>
          </cell>
          <cell r="EN369">
            <v>0</v>
          </cell>
          <cell r="EP369">
            <v>0</v>
          </cell>
          <cell r="ER369">
            <v>0</v>
          </cell>
          <cell r="ET369">
            <v>0</v>
          </cell>
          <cell r="EX369">
            <v>0</v>
          </cell>
          <cell r="EZ369">
            <v>0</v>
          </cell>
          <cell r="FD369">
            <v>0</v>
          </cell>
          <cell r="FF369">
            <v>0</v>
          </cell>
        </row>
        <row r="370">
          <cell r="A370" t="str">
            <v>IndustryCHP_DKE_2001</v>
          </cell>
          <cell r="B370" t="str">
            <v>DK-East</v>
          </cell>
          <cell r="G370">
            <v>208.98300047870725</v>
          </cell>
          <cell r="H370">
            <v>0</v>
          </cell>
          <cell r="N370">
            <v>563.72201699999994</v>
          </cell>
          <cell r="AK370">
            <v>208.98300047870725</v>
          </cell>
          <cell r="AL370">
            <v>0</v>
          </cell>
          <cell r="AN370">
            <v>0</v>
          </cell>
          <cell r="AO370">
            <v>0</v>
          </cell>
          <cell r="AP370">
            <v>0</v>
          </cell>
          <cell r="AQ370">
            <v>0</v>
          </cell>
          <cell r="BG370" t="b">
            <v>0</v>
          </cell>
          <cell r="BO370" t="b">
            <v>0</v>
          </cell>
          <cell r="CA370" t="b">
            <v>0</v>
          </cell>
          <cell r="CB370" t="b">
            <v>0</v>
          </cell>
          <cell r="CD370" t="b">
            <v>0</v>
          </cell>
          <cell r="CE370" t="b">
            <v>0</v>
          </cell>
          <cell r="CG370" t="b">
            <v>0</v>
          </cell>
          <cell r="CH370" t="b">
            <v>0</v>
          </cell>
          <cell r="CP370">
            <v>0</v>
          </cell>
          <cell r="CT370" t="b">
            <v>0</v>
          </cell>
          <cell r="CV370" t="b">
            <v>0</v>
          </cell>
          <cell r="CX370" t="b">
            <v>0</v>
          </cell>
          <cell r="CZ370" t="b">
            <v>0</v>
          </cell>
          <cell r="DB370" t="b">
            <v>0</v>
          </cell>
          <cell r="DD370" t="b">
            <v>0</v>
          </cell>
          <cell r="DF370" t="b">
            <v>0</v>
          </cell>
          <cell r="DH370" t="b">
            <v>0</v>
          </cell>
          <cell r="DJ370" t="b">
            <v>0</v>
          </cell>
          <cell r="DL370" t="b">
            <v>0</v>
          </cell>
          <cell r="DN370" t="b">
            <v>0</v>
          </cell>
          <cell r="DP370" t="b">
            <v>0</v>
          </cell>
          <cell r="DV370">
            <v>0</v>
          </cell>
          <cell r="DX370">
            <v>0</v>
          </cell>
          <cell r="DZ370">
            <v>0</v>
          </cell>
          <cell r="EB370">
            <v>0</v>
          </cell>
          <cell r="ED370">
            <v>0</v>
          </cell>
          <cell r="EF370">
            <v>0</v>
          </cell>
          <cell r="EJ370">
            <v>0</v>
          </cell>
          <cell r="EL370">
            <v>0</v>
          </cell>
          <cell r="EN370">
            <v>0</v>
          </cell>
          <cell r="EP370">
            <v>0</v>
          </cell>
          <cell r="ER370">
            <v>0</v>
          </cell>
          <cell r="ET370">
            <v>0</v>
          </cell>
          <cell r="EX370">
            <v>0</v>
          </cell>
          <cell r="EZ370">
            <v>0</v>
          </cell>
          <cell r="FD370">
            <v>0</v>
          </cell>
          <cell r="FF370">
            <v>0</v>
          </cell>
        </row>
        <row r="371">
          <cell r="A371" t="str">
            <v>IndustryCHP_DKE_2002</v>
          </cell>
          <cell r="B371" t="str">
            <v>DK-East</v>
          </cell>
          <cell r="G371">
            <v>223.36250045453198</v>
          </cell>
          <cell r="H371">
            <v>0</v>
          </cell>
          <cell r="N371">
            <v>613.93670200000008</v>
          </cell>
          <cell r="AK371">
            <v>223.36250045453198</v>
          </cell>
          <cell r="AL371">
            <v>0</v>
          </cell>
          <cell r="AN371">
            <v>0</v>
          </cell>
          <cell r="AO371">
            <v>0</v>
          </cell>
          <cell r="AP371">
            <v>0</v>
          </cell>
          <cell r="AQ371">
            <v>0</v>
          </cell>
          <cell r="BG371" t="b">
            <v>0</v>
          </cell>
          <cell r="BO371" t="b">
            <v>0</v>
          </cell>
          <cell r="CA371" t="b">
            <v>0</v>
          </cell>
          <cell r="CB371" t="b">
            <v>0</v>
          </cell>
          <cell r="CD371" t="b">
            <v>0</v>
          </cell>
          <cell r="CE371" t="b">
            <v>0</v>
          </cell>
          <cell r="CG371" t="b">
            <v>0</v>
          </cell>
          <cell r="CH371" t="b">
            <v>0</v>
          </cell>
          <cell r="CP371">
            <v>0</v>
          </cell>
          <cell r="CT371" t="b">
            <v>0</v>
          </cell>
          <cell r="CV371" t="b">
            <v>0</v>
          </cell>
          <cell r="CX371" t="b">
            <v>0</v>
          </cell>
          <cell r="CZ371" t="b">
            <v>0</v>
          </cell>
          <cell r="DB371" t="b">
            <v>0</v>
          </cell>
          <cell r="DD371" t="b">
            <v>0</v>
          </cell>
          <cell r="DF371" t="b">
            <v>0</v>
          </cell>
          <cell r="DH371" t="b">
            <v>0</v>
          </cell>
          <cell r="DJ371" t="b">
            <v>0</v>
          </cell>
          <cell r="DL371" t="b">
            <v>0</v>
          </cell>
          <cell r="DN371" t="b">
            <v>0</v>
          </cell>
          <cell r="DP371" t="b">
            <v>0</v>
          </cell>
          <cell r="DV371">
            <v>0</v>
          </cell>
          <cell r="DX371">
            <v>0</v>
          </cell>
          <cell r="DZ371">
            <v>0</v>
          </cell>
          <cell r="EB371">
            <v>0</v>
          </cell>
          <cell r="ED371">
            <v>0</v>
          </cell>
          <cell r="EF371">
            <v>0</v>
          </cell>
          <cell r="EJ371">
            <v>0</v>
          </cell>
          <cell r="EL371">
            <v>0</v>
          </cell>
          <cell r="EN371">
            <v>0</v>
          </cell>
          <cell r="EP371">
            <v>0</v>
          </cell>
          <cell r="ER371">
            <v>0</v>
          </cell>
          <cell r="ET371">
            <v>0</v>
          </cell>
          <cell r="EX371">
            <v>0</v>
          </cell>
          <cell r="EZ371">
            <v>0</v>
          </cell>
          <cell r="FD371">
            <v>0</v>
          </cell>
          <cell r="FF371">
            <v>0</v>
          </cell>
        </row>
        <row r="372">
          <cell r="A372" t="str">
            <v>IndustryCHP_DKE_2003</v>
          </cell>
          <cell r="B372" t="str">
            <v>DK-East</v>
          </cell>
          <cell r="G372">
            <v>219.78250077855773</v>
          </cell>
          <cell r="H372">
            <v>0</v>
          </cell>
          <cell r="N372">
            <v>641.67767099999969</v>
          </cell>
          <cell r="AK372">
            <v>219.78250077855773</v>
          </cell>
          <cell r="AL372">
            <v>0</v>
          </cell>
          <cell r="AN372">
            <v>0</v>
          </cell>
          <cell r="AO372">
            <v>0</v>
          </cell>
          <cell r="AP372">
            <v>0</v>
          </cell>
          <cell r="AQ372">
            <v>0</v>
          </cell>
          <cell r="BG372" t="b">
            <v>0</v>
          </cell>
          <cell r="BO372" t="b">
            <v>0</v>
          </cell>
          <cell r="CA372" t="b">
            <v>0</v>
          </cell>
          <cell r="CB372" t="b">
            <v>0</v>
          </cell>
          <cell r="CD372" t="b">
            <v>0</v>
          </cell>
          <cell r="CE372" t="b">
            <v>0</v>
          </cell>
          <cell r="CG372" t="b">
            <v>0</v>
          </cell>
          <cell r="CH372" t="b">
            <v>0</v>
          </cell>
          <cell r="CP372">
            <v>0</v>
          </cell>
          <cell r="CT372" t="b">
            <v>0</v>
          </cell>
          <cell r="CV372" t="b">
            <v>0</v>
          </cell>
          <cell r="CX372" t="b">
            <v>0</v>
          </cell>
          <cell r="CZ372" t="b">
            <v>0</v>
          </cell>
          <cell r="DB372" t="b">
            <v>0</v>
          </cell>
          <cell r="DD372" t="b">
            <v>0</v>
          </cell>
          <cell r="DF372" t="b">
            <v>0</v>
          </cell>
          <cell r="DH372" t="b">
            <v>0</v>
          </cell>
          <cell r="DJ372" t="b">
            <v>0</v>
          </cell>
          <cell r="DL372" t="b">
            <v>0</v>
          </cell>
          <cell r="DN372" t="b">
            <v>0</v>
          </cell>
          <cell r="DP372" t="b">
            <v>0</v>
          </cell>
          <cell r="DV372">
            <v>0</v>
          </cell>
          <cell r="DX372">
            <v>0</v>
          </cell>
          <cell r="DZ372">
            <v>0</v>
          </cell>
          <cell r="EB372">
            <v>0</v>
          </cell>
          <cell r="ED372">
            <v>0</v>
          </cell>
          <cell r="EF372">
            <v>0</v>
          </cell>
          <cell r="EJ372">
            <v>0</v>
          </cell>
          <cell r="EL372">
            <v>0</v>
          </cell>
          <cell r="EN372">
            <v>0</v>
          </cell>
          <cell r="EP372">
            <v>0</v>
          </cell>
          <cell r="ER372">
            <v>0</v>
          </cell>
          <cell r="ET372">
            <v>0</v>
          </cell>
          <cell r="EX372">
            <v>0</v>
          </cell>
          <cell r="EZ372">
            <v>0</v>
          </cell>
          <cell r="FD372">
            <v>0</v>
          </cell>
          <cell r="FF372">
            <v>0</v>
          </cell>
        </row>
        <row r="373">
          <cell r="A373" t="str">
            <v>IndustryCHP_DKE_2004</v>
          </cell>
          <cell r="B373" t="str">
            <v>DK-East</v>
          </cell>
          <cell r="G373">
            <v>217.95450081513263</v>
          </cell>
          <cell r="H373">
            <v>0</v>
          </cell>
          <cell r="N373">
            <v>654.77353150653289</v>
          </cell>
          <cell r="AK373">
            <v>217.95450081513263</v>
          </cell>
          <cell r="AL373">
            <v>0</v>
          </cell>
          <cell r="AN373">
            <v>0</v>
          </cell>
          <cell r="AO373">
            <v>0</v>
          </cell>
          <cell r="AP373">
            <v>0</v>
          </cell>
          <cell r="AQ373">
            <v>0</v>
          </cell>
          <cell r="BG373" t="b">
            <v>0</v>
          </cell>
          <cell r="BO373" t="b">
            <v>0</v>
          </cell>
          <cell r="CA373" t="b">
            <v>0</v>
          </cell>
          <cell r="CB373" t="b">
            <v>0</v>
          </cell>
          <cell r="CD373" t="b">
            <v>0</v>
          </cell>
          <cell r="CE373" t="b">
            <v>0</v>
          </cell>
          <cell r="CG373" t="b">
            <v>0</v>
          </cell>
          <cell r="CH373" t="b">
            <v>0</v>
          </cell>
          <cell r="CP373">
            <v>0</v>
          </cell>
          <cell r="CT373" t="b">
            <v>0</v>
          </cell>
          <cell r="CV373" t="b">
            <v>0</v>
          </cell>
          <cell r="CX373" t="b">
            <v>0</v>
          </cell>
          <cell r="CZ373" t="b">
            <v>0</v>
          </cell>
          <cell r="DB373" t="b">
            <v>0</v>
          </cell>
          <cell r="DD373" t="b">
            <v>0</v>
          </cell>
          <cell r="DF373" t="b">
            <v>0</v>
          </cell>
          <cell r="DH373" t="b">
            <v>0</v>
          </cell>
          <cell r="DJ373" t="b">
            <v>0</v>
          </cell>
          <cell r="DL373" t="b">
            <v>0</v>
          </cell>
          <cell r="DN373" t="b">
            <v>0</v>
          </cell>
          <cell r="DP373" t="b">
            <v>0</v>
          </cell>
          <cell r="DV373">
            <v>0</v>
          </cell>
          <cell r="DX373">
            <v>0</v>
          </cell>
          <cell r="DZ373">
            <v>0</v>
          </cell>
          <cell r="EB373">
            <v>0</v>
          </cell>
          <cell r="ED373">
            <v>0</v>
          </cell>
          <cell r="EF373">
            <v>0</v>
          </cell>
          <cell r="EJ373">
            <v>0</v>
          </cell>
          <cell r="EL373">
            <v>0</v>
          </cell>
          <cell r="EN373">
            <v>0</v>
          </cell>
          <cell r="EP373">
            <v>0</v>
          </cell>
          <cell r="ER373">
            <v>0</v>
          </cell>
          <cell r="ET373">
            <v>0</v>
          </cell>
          <cell r="EX373">
            <v>0</v>
          </cell>
          <cell r="EZ373">
            <v>0</v>
          </cell>
          <cell r="FD373">
            <v>0</v>
          </cell>
          <cell r="FF373">
            <v>0</v>
          </cell>
        </row>
        <row r="374">
          <cell r="A374" t="str">
            <v>IndustryCHP_DKE_2005</v>
          </cell>
          <cell r="B374" t="str">
            <v>DK-East</v>
          </cell>
          <cell r="G374">
            <v>217.76950081181712</v>
          </cell>
          <cell r="H374">
            <v>0</v>
          </cell>
          <cell r="N374">
            <v>657.76871092653073</v>
          </cell>
          <cell r="AK374">
            <v>217.76950081181712</v>
          </cell>
          <cell r="AL374">
            <v>0</v>
          </cell>
          <cell r="AN374">
            <v>0</v>
          </cell>
          <cell r="AO374">
            <v>0</v>
          </cell>
          <cell r="AP374">
            <v>0</v>
          </cell>
          <cell r="AQ374">
            <v>0</v>
          </cell>
          <cell r="BG374" t="b">
            <v>0</v>
          </cell>
          <cell r="BO374" t="b">
            <v>0</v>
          </cell>
          <cell r="CA374" t="b">
            <v>0</v>
          </cell>
          <cell r="CB374" t="b">
            <v>0</v>
          </cell>
          <cell r="CD374" t="b">
            <v>0</v>
          </cell>
          <cell r="CE374" t="b">
            <v>0</v>
          </cell>
          <cell r="CG374" t="b">
            <v>0</v>
          </cell>
          <cell r="CH374" t="b">
            <v>0</v>
          </cell>
          <cell r="CP374">
            <v>0</v>
          </cell>
          <cell r="CT374" t="b">
            <v>0</v>
          </cell>
          <cell r="CV374" t="b">
            <v>0</v>
          </cell>
          <cell r="CX374" t="b">
            <v>0</v>
          </cell>
          <cell r="CZ374" t="b">
            <v>0</v>
          </cell>
          <cell r="DB374" t="b">
            <v>0</v>
          </cell>
          <cell r="DD374" t="b">
            <v>0</v>
          </cell>
          <cell r="DF374" t="b">
            <v>0</v>
          </cell>
          <cell r="DH374" t="b">
            <v>0</v>
          </cell>
          <cell r="DJ374" t="b">
            <v>0</v>
          </cell>
          <cell r="DL374" t="b">
            <v>0</v>
          </cell>
          <cell r="DN374" t="b">
            <v>0</v>
          </cell>
          <cell r="DP374" t="b">
            <v>0</v>
          </cell>
          <cell r="DV374">
            <v>0</v>
          </cell>
          <cell r="DX374">
            <v>0</v>
          </cell>
          <cell r="DZ374">
            <v>0</v>
          </cell>
          <cell r="EB374">
            <v>0</v>
          </cell>
          <cell r="ED374">
            <v>0</v>
          </cell>
          <cell r="EF374">
            <v>0</v>
          </cell>
          <cell r="EJ374">
            <v>0</v>
          </cell>
          <cell r="EL374">
            <v>0</v>
          </cell>
          <cell r="EN374">
            <v>0</v>
          </cell>
          <cell r="EP374">
            <v>0</v>
          </cell>
          <cell r="ER374">
            <v>0</v>
          </cell>
          <cell r="ET374">
            <v>0</v>
          </cell>
          <cell r="EX374">
            <v>0</v>
          </cell>
          <cell r="EZ374">
            <v>0</v>
          </cell>
          <cell r="FD374">
            <v>0</v>
          </cell>
          <cell r="FF374">
            <v>0</v>
          </cell>
        </row>
        <row r="375">
          <cell r="A375" t="str">
            <v>IndustryCHP_DKE_2006</v>
          </cell>
          <cell r="B375" t="str">
            <v>DK-East</v>
          </cell>
          <cell r="G375">
            <v>219.34450075798668</v>
          </cell>
          <cell r="H375">
            <v>0</v>
          </cell>
          <cell r="N375">
            <v>584.96740393874836</v>
          </cell>
          <cell r="AK375">
            <v>219.34450075798668</v>
          </cell>
          <cell r="AL375">
            <v>0</v>
          </cell>
          <cell r="AN375">
            <v>0</v>
          </cell>
          <cell r="AO375">
            <v>0</v>
          </cell>
          <cell r="AP375">
            <v>0</v>
          </cell>
          <cell r="AQ375">
            <v>0</v>
          </cell>
          <cell r="BG375" t="b">
            <v>0</v>
          </cell>
          <cell r="BO375" t="b">
            <v>0</v>
          </cell>
          <cell r="CA375" t="b">
            <v>0</v>
          </cell>
          <cell r="CB375" t="b">
            <v>0</v>
          </cell>
          <cell r="CD375" t="b">
            <v>0</v>
          </cell>
          <cell r="CE375" t="b">
            <v>0</v>
          </cell>
          <cell r="CG375" t="b">
            <v>0</v>
          </cell>
          <cell r="CH375" t="b">
            <v>0</v>
          </cell>
          <cell r="CP375">
            <v>0</v>
          </cell>
          <cell r="CT375" t="b">
            <v>0</v>
          </cell>
          <cell r="CV375" t="b">
            <v>0</v>
          </cell>
          <cell r="CX375" t="b">
            <v>0</v>
          </cell>
          <cell r="CZ375" t="b">
            <v>0</v>
          </cell>
          <cell r="DB375" t="b">
            <v>0</v>
          </cell>
          <cell r="DD375" t="b">
            <v>0</v>
          </cell>
          <cell r="DF375" t="b">
            <v>0</v>
          </cell>
          <cell r="DH375" t="b">
            <v>0</v>
          </cell>
          <cell r="DJ375" t="b">
            <v>0</v>
          </cell>
          <cell r="DL375" t="b">
            <v>0</v>
          </cell>
          <cell r="DN375" t="b">
            <v>0</v>
          </cell>
          <cell r="DP375" t="b">
            <v>0</v>
          </cell>
          <cell r="DV375">
            <v>0</v>
          </cell>
          <cell r="DX375">
            <v>0</v>
          </cell>
          <cell r="DZ375">
            <v>0</v>
          </cell>
          <cell r="EB375">
            <v>0</v>
          </cell>
          <cell r="ED375">
            <v>0</v>
          </cell>
          <cell r="EF375">
            <v>0</v>
          </cell>
          <cell r="EJ375">
            <v>0</v>
          </cell>
          <cell r="EL375">
            <v>0</v>
          </cell>
          <cell r="EN375">
            <v>0</v>
          </cell>
          <cell r="EP375">
            <v>0</v>
          </cell>
          <cell r="ER375">
            <v>0</v>
          </cell>
          <cell r="ET375">
            <v>0</v>
          </cell>
          <cell r="EX375">
            <v>0</v>
          </cell>
          <cell r="EZ375">
            <v>0</v>
          </cell>
          <cell r="FD375">
            <v>0</v>
          </cell>
          <cell r="FF375">
            <v>0</v>
          </cell>
        </row>
        <row r="376">
          <cell r="A376" t="str">
            <v>IndustryCHP_DKE_2007</v>
          </cell>
          <cell r="B376" t="str">
            <v>DK-East</v>
          </cell>
          <cell r="G376">
            <v>219.34450075798668</v>
          </cell>
          <cell r="H376">
            <v>0</v>
          </cell>
          <cell r="N376">
            <v>508.62690000000003</v>
          </cell>
          <cell r="AK376">
            <v>219.34450075798668</v>
          </cell>
          <cell r="AL376">
            <v>0</v>
          </cell>
          <cell r="AN376">
            <v>0</v>
          </cell>
          <cell r="AO376">
            <v>0</v>
          </cell>
          <cell r="AP376">
            <v>0</v>
          </cell>
          <cell r="AQ376">
            <v>0</v>
          </cell>
          <cell r="BG376" t="b">
            <v>0</v>
          </cell>
          <cell r="BO376" t="b">
            <v>0</v>
          </cell>
          <cell r="CA376" t="b">
            <v>0</v>
          </cell>
          <cell r="CB376" t="b">
            <v>0</v>
          </cell>
          <cell r="CD376" t="b">
            <v>0</v>
          </cell>
          <cell r="CE376" t="b">
            <v>0</v>
          </cell>
          <cell r="CG376" t="b">
            <v>0</v>
          </cell>
          <cell r="CH376" t="b">
            <v>0</v>
          </cell>
          <cell r="CP376">
            <v>0</v>
          </cell>
          <cell r="CT376" t="b">
            <v>0</v>
          </cell>
          <cell r="CV376" t="b">
            <v>0</v>
          </cell>
          <cell r="CX376" t="b">
            <v>0</v>
          </cell>
          <cell r="CZ376" t="b">
            <v>0</v>
          </cell>
          <cell r="DB376" t="b">
            <v>0</v>
          </cell>
          <cell r="DD376" t="b">
            <v>0</v>
          </cell>
          <cell r="DF376" t="b">
            <v>0</v>
          </cell>
          <cell r="DH376" t="b">
            <v>0</v>
          </cell>
          <cell r="DJ376" t="b">
            <v>0</v>
          </cell>
          <cell r="DL376" t="b">
            <v>0</v>
          </cell>
          <cell r="DN376" t="b">
            <v>0</v>
          </cell>
          <cell r="DP376" t="b">
            <v>0</v>
          </cell>
          <cell r="DV376">
            <v>0</v>
          </cell>
          <cell r="DX376">
            <v>0</v>
          </cell>
          <cell r="DZ376">
            <v>0</v>
          </cell>
          <cell r="EB376">
            <v>0</v>
          </cell>
          <cell r="ED376">
            <v>0</v>
          </cell>
          <cell r="EF376">
            <v>0</v>
          </cell>
          <cell r="EJ376">
            <v>0</v>
          </cell>
          <cell r="EL376">
            <v>0</v>
          </cell>
          <cell r="EN376">
            <v>0</v>
          </cell>
          <cell r="EP376">
            <v>0</v>
          </cell>
          <cell r="ER376">
            <v>0</v>
          </cell>
          <cell r="ET376">
            <v>0</v>
          </cell>
          <cell r="EX376">
            <v>0</v>
          </cell>
          <cell r="EZ376">
            <v>0</v>
          </cell>
          <cell r="FD376">
            <v>0</v>
          </cell>
          <cell r="FF376">
            <v>0</v>
          </cell>
        </row>
        <row r="377">
          <cell r="A377" t="str">
            <v>IndustryCHP_DKE_2008</v>
          </cell>
          <cell r="B377" t="str">
            <v>DK-East</v>
          </cell>
          <cell r="G377">
            <v>219.34450075798668</v>
          </cell>
          <cell r="H377">
            <v>0</v>
          </cell>
          <cell r="N377">
            <v>454.02276357427314</v>
          </cell>
          <cell r="AK377">
            <v>219.34450075798668</v>
          </cell>
          <cell r="AL377">
            <v>0</v>
          </cell>
          <cell r="AN377">
            <v>0</v>
          </cell>
          <cell r="AO377">
            <v>0</v>
          </cell>
          <cell r="AP377">
            <v>0</v>
          </cell>
          <cell r="AQ377">
            <v>0</v>
          </cell>
          <cell r="BG377" t="b">
            <v>0</v>
          </cell>
          <cell r="BO377" t="b">
            <v>0</v>
          </cell>
          <cell r="CA377" t="b">
            <v>0</v>
          </cell>
          <cell r="CB377" t="b">
            <v>0</v>
          </cell>
          <cell r="CD377" t="b">
            <v>0</v>
          </cell>
          <cell r="CE377" t="b">
            <v>0</v>
          </cell>
          <cell r="CG377" t="b">
            <v>0</v>
          </cell>
          <cell r="CH377" t="b">
            <v>0</v>
          </cell>
          <cell r="CP377">
            <v>0</v>
          </cell>
          <cell r="CT377" t="b">
            <v>0</v>
          </cell>
          <cell r="CV377" t="b">
            <v>0</v>
          </cell>
          <cell r="CX377" t="b">
            <v>0</v>
          </cell>
          <cell r="CZ377" t="b">
            <v>0</v>
          </cell>
          <cell r="DB377" t="b">
            <v>0</v>
          </cell>
          <cell r="DD377" t="b">
            <v>0</v>
          </cell>
          <cell r="DF377" t="b">
            <v>0</v>
          </cell>
          <cell r="DH377" t="b">
            <v>0</v>
          </cell>
          <cell r="DJ377" t="b">
            <v>0</v>
          </cell>
          <cell r="DL377" t="b">
            <v>0</v>
          </cell>
          <cell r="DN377" t="b">
            <v>0</v>
          </cell>
          <cell r="DP377" t="b">
            <v>0</v>
          </cell>
          <cell r="DV377">
            <v>0</v>
          </cell>
          <cell r="DX377">
            <v>0</v>
          </cell>
          <cell r="DZ377">
            <v>0</v>
          </cell>
          <cell r="EB377">
            <v>0</v>
          </cell>
          <cell r="ED377">
            <v>0</v>
          </cell>
          <cell r="EF377">
            <v>0</v>
          </cell>
          <cell r="EJ377">
            <v>0</v>
          </cell>
          <cell r="EL377">
            <v>0</v>
          </cell>
          <cell r="EN377">
            <v>0</v>
          </cell>
          <cell r="EP377">
            <v>0</v>
          </cell>
          <cell r="ER377">
            <v>0</v>
          </cell>
          <cell r="ET377">
            <v>0</v>
          </cell>
          <cell r="EX377">
            <v>0</v>
          </cell>
          <cell r="EZ377">
            <v>0</v>
          </cell>
          <cell r="FD377">
            <v>0</v>
          </cell>
          <cell r="FF377">
            <v>0</v>
          </cell>
        </row>
        <row r="378">
          <cell r="A378" t="str">
            <v>IndustryCHP_DKE_2009</v>
          </cell>
          <cell r="B378" t="str">
            <v>DK-East</v>
          </cell>
          <cell r="G378">
            <v>219.34450075798668</v>
          </cell>
          <cell r="H378">
            <v>0</v>
          </cell>
          <cell r="N378">
            <v>448.12568376641099</v>
          </cell>
          <cell r="AK378">
            <v>219.34450075798668</v>
          </cell>
          <cell r="AL378">
            <v>0</v>
          </cell>
          <cell r="AN378">
            <v>0</v>
          </cell>
          <cell r="AO378">
            <v>0</v>
          </cell>
          <cell r="AP378">
            <v>0</v>
          </cell>
          <cell r="AQ378">
            <v>0</v>
          </cell>
          <cell r="BG378" t="b">
            <v>0</v>
          </cell>
          <cell r="BO378" t="b">
            <v>0</v>
          </cell>
          <cell r="CA378" t="b">
            <v>0</v>
          </cell>
          <cell r="CB378" t="b">
            <v>0</v>
          </cell>
          <cell r="CD378" t="b">
            <v>0</v>
          </cell>
          <cell r="CE378" t="b">
            <v>0</v>
          </cell>
          <cell r="CG378" t="b">
            <v>0</v>
          </cell>
          <cell r="CH378" t="b">
            <v>0</v>
          </cell>
          <cell r="CP378">
            <v>0</v>
          </cell>
          <cell r="CT378" t="b">
            <v>0</v>
          </cell>
          <cell r="CV378" t="b">
            <v>0</v>
          </cell>
          <cell r="CX378" t="b">
            <v>0</v>
          </cell>
          <cell r="CZ378" t="b">
            <v>0</v>
          </cell>
          <cell r="DB378" t="b">
            <v>0</v>
          </cell>
          <cell r="DD378" t="b">
            <v>0</v>
          </cell>
          <cell r="DF378" t="b">
            <v>0</v>
          </cell>
          <cell r="DH378" t="b">
            <v>0</v>
          </cell>
          <cell r="DJ378" t="b">
            <v>0</v>
          </cell>
          <cell r="DL378" t="b">
            <v>0</v>
          </cell>
          <cell r="DN378" t="b">
            <v>0</v>
          </cell>
          <cell r="DP378" t="b">
            <v>0</v>
          </cell>
          <cell r="DV378">
            <v>0</v>
          </cell>
          <cell r="DX378">
            <v>0</v>
          </cell>
          <cell r="DZ378">
            <v>0</v>
          </cell>
          <cell r="EB378">
            <v>0</v>
          </cell>
          <cell r="ED378">
            <v>0</v>
          </cell>
          <cell r="EF378">
            <v>0</v>
          </cell>
          <cell r="EJ378">
            <v>0</v>
          </cell>
          <cell r="EL378">
            <v>0</v>
          </cell>
          <cell r="EN378">
            <v>0</v>
          </cell>
          <cell r="EP378">
            <v>0</v>
          </cell>
          <cell r="ER378">
            <v>0</v>
          </cell>
          <cell r="ET378">
            <v>0</v>
          </cell>
          <cell r="EX378">
            <v>0</v>
          </cell>
          <cell r="EZ378">
            <v>0</v>
          </cell>
          <cell r="FD378">
            <v>0</v>
          </cell>
          <cell r="FF378">
            <v>0</v>
          </cell>
        </row>
        <row r="379">
          <cell r="A379" t="str">
            <v>IndustryCHP_DKE_2010</v>
          </cell>
          <cell r="B379" t="str">
            <v>DK-East</v>
          </cell>
          <cell r="G379">
            <v>136</v>
          </cell>
          <cell r="H379">
            <v>0</v>
          </cell>
          <cell r="N379">
            <v>448.91946154418798</v>
          </cell>
          <cell r="AK379">
            <v>136</v>
          </cell>
          <cell r="AL379">
            <v>0</v>
          </cell>
          <cell r="AN379">
            <v>0</v>
          </cell>
          <cell r="AO379">
            <v>0</v>
          </cell>
          <cell r="AP379">
            <v>0</v>
          </cell>
          <cell r="AQ379">
            <v>0</v>
          </cell>
          <cell r="BG379" t="b">
            <v>0</v>
          </cell>
          <cell r="BO379" t="b">
            <v>0</v>
          </cell>
          <cell r="CA379" t="b">
            <v>0</v>
          </cell>
          <cell r="CB379" t="b">
            <v>0</v>
          </cell>
          <cell r="CD379" t="b">
            <v>0</v>
          </cell>
          <cell r="CE379" t="b">
            <v>0</v>
          </cell>
          <cell r="CG379" t="b">
            <v>0</v>
          </cell>
          <cell r="CH379" t="b">
            <v>0</v>
          </cell>
          <cell r="CP379">
            <v>0</v>
          </cell>
          <cell r="CT379" t="b">
            <v>0</v>
          </cell>
          <cell r="CV379" t="b">
            <v>0</v>
          </cell>
          <cell r="CX379" t="b">
            <v>0</v>
          </cell>
          <cell r="CZ379" t="b">
            <v>0</v>
          </cell>
          <cell r="DB379" t="b">
            <v>0</v>
          </cell>
          <cell r="DD379" t="b">
            <v>0</v>
          </cell>
          <cell r="DF379" t="b">
            <v>0</v>
          </cell>
          <cell r="DH379" t="b">
            <v>0</v>
          </cell>
          <cell r="DJ379" t="b">
            <v>0</v>
          </cell>
          <cell r="DL379" t="b">
            <v>0</v>
          </cell>
          <cell r="DN379" t="b">
            <v>0</v>
          </cell>
          <cell r="DP379" t="b">
            <v>0</v>
          </cell>
          <cell r="DV379">
            <v>0</v>
          </cell>
          <cell r="DX379">
            <v>0</v>
          </cell>
          <cell r="DZ379">
            <v>0</v>
          </cell>
          <cell r="EB379">
            <v>0</v>
          </cell>
          <cell r="ED379">
            <v>0</v>
          </cell>
          <cell r="EF379">
            <v>0</v>
          </cell>
          <cell r="EJ379">
            <v>0</v>
          </cell>
          <cell r="EL379">
            <v>0</v>
          </cell>
          <cell r="EN379">
            <v>0</v>
          </cell>
          <cell r="EP379">
            <v>0</v>
          </cell>
          <cell r="ER379">
            <v>0</v>
          </cell>
          <cell r="ET379">
            <v>0</v>
          </cell>
          <cell r="EX379">
            <v>0</v>
          </cell>
          <cell r="EZ379">
            <v>0</v>
          </cell>
          <cell r="FD379">
            <v>0</v>
          </cell>
          <cell r="FF379">
            <v>0</v>
          </cell>
        </row>
        <row r="380">
          <cell r="A380" t="str">
            <v>IndustryCHP_DKE_2011</v>
          </cell>
          <cell r="B380" t="str">
            <v>DK-East</v>
          </cell>
          <cell r="G380">
            <v>129</v>
          </cell>
          <cell r="H380">
            <v>0</v>
          </cell>
          <cell r="N380">
            <v>255.88678708297803</v>
          </cell>
          <cell r="AK380">
            <v>129</v>
          </cell>
          <cell r="AL380">
            <v>0</v>
          </cell>
          <cell r="AN380">
            <v>0</v>
          </cell>
          <cell r="AO380">
            <v>0</v>
          </cell>
          <cell r="AP380">
            <v>0</v>
          </cell>
          <cell r="AQ380">
            <v>0</v>
          </cell>
          <cell r="BG380" t="b">
            <v>0</v>
          </cell>
          <cell r="BO380" t="b">
            <v>0</v>
          </cell>
          <cell r="CA380" t="b">
            <v>0</v>
          </cell>
          <cell r="CB380" t="b">
            <v>0</v>
          </cell>
          <cell r="CD380" t="b">
            <v>0</v>
          </cell>
          <cell r="CE380" t="b">
            <v>0</v>
          </cell>
          <cell r="CG380" t="b">
            <v>0</v>
          </cell>
          <cell r="CH380" t="b">
            <v>0</v>
          </cell>
          <cell r="CP380">
            <v>0</v>
          </cell>
          <cell r="CT380" t="b">
            <v>0</v>
          </cell>
          <cell r="CV380" t="b">
            <v>0</v>
          </cell>
          <cell r="CX380" t="b">
            <v>0</v>
          </cell>
          <cell r="CZ380" t="b">
            <v>0</v>
          </cell>
          <cell r="DB380" t="b">
            <v>0</v>
          </cell>
          <cell r="DD380" t="b">
            <v>0</v>
          </cell>
          <cell r="DF380" t="b">
            <v>0</v>
          </cell>
          <cell r="DH380" t="b">
            <v>0</v>
          </cell>
          <cell r="DJ380" t="b">
            <v>0</v>
          </cell>
          <cell r="DL380" t="b">
            <v>0</v>
          </cell>
          <cell r="DN380" t="b">
            <v>0</v>
          </cell>
          <cell r="DP380" t="b">
            <v>0</v>
          </cell>
          <cell r="DV380">
            <v>0</v>
          </cell>
          <cell r="DX380">
            <v>0</v>
          </cell>
          <cell r="DZ380">
            <v>0</v>
          </cell>
          <cell r="EB380">
            <v>0</v>
          </cell>
          <cell r="ED380">
            <v>0</v>
          </cell>
          <cell r="EF380">
            <v>0</v>
          </cell>
          <cell r="EJ380">
            <v>0</v>
          </cell>
          <cell r="EL380">
            <v>0</v>
          </cell>
          <cell r="EN380">
            <v>0</v>
          </cell>
          <cell r="EP380">
            <v>0</v>
          </cell>
          <cell r="ER380">
            <v>0</v>
          </cell>
          <cell r="ET380">
            <v>0</v>
          </cell>
          <cell r="EX380">
            <v>0</v>
          </cell>
          <cell r="EZ380">
            <v>0</v>
          </cell>
          <cell r="FD380">
            <v>0</v>
          </cell>
          <cell r="FF380">
            <v>0</v>
          </cell>
        </row>
        <row r="381">
          <cell r="A381" t="str">
            <v>IndustryCHP_DKE_2012</v>
          </cell>
          <cell r="B381" t="str">
            <v>DK-East</v>
          </cell>
          <cell r="G381">
            <v>0</v>
          </cell>
          <cell r="H381">
            <v>0</v>
          </cell>
          <cell r="N381">
            <v>0</v>
          </cell>
          <cell r="AK381">
            <v>0</v>
          </cell>
          <cell r="AL381">
            <v>0</v>
          </cell>
          <cell r="AN381">
            <v>0</v>
          </cell>
          <cell r="AO381">
            <v>0</v>
          </cell>
          <cell r="AP381">
            <v>0</v>
          </cell>
          <cell r="AQ381">
            <v>0</v>
          </cell>
          <cell r="BG381" t="b">
            <v>0</v>
          </cell>
          <cell r="BO381" t="b">
            <v>0</v>
          </cell>
          <cell r="CA381" t="b">
            <v>0</v>
          </cell>
          <cell r="CB381" t="b">
            <v>0</v>
          </cell>
          <cell r="CD381" t="b">
            <v>0</v>
          </cell>
          <cell r="CE381" t="b">
            <v>0</v>
          </cell>
          <cell r="CG381" t="b">
            <v>0</v>
          </cell>
          <cell r="CH381" t="b">
            <v>0</v>
          </cell>
          <cell r="CP381">
            <v>0</v>
          </cell>
          <cell r="CT381" t="b">
            <v>0</v>
          </cell>
          <cell r="CV381" t="b">
            <v>0</v>
          </cell>
          <cell r="CX381" t="b">
            <v>0</v>
          </cell>
          <cell r="CZ381" t="b">
            <v>0</v>
          </cell>
          <cell r="DB381" t="b">
            <v>0</v>
          </cell>
          <cell r="DD381" t="b">
            <v>0</v>
          </cell>
          <cell r="DF381" t="b">
            <v>0</v>
          </cell>
          <cell r="DH381" t="b">
            <v>0</v>
          </cell>
          <cell r="DJ381" t="b">
            <v>0</v>
          </cell>
          <cell r="DL381" t="b">
            <v>0</v>
          </cell>
          <cell r="DN381" t="b">
            <v>0</v>
          </cell>
          <cell r="DP381" t="b">
            <v>0</v>
          </cell>
          <cell r="DV381">
            <v>0</v>
          </cell>
          <cell r="DX381">
            <v>0</v>
          </cell>
          <cell r="DZ381">
            <v>0</v>
          </cell>
          <cell r="EB381">
            <v>0</v>
          </cell>
          <cell r="ED381">
            <v>0</v>
          </cell>
          <cell r="EF381">
            <v>0</v>
          </cell>
          <cell r="EJ381">
            <v>0</v>
          </cell>
          <cell r="EL381">
            <v>0</v>
          </cell>
          <cell r="EN381">
            <v>0</v>
          </cell>
          <cell r="EP381">
            <v>0</v>
          </cell>
          <cell r="ER381">
            <v>0</v>
          </cell>
          <cell r="ET381">
            <v>0</v>
          </cell>
          <cell r="EX381">
            <v>0</v>
          </cell>
          <cell r="EZ381">
            <v>0</v>
          </cell>
          <cell r="FD381">
            <v>0</v>
          </cell>
          <cell r="FF381">
            <v>0</v>
          </cell>
        </row>
        <row r="382">
          <cell r="A382" t="str">
            <v>IndustryCHP_DKE_2013</v>
          </cell>
          <cell r="B382" t="str">
            <v>DK-East</v>
          </cell>
          <cell r="G382">
            <v>0.16177719489248582</v>
          </cell>
          <cell r="H382">
            <v>0</v>
          </cell>
          <cell r="N382">
            <v>3.4666541762675536</v>
          </cell>
          <cell r="AK382">
            <v>0.16177719489248582</v>
          </cell>
          <cell r="AL382">
            <v>0</v>
          </cell>
          <cell r="AN382">
            <v>0</v>
          </cell>
          <cell r="AO382">
            <v>0</v>
          </cell>
          <cell r="AP382">
            <v>0</v>
          </cell>
          <cell r="AQ382">
            <v>0</v>
          </cell>
          <cell r="BG382" t="b">
            <v>0</v>
          </cell>
          <cell r="BO382" t="b">
            <v>0</v>
          </cell>
          <cell r="CA382" t="b">
            <v>0</v>
          </cell>
          <cell r="CB382" t="b">
            <v>0</v>
          </cell>
          <cell r="CD382" t="b">
            <v>0</v>
          </cell>
          <cell r="CE382" t="b">
            <v>0</v>
          </cell>
          <cell r="CG382" t="b">
            <v>0</v>
          </cell>
          <cell r="CH382" t="b">
            <v>0</v>
          </cell>
          <cell r="CP382">
            <v>0</v>
          </cell>
          <cell r="CT382" t="b">
            <v>0</v>
          </cell>
          <cell r="CV382" t="b">
            <v>0</v>
          </cell>
          <cell r="CX382" t="b">
            <v>0</v>
          </cell>
          <cell r="CZ382" t="b">
            <v>0</v>
          </cell>
          <cell r="DB382" t="b">
            <v>0</v>
          </cell>
          <cell r="DD382" t="b">
            <v>0</v>
          </cell>
          <cell r="DF382" t="b">
            <v>0</v>
          </cell>
          <cell r="DH382" t="b">
            <v>0</v>
          </cell>
          <cell r="DJ382" t="b">
            <v>0</v>
          </cell>
          <cell r="DL382" t="b">
            <v>0</v>
          </cell>
          <cell r="DN382" t="b">
            <v>0</v>
          </cell>
          <cell r="DP382" t="b">
            <v>0</v>
          </cell>
          <cell r="DV382">
            <v>0</v>
          </cell>
          <cell r="DX382">
            <v>0</v>
          </cell>
          <cell r="DZ382">
            <v>0</v>
          </cell>
          <cell r="EB382">
            <v>0</v>
          </cell>
          <cell r="ED382">
            <v>0</v>
          </cell>
          <cell r="EF382">
            <v>0</v>
          </cell>
          <cell r="EJ382">
            <v>0</v>
          </cell>
          <cell r="EL382">
            <v>0</v>
          </cell>
          <cell r="EN382">
            <v>0</v>
          </cell>
          <cell r="EP382">
            <v>0</v>
          </cell>
          <cell r="ER382">
            <v>0</v>
          </cell>
          <cell r="ET382">
            <v>0</v>
          </cell>
          <cell r="EX382">
            <v>0</v>
          </cell>
          <cell r="EZ382">
            <v>0</v>
          </cell>
          <cell r="FD382">
            <v>0</v>
          </cell>
          <cell r="FF382">
            <v>0</v>
          </cell>
        </row>
        <row r="383">
          <cell r="A383" t="str">
            <v>IndustryCHP_DKE_2014</v>
          </cell>
          <cell r="B383" t="str">
            <v>DK-East</v>
          </cell>
          <cell r="G383">
            <v>0.15335185185185385</v>
          </cell>
          <cell r="H383">
            <v>0</v>
          </cell>
          <cell r="N383">
            <v>3.2861111111111541</v>
          </cell>
          <cell r="AK383">
            <v>0.15335185185185385</v>
          </cell>
          <cell r="AL383">
            <v>0</v>
          </cell>
          <cell r="AN383">
            <v>0</v>
          </cell>
          <cell r="AO383">
            <v>0</v>
          </cell>
          <cell r="AP383">
            <v>0</v>
          </cell>
          <cell r="AQ383">
            <v>0</v>
          </cell>
          <cell r="BG383" t="b">
            <v>0</v>
          </cell>
          <cell r="BO383" t="b">
            <v>0</v>
          </cell>
          <cell r="CA383" t="b">
            <v>0</v>
          </cell>
          <cell r="CB383" t="b">
            <v>0</v>
          </cell>
          <cell r="CD383" t="b">
            <v>0</v>
          </cell>
          <cell r="CE383" t="b">
            <v>0</v>
          </cell>
          <cell r="CG383" t="b">
            <v>0</v>
          </cell>
          <cell r="CH383" t="b">
            <v>0</v>
          </cell>
          <cell r="CP383">
            <v>0</v>
          </cell>
          <cell r="CT383" t="b">
            <v>0</v>
          </cell>
          <cell r="CV383" t="b">
            <v>0</v>
          </cell>
          <cell r="CX383" t="b">
            <v>0</v>
          </cell>
          <cell r="CZ383" t="b">
            <v>0</v>
          </cell>
          <cell r="DB383" t="b">
            <v>0</v>
          </cell>
          <cell r="DD383" t="b">
            <v>0</v>
          </cell>
          <cell r="DF383" t="b">
            <v>0</v>
          </cell>
          <cell r="DH383" t="b">
            <v>0</v>
          </cell>
          <cell r="DJ383" t="b">
            <v>0</v>
          </cell>
          <cell r="DL383" t="b">
            <v>0</v>
          </cell>
          <cell r="DN383" t="b">
            <v>0</v>
          </cell>
          <cell r="DP383" t="b">
            <v>0</v>
          </cell>
          <cell r="DV383">
            <v>0</v>
          </cell>
          <cell r="DX383">
            <v>0</v>
          </cell>
          <cell r="DZ383">
            <v>0</v>
          </cell>
          <cell r="EB383">
            <v>0</v>
          </cell>
          <cell r="ED383">
            <v>0</v>
          </cell>
          <cell r="EF383">
            <v>0</v>
          </cell>
          <cell r="EJ383">
            <v>0</v>
          </cell>
          <cell r="EL383">
            <v>0</v>
          </cell>
          <cell r="EN383">
            <v>0</v>
          </cell>
          <cell r="EP383">
            <v>0</v>
          </cell>
          <cell r="ER383">
            <v>0</v>
          </cell>
          <cell r="ET383">
            <v>0</v>
          </cell>
          <cell r="EX383">
            <v>0</v>
          </cell>
          <cell r="EZ383">
            <v>0</v>
          </cell>
          <cell r="FD383">
            <v>0</v>
          </cell>
          <cell r="FF383">
            <v>0</v>
          </cell>
        </row>
        <row r="384">
          <cell r="A384" t="str">
            <v>IndustryCHP_DKE_2015</v>
          </cell>
          <cell r="B384" t="str">
            <v>DK-East</v>
          </cell>
          <cell r="G384">
            <v>0.16514814814814827</v>
          </cell>
          <cell r="H384">
            <v>0</v>
          </cell>
          <cell r="N384">
            <v>3.5388888888888914</v>
          </cell>
          <cell r="AK384">
            <v>0.16514814814814827</v>
          </cell>
          <cell r="AL384">
            <v>0</v>
          </cell>
          <cell r="AN384">
            <v>0</v>
          </cell>
          <cell r="AO384">
            <v>0</v>
          </cell>
          <cell r="AP384">
            <v>0</v>
          </cell>
          <cell r="AQ384">
            <v>0</v>
          </cell>
          <cell r="BG384" t="b">
            <v>0</v>
          </cell>
          <cell r="BO384" t="b">
            <v>0</v>
          </cell>
          <cell r="CA384" t="b">
            <v>0</v>
          </cell>
          <cell r="CB384" t="b">
            <v>0</v>
          </cell>
          <cell r="CD384" t="b">
            <v>0</v>
          </cell>
          <cell r="CE384" t="b">
            <v>0</v>
          </cell>
          <cell r="CG384" t="b">
            <v>0</v>
          </cell>
          <cell r="CH384" t="b">
            <v>0</v>
          </cell>
          <cell r="CP384">
            <v>0</v>
          </cell>
          <cell r="CT384" t="b">
            <v>0</v>
          </cell>
          <cell r="CV384" t="b">
            <v>0</v>
          </cell>
          <cell r="CX384" t="b">
            <v>0</v>
          </cell>
          <cell r="CZ384" t="b">
            <v>0</v>
          </cell>
          <cell r="DB384" t="b">
            <v>0</v>
          </cell>
          <cell r="DD384" t="b">
            <v>0</v>
          </cell>
          <cell r="DF384" t="b">
            <v>0</v>
          </cell>
          <cell r="DH384" t="b">
            <v>0</v>
          </cell>
          <cell r="DJ384" t="b">
            <v>0</v>
          </cell>
          <cell r="DL384" t="b">
            <v>0</v>
          </cell>
          <cell r="DN384" t="b">
            <v>0</v>
          </cell>
          <cell r="DP384" t="b">
            <v>0</v>
          </cell>
          <cell r="DV384">
            <v>0</v>
          </cell>
          <cell r="DX384">
            <v>0</v>
          </cell>
          <cell r="DZ384">
            <v>0</v>
          </cell>
          <cell r="EB384">
            <v>0</v>
          </cell>
          <cell r="ED384">
            <v>0</v>
          </cell>
          <cell r="EF384">
            <v>0</v>
          </cell>
          <cell r="EJ384">
            <v>0</v>
          </cell>
          <cell r="EL384">
            <v>0</v>
          </cell>
          <cell r="EN384">
            <v>0</v>
          </cell>
          <cell r="EP384">
            <v>0</v>
          </cell>
          <cell r="ER384">
            <v>0</v>
          </cell>
          <cell r="ET384">
            <v>0</v>
          </cell>
          <cell r="EX384">
            <v>0</v>
          </cell>
          <cell r="EZ384">
            <v>0</v>
          </cell>
          <cell r="FD384">
            <v>0</v>
          </cell>
          <cell r="FF384">
            <v>0</v>
          </cell>
        </row>
        <row r="385">
          <cell r="A385" t="str">
            <v>IndustryCHP_DKE_2016</v>
          </cell>
          <cell r="B385" t="str">
            <v>DK-East</v>
          </cell>
          <cell r="G385">
            <v>0.17694444444444532</v>
          </cell>
          <cell r="H385">
            <v>0</v>
          </cell>
          <cell r="N385">
            <v>3.7916666666666856</v>
          </cell>
          <cell r="AK385">
            <v>0.17694444444444532</v>
          </cell>
          <cell r="AL385">
            <v>0</v>
          </cell>
          <cell r="AN385">
            <v>0</v>
          </cell>
          <cell r="AO385">
            <v>0</v>
          </cell>
          <cell r="AP385">
            <v>0</v>
          </cell>
          <cell r="AQ385">
            <v>0</v>
          </cell>
          <cell r="BG385" t="b">
            <v>0</v>
          </cell>
          <cell r="BO385" t="b">
            <v>0</v>
          </cell>
          <cell r="CA385" t="b">
            <v>0</v>
          </cell>
          <cell r="CB385" t="b">
            <v>0</v>
          </cell>
          <cell r="CD385" t="b">
            <v>0</v>
          </cell>
          <cell r="CE385" t="b">
            <v>0</v>
          </cell>
          <cell r="CG385" t="b">
            <v>0</v>
          </cell>
          <cell r="CH385" t="b">
            <v>0</v>
          </cell>
          <cell r="CP385">
            <v>0</v>
          </cell>
          <cell r="CT385" t="b">
            <v>0</v>
          </cell>
          <cell r="CV385" t="b">
            <v>0</v>
          </cell>
          <cell r="CX385" t="b">
            <v>0</v>
          </cell>
          <cell r="CZ385" t="b">
            <v>0</v>
          </cell>
          <cell r="DB385" t="b">
            <v>0</v>
          </cell>
          <cell r="DD385" t="b">
            <v>0</v>
          </cell>
          <cell r="DF385" t="b">
            <v>0</v>
          </cell>
          <cell r="DH385" t="b">
            <v>0</v>
          </cell>
          <cell r="DJ385" t="b">
            <v>0</v>
          </cell>
          <cell r="DL385" t="b">
            <v>0</v>
          </cell>
          <cell r="DN385" t="b">
            <v>0</v>
          </cell>
          <cell r="DP385" t="b">
            <v>0</v>
          </cell>
          <cell r="DV385">
            <v>0</v>
          </cell>
          <cell r="DX385">
            <v>0</v>
          </cell>
          <cell r="DZ385">
            <v>0</v>
          </cell>
          <cell r="EB385">
            <v>0</v>
          </cell>
          <cell r="ED385">
            <v>0</v>
          </cell>
          <cell r="EF385">
            <v>0</v>
          </cell>
          <cell r="EJ385">
            <v>0</v>
          </cell>
          <cell r="EL385">
            <v>0</v>
          </cell>
          <cell r="EN385">
            <v>0</v>
          </cell>
          <cell r="EP385">
            <v>0</v>
          </cell>
          <cell r="ER385">
            <v>0</v>
          </cell>
          <cell r="ET385">
            <v>0</v>
          </cell>
          <cell r="EX385">
            <v>0</v>
          </cell>
          <cell r="EZ385">
            <v>0</v>
          </cell>
          <cell r="FD385">
            <v>0</v>
          </cell>
          <cell r="FF385">
            <v>0</v>
          </cell>
        </row>
        <row r="386">
          <cell r="A386" t="str">
            <v>IndustryCHP_DKE_2017</v>
          </cell>
          <cell r="B386" t="str">
            <v>DK-East</v>
          </cell>
          <cell r="G386">
            <v>0.20053703703703413</v>
          </cell>
          <cell r="H386">
            <v>0</v>
          </cell>
          <cell r="N386">
            <v>4.2972222222221603</v>
          </cell>
          <cell r="AK386">
            <v>0.20053703703703413</v>
          </cell>
          <cell r="AL386">
            <v>0</v>
          </cell>
          <cell r="AN386">
            <v>0</v>
          </cell>
          <cell r="AO386">
            <v>0</v>
          </cell>
          <cell r="AP386">
            <v>0</v>
          </cell>
          <cell r="AQ386">
            <v>0</v>
          </cell>
          <cell r="BG386" t="b">
            <v>0</v>
          </cell>
          <cell r="BO386" t="b">
            <v>0</v>
          </cell>
          <cell r="CA386" t="b">
            <v>0</v>
          </cell>
          <cell r="CB386" t="b">
            <v>0</v>
          </cell>
          <cell r="CD386" t="b">
            <v>0</v>
          </cell>
          <cell r="CE386" t="b">
            <v>0</v>
          </cell>
          <cell r="CG386" t="b">
            <v>0</v>
          </cell>
          <cell r="CH386" t="b">
            <v>0</v>
          </cell>
          <cell r="CP386">
            <v>0</v>
          </cell>
          <cell r="CT386" t="b">
            <v>0</v>
          </cell>
          <cell r="CV386" t="b">
            <v>0</v>
          </cell>
          <cell r="CX386" t="b">
            <v>0</v>
          </cell>
          <cell r="CZ386" t="b">
            <v>0</v>
          </cell>
          <cell r="DB386" t="b">
            <v>0</v>
          </cell>
          <cell r="DD386" t="b">
            <v>0</v>
          </cell>
          <cell r="DF386" t="b">
            <v>0</v>
          </cell>
          <cell r="DH386" t="b">
            <v>0</v>
          </cell>
          <cell r="DJ386" t="b">
            <v>0</v>
          </cell>
          <cell r="DL386" t="b">
            <v>0</v>
          </cell>
          <cell r="DN386" t="b">
            <v>0</v>
          </cell>
          <cell r="DP386" t="b">
            <v>0</v>
          </cell>
          <cell r="DV386">
            <v>0</v>
          </cell>
          <cell r="DX386">
            <v>0</v>
          </cell>
          <cell r="DZ386">
            <v>0</v>
          </cell>
          <cell r="EB386">
            <v>0</v>
          </cell>
          <cell r="ED386">
            <v>0</v>
          </cell>
          <cell r="EF386">
            <v>0</v>
          </cell>
          <cell r="EJ386">
            <v>0</v>
          </cell>
          <cell r="EL386">
            <v>0</v>
          </cell>
          <cell r="EN386">
            <v>0</v>
          </cell>
          <cell r="EP386">
            <v>0</v>
          </cell>
          <cell r="ER386">
            <v>0</v>
          </cell>
          <cell r="ET386">
            <v>0</v>
          </cell>
          <cell r="EX386">
            <v>0</v>
          </cell>
          <cell r="EZ386">
            <v>0</v>
          </cell>
          <cell r="FD386">
            <v>0</v>
          </cell>
          <cell r="FF386">
            <v>0</v>
          </cell>
        </row>
        <row r="387">
          <cell r="A387" t="str">
            <v>IndustryCHP_DKE_2018</v>
          </cell>
          <cell r="B387" t="str">
            <v>DK-East</v>
          </cell>
          <cell r="G387">
            <v>0.1887407407407424</v>
          </cell>
          <cell r="H387">
            <v>0</v>
          </cell>
          <cell r="N387">
            <v>4.0444444444444798</v>
          </cell>
          <cell r="AK387">
            <v>0.1887407407407424</v>
          </cell>
          <cell r="AL387">
            <v>0</v>
          </cell>
          <cell r="AN387">
            <v>0</v>
          </cell>
          <cell r="AO387">
            <v>0</v>
          </cell>
          <cell r="AP387">
            <v>0</v>
          </cell>
          <cell r="AQ387">
            <v>0</v>
          </cell>
          <cell r="BG387" t="b">
            <v>0</v>
          </cell>
          <cell r="BO387" t="b">
            <v>0</v>
          </cell>
          <cell r="CA387" t="b">
            <v>0</v>
          </cell>
          <cell r="CB387" t="b">
            <v>0</v>
          </cell>
          <cell r="CD387" t="b">
            <v>0</v>
          </cell>
          <cell r="CE387" t="b">
            <v>0</v>
          </cell>
          <cell r="CG387" t="b">
            <v>0</v>
          </cell>
          <cell r="CH387" t="b">
            <v>0</v>
          </cell>
          <cell r="CP387">
            <v>0</v>
          </cell>
          <cell r="CT387" t="b">
            <v>0</v>
          </cell>
          <cell r="CV387" t="b">
            <v>0</v>
          </cell>
          <cell r="CX387" t="b">
            <v>0</v>
          </cell>
          <cell r="CZ387" t="b">
            <v>0</v>
          </cell>
          <cell r="DB387" t="b">
            <v>0</v>
          </cell>
          <cell r="DD387" t="b">
            <v>0</v>
          </cell>
          <cell r="DF387" t="b">
            <v>0</v>
          </cell>
          <cell r="DH387" t="b">
            <v>0</v>
          </cell>
          <cell r="DJ387" t="b">
            <v>0</v>
          </cell>
          <cell r="DL387" t="b">
            <v>0</v>
          </cell>
          <cell r="DN387" t="b">
            <v>0</v>
          </cell>
          <cell r="DP387" t="b">
            <v>0</v>
          </cell>
          <cell r="DV387">
            <v>0</v>
          </cell>
          <cell r="DX387">
            <v>0</v>
          </cell>
          <cell r="DZ387">
            <v>0</v>
          </cell>
          <cell r="EB387">
            <v>0</v>
          </cell>
          <cell r="ED387">
            <v>0</v>
          </cell>
          <cell r="EF387">
            <v>0</v>
          </cell>
          <cell r="EJ387">
            <v>0</v>
          </cell>
          <cell r="EL387">
            <v>0</v>
          </cell>
          <cell r="EN387">
            <v>0</v>
          </cell>
          <cell r="EP387">
            <v>0</v>
          </cell>
          <cell r="ER387">
            <v>0</v>
          </cell>
          <cell r="ET387">
            <v>0</v>
          </cell>
          <cell r="EX387">
            <v>0</v>
          </cell>
          <cell r="EZ387">
            <v>0</v>
          </cell>
          <cell r="FD387">
            <v>0</v>
          </cell>
          <cell r="FF387">
            <v>0</v>
          </cell>
        </row>
        <row r="388">
          <cell r="A388" t="str">
            <v>IndustryCHP_DKE_2019</v>
          </cell>
          <cell r="B388" t="str">
            <v>DK-East</v>
          </cell>
          <cell r="G388">
            <v>0.12975925925925971</v>
          </cell>
          <cell r="H388">
            <v>0</v>
          </cell>
          <cell r="N388">
            <v>2.7805555555555657</v>
          </cell>
          <cell r="AK388">
            <v>0.12975925925925971</v>
          </cell>
          <cell r="AL388">
            <v>0</v>
          </cell>
          <cell r="AN388">
            <v>0</v>
          </cell>
          <cell r="AO388">
            <v>0</v>
          </cell>
          <cell r="AP388">
            <v>0</v>
          </cell>
          <cell r="AQ388">
            <v>0</v>
          </cell>
          <cell r="BG388" t="b">
            <v>0</v>
          </cell>
          <cell r="BO388" t="b">
            <v>0</v>
          </cell>
          <cell r="CA388" t="b">
            <v>0</v>
          </cell>
          <cell r="CB388" t="b">
            <v>0</v>
          </cell>
          <cell r="CD388" t="b">
            <v>0</v>
          </cell>
          <cell r="CE388" t="b">
            <v>0</v>
          </cell>
          <cell r="CG388" t="b">
            <v>0</v>
          </cell>
          <cell r="CH388" t="b">
            <v>0</v>
          </cell>
          <cell r="CP388">
            <v>0</v>
          </cell>
          <cell r="CT388" t="b">
            <v>0</v>
          </cell>
          <cell r="CV388" t="b">
            <v>0</v>
          </cell>
          <cell r="CX388" t="b">
            <v>0</v>
          </cell>
          <cell r="CZ388" t="b">
            <v>0</v>
          </cell>
          <cell r="DB388" t="b">
            <v>0</v>
          </cell>
          <cell r="DD388" t="b">
            <v>0</v>
          </cell>
          <cell r="DF388" t="b">
            <v>0</v>
          </cell>
          <cell r="DH388" t="b">
            <v>0</v>
          </cell>
          <cell r="DJ388" t="b">
            <v>0</v>
          </cell>
          <cell r="DL388" t="b">
            <v>0</v>
          </cell>
          <cell r="DN388" t="b">
            <v>0</v>
          </cell>
          <cell r="DP388" t="b">
            <v>0</v>
          </cell>
          <cell r="DV388">
            <v>0</v>
          </cell>
          <cell r="DX388">
            <v>0</v>
          </cell>
          <cell r="DZ388">
            <v>0</v>
          </cell>
          <cell r="EB388">
            <v>0</v>
          </cell>
          <cell r="ED388">
            <v>0</v>
          </cell>
          <cell r="EF388">
            <v>0</v>
          </cell>
          <cell r="EJ388">
            <v>0</v>
          </cell>
          <cell r="EL388">
            <v>0</v>
          </cell>
          <cell r="EN388">
            <v>0</v>
          </cell>
          <cell r="EP388">
            <v>0</v>
          </cell>
          <cell r="ER388">
            <v>0</v>
          </cell>
          <cell r="ET388">
            <v>0</v>
          </cell>
          <cell r="EX388">
            <v>0</v>
          </cell>
          <cell r="EZ388">
            <v>0</v>
          </cell>
          <cell r="FD388">
            <v>0</v>
          </cell>
          <cell r="FF388">
            <v>0</v>
          </cell>
        </row>
        <row r="389">
          <cell r="A389" t="str">
            <v>IndustryCHP_DKE_2020</v>
          </cell>
          <cell r="B389" t="str">
            <v>DK-East</v>
          </cell>
          <cell r="G389">
            <v>0.1887407407407424</v>
          </cell>
          <cell r="H389">
            <v>0</v>
          </cell>
          <cell r="N389">
            <v>4.0444444444444798</v>
          </cell>
          <cell r="AK389">
            <v>0.1887407407407424</v>
          </cell>
          <cell r="AL389">
            <v>0</v>
          </cell>
          <cell r="AN389">
            <v>0</v>
          </cell>
          <cell r="AO389">
            <v>0</v>
          </cell>
          <cell r="AP389">
            <v>0</v>
          </cell>
          <cell r="AQ389">
            <v>0</v>
          </cell>
          <cell r="BG389" t="b">
            <v>0</v>
          </cell>
          <cell r="BO389" t="b">
            <v>0</v>
          </cell>
          <cell r="CA389" t="b">
            <v>0</v>
          </cell>
          <cell r="CB389" t="b">
            <v>0</v>
          </cell>
          <cell r="CD389" t="b">
            <v>0</v>
          </cell>
          <cell r="CE389" t="b">
            <v>0</v>
          </cell>
          <cell r="CG389" t="b">
            <v>0</v>
          </cell>
          <cell r="CH389" t="b">
            <v>0</v>
          </cell>
          <cell r="CP389">
            <v>0</v>
          </cell>
          <cell r="CT389" t="b">
            <v>0</v>
          </cell>
          <cell r="CV389" t="b">
            <v>0</v>
          </cell>
          <cell r="CX389" t="b">
            <v>0</v>
          </cell>
          <cell r="CZ389" t="b">
            <v>0</v>
          </cell>
          <cell r="DB389" t="b">
            <v>0</v>
          </cell>
          <cell r="DD389" t="b">
            <v>0</v>
          </cell>
          <cell r="DF389" t="b">
            <v>0</v>
          </cell>
          <cell r="DH389" t="b">
            <v>0</v>
          </cell>
          <cell r="DJ389" t="b">
            <v>0</v>
          </cell>
          <cell r="DL389" t="b">
            <v>0</v>
          </cell>
          <cell r="DN389" t="b">
            <v>0</v>
          </cell>
          <cell r="DP389" t="b">
            <v>0</v>
          </cell>
          <cell r="DV389">
            <v>0</v>
          </cell>
          <cell r="DX389">
            <v>0</v>
          </cell>
          <cell r="DZ389">
            <v>0</v>
          </cell>
          <cell r="EB389">
            <v>0</v>
          </cell>
          <cell r="ED389">
            <v>0</v>
          </cell>
          <cell r="EF389">
            <v>0</v>
          </cell>
          <cell r="EJ389">
            <v>0</v>
          </cell>
          <cell r="EL389">
            <v>0</v>
          </cell>
          <cell r="EN389">
            <v>0</v>
          </cell>
          <cell r="EP389">
            <v>0</v>
          </cell>
          <cell r="ER389">
            <v>0</v>
          </cell>
          <cell r="ET389">
            <v>0</v>
          </cell>
          <cell r="EX389">
            <v>0</v>
          </cell>
          <cell r="EZ389">
            <v>0</v>
          </cell>
          <cell r="FD389">
            <v>0</v>
          </cell>
          <cell r="FF389">
            <v>0</v>
          </cell>
        </row>
        <row r="390">
          <cell r="A390" t="str">
            <v>IndustryCHP_DKE_2021</v>
          </cell>
          <cell r="B390" t="str">
            <v>DK-East</v>
          </cell>
          <cell r="G390">
            <v>0.17694444444444532</v>
          </cell>
          <cell r="H390">
            <v>0</v>
          </cell>
          <cell r="N390">
            <v>3.7916666666666856</v>
          </cell>
          <cell r="AK390">
            <v>0.17694444444444532</v>
          </cell>
          <cell r="AL390">
            <v>0</v>
          </cell>
          <cell r="AN390">
            <v>0</v>
          </cell>
          <cell r="AO390">
            <v>0</v>
          </cell>
          <cell r="AP390">
            <v>0</v>
          </cell>
          <cell r="AQ390">
            <v>0</v>
          </cell>
          <cell r="BG390" t="b">
            <v>0</v>
          </cell>
          <cell r="BO390" t="b">
            <v>0</v>
          </cell>
          <cell r="CA390" t="b">
            <v>0</v>
          </cell>
          <cell r="CB390" t="b">
            <v>0</v>
          </cell>
          <cell r="CD390" t="b">
            <v>0</v>
          </cell>
          <cell r="CE390" t="b">
            <v>0</v>
          </cell>
          <cell r="CG390" t="b">
            <v>0</v>
          </cell>
          <cell r="CH390" t="b">
            <v>0</v>
          </cell>
          <cell r="CP390">
            <v>0</v>
          </cell>
          <cell r="CT390" t="b">
            <v>0</v>
          </cell>
          <cell r="CV390" t="b">
            <v>0</v>
          </cell>
          <cell r="CX390" t="b">
            <v>0</v>
          </cell>
          <cell r="CZ390" t="b">
            <v>0</v>
          </cell>
          <cell r="DB390" t="b">
            <v>0</v>
          </cell>
          <cell r="DD390" t="b">
            <v>0</v>
          </cell>
          <cell r="DF390" t="b">
            <v>0</v>
          </cell>
          <cell r="DH390" t="b">
            <v>0</v>
          </cell>
          <cell r="DJ390" t="b">
            <v>0</v>
          </cell>
          <cell r="DL390" t="b">
            <v>0</v>
          </cell>
          <cell r="DN390" t="b">
            <v>0</v>
          </cell>
          <cell r="DP390" t="b">
            <v>0</v>
          </cell>
          <cell r="DV390">
            <v>0</v>
          </cell>
          <cell r="DX390">
            <v>0</v>
          </cell>
          <cell r="DZ390">
            <v>0</v>
          </cell>
          <cell r="EB390">
            <v>0</v>
          </cell>
          <cell r="ED390">
            <v>0</v>
          </cell>
          <cell r="EF390">
            <v>0</v>
          </cell>
          <cell r="EJ390">
            <v>0</v>
          </cell>
          <cell r="EL390">
            <v>0</v>
          </cell>
          <cell r="EN390">
            <v>0</v>
          </cell>
          <cell r="EP390">
            <v>0</v>
          </cell>
          <cell r="ER390">
            <v>0</v>
          </cell>
          <cell r="ET390">
            <v>0</v>
          </cell>
          <cell r="EX390">
            <v>0</v>
          </cell>
          <cell r="EZ390">
            <v>0</v>
          </cell>
          <cell r="FD390">
            <v>0</v>
          </cell>
          <cell r="FF390">
            <v>0</v>
          </cell>
        </row>
        <row r="391">
          <cell r="A391" t="str">
            <v>IndustryCHP_DKE_2022</v>
          </cell>
          <cell r="B391" t="str">
            <v>DK-East</v>
          </cell>
          <cell r="G391">
            <v>0.17694444444444268</v>
          </cell>
          <cell r="H391">
            <v>0</v>
          </cell>
          <cell r="N391">
            <v>3.7916666666666288</v>
          </cell>
          <cell r="AK391">
            <v>0.17694444444444268</v>
          </cell>
          <cell r="AL391">
            <v>0</v>
          </cell>
          <cell r="AN391">
            <v>0</v>
          </cell>
          <cell r="AO391">
            <v>0</v>
          </cell>
          <cell r="AP391">
            <v>0</v>
          </cell>
          <cell r="AQ391">
            <v>0</v>
          </cell>
          <cell r="BG391" t="b">
            <v>0</v>
          </cell>
          <cell r="BO391" t="b">
            <v>0</v>
          </cell>
          <cell r="CA391" t="b">
            <v>0</v>
          </cell>
          <cell r="CB391" t="b">
            <v>0</v>
          </cell>
          <cell r="CD391" t="b">
            <v>0</v>
          </cell>
          <cell r="CE391" t="b">
            <v>0</v>
          </cell>
          <cell r="CG391" t="b">
            <v>0</v>
          </cell>
          <cell r="CH391" t="b">
            <v>0</v>
          </cell>
          <cell r="CP391">
            <v>0</v>
          </cell>
          <cell r="CT391" t="b">
            <v>0</v>
          </cell>
          <cell r="CV391" t="b">
            <v>0</v>
          </cell>
          <cell r="CX391" t="b">
            <v>0</v>
          </cell>
          <cell r="CZ391" t="b">
            <v>0</v>
          </cell>
          <cell r="DB391" t="b">
            <v>0</v>
          </cell>
          <cell r="DD391" t="b">
            <v>0</v>
          </cell>
          <cell r="DF391" t="b">
            <v>0</v>
          </cell>
          <cell r="DH391" t="b">
            <v>0</v>
          </cell>
          <cell r="DJ391" t="b">
            <v>0</v>
          </cell>
          <cell r="DL391" t="b">
            <v>0</v>
          </cell>
          <cell r="DN391" t="b">
            <v>0</v>
          </cell>
          <cell r="DP391" t="b">
            <v>0</v>
          </cell>
          <cell r="DV391">
            <v>0</v>
          </cell>
          <cell r="DX391">
            <v>0</v>
          </cell>
          <cell r="DZ391">
            <v>0</v>
          </cell>
          <cell r="EB391">
            <v>0</v>
          </cell>
          <cell r="ED391">
            <v>0</v>
          </cell>
          <cell r="EF391">
            <v>0</v>
          </cell>
          <cell r="EJ391">
            <v>0</v>
          </cell>
          <cell r="EL391">
            <v>0</v>
          </cell>
          <cell r="EN391">
            <v>0</v>
          </cell>
          <cell r="EP391">
            <v>0</v>
          </cell>
          <cell r="ER391">
            <v>0</v>
          </cell>
          <cell r="ET391">
            <v>0</v>
          </cell>
          <cell r="EX391">
            <v>0</v>
          </cell>
          <cell r="EZ391">
            <v>0</v>
          </cell>
          <cell r="FD391">
            <v>0</v>
          </cell>
          <cell r="FF391">
            <v>0</v>
          </cell>
        </row>
        <row r="392">
          <cell r="A392" t="str">
            <v>IndustryCHP_DKE_2023</v>
          </cell>
          <cell r="B392" t="str">
            <v>DK-East</v>
          </cell>
          <cell r="G392">
            <v>0.17694444444444532</v>
          </cell>
          <cell r="H392">
            <v>0</v>
          </cell>
          <cell r="N392">
            <v>3.7916666666666856</v>
          </cell>
          <cell r="AK392">
            <v>0.17694444444444532</v>
          </cell>
          <cell r="AL392">
            <v>0</v>
          </cell>
          <cell r="AN392">
            <v>0</v>
          </cell>
          <cell r="AO392">
            <v>0</v>
          </cell>
          <cell r="AP392">
            <v>0</v>
          </cell>
          <cell r="AQ392">
            <v>0</v>
          </cell>
          <cell r="BG392" t="b">
            <v>0</v>
          </cell>
          <cell r="BO392" t="b">
            <v>0</v>
          </cell>
          <cell r="CA392" t="b">
            <v>0</v>
          </cell>
          <cell r="CB392" t="b">
            <v>0</v>
          </cell>
          <cell r="CD392" t="b">
            <v>0</v>
          </cell>
          <cell r="CE392" t="b">
            <v>0</v>
          </cell>
          <cell r="CG392" t="b">
            <v>0</v>
          </cell>
          <cell r="CH392" t="b">
            <v>0</v>
          </cell>
          <cell r="CP392">
            <v>0</v>
          </cell>
          <cell r="CT392" t="b">
            <v>0</v>
          </cell>
          <cell r="CV392" t="b">
            <v>0</v>
          </cell>
          <cell r="CX392" t="b">
            <v>0</v>
          </cell>
          <cell r="CZ392" t="b">
            <v>0</v>
          </cell>
          <cell r="DB392" t="b">
            <v>0</v>
          </cell>
          <cell r="DD392" t="b">
            <v>0</v>
          </cell>
          <cell r="DF392" t="b">
            <v>0</v>
          </cell>
          <cell r="DH392" t="b">
            <v>0</v>
          </cell>
          <cell r="DJ392" t="b">
            <v>0</v>
          </cell>
          <cell r="DL392" t="b">
            <v>0</v>
          </cell>
          <cell r="DN392" t="b">
            <v>0</v>
          </cell>
          <cell r="DP392" t="b">
            <v>0</v>
          </cell>
          <cell r="DV392">
            <v>0</v>
          </cell>
          <cell r="DX392">
            <v>0</v>
          </cell>
          <cell r="DZ392">
            <v>0</v>
          </cell>
          <cell r="EB392">
            <v>0</v>
          </cell>
          <cell r="ED392">
            <v>0</v>
          </cell>
          <cell r="EF392">
            <v>0</v>
          </cell>
          <cell r="EJ392">
            <v>0</v>
          </cell>
          <cell r="EL392">
            <v>0</v>
          </cell>
          <cell r="EN392">
            <v>0</v>
          </cell>
          <cell r="EP392">
            <v>0</v>
          </cell>
          <cell r="ER392">
            <v>0</v>
          </cell>
          <cell r="ET392">
            <v>0</v>
          </cell>
          <cell r="EX392">
            <v>0</v>
          </cell>
          <cell r="EZ392">
            <v>0</v>
          </cell>
          <cell r="FD392">
            <v>0</v>
          </cell>
          <cell r="FF392">
            <v>0</v>
          </cell>
        </row>
        <row r="393">
          <cell r="A393" t="str">
            <v>IndustryCHP_DKE_2024</v>
          </cell>
          <cell r="B393" t="str">
            <v>DK-East</v>
          </cell>
          <cell r="G393">
            <v>0.17694444444444268</v>
          </cell>
          <cell r="H393">
            <v>0</v>
          </cell>
          <cell r="N393">
            <v>3.7916666666666288</v>
          </cell>
          <cell r="AK393">
            <v>0.17694444444444268</v>
          </cell>
          <cell r="AL393">
            <v>0</v>
          </cell>
          <cell r="AN393">
            <v>0</v>
          </cell>
          <cell r="AO393">
            <v>0</v>
          </cell>
          <cell r="AP393">
            <v>0</v>
          </cell>
          <cell r="AQ393">
            <v>0</v>
          </cell>
          <cell r="BG393" t="b">
            <v>0</v>
          </cell>
          <cell r="BO393" t="b">
            <v>0</v>
          </cell>
          <cell r="CA393" t="b">
            <v>0</v>
          </cell>
          <cell r="CB393" t="b">
            <v>0</v>
          </cell>
          <cell r="CD393" t="b">
            <v>0</v>
          </cell>
          <cell r="CE393" t="b">
            <v>0</v>
          </cell>
          <cell r="CG393" t="b">
            <v>0</v>
          </cell>
          <cell r="CH393" t="b">
            <v>0</v>
          </cell>
          <cell r="CP393">
            <v>0</v>
          </cell>
          <cell r="CT393" t="b">
            <v>0</v>
          </cell>
          <cell r="CV393" t="b">
            <v>0</v>
          </cell>
          <cell r="CX393" t="b">
            <v>0</v>
          </cell>
          <cell r="CZ393" t="b">
            <v>0</v>
          </cell>
          <cell r="DB393" t="b">
            <v>0</v>
          </cell>
          <cell r="DD393" t="b">
            <v>0</v>
          </cell>
          <cell r="DF393" t="b">
            <v>0</v>
          </cell>
          <cell r="DH393" t="b">
            <v>0</v>
          </cell>
          <cell r="DJ393" t="b">
            <v>0</v>
          </cell>
          <cell r="DL393" t="b">
            <v>0</v>
          </cell>
          <cell r="DN393" t="b">
            <v>0</v>
          </cell>
          <cell r="DP393" t="b">
            <v>0</v>
          </cell>
          <cell r="DV393">
            <v>0</v>
          </cell>
          <cell r="DX393">
            <v>0</v>
          </cell>
          <cell r="DZ393">
            <v>0</v>
          </cell>
          <cell r="EB393">
            <v>0</v>
          </cell>
          <cell r="ED393">
            <v>0</v>
          </cell>
          <cell r="EF393">
            <v>0</v>
          </cell>
          <cell r="EJ393">
            <v>0</v>
          </cell>
          <cell r="EL393">
            <v>0</v>
          </cell>
          <cell r="EN393">
            <v>0</v>
          </cell>
          <cell r="EP393">
            <v>0</v>
          </cell>
          <cell r="ER393">
            <v>0</v>
          </cell>
          <cell r="ET393">
            <v>0</v>
          </cell>
          <cell r="EX393">
            <v>0</v>
          </cell>
          <cell r="EZ393">
            <v>0</v>
          </cell>
          <cell r="FD393">
            <v>0</v>
          </cell>
          <cell r="FF393">
            <v>0</v>
          </cell>
        </row>
        <row r="394">
          <cell r="A394" t="str">
            <v>IndustryCHP_DKE_2025</v>
          </cell>
          <cell r="B394" t="str">
            <v>DK-East</v>
          </cell>
          <cell r="G394">
            <v>0.17694444444444268</v>
          </cell>
          <cell r="H394">
            <v>0</v>
          </cell>
          <cell r="N394">
            <v>3.7916666666666288</v>
          </cell>
          <cell r="AK394">
            <v>0.17694444444444268</v>
          </cell>
          <cell r="AL394">
            <v>0</v>
          </cell>
          <cell r="AN394">
            <v>0</v>
          </cell>
          <cell r="AO394">
            <v>0</v>
          </cell>
          <cell r="AP394">
            <v>0</v>
          </cell>
          <cell r="AQ394">
            <v>0</v>
          </cell>
          <cell r="BG394" t="b">
            <v>0</v>
          </cell>
          <cell r="BO394" t="b">
            <v>0</v>
          </cell>
          <cell r="CA394" t="b">
            <v>0</v>
          </cell>
          <cell r="CB394" t="b">
            <v>0</v>
          </cell>
          <cell r="CD394" t="b">
            <v>0</v>
          </cell>
          <cell r="CE394" t="b">
            <v>0</v>
          </cell>
          <cell r="CG394" t="b">
            <v>0</v>
          </cell>
          <cell r="CH394" t="b">
            <v>0</v>
          </cell>
          <cell r="CP394">
            <v>0</v>
          </cell>
          <cell r="CT394" t="b">
            <v>0</v>
          </cell>
          <cell r="CV394" t="b">
            <v>0</v>
          </cell>
          <cell r="CX394" t="b">
            <v>0</v>
          </cell>
          <cell r="CZ394" t="b">
            <v>0</v>
          </cell>
          <cell r="DB394" t="b">
            <v>0</v>
          </cell>
          <cell r="DD394" t="b">
            <v>0</v>
          </cell>
          <cell r="DF394" t="b">
            <v>0</v>
          </cell>
          <cell r="DH394" t="b">
            <v>0</v>
          </cell>
          <cell r="DJ394" t="b">
            <v>0</v>
          </cell>
          <cell r="DL394" t="b">
            <v>0</v>
          </cell>
          <cell r="DN394" t="b">
            <v>0</v>
          </cell>
          <cell r="DP394" t="b">
            <v>0</v>
          </cell>
          <cell r="DV394">
            <v>0</v>
          </cell>
          <cell r="DX394">
            <v>0</v>
          </cell>
          <cell r="DZ394">
            <v>0</v>
          </cell>
          <cell r="EB394">
            <v>0</v>
          </cell>
          <cell r="ED394">
            <v>0</v>
          </cell>
          <cell r="EF394">
            <v>0</v>
          </cell>
          <cell r="EJ394">
            <v>0</v>
          </cell>
          <cell r="EL394">
            <v>0</v>
          </cell>
          <cell r="EN394">
            <v>0</v>
          </cell>
          <cell r="EP394">
            <v>0</v>
          </cell>
          <cell r="ER394">
            <v>0</v>
          </cell>
          <cell r="ET394">
            <v>0</v>
          </cell>
          <cell r="EX394">
            <v>0</v>
          </cell>
          <cell r="EZ394">
            <v>0</v>
          </cell>
          <cell r="FD394">
            <v>0</v>
          </cell>
          <cell r="FF394">
            <v>0</v>
          </cell>
        </row>
        <row r="395">
          <cell r="A395" t="str">
            <v>IndustryCHP_DKE_2026</v>
          </cell>
          <cell r="B395" t="str">
            <v>DK-East</v>
          </cell>
          <cell r="G395">
            <v>0.17694444444444532</v>
          </cell>
          <cell r="H395">
            <v>0</v>
          </cell>
          <cell r="N395">
            <v>3.7916666666666856</v>
          </cell>
          <cell r="AK395">
            <v>0.17694444444444532</v>
          </cell>
          <cell r="AL395">
            <v>0</v>
          </cell>
          <cell r="AN395">
            <v>0</v>
          </cell>
          <cell r="AO395">
            <v>0</v>
          </cell>
          <cell r="AP395">
            <v>0</v>
          </cell>
          <cell r="AQ395">
            <v>0</v>
          </cell>
          <cell r="BG395" t="b">
            <v>0</v>
          </cell>
          <cell r="BO395" t="b">
            <v>0</v>
          </cell>
          <cell r="CA395" t="b">
            <v>0</v>
          </cell>
          <cell r="CB395" t="b">
            <v>0</v>
          </cell>
          <cell r="CD395" t="b">
            <v>0</v>
          </cell>
          <cell r="CE395" t="b">
            <v>0</v>
          </cell>
          <cell r="CG395" t="b">
            <v>0</v>
          </cell>
          <cell r="CH395" t="b">
            <v>0</v>
          </cell>
          <cell r="CP395">
            <v>0</v>
          </cell>
          <cell r="CT395" t="b">
            <v>0</v>
          </cell>
          <cell r="CV395" t="b">
            <v>0</v>
          </cell>
          <cell r="CX395" t="b">
            <v>0</v>
          </cell>
          <cell r="CZ395" t="b">
            <v>0</v>
          </cell>
          <cell r="DB395" t="b">
            <v>0</v>
          </cell>
          <cell r="DD395" t="b">
            <v>0</v>
          </cell>
          <cell r="DF395" t="b">
            <v>0</v>
          </cell>
          <cell r="DH395" t="b">
            <v>0</v>
          </cell>
          <cell r="DJ395" t="b">
            <v>0</v>
          </cell>
          <cell r="DL395" t="b">
            <v>0</v>
          </cell>
          <cell r="DN395" t="b">
            <v>0</v>
          </cell>
          <cell r="DP395" t="b">
            <v>0</v>
          </cell>
          <cell r="DV395">
            <v>0</v>
          </cell>
          <cell r="DX395">
            <v>0</v>
          </cell>
          <cell r="DZ395">
            <v>0</v>
          </cell>
          <cell r="EB395">
            <v>0</v>
          </cell>
          <cell r="ED395">
            <v>0</v>
          </cell>
          <cell r="EF395">
            <v>0</v>
          </cell>
          <cell r="EJ395">
            <v>0</v>
          </cell>
          <cell r="EL395">
            <v>0</v>
          </cell>
          <cell r="EN395">
            <v>0</v>
          </cell>
          <cell r="EP395">
            <v>0</v>
          </cell>
          <cell r="ER395">
            <v>0</v>
          </cell>
          <cell r="ET395">
            <v>0</v>
          </cell>
          <cell r="EX395">
            <v>0</v>
          </cell>
          <cell r="EZ395">
            <v>0</v>
          </cell>
          <cell r="FD395">
            <v>0</v>
          </cell>
          <cell r="FF395">
            <v>0</v>
          </cell>
        </row>
        <row r="396">
          <cell r="A396" t="str">
            <v>IndustryCHP_DKE_2027</v>
          </cell>
          <cell r="B396" t="str">
            <v>DK-East</v>
          </cell>
          <cell r="G396">
            <v>0.17694444444444268</v>
          </cell>
          <cell r="H396">
            <v>0</v>
          </cell>
          <cell r="N396">
            <v>3.7916666666666288</v>
          </cell>
          <cell r="AK396">
            <v>0.17694444444444268</v>
          </cell>
          <cell r="AL396">
            <v>0</v>
          </cell>
          <cell r="AN396">
            <v>0</v>
          </cell>
          <cell r="AO396">
            <v>0</v>
          </cell>
          <cell r="AP396">
            <v>0</v>
          </cell>
          <cell r="AQ396">
            <v>0</v>
          </cell>
          <cell r="BG396" t="b">
            <v>0</v>
          </cell>
          <cell r="BO396" t="b">
            <v>0</v>
          </cell>
          <cell r="CA396" t="b">
            <v>0</v>
          </cell>
          <cell r="CB396" t="b">
            <v>0</v>
          </cell>
          <cell r="CD396" t="b">
            <v>0</v>
          </cell>
          <cell r="CE396" t="b">
            <v>0</v>
          </cell>
          <cell r="CG396" t="b">
            <v>0</v>
          </cell>
          <cell r="CH396" t="b">
            <v>0</v>
          </cell>
          <cell r="CP396">
            <v>0</v>
          </cell>
          <cell r="CT396" t="b">
            <v>0</v>
          </cell>
          <cell r="CV396" t="b">
            <v>0</v>
          </cell>
          <cell r="CX396" t="b">
            <v>0</v>
          </cell>
          <cell r="CZ396" t="b">
            <v>0</v>
          </cell>
          <cell r="DB396" t="b">
            <v>0</v>
          </cell>
          <cell r="DD396" t="b">
            <v>0</v>
          </cell>
          <cell r="DF396" t="b">
            <v>0</v>
          </cell>
          <cell r="DH396" t="b">
            <v>0</v>
          </cell>
          <cell r="DJ396" t="b">
            <v>0</v>
          </cell>
          <cell r="DL396" t="b">
            <v>0</v>
          </cell>
          <cell r="DN396" t="b">
            <v>0</v>
          </cell>
          <cell r="DP396" t="b">
            <v>0</v>
          </cell>
          <cell r="DV396">
            <v>0</v>
          </cell>
          <cell r="DX396">
            <v>0</v>
          </cell>
          <cell r="DZ396">
            <v>0</v>
          </cell>
          <cell r="EB396">
            <v>0</v>
          </cell>
          <cell r="ED396">
            <v>0</v>
          </cell>
          <cell r="EF396">
            <v>0</v>
          </cell>
          <cell r="EJ396">
            <v>0</v>
          </cell>
          <cell r="EL396">
            <v>0</v>
          </cell>
          <cell r="EN396">
            <v>0</v>
          </cell>
          <cell r="EP396">
            <v>0</v>
          </cell>
          <cell r="ER396">
            <v>0</v>
          </cell>
          <cell r="ET396">
            <v>0</v>
          </cell>
          <cell r="EX396">
            <v>0</v>
          </cell>
          <cell r="EZ396">
            <v>0</v>
          </cell>
          <cell r="FD396">
            <v>0</v>
          </cell>
          <cell r="FF396">
            <v>0</v>
          </cell>
        </row>
        <row r="397">
          <cell r="A397" t="str">
            <v>IndustryCHP_DKE_2028</v>
          </cell>
          <cell r="B397" t="str">
            <v>DK-East</v>
          </cell>
          <cell r="G397">
            <v>0.17694444444444268</v>
          </cell>
          <cell r="H397">
            <v>0</v>
          </cell>
          <cell r="N397">
            <v>3.7916666666666288</v>
          </cell>
          <cell r="AK397">
            <v>0.17694444444444268</v>
          </cell>
          <cell r="AL397">
            <v>0</v>
          </cell>
          <cell r="AN397">
            <v>0</v>
          </cell>
          <cell r="AO397">
            <v>0</v>
          </cell>
          <cell r="AP397">
            <v>0</v>
          </cell>
          <cell r="AQ397">
            <v>0</v>
          </cell>
          <cell r="BG397" t="b">
            <v>0</v>
          </cell>
          <cell r="BO397" t="b">
            <v>0</v>
          </cell>
          <cell r="CA397" t="b">
            <v>0</v>
          </cell>
          <cell r="CB397" t="b">
            <v>0</v>
          </cell>
          <cell r="CD397" t="b">
            <v>0</v>
          </cell>
          <cell r="CE397" t="b">
            <v>0</v>
          </cell>
          <cell r="CG397" t="b">
            <v>0</v>
          </cell>
          <cell r="CH397" t="b">
            <v>0</v>
          </cell>
          <cell r="CP397">
            <v>0</v>
          </cell>
          <cell r="CT397" t="b">
            <v>0</v>
          </cell>
          <cell r="CV397" t="b">
            <v>0</v>
          </cell>
          <cell r="CX397" t="b">
            <v>0</v>
          </cell>
          <cell r="CZ397" t="b">
            <v>0</v>
          </cell>
          <cell r="DB397" t="b">
            <v>0</v>
          </cell>
          <cell r="DD397" t="b">
            <v>0</v>
          </cell>
          <cell r="DF397" t="b">
            <v>0</v>
          </cell>
          <cell r="DH397" t="b">
            <v>0</v>
          </cell>
          <cell r="DJ397" t="b">
            <v>0</v>
          </cell>
          <cell r="DL397" t="b">
            <v>0</v>
          </cell>
          <cell r="DN397" t="b">
            <v>0</v>
          </cell>
          <cell r="DP397" t="b">
            <v>0</v>
          </cell>
          <cell r="DV397">
            <v>0</v>
          </cell>
          <cell r="DX397">
            <v>0</v>
          </cell>
          <cell r="DZ397">
            <v>0</v>
          </cell>
          <cell r="EB397">
            <v>0</v>
          </cell>
          <cell r="ED397">
            <v>0</v>
          </cell>
          <cell r="EF397">
            <v>0</v>
          </cell>
          <cell r="EJ397">
            <v>0</v>
          </cell>
          <cell r="EL397">
            <v>0</v>
          </cell>
          <cell r="EN397">
            <v>0</v>
          </cell>
          <cell r="EP397">
            <v>0</v>
          </cell>
          <cell r="ER397">
            <v>0</v>
          </cell>
          <cell r="ET397">
            <v>0</v>
          </cell>
          <cell r="EX397">
            <v>0</v>
          </cell>
          <cell r="EZ397">
            <v>0</v>
          </cell>
          <cell r="FD397">
            <v>0</v>
          </cell>
          <cell r="FF397">
            <v>0</v>
          </cell>
        </row>
        <row r="398">
          <cell r="A398" t="str">
            <v>IndustryCHP_DKE_2029</v>
          </cell>
          <cell r="B398" t="str">
            <v>DK-East</v>
          </cell>
          <cell r="G398">
            <v>0.17694444444444268</v>
          </cell>
          <cell r="H398">
            <v>0</v>
          </cell>
          <cell r="N398">
            <v>3.7916666666666288</v>
          </cell>
          <cell r="AK398">
            <v>0.17694444444444268</v>
          </cell>
          <cell r="AL398">
            <v>0</v>
          </cell>
          <cell r="AN398">
            <v>0</v>
          </cell>
          <cell r="AO398">
            <v>0</v>
          </cell>
          <cell r="AP398">
            <v>0</v>
          </cell>
          <cell r="AQ398">
            <v>0</v>
          </cell>
          <cell r="BG398" t="b">
            <v>0</v>
          </cell>
          <cell r="BO398" t="b">
            <v>0</v>
          </cell>
          <cell r="CA398" t="b">
            <v>0</v>
          </cell>
          <cell r="CB398" t="b">
            <v>0</v>
          </cell>
          <cell r="CD398" t="b">
            <v>0</v>
          </cell>
          <cell r="CE398" t="b">
            <v>0</v>
          </cell>
          <cell r="CG398" t="b">
            <v>0</v>
          </cell>
          <cell r="CH398" t="b">
            <v>0</v>
          </cell>
          <cell r="CP398">
            <v>0</v>
          </cell>
          <cell r="CT398" t="b">
            <v>0</v>
          </cell>
          <cell r="CV398" t="b">
            <v>0</v>
          </cell>
          <cell r="CX398" t="b">
            <v>0</v>
          </cell>
          <cell r="CZ398" t="b">
            <v>0</v>
          </cell>
          <cell r="DB398" t="b">
            <v>0</v>
          </cell>
          <cell r="DD398" t="b">
            <v>0</v>
          </cell>
          <cell r="DF398" t="b">
            <v>0</v>
          </cell>
          <cell r="DH398" t="b">
            <v>0</v>
          </cell>
          <cell r="DJ398" t="b">
            <v>0</v>
          </cell>
          <cell r="DL398" t="b">
            <v>0</v>
          </cell>
          <cell r="DN398" t="b">
            <v>0</v>
          </cell>
          <cell r="DP398" t="b">
            <v>0</v>
          </cell>
          <cell r="DV398">
            <v>0</v>
          </cell>
          <cell r="DX398">
            <v>0</v>
          </cell>
          <cell r="DZ398">
            <v>0</v>
          </cell>
          <cell r="EB398">
            <v>0</v>
          </cell>
          <cell r="ED398">
            <v>0</v>
          </cell>
          <cell r="EF398">
            <v>0</v>
          </cell>
          <cell r="EJ398">
            <v>0</v>
          </cell>
          <cell r="EL398">
            <v>0</v>
          </cell>
          <cell r="EN398">
            <v>0</v>
          </cell>
          <cell r="EP398">
            <v>0</v>
          </cell>
          <cell r="ER398">
            <v>0</v>
          </cell>
          <cell r="ET398">
            <v>0</v>
          </cell>
          <cell r="EX398">
            <v>0</v>
          </cell>
          <cell r="EZ398">
            <v>0</v>
          </cell>
          <cell r="FD398">
            <v>0</v>
          </cell>
          <cell r="FF398">
            <v>0</v>
          </cell>
        </row>
        <row r="399">
          <cell r="A399" t="str">
            <v>IndustryCHP_DKE_2030</v>
          </cell>
          <cell r="B399" t="str">
            <v>DK-East</v>
          </cell>
          <cell r="G399">
            <v>0.17694444444444798</v>
          </cell>
          <cell r="H399">
            <v>0</v>
          </cell>
          <cell r="N399">
            <v>3.7916666666667425</v>
          </cell>
          <cell r="AK399">
            <v>0.17694444444444798</v>
          </cell>
          <cell r="AL399">
            <v>0</v>
          </cell>
          <cell r="AN399">
            <v>0</v>
          </cell>
          <cell r="AO399">
            <v>0</v>
          </cell>
          <cell r="AP399">
            <v>0</v>
          </cell>
          <cell r="AQ399">
            <v>0</v>
          </cell>
          <cell r="BG399" t="b">
            <v>0</v>
          </cell>
          <cell r="BO399" t="b">
            <v>0</v>
          </cell>
          <cell r="CA399" t="b">
            <v>0</v>
          </cell>
          <cell r="CB399" t="b">
            <v>0</v>
          </cell>
          <cell r="CD399" t="b">
            <v>0</v>
          </cell>
          <cell r="CE399" t="b">
            <v>0</v>
          </cell>
          <cell r="CG399" t="b">
            <v>0</v>
          </cell>
          <cell r="CH399" t="b">
            <v>0</v>
          </cell>
          <cell r="CP399">
            <v>0</v>
          </cell>
          <cell r="CT399" t="b">
            <v>0</v>
          </cell>
          <cell r="CV399" t="b">
            <v>0</v>
          </cell>
          <cell r="CX399" t="b">
            <v>0</v>
          </cell>
          <cell r="CZ399" t="b">
            <v>0</v>
          </cell>
          <cell r="DB399" t="b">
            <v>0</v>
          </cell>
          <cell r="DD399" t="b">
            <v>0</v>
          </cell>
          <cell r="DF399" t="b">
            <v>0</v>
          </cell>
          <cell r="DH399" t="b">
            <v>0</v>
          </cell>
          <cell r="DJ399" t="b">
            <v>0</v>
          </cell>
          <cell r="DL399" t="b">
            <v>0</v>
          </cell>
          <cell r="DN399" t="b">
            <v>0</v>
          </cell>
          <cell r="DP399" t="b">
            <v>0</v>
          </cell>
          <cell r="DV399">
            <v>0</v>
          </cell>
          <cell r="DX399">
            <v>0</v>
          </cell>
          <cell r="DZ399">
            <v>0</v>
          </cell>
          <cell r="EB399">
            <v>0</v>
          </cell>
          <cell r="ED399">
            <v>0</v>
          </cell>
          <cell r="EF399">
            <v>0</v>
          </cell>
          <cell r="EJ399">
            <v>0</v>
          </cell>
          <cell r="EL399">
            <v>0</v>
          </cell>
          <cell r="EN399">
            <v>0</v>
          </cell>
          <cell r="EP399">
            <v>0</v>
          </cell>
          <cell r="ER399">
            <v>0</v>
          </cell>
          <cell r="ET399">
            <v>0</v>
          </cell>
          <cell r="EX399">
            <v>0</v>
          </cell>
          <cell r="EZ399">
            <v>0</v>
          </cell>
          <cell r="FD399">
            <v>0</v>
          </cell>
          <cell r="FF399">
            <v>0</v>
          </cell>
        </row>
        <row r="400">
          <cell r="A400" t="str">
            <v>IndustryCHP_DKE_2031</v>
          </cell>
          <cell r="B400" t="str">
            <v>DK-East</v>
          </cell>
          <cell r="G400">
            <v>0.17694444444444268</v>
          </cell>
          <cell r="H400">
            <v>0</v>
          </cell>
          <cell r="N400">
            <v>3.7916666666666288</v>
          </cell>
          <cell r="AK400">
            <v>0.17694444444444268</v>
          </cell>
          <cell r="AL400">
            <v>0</v>
          </cell>
          <cell r="AN400">
            <v>0</v>
          </cell>
          <cell r="AO400">
            <v>0</v>
          </cell>
          <cell r="AP400">
            <v>0</v>
          </cell>
          <cell r="AQ400">
            <v>0</v>
          </cell>
          <cell r="BG400" t="b">
            <v>0</v>
          </cell>
          <cell r="BO400" t="b">
            <v>0</v>
          </cell>
          <cell r="CA400" t="b">
            <v>0</v>
          </cell>
          <cell r="CB400" t="b">
            <v>0</v>
          </cell>
          <cell r="CD400" t="b">
            <v>0</v>
          </cell>
          <cell r="CE400" t="b">
            <v>0</v>
          </cell>
          <cell r="CG400" t="b">
            <v>0</v>
          </cell>
          <cell r="CH400" t="b">
            <v>0</v>
          </cell>
          <cell r="CP400">
            <v>0</v>
          </cell>
          <cell r="CT400" t="b">
            <v>0</v>
          </cell>
          <cell r="CV400" t="b">
            <v>0</v>
          </cell>
          <cell r="CX400" t="b">
            <v>0</v>
          </cell>
          <cell r="CZ400" t="b">
            <v>0</v>
          </cell>
          <cell r="DB400" t="b">
            <v>0</v>
          </cell>
          <cell r="DD400" t="b">
            <v>0</v>
          </cell>
          <cell r="DF400" t="b">
            <v>0</v>
          </cell>
          <cell r="DH400" t="b">
            <v>0</v>
          </cell>
          <cell r="DJ400" t="b">
            <v>0</v>
          </cell>
          <cell r="DL400" t="b">
            <v>0</v>
          </cell>
          <cell r="DN400" t="b">
            <v>0</v>
          </cell>
          <cell r="DP400" t="b">
            <v>0</v>
          </cell>
          <cell r="DV400">
            <v>0</v>
          </cell>
          <cell r="DX400">
            <v>0</v>
          </cell>
          <cell r="DZ400">
            <v>0</v>
          </cell>
          <cell r="EB400">
            <v>0</v>
          </cell>
          <cell r="ED400">
            <v>0</v>
          </cell>
          <cell r="EF400">
            <v>0</v>
          </cell>
          <cell r="EJ400">
            <v>0</v>
          </cell>
          <cell r="EL400">
            <v>0</v>
          </cell>
          <cell r="EN400">
            <v>0</v>
          </cell>
          <cell r="EP400">
            <v>0</v>
          </cell>
          <cell r="ER400">
            <v>0</v>
          </cell>
          <cell r="ET400">
            <v>0</v>
          </cell>
          <cell r="EX400">
            <v>0</v>
          </cell>
          <cell r="EZ400">
            <v>0</v>
          </cell>
          <cell r="FD400">
            <v>0</v>
          </cell>
          <cell r="FF400">
            <v>0</v>
          </cell>
        </row>
        <row r="401">
          <cell r="A401" t="str">
            <v>IndustryCHP_DKE_2032</v>
          </cell>
          <cell r="B401" t="str">
            <v>DK-East</v>
          </cell>
          <cell r="G401">
            <v>0.17694444444444268</v>
          </cell>
          <cell r="H401">
            <v>0</v>
          </cell>
          <cell r="N401">
            <v>3.7916666666666288</v>
          </cell>
          <cell r="AK401">
            <v>0.17694444444444268</v>
          </cell>
          <cell r="AL401">
            <v>0</v>
          </cell>
          <cell r="AN401">
            <v>0</v>
          </cell>
          <cell r="AO401">
            <v>0</v>
          </cell>
          <cell r="AP401">
            <v>0</v>
          </cell>
          <cell r="AQ401">
            <v>0</v>
          </cell>
          <cell r="BG401" t="b">
            <v>0</v>
          </cell>
          <cell r="BO401" t="b">
            <v>0</v>
          </cell>
          <cell r="CA401" t="b">
            <v>0</v>
          </cell>
          <cell r="CB401" t="b">
            <v>0</v>
          </cell>
          <cell r="CD401" t="b">
            <v>0</v>
          </cell>
          <cell r="CE401" t="b">
            <v>0</v>
          </cell>
          <cell r="CG401" t="b">
            <v>0</v>
          </cell>
          <cell r="CH401" t="b">
            <v>0</v>
          </cell>
          <cell r="CP401">
            <v>0</v>
          </cell>
          <cell r="CT401" t="b">
            <v>0</v>
          </cell>
          <cell r="CV401" t="b">
            <v>0</v>
          </cell>
          <cell r="CX401" t="b">
            <v>0</v>
          </cell>
          <cell r="CZ401" t="b">
            <v>0</v>
          </cell>
          <cell r="DB401" t="b">
            <v>0</v>
          </cell>
          <cell r="DD401" t="b">
            <v>0</v>
          </cell>
          <cell r="DF401" t="b">
            <v>0</v>
          </cell>
          <cell r="DH401" t="b">
            <v>0</v>
          </cell>
          <cell r="DJ401" t="b">
            <v>0</v>
          </cell>
          <cell r="DL401" t="b">
            <v>0</v>
          </cell>
          <cell r="DN401" t="b">
            <v>0</v>
          </cell>
          <cell r="DP401" t="b">
            <v>0</v>
          </cell>
          <cell r="DV401">
            <v>0</v>
          </cell>
          <cell r="DX401">
            <v>0</v>
          </cell>
          <cell r="DZ401">
            <v>0</v>
          </cell>
          <cell r="EB401">
            <v>0</v>
          </cell>
          <cell r="ED401">
            <v>0</v>
          </cell>
          <cell r="EF401">
            <v>0</v>
          </cell>
          <cell r="EJ401">
            <v>0</v>
          </cell>
          <cell r="EL401">
            <v>0</v>
          </cell>
          <cell r="EN401">
            <v>0</v>
          </cell>
          <cell r="EP401">
            <v>0</v>
          </cell>
          <cell r="ER401">
            <v>0</v>
          </cell>
          <cell r="ET401">
            <v>0</v>
          </cell>
          <cell r="EX401">
            <v>0</v>
          </cell>
          <cell r="EZ401">
            <v>0</v>
          </cell>
          <cell r="FD401">
            <v>0</v>
          </cell>
          <cell r="FF401">
            <v>0</v>
          </cell>
        </row>
        <row r="402">
          <cell r="A402" t="str">
            <v>IndustryCHP_DKE_2033</v>
          </cell>
          <cell r="B402" t="str">
            <v>DK-East</v>
          </cell>
          <cell r="G402">
            <v>2.3592592592591468E-2</v>
          </cell>
          <cell r="H402">
            <v>0</v>
          </cell>
          <cell r="N402">
            <v>0.50555555555553156</v>
          </cell>
          <cell r="AK402">
            <v>2.3592592592591468E-2</v>
          </cell>
          <cell r="AL402">
            <v>0</v>
          </cell>
          <cell r="AN402">
            <v>0</v>
          </cell>
          <cell r="AO402">
            <v>0</v>
          </cell>
          <cell r="AP402">
            <v>0</v>
          </cell>
          <cell r="AQ402">
            <v>0</v>
          </cell>
          <cell r="BG402" t="b">
            <v>0</v>
          </cell>
          <cell r="BO402" t="b">
            <v>0</v>
          </cell>
          <cell r="CA402" t="b">
            <v>0</v>
          </cell>
          <cell r="CB402" t="b">
            <v>0</v>
          </cell>
          <cell r="CD402" t="b">
            <v>0</v>
          </cell>
          <cell r="CE402" t="b">
            <v>0</v>
          </cell>
          <cell r="CG402" t="b">
            <v>0</v>
          </cell>
          <cell r="CH402" t="b">
            <v>0</v>
          </cell>
          <cell r="CP402">
            <v>0</v>
          </cell>
          <cell r="CT402" t="b">
            <v>0</v>
          </cell>
          <cell r="CV402" t="b">
            <v>0</v>
          </cell>
          <cell r="CX402" t="b">
            <v>0</v>
          </cell>
          <cell r="CZ402" t="b">
            <v>0</v>
          </cell>
          <cell r="DB402" t="b">
            <v>0</v>
          </cell>
          <cell r="DD402" t="b">
            <v>0</v>
          </cell>
          <cell r="DF402" t="b">
            <v>0</v>
          </cell>
          <cell r="DH402" t="b">
            <v>0</v>
          </cell>
          <cell r="DJ402" t="b">
            <v>0</v>
          </cell>
          <cell r="DL402" t="b">
            <v>0</v>
          </cell>
          <cell r="DN402" t="b">
            <v>0</v>
          </cell>
          <cell r="DP402" t="b">
            <v>0</v>
          </cell>
          <cell r="DV402">
            <v>0</v>
          </cell>
          <cell r="DX402">
            <v>0</v>
          </cell>
          <cell r="DZ402">
            <v>0</v>
          </cell>
          <cell r="EB402">
            <v>0</v>
          </cell>
          <cell r="ED402">
            <v>0</v>
          </cell>
          <cell r="EF402">
            <v>0</v>
          </cell>
          <cell r="EJ402">
            <v>0</v>
          </cell>
          <cell r="EL402">
            <v>0</v>
          </cell>
          <cell r="EN402">
            <v>0</v>
          </cell>
          <cell r="EP402">
            <v>0</v>
          </cell>
          <cell r="ER402">
            <v>0</v>
          </cell>
          <cell r="ET402">
            <v>0</v>
          </cell>
          <cell r="EX402">
            <v>0</v>
          </cell>
          <cell r="EZ402">
            <v>0</v>
          </cell>
          <cell r="FD402">
            <v>0</v>
          </cell>
          <cell r="FF402">
            <v>0</v>
          </cell>
        </row>
        <row r="403">
          <cell r="A403" t="str">
            <v>IndustryCHP_DKE_2034</v>
          </cell>
          <cell r="B403" t="str">
            <v>DK-East</v>
          </cell>
          <cell r="G403">
            <v>0</v>
          </cell>
          <cell r="H403">
            <v>0</v>
          </cell>
          <cell r="N403">
            <v>0</v>
          </cell>
          <cell r="AK403">
            <v>0</v>
          </cell>
          <cell r="AL403">
            <v>0</v>
          </cell>
          <cell r="AN403">
            <v>0</v>
          </cell>
          <cell r="AO403">
            <v>0</v>
          </cell>
          <cell r="AP403">
            <v>0</v>
          </cell>
          <cell r="AQ403">
            <v>0</v>
          </cell>
          <cell r="BG403" t="b">
            <v>0</v>
          </cell>
          <cell r="BO403" t="b">
            <v>0</v>
          </cell>
          <cell r="CA403" t="b">
            <v>0</v>
          </cell>
          <cell r="CB403" t="b">
            <v>0</v>
          </cell>
          <cell r="CD403" t="b">
            <v>0</v>
          </cell>
          <cell r="CE403" t="b">
            <v>0</v>
          </cell>
          <cell r="CG403" t="b">
            <v>0</v>
          </cell>
          <cell r="CH403" t="b">
            <v>0</v>
          </cell>
          <cell r="CP403">
            <v>0</v>
          </cell>
          <cell r="CT403" t="b">
            <v>0</v>
          </cell>
          <cell r="CV403" t="b">
            <v>0</v>
          </cell>
          <cell r="CX403" t="b">
            <v>0</v>
          </cell>
          <cell r="CZ403" t="b">
            <v>0</v>
          </cell>
          <cell r="DB403" t="b">
            <v>0</v>
          </cell>
          <cell r="DD403" t="b">
            <v>0</v>
          </cell>
          <cell r="DF403" t="b">
            <v>0</v>
          </cell>
          <cell r="DH403" t="b">
            <v>0</v>
          </cell>
          <cell r="DJ403" t="b">
            <v>0</v>
          </cell>
          <cell r="DL403" t="b">
            <v>0</v>
          </cell>
          <cell r="DN403" t="b">
            <v>0</v>
          </cell>
          <cell r="DP403" t="b">
            <v>0</v>
          </cell>
          <cell r="DV403">
            <v>0</v>
          </cell>
          <cell r="DX403">
            <v>0</v>
          </cell>
          <cell r="DZ403">
            <v>0</v>
          </cell>
          <cell r="EB403">
            <v>0</v>
          </cell>
          <cell r="ED403">
            <v>0</v>
          </cell>
          <cell r="EF403">
            <v>0</v>
          </cell>
          <cell r="EJ403">
            <v>0</v>
          </cell>
          <cell r="EL403">
            <v>0</v>
          </cell>
          <cell r="EN403">
            <v>0</v>
          </cell>
          <cell r="EP403">
            <v>0</v>
          </cell>
          <cell r="ER403">
            <v>0</v>
          </cell>
          <cell r="ET403">
            <v>0</v>
          </cell>
          <cell r="EX403">
            <v>0</v>
          </cell>
          <cell r="EZ403">
            <v>0</v>
          </cell>
          <cell r="FD403">
            <v>0</v>
          </cell>
          <cell r="FF403">
            <v>0</v>
          </cell>
        </row>
        <row r="404">
          <cell r="A404" t="str">
            <v>IndustryCHP_DKE_2035</v>
          </cell>
          <cell r="B404" t="str">
            <v>DK-East</v>
          </cell>
          <cell r="G404">
            <v>0</v>
          </cell>
          <cell r="H404">
            <v>0</v>
          </cell>
          <cell r="N404">
            <v>0</v>
          </cell>
          <cell r="AK404">
            <v>0</v>
          </cell>
          <cell r="AL404">
            <v>0</v>
          </cell>
          <cell r="AN404">
            <v>0</v>
          </cell>
          <cell r="AO404">
            <v>0</v>
          </cell>
          <cell r="AP404">
            <v>0</v>
          </cell>
          <cell r="AQ404">
            <v>0</v>
          </cell>
          <cell r="BG404" t="b">
            <v>0</v>
          </cell>
          <cell r="BO404" t="b">
            <v>0</v>
          </cell>
          <cell r="CA404" t="b">
            <v>0</v>
          </cell>
          <cell r="CB404" t="b">
            <v>0</v>
          </cell>
          <cell r="CD404" t="b">
            <v>0</v>
          </cell>
          <cell r="CE404" t="b">
            <v>0</v>
          </cell>
          <cell r="CG404" t="b">
            <v>0</v>
          </cell>
          <cell r="CH404" t="b">
            <v>0</v>
          </cell>
          <cell r="CP404">
            <v>0</v>
          </cell>
          <cell r="CT404" t="b">
            <v>0</v>
          </cell>
          <cell r="CV404" t="b">
            <v>0</v>
          </cell>
          <cell r="CX404" t="b">
            <v>0</v>
          </cell>
          <cell r="CZ404" t="b">
            <v>0</v>
          </cell>
          <cell r="DB404" t="b">
            <v>0</v>
          </cell>
          <cell r="DD404" t="b">
            <v>0</v>
          </cell>
          <cell r="DF404" t="b">
            <v>0</v>
          </cell>
          <cell r="DH404" t="b">
            <v>0</v>
          </cell>
          <cell r="DJ404" t="b">
            <v>0</v>
          </cell>
          <cell r="DL404" t="b">
            <v>0</v>
          </cell>
          <cell r="DN404" t="b">
            <v>0</v>
          </cell>
          <cell r="DP404" t="b">
            <v>0</v>
          </cell>
          <cell r="DV404">
            <v>0</v>
          </cell>
          <cell r="DX404">
            <v>0</v>
          </cell>
          <cell r="DZ404">
            <v>0</v>
          </cell>
          <cell r="EB404">
            <v>0</v>
          </cell>
          <cell r="ED404">
            <v>0</v>
          </cell>
          <cell r="EF404">
            <v>0</v>
          </cell>
          <cell r="EJ404">
            <v>0</v>
          </cell>
          <cell r="EL404">
            <v>0</v>
          </cell>
          <cell r="EN404">
            <v>0</v>
          </cell>
          <cell r="EP404">
            <v>0</v>
          </cell>
          <cell r="ER404">
            <v>0</v>
          </cell>
          <cell r="ET404">
            <v>0</v>
          </cell>
          <cell r="EX404">
            <v>0</v>
          </cell>
          <cell r="EZ404">
            <v>0</v>
          </cell>
          <cell r="FD404">
            <v>0</v>
          </cell>
          <cell r="FF404">
            <v>0</v>
          </cell>
        </row>
        <row r="405">
          <cell r="A405" t="str">
            <v>Solceller_DKE_2012</v>
          </cell>
          <cell r="B405" t="str">
            <v>DK-East</v>
          </cell>
          <cell r="G405">
            <v>86</v>
          </cell>
          <cell r="H405">
            <v>0</v>
          </cell>
          <cell r="N405">
            <v>73.100000000000009</v>
          </cell>
          <cell r="AK405">
            <v>86</v>
          </cell>
          <cell r="AL405">
            <v>0</v>
          </cell>
          <cell r="AN405">
            <v>0</v>
          </cell>
          <cell r="AO405">
            <v>21.5</v>
          </cell>
          <cell r="AP405">
            <v>0</v>
          </cell>
          <cell r="AQ405">
            <v>0</v>
          </cell>
          <cell r="BG405" t="b">
            <v>0</v>
          </cell>
          <cell r="BO405" t="b">
            <v>0</v>
          </cell>
          <cell r="CA405" t="b">
            <v>0</v>
          </cell>
          <cell r="CB405" t="b">
            <v>0</v>
          </cell>
          <cell r="CD405" t="b">
            <v>0</v>
          </cell>
          <cell r="CE405" t="b">
            <v>0</v>
          </cell>
          <cell r="CG405" t="b">
            <v>0</v>
          </cell>
          <cell r="CH405" t="b">
            <v>0</v>
          </cell>
          <cell r="CP405" t="str">
            <v>ERSOLPVO</v>
          </cell>
          <cell r="CT405" t="b">
            <v>0</v>
          </cell>
          <cell r="CV405" t="b">
            <v>0</v>
          </cell>
          <cell r="CX405" t="b">
            <v>0</v>
          </cell>
          <cell r="CZ405" t="b">
            <v>0</v>
          </cell>
          <cell r="DB405" t="b">
            <v>0</v>
          </cell>
          <cell r="DD405" t="b">
            <v>0</v>
          </cell>
          <cell r="DF405" t="b">
            <v>0</v>
          </cell>
          <cell r="DH405" t="b">
            <v>0</v>
          </cell>
          <cell r="DJ405" t="b">
            <v>0</v>
          </cell>
          <cell r="DL405" t="b">
            <v>0</v>
          </cell>
          <cell r="DN405" t="b">
            <v>0</v>
          </cell>
          <cell r="DP405" t="b">
            <v>0</v>
          </cell>
          <cell r="DV405">
            <v>0</v>
          </cell>
          <cell r="DX405">
            <v>0</v>
          </cell>
          <cell r="DZ405">
            <v>0</v>
          </cell>
          <cell r="EB405">
            <v>0</v>
          </cell>
          <cell r="ED405">
            <v>0</v>
          </cell>
          <cell r="EF405">
            <v>0</v>
          </cell>
          <cell r="EJ405">
            <v>0</v>
          </cell>
          <cell r="EL405">
            <v>0</v>
          </cell>
          <cell r="EN405">
            <v>0</v>
          </cell>
          <cell r="EP405">
            <v>0</v>
          </cell>
          <cell r="ER405">
            <v>0</v>
          </cell>
          <cell r="ET405">
            <v>0</v>
          </cell>
          <cell r="EX405">
            <v>0</v>
          </cell>
          <cell r="EZ405">
            <v>0</v>
          </cell>
          <cell r="FD405">
            <v>0</v>
          </cell>
          <cell r="FF405">
            <v>0</v>
          </cell>
        </row>
        <row r="406">
          <cell r="A406" t="str">
            <v>Solceller_DKE_2013</v>
          </cell>
          <cell r="B406" t="str">
            <v>DK-East</v>
          </cell>
          <cell r="G406">
            <v>86</v>
          </cell>
          <cell r="H406">
            <v>0</v>
          </cell>
          <cell r="N406">
            <v>73.100000000000009</v>
          </cell>
          <cell r="AK406">
            <v>86</v>
          </cell>
          <cell r="AL406">
            <v>0</v>
          </cell>
          <cell r="AN406">
            <v>0</v>
          </cell>
          <cell r="AO406">
            <v>21.5</v>
          </cell>
          <cell r="AP406">
            <v>0</v>
          </cell>
          <cell r="AQ406">
            <v>0</v>
          </cell>
          <cell r="BG406" t="b">
            <v>0</v>
          </cell>
          <cell r="BO406" t="b">
            <v>0</v>
          </cell>
          <cell r="CA406" t="b">
            <v>0</v>
          </cell>
          <cell r="CB406" t="b">
            <v>0</v>
          </cell>
          <cell r="CD406" t="b">
            <v>0</v>
          </cell>
          <cell r="CE406" t="b">
            <v>0</v>
          </cell>
          <cell r="CG406" t="b">
            <v>0</v>
          </cell>
          <cell r="CH406" t="b">
            <v>0</v>
          </cell>
          <cell r="CP406" t="str">
            <v>ERSOLPVO</v>
          </cell>
          <cell r="CT406" t="b">
            <v>0</v>
          </cell>
          <cell r="CV406" t="b">
            <v>0</v>
          </cell>
          <cell r="CX406" t="b">
            <v>0</v>
          </cell>
          <cell r="CZ406" t="b">
            <v>0</v>
          </cell>
          <cell r="DB406" t="b">
            <v>0</v>
          </cell>
          <cell r="DD406" t="b">
            <v>0</v>
          </cell>
          <cell r="DF406" t="b">
            <v>0</v>
          </cell>
          <cell r="DH406" t="b">
            <v>0</v>
          </cell>
          <cell r="DJ406" t="b">
            <v>0</v>
          </cell>
          <cell r="DL406" t="b">
            <v>0</v>
          </cell>
          <cell r="DN406" t="b">
            <v>0</v>
          </cell>
          <cell r="DP406" t="b">
            <v>0</v>
          </cell>
          <cell r="DV406">
            <v>0</v>
          </cell>
          <cell r="DX406">
            <v>0</v>
          </cell>
          <cell r="DZ406">
            <v>0</v>
          </cell>
          <cell r="EB406">
            <v>0</v>
          </cell>
          <cell r="ED406">
            <v>0</v>
          </cell>
          <cell r="EF406">
            <v>0</v>
          </cell>
          <cell r="EJ406">
            <v>0</v>
          </cell>
          <cell r="EL406">
            <v>0</v>
          </cell>
          <cell r="EN406">
            <v>0</v>
          </cell>
          <cell r="EP406">
            <v>0</v>
          </cell>
          <cell r="ER406">
            <v>0</v>
          </cell>
          <cell r="ET406">
            <v>0</v>
          </cell>
          <cell r="EX406">
            <v>0</v>
          </cell>
          <cell r="EZ406">
            <v>0</v>
          </cell>
          <cell r="FD406">
            <v>0</v>
          </cell>
          <cell r="FF406">
            <v>0</v>
          </cell>
        </row>
        <row r="407">
          <cell r="A407" t="str">
            <v>Solceller_DKE_2014</v>
          </cell>
          <cell r="B407" t="str">
            <v>DK-East</v>
          </cell>
          <cell r="G407">
            <v>28</v>
          </cell>
          <cell r="H407">
            <v>0</v>
          </cell>
          <cell r="N407">
            <v>23.8</v>
          </cell>
          <cell r="AK407">
            <v>28</v>
          </cell>
          <cell r="AL407">
            <v>0</v>
          </cell>
          <cell r="AN407">
            <v>0</v>
          </cell>
          <cell r="AO407">
            <v>7</v>
          </cell>
          <cell r="AP407">
            <v>0</v>
          </cell>
          <cell r="AQ407">
            <v>0</v>
          </cell>
          <cell r="BG407" t="b">
            <v>0</v>
          </cell>
          <cell r="BO407" t="b">
            <v>0</v>
          </cell>
          <cell r="CA407" t="b">
            <v>0</v>
          </cell>
          <cell r="CB407" t="b">
            <v>0</v>
          </cell>
          <cell r="CD407" t="b">
            <v>0</v>
          </cell>
          <cell r="CE407" t="b">
            <v>0</v>
          </cell>
          <cell r="CG407" t="b">
            <v>0</v>
          </cell>
          <cell r="CH407" t="b">
            <v>0</v>
          </cell>
          <cell r="CP407" t="str">
            <v>ERSOLPVO</v>
          </cell>
          <cell r="CT407" t="b">
            <v>0</v>
          </cell>
          <cell r="CV407" t="b">
            <v>0</v>
          </cell>
          <cell r="CX407" t="b">
            <v>0</v>
          </cell>
          <cell r="CZ407" t="b">
            <v>0</v>
          </cell>
          <cell r="DB407" t="b">
            <v>0</v>
          </cell>
          <cell r="DD407" t="b">
            <v>0</v>
          </cell>
          <cell r="DF407" t="b">
            <v>0</v>
          </cell>
          <cell r="DH407" t="b">
            <v>0</v>
          </cell>
          <cell r="DJ407" t="b">
            <v>0</v>
          </cell>
          <cell r="DL407" t="b">
            <v>0</v>
          </cell>
          <cell r="DN407" t="b">
            <v>0</v>
          </cell>
          <cell r="DP407" t="b">
            <v>0</v>
          </cell>
          <cell r="DV407">
            <v>0</v>
          </cell>
          <cell r="DX407">
            <v>0</v>
          </cell>
          <cell r="DZ407">
            <v>0</v>
          </cell>
          <cell r="EB407">
            <v>0</v>
          </cell>
          <cell r="ED407">
            <v>0</v>
          </cell>
          <cell r="EF407">
            <v>0</v>
          </cell>
          <cell r="EJ407">
            <v>0</v>
          </cell>
          <cell r="EL407">
            <v>0</v>
          </cell>
          <cell r="EN407">
            <v>0</v>
          </cell>
          <cell r="EP407">
            <v>0</v>
          </cell>
          <cell r="ER407">
            <v>0</v>
          </cell>
          <cell r="ET407">
            <v>0</v>
          </cell>
          <cell r="EX407">
            <v>0</v>
          </cell>
          <cell r="EZ407">
            <v>0</v>
          </cell>
          <cell r="FD407">
            <v>0</v>
          </cell>
          <cell r="FF407">
            <v>0</v>
          </cell>
        </row>
        <row r="408">
          <cell r="A408" t="str">
            <v>Solceller_DKE_2015</v>
          </cell>
          <cell r="B408" t="str">
            <v>DK-East</v>
          </cell>
          <cell r="G408">
            <v>26</v>
          </cell>
          <cell r="H408">
            <v>0</v>
          </cell>
          <cell r="N408">
            <v>22.1</v>
          </cell>
          <cell r="AK408">
            <v>26</v>
          </cell>
          <cell r="AL408">
            <v>0</v>
          </cell>
          <cell r="AN408">
            <v>0</v>
          </cell>
          <cell r="AO408">
            <v>6.5</v>
          </cell>
          <cell r="AP408">
            <v>0</v>
          </cell>
          <cell r="AQ408">
            <v>0</v>
          </cell>
          <cell r="BG408" t="b">
            <v>0</v>
          </cell>
          <cell r="BO408" t="b">
            <v>0</v>
          </cell>
          <cell r="CA408" t="b">
            <v>0</v>
          </cell>
          <cell r="CB408" t="b">
            <v>0</v>
          </cell>
          <cell r="CD408" t="b">
            <v>0</v>
          </cell>
          <cell r="CE408" t="b">
            <v>0</v>
          </cell>
          <cell r="CG408" t="b">
            <v>0</v>
          </cell>
          <cell r="CH408" t="b">
            <v>0</v>
          </cell>
          <cell r="CP408" t="str">
            <v>ERSOLPVO</v>
          </cell>
          <cell r="CT408" t="b">
            <v>0</v>
          </cell>
          <cell r="CV408" t="b">
            <v>0</v>
          </cell>
          <cell r="CX408" t="b">
            <v>0</v>
          </cell>
          <cell r="CZ408" t="b">
            <v>0</v>
          </cell>
          <cell r="DB408" t="b">
            <v>0</v>
          </cell>
          <cell r="DD408" t="b">
            <v>0</v>
          </cell>
          <cell r="DF408" t="b">
            <v>0</v>
          </cell>
          <cell r="DH408" t="b">
            <v>0</v>
          </cell>
          <cell r="DJ408" t="b">
            <v>0</v>
          </cell>
          <cell r="DL408" t="b">
            <v>0</v>
          </cell>
          <cell r="DN408" t="b">
            <v>0</v>
          </cell>
          <cell r="DP408" t="b">
            <v>0</v>
          </cell>
          <cell r="DV408">
            <v>0</v>
          </cell>
          <cell r="DX408">
            <v>0</v>
          </cell>
          <cell r="DZ408">
            <v>0</v>
          </cell>
          <cell r="EB408">
            <v>0</v>
          </cell>
          <cell r="ED408">
            <v>0</v>
          </cell>
          <cell r="EF408">
            <v>0</v>
          </cell>
          <cell r="EJ408">
            <v>0</v>
          </cell>
          <cell r="EL408">
            <v>0</v>
          </cell>
          <cell r="EN408">
            <v>0</v>
          </cell>
          <cell r="EP408">
            <v>0</v>
          </cell>
          <cell r="ER408">
            <v>0</v>
          </cell>
          <cell r="ET408">
            <v>0</v>
          </cell>
          <cell r="EX408">
            <v>0</v>
          </cell>
          <cell r="EZ408">
            <v>0</v>
          </cell>
          <cell r="FD408">
            <v>0</v>
          </cell>
          <cell r="FF408">
            <v>0</v>
          </cell>
        </row>
        <row r="409">
          <cell r="A409" t="str">
            <v>Solceller_DKE_2016</v>
          </cell>
          <cell r="B409" t="str">
            <v>DK-East</v>
          </cell>
          <cell r="G409">
            <v>27.6</v>
          </cell>
          <cell r="H409">
            <v>0</v>
          </cell>
          <cell r="N409">
            <v>23.459999999999994</v>
          </cell>
          <cell r="AK409">
            <v>27.6</v>
          </cell>
          <cell r="AL409">
            <v>0</v>
          </cell>
          <cell r="AN409">
            <v>0</v>
          </cell>
          <cell r="AO409">
            <v>6.9</v>
          </cell>
          <cell r="AP409">
            <v>0</v>
          </cell>
          <cell r="AQ409">
            <v>0</v>
          </cell>
          <cell r="BG409" t="b">
            <v>0</v>
          </cell>
          <cell r="BO409" t="b">
            <v>0</v>
          </cell>
          <cell r="CA409" t="b">
            <v>0</v>
          </cell>
          <cell r="CB409" t="b">
            <v>0</v>
          </cell>
          <cell r="CD409" t="b">
            <v>0</v>
          </cell>
          <cell r="CE409" t="b">
            <v>0</v>
          </cell>
          <cell r="CG409" t="b">
            <v>0</v>
          </cell>
          <cell r="CH409" t="b">
            <v>0</v>
          </cell>
          <cell r="CP409" t="str">
            <v>ERSOLPVO</v>
          </cell>
          <cell r="CT409" t="b">
            <v>0</v>
          </cell>
          <cell r="CV409" t="b">
            <v>0</v>
          </cell>
          <cell r="CX409" t="b">
            <v>0</v>
          </cell>
          <cell r="CZ409" t="b">
            <v>0</v>
          </cell>
          <cell r="DB409" t="b">
            <v>0</v>
          </cell>
          <cell r="DD409" t="b">
            <v>0</v>
          </cell>
          <cell r="DF409" t="b">
            <v>0</v>
          </cell>
          <cell r="DH409" t="b">
            <v>0</v>
          </cell>
          <cell r="DJ409" t="b">
            <v>0</v>
          </cell>
          <cell r="DL409" t="b">
            <v>0</v>
          </cell>
          <cell r="DN409" t="b">
            <v>0</v>
          </cell>
          <cell r="DP409" t="b">
            <v>0</v>
          </cell>
          <cell r="DV409">
            <v>0</v>
          </cell>
          <cell r="DX409">
            <v>0</v>
          </cell>
          <cell r="DZ409">
            <v>0</v>
          </cell>
          <cell r="EB409">
            <v>0</v>
          </cell>
          <cell r="ED409">
            <v>0</v>
          </cell>
          <cell r="EF409">
            <v>0</v>
          </cell>
          <cell r="EJ409">
            <v>0</v>
          </cell>
          <cell r="EL409">
            <v>0</v>
          </cell>
          <cell r="EN409">
            <v>0</v>
          </cell>
          <cell r="EP409">
            <v>0</v>
          </cell>
          <cell r="ER409">
            <v>0</v>
          </cell>
          <cell r="ET409">
            <v>0</v>
          </cell>
          <cell r="EX409">
            <v>0</v>
          </cell>
          <cell r="EZ409">
            <v>0</v>
          </cell>
          <cell r="FD409">
            <v>0</v>
          </cell>
          <cell r="FF409">
            <v>0</v>
          </cell>
        </row>
        <row r="410">
          <cell r="A410" t="str">
            <v>Solceller_DKE_2017</v>
          </cell>
          <cell r="B410" t="str">
            <v>DK-East</v>
          </cell>
          <cell r="G410">
            <v>25.6</v>
          </cell>
          <cell r="H410">
            <v>0</v>
          </cell>
          <cell r="N410">
            <v>21.759999999999991</v>
          </cell>
          <cell r="AK410">
            <v>25.6</v>
          </cell>
          <cell r="AL410">
            <v>0</v>
          </cell>
          <cell r="AN410">
            <v>0</v>
          </cell>
          <cell r="AO410">
            <v>6.4</v>
          </cell>
          <cell r="AP410">
            <v>0</v>
          </cell>
          <cell r="AQ410">
            <v>0</v>
          </cell>
          <cell r="BG410" t="b">
            <v>0</v>
          </cell>
          <cell r="BO410" t="b">
            <v>0</v>
          </cell>
          <cell r="CA410" t="b">
            <v>0</v>
          </cell>
          <cell r="CB410" t="b">
            <v>0</v>
          </cell>
          <cell r="CD410" t="b">
            <v>0</v>
          </cell>
          <cell r="CE410" t="b">
            <v>0</v>
          </cell>
          <cell r="CG410" t="b">
            <v>0</v>
          </cell>
          <cell r="CH410" t="b">
            <v>0</v>
          </cell>
          <cell r="CP410" t="str">
            <v>ERSOLPVO</v>
          </cell>
          <cell r="CT410" t="b">
            <v>0</v>
          </cell>
          <cell r="CV410" t="b">
            <v>0</v>
          </cell>
          <cell r="CX410" t="b">
            <v>0</v>
          </cell>
          <cell r="CZ410" t="b">
            <v>0</v>
          </cell>
          <cell r="DB410" t="b">
            <v>0</v>
          </cell>
          <cell r="DD410" t="b">
            <v>0</v>
          </cell>
          <cell r="DF410" t="b">
            <v>0</v>
          </cell>
          <cell r="DH410" t="b">
            <v>0</v>
          </cell>
          <cell r="DJ410" t="b">
            <v>0</v>
          </cell>
          <cell r="DL410" t="b">
            <v>0</v>
          </cell>
          <cell r="DN410" t="b">
            <v>0</v>
          </cell>
          <cell r="DP410" t="b">
            <v>0</v>
          </cell>
          <cell r="DV410">
            <v>0</v>
          </cell>
          <cell r="DX410">
            <v>0</v>
          </cell>
          <cell r="DZ410">
            <v>0</v>
          </cell>
          <cell r="EB410">
            <v>0</v>
          </cell>
          <cell r="ED410">
            <v>0</v>
          </cell>
          <cell r="EF410">
            <v>0</v>
          </cell>
          <cell r="EJ410">
            <v>0</v>
          </cell>
          <cell r="EL410">
            <v>0</v>
          </cell>
          <cell r="EN410">
            <v>0</v>
          </cell>
          <cell r="EP410">
            <v>0</v>
          </cell>
          <cell r="ER410">
            <v>0</v>
          </cell>
          <cell r="ET410">
            <v>0</v>
          </cell>
          <cell r="EX410">
            <v>0</v>
          </cell>
          <cell r="EZ410">
            <v>0</v>
          </cell>
          <cell r="FD410">
            <v>0</v>
          </cell>
          <cell r="FF410">
            <v>0</v>
          </cell>
        </row>
        <row r="411">
          <cell r="A411" t="str">
            <v>Solceller_DKE_2018</v>
          </cell>
          <cell r="B411" t="str">
            <v>DK-East</v>
          </cell>
          <cell r="G411">
            <v>25.6</v>
          </cell>
          <cell r="H411">
            <v>0</v>
          </cell>
          <cell r="N411">
            <v>21.760000000000037</v>
          </cell>
          <cell r="AK411">
            <v>25.6</v>
          </cell>
          <cell r="AL411">
            <v>0</v>
          </cell>
          <cell r="AN411">
            <v>0</v>
          </cell>
          <cell r="AO411">
            <v>6.4</v>
          </cell>
          <cell r="AP411">
            <v>0</v>
          </cell>
          <cell r="AQ411">
            <v>0</v>
          </cell>
          <cell r="BG411" t="b">
            <v>0</v>
          </cell>
          <cell r="BO411" t="b">
            <v>0</v>
          </cell>
          <cell r="CA411" t="b">
            <v>0</v>
          </cell>
          <cell r="CB411" t="b">
            <v>0</v>
          </cell>
          <cell r="CD411" t="b">
            <v>0</v>
          </cell>
          <cell r="CE411" t="b">
            <v>0</v>
          </cell>
          <cell r="CG411" t="b">
            <v>0</v>
          </cell>
          <cell r="CH411" t="b">
            <v>0</v>
          </cell>
          <cell r="CP411" t="str">
            <v>ERSOLPVO</v>
          </cell>
          <cell r="CT411" t="b">
            <v>0</v>
          </cell>
          <cell r="CV411" t="b">
            <v>0</v>
          </cell>
          <cell r="CX411" t="b">
            <v>0</v>
          </cell>
          <cell r="CZ411" t="b">
            <v>0</v>
          </cell>
          <cell r="DB411" t="b">
            <v>0</v>
          </cell>
          <cell r="DD411" t="b">
            <v>0</v>
          </cell>
          <cell r="DF411" t="b">
            <v>0</v>
          </cell>
          <cell r="DH411" t="b">
            <v>0</v>
          </cell>
          <cell r="DJ411" t="b">
            <v>0</v>
          </cell>
          <cell r="DL411" t="b">
            <v>0</v>
          </cell>
          <cell r="DN411" t="b">
            <v>0</v>
          </cell>
          <cell r="DP411" t="b">
            <v>0</v>
          </cell>
          <cell r="DV411">
            <v>0</v>
          </cell>
          <cell r="DX411">
            <v>0</v>
          </cell>
          <cell r="DZ411">
            <v>0</v>
          </cell>
          <cell r="EB411">
            <v>0</v>
          </cell>
          <cell r="ED411">
            <v>0</v>
          </cell>
          <cell r="EF411">
            <v>0</v>
          </cell>
          <cell r="EJ411">
            <v>0</v>
          </cell>
          <cell r="EL411">
            <v>0</v>
          </cell>
          <cell r="EN411">
            <v>0</v>
          </cell>
          <cell r="EP411">
            <v>0</v>
          </cell>
          <cell r="ER411">
            <v>0</v>
          </cell>
          <cell r="ET411">
            <v>0</v>
          </cell>
          <cell r="EX411">
            <v>0</v>
          </cell>
          <cell r="EZ411">
            <v>0</v>
          </cell>
          <cell r="FD411">
            <v>0</v>
          </cell>
          <cell r="FF411">
            <v>0</v>
          </cell>
        </row>
        <row r="412">
          <cell r="A412" t="str">
            <v>Solceller_DKE_2019</v>
          </cell>
          <cell r="B412" t="str">
            <v>DK-East</v>
          </cell>
          <cell r="G412">
            <v>25.6</v>
          </cell>
          <cell r="H412">
            <v>0</v>
          </cell>
          <cell r="N412">
            <v>21.759999999999991</v>
          </cell>
          <cell r="AK412">
            <v>25.6</v>
          </cell>
          <cell r="AL412">
            <v>0</v>
          </cell>
          <cell r="AN412">
            <v>0</v>
          </cell>
          <cell r="AO412">
            <v>6.4</v>
          </cell>
          <cell r="AP412">
            <v>0</v>
          </cell>
          <cell r="AQ412">
            <v>0</v>
          </cell>
          <cell r="BG412" t="b">
            <v>0</v>
          </cell>
          <cell r="BO412" t="b">
            <v>0</v>
          </cell>
          <cell r="CA412" t="b">
            <v>0</v>
          </cell>
          <cell r="CB412" t="b">
            <v>0</v>
          </cell>
          <cell r="CD412" t="b">
            <v>0</v>
          </cell>
          <cell r="CE412" t="b">
            <v>0</v>
          </cell>
          <cell r="CG412" t="b">
            <v>0</v>
          </cell>
          <cell r="CH412" t="b">
            <v>0</v>
          </cell>
          <cell r="CP412" t="str">
            <v>ERSOLPVO</v>
          </cell>
          <cell r="CT412" t="b">
            <v>0</v>
          </cell>
          <cell r="CV412" t="b">
            <v>0</v>
          </cell>
          <cell r="CX412" t="b">
            <v>0</v>
          </cell>
          <cell r="CZ412" t="b">
            <v>0</v>
          </cell>
          <cell r="DB412" t="b">
            <v>0</v>
          </cell>
          <cell r="DD412" t="b">
            <v>0</v>
          </cell>
          <cell r="DF412" t="b">
            <v>0</v>
          </cell>
          <cell r="DH412" t="b">
            <v>0</v>
          </cell>
          <cell r="DJ412" t="b">
            <v>0</v>
          </cell>
          <cell r="DL412" t="b">
            <v>0</v>
          </cell>
          <cell r="DN412" t="b">
            <v>0</v>
          </cell>
          <cell r="DP412" t="b">
            <v>0</v>
          </cell>
          <cell r="DV412">
            <v>0</v>
          </cell>
          <cell r="DX412">
            <v>0</v>
          </cell>
          <cell r="DZ412">
            <v>0</v>
          </cell>
          <cell r="EB412">
            <v>0</v>
          </cell>
          <cell r="ED412">
            <v>0</v>
          </cell>
          <cell r="EF412">
            <v>0</v>
          </cell>
          <cell r="EJ412">
            <v>0</v>
          </cell>
          <cell r="EL412">
            <v>0</v>
          </cell>
          <cell r="EN412">
            <v>0</v>
          </cell>
          <cell r="EP412">
            <v>0</v>
          </cell>
          <cell r="ER412">
            <v>0</v>
          </cell>
          <cell r="ET412">
            <v>0</v>
          </cell>
          <cell r="EX412">
            <v>0</v>
          </cell>
          <cell r="EZ412">
            <v>0</v>
          </cell>
          <cell r="FD412">
            <v>0</v>
          </cell>
          <cell r="FF412">
            <v>0</v>
          </cell>
        </row>
        <row r="413">
          <cell r="A413" t="str">
            <v>Solceller_DKE_2020</v>
          </cell>
          <cell r="B413" t="str">
            <v>DK-East</v>
          </cell>
          <cell r="G413">
            <v>26.400000000000002</v>
          </cell>
          <cell r="H413">
            <v>0</v>
          </cell>
          <cell r="N413">
            <v>22.440000000000012</v>
          </cell>
          <cell r="AK413">
            <v>26.400000000000002</v>
          </cell>
          <cell r="AL413">
            <v>0</v>
          </cell>
          <cell r="AN413">
            <v>0</v>
          </cell>
          <cell r="AO413">
            <v>6.6000000000000005</v>
          </cell>
          <cell r="AP413">
            <v>0</v>
          </cell>
          <cell r="AQ413">
            <v>0</v>
          </cell>
          <cell r="BG413" t="b">
            <v>0</v>
          </cell>
          <cell r="BO413" t="b">
            <v>0</v>
          </cell>
          <cell r="CA413" t="b">
            <v>0</v>
          </cell>
          <cell r="CB413" t="b">
            <v>0</v>
          </cell>
          <cell r="CD413" t="b">
            <v>0</v>
          </cell>
          <cell r="CE413" t="b">
            <v>0</v>
          </cell>
          <cell r="CG413" t="b">
            <v>0</v>
          </cell>
          <cell r="CH413" t="b">
            <v>0</v>
          </cell>
          <cell r="CP413" t="str">
            <v>ERSOLPVO</v>
          </cell>
          <cell r="CT413" t="b">
            <v>0</v>
          </cell>
          <cell r="CV413" t="b">
            <v>0</v>
          </cell>
          <cell r="CX413" t="b">
            <v>0</v>
          </cell>
          <cell r="CZ413" t="b">
            <v>0</v>
          </cell>
          <cell r="DB413" t="b">
            <v>0</v>
          </cell>
          <cell r="DD413" t="b">
            <v>0</v>
          </cell>
          <cell r="DF413" t="b">
            <v>0</v>
          </cell>
          <cell r="DH413" t="b">
            <v>0</v>
          </cell>
          <cell r="DJ413" t="b">
            <v>0</v>
          </cell>
          <cell r="DL413" t="b">
            <v>0</v>
          </cell>
          <cell r="DN413" t="b">
            <v>0</v>
          </cell>
          <cell r="DP413" t="b">
            <v>0</v>
          </cell>
          <cell r="DV413">
            <v>0</v>
          </cell>
          <cell r="DX413">
            <v>0</v>
          </cell>
          <cell r="DZ413">
            <v>0</v>
          </cell>
          <cell r="EB413">
            <v>0</v>
          </cell>
          <cell r="ED413">
            <v>0</v>
          </cell>
          <cell r="EF413">
            <v>0</v>
          </cell>
          <cell r="EJ413">
            <v>0</v>
          </cell>
          <cell r="EL413">
            <v>0</v>
          </cell>
          <cell r="EN413">
            <v>0</v>
          </cell>
          <cell r="EP413">
            <v>0</v>
          </cell>
          <cell r="ER413">
            <v>0</v>
          </cell>
          <cell r="ET413">
            <v>0</v>
          </cell>
          <cell r="EX413">
            <v>0</v>
          </cell>
          <cell r="EZ413">
            <v>0</v>
          </cell>
          <cell r="FD413">
            <v>0</v>
          </cell>
          <cell r="FF413">
            <v>0</v>
          </cell>
        </row>
        <row r="414">
          <cell r="A414" t="str">
            <v>Solceller_DKE_2021</v>
          </cell>
          <cell r="B414" t="str">
            <v>DK-East</v>
          </cell>
          <cell r="G414">
            <v>26.400000000000002</v>
          </cell>
          <cell r="H414">
            <v>0</v>
          </cell>
          <cell r="N414">
            <v>22.439999999999966</v>
          </cell>
          <cell r="AK414">
            <v>26.400000000000002</v>
          </cell>
          <cell r="AL414">
            <v>0</v>
          </cell>
          <cell r="AN414">
            <v>0</v>
          </cell>
          <cell r="AO414">
            <v>6.6000000000000005</v>
          </cell>
          <cell r="AP414">
            <v>0</v>
          </cell>
          <cell r="AQ414">
            <v>0</v>
          </cell>
          <cell r="BG414" t="b">
            <v>0</v>
          </cell>
          <cell r="BO414" t="b">
            <v>0</v>
          </cell>
          <cell r="CA414" t="b">
            <v>0</v>
          </cell>
          <cell r="CB414" t="b">
            <v>0</v>
          </cell>
          <cell r="CD414" t="b">
            <v>0</v>
          </cell>
          <cell r="CE414" t="b">
            <v>0</v>
          </cell>
          <cell r="CG414" t="b">
            <v>0</v>
          </cell>
          <cell r="CH414" t="b">
            <v>0</v>
          </cell>
          <cell r="CP414" t="str">
            <v>ERSOLPVO</v>
          </cell>
          <cell r="CT414" t="b">
            <v>0</v>
          </cell>
          <cell r="CV414" t="b">
            <v>0</v>
          </cell>
          <cell r="CX414" t="b">
            <v>0</v>
          </cell>
          <cell r="CZ414" t="b">
            <v>0</v>
          </cell>
          <cell r="DB414" t="b">
            <v>0</v>
          </cell>
          <cell r="DD414" t="b">
            <v>0</v>
          </cell>
          <cell r="DF414" t="b">
            <v>0</v>
          </cell>
          <cell r="DH414" t="b">
            <v>0</v>
          </cell>
          <cell r="DJ414" t="b">
            <v>0</v>
          </cell>
          <cell r="DL414" t="b">
            <v>0</v>
          </cell>
          <cell r="DN414" t="b">
            <v>0</v>
          </cell>
          <cell r="DP414" t="b">
            <v>0</v>
          </cell>
          <cell r="DV414">
            <v>0</v>
          </cell>
          <cell r="DX414">
            <v>0</v>
          </cell>
          <cell r="DZ414">
            <v>0</v>
          </cell>
          <cell r="EB414">
            <v>0</v>
          </cell>
          <cell r="ED414">
            <v>0</v>
          </cell>
          <cell r="EF414">
            <v>0</v>
          </cell>
          <cell r="EJ414">
            <v>0</v>
          </cell>
          <cell r="EL414">
            <v>0</v>
          </cell>
          <cell r="EN414">
            <v>0</v>
          </cell>
          <cell r="EP414">
            <v>0</v>
          </cell>
          <cell r="ER414">
            <v>0</v>
          </cell>
          <cell r="ET414">
            <v>0</v>
          </cell>
          <cell r="EX414">
            <v>0</v>
          </cell>
          <cell r="EZ414">
            <v>0</v>
          </cell>
          <cell r="FD414">
            <v>0</v>
          </cell>
          <cell r="FF414">
            <v>0</v>
          </cell>
        </row>
        <row r="415">
          <cell r="A415" t="str">
            <v>Solceller_DKE_2022</v>
          </cell>
          <cell r="B415" t="str">
            <v>DK-East</v>
          </cell>
          <cell r="G415">
            <v>26</v>
          </cell>
          <cell r="H415">
            <v>0</v>
          </cell>
          <cell r="N415">
            <v>22.1</v>
          </cell>
          <cell r="AK415">
            <v>26</v>
          </cell>
          <cell r="AL415">
            <v>0</v>
          </cell>
          <cell r="AN415">
            <v>0</v>
          </cell>
          <cell r="AO415">
            <v>6.5</v>
          </cell>
          <cell r="AP415">
            <v>0</v>
          </cell>
          <cell r="AQ415">
            <v>0</v>
          </cell>
          <cell r="BG415" t="b">
            <v>0</v>
          </cell>
          <cell r="BO415" t="b">
            <v>0</v>
          </cell>
          <cell r="CA415" t="b">
            <v>0</v>
          </cell>
          <cell r="CB415" t="b">
            <v>0</v>
          </cell>
          <cell r="CD415" t="b">
            <v>0</v>
          </cell>
          <cell r="CE415" t="b">
            <v>0</v>
          </cell>
          <cell r="CG415" t="b">
            <v>0</v>
          </cell>
          <cell r="CH415" t="b">
            <v>0</v>
          </cell>
          <cell r="CP415" t="str">
            <v>ERSOLPVO</v>
          </cell>
          <cell r="CT415" t="b">
            <v>0</v>
          </cell>
          <cell r="CV415" t="b">
            <v>0</v>
          </cell>
          <cell r="CX415" t="b">
            <v>0</v>
          </cell>
          <cell r="CZ415" t="b">
            <v>0</v>
          </cell>
          <cell r="DB415" t="b">
            <v>0</v>
          </cell>
          <cell r="DD415" t="b">
            <v>0</v>
          </cell>
          <cell r="DF415" t="b">
            <v>0</v>
          </cell>
          <cell r="DH415" t="b">
            <v>0</v>
          </cell>
          <cell r="DJ415" t="b">
            <v>0</v>
          </cell>
          <cell r="DL415" t="b">
            <v>0</v>
          </cell>
          <cell r="DN415" t="b">
            <v>0</v>
          </cell>
          <cell r="DP415" t="b">
            <v>0</v>
          </cell>
          <cell r="DV415">
            <v>0</v>
          </cell>
          <cell r="DX415">
            <v>0</v>
          </cell>
          <cell r="DZ415">
            <v>0</v>
          </cell>
          <cell r="EB415">
            <v>0</v>
          </cell>
          <cell r="ED415">
            <v>0</v>
          </cell>
          <cell r="EF415">
            <v>0</v>
          </cell>
          <cell r="EJ415">
            <v>0</v>
          </cell>
          <cell r="EL415">
            <v>0</v>
          </cell>
          <cell r="EN415">
            <v>0</v>
          </cell>
          <cell r="EP415">
            <v>0</v>
          </cell>
          <cell r="ER415">
            <v>0</v>
          </cell>
          <cell r="ET415">
            <v>0</v>
          </cell>
          <cell r="EX415">
            <v>0</v>
          </cell>
          <cell r="EZ415">
            <v>0</v>
          </cell>
          <cell r="FD415">
            <v>0</v>
          </cell>
          <cell r="FF415">
            <v>0</v>
          </cell>
        </row>
        <row r="416">
          <cell r="A416" t="str">
            <v>Solceller_DKE_2023</v>
          </cell>
          <cell r="B416" t="str">
            <v>DK-East</v>
          </cell>
          <cell r="G416">
            <v>26</v>
          </cell>
          <cell r="H416">
            <v>0</v>
          </cell>
          <cell r="N416">
            <v>22.1</v>
          </cell>
          <cell r="AK416">
            <v>26</v>
          </cell>
          <cell r="AL416">
            <v>0</v>
          </cell>
          <cell r="AN416">
            <v>0</v>
          </cell>
          <cell r="AO416">
            <v>6.5</v>
          </cell>
          <cell r="AP416">
            <v>0</v>
          </cell>
          <cell r="AQ416">
            <v>0</v>
          </cell>
          <cell r="BG416" t="b">
            <v>0</v>
          </cell>
          <cell r="BO416" t="b">
            <v>0</v>
          </cell>
          <cell r="CA416" t="b">
            <v>0</v>
          </cell>
          <cell r="CB416" t="b">
            <v>0</v>
          </cell>
          <cell r="CD416" t="b">
            <v>0</v>
          </cell>
          <cell r="CE416" t="b">
            <v>0</v>
          </cell>
          <cell r="CG416" t="b">
            <v>0</v>
          </cell>
          <cell r="CH416" t="b">
            <v>0</v>
          </cell>
          <cell r="CP416" t="str">
            <v>ERSOLPVO</v>
          </cell>
          <cell r="CT416" t="b">
            <v>0</v>
          </cell>
          <cell r="CV416" t="b">
            <v>0</v>
          </cell>
          <cell r="CX416" t="b">
            <v>0</v>
          </cell>
          <cell r="CZ416" t="b">
            <v>0</v>
          </cell>
          <cell r="DB416" t="b">
            <v>0</v>
          </cell>
          <cell r="DD416" t="b">
            <v>0</v>
          </cell>
          <cell r="DF416" t="b">
            <v>0</v>
          </cell>
          <cell r="DH416" t="b">
            <v>0</v>
          </cell>
          <cell r="DJ416" t="b">
            <v>0</v>
          </cell>
          <cell r="DL416" t="b">
            <v>0</v>
          </cell>
          <cell r="DN416" t="b">
            <v>0</v>
          </cell>
          <cell r="DP416" t="b">
            <v>0</v>
          </cell>
          <cell r="DV416">
            <v>0</v>
          </cell>
          <cell r="DX416">
            <v>0</v>
          </cell>
          <cell r="DZ416">
            <v>0</v>
          </cell>
          <cell r="EB416">
            <v>0</v>
          </cell>
          <cell r="ED416">
            <v>0</v>
          </cell>
          <cell r="EF416">
            <v>0</v>
          </cell>
          <cell r="EJ416">
            <v>0</v>
          </cell>
          <cell r="EL416">
            <v>0</v>
          </cell>
          <cell r="EN416">
            <v>0</v>
          </cell>
          <cell r="EP416">
            <v>0</v>
          </cell>
          <cell r="ER416">
            <v>0</v>
          </cell>
          <cell r="ET416">
            <v>0</v>
          </cell>
          <cell r="EX416">
            <v>0</v>
          </cell>
          <cell r="EZ416">
            <v>0</v>
          </cell>
          <cell r="FD416">
            <v>0</v>
          </cell>
          <cell r="FF416">
            <v>0</v>
          </cell>
        </row>
        <row r="417">
          <cell r="A417" t="str">
            <v>Solceller_DKE_2024</v>
          </cell>
          <cell r="B417" t="str">
            <v>DK-East</v>
          </cell>
          <cell r="G417">
            <v>26</v>
          </cell>
          <cell r="H417">
            <v>0</v>
          </cell>
          <cell r="N417">
            <v>22.1</v>
          </cell>
          <cell r="AK417">
            <v>26</v>
          </cell>
          <cell r="AL417">
            <v>0</v>
          </cell>
          <cell r="AN417">
            <v>0</v>
          </cell>
          <cell r="AO417">
            <v>6.5</v>
          </cell>
          <cell r="AP417">
            <v>0</v>
          </cell>
          <cell r="AQ417">
            <v>0</v>
          </cell>
          <cell r="BG417" t="b">
            <v>0</v>
          </cell>
          <cell r="BO417" t="b">
            <v>0</v>
          </cell>
          <cell r="CA417" t="b">
            <v>0</v>
          </cell>
          <cell r="CB417" t="b">
            <v>0</v>
          </cell>
          <cell r="CD417" t="b">
            <v>0</v>
          </cell>
          <cell r="CE417" t="b">
            <v>0</v>
          </cell>
          <cell r="CG417" t="b">
            <v>0</v>
          </cell>
          <cell r="CH417" t="b">
            <v>0</v>
          </cell>
          <cell r="CP417" t="str">
            <v>ERSOLPVO</v>
          </cell>
          <cell r="CT417" t="b">
            <v>0</v>
          </cell>
          <cell r="CV417" t="b">
            <v>0</v>
          </cell>
          <cell r="CX417" t="b">
            <v>0</v>
          </cell>
          <cell r="CZ417" t="b">
            <v>0</v>
          </cell>
          <cell r="DB417" t="b">
            <v>0</v>
          </cell>
          <cell r="DD417" t="b">
            <v>0</v>
          </cell>
          <cell r="DF417" t="b">
            <v>0</v>
          </cell>
          <cell r="DH417" t="b">
            <v>0</v>
          </cell>
          <cell r="DJ417" t="b">
            <v>0</v>
          </cell>
          <cell r="DL417" t="b">
            <v>0</v>
          </cell>
          <cell r="DN417" t="b">
            <v>0</v>
          </cell>
          <cell r="DP417" t="b">
            <v>0</v>
          </cell>
          <cell r="DV417">
            <v>0</v>
          </cell>
          <cell r="DX417">
            <v>0</v>
          </cell>
          <cell r="DZ417">
            <v>0</v>
          </cell>
          <cell r="EB417">
            <v>0</v>
          </cell>
          <cell r="ED417">
            <v>0</v>
          </cell>
          <cell r="EF417">
            <v>0</v>
          </cell>
          <cell r="EJ417">
            <v>0</v>
          </cell>
          <cell r="EL417">
            <v>0</v>
          </cell>
          <cell r="EN417">
            <v>0</v>
          </cell>
          <cell r="EP417">
            <v>0</v>
          </cell>
          <cell r="ER417">
            <v>0</v>
          </cell>
          <cell r="ET417">
            <v>0</v>
          </cell>
          <cell r="EX417">
            <v>0</v>
          </cell>
          <cell r="EZ417">
            <v>0</v>
          </cell>
          <cell r="FD417">
            <v>0</v>
          </cell>
          <cell r="FF417">
            <v>0</v>
          </cell>
        </row>
        <row r="418">
          <cell r="A418" t="str">
            <v>Solceller_DKE_2025</v>
          </cell>
          <cell r="B418" t="str">
            <v>DK-East</v>
          </cell>
          <cell r="G418">
            <v>26</v>
          </cell>
          <cell r="H418">
            <v>0</v>
          </cell>
          <cell r="N418">
            <v>22.1</v>
          </cell>
          <cell r="AK418">
            <v>26</v>
          </cell>
          <cell r="AL418">
            <v>0</v>
          </cell>
          <cell r="AN418">
            <v>0</v>
          </cell>
          <cell r="AO418">
            <v>6.5</v>
          </cell>
          <cell r="AP418">
            <v>0</v>
          </cell>
          <cell r="AQ418">
            <v>0</v>
          </cell>
          <cell r="BG418" t="b">
            <v>0</v>
          </cell>
          <cell r="BO418" t="b">
            <v>0</v>
          </cell>
          <cell r="CA418" t="b">
            <v>0</v>
          </cell>
          <cell r="CB418" t="b">
            <v>0</v>
          </cell>
          <cell r="CD418" t="b">
            <v>0</v>
          </cell>
          <cell r="CE418" t="b">
            <v>0</v>
          </cell>
          <cell r="CG418" t="b">
            <v>0</v>
          </cell>
          <cell r="CH418" t="b">
            <v>0</v>
          </cell>
          <cell r="CP418" t="str">
            <v>ERSOLPVO</v>
          </cell>
          <cell r="CT418" t="b">
            <v>0</v>
          </cell>
          <cell r="CV418" t="b">
            <v>0</v>
          </cell>
          <cell r="CX418" t="b">
            <v>0</v>
          </cell>
          <cell r="CZ418" t="b">
            <v>0</v>
          </cell>
          <cell r="DB418" t="b">
            <v>0</v>
          </cell>
          <cell r="DD418" t="b">
            <v>0</v>
          </cell>
          <cell r="DF418" t="b">
            <v>0</v>
          </cell>
          <cell r="DH418" t="b">
            <v>0</v>
          </cell>
          <cell r="DJ418" t="b">
            <v>0</v>
          </cell>
          <cell r="DL418" t="b">
            <v>0</v>
          </cell>
          <cell r="DN418" t="b">
            <v>0</v>
          </cell>
          <cell r="DP418" t="b">
            <v>0</v>
          </cell>
          <cell r="DV418">
            <v>0</v>
          </cell>
          <cell r="DX418">
            <v>0</v>
          </cell>
          <cell r="DZ418">
            <v>0</v>
          </cell>
          <cell r="EB418">
            <v>0</v>
          </cell>
          <cell r="ED418">
            <v>0</v>
          </cell>
          <cell r="EF418">
            <v>0</v>
          </cell>
          <cell r="EJ418">
            <v>0</v>
          </cell>
          <cell r="EL418">
            <v>0</v>
          </cell>
          <cell r="EN418">
            <v>0</v>
          </cell>
          <cell r="EP418">
            <v>0</v>
          </cell>
          <cell r="ER418">
            <v>0</v>
          </cell>
          <cell r="ET418">
            <v>0</v>
          </cell>
          <cell r="EX418">
            <v>0</v>
          </cell>
          <cell r="EZ418">
            <v>0</v>
          </cell>
          <cell r="FD418">
            <v>0</v>
          </cell>
          <cell r="FF418">
            <v>0</v>
          </cell>
        </row>
        <row r="419">
          <cell r="A419" t="str">
            <v>Solceller_DKE_2026</v>
          </cell>
          <cell r="B419" t="str">
            <v>DK-East</v>
          </cell>
          <cell r="G419">
            <v>26</v>
          </cell>
          <cell r="H419">
            <v>0</v>
          </cell>
          <cell r="N419">
            <v>22.1</v>
          </cell>
          <cell r="AK419">
            <v>26</v>
          </cell>
          <cell r="AL419">
            <v>0</v>
          </cell>
          <cell r="AN419">
            <v>0</v>
          </cell>
          <cell r="AO419">
            <v>6.5</v>
          </cell>
          <cell r="AP419">
            <v>0</v>
          </cell>
          <cell r="AQ419">
            <v>0</v>
          </cell>
          <cell r="BG419" t="b">
            <v>0</v>
          </cell>
          <cell r="BO419" t="b">
            <v>0</v>
          </cell>
          <cell r="CA419" t="b">
            <v>0</v>
          </cell>
          <cell r="CB419" t="b">
            <v>0</v>
          </cell>
          <cell r="CD419" t="b">
            <v>0</v>
          </cell>
          <cell r="CE419" t="b">
            <v>0</v>
          </cell>
          <cell r="CG419" t="b">
            <v>0</v>
          </cell>
          <cell r="CH419" t="b">
            <v>0</v>
          </cell>
          <cell r="CP419" t="str">
            <v>ERSOLPVO</v>
          </cell>
          <cell r="CT419" t="b">
            <v>0</v>
          </cell>
          <cell r="CV419" t="b">
            <v>0</v>
          </cell>
          <cell r="CX419" t="b">
            <v>0</v>
          </cell>
          <cell r="CZ419" t="b">
            <v>0</v>
          </cell>
          <cell r="DB419" t="b">
            <v>0</v>
          </cell>
          <cell r="DD419" t="b">
            <v>0</v>
          </cell>
          <cell r="DF419" t="b">
            <v>0</v>
          </cell>
          <cell r="DH419" t="b">
            <v>0</v>
          </cell>
          <cell r="DJ419" t="b">
            <v>0</v>
          </cell>
          <cell r="DL419" t="b">
            <v>0</v>
          </cell>
          <cell r="DN419" t="b">
            <v>0</v>
          </cell>
          <cell r="DP419" t="b">
            <v>0</v>
          </cell>
          <cell r="DV419">
            <v>0</v>
          </cell>
          <cell r="DX419">
            <v>0</v>
          </cell>
          <cell r="DZ419">
            <v>0</v>
          </cell>
          <cell r="EB419">
            <v>0</v>
          </cell>
          <cell r="ED419">
            <v>0</v>
          </cell>
          <cell r="EF419">
            <v>0</v>
          </cell>
          <cell r="EJ419">
            <v>0</v>
          </cell>
          <cell r="EL419">
            <v>0</v>
          </cell>
          <cell r="EN419">
            <v>0</v>
          </cell>
          <cell r="EP419">
            <v>0</v>
          </cell>
          <cell r="ER419">
            <v>0</v>
          </cell>
          <cell r="ET419">
            <v>0</v>
          </cell>
          <cell r="EX419">
            <v>0</v>
          </cell>
          <cell r="EZ419">
            <v>0</v>
          </cell>
          <cell r="FD419">
            <v>0</v>
          </cell>
          <cell r="FF419">
            <v>0</v>
          </cell>
        </row>
        <row r="420">
          <cell r="A420" t="str">
            <v>Solceller_DKE_2027</v>
          </cell>
          <cell r="B420" t="str">
            <v>DK-East</v>
          </cell>
          <cell r="G420">
            <v>26</v>
          </cell>
          <cell r="H420">
            <v>0</v>
          </cell>
          <cell r="N420">
            <v>22.1</v>
          </cell>
          <cell r="AK420">
            <v>26</v>
          </cell>
          <cell r="AL420">
            <v>0</v>
          </cell>
          <cell r="AN420">
            <v>0</v>
          </cell>
          <cell r="AO420">
            <v>6.5</v>
          </cell>
          <cell r="AP420">
            <v>0</v>
          </cell>
          <cell r="AQ420">
            <v>0</v>
          </cell>
          <cell r="BG420" t="b">
            <v>0</v>
          </cell>
          <cell r="BO420" t="b">
            <v>0</v>
          </cell>
          <cell r="CA420" t="b">
            <v>0</v>
          </cell>
          <cell r="CB420" t="b">
            <v>0</v>
          </cell>
          <cell r="CD420" t="b">
            <v>0</v>
          </cell>
          <cell r="CE420" t="b">
            <v>0</v>
          </cell>
          <cell r="CG420" t="b">
            <v>0</v>
          </cell>
          <cell r="CH420" t="b">
            <v>0</v>
          </cell>
          <cell r="CP420" t="str">
            <v>ERSOLPVO</v>
          </cell>
          <cell r="CT420" t="b">
            <v>0</v>
          </cell>
          <cell r="CV420" t="b">
            <v>0</v>
          </cell>
          <cell r="CX420" t="b">
            <v>0</v>
          </cell>
          <cell r="CZ420" t="b">
            <v>0</v>
          </cell>
          <cell r="DB420" t="b">
            <v>0</v>
          </cell>
          <cell r="DD420" t="b">
            <v>0</v>
          </cell>
          <cell r="DF420" t="b">
            <v>0</v>
          </cell>
          <cell r="DH420" t="b">
            <v>0</v>
          </cell>
          <cell r="DJ420" t="b">
            <v>0</v>
          </cell>
          <cell r="DL420" t="b">
            <v>0</v>
          </cell>
          <cell r="DN420" t="b">
            <v>0</v>
          </cell>
          <cell r="DP420" t="b">
            <v>0</v>
          </cell>
          <cell r="DV420">
            <v>0</v>
          </cell>
          <cell r="DX420">
            <v>0</v>
          </cell>
          <cell r="DZ420">
            <v>0</v>
          </cell>
          <cell r="EB420">
            <v>0</v>
          </cell>
          <cell r="ED420">
            <v>0</v>
          </cell>
          <cell r="EF420">
            <v>0</v>
          </cell>
          <cell r="EJ420">
            <v>0</v>
          </cell>
          <cell r="EL420">
            <v>0</v>
          </cell>
          <cell r="EN420">
            <v>0</v>
          </cell>
          <cell r="EP420">
            <v>0</v>
          </cell>
          <cell r="ER420">
            <v>0</v>
          </cell>
          <cell r="ET420">
            <v>0</v>
          </cell>
          <cell r="EX420">
            <v>0</v>
          </cell>
          <cell r="EZ420">
            <v>0</v>
          </cell>
          <cell r="FD420">
            <v>0</v>
          </cell>
          <cell r="FF420">
            <v>0</v>
          </cell>
        </row>
        <row r="421">
          <cell r="A421" t="str">
            <v>Solceller_DKE_2028</v>
          </cell>
          <cell r="B421" t="str">
            <v>DK-East</v>
          </cell>
          <cell r="G421">
            <v>26</v>
          </cell>
          <cell r="H421">
            <v>0</v>
          </cell>
          <cell r="N421">
            <v>22.1</v>
          </cell>
          <cell r="AK421">
            <v>26</v>
          </cell>
          <cell r="AL421">
            <v>0</v>
          </cell>
          <cell r="AN421">
            <v>0</v>
          </cell>
          <cell r="AO421">
            <v>6.5</v>
          </cell>
          <cell r="AP421">
            <v>0</v>
          </cell>
          <cell r="AQ421">
            <v>0</v>
          </cell>
          <cell r="BG421" t="b">
            <v>0</v>
          </cell>
          <cell r="BO421" t="b">
            <v>0</v>
          </cell>
          <cell r="CA421" t="b">
            <v>0</v>
          </cell>
          <cell r="CB421" t="b">
            <v>0</v>
          </cell>
          <cell r="CD421" t="b">
            <v>0</v>
          </cell>
          <cell r="CE421" t="b">
            <v>0</v>
          </cell>
          <cell r="CG421" t="b">
            <v>0</v>
          </cell>
          <cell r="CH421" t="b">
            <v>0</v>
          </cell>
          <cell r="CP421" t="str">
            <v>ERSOLPVO</v>
          </cell>
          <cell r="CT421" t="b">
            <v>0</v>
          </cell>
          <cell r="CV421" t="b">
            <v>0</v>
          </cell>
          <cell r="CX421" t="b">
            <v>0</v>
          </cell>
          <cell r="CZ421" t="b">
            <v>0</v>
          </cell>
          <cell r="DB421" t="b">
            <v>0</v>
          </cell>
          <cell r="DD421" t="b">
            <v>0</v>
          </cell>
          <cell r="DF421" t="b">
            <v>0</v>
          </cell>
          <cell r="DH421" t="b">
            <v>0</v>
          </cell>
          <cell r="DJ421" t="b">
            <v>0</v>
          </cell>
          <cell r="DL421" t="b">
            <v>0</v>
          </cell>
          <cell r="DN421" t="b">
            <v>0</v>
          </cell>
          <cell r="DP421" t="b">
            <v>0</v>
          </cell>
          <cell r="DV421">
            <v>0</v>
          </cell>
          <cell r="DX421">
            <v>0</v>
          </cell>
          <cell r="DZ421">
            <v>0</v>
          </cell>
          <cell r="EB421">
            <v>0</v>
          </cell>
          <cell r="ED421">
            <v>0</v>
          </cell>
          <cell r="EF421">
            <v>0</v>
          </cell>
          <cell r="EJ421">
            <v>0</v>
          </cell>
          <cell r="EL421">
            <v>0</v>
          </cell>
          <cell r="EN421">
            <v>0</v>
          </cell>
          <cell r="EP421">
            <v>0</v>
          </cell>
          <cell r="ER421">
            <v>0</v>
          </cell>
          <cell r="ET421">
            <v>0</v>
          </cell>
          <cell r="EX421">
            <v>0</v>
          </cell>
          <cell r="EZ421">
            <v>0</v>
          </cell>
          <cell r="FD421">
            <v>0</v>
          </cell>
          <cell r="FF421">
            <v>0</v>
          </cell>
        </row>
        <row r="422">
          <cell r="A422" t="str">
            <v>Solceller_DKE_2029</v>
          </cell>
          <cell r="B422" t="str">
            <v>DK-East</v>
          </cell>
          <cell r="G422">
            <v>26</v>
          </cell>
          <cell r="H422">
            <v>0</v>
          </cell>
          <cell r="N422">
            <v>22.1</v>
          </cell>
          <cell r="AK422">
            <v>26</v>
          </cell>
          <cell r="AL422">
            <v>0</v>
          </cell>
          <cell r="AN422">
            <v>0</v>
          </cell>
          <cell r="AO422">
            <v>6.5</v>
          </cell>
          <cell r="AP422">
            <v>0</v>
          </cell>
          <cell r="AQ422">
            <v>0</v>
          </cell>
          <cell r="BG422" t="b">
            <v>0</v>
          </cell>
          <cell r="BO422" t="b">
            <v>0</v>
          </cell>
          <cell r="CA422" t="b">
            <v>0</v>
          </cell>
          <cell r="CB422" t="b">
            <v>0</v>
          </cell>
          <cell r="CD422" t="b">
            <v>0</v>
          </cell>
          <cell r="CE422" t="b">
            <v>0</v>
          </cell>
          <cell r="CG422" t="b">
            <v>0</v>
          </cell>
          <cell r="CH422" t="b">
            <v>0</v>
          </cell>
          <cell r="CP422" t="str">
            <v>ERSOLPVO</v>
          </cell>
          <cell r="CT422" t="b">
            <v>0</v>
          </cell>
          <cell r="CV422" t="b">
            <v>0</v>
          </cell>
          <cell r="CX422" t="b">
            <v>0</v>
          </cell>
          <cell r="CZ422" t="b">
            <v>0</v>
          </cell>
          <cell r="DB422" t="b">
            <v>0</v>
          </cell>
          <cell r="DD422" t="b">
            <v>0</v>
          </cell>
          <cell r="DF422" t="b">
            <v>0</v>
          </cell>
          <cell r="DH422" t="b">
            <v>0</v>
          </cell>
          <cell r="DJ422" t="b">
            <v>0</v>
          </cell>
          <cell r="DL422" t="b">
            <v>0</v>
          </cell>
          <cell r="DN422" t="b">
            <v>0</v>
          </cell>
          <cell r="DP422" t="b">
            <v>0</v>
          </cell>
          <cell r="DV422">
            <v>0</v>
          </cell>
          <cell r="DX422">
            <v>0</v>
          </cell>
          <cell r="DZ422">
            <v>0</v>
          </cell>
          <cell r="EB422">
            <v>0</v>
          </cell>
          <cell r="ED422">
            <v>0</v>
          </cell>
          <cell r="EF422">
            <v>0</v>
          </cell>
          <cell r="EJ422">
            <v>0</v>
          </cell>
          <cell r="EL422">
            <v>0</v>
          </cell>
          <cell r="EN422">
            <v>0</v>
          </cell>
          <cell r="EP422">
            <v>0</v>
          </cell>
          <cell r="ER422">
            <v>0</v>
          </cell>
          <cell r="ET422">
            <v>0</v>
          </cell>
          <cell r="EX422">
            <v>0</v>
          </cell>
          <cell r="EZ422">
            <v>0</v>
          </cell>
          <cell r="FD422">
            <v>0</v>
          </cell>
          <cell r="FF422">
            <v>0</v>
          </cell>
        </row>
        <row r="423">
          <cell r="A423" t="str">
            <v>Solceller_DKE_2030</v>
          </cell>
          <cell r="B423" t="str">
            <v>DK-East</v>
          </cell>
          <cell r="G423">
            <v>26</v>
          </cell>
          <cell r="H423">
            <v>0</v>
          </cell>
          <cell r="N423">
            <v>22.1</v>
          </cell>
          <cell r="AK423">
            <v>26</v>
          </cell>
          <cell r="AL423">
            <v>0</v>
          </cell>
          <cell r="AN423">
            <v>0</v>
          </cell>
          <cell r="AO423">
            <v>6.5</v>
          </cell>
          <cell r="AP423">
            <v>0</v>
          </cell>
          <cell r="AQ423">
            <v>0</v>
          </cell>
          <cell r="BG423" t="b">
            <v>0</v>
          </cell>
          <cell r="BO423" t="b">
            <v>0</v>
          </cell>
          <cell r="CA423" t="b">
            <v>0</v>
          </cell>
          <cell r="CB423" t="b">
            <v>0</v>
          </cell>
          <cell r="CD423" t="b">
            <v>0</v>
          </cell>
          <cell r="CE423" t="b">
            <v>0</v>
          </cell>
          <cell r="CG423" t="b">
            <v>0</v>
          </cell>
          <cell r="CH423" t="b">
            <v>0</v>
          </cell>
          <cell r="CP423" t="str">
            <v>ERSOLPVO</v>
          </cell>
          <cell r="CT423" t="b">
            <v>0</v>
          </cell>
          <cell r="CV423" t="b">
            <v>0</v>
          </cell>
          <cell r="CX423" t="b">
            <v>0</v>
          </cell>
          <cell r="CZ423" t="b">
            <v>0</v>
          </cell>
          <cell r="DB423" t="b">
            <v>0</v>
          </cell>
          <cell r="DD423" t="b">
            <v>0</v>
          </cell>
          <cell r="DF423" t="b">
            <v>0</v>
          </cell>
          <cell r="DH423" t="b">
            <v>0</v>
          </cell>
          <cell r="DJ423" t="b">
            <v>0</v>
          </cell>
          <cell r="DL423" t="b">
            <v>0</v>
          </cell>
          <cell r="DN423" t="b">
            <v>0</v>
          </cell>
          <cell r="DP423" t="b">
            <v>0</v>
          </cell>
          <cell r="DV423">
            <v>0</v>
          </cell>
          <cell r="DX423">
            <v>0</v>
          </cell>
          <cell r="DZ423">
            <v>0</v>
          </cell>
          <cell r="EB423">
            <v>0</v>
          </cell>
          <cell r="ED423">
            <v>0</v>
          </cell>
          <cell r="EF423">
            <v>0</v>
          </cell>
          <cell r="EJ423">
            <v>0</v>
          </cell>
          <cell r="EL423">
            <v>0</v>
          </cell>
          <cell r="EN423">
            <v>0</v>
          </cell>
          <cell r="EP423">
            <v>0</v>
          </cell>
          <cell r="ER423">
            <v>0</v>
          </cell>
          <cell r="ET423">
            <v>0</v>
          </cell>
          <cell r="EX423">
            <v>0</v>
          </cell>
          <cell r="EZ423">
            <v>0</v>
          </cell>
          <cell r="FD423">
            <v>0</v>
          </cell>
          <cell r="FF423">
            <v>0</v>
          </cell>
        </row>
        <row r="424">
          <cell r="A424" t="str">
            <v>Solceller_DKE_2031</v>
          </cell>
          <cell r="B424" t="str">
            <v>DK-East</v>
          </cell>
          <cell r="G424">
            <v>26</v>
          </cell>
          <cell r="H424">
            <v>0</v>
          </cell>
          <cell r="N424">
            <v>22.1</v>
          </cell>
          <cell r="AK424">
            <v>26</v>
          </cell>
          <cell r="AL424">
            <v>0</v>
          </cell>
          <cell r="AN424">
            <v>0</v>
          </cell>
          <cell r="AO424">
            <v>6.5</v>
          </cell>
          <cell r="AP424">
            <v>0</v>
          </cell>
          <cell r="AQ424">
            <v>0</v>
          </cell>
          <cell r="BG424" t="b">
            <v>0</v>
          </cell>
          <cell r="BO424" t="b">
            <v>0</v>
          </cell>
          <cell r="CA424" t="b">
            <v>0</v>
          </cell>
          <cell r="CB424" t="b">
            <v>0</v>
          </cell>
          <cell r="CD424" t="b">
            <v>0</v>
          </cell>
          <cell r="CE424" t="b">
            <v>0</v>
          </cell>
          <cell r="CG424" t="b">
            <v>0</v>
          </cell>
          <cell r="CH424" t="b">
            <v>0</v>
          </cell>
          <cell r="CP424" t="str">
            <v>ERSOLPVO</v>
          </cell>
          <cell r="CT424" t="b">
            <v>0</v>
          </cell>
          <cell r="CV424" t="b">
            <v>0</v>
          </cell>
          <cell r="CX424" t="b">
            <v>0</v>
          </cell>
          <cell r="CZ424" t="b">
            <v>0</v>
          </cell>
          <cell r="DB424" t="b">
            <v>0</v>
          </cell>
          <cell r="DD424" t="b">
            <v>0</v>
          </cell>
          <cell r="DF424" t="b">
            <v>0</v>
          </cell>
          <cell r="DH424" t="b">
            <v>0</v>
          </cell>
          <cell r="DJ424" t="b">
            <v>0</v>
          </cell>
          <cell r="DL424" t="b">
            <v>0</v>
          </cell>
          <cell r="DN424" t="b">
            <v>0</v>
          </cell>
          <cell r="DP424" t="b">
            <v>0</v>
          </cell>
          <cell r="DV424">
            <v>0</v>
          </cell>
          <cell r="DX424">
            <v>0</v>
          </cell>
          <cell r="DZ424">
            <v>0</v>
          </cell>
          <cell r="EB424">
            <v>0</v>
          </cell>
          <cell r="ED424">
            <v>0</v>
          </cell>
          <cell r="EF424">
            <v>0</v>
          </cell>
          <cell r="EJ424">
            <v>0</v>
          </cell>
          <cell r="EL424">
            <v>0</v>
          </cell>
          <cell r="EN424">
            <v>0</v>
          </cell>
          <cell r="EP424">
            <v>0</v>
          </cell>
          <cell r="ER424">
            <v>0</v>
          </cell>
          <cell r="ET424">
            <v>0</v>
          </cell>
          <cell r="EX424">
            <v>0</v>
          </cell>
          <cell r="EZ424">
            <v>0</v>
          </cell>
          <cell r="FD424">
            <v>0</v>
          </cell>
          <cell r="FF424">
            <v>0</v>
          </cell>
        </row>
        <row r="425">
          <cell r="A425" t="str">
            <v>Solceller_DKE_2032</v>
          </cell>
          <cell r="B425" t="str">
            <v>DK-East</v>
          </cell>
          <cell r="G425">
            <v>26</v>
          </cell>
          <cell r="H425">
            <v>0</v>
          </cell>
          <cell r="N425">
            <v>22.1</v>
          </cell>
          <cell r="AK425">
            <v>26</v>
          </cell>
          <cell r="AL425">
            <v>0</v>
          </cell>
          <cell r="AN425">
            <v>0</v>
          </cell>
          <cell r="AO425">
            <v>6.5</v>
          </cell>
          <cell r="AP425">
            <v>0</v>
          </cell>
          <cell r="AQ425">
            <v>0</v>
          </cell>
          <cell r="BG425" t="b">
            <v>0</v>
          </cell>
          <cell r="BO425" t="b">
            <v>0</v>
          </cell>
          <cell r="CA425" t="b">
            <v>0</v>
          </cell>
          <cell r="CB425" t="b">
            <v>0</v>
          </cell>
          <cell r="CD425" t="b">
            <v>0</v>
          </cell>
          <cell r="CE425" t="b">
            <v>0</v>
          </cell>
          <cell r="CG425" t="b">
            <v>0</v>
          </cell>
          <cell r="CH425" t="b">
            <v>0</v>
          </cell>
          <cell r="CP425" t="str">
            <v>ERSOLPVO</v>
          </cell>
          <cell r="CT425" t="b">
            <v>0</v>
          </cell>
          <cell r="CV425" t="b">
            <v>0</v>
          </cell>
          <cell r="CX425" t="b">
            <v>0</v>
          </cell>
          <cell r="CZ425" t="b">
            <v>0</v>
          </cell>
          <cell r="DB425" t="b">
            <v>0</v>
          </cell>
          <cell r="DD425" t="b">
            <v>0</v>
          </cell>
          <cell r="DF425" t="b">
            <v>0</v>
          </cell>
          <cell r="DH425" t="b">
            <v>0</v>
          </cell>
          <cell r="DJ425" t="b">
            <v>0</v>
          </cell>
          <cell r="DL425" t="b">
            <v>0</v>
          </cell>
          <cell r="DN425" t="b">
            <v>0</v>
          </cell>
          <cell r="DP425" t="b">
            <v>0</v>
          </cell>
          <cell r="DV425">
            <v>0</v>
          </cell>
          <cell r="DX425">
            <v>0</v>
          </cell>
          <cell r="DZ425">
            <v>0</v>
          </cell>
          <cell r="EB425">
            <v>0</v>
          </cell>
          <cell r="ED425">
            <v>0</v>
          </cell>
          <cell r="EF425">
            <v>0</v>
          </cell>
          <cell r="EJ425">
            <v>0</v>
          </cell>
          <cell r="EL425">
            <v>0</v>
          </cell>
          <cell r="EN425">
            <v>0</v>
          </cell>
          <cell r="EP425">
            <v>0</v>
          </cell>
          <cell r="ER425">
            <v>0</v>
          </cell>
          <cell r="ET425">
            <v>0</v>
          </cell>
          <cell r="EX425">
            <v>0</v>
          </cell>
          <cell r="EZ425">
            <v>0</v>
          </cell>
          <cell r="FD425">
            <v>0</v>
          </cell>
          <cell r="FF425">
            <v>0</v>
          </cell>
        </row>
        <row r="426">
          <cell r="A426" t="str">
            <v>Solceller_DKE_2033</v>
          </cell>
          <cell r="B426" t="str">
            <v>DK-East</v>
          </cell>
          <cell r="G426">
            <v>26</v>
          </cell>
          <cell r="H426">
            <v>0</v>
          </cell>
          <cell r="N426">
            <v>22.1</v>
          </cell>
          <cell r="AK426">
            <v>26</v>
          </cell>
          <cell r="AL426">
            <v>0</v>
          </cell>
          <cell r="AN426">
            <v>0</v>
          </cell>
          <cell r="AO426">
            <v>6.5</v>
          </cell>
          <cell r="AP426">
            <v>0</v>
          </cell>
          <cell r="AQ426">
            <v>0</v>
          </cell>
          <cell r="BG426" t="b">
            <v>0</v>
          </cell>
          <cell r="BO426" t="b">
            <v>0</v>
          </cell>
          <cell r="CA426" t="b">
            <v>0</v>
          </cell>
          <cell r="CB426" t="b">
            <v>0</v>
          </cell>
          <cell r="CD426" t="b">
            <v>0</v>
          </cell>
          <cell r="CE426" t="b">
            <v>0</v>
          </cell>
          <cell r="CG426" t="b">
            <v>0</v>
          </cell>
          <cell r="CH426" t="b">
            <v>0</v>
          </cell>
          <cell r="CP426" t="str">
            <v>ERSOLPVO</v>
          </cell>
          <cell r="CT426" t="b">
            <v>0</v>
          </cell>
          <cell r="CV426" t="b">
            <v>0</v>
          </cell>
          <cell r="CX426" t="b">
            <v>0</v>
          </cell>
          <cell r="CZ426" t="b">
            <v>0</v>
          </cell>
          <cell r="DB426" t="b">
            <v>0</v>
          </cell>
          <cell r="DD426" t="b">
            <v>0</v>
          </cell>
          <cell r="DF426" t="b">
            <v>0</v>
          </cell>
          <cell r="DH426" t="b">
            <v>0</v>
          </cell>
          <cell r="DJ426" t="b">
            <v>0</v>
          </cell>
          <cell r="DL426" t="b">
            <v>0</v>
          </cell>
          <cell r="DN426" t="b">
            <v>0</v>
          </cell>
          <cell r="DP426" t="b">
            <v>0</v>
          </cell>
          <cell r="DV426">
            <v>0</v>
          </cell>
          <cell r="DX426">
            <v>0</v>
          </cell>
          <cell r="DZ426">
            <v>0</v>
          </cell>
          <cell r="EB426">
            <v>0</v>
          </cell>
          <cell r="ED426">
            <v>0</v>
          </cell>
          <cell r="EF426">
            <v>0</v>
          </cell>
          <cell r="EJ426">
            <v>0</v>
          </cell>
          <cell r="EL426">
            <v>0</v>
          </cell>
          <cell r="EN426">
            <v>0</v>
          </cell>
          <cell r="EP426">
            <v>0</v>
          </cell>
          <cell r="ER426">
            <v>0</v>
          </cell>
          <cell r="ET426">
            <v>0</v>
          </cell>
          <cell r="EX426">
            <v>0</v>
          </cell>
          <cell r="EZ426">
            <v>0</v>
          </cell>
          <cell r="FD426">
            <v>0</v>
          </cell>
          <cell r="FF426">
            <v>0</v>
          </cell>
        </row>
        <row r="427">
          <cell r="A427" t="str">
            <v>Solceller_DKE_2034</v>
          </cell>
          <cell r="B427" t="str">
            <v>DK-East</v>
          </cell>
          <cell r="G427">
            <v>26</v>
          </cell>
          <cell r="H427">
            <v>0</v>
          </cell>
          <cell r="N427">
            <v>22.1</v>
          </cell>
          <cell r="AK427">
            <v>26</v>
          </cell>
          <cell r="AL427">
            <v>0</v>
          </cell>
          <cell r="AN427">
            <v>0</v>
          </cell>
          <cell r="AO427">
            <v>6.5</v>
          </cell>
          <cell r="AP427">
            <v>0</v>
          </cell>
          <cell r="AQ427">
            <v>0</v>
          </cell>
          <cell r="BG427" t="b">
            <v>0</v>
          </cell>
          <cell r="BO427" t="b">
            <v>0</v>
          </cell>
          <cell r="CA427" t="b">
            <v>0</v>
          </cell>
          <cell r="CB427" t="b">
            <v>0</v>
          </cell>
          <cell r="CD427" t="b">
            <v>0</v>
          </cell>
          <cell r="CE427" t="b">
            <v>0</v>
          </cell>
          <cell r="CG427" t="b">
            <v>0</v>
          </cell>
          <cell r="CH427" t="b">
            <v>0</v>
          </cell>
          <cell r="CP427" t="str">
            <v>ERSOLPVO</v>
          </cell>
          <cell r="CT427" t="b">
            <v>0</v>
          </cell>
          <cell r="CV427" t="b">
            <v>0</v>
          </cell>
          <cell r="CX427" t="b">
            <v>0</v>
          </cell>
          <cell r="CZ427" t="b">
            <v>0</v>
          </cell>
          <cell r="DB427" t="b">
            <v>0</v>
          </cell>
          <cell r="DD427" t="b">
            <v>0</v>
          </cell>
          <cell r="DF427" t="b">
            <v>0</v>
          </cell>
          <cell r="DH427" t="b">
            <v>0</v>
          </cell>
          <cell r="DJ427" t="b">
            <v>0</v>
          </cell>
          <cell r="DL427" t="b">
            <v>0</v>
          </cell>
          <cell r="DN427" t="b">
            <v>0</v>
          </cell>
          <cell r="DP427" t="b">
            <v>0</v>
          </cell>
          <cell r="DV427">
            <v>0</v>
          </cell>
          <cell r="DX427">
            <v>0</v>
          </cell>
          <cell r="DZ427">
            <v>0</v>
          </cell>
          <cell r="EB427">
            <v>0</v>
          </cell>
          <cell r="ED427">
            <v>0</v>
          </cell>
          <cell r="EF427">
            <v>0</v>
          </cell>
          <cell r="EJ427">
            <v>0</v>
          </cell>
          <cell r="EL427">
            <v>0</v>
          </cell>
          <cell r="EN427">
            <v>0</v>
          </cell>
          <cell r="EP427">
            <v>0</v>
          </cell>
          <cell r="ER427">
            <v>0</v>
          </cell>
          <cell r="ET427">
            <v>0</v>
          </cell>
          <cell r="EX427">
            <v>0</v>
          </cell>
          <cell r="EZ427">
            <v>0</v>
          </cell>
          <cell r="FD427">
            <v>0</v>
          </cell>
          <cell r="FF427">
            <v>0</v>
          </cell>
        </row>
        <row r="428">
          <cell r="A428" t="str">
            <v>Solceller_DKE_2035</v>
          </cell>
          <cell r="B428" t="str">
            <v>DK-East</v>
          </cell>
          <cell r="G428">
            <v>26</v>
          </cell>
          <cell r="H428">
            <v>0</v>
          </cell>
          <cell r="N428">
            <v>22.1</v>
          </cell>
          <cell r="AK428">
            <v>26</v>
          </cell>
          <cell r="AL428">
            <v>0</v>
          </cell>
          <cell r="AN428">
            <v>0</v>
          </cell>
          <cell r="AO428">
            <v>6.5</v>
          </cell>
          <cell r="AP428">
            <v>0</v>
          </cell>
          <cell r="AQ428">
            <v>0</v>
          </cell>
          <cell r="BG428" t="b">
            <v>0</v>
          </cell>
          <cell r="BO428" t="b">
            <v>0</v>
          </cell>
          <cell r="CA428" t="b">
            <v>0</v>
          </cell>
          <cell r="CB428" t="b">
            <v>0</v>
          </cell>
          <cell r="CD428" t="b">
            <v>0</v>
          </cell>
          <cell r="CE428" t="b">
            <v>0</v>
          </cell>
          <cell r="CG428" t="b">
            <v>0</v>
          </cell>
          <cell r="CH428" t="b">
            <v>0</v>
          </cell>
          <cell r="CP428" t="str">
            <v>ERSOLPVO</v>
          </cell>
          <cell r="CT428" t="b">
            <v>0</v>
          </cell>
          <cell r="CV428" t="b">
            <v>0</v>
          </cell>
          <cell r="CX428" t="b">
            <v>0</v>
          </cell>
          <cell r="CZ428" t="b">
            <v>0</v>
          </cell>
          <cell r="DB428" t="b">
            <v>0</v>
          </cell>
          <cell r="DD428" t="b">
            <v>0</v>
          </cell>
          <cell r="DF428" t="b">
            <v>0</v>
          </cell>
          <cell r="DH428" t="b">
            <v>0</v>
          </cell>
          <cell r="DJ428" t="b">
            <v>0</v>
          </cell>
          <cell r="DL428" t="b">
            <v>0</v>
          </cell>
          <cell r="DN428" t="b">
            <v>0</v>
          </cell>
          <cell r="DP428" t="b">
            <v>0</v>
          </cell>
          <cell r="DV428">
            <v>0</v>
          </cell>
          <cell r="DX428">
            <v>0</v>
          </cell>
          <cell r="DZ428">
            <v>0</v>
          </cell>
          <cell r="EB428">
            <v>0</v>
          </cell>
          <cell r="ED428">
            <v>0</v>
          </cell>
          <cell r="EF428">
            <v>0</v>
          </cell>
          <cell r="EJ428">
            <v>0</v>
          </cell>
          <cell r="EL428">
            <v>0</v>
          </cell>
          <cell r="EN428">
            <v>0</v>
          </cell>
          <cell r="EP428">
            <v>0</v>
          </cell>
          <cell r="ER428">
            <v>0</v>
          </cell>
          <cell r="ET428">
            <v>0</v>
          </cell>
          <cell r="EX428">
            <v>0</v>
          </cell>
          <cell r="EZ428">
            <v>0</v>
          </cell>
          <cell r="FD428">
            <v>0</v>
          </cell>
          <cell r="FF428">
            <v>0</v>
          </cell>
        </row>
        <row r="429">
          <cell r="A429" t="str">
            <v>LandvindDK-East-1992</v>
          </cell>
          <cell r="B429" t="str">
            <v>DK-East</v>
          </cell>
          <cell r="G429">
            <v>9.9041548930654244</v>
          </cell>
          <cell r="H429">
            <v>0</v>
          </cell>
          <cell r="N429">
            <v>20.431194657473039</v>
          </cell>
          <cell r="AK429">
            <v>9.9041548930654244</v>
          </cell>
          <cell r="AL429">
            <v>0</v>
          </cell>
          <cell r="AN429">
            <v>0</v>
          </cell>
          <cell r="AO429">
            <v>1.5495050330200857</v>
          </cell>
          <cell r="AP429">
            <v>516.50167767336188</v>
          </cell>
          <cell r="AQ429">
            <v>0</v>
          </cell>
          <cell r="BG429" t="b">
            <v>0</v>
          </cell>
          <cell r="BO429" t="b">
            <v>0</v>
          </cell>
          <cell r="CA429" t="b">
            <v>0</v>
          </cell>
          <cell r="CB429" t="b">
            <v>0</v>
          </cell>
          <cell r="CD429" t="b">
            <v>0</v>
          </cell>
          <cell r="CE429" t="b">
            <v>0</v>
          </cell>
          <cell r="CG429" t="b">
            <v>0</v>
          </cell>
          <cell r="CH429" t="b">
            <v>0</v>
          </cell>
          <cell r="CP429" t="str">
            <v>ERWINWON</v>
          </cell>
          <cell r="CT429" t="b">
            <v>0</v>
          </cell>
          <cell r="CV429" t="b">
            <v>0</v>
          </cell>
          <cell r="CX429" t="b">
            <v>0</v>
          </cell>
          <cell r="CZ429" t="b">
            <v>0</v>
          </cell>
          <cell r="DB429" t="b">
            <v>0</v>
          </cell>
          <cell r="DD429" t="b">
            <v>0</v>
          </cell>
          <cell r="DF429" t="b">
            <v>0</v>
          </cell>
          <cell r="DH429" t="b">
            <v>0</v>
          </cell>
          <cell r="DJ429" t="b">
            <v>0</v>
          </cell>
          <cell r="DL429" t="b">
            <v>0</v>
          </cell>
          <cell r="DN429" t="b">
            <v>0</v>
          </cell>
          <cell r="DP429" t="b">
            <v>0</v>
          </cell>
          <cell r="DV429">
            <v>0</v>
          </cell>
          <cell r="DX429">
            <v>0</v>
          </cell>
          <cell r="DZ429">
            <v>0</v>
          </cell>
          <cell r="EB429">
            <v>0</v>
          </cell>
          <cell r="ED429">
            <v>0</v>
          </cell>
          <cell r="EF429">
            <v>0</v>
          </cell>
          <cell r="EJ429">
            <v>0</v>
          </cell>
          <cell r="EL429">
            <v>0</v>
          </cell>
          <cell r="EN429">
            <v>0</v>
          </cell>
          <cell r="EP429">
            <v>0</v>
          </cell>
          <cell r="ER429">
            <v>0</v>
          </cell>
          <cell r="ET429">
            <v>0</v>
          </cell>
          <cell r="EX429">
            <v>0</v>
          </cell>
          <cell r="EZ429">
            <v>0</v>
          </cell>
          <cell r="FD429">
            <v>0</v>
          </cell>
          <cell r="FF429">
            <v>0</v>
          </cell>
        </row>
        <row r="430">
          <cell r="A430" t="str">
            <v>LandvindDK-East-1993</v>
          </cell>
          <cell r="B430" t="str">
            <v>DK-East</v>
          </cell>
          <cell r="G430">
            <v>9.9697558868006126</v>
          </cell>
          <cell r="H430">
            <v>0</v>
          </cell>
          <cell r="N430">
            <v>20.566522374698639</v>
          </cell>
          <cell r="AK430">
            <v>9.9697558868006126</v>
          </cell>
          <cell r="AL430">
            <v>0</v>
          </cell>
          <cell r="AN430">
            <v>0</v>
          </cell>
          <cell r="AO430">
            <v>1.5597683084899558</v>
          </cell>
          <cell r="AP430">
            <v>519.92276949665188</v>
          </cell>
          <cell r="AQ430">
            <v>0</v>
          </cell>
          <cell r="BG430" t="b">
            <v>0</v>
          </cell>
          <cell r="BO430" t="b">
            <v>0</v>
          </cell>
          <cell r="CA430" t="b">
            <v>0</v>
          </cell>
          <cell r="CB430" t="b">
            <v>0</v>
          </cell>
          <cell r="CD430" t="b">
            <v>0</v>
          </cell>
          <cell r="CE430" t="b">
            <v>0</v>
          </cell>
          <cell r="CG430" t="b">
            <v>0</v>
          </cell>
          <cell r="CH430" t="b">
            <v>0</v>
          </cell>
          <cell r="CP430" t="str">
            <v>ERWINWON</v>
          </cell>
          <cell r="CT430" t="b">
            <v>0</v>
          </cell>
          <cell r="CV430" t="b">
            <v>0</v>
          </cell>
          <cell r="CX430" t="b">
            <v>0</v>
          </cell>
          <cell r="CZ430" t="b">
            <v>0</v>
          </cell>
          <cell r="DB430" t="b">
            <v>0</v>
          </cell>
          <cell r="DD430" t="b">
            <v>0</v>
          </cell>
          <cell r="DF430" t="b">
            <v>0</v>
          </cell>
          <cell r="DH430" t="b">
            <v>0</v>
          </cell>
          <cell r="DJ430" t="b">
            <v>0</v>
          </cell>
          <cell r="DL430" t="b">
            <v>0</v>
          </cell>
          <cell r="DN430" t="b">
            <v>0</v>
          </cell>
          <cell r="DP430" t="b">
            <v>0</v>
          </cell>
          <cell r="DV430">
            <v>0</v>
          </cell>
          <cell r="DX430">
            <v>0</v>
          </cell>
          <cell r="DZ430">
            <v>0</v>
          </cell>
          <cell r="EB430">
            <v>0</v>
          </cell>
          <cell r="ED430">
            <v>0</v>
          </cell>
          <cell r="EF430">
            <v>0</v>
          </cell>
          <cell r="EJ430">
            <v>0</v>
          </cell>
          <cell r="EL430">
            <v>0</v>
          </cell>
          <cell r="EN430">
            <v>0</v>
          </cell>
          <cell r="EP430">
            <v>0</v>
          </cell>
          <cell r="ER430">
            <v>0</v>
          </cell>
          <cell r="ET430">
            <v>0</v>
          </cell>
          <cell r="EX430">
            <v>0</v>
          </cell>
          <cell r="EZ430">
            <v>0</v>
          </cell>
          <cell r="FD430">
            <v>0</v>
          </cell>
          <cell r="FF430">
            <v>0</v>
          </cell>
        </row>
        <row r="431">
          <cell r="A431" t="str">
            <v>LandvindDK-East-1994</v>
          </cell>
          <cell r="B431" t="str">
            <v>DK-East</v>
          </cell>
          <cell r="G431">
            <v>9.9697558868006126</v>
          </cell>
          <cell r="H431">
            <v>0</v>
          </cell>
          <cell r="N431">
            <v>20.566522374698639</v>
          </cell>
          <cell r="AK431">
            <v>9.9697558868006126</v>
          </cell>
          <cell r="AL431">
            <v>0</v>
          </cell>
          <cell r="AN431">
            <v>0</v>
          </cell>
          <cell r="AO431">
            <v>1.5597683084899558</v>
          </cell>
          <cell r="AP431">
            <v>519.92276949665188</v>
          </cell>
          <cell r="AQ431">
            <v>0</v>
          </cell>
          <cell r="BG431" t="b">
            <v>0</v>
          </cell>
          <cell r="BO431" t="b">
            <v>0</v>
          </cell>
          <cell r="CA431" t="b">
            <v>0</v>
          </cell>
          <cell r="CB431" t="b">
            <v>0</v>
          </cell>
          <cell r="CD431" t="b">
            <v>0</v>
          </cell>
          <cell r="CE431" t="b">
            <v>0</v>
          </cell>
          <cell r="CG431" t="b">
            <v>0</v>
          </cell>
          <cell r="CH431" t="b">
            <v>0</v>
          </cell>
          <cell r="CP431" t="str">
            <v>ERWINWON</v>
          </cell>
          <cell r="CT431" t="b">
            <v>0</v>
          </cell>
          <cell r="CV431" t="b">
            <v>0</v>
          </cell>
          <cell r="CX431" t="b">
            <v>0</v>
          </cell>
          <cell r="CZ431" t="b">
            <v>0</v>
          </cell>
          <cell r="DB431" t="b">
            <v>0</v>
          </cell>
          <cell r="DD431" t="b">
            <v>0</v>
          </cell>
          <cell r="DF431" t="b">
            <v>0</v>
          </cell>
          <cell r="DH431" t="b">
            <v>0</v>
          </cell>
          <cell r="DJ431" t="b">
            <v>0</v>
          </cell>
          <cell r="DL431" t="b">
            <v>0</v>
          </cell>
          <cell r="DN431" t="b">
            <v>0</v>
          </cell>
          <cell r="DP431" t="b">
            <v>0</v>
          </cell>
          <cell r="DV431">
            <v>0</v>
          </cell>
          <cell r="DX431">
            <v>0</v>
          </cell>
          <cell r="DZ431">
            <v>0</v>
          </cell>
          <cell r="EB431">
            <v>0</v>
          </cell>
          <cell r="ED431">
            <v>0</v>
          </cell>
          <cell r="EF431">
            <v>0</v>
          </cell>
          <cell r="EJ431">
            <v>0</v>
          </cell>
          <cell r="EL431">
            <v>0</v>
          </cell>
          <cell r="EN431">
            <v>0</v>
          </cell>
          <cell r="EP431">
            <v>0</v>
          </cell>
          <cell r="ER431">
            <v>0</v>
          </cell>
          <cell r="ET431">
            <v>0</v>
          </cell>
          <cell r="EX431">
            <v>0</v>
          </cell>
          <cell r="EZ431">
            <v>0</v>
          </cell>
          <cell r="FD431">
            <v>0</v>
          </cell>
          <cell r="FF431">
            <v>0</v>
          </cell>
        </row>
        <row r="432">
          <cell r="A432" t="str">
            <v>LandvindDK-East-1995</v>
          </cell>
          <cell r="B432" t="str">
            <v>DK-East</v>
          </cell>
          <cell r="G432">
            <v>29.909267660401838</v>
          </cell>
          <cell r="H432">
            <v>0</v>
          </cell>
          <cell r="N432">
            <v>61.699567124095914</v>
          </cell>
          <cell r="AK432">
            <v>29.909267660401838</v>
          </cell>
          <cell r="AL432">
            <v>0</v>
          </cell>
          <cell r="AN432">
            <v>0</v>
          </cell>
          <cell r="AO432">
            <v>4.679304925469868</v>
          </cell>
          <cell r="AP432">
            <v>1559.7683084899559</v>
          </cell>
          <cell r="AQ432">
            <v>0</v>
          </cell>
          <cell r="BG432" t="b">
            <v>0</v>
          </cell>
          <cell r="BO432" t="b">
            <v>0</v>
          </cell>
          <cell r="CA432" t="b">
            <v>0</v>
          </cell>
          <cell r="CB432" t="b">
            <v>0</v>
          </cell>
          <cell r="CD432" t="b">
            <v>0</v>
          </cell>
          <cell r="CE432" t="b">
            <v>0</v>
          </cell>
          <cell r="CG432" t="b">
            <v>0</v>
          </cell>
          <cell r="CH432" t="b">
            <v>0</v>
          </cell>
          <cell r="CP432" t="str">
            <v>ERWINWON</v>
          </cell>
          <cell r="CT432" t="b">
            <v>0</v>
          </cell>
          <cell r="CV432" t="b">
            <v>0</v>
          </cell>
          <cell r="CX432" t="b">
            <v>0</v>
          </cell>
          <cell r="CZ432" t="b">
            <v>0</v>
          </cell>
          <cell r="DB432" t="b">
            <v>0</v>
          </cell>
          <cell r="DD432" t="b">
            <v>0</v>
          </cell>
          <cell r="DF432" t="b">
            <v>0</v>
          </cell>
          <cell r="DH432" t="b">
            <v>0</v>
          </cell>
          <cell r="DJ432" t="b">
            <v>0</v>
          </cell>
          <cell r="DL432" t="b">
            <v>0</v>
          </cell>
          <cell r="DN432" t="b">
            <v>0</v>
          </cell>
          <cell r="DP432" t="b">
            <v>0</v>
          </cell>
          <cell r="DV432">
            <v>0</v>
          </cell>
          <cell r="DX432">
            <v>0</v>
          </cell>
          <cell r="DZ432">
            <v>0</v>
          </cell>
          <cell r="EB432">
            <v>0</v>
          </cell>
          <cell r="ED432">
            <v>0</v>
          </cell>
          <cell r="EF432">
            <v>0</v>
          </cell>
          <cell r="EJ432">
            <v>0</v>
          </cell>
          <cell r="EL432">
            <v>0</v>
          </cell>
          <cell r="EN432">
            <v>0</v>
          </cell>
          <cell r="EP432">
            <v>0</v>
          </cell>
          <cell r="ER432">
            <v>0</v>
          </cell>
          <cell r="ET432">
            <v>0</v>
          </cell>
          <cell r="EX432">
            <v>0</v>
          </cell>
          <cell r="EZ432">
            <v>0</v>
          </cell>
          <cell r="FD432">
            <v>0</v>
          </cell>
          <cell r="FF432">
            <v>0</v>
          </cell>
        </row>
        <row r="433">
          <cell r="A433" t="str">
            <v>LandvindDK-East-1996</v>
          </cell>
          <cell r="B433" t="str">
            <v>DK-East</v>
          </cell>
          <cell r="G433">
            <v>29.909267660401838</v>
          </cell>
          <cell r="H433">
            <v>0</v>
          </cell>
          <cell r="N433">
            <v>61.699567124095914</v>
          </cell>
          <cell r="AK433">
            <v>29.909267660401838</v>
          </cell>
          <cell r="AL433">
            <v>0</v>
          </cell>
          <cell r="AN433">
            <v>0</v>
          </cell>
          <cell r="AO433">
            <v>4.679304925469868</v>
          </cell>
          <cell r="AP433">
            <v>1559.7683084899559</v>
          </cell>
          <cell r="AQ433">
            <v>0</v>
          </cell>
          <cell r="BG433" t="b">
            <v>0</v>
          </cell>
          <cell r="BO433" t="b">
            <v>0</v>
          </cell>
          <cell r="CA433" t="b">
            <v>0</v>
          </cell>
          <cell r="CB433" t="b">
            <v>0</v>
          </cell>
          <cell r="CD433" t="b">
            <v>0</v>
          </cell>
          <cell r="CE433" t="b">
            <v>0</v>
          </cell>
          <cell r="CG433" t="b">
            <v>0</v>
          </cell>
          <cell r="CH433" t="b">
            <v>0</v>
          </cell>
          <cell r="CP433" t="str">
            <v>ERWINWON</v>
          </cell>
          <cell r="CT433" t="b">
            <v>0</v>
          </cell>
          <cell r="CV433" t="b">
            <v>0</v>
          </cell>
          <cell r="CX433" t="b">
            <v>0</v>
          </cell>
          <cell r="CZ433" t="b">
            <v>0</v>
          </cell>
          <cell r="DB433" t="b">
            <v>0</v>
          </cell>
          <cell r="DD433" t="b">
            <v>0</v>
          </cell>
          <cell r="DF433" t="b">
            <v>0</v>
          </cell>
          <cell r="DH433" t="b">
            <v>0</v>
          </cell>
          <cell r="DJ433" t="b">
            <v>0</v>
          </cell>
          <cell r="DL433" t="b">
            <v>0</v>
          </cell>
          <cell r="DN433" t="b">
            <v>0</v>
          </cell>
          <cell r="DP433" t="b">
            <v>0</v>
          </cell>
          <cell r="DV433">
            <v>0</v>
          </cell>
          <cell r="DX433">
            <v>0</v>
          </cell>
          <cell r="DZ433">
            <v>0</v>
          </cell>
          <cell r="EB433">
            <v>0</v>
          </cell>
          <cell r="ED433">
            <v>0</v>
          </cell>
          <cell r="EF433">
            <v>0</v>
          </cell>
          <cell r="EJ433">
            <v>0</v>
          </cell>
          <cell r="EL433">
            <v>0</v>
          </cell>
          <cell r="EN433">
            <v>0</v>
          </cell>
          <cell r="EP433">
            <v>0</v>
          </cell>
          <cell r="ER433">
            <v>0</v>
          </cell>
          <cell r="ET433">
            <v>0</v>
          </cell>
          <cell r="EX433">
            <v>0</v>
          </cell>
          <cell r="EZ433">
            <v>0</v>
          </cell>
          <cell r="FD433">
            <v>0</v>
          </cell>
          <cell r="FF433">
            <v>0</v>
          </cell>
        </row>
        <row r="434">
          <cell r="A434" t="str">
            <v>LandvindDK-East-1997</v>
          </cell>
          <cell r="B434" t="str">
            <v>DK-East</v>
          </cell>
          <cell r="G434">
            <v>49.848779434003063</v>
          </cell>
          <cell r="H434">
            <v>0</v>
          </cell>
          <cell r="N434">
            <v>102.83261187349319</v>
          </cell>
          <cell r="AK434">
            <v>49.848779434003063</v>
          </cell>
          <cell r="AL434">
            <v>0</v>
          </cell>
          <cell r="AN434">
            <v>0</v>
          </cell>
          <cell r="AO434">
            <v>7.7988415424497797</v>
          </cell>
          <cell r="AP434">
            <v>2599.6138474832596</v>
          </cell>
          <cell r="AQ434">
            <v>0</v>
          </cell>
          <cell r="BG434" t="b">
            <v>0</v>
          </cell>
          <cell r="BO434" t="b">
            <v>0</v>
          </cell>
          <cell r="CA434" t="b">
            <v>0</v>
          </cell>
          <cell r="CB434" t="b">
            <v>0</v>
          </cell>
          <cell r="CD434" t="b">
            <v>0</v>
          </cell>
          <cell r="CE434" t="b">
            <v>0</v>
          </cell>
          <cell r="CG434" t="b">
            <v>0</v>
          </cell>
          <cell r="CH434" t="b">
            <v>0</v>
          </cell>
          <cell r="CP434" t="str">
            <v>ERWINWON</v>
          </cell>
          <cell r="CT434" t="b">
            <v>0</v>
          </cell>
          <cell r="CV434" t="b">
            <v>0</v>
          </cell>
          <cell r="CX434" t="b">
            <v>0</v>
          </cell>
          <cell r="CZ434" t="b">
            <v>0</v>
          </cell>
          <cell r="DB434" t="b">
            <v>0</v>
          </cell>
          <cell r="DD434" t="b">
            <v>0</v>
          </cell>
          <cell r="DF434" t="b">
            <v>0</v>
          </cell>
          <cell r="DH434" t="b">
            <v>0</v>
          </cell>
          <cell r="DJ434" t="b">
            <v>0</v>
          </cell>
          <cell r="DL434" t="b">
            <v>0</v>
          </cell>
          <cell r="DN434" t="b">
            <v>0</v>
          </cell>
          <cell r="DP434" t="b">
            <v>0</v>
          </cell>
          <cell r="DV434">
            <v>0</v>
          </cell>
          <cell r="DX434">
            <v>0</v>
          </cell>
          <cell r="DZ434">
            <v>0</v>
          </cell>
          <cell r="EB434">
            <v>0</v>
          </cell>
          <cell r="ED434">
            <v>0</v>
          </cell>
          <cell r="EF434">
            <v>0</v>
          </cell>
          <cell r="EJ434">
            <v>0</v>
          </cell>
          <cell r="EL434">
            <v>0</v>
          </cell>
          <cell r="EN434">
            <v>0</v>
          </cell>
          <cell r="EP434">
            <v>0</v>
          </cell>
          <cell r="ER434">
            <v>0</v>
          </cell>
          <cell r="ET434">
            <v>0</v>
          </cell>
          <cell r="EX434">
            <v>0</v>
          </cell>
          <cell r="EZ434">
            <v>0</v>
          </cell>
          <cell r="FD434">
            <v>0</v>
          </cell>
          <cell r="FF434">
            <v>0</v>
          </cell>
        </row>
        <row r="435">
          <cell r="A435" t="str">
            <v>LandvindDK-East-1998</v>
          </cell>
          <cell r="B435" t="str">
            <v>DK-East</v>
          </cell>
          <cell r="G435">
            <v>49.848779434003063</v>
          </cell>
          <cell r="H435">
            <v>0</v>
          </cell>
          <cell r="N435">
            <v>102.83261187349319</v>
          </cell>
          <cell r="AK435">
            <v>49.848779434003063</v>
          </cell>
          <cell r="AL435">
            <v>0</v>
          </cell>
          <cell r="AN435">
            <v>0</v>
          </cell>
          <cell r="AO435">
            <v>7.7988415424497797</v>
          </cell>
          <cell r="AP435">
            <v>2599.6138474832596</v>
          </cell>
          <cell r="AQ435">
            <v>0</v>
          </cell>
          <cell r="BG435" t="b">
            <v>0</v>
          </cell>
          <cell r="BO435" t="b">
            <v>0</v>
          </cell>
          <cell r="CA435" t="b">
            <v>0</v>
          </cell>
          <cell r="CB435" t="b">
            <v>0</v>
          </cell>
          <cell r="CD435" t="b">
            <v>0</v>
          </cell>
          <cell r="CE435" t="b">
            <v>0</v>
          </cell>
          <cell r="CG435" t="b">
            <v>0</v>
          </cell>
          <cell r="CH435" t="b">
            <v>0</v>
          </cell>
          <cell r="CP435" t="str">
            <v>ERWINWON</v>
          </cell>
          <cell r="CT435" t="b">
            <v>0</v>
          </cell>
          <cell r="CV435" t="b">
            <v>0</v>
          </cell>
          <cell r="CX435" t="b">
            <v>0</v>
          </cell>
          <cell r="CZ435" t="b">
            <v>0</v>
          </cell>
          <cell r="DB435" t="b">
            <v>0</v>
          </cell>
          <cell r="DD435" t="b">
            <v>0</v>
          </cell>
          <cell r="DF435" t="b">
            <v>0</v>
          </cell>
          <cell r="DH435" t="b">
            <v>0</v>
          </cell>
          <cell r="DJ435" t="b">
            <v>0</v>
          </cell>
          <cell r="DL435" t="b">
            <v>0</v>
          </cell>
          <cell r="DN435" t="b">
            <v>0</v>
          </cell>
          <cell r="DP435" t="b">
            <v>0</v>
          </cell>
          <cell r="DV435">
            <v>0</v>
          </cell>
          <cell r="DX435">
            <v>0</v>
          </cell>
          <cell r="DZ435">
            <v>0</v>
          </cell>
          <cell r="EB435">
            <v>0</v>
          </cell>
          <cell r="ED435">
            <v>0</v>
          </cell>
          <cell r="EF435">
            <v>0</v>
          </cell>
          <cell r="EJ435">
            <v>0</v>
          </cell>
          <cell r="EL435">
            <v>0</v>
          </cell>
          <cell r="EN435">
            <v>0</v>
          </cell>
          <cell r="EP435">
            <v>0</v>
          </cell>
          <cell r="ER435">
            <v>0</v>
          </cell>
          <cell r="ET435">
            <v>0</v>
          </cell>
          <cell r="EX435">
            <v>0</v>
          </cell>
          <cell r="EZ435">
            <v>0</v>
          </cell>
          <cell r="FD435">
            <v>0</v>
          </cell>
          <cell r="FF435">
            <v>0</v>
          </cell>
        </row>
        <row r="436">
          <cell r="A436" t="str">
            <v>LandvindDK-East-1999</v>
          </cell>
          <cell r="B436" t="str">
            <v>DK-East</v>
          </cell>
          <cell r="G436">
            <v>69.853892201339477</v>
          </cell>
          <cell r="H436">
            <v>0</v>
          </cell>
          <cell r="N436">
            <v>144.10098434011607</v>
          </cell>
          <cell r="AK436">
            <v>69.853892201339477</v>
          </cell>
          <cell r="AL436">
            <v>0</v>
          </cell>
          <cell r="AN436">
            <v>0</v>
          </cell>
          <cell r="AO436">
            <v>10.928641434899562</v>
          </cell>
          <cell r="AP436">
            <v>3642.8804782998536</v>
          </cell>
          <cell r="AQ436">
            <v>0</v>
          </cell>
          <cell r="BG436" t="b">
            <v>0</v>
          </cell>
          <cell r="BO436" t="b">
            <v>0</v>
          </cell>
          <cell r="CA436" t="b">
            <v>0</v>
          </cell>
          <cell r="CB436" t="b">
            <v>0</v>
          </cell>
          <cell r="CD436" t="b">
            <v>0</v>
          </cell>
          <cell r="CE436" t="b">
            <v>0</v>
          </cell>
          <cell r="CG436" t="b">
            <v>0</v>
          </cell>
          <cell r="CH436" t="b">
            <v>0</v>
          </cell>
          <cell r="CP436" t="str">
            <v>ERWINWON</v>
          </cell>
          <cell r="CT436" t="b">
            <v>0</v>
          </cell>
          <cell r="CV436" t="b">
            <v>0</v>
          </cell>
          <cell r="CX436" t="b">
            <v>0</v>
          </cell>
          <cell r="CZ436" t="b">
            <v>0</v>
          </cell>
          <cell r="DB436" t="b">
            <v>0</v>
          </cell>
          <cell r="DD436" t="b">
            <v>0</v>
          </cell>
          <cell r="DF436" t="b">
            <v>0</v>
          </cell>
          <cell r="DH436" t="b">
            <v>0</v>
          </cell>
          <cell r="DJ436" t="b">
            <v>0</v>
          </cell>
          <cell r="DL436" t="b">
            <v>0</v>
          </cell>
          <cell r="DN436" t="b">
            <v>0</v>
          </cell>
          <cell r="DP436" t="b">
            <v>0</v>
          </cell>
          <cell r="DV436">
            <v>0</v>
          </cell>
          <cell r="DX436">
            <v>0</v>
          </cell>
          <cell r="DZ436">
            <v>0</v>
          </cell>
          <cell r="EB436">
            <v>0</v>
          </cell>
          <cell r="ED436">
            <v>0</v>
          </cell>
          <cell r="EF436">
            <v>0</v>
          </cell>
          <cell r="EJ436">
            <v>0</v>
          </cell>
          <cell r="EL436">
            <v>0</v>
          </cell>
          <cell r="EN436">
            <v>0</v>
          </cell>
          <cell r="EP436">
            <v>0</v>
          </cell>
          <cell r="ER436">
            <v>0</v>
          </cell>
          <cell r="ET436">
            <v>0</v>
          </cell>
          <cell r="EX436">
            <v>0</v>
          </cell>
          <cell r="EZ436">
            <v>0</v>
          </cell>
          <cell r="FD436">
            <v>0</v>
          </cell>
          <cell r="FF436">
            <v>0</v>
          </cell>
        </row>
        <row r="437">
          <cell r="A437" t="str">
            <v>LandvindDK-East-2000</v>
          </cell>
          <cell r="B437" t="str">
            <v>DK-East</v>
          </cell>
          <cell r="G437">
            <v>49.848779434003063</v>
          </cell>
          <cell r="H437">
            <v>0</v>
          </cell>
          <cell r="N437">
            <v>102.83261187349319</v>
          </cell>
          <cell r="AK437">
            <v>49.848779434003063</v>
          </cell>
          <cell r="AL437">
            <v>0</v>
          </cell>
          <cell r="AN437">
            <v>0</v>
          </cell>
          <cell r="AO437">
            <v>7.7988415424497797</v>
          </cell>
          <cell r="AP437">
            <v>2599.6138474832596</v>
          </cell>
          <cell r="AQ437">
            <v>0</v>
          </cell>
          <cell r="BG437" t="b">
            <v>0</v>
          </cell>
          <cell r="BO437" t="b">
            <v>0</v>
          </cell>
          <cell r="CA437" t="b">
            <v>0</v>
          </cell>
          <cell r="CB437" t="b">
            <v>0</v>
          </cell>
          <cell r="CD437" t="b">
            <v>0</v>
          </cell>
          <cell r="CE437" t="b">
            <v>0</v>
          </cell>
          <cell r="CG437" t="b">
            <v>0</v>
          </cell>
          <cell r="CH437" t="b">
            <v>0</v>
          </cell>
          <cell r="CP437" t="str">
            <v>ERWINWON</v>
          </cell>
          <cell r="CT437" t="b">
            <v>0</v>
          </cell>
          <cell r="CV437" t="b">
            <v>0</v>
          </cell>
          <cell r="CX437" t="b">
            <v>0</v>
          </cell>
          <cell r="CZ437" t="b">
            <v>0</v>
          </cell>
          <cell r="DB437" t="b">
            <v>0</v>
          </cell>
          <cell r="DD437" t="b">
            <v>0</v>
          </cell>
          <cell r="DF437" t="b">
            <v>0</v>
          </cell>
          <cell r="DH437" t="b">
            <v>0</v>
          </cell>
          <cell r="DJ437" t="b">
            <v>0</v>
          </cell>
          <cell r="DL437" t="b">
            <v>0</v>
          </cell>
          <cell r="DN437" t="b">
            <v>0</v>
          </cell>
          <cell r="DP437" t="b">
            <v>0</v>
          </cell>
          <cell r="DV437">
            <v>0</v>
          </cell>
          <cell r="DX437">
            <v>0</v>
          </cell>
          <cell r="DZ437">
            <v>0</v>
          </cell>
          <cell r="EB437">
            <v>0</v>
          </cell>
          <cell r="ED437">
            <v>0</v>
          </cell>
          <cell r="EF437">
            <v>0</v>
          </cell>
          <cell r="EJ437">
            <v>0</v>
          </cell>
          <cell r="EL437">
            <v>0</v>
          </cell>
          <cell r="EN437">
            <v>0</v>
          </cell>
          <cell r="EP437">
            <v>0</v>
          </cell>
          <cell r="ER437">
            <v>0</v>
          </cell>
          <cell r="ET437">
            <v>0</v>
          </cell>
          <cell r="EX437">
            <v>0</v>
          </cell>
          <cell r="EZ437">
            <v>0</v>
          </cell>
          <cell r="FD437">
            <v>0</v>
          </cell>
          <cell r="FF437">
            <v>0</v>
          </cell>
        </row>
        <row r="438">
          <cell r="A438" t="str">
            <v>LandvindDK-East-2001</v>
          </cell>
          <cell r="B438" t="str">
            <v>DK-East</v>
          </cell>
          <cell r="G438">
            <v>49.848779434003063</v>
          </cell>
          <cell r="H438">
            <v>0</v>
          </cell>
          <cell r="N438">
            <v>102.83261187349319</v>
          </cell>
          <cell r="AK438">
            <v>49.848779434003063</v>
          </cell>
          <cell r="AL438">
            <v>0</v>
          </cell>
          <cell r="AN438">
            <v>0</v>
          </cell>
          <cell r="AO438">
            <v>7.7988415424497797</v>
          </cell>
          <cell r="AP438">
            <v>2599.6138474832596</v>
          </cell>
          <cell r="AQ438">
            <v>0</v>
          </cell>
          <cell r="BG438" t="b">
            <v>0</v>
          </cell>
          <cell r="BO438" t="b">
            <v>0</v>
          </cell>
          <cell r="CA438" t="b">
            <v>0</v>
          </cell>
          <cell r="CB438" t="b">
            <v>0</v>
          </cell>
          <cell r="CD438" t="b">
            <v>0</v>
          </cell>
          <cell r="CE438" t="b">
            <v>0</v>
          </cell>
          <cell r="CG438" t="b">
            <v>0</v>
          </cell>
          <cell r="CH438" t="b">
            <v>0</v>
          </cell>
          <cell r="CP438" t="str">
            <v>ERWINWON</v>
          </cell>
          <cell r="CT438" t="b">
            <v>0</v>
          </cell>
          <cell r="CV438" t="b">
            <v>0</v>
          </cell>
          <cell r="CX438" t="b">
            <v>0</v>
          </cell>
          <cell r="CZ438" t="b">
            <v>0</v>
          </cell>
          <cell r="DB438" t="b">
            <v>0</v>
          </cell>
          <cell r="DD438" t="b">
            <v>0</v>
          </cell>
          <cell r="DF438" t="b">
            <v>0</v>
          </cell>
          <cell r="DH438" t="b">
            <v>0</v>
          </cell>
          <cell r="DJ438" t="b">
            <v>0</v>
          </cell>
          <cell r="DL438" t="b">
            <v>0</v>
          </cell>
          <cell r="DN438" t="b">
            <v>0</v>
          </cell>
          <cell r="DP438" t="b">
            <v>0</v>
          </cell>
          <cell r="DV438">
            <v>0</v>
          </cell>
          <cell r="DX438">
            <v>0</v>
          </cell>
          <cell r="DZ438">
            <v>0</v>
          </cell>
          <cell r="EB438">
            <v>0</v>
          </cell>
          <cell r="ED438">
            <v>0</v>
          </cell>
          <cell r="EF438">
            <v>0</v>
          </cell>
          <cell r="EJ438">
            <v>0</v>
          </cell>
          <cell r="EL438">
            <v>0</v>
          </cell>
          <cell r="EN438">
            <v>0</v>
          </cell>
          <cell r="EP438">
            <v>0</v>
          </cell>
          <cell r="ER438">
            <v>0</v>
          </cell>
          <cell r="ET438">
            <v>0</v>
          </cell>
          <cell r="EX438">
            <v>0</v>
          </cell>
          <cell r="EZ438">
            <v>0</v>
          </cell>
          <cell r="FD438">
            <v>0</v>
          </cell>
          <cell r="FF438">
            <v>0</v>
          </cell>
        </row>
        <row r="439">
          <cell r="A439" t="str">
            <v>LandvindDK-East-2002</v>
          </cell>
          <cell r="B439" t="str">
            <v>DK-East</v>
          </cell>
          <cell r="G439">
            <v>49.84877943400312</v>
          </cell>
          <cell r="H439">
            <v>0</v>
          </cell>
          <cell r="N439">
            <v>102.83261187349331</v>
          </cell>
          <cell r="AK439">
            <v>49.84877943400312</v>
          </cell>
          <cell r="AL439">
            <v>0</v>
          </cell>
          <cell r="AN439">
            <v>0</v>
          </cell>
          <cell r="AO439">
            <v>7.7988415424497886</v>
          </cell>
          <cell r="AP439">
            <v>2599.6138474832628</v>
          </cell>
          <cell r="AQ439">
            <v>0</v>
          </cell>
          <cell r="BG439" t="b">
            <v>0</v>
          </cell>
          <cell r="BO439" t="b">
            <v>0</v>
          </cell>
          <cell r="CA439" t="b">
            <v>0</v>
          </cell>
          <cell r="CB439" t="b">
            <v>0</v>
          </cell>
          <cell r="CD439" t="b">
            <v>0</v>
          </cell>
          <cell r="CE439" t="b">
            <v>0</v>
          </cell>
          <cell r="CG439" t="b">
            <v>0</v>
          </cell>
          <cell r="CH439" t="b">
            <v>0</v>
          </cell>
          <cell r="CP439" t="str">
            <v>ERWINWON</v>
          </cell>
          <cell r="CT439" t="b">
            <v>0</v>
          </cell>
          <cell r="CV439" t="b">
            <v>0</v>
          </cell>
          <cell r="CX439" t="b">
            <v>0</v>
          </cell>
          <cell r="CZ439" t="b">
            <v>0</v>
          </cell>
          <cell r="DB439" t="b">
            <v>0</v>
          </cell>
          <cell r="DD439" t="b">
            <v>0</v>
          </cell>
          <cell r="DF439" t="b">
            <v>0</v>
          </cell>
          <cell r="DH439" t="b">
            <v>0</v>
          </cell>
          <cell r="DJ439" t="b">
            <v>0</v>
          </cell>
          <cell r="DL439" t="b">
            <v>0</v>
          </cell>
          <cell r="DN439" t="b">
            <v>0</v>
          </cell>
          <cell r="DP439" t="b">
            <v>0</v>
          </cell>
          <cell r="DV439">
            <v>0</v>
          </cell>
          <cell r="DX439">
            <v>0</v>
          </cell>
          <cell r="DZ439">
            <v>0</v>
          </cell>
          <cell r="EB439">
            <v>0</v>
          </cell>
          <cell r="ED439">
            <v>0</v>
          </cell>
          <cell r="EF439">
            <v>0</v>
          </cell>
          <cell r="EJ439">
            <v>0</v>
          </cell>
          <cell r="EL439">
            <v>0</v>
          </cell>
          <cell r="EN439">
            <v>0</v>
          </cell>
          <cell r="EP439">
            <v>0</v>
          </cell>
          <cell r="ER439">
            <v>0</v>
          </cell>
          <cell r="ET439">
            <v>0</v>
          </cell>
          <cell r="EX439">
            <v>0</v>
          </cell>
          <cell r="EZ439">
            <v>0</v>
          </cell>
          <cell r="FD439">
            <v>0</v>
          </cell>
          <cell r="FF439">
            <v>0</v>
          </cell>
        </row>
        <row r="440">
          <cell r="A440" t="str">
            <v>LandvindDK-East-2003</v>
          </cell>
          <cell r="B440" t="str">
            <v>DK-East</v>
          </cell>
          <cell r="G440">
            <v>19.939511773601225</v>
          </cell>
          <cell r="H440">
            <v>0</v>
          </cell>
          <cell r="N440">
            <v>41.133044749397278</v>
          </cell>
          <cell r="AK440">
            <v>19.939511773601225</v>
          </cell>
          <cell r="AL440">
            <v>0</v>
          </cell>
          <cell r="AN440">
            <v>0</v>
          </cell>
          <cell r="AO440">
            <v>3.1195366169799117</v>
          </cell>
          <cell r="AP440">
            <v>1039.8455389933038</v>
          </cell>
          <cell r="AQ440">
            <v>0</v>
          </cell>
          <cell r="BG440" t="b">
            <v>0</v>
          </cell>
          <cell r="BO440" t="b">
            <v>0</v>
          </cell>
          <cell r="CA440" t="b">
            <v>0</v>
          </cell>
          <cell r="CB440" t="b">
            <v>0</v>
          </cell>
          <cell r="CD440" t="b">
            <v>0</v>
          </cell>
          <cell r="CE440" t="b">
            <v>0</v>
          </cell>
          <cell r="CG440" t="b">
            <v>0</v>
          </cell>
          <cell r="CH440" t="b">
            <v>0</v>
          </cell>
          <cell r="CP440" t="str">
            <v>ERWINWON</v>
          </cell>
          <cell r="CT440" t="b">
            <v>0</v>
          </cell>
          <cell r="CV440" t="b">
            <v>0</v>
          </cell>
          <cell r="CX440" t="b">
            <v>0</v>
          </cell>
          <cell r="CZ440" t="b">
            <v>0</v>
          </cell>
          <cell r="DB440" t="b">
            <v>0</v>
          </cell>
          <cell r="DD440" t="b">
            <v>0</v>
          </cell>
          <cell r="DF440" t="b">
            <v>0</v>
          </cell>
          <cell r="DH440" t="b">
            <v>0</v>
          </cell>
          <cell r="DJ440" t="b">
            <v>0</v>
          </cell>
          <cell r="DL440" t="b">
            <v>0</v>
          </cell>
          <cell r="DN440" t="b">
            <v>0</v>
          </cell>
          <cell r="DP440" t="b">
            <v>0</v>
          </cell>
          <cell r="DV440">
            <v>0</v>
          </cell>
          <cell r="DX440">
            <v>0</v>
          </cell>
          <cell r="DZ440">
            <v>0</v>
          </cell>
          <cell r="EB440">
            <v>0</v>
          </cell>
          <cell r="ED440">
            <v>0</v>
          </cell>
          <cell r="EF440">
            <v>0</v>
          </cell>
          <cell r="EJ440">
            <v>0</v>
          </cell>
          <cell r="EL440">
            <v>0</v>
          </cell>
          <cell r="EN440">
            <v>0</v>
          </cell>
          <cell r="EP440">
            <v>0</v>
          </cell>
          <cell r="ER440">
            <v>0</v>
          </cell>
          <cell r="ET440">
            <v>0</v>
          </cell>
          <cell r="EX440">
            <v>0</v>
          </cell>
          <cell r="EZ440">
            <v>0</v>
          </cell>
          <cell r="FD440">
            <v>0</v>
          </cell>
          <cell r="FF440">
            <v>0</v>
          </cell>
        </row>
        <row r="441">
          <cell r="A441" t="str">
            <v>LandvindDK-East-2004</v>
          </cell>
          <cell r="B441" t="str">
            <v>DK-East</v>
          </cell>
          <cell r="G441">
            <v>19.939511773601225</v>
          </cell>
          <cell r="H441">
            <v>0</v>
          </cell>
          <cell r="N441">
            <v>41.133044749397278</v>
          </cell>
          <cell r="AK441">
            <v>19.939511773601225</v>
          </cell>
          <cell r="AL441">
            <v>0</v>
          </cell>
          <cell r="AN441">
            <v>0</v>
          </cell>
          <cell r="AO441">
            <v>3.1195366169799117</v>
          </cell>
          <cell r="AP441">
            <v>1039.8455389933038</v>
          </cell>
          <cell r="AQ441">
            <v>0</v>
          </cell>
          <cell r="BG441" t="b">
            <v>0</v>
          </cell>
          <cell r="BO441" t="b">
            <v>0</v>
          </cell>
          <cell r="CA441" t="b">
            <v>0</v>
          </cell>
          <cell r="CB441" t="b">
            <v>0</v>
          </cell>
          <cell r="CD441" t="b">
            <v>0</v>
          </cell>
          <cell r="CE441" t="b">
            <v>0</v>
          </cell>
          <cell r="CG441" t="b">
            <v>0</v>
          </cell>
          <cell r="CH441" t="b">
            <v>0</v>
          </cell>
          <cell r="CP441" t="str">
            <v>ERWINWON</v>
          </cell>
          <cell r="CT441" t="b">
            <v>0</v>
          </cell>
          <cell r="CV441" t="b">
            <v>0</v>
          </cell>
          <cell r="CX441" t="b">
            <v>0</v>
          </cell>
          <cell r="CZ441" t="b">
            <v>0</v>
          </cell>
          <cell r="DB441" t="b">
            <v>0</v>
          </cell>
          <cell r="DD441" t="b">
            <v>0</v>
          </cell>
          <cell r="DF441" t="b">
            <v>0</v>
          </cell>
          <cell r="DH441" t="b">
            <v>0</v>
          </cell>
          <cell r="DJ441" t="b">
            <v>0</v>
          </cell>
          <cell r="DL441" t="b">
            <v>0</v>
          </cell>
          <cell r="DN441" t="b">
            <v>0</v>
          </cell>
          <cell r="DP441" t="b">
            <v>0</v>
          </cell>
          <cell r="DV441">
            <v>0</v>
          </cell>
          <cell r="DX441">
            <v>0</v>
          </cell>
          <cell r="DZ441">
            <v>0</v>
          </cell>
          <cell r="EB441">
            <v>0</v>
          </cell>
          <cell r="ED441">
            <v>0</v>
          </cell>
          <cell r="EF441">
            <v>0</v>
          </cell>
          <cell r="EJ441">
            <v>0</v>
          </cell>
          <cell r="EL441">
            <v>0</v>
          </cell>
          <cell r="EN441">
            <v>0</v>
          </cell>
          <cell r="EP441">
            <v>0</v>
          </cell>
          <cell r="ER441">
            <v>0</v>
          </cell>
          <cell r="ET441">
            <v>0</v>
          </cell>
          <cell r="EX441">
            <v>0</v>
          </cell>
          <cell r="EZ441">
            <v>0</v>
          </cell>
          <cell r="FD441">
            <v>0</v>
          </cell>
          <cell r="FF441">
            <v>0</v>
          </cell>
        </row>
        <row r="442">
          <cell r="A442" t="str">
            <v>LandvindDK-East-2005</v>
          </cell>
          <cell r="B442" t="str">
            <v>DK-East</v>
          </cell>
          <cell r="G442">
            <v>19.939511773601225</v>
          </cell>
          <cell r="H442">
            <v>0</v>
          </cell>
          <cell r="N442">
            <v>41.133044749397278</v>
          </cell>
          <cell r="AK442">
            <v>19.939511773601225</v>
          </cell>
          <cell r="AL442">
            <v>0</v>
          </cell>
          <cell r="AN442">
            <v>0</v>
          </cell>
          <cell r="AO442">
            <v>3.1195366169799117</v>
          </cell>
          <cell r="AP442">
            <v>1039.8455389933038</v>
          </cell>
          <cell r="AQ442">
            <v>0</v>
          </cell>
          <cell r="BG442" t="b">
            <v>0</v>
          </cell>
          <cell r="BO442" t="b">
            <v>0</v>
          </cell>
          <cell r="CA442" t="b">
            <v>0</v>
          </cell>
          <cell r="CB442" t="b">
            <v>0</v>
          </cell>
          <cell r="CD442" t="b">
            <v>0</v>
          </cell>
          <cell r="CE442" t="b">
            <v>0</v>
          </cell>
          <cell r="CG442" t="b">
            <v>0</v>
          </cell>
          <cell r="CH442" t="b">
            <v>0</v>
          </cell>
          <cell r="CP442" t="str">
            <v>ERWINWON</v>
          </cell>
          <cell r="CT442" t="b">
            <v>0</v>
          </cell>
          <cell r="CV442" t="b">
            <v>0</v>
          </cell>
          <cell r="CX442" t="b">
            <v>0</v>
          </cell>
          <cell r="CZ442" t="b">
            <v>0</v>
          </cell>
          <cell r="DB442" t="b">
            <v>0</v>
          </cell>
          <cell r="DD442" t="b">
            <v>0</v>
          </cell>
          <cell r="DF442" t="b">
            <v>0</v>
          </cell>
          <cell r="DH442" t="b">
            <v>0</v>
          </cell>
          <cell r="DJ442" t="b">
            <v>0</v>
          </cell>
          <cell r="DL442" t="b">
            <v>0</v>
          </cell>
          <cell r="DN442" t="b">
            <v>0</v>
          </cell>
          <cell r="DP442" t="b">
            <v>0</v>
          </cell>
          <cell r="DV442">
            <v>0</v>
          </cell>
          <cell r="DX442">
            <v>0</v>
          </cell>
          <cell r="DZ442">
            <v>0</v>
          </cell>
          <cell r="EB442">
            <v>0</v>
          </cell>
          <cell r="ED442">
            <v>0</v>
          </cell>
          <cell r="EF442">
            <v>0</v>
          </cell>
          <cell r="EJ442">
            <v>0</v>
          </cell>
          <cell r="EL442">
            <v>0</v>
          </cell>
          <cell r="EN442">
            <v>0</v>
          </cell>
          <cell r="EP442">
            <v>0</v>
          </cell>
          <cell r="ER442">
            <v>0</v>
          </cell>
          <cell r="ET442">
            <v>0</v>
          </cell>
          <cell r="EX442">
            <v>0</v>
          </cell>
          <cell r="EZ442">
            <v>0</v>
          </cell>
          <cell r="FD442">
            <v>0</v>
          </cell>
          <cell r="FF442">
            <v>0</v>
          </cell>
        </row>
        <row r="443">
          <cell r="A443" t="str">
            <v>LandvindDK-East-2006</v>
          </cell>
          <cell r="B443" t="str">
            <v>DK-East</v>
          </cell>
          <cell r="G443">
            <v>19.939511773601225</v>
          </cell>
          <cell r="H443">
            <v>0</v>
          </cell>
          <cell r="N443">
            <v>41.133044749397278</v>
          </cell>
          <cell r="AK443">
            <v>19.939511773601225</v>
          </cell>
          <cell r="AL443">
            <v>0</v>
          </cell>
          <cell r="AN443">
            <v>0</v>
          </cell>
          <cell r="AO443">
            <v>3.1195366169799117</v>
          </cell>
          <cell r="AP443">
            <v>1039.8455389933038</v>
          </cell>
          <cell r="AQ443">
            <v>0</v>
          </cell>
          <cell r="BG443" t="b">
            <v>0</v>
          </cell>
          <cell r="BO443" t="b">
            <v>0</v>
          </cell>
          <cell r="CA443" t="b">
            <v>0</v>
          </cell>
          <cell r="CB443" t="b">
            <v>0</v>
          </cell>
          <cell r="CD443" t="b">
            <v>0</v>
          </cell>
          <cell r="CE443" t="b">
            <v>0</v>
          </cell>
          <cell r="CG443" t="b">
            <v>0</v>
          </cell>
          <cell r="CH443" t="b">
            <v>0</v>
          </cell>
          <cell r="CP443" t="str">
            <v>ERWINWON</v>
          </cell>
          <cell r="CT443" t="b">
            <v>0</v>
          </cell>
          <cell r="CV443" t="b">
            <v>0</v>
          </cell>
          <cell r="CX443" t="b">
            <v>0</v>
          </cell>
          <cell r="CZ443" t="b">
            <v>0</v>
          </cell>
          <cell r="DB443" t="b">
            <v>0</v>
          </cell>
          <cell r="DD443" t="b">
            <v>0</v>
          </cell>
          <cell r="DF443" t="b">
            <v>0</v>
          </cell>
          <cell r="DH443" t="b">
            <v>0</v>
          </cell>
          <cell r="DJ443" t="b">
            <v>0</v>
          </cell>
          <cell r="DL443" t="b">
            <v>0</v>
          </cell>
          <cell r="DN443" t="b">
            <v>0</v>
          </cell>
          <cell r="DP443" t="b">
            <v>0</v>
          </cell>
          <cell r="DV443">
            <v>0</v>
          </cell>
          <cell r="DX443">
            <v>0</v>
          </cell>
          <cell r="DZ443">
            <v>0</v>
          </cell>
          <cell r="EB443">
            <v>0</v>
          </cell>
          <cell r="ED443">
            <v>0</v>
          </cell>
          <cell r="EF443">
            <v>0</v>
          </cell>
          <cell r="EJ443">
            <v>0</v>
          </cell>
          <cell r="EL443">
            <v>0</v>
          </cell>
          <cell r="EN443">
            <v>0</v>
          </cell>
          <cell r="EP443">
            <v>0</v>
          </cell>
          <cell r="ER443">
            <v>0</v>
          </cell>
          <cell r="ET443">
            <v>0</v>
          </cell>
          <cell r="EX443">
            <v>0</v>
          </cell>
          <cell r="EZ443">
            <v>0</v>
          </cell>
          <cell r="FD443">
            <v>0</v>
          </cell>
          <cell r="FF443">
            <v>0</v>
          </cell>
        </row>
        <row r="444">
          <cell r="A444" t="str">
            <v>LandvindDK-East-2007</v>
          </cell>
          <cell r="B444" t="str">
            <v>DK-East</v>
          </cell>
          <cell r="G444">
            <v>17.285961546770466</v>
          </cell>
          <cell r="H444">
            <v>0</v>
          </cell>
          <cell r="N444">
            <v>35.659059154147677</v>
          </cell>
          <cell r="AK444">
            <v>17.285961546770466</v>
          </cell>
          <cell r="AL444">
            <v>0</v>
          </cell>
          <cell r="AN444">
            <v>0</v>
          </cell>
          <cell r="AO444">
            <v>2.7043886839922395</v>
          </cell>
          <cell r="AP444">
            <v>901.46289466407973</v>
          </cell>
          <cell r="AQ444">
            <v>0</v>
          </cell>
          <cell r="BG444" t="b">
            <v>0</v>
          </cell>
          <cell r="BO444" t="b">
            <v>0</v>
          </cell>
          <cell r="CA444" t="b">
            <v>0</v>
          </cell>
          <cell r="CB444" t="b">
            <v>0</v>
          </cell>
          <cell r="CD444" t="b">
            <v>0</v>
          </cell>
          <cell r="CE444" t="b">
            <v>0</v>
          </cell>
          <cell r="CG444" t="b">
            <v>0</v>
          </cell>
          <cell r="CH444" t="b">
            <v>0</v>
          </cell>
          <cell r="CP444" t="str">
            <v>ERWINWON</v>
          </cell>
          <cell r="CT444" t="b">
            <v>0</v>
          </cell>
          <cell r="CV444" t="b">
            <v>0</v>
          </cell>
          <cell r="CX444" t="b">
            <v>0</v>
          </cell>
          <cell r="CZ444" t="b">
            <v>0</v>
          </cell>
          <cell r="DB444" t="b">
            <v>0</v>
          </cell>
          <cell r="DD444" t="b">
            <v>0</v>
          </cell>
          <cell r="DF444" t="b">
            <v>0</v>
          </cell>
          <cell r="DH444" t="b">
            <v>0</v>
          </cell>
          <cell r="DJ444" t="b">
            <v>0</v>
          </cell>
          <cell r="DL444" t="b">
            <v>0</v>
          </cell>
          <cell r="DN444" t="b">
            <v>0</v>
          </cell>
          <cell r="DP444" t="b">
            <v>0</v>
          </cell>
          <cell r="DV444">
            <v>0</v>
          </cell>
          <cell r="DX444">
            <v>0</v>
          </cell>
          <cell r="DZ444">
            <v>0</v>
          </cell>
          <cell r="EB444">
            <v>0</v>
          </cell>
          <cell r="ED444">
            <v>0</v>
          </cell>
          <cell r="EF444">
            <v>0</v>
          </cell>
          <cell r="EJ444">
            <v>0</v>
          </cell>
          <cell r="EL444">
            <v>0</v>
          </cell>
          <cell r="EN444">
            <v>0</v>
          </cell>
          <cell r="EP444">
            <v>0</v>
          </cell>
          <cell r="ER444">
            <v>0</v>
          </cell>
          <cell r="ET444">
            <v>0</v>
          </cell>
          <cell r="EX444">
            <v>0</v>
          </cell>
          <cell r="EZ444">
            <v>0</v>
          </cell>
          <cell r="FD444">
            <v>0</v>
          </cell>
          <cell r="FF444">
            <v>0</v>
          </cell>
        </row>
        <row r="445">
          <cell r="A445" t="str">
            <v>LandvindDK-East-Skrotning-2008</v>
          </cell>
          <cell r="B445" t="str">
            <v>DK-East</v>
          </cell>
          <cell r="G445">
            <v>4.3600000000000003</v>
          </cell>
          <cell r="H445">
            <v>0</v>
          </cell>
          <cell r="N445">
            <v>13.010595015464483</v>
          </cell>
          <cell r="AK445">
            <v>4.3600000000000003</v>
          </cell>
          <cell r="AL445">
            <v>0</v>
          </cell>
          <cell r="AN445">
            <v>0</v>
          </cell>
          <cell r="AO445">
            <v>0.68212200000000012</v>
          </cell>
          <cell r="AP445">
            <v>227.37400000000002</v>
          </cell>
          <cell r="AQ445">
            <v>0</v>
          </cell>
          <cell r="BG445" t="b">
            <v>0</v>
          </cell>
          <cell r="BO445" t="b">
            <v>0</v>
          </cell>
          <cell r="CA445" t="b">
            <v>0</v>
          </cell>
          <cell r="CB445" t="b">
            <v>0</v>
          </cell>
          <cell r="CD445" t="b">
            <v>0</v>
          </cell>
          <cell r="CE445" t="b">
            <v>0</v>
          </cell>
          <cell r="CG445" t="b">
            <v>0</v>
          </cell>
          <cell r="CH445" t="b">
            <v>0</v>
          </cell>
          <cell r="CP445" t="str">
            <v>ERWINWON</v>
          </cell>
          <cell r="CT445" t="b">
            <v>0</v>
          </cell>
          <cell r="CV445" t="b">
            <v>0</v>
          </cell>
          <cell r="CX445" t="b">
            <v>0</v>
          </cell>
          <cell r="CZ445" t="b">
            <v>0</v>
          </cell>
          <cell r="DB445" t="b">
            <v>0</v>
          </cell>
          <cell r="DD445" t="b">
            <v>0</v>
          </cell>
          <cell r="DF445" t="b">
            <v>0</v>
          </cell>
          <cell r="DH445" t="b">
            <v>0</v>
          </cell>
          <cell r="DJ445" t="b">
            <v>0</v>
          </cell>
          <cell r="DL445" t="b">
            <v>0</v>
          </cell>
          <cell r="DN445" t="b">
            <v>0</v>
          </cell>
          <cell r="DP445" t="b">
            <v>0</v>
          </cell>
          <cell r="DV445">
            <v>0</v>
          </cell>
          <cell r="DX445">
            <v>0</v>
          </cell>
          <cell r="DZ445">
            <v>0</v>
          </cell>
          <cell r="EB445">
            <v>0</v>
          </cell>
          <cell r="ED445">
            <v>0</v>
          </cell>
          <cell r="EF445">
            <v>0</v>
          </cell>
          <cell r="EJ445">
            <v>0</v>
          </cell>
          <cell r="EL445">
            <v>0</v>
          </cell>
          <cell r="EN445">
            <v>0</v>
          </cell>
          <cell r="EP445">
            <v>0</v>
          </cell>
          <cell r="ER445">
            <v>0</v>
          </cell>
          <cell r="ET445">
            <v>0</v>
          </cell>
          <cell r="EX445">
            <v>0</v>
          </cell>
          <cell r="EZ445">
            <v>0</v>
          </cell>
          <cell r="FD445">
            <v>0</v>
          </cell>
          <cell r="FF445">
            <v>0</v>
          </cell>
        </row>
        <row r="446">
          <cell r="A446" t="str">
            <v>LandvindDK-East-Skrotning-2008</v>
          </cell>
          <cell r="B446" t="str">
            <v>DK-East</v>
          </cell>
          <cell r="G446">
            <v>4.3600000000000003</v>
          </cell>
          <cell r="H446">
            <v>0</v>
          </cell>
          <cell r="N446">
            <v>13.010595015464483</v>
          </cell>
          <cell r="AK446">
            <v>4.3600000000000003</v>
          </cell>
          <cell r="AL446">
            <v>0</v>
          </cell>
          <cell r="AN446">
            <v>0</v>
          </cell>
          <cell r="AO446">
            <v>0.68212200000000012</v>
          </cell>
          <cell r="AP446">
            <v>227.37400000000002</v>
          </cell>
          <cell r="AQ446">
            <v>0</v>
          </cell>
          <cell r="BG446" t="b">
            <v>0</v>
          </cell>
          <cell r="BO446" t="b">
            <v>0</v>
          </cell>
          <cell r="CA446" t="b">
            <v>0</v>
          </cell>
          <cell r="CB446" t="b">
            <v>0</v>
          </cell>
          <cell r="CD446" t="b">
            <v>0</v>
          </cell>
          <cell r="CE446" t="b">
            <v>0</v>
          </cell>
          <cell r="CG446" t="b">
            <v>0</v>
          </cell>
          <cell r="CH446" t="b">
            <v>0</v>
          </cell>
          <cell r="CP446" t="str">
            <v>ERWINWON</v>
          </cell>
          <cell r="CT446" t="b">
            <v>0</v>
          </cell>
          <cell r="CV446" t="b">
            <v>0</v>
          </cell>
          <cell r="CX446" t="b">
            <v>0</v>
          </cell>
          <cell r="CZ446" t="b">
            <v>0</v>
          </cell>
          <cell r="DB446" t="b">
            <v>0</v>
          </cell>
          <cell r="DD446" t="b">
            <v>0</v>
          </cell>
          <cell r="DF446" t="b">
            <v>0</v>
          </cell>
          <cell r="DH446" t="b">
            <v>0</v>
          </cell>
          <cell r="DJ446" t="b">
            <v>0</v>
          </cell>
          <cell r="DL446" t="b">
            <v>0</v>
          </cell>
          <cell r="DN446" t="b">
            <v>0</v>
          </cell>
          <cell r="DP446" t="b">
            <v>0</v>
          </cell>
          <cell r="DV446">
            <v>0</v>
          </cell>
          <cell r="DX446">
            <v>0</v>
          </cell>
          <cell r="DZ446">
            <v>0</v>
          </cell>
          <cell r="EB446">
            <v>0</v>
          </cell>
          <cell r="ED446">
            <v>0</v>
          </cell>
          <cell r="EF446">
            <v>0</v>
          </cell>
          <cell r="EJ446">
            <v>0</v>
          </cell>
          <cell r="EL446">
            <v>0</v>
          </cell>
          <cell r="EN446">
            <v>0</v>
          </cell>
          <cell r="EP446">
            <v>0</v>
          </cell>
          <cell r="ER446">
            <v>0</v>
          </cell>
          <cell r="ET446">
            <v>0</v>
          </cell>
          <cell r="EX446">
            <v>0</v>
          </cell>
          <cell r="EZ446">
            <v>0</v>
          </cell>
          <cell r="FD446">
            <v>0</v>
          </cell>
          <cell r="FF446">
            <v>0</v>
          </cell>
        </row>
        <row r="447">
          <cell r="A447" t="str">
            <v>LandvindDK-East-Skrotning-2008</v>
          </cell>
          <cell r="B447" t="str">
            <v>DK-East</v>
          </cell>
          <cell r="G447">
            <v>4.3600000000000003</v>
          </cell>
          <cell r="H447">
            <v>0</v>
          </cell>
          <cell r="N447">
            <v>13.010595015464483</v>
          </cell>
          <cell r="AK447">
            <v>4.3600000000000003</v>
          </cell>
          <cell r="AL447">
            <v>0</v>
          </cell>
          <cell r="AN447">
            <v>0</v>
          </cell>
          <cell r="AO447">
            <v>0.68212200000000012</v>
          </cell>
          <cell r="AP447">
            <v>227.37400000000002</v>
          </cell>
          <cell r="AQ447">
            <v>0</v>
          </cell>
          <cell r="BG447" t="b">
            <v>0</v>
          </cell>
          <cell r="BO447" t="b">
            <v>0</v>
          </cell>
          <cell r="CA447" t="b">
            <v>0</v>
          </cell>
          <cell r="CB447" t="b">
            <v>0</v>
          </cell>
          <cell r="CD447" t="b">
            <v>0</v>
          </cell>
          <cell r="CE447" t="b">
            <v>0</v>
          </cell>
          <cell r="CG447" t="b">
            <v>0</v>
          </cell>
          <cell r="CH447" t="b">
            <v>0</v>
          </cell>
          <cell r="CP447" t="str">
            <v>ERWINWON</v>
          </cell>
          <cell r="CT447" t="b">
            <v>0</v>
          </cell>
          <cell r="CV447" t="b">
            <v>0</v>
          </cell>
          <cell r="CX447" t="b">
            <v>0</v>
          </cell>
          <cell r="CZ447" t="b">
            <v>0</v>
          </cell>
          <cell r="DB447" t="b">
            <v>0</v>
          </cell>
          <cell r="DD447" t="b">
            <v>0</v>
          </cell>
          <cell r="DF447" t="b">
            <v>0</v>
          </cell>
          <cell r="DH447" t="b">
            <v>0</v>
          </cell>
          <cell r="DJ447" t="b">
            <v>0</v>
          </cell>
          <cell r="DL447" t="b">
            <v>0</v>
          </cell>
          <cell r="DN447" t="b">
            <v>0</v>
          </cell>
          <cell r="DP447" t="b">
            <v>0</v>
          </cell>
          <cell r="DV447">
            <v>0</v>
          </cell>
          <cell r="DX447">
            <v>0</v>
          </cell>
          <cell r="DZ447">
            <v>0</v>
          </cell>
          <cell r="EB447">
            <v>0</v>
          </cell>
          <cell r="ED447">
            <v>0</v>
          </cell>
          <cell r="EF447">
            <v>0</v>
          </cell>
          <cell r="EJ447">
            <v>0</v>
          </cell>
          <cell r="EL447">
            <v>0</v>
          </cell>
          <cell r="EN447">
            <v>0</v>
          </cell>
          <cell r="EP447">
            <v>0</v>
          </cell>
          <cell r="ER447">
            <v>0</v>
          </cell>
          <cell r="ET447">
            <v>0</v>
          </cell>
          <cell r="EX447">
            <v>0</v>
          </cell>
          <cell r="EZ447">
            <v>0</v>
          </cell>
          <cell r="FD447">
            <v>0</v>
          </cell>
          <cell r="FF447">
            <v>0</v>
          </cell>
        </row>
        <row r="448">
          <cell r="A448" t="str">
            <v>LandvindDK-East-Skrotning-2009</v>
          </cell>
          <cell r="B448" t="str">
            <v>DK-East</v>
          </cell>
          <cell r="G448">
            <v>9.1999999999999993</v>
          </cell>
          <cell r="H448">
            <v>0</v>
          </cell>
          <cell r="N448">
            <v>27.453549115200278</v>
          </cell>
          <cell r="AK448">
            <v>9.1999999999999993</v>
          </cell>
          <cell r="AL448">
            <v>0</v>
          </cell>
          <cell r="AN448">
            <v>0</v>
          </cell>
          <cell r="AO448">
            <v>1.4393399999999998</v>
          </cell>
          <cell r="AP448">
            <v>479.78</v>
          </cell>
          <cell r="AQ448">
            <v>0</v>
          </cell>
          <cell r="BG448" t="b">
            <v>0</v>
          </cell>
          <cell r="BO448" t="b">
            <v>0</v>
          </cell>
          <cell r="CA448" t="b">
            <v>0</v>
          </cell>
          <cell r="CB448" t="b">
            <v>0</v>
          </cell>
          <cell r="CD448" t="b">
            <v>0</v>
          </cell>
          <cell r="CE448" t="b">
            <v>0</v>
          </cell>
          <cell r="CG448" t="b">
            <v>0</v>
          </cell>
          <cell r="CH448" t="b">
            <v>0</v>
          </cell>
          <cell r="CP448" t="str">
            <v>ERWINWON</v>
          </cell>
          <cell r="CT448" t="b">
            <v>0</v>
          </cell>
          <cell r="CV448" t="b">
            <v>0</v>
          </cell>
          <cell r="CX448" t="b">
            <v>0</v>
          </cell>
          <cell r="CZ448" t="b">
            <v>0</v>
          </cell>
          <cell r="DB448" t="b">
            <v>0</v>
          </cell>
          <cell r="DD448" t="b">
            <v>0</v>
          </cell>
          <cell r="DF448" t="b">
            <v>0</v>
          </cell>
          <cell r="DH448" t="b">
            <v>0</v>
          </cell>
          <cell r="DJ448" t="b">
            <v>0</v>
          </cell>
          <cell r="DL448" t="b">
            <v>0</v>
          </cell>
          <cell r="DN448" t="b">
            <v>0</v>
          </cell>
          <cell r="DP448" t="b">
            <v>0</v>
          </cell>
          <cell r="DV448">
            <v>0</v>
          </cell>
          <cell r="DX448">
            <v>0</v>
          </cell>
          <cell r="DZ448">
            <v>0</v>
          </cell>
          <cell r="EB448">
            <v>0</v>
          </cell>
          <cell r="ED448">
            <v>0</v>
          </cell>
          <cell r="EF448">
            <v>0</v>
          </cell>
          <cell r="EJ448">
            <v>0</v>
          </cell>
          <cell r="EL448">
            <v>0</v>
          </cell>
          <cell r="EN448">
            <v>0</v>
          </cell>
          <cell r="EP448">
            <v>0</v>
          </cell>
          <cell r="ER448">
            <v>0</v>
          </cell>
          <cell r="ET448">
            <v>0</v>
          </cell>
          <cell r="EX448">
            <v>0</v>
          </cell>
          <cell r="EZ448">
            <v>0</v>
          </cell>
          <cell r="FD448">
            <v>0</v>
          </cell>
          <cell r="FF448">
            <v>0</v>
          </cell>
        </row>
        <row r="449">
          <cell r="A449" t="str">
            <v>LandvindDK-East-Skrotning-2009</v>
          </cell>
          <cell r="B449" t="str">
            <v>DK-East</v>
          </cell>
          <cell r="G449">
            <v>9.1999999999999993</v>
          </cell>
          <cell r="H449">
            <v>0</v>
          </cell>
          <cell r="N449">
            <v>27.453549115200278</v>
          </cell>
          <cell r="AK449">
            <v>9.1999999999999993</v>
          </cell>
          <cell r="AL449">
            <v>0</v>
          </cell>
          <cell r="AN449">
            <v>0</v>
          </cell>
          <cell r="AO449">
            <v>1.4393399999999998</v>
          </cell>
          <cell r="AP449">
            <v>479.78</v>
          </cell>
          <cell r="AQ449">
            <v>0</v>
          </cell>
          <cell r="BG449" t="b">
            <v>0</v>
          </cell>
          <cell r="BO449" t="b">
            <v>0</v>
          </cell>
          <cell r="CA449" t="b">
            <v>0</v>
          </cell>
          <cell r="CB449" t="b">
            <v>0</v>
          </cell>
          <cell r="CD449" t="b">
            <v>0</v>
          </cell>
          <cell r="CE449" t="b">
            <v>0</v>
          </cell>
          <cell r="CG449" t="b">
            <v>0</v>
          </cell>
          <cell r="CH449" t="b">
            <v>0</v>
          </cell>
          <cell r="CP449" t="str">
            <v>ERWINWON</v>
          </cell>
          <cell r="CT449" t="b">
            <v>0</v>
          </cell>
          <cell r="CV449" t="b">
            <v>0</v>
          </cell>
          <cell r="CX449" t="b">
            <v>0</v>
          </cell>
          <cell r="CZ449" t="b">
            <v>0</v>
          </cell>
          <cell r="DB449" t="b">
            <v>0</v>
          </cell>
          <cell r="DD449" t="b">
            <v>0</v>
          </cell>
          <cell r="DF449" t="b">
            <v>0</v>
          </cell>
          <cell r="DH449" t="b">
            <v>0</v>
          </cell>
          <cell r="DJ449" t="b">
            <v>0</v>
          </cell>
          <cell r="DL449" t="b">
            <v>0</v>
          </cell>
          <cell r="DN449" t="b">
            <v>0</v>
          </cell>
          <cell r="DP449" t="b">
            <v>0</v>
          </cell>
          <cell r="DV449">
            <v>0</v>
          </cell>
          <cell r="DX449">
            <v>0</v>
          </cell>
          <cell r="DZ449">
            <v>0</v>
          </cell>
          <cell r="EB449">
            <v>0</v>
          </cell>
          <cell r="ED449">
            <v>0</v>
          </cell>
          <cell r="EF449">
            <v>0</v>
          </cell>
          <cell r="EJ449">
            <v>0</v>
          </cell>
          <cell r="EL449">
            <v>0</v>
          </cell>
          <cell r="EN449">
            <v>0</v>
          </cell>
          <cell r="EP449">
            <v>0</v>
          </cell>
          <cell r="ER449">
            <v>0</v>
          </cell>
          <cell r="ET449">
            <v>0</v>
          </cell>
          <cell r="EX449">
            <v>0</v>
          </cell>
          <cell r="EZ449">
            <v>0</v>
          </cell>
          <cell r="FD449">
            <v>0</v>
          </cell>
          <cell r="FF449">
            <v>0</v>
          </cell>
        </row>
        <row r="450">
          <cell r="A450" t="str">
            <v>LandvindDK-East-Skrotning-2009</v>
          </cell>
          <cell r="B450" t="str">
            <v>DK-East</v>
          </cell>
          <cell r="G450">
            <v>9.1999999999999993</v>
          </cell>
          <cell r="H450">
            <v>0</v>
          </cell>
          <cell r="N450">
            <v>27.453549115200278</v>
          </cell>
          <cell r="AK450">
            <v>9.1999999999999993</v>
          </cell>
          <cell r="AL450">
            <v>0</v>
          </cell>
          <cell r="AN450">
            <v>0</v>
          </cell>
          <cell r="AO450">
            <v>1.4393399999999998</v>
          </cell>
          <cell r="AP450">
            <v>479.78</v>
          </cell>
          <cell r="AQ450">
            <v>0</v>
          </cell>
          <cell r="BG450" t="b">
            <v>0</v>
          </cell>
          <cell r="BO450" t="b">
            <v>0</v>
          </cell>
          <cell r="CA450" t="b">
            <v>0</v>
          </cell>
          <cell r="CB450" t="b">
            <v>0</v>
          </cell>
          <cell r="CD450" t="b">
            <v>0</v>
          </cell>
          <cell r="CE450" t="b">
            <v>0</v>
          </cell>
          <cell r="CG450" t="b">
            <v>0</v>
          </cell>
          <cell r="CH450" t="b">
            <v>0</v>
          </cell>
          <cell r="CP450" t="str">
            <v>ERWINWON</v>
          </cell>
          <cell r="CT450" t="b">
            <v>0</v>
          </cell>
          <cell r="CV450" t="b">
            <v>0</v>
          </cell>
          <cell r="CX450" t="b">
            <v>0</v>
          </cell>
          <cell r="CZ450" t="b">
            <v>0</v>
          </cell>
          <cell r="DB450" t="b">
            <v>0</v>
          </cell>
          <cell r="DD450" t="b">
            <v>0</v>
          </cell>
          <cell r="DF450" t="b">
            <v>0</v>
          </cell>
          <cell r="DH450" t="b">
            <v>0</v>
          </cell>
          <cell r="DJ450" t="b">
            <v>0</v>
          </cell>
          <cell r="DL450" t="b">
            <v>0</v>
          </cell>
          <cell r="DN450" t="b">
            <v>0</v>
          </cell>
          <cell r="DP450" t="b">
            <v>0</v>
          </cell>
          <cell r="DV450">
            <v>0</v>
          </cell>
          <cell r="DX450">
            <v>0</v>
          </cell>
          <cell r="DZ450">
            <v>0</v>
          </cell>
          <cell r="EB450">
            <v>0</v>
          </cell>
          <cell r="ED450">
            <v>0</v>
          </cell>
          <cell r="EF450">
            <v>0</v>
          </cell>
          <cell r="EJ450">
            <v>0</v>
          </cell>
          <cell r="EL450">
            <v>0</v>
          </cell>
          <cell r="EN450">
            <v>0</v>
          </cell>
          <cell r="EP450">
            <v>0</v>
          </cell>
          <cell r="ER450">
            <v>0</v>
          </cell>
          <cell r="ET450">
            <v>0</v>
          </cell>
          <cell r="EX450">
            <v>0</v>
          </cell>
          <cell r="EZ450">
            <v>0</v>
          </cell>
          <cell r="FD450">
            <v>0</v>
          </cell>
          <cell r="FF450">
            <v>0</v>
          </cell>
        </row>
        <row r="451">
          <cell r="A451" t="str">
            <v>LandvindDK-East-Skrotning-2010</v>
          </cell>
          <cell r="B451" t="str">
            <v>DK-East</v>
          </cell>
          <cell r="G451">
            <v>0</v>
          </cell>
          <cell r="H451">
            <v>0</v>
          </cell>
          <cell r="N451">
            <v>0</v>
          </cell>
          <cell r="AK451">
            <v>0</v>
          </cell>
          <cell r="AL451">
            <v>0</v>
          </cell>
          <cell r="AN451">
            <v>0</v>
          </cell>
          <cell r="AO451">
            <v>0</v>
          </cell>
          <cell r="AP451">
            <v>0</v>
          </cell>
          <cell r="AQ451">
            <v>0</v>
          </cell>
          <cell r="BG451" t="b">
            <v>0</v>
          </cell>
          <cell r="BO451" t="b">
            <v>0</v>
          </cell>
          <cell r="CA451" t="b">
            <v>0</v>
          </cell>
          <cell r="CB451" t="b">
            <v>0</v>
          </cell>
          <cell r="CD451" t="b">
            <v>0</v>
          </cell>
          <cell r="CE451" t="b">
            <v>0</v>
          </cell>
          <cell r="CG451" t="b">
            <v>0</v>
          </cell>
          <cell r="CH451" t="b">
            <v>0</v>
          </cell>
          <cell r="CP451" t="str">
            <v>ERWINWON</v>
          </cell>
          <cell r="CT451" t="b">
            <v>0</v>
          </cell>
          <cell r="CV451" t="b">
            <v>0</v>
          </cell>
          <cell r="CX451" t="b">
            <v>0</v>
          </cell>
          <cell r="CZ451" t="b">
            <v>0</v>
          </cell>
          <cell r="DB451" t="b">
            <v>0</v>
          </cell>
          <cell r="DD451" t="b">
            <v>0</v>
          </cell>
          <cell r="DF451" t="b">
            <v>0</v>
          </cell>
          <cell r="DH451" t="b">
            <v>0</v>
          </cell>
          <cell r="DJ451" t="b">
            <v>0</v>
          </cell>
          <cell r="DL451" t="b">
            <v>0</v>
          </cell>
          <cell r="DN451" t="b">
            <v>0</v>
          </cell>
          <cell r="DP451" t="b">
            <v>0</v>
          </cell>
          <cell r="DV451">
            <v>0</v>
          </cell>
          <cell r="DX451">
            <v>0</v>
          </cell>
          <cell r="DZ451">
            <v>0</v>
          </cell>
          <cell r="EB451">
            <v>0</v>
          </cell>
          <cell r="ED451">
            <v>0</v>
          </cell>
          <cell r="EF451">
            <v>0</v>
          </cell>
          <cell r="EJ451">
            <v>0</v>
          </cell>
          <cell r="EL451">
            <v>0</v>
          </cell>
          <cell r="EN451">
            <v>0</v>
          </cell>
          <cell r="EP451">
            <v>0</v>
          </cell>
          <cell r="ER451">
            <v>0</v>
          </cell>
          <cell r="ET451">
            <v>0</v>
          </cell>
          <cell r="EX451">
            <v>0</v>
          </cell>
          <cell r="EZ451">
            <v>0</v>
          </cell>
          <cell r="FD451">
            <v>0</v>
          </cell>
          <cell r="FF451">
            <v>0</v>
          </cell>
        </row>
        <row r="452">
          <cell r="A452" t="str">
            <v>LandvindDK-East-Skrotning-2010</v>
          </cell>
          <cell r="B452" t="str">
            <v>DK-East</v>
          </cell>
          <cell r="G452">
            <v>0</v>
          </cell>
          <cell r="H452">
            <v>0</v>
          </cell>
          <cell r="N452">
            <v>0</v>
          </cell>
          <cell r="AK452">
            <v>0</v>
          </cell>
          <cell r="AL452">
            <v>0</v>
          </cell>
          <cell r="AN452">
            <v>0</v>
          </cell>
          <cell r="AO452">
            <v>0</v>
          </cell>
          <cell r="AP452">
            <v>0</v>
          </cell>
          <cell r="AQ452">
            <v>0</v>
          </cell>
          <cell r="BG452" t="b">
            <v>0</v>
          </cell>
          <cell r="BO452" t="b">
            <v>0</v>
          </cell>
          <cell r="CA452" t="b">
            <v>0</v>
          </cell>
          <cell r="CB452" t="b">
            <v>0</v>
          </cell>
          <cell r="CD452" t="b">
            <v>0</v>
          </cell>
          <cell r="CE452" t="b">
            <v>0</v>
          </cell>
          <cell r="CG452" t="b">
            <v>0</v>
          </cell>
          <cell r="CH452" t="b">
            <v>0</v>
          </cell>
          <cell r="CP452" t="str">
            <v>ERWINWON</v>
          </cell>
          <cell r="CT452" t="b">
            <v>0</v>
          </cell>
          <cell r="CV452" t="b">
            <v>0</v>
          </cell>
          <cell r="CX452" t="b">
            <v>0</v>
          </cell>
          <cell r="CZ452" t="b">
            <v>0</v>
          </cell>
          <cell r="DB452" t="b">
            <v>0</v>
          </cell>
          <cell r="DD452" t="b">
            <v>0</v>
          </cell>
          <cell r="DF452" t="b">
            <v>0</v>
          </cell>
          <cell r="DH452" t="b">
            <v>0</v>
          </cell>
          <cell r="DJ452" t="b">
            <v>0</v>
          </cell>
          <cell r="DL452" t="b">
            <v>0</v>
          </cell>
          <cell r="DN452" t="b">
            <v>0</v>
          </cell>
          <cell r="DP452" t="b">
            <v>0</v>
          </cell>
          <cell r="DV452">
            <v>0</v>
          </cell>
          <cell r="DX452">
            <v>0</v>
          </cell>
          <cell r="DZ452">
            <v>0</v>
          </cell>
          <cell r="EB452">
            <v>0</v>
          </cell>
          <cell r="ED452">
            <v>0</v>
          </cell>
          <cell r="EF452">
            <v>0</v>
          </cell>
          <cell r="EJ452">
            <v>0</v>
          </cell>
          <cell r="EL452">
            <v>0</v>
          </cell>
          <cell r="EN452">
            <v>0</v>
          </cell>
          <cell r="EP452">
            <v>0</v>
          </cell>
          <cell r="ER452">
            <v>0</v>
          </cell>
          <cell r="ET452">
            <v>0</v>
          </cell>
          <cell r="EX452">
            <v>0</v>
          </cell>
          <cell r="EZ452">
            <v>0</v>
          </cell>
          <cell r="FD452">
            <v>0</v>
          </cell>
          <cell r="FF452">
            <v>0</v>
          </cell>
        </row>
        <row r="453">
          <cell r="A453" t="str">
            <v>LandvindDK-East-Skrotning-2010</v>
          </cell>
          <cell r="B453" t="str">
            <v>DK-East</v>
          </cell>
          <cell r="G453">
            <v>0</v>
          </cell>
          <cell r="H453">
            <v>0</v>
          </cell>
          <cell r="N453">
            <v>0</v>
          </cell>
          <cell r="AK453">
            <v>0</v>
          </cell>
          <cell r="AL453">
            <v>0</v>
          </cell>
          <cell r="AN453">
            <v>0</v>
          </cell>
          <cell r="AO453">
            <v>0</v>
          </cell>
          <cell r="AP453">
            <v>0</v>
          </cell>
          <cell r="AQ453">
            <v>0</v>
          </cell>
          <cell r="BG453" t="b">
            <v>0</v>
          </cell>
          <cell r="BO453" t="b">
            <v>0</v>
          </cell>
          <cell r="CA453" t="b">
            <v>0</v>
          </cell>
          <cell r="CB453" t="b">
            <v>0</v>
          </cell>
          <cell r="CD453" t="b">
            <v>0</v>
          </cell>
          <cell r="CE453" t="b">
            <v>0</v>
          </cell>
          <cell r="CG453" t="b">
            <v>0</v>
          </cell>
          <cell r="CH453" t="b">
            <v>0</v>
          </cell>
          <cell r="CP453" t="str">
            <v>ERWINWON</v>
          </cell>
          <cell r="CT453" t="b">
            <v>0</v>
          </cell>
          <cell r="CV453" t="b">
            <v>0</v>
          </cell>
          <cell r="CX453" t="b">
            <v>0</v>
          </cell>
          <cell r="CZ453" t="b">
            <v>0</v>
          </cell>
          <cell r="DB453" t="b">
            <v>0</v>
          </cell>
          <cell r="DD453" t="b">
            <v>0</v>
          </cell>
          <cell r="DF453" t="b">
            <v>0</v>
          </cell>
          <cell r="DH453" t="b">
            <v>0</v>
          </cell>
          <cell r="DJ453" t="b">
            <v>0</v>
          </cell>
          <cell r="DL453" t="b">
            <v>0</v>
          </cell>
          <cell r="DN453" t="b">
            <v>0</v>
          </cell>
          <cell r="DP453" t="b">
            <v>0</v>
          </cell>
          <cell r="DV453">
            <v>0</v>
          </cell>
          <cell r="DX453">
            <v>0</v>
          </cell>
          <cell r="DZ453">
            <v>0</v>
          </cell>
          <cell r="EB453">
            <v>0</v>
          </cell>
          <cell r="ED453">
            <v>0</v>
          </cell>
          <cell r="EF453">
            <v>0</v>
          </cell>
          <cell r="EJ453">
            <v>0</v>
          </cell>
          <cell r="EL453">
            <v>0</v>
          </cell>
          <cell r="EN453">
            <v>0</v>
          </cell>
          <cell r="EP453">
            <v>0</v>
          </cell>
          <cell r="ER453">
            <v>0</v>
          </cell>
          <cell r="ET453">
            <v>0</v>
          </cell>
          <cell r="EX453">
            <v>0</v>
          </cell>
          <cell r="EZ453">
            <v>0</v>
          </cell>
          <cell r="FD453">
            <v>0</v>
          </cell>
          <cell r="FF453">
            <v>0</v>
          </cell>
        </row>
        <row r="454">
          <cell r="A454" t="str">
            <v>LandvindDK-East-Skrotning-2011</v>
          </cell>
          <cell r="B454" t="str">
            <v>DK-East</v>
          </cell>
          <cell r="G454">
            <v>15.29</v>
          </cell>
          <cell r="H454">
            <v>0</v>
          </cell>
          <cell r="N454">
            <v>45.626604996892638</v>
          </cell>
          <cell r="AK454">
            <v>15.29</v>
          </cell>
          <cell r="AL454">
            <v>0</v>
          </cell>
          <cell r="AN454">
            <v>0</v>
          </cell>
          <cell r="AO454">
            <v>2.3921204999999999</v>
          </cell>
          <cell r="AP454">
            <v>797.37349999999992</v>
          </cell>
          <cell r="AQ454">
            <v>0</v>
          </cell>
          <cell r="BG454" t="b">
            <v>0</v>
          </cell>
          <cell r="BO454" t="b">
            <v>0</v>
          </cell>
          <cell r="CA454" t="b">
            <v>0</v>
          </cell>
          <cell r="CB454" t="b">
            <v>0</v>
          </cell>
          <cell r="CD454" t="b">
            <v>0</v>
          </cell>
          <cell r="CE454" t="b">
            <v>0</v>
          </cell>
          <cell r="CG454" t="b">
            <v>0</v>
          </cell>
          <cell r="CH454" t="b">
            <v>0</v>
          </cell>
          <cell r="CP454" t="str">
            <v>ERWINWON</v>
          </cell>
          <cell r="CT454" t="b">
            <v>0</v>
          </cell>
          <cell r="CV454" t="b">
            <v>0</v>
          </cell>
          <cell r="CX454" t="b">
            <v>0</v>
          </cell>
          <cell r="CZ454" t="b">
            <v>0</v>
          </cell>
          <cell r="DB454" t="b">
            <v>0</v>
          </cell>
          <cell r="DD454" t="b">
            <v>0</v>
          </cell>
          <cell r="DF454" t="b">
            <v>0</v>
          </cell>
          <cell r="DH454" t="b">
            <v>0</v>
          </cell>
          <cell r="DJ454" t="b">
            <v>0</v>
          </cell>
          <cell r="DL454" t="b">
            <v>0</v>
          </cell>
          <cell r="DN454" t="b">
            <v>0</v>
          </cell>
          <cell r="DP454" t="b">
            <v>0</v>
          </cell>
          <cell r="DV454">
            <v>0</v>
          </cell>
          <cell r="DX454">
            <v>0</v>
          </cell>
          <cell r="DZ454">
            <v>0</v>
          </cell>
          <cell r="EB454">
            <v>0</v>
          </cell>
          <cell r="ED454">
            <v>0</v>
          </cell>
          <cell r="EF454">
            <v>0</v>
          </cell>
          <cell r="EJ454">
            <v>0</v>
          </cell>
          <cell r="EL454">
            <v>0</v>
          </cell>
          <cell r="EN454">
            <v>0</v>
          </cell>
          <cell r="EP454">
            <v>0</v>
          </cell>
          <cell r="ER454">
            <v>0</v>
          </cell>
          <cell r="ET454">
            <v>0</v>
          </cell>
          <cell r="EX454">
            <v>0</v>
          </cell>
          <cell r="EZ454">
            <v>0</v>
          </cell>
          <cell r="FD454">
            <v>0</v>
          </cell>
          <cell r="FF454">
            <v>0</v>
          </cell>
        </row>
        <row r="455">
          <cell r="A455" t="str">
            <v>LandvindDK-East-Skrotning-2011</v>
          </cell>
          <cell r="B455" t="str">
            <v>DK-East</v>
          </cell>
          <cell r="G455">
            <v>15.29</v>
          </cell>
          <cell r="H455">
            <v>0</v>
          </cell>
          <cell r="N455">
            <v>45.626604996892638</v>
          </cell>
          <cell r="AK455">
            <v>15.29</v>
          </cell>
          <cell r="AL455">
            <v>0</v>
          </cell>
          <cell r="AN455">
            <v>0</v>
          </cell>
          <cell r="AO455">
            <v>2.3921204999999999</v>
          </cell>
          <cell r="AP455">
            <v>797.37349999999992</v>
          </cell>
          <cell r="AQ455">
            <v>0</v>
          </cell>
          <cell r="BG455" t="b">
            <v>0</v>
          </cell>
          <cell r="BO455" t="b">
            <v>0</v>
          </cell>
          <cell r="CA455" t="b">
            <v>0</v>
          </cell>
          <cell r="CB455" t="b">
            <v>0</v>
          </cell>
          <cell r="CD455" t="b">
            <v>0</v>
          </cell>
          <cell r="CE455" t="b">
            <v>0</v>
          </cell>
          <cell r="CG455" t="b">
            <v>0</v>
          </cell>
          <cell r="CH455" t="b">
            <v>0</v>
          </cell>
          <cell r="CP455" t="str">
            <v>ERWINWON</v>
          </cell>
          <cell r="CT455" t="b">
            <v>0</v>
          </cell>
          <cell r="CV455" t="b">
            <v>0</v>
          </cell>
          <cell r="CX455" t="b">
            <v>0</v>
          </cell>
          <cell r="CZ455" t="b">
            <v>0</v>
          </cell>
          <cell r="DB455" t="b">
            <v>0</v>
          </cell>
          <cell r="DD455" t="b">
            <v>0</v>
          </cell>
          <cell r="DF455" t="b">
            <v>0</v>
          </cell>
          <cell r="DH455" t="b">
            <v>0</v>
          </cell>
          <cell r="DJ455" t="b">
            <v>0</v>
          </cell>
          <cell r="DL455" t="b">
            <v>0</v>
          </cell>
          <cell r="DN455" t="b">
            <v>0</v>
          </cell>
          <cell r="DP455" t="b">
            <v>0</v>
          </cell>
          <cell r="DV455">
            <v>0</v>
          </cell>
          <cell r="DX455">
            <v>0</v>
          </cell>
          <cell r="DZ455">
            <v>0</v>
          </cell>
          <cell r="EB455">
            <v>0</v>
          </cell>
          <cell r="ED455">
            <v>0</v>
          </cell>
          <cell r="EF455">
            <v>0</v>
          </cell>
          <cell r="EJ455">
            <v>0</v>
          </cell>
          <cell r="EL455">
            <v>0</v>
          </cell>
          <cell r="EN455">
            <v>0</v>
          </cell>
          <cell r="EP455">
            <v>0</v>
          </cell>
          <cell r="ER455">
            <v>0</v>
          </cell>
          <cell r="ET455">
            <v>0</v>
          </cell>
          <cell r="EX455">
            <v>0</v>
          </cell>
          <cell r="EZ455">
            <v>0</v>
          </cell>
          <cell r="FD455">
            <v>0</v>
          </cell>
          <cell r="FF455">
            <v>0</v>
          </cell>
        </row>
        <row r="456">
          <cell r="A456" t="str">
            <v>LandvindDK-East-Skrotning-2011</v>
          </cell>
          <cell r="B456" t="str">
            <v>DK-East</v>
          </cell>
          <cell r="G456">
            <v>15.29</v>
          </cell>
          <cell r="H456">
            <v>0</v>
          </cell>
          <cell r="N456">
            <v>45.626604996892638</v>
          </cell>
          <cell r="AK456">
            <v>15.29</v>
          </cell>
          <cell r="AL456">
            <v>0</v>
          </cell>
          <cell r="AN456">
            <v>0</v>
          </cell>
          <cell r="AO456">
            <v>2.3921204999999999</v>
          </cell>
          <cell r="AP456">
            <v>797.37349999999992</v>
          </cell>
          <cell r="AQ456">
            <v>0</v>
          </cell>
          <cell r="BG456" t="b">
            <v>0</v>
          </cell>
          <cell r="BO456" t="b">
            <v>0</v>
          </cell>
          <cell r="CA456" t="b">
            <v>0</v>
          </cell>
          <cell r="CB456" t="b">
            <v>0</v>
          </cell>
          <cell r="CD456" t="b">
            <v>0</v>
          </cell>
          <cell r="CE456" t="b">
            <v>0</v>
          </cell>
          <cell r="CG456" t="b">
            <v>0</v>
          </cell>
          <cell r="CH456" t="b">
            <v>0</v>
          </cell>
          <cell r="CP456" t="str">
            <v>ERWINWON</v>
          </cell>
          <cell r="CT456" t="b">
            <v>0</v>
          </cell>
          <cell r="CV456" t="b">
            <v>0</v>
          </cell>
          <cell r="CX456" t="b">
            <v>0</v>
          </cell>
          <cell r="CZ456" t="b">
            <v>0</v>
          </cell>
          <cell r="DB456" t="b">
            <v>0</v>
          </cell>
          <cell r="DD456" t="b">
            <v>0</v>
          </cell>
          <cell r="DF456" t="b">
            <v>0</v>
          </cell>
          <cell r="DH456" t="b">
            <v>0</v>
          </cell>
          <cell r="DJ456" t="b">
            <v>0</v>
          </cell>
          <cell r="DL456" t="b">
            <v>0</v>
          </cell>
          <cell r="DN456" t="b">
            <v>0</v>
          </cell>
          <cell r="DP456" t="b">
            <v>0</v>
          </cell>
          <cell r="DV456">
            <v>0</v>
          </cell>
          <cell r="DX456">
            <v>0</v>
          </cell>
          <cell r="DZ456">
            <v>0</v>
          </cell>
          <cell r="EB456">
            <v>0</v>
          </cell>
          <cell r="ED456">
            <v>0</v>
          </cell>
          <cell r="EF456">
            <v>0</v>
          </cell>
          <cell r="EJ456">
            <v>0</v>
          </cell>
          <cell r="EL456">
            <v>0</v>
          </cell>
          <cell r="EN456">
            <v>0</v>
          </cell>
          <cell r="EP456">
            <v>0</v>
          </cell>
          <cell r="ER456">
            <v>0</v>
          </cell>
          <cell r="ET456">
            <v>0</v>
          </cell>
          <cell r="EX456">
            <v>0</v>
          </cell>
          <cell r="EZ456">
            <v>0</v>
          </cell>
          <cell r="FD456">
            <v>0</v>
          </cell>
          <cell r="FF456">
            <v>0</v>
          </cell>
        </row>
        <row r="457">
          <cell r="A457" t="str">
            <v>LandvindDK-East-2008</v>
          </cell>
          <cell r="B457" t="str">
            <v>DK-East</v>
          </cell>
          <cell r="G457">
            <v>0.27299999999999969</v>
          </cell>
          <cell r="H457">
            <v>0</v>
          </cell>
          <cell r="N457">
            <v>0.81465422917931174</v>
          </cell>
          <cell r="AK457">
            <v>0.27299999999999969</v>
          </cell>
          <cell r="AL457">
            <v>0</v>
          </cell>
          <cell r="AN457">
            <v>0</v>
          </cell>
          <cell r="AO457">
            <v>4.2710849999999953E-2</v>
          </cell>
          <cell r="AP457">
            <v>14.236949999999982</v>
          </cell>
          <cell r="AQ457">
            <v>0</v>
          </cell>
          <cell r="BG457" t="b">
            <v>0</v>
          </cell>
          <cell r="BO457" t="b">
            <v>0</v>
          </cell>
          <cell r="CA457" t="b">
            <v>0</v>
          </cell>
          <cell r="CB457" t="b">
            <v>0</v>
          </cell>
          <cell r="CD457" t="b">
            <v>0</v>
          </cell>
          <cell r="CE457" t="b">
            <v>0</v>
          </cell>
          <cell r="CG457" t="b">
            <v>0</v>
          </cell>
          <cell r="CH457" t="b">
            <v>0</v>
          </cell>
          <cell r="CP457" t="str">
            <v>ERWINWON</v>
          </cell>
          <cell r="CT457" t="b">
            <v>0</v>
          </cell>
          <cell r="CV457" t="b">
            <v>0</v>
          </cell>
          <cell r="CX457" t="b">
            <v>0</v>
          </cell>
          <cell r="CZ457" t="b">
            <v>0</v>
          </cell>
          <cell r="DB457" t="b">
            <v>0</v>
          </cell>
          <cell r="DD457" t="b">
            <v>0</v>
          </cell>
          <cell r="DF457" t="b">
            <v>0</v>
          </cell>
          <cell r="DH457" t="b">
            <v>0</v>
          </cell>
          <cell r="DJ457" t="b">
            <v>0</v>
          </cell>
          <cell r="DL457" t="b">
            <v>0</v>
          </cell>
          <cell r="DN457" t="b">
            <v>0</v>
          </cell>
          <cell r="DP457" t="b">
            <v>0</v>
          </cell>
          <cell r="DV457">
            <v>0</v>
          </cell>
          <cell r="DX457">
            <v>0</v>
          </cell>
          <cell r="DZ457">
            <v>0</v>
          </cell>
          <cell r="EB457">
            <v>0</v>
          </cell>
          <cell r="ED457">
            <v>0</v>
          </cell>
          <cell r="EF457">
            <v>0</v>
          </cell>
          <cell r="EJ457">
            <v>0</v>
          </cell>
          <cell r="EL457">
            <v>0</v>
          </cell>
          <cell r="EN457">
            <v>0</v>
          </cell>
          <cell r="EP457">
            <v>0</v>
          </cell>
          <cell r="ER457">
            <v>0</v>
          </cell>
          <cell r="ET457">
            <v>0</v>
          </cell>
          <cell r="EX457">
            <v>0</v>
          </cell>
          <cell r="EZ457">
            <v>0</v>
          </cell>
          <cell r="FD457">
            <v>0</v>
          </cell>
          <cell r="FF457">
            <v>0</v>
          </cell>
        </row>
        <row r="458">
          <cell r="A458" t="str">
            <v>LandvindDK-East-2008</v>
          </cell>
          <cell r="B458" t="str">
            <v>DK-East</v>
          </cell>
          <cell r="G458">
            <v>0.27299999999999969</v>
          </cell>
          <cell r="H458">
            <v>0</v>
          </cell>
          <cell r="N458">
            <v>0.81465422917931174</v>
          </cell>
          <cell r="AK458">
            <v>0.27299999999999969</v>
          </cell>
          <cell r="AL458">
            <v>0</v>
          </cell>
          <cell r="AN458">
            <v>0</v>
          </cell>
          <cell r="AO458">
            <v>4.2710849999999953E-2</v>
          </cell>
          <cell r="AP458">
            <v>14.236949999999982</v>
          </cell>
          <cell r="AQ458">
            <v>0</v>
          </cell>
          <cell r="BG458" t="b">
            <v>0</v>
          </cell>
          <cell r="BO458" t="b">
            <v>0</v>
          </cell>
          <cell r="CA458" t="b">
            <v>0</v>
          </cell>
          <cell r="CB458" t="b">
            <v>0</v>
          </cell>
          <cell r="CD458" t="b">
            <v>0</v>
          </cell>
          <cell r="CE458" t="b">
            <v>0</v>
          </cell>
          <cell r="CG458" t="b">
            <v>0</v>
          </cell>
          <cell r="CH458" t="b">
            <v>0</v>
          </cell>
          <cell r="CP458" t="str">
            <v>ERWINWON</v>
          </cell>
          <cell r="CT458" t="b">
            <v>0</v>
          </cell>
          <cell r="CV458" t="b">
            <v>0</v>
          </cell>
          <cell r="CX458" t="b">
            <v>0</v>
          </cell>
          <cell r="CZ458" t="b">
            <v>0</v>
          </cell>
          <cell r="DB458" t="b">
            <v>0</v>
          </cell>
          <cell r="DD458" t="b">
            <v>0</v>
          </cell>
          <cell r="DF458" t="b">
            <v>0</v>
          </cell>
          <cell r="DH458" t="b">
            <v>0</v>
          </cell>
          <cell r="DJ458" t="b">
            <v>0</v>
          </cell>
          <cell r="DL458" t="b">
            <v>0</v>
          </cell>
          <cell r="DN458" t="b">
            <v>0</v>
          </cell>
          <cell r="DP458" t="b">
            <v>0</v>
          </cell>
          <cell r="DV458">
            <v>0</v>
          </cell>
          <cell r="DX458">
            <v>0</v>
          </cell>
          <cell r="DZ458">
            <v>0</v>
          </cell>
          <cell r="EB458">
            <v>0</v>
          </cell>
          <cell r="ED458">
            <v>0</v>
          </cell>
          <cell r="EF458">
            <v>0</v>
          </cell>
          <cell r="EJ458">
            <v>0</v>
          </cell>
          <cell r="EL458">
            <v>0</v>
          </cell>
          <cell r="EN458">
            <v>0</v>
          </cell>
          <cell r="EP458">
            <v>0</v>
          </cell>
          <cell r="ER458">
            <v>0</v>
          </cell>
          <cell r="ET458">
            <v>0</v>
          </cell>
          <cell r="EX458">
            <v>0</v>
          </cell>
          <cell r="EZ458">
            <v>0</v>
          </cell>
          <cell r="FD458">
            <v>0</v>
          </cell>
          <cell r="FF458">
            <v>0</v>
          </cell>
        </row>
        <row r="459">
          <cell r="A459" t="str">
            <v>LandvindDK-East-2009</v>
          </cell>
          <cell r="B459" t="str">
            <v>DK-East</v>
          </cell>
          <cell r="G459">
            <v>0.85100000000000087</v>
          </cell>
          <cell r="H459">
            <v>0</v>
          </cell>
          <cell r="N459">
            <v>2.5394532931560287</v>
          </cell>
          <cell r="AK459">
            <v>0.85100000000000087</v>
          </cell>
          <cell r="AL459">
            <v>0</v>
          </cell>
          <cell r="AN459">
            <v>0</v>
          </cell>
          <cell r="AO459">
            <v>0.13313895000000014</v>
          </cell>
          <cell r="AP459">
            <v>44.379650000000041</v>
          </cell>
          <cell r="AQ459">
            <v>0</v>
          </cell>
          <cell r="BG459" t="b">
            <v>0</v>
          </cell>
          <cell r="BO459" t="b">
            <v>0</v>
          </cell>
          <cell r="CA459" t="b">
            <v>0</v>
          </cell>
          <cell r="CB459" t="b">
            <v>0</v>
          </cell>
          <cell r="CD459" t="b">
            <v>0</v>
          </cell>
          <cell r="CE459" t="b">
            <v>0</v>
          </cell>
          <cell r="CG459" t="b">
            <v>0</v>
          </cell>
          <cell r="CH459" t="b">
            <v>0</v>
          </cell>
          <cell r="CP459" t="str">
            <v>ERWINWON</v>
          </cell>
          <cell r="CT459" t="b">
            <v>0</v>
          </cell>
          <cell r="CV459" t="b">
            <v>0</v>
          </cell>
          <cell r="CX459" t="b">
            <v>0</v>
          </cell>
          <cell r="CZ459" t="b">
            <v>0</v>
          </cell>
          <cell r="DB459" t="b">
            <v>0</v>
          </cell>
          <cell r="DD459" t="b">
            <v>0</v>
          </cell>
          <cell r="DF459" t="b">
            <v>0</v>
          </cell>
          <cell r="DH459" t="b">
            <v>0</v>
          </cell>
          <cell r="DJ459" t="b">
            <v>0</v>
          </cell>
          <cell r="DL459" t="b">
            <v>0</v>
          </cell>
          <cell r="DN459" t="b">
            <v>0</v>
          </cell>
          <cell r="DP459" t="b">
            <v>0</v>
          </cell>
          <cell r="DV459">
            <v>0</v>
          </cell>
          <cell r="DX459">
            <v>0</v>
          </cell>
          <cell r="DZ459">
            <v>0</v>
          </cell>
          <cell r="EB459">
            <v>0</v>
          </cell>
          <cell r="ED459">
            <v>0</v>
          </cell>
          <cell r="EF459">
            <v>0</v>
          </cell>
          <cell r="EJ459">
            <v>0</v>
          </cell>
          <cell r="EL459">
            <v>0</v>
          </cell>
          <cell r="EN459">
            <v>0</v>
          </cell>
          <cell r="EP459">
            <v>0</v>
          </cell>
          <cell r="ER459">
            <v>0</v>
          </cell>
          <cell r="ET459">
            <v>0</v>
          </cell>
          <cell r="EX459">
            <v>0</v>
          </cell>
          <cell r="EZ459">
            <v>0</v>
          </cell>
          <cell r="FD459">
            <v>0</v>
          </cell>
          <cell r="FF459">
            <v>0</v>
          </cell>
        </row>
        <row r="460">
          <cell r="A460" t="str">
            <v>LandvindDK-East-2009</v>
          </cell>
          <cell r="B460" t="str">
            <v>DK-East</v>
          </cell>
          <cell r="G460">
            <v>0.85100000000000087</v>
          </cell>
          <cell r="H460">
            <v>0</v>
          </cell>
          <cell r="N460">
            <v>2.5394532931560287</v>
          </cell>
          <cell r="AK460">
            <v>0.85100000000000087</v>
          </cell>
          <cell r="AL460">
            <v>0</v>
          </cell>
          <cell r="AN460">
            <v>0</v>
          </cell>
          <cell r="AO460">
            <v>0.13313895000000014</v>
          </cell>
          <cell r="AP460">
            <v>44.379650000000041</v>
          </cell>
          <cell r="AQ460">
            <v>0</v>
          </cell>
          <cell r="BG460" t="b">
            <v>0</v>
          </cell>
          <cell r="BO460" t="b">
            <v>0</v>
          </cell>
          <cell r="CA460" t="b">
            <v>0</v>
          </cell>
          <cell r="CB460" t="b">
            <v>0</v>
          </cell>
          <cell r="CD460" t="b">
            <v>0</v>
          </cell>
          <cell r="CE460" t="b">
            <v>0</v>
          </cell>
          <cell r="CG460" t="b">
            <v>0</v>
          </cell>
          <cell r="CH460" t="b">
            <v>0</v>
          </cell>
          <cell r="CP460" t="str">
            <v>ERWINWON</v>
          </cell>
          <cell r="CT460" t="b">
            <v>0</v>
          </cell>
          <cell r="CV460" t="b">
            <v>0</v>
          </cell>
          <cell r="CX460" t="b">
            <v>0</v>
          </cell>
          <cell r="CZ460" t="b">
            <v>0</v>
          </cell>
          <cell r="DB460" t="b">
            <v>0</v>
          </cell>
          <cell r="DD460" t="b">
            <v>0</v>
          </cell>
          <cell r="DF460" t="b">
            <v>0</v>
          </cell>
          <cell r="DH460" t="b">
            <v>0</v>
          </cell>
          <cell r="DJ460" t="b">
            <v>0</v>
          </cell>
          <cell r="DL460" t="b">
            <v>0</v>
          </cell>
          <cell r="DN460" t="b">
            <v>0</v>
          </cell>
          <cell r="DP460" t="b">
            <v>0</v>
          </cell>
          <cell r="DV460">
            <v>0</v>
          </cell>
          <cell r="DX460">
            <v>0</v>
          </cell>
          <cell r="DZ460">
            <v>0</v>
          </cell>
          <cell r="EB460">
            <v>0</v>
          </cell>
          <cell r="ED460">
            <v>0</v>
          </cell>
          <cell r="EF460">
            <v>0</v>
          </cell>
          <cell r="EJ460">
            <v>0</v>
          </cell>
          <cell r="EL460">
            <v>0</v>
          </cell>
          <cell r="EN460">
            <v>0</v>
          </cell>
          <cell r="EP460">
            <v>0</v>
          </cell>
          <cell r="ER460">
            <v>0</v>
          </cell>
          <cell r="ET460">
            <v>0</v>
          </cell>
          <cell r="EX460">
            <v>0</v>
          </cell>
          <cell r="EZ460">
            <v>0</v>
          </cell>
          <cell r="FD460">
            <v>0</v>
          </cell>
          <cell r="FF460">
            <v>0</v>
          </cell>
        </row>
        <row r="461">
          <cell r="A461" t="str">
            <v>LandvindDK-East-2010</v>
          </cell>
          <cell r="B461" t="str">
            <v>DK-East</v>
          </cell>
          <cell r="G461">
            <v>6.66</v>
          </cell>
          <cell r="H461">
            <v>0</v>
          </cell>
          <cell r="N461">
            <v>19.87398229426455</v>
          </cell>
          <cell r="AK461">
            <v>6.66</v>
          </cell>
          <cell r="AL461">
            <v>0</v>
          </cell>
          <cell r="AN461">
            <v>0</v>
          </cell>
          <cell r="AO461">
            <v>1.041957</v>
          </cell>
          <cell r="AP461">
            <v>347.31900000000002</v>
          </cell>
          <cell r="AQ461">
            <v>0</v>
          </cell>
          <cell r="BG461" t="b">
            <v>0</v>
          </cell>
          <cell r="BO461" t="b">
            <v>0</v>
          </cell>
          <cell r="CA461" t="b">
            <v>0</v>
          </cell>
          <cell r="CB461" t="b">
            <v>0</v>
          </cell>
          <cell r="CD461" t="b">
            <v>0</v>
          </cell>
          <cell r="CE461" t="b">
            <v>0</v>
          </cell>
          <cell r="CG461" t="b">
            <v>0</v>
          </cell>
          <cell r="CH461" t="b">
            <v>0</v>
          </cell>
          <cell r="CP461" t="str">
            <v>ERWINWON</v>
          </cell>
          <cell r="CT461" t="b">
            <v>0</v>
          </cell>
          <cell r="CV461" t="b">
            <v>0</v>
          </cell>
          <cell r="CX461" t="b">
            <v>0</v>
          </cell>
          <cell r="CZ461" t="b">
            <v>0</v>
          </cell>
          <cell r="DB461" t="b">
            <v>0</v>
          </cell>
          <cell r="DD461" t="b">
            <v>0</v>
          </cell>
          <cell r="DF461" t="b">
            <v>0</v>
          </cell>
          <cell r="DH461" t="b">
            <v>0</v>
          </cell>
          <cell r="DJ461" t="b">
            <v>0</v>
          </cell>
          <cell r="DL461" t="b">
            <v>0</v>
          </cell>
          <cell r="DN461" t="b">
            <v>0</v>
          </cell>
          <cell r="DP461" t="b">
            <v>0</v>
          </cell>
          <cell r="DV461">
            <v>0</v>
          </cell>
          <cell r="DX461">
            <v>0</v>
          </cell>
          <cell r="DZ461">
            <v>0</v>
          </cell>
          <cell r="EB461">
            <v>0</v>
          </cell>
          <cell r="ED461">
            <v>0</v>
          </cell>
          <cell r="EF461">
            <v>0</v>
          </cell>
          <cell r="EJ461">
            <v>0</v>
          </cell>
          <cell r="EL461">
            <v>0</v>
          </cell>
          <cell r="EN461">
            <v>0</v>
          </cell>
          <cell r="EP461">
            <v>0</v>
          </cell>
          <cell r="ER461">
            <v>0</v>
          </cell>
          <cell r="ET461">
            <v>0</v>
          </cell>
          <cell r="EX461">
            <v>0</v>
          </cell>
          <cell r="EZ461">
            <v>0</v>
          </cell>
          <cell r="FD461">
            <v>0</v>
          </cell>
          <cell r="FF461">
            <v>0</v>
          </cell>
        </row>
        <row r="462">
          <cell r="A462" t="str">
            <v>LandvindDK-East-2010</v>
          </cell>
          <cell r="B462" t="str">
            <v>DK-East</v>
          </cell>
          <cell r="G462">
            <v>6.66</v>
          </cell>
          <cell r="H462">
            <v>0</v>
          </cell>
          <cell r="N462">
            <v>19.87398229426455</v>
          </cell>
          <cell r="AK462">
            <v>6.66</v>
          </cell>
          <cell r="AL462">
            <v>0</v>
          </cell>
          <cell r="AN462">
            <v>0</v>
          </cell>
          <cell r="AO462">
            <v>1.041957</v>
          </cell>
          <cell r="AP462">
            <v>347.31900000000002</v>
          </cell>
          <cell r="AQ462">
            <v>0</v>
          </cell>
          <cell r="BG462" t="b">
            <v>0</v>
          </cell>
          <cell r="BO462" t="b">
            <v>0</v>
          </cell>
          <cell r="CA462" t="b">
            <v>0</v>
          </cell>
          <cell r="CB462" t="b">
            <v>0</v>
          </cell>
          <cell r="CD462" t="b">
            <v>0</v>
          </cell>
          <cell r="CE462" t="b">
            <v>0</v>
          </cell>
          <cell r="CG462" t="b">
            <v>0</v>
          </cell>
          <cell r="CH462" t="b">
            <v>0</v>
          </cell>
          <cell r="CP462" t="str">
            <v>ERWINWON</v>
          </cell>
          <cell r="CT462" t="b">
            <v>0</v>
          </cell>
          <cell r="CV462" t="b">
            <v>0</v>
          </cell>
          <cell r="CX462" t="b">
            <v>0</v>
          </cell>
          <cell r="CZ462" t="b">
            <v>0</v>
          </cell>
          <cell r="DB462" t="b">
            <v>0</v>
          </cell>
          <cell r="DD462" t="b">
            <v>0</v>
          </cell>
          <cell r="DF462" t="b">
            <v>0</v>
          </cell>
          <cell r="DH462" t="b">
            <v>0</v>
          </cell>
          <cell r="DJ462" t="b">
            <v>0</v>
          </cell>
          <cell r="DL462" t="b">
            <v>0</v>
          </cell>
          <cell r="DN462" t="b">
            <v>0</v>
          </cell>
          <cell r="DP462" t="b">
            <v>0</v>
          </cell>
          <cell r="DV462">
            <v>0</v>
          </cell>
          <cell r="DX462">
            <v>0</v>
          </cell>
          <cell r="DZ462">
            <v>0</v>
          </cell>
          <cell r="EB462">
            <v>0</v>
          </cell>
          <cell r="ED462">
            <v>0</v>
          </cell>
          <cell r="EF462">
            <v>0</v>
          </cell>
          <cell r="EJ462">
            <v>0</v>
          </cell>
          <cell r="EL462">
            <v>0</v>
          </cell>
          <cell r="EN462">
            <v>0</v>
          </cell>
          <cell r="EP462">
            <v>0</v>
          </cell>
          <cell r="ER462">
            <v>0</v>
          </cell>
          <cell r="ET462">
            <v>0</v>
          </cell>
          <cell r="EX462">
            <v>0</v>
          </cell>
          <cell r="EZ462">
            <v>0</v>
          </cell>
          <cell r="FD462">
            <v>0</v>
          </cell>
          <cell r="FF462">
            <v>0</v>
          </cell>
        </row>
        <row r="463">
          <cell r="A463" t="str">
            <v>LandvindDK-East-2011</v>
          </cell>
          <cell r="B463" t="str">
            <v>DK-East</v>
          </cell>
          <cell r="G463">
            <v>8.6290000000000013</v>
          </cell>
          <cell r="H463">
            <v>0</v>
          </cell>
          <cell r="N463">
            <v>25.749638621202529</v>
          </cell>
          <cell r="AK463">
            <v>8.6290000000000013</v>
          </cell>
          <cell r="AL463">
            <v>0</v>
          </cell>
          <cell r="AN463">
            <v>0</v>
          </cell>
          <cell r="AO463">
            <v>1.3500070500000003</v>
          </cell>
          <cell r="AP463">
            <v>450.00235000000004</v>
          </cell>
          <cell r="AQ463">
            <v>0</v>
          </cell>
          <cell r="BG463" t="b">
            <v>0</v>
          </cell>
          <cell r="BO463" t="b">
            <v>0</v>
          </cell>
          <cell r="CA463" t="b">
            <v>0</v>
          </cell>
          <cell r="CB463" t="b">
            <v>0</v>
          </cell>
          <cell r="CD463" t="b">
            <v>0</v>
          </cell>
          <cell r="CE463" t="b">
            <v>0</v>
          </cell>
          <cell r="CG463" t="b">
            <v>0</v>
          </cell>
          <cell r="CH463" t="b">
            <v>0</v>
          </cell>
          <cell r="CP463" t="str">
            <v>ERWINWON</v>
          </cell>
          <cell r="CT463" t="b">
            <v>0</v>
          </cell>
          <cell r="CV463" t="b">
            <v>0</v>
          </cell>
          <cell r="CX463" t="b">
            <v>0</v>
          </cell>
          <cell r="CZ463" t="b">
            <v>0</v>
          </cell>
          <cell r="DB463" t="b">
            <v>0</v>
          </cell>
          <cell r="DD463" t="b">
            <v>0</v>
          </cell>
          <cell r="DF463" t="b">
            <v>0</v>
          </cell>
          <cell r="DH463" t="b">
            <v>0</v>
          </cell>
          <cell r="DJ463" t="b">
            <v>0</v>
          </cell>
          <cell r="DL463" t="b">
            <v>0</v>
          </cell>
          <cell r="DN463" t="b">
            <v>0</v>
          </cell>
          <cell r="DP463" t="b">
            <v>0</v>
          </cell>
          <cell r="DV463">
            <v>0</v>
          </cell>
          <cell r="DX463">
            <v>0</v>
          </cell>
          <cell r="DZ463">
            <v>0</v>
          </cell>
          <cell r="EB463">
            <v>0</v>
          </cell>
          <cell r="ED463">
            <v>0</v>
          </cell>
          <cell r="EF463">
            <v>0</v>
          </cell>
          <cell r="EJ463">
            <v>0</v>
          </cell>
          <cell r="EL463">
            <v>0</v>
          </cell>
          <cell r="EN463">
            <v>0</v>
          </cell>
          <cell r="EP463">
            <v>0</v>
          </cell>
          <cell r="ER463">
            <v>0</v>
          </cell>
          <cell r="ET463">
            <v>0</v>
          </cell>
          <cell r="EX463">
            <v>0</v>
          </cell>
          <cell r="EZ463">
            <v>0</v>
          </cell>
          <cell r="FD463">
            <v>0</v>
          </cell>
          <cell r="FF463">
            <v>0</v>
          </cell>
        </row>
        <row r="464">
          <cell r="A464" t="str">
            <v>LandvindDK-East-2011</v>
          </cell>
          <cell r="B464" t="str">
            <v>DK-East</v>
          </cell>
          <cell r="G464">
            <v>8.6290000000000013</v>
          </cell>
          <cell r="H464">
            <v>0</v>
          </cell>
          <cell r="N464">
            <v>25.749638621202529</v>
          </cell>
          <cell r="AK464">
            <v>8.6290000000000013</v>
          </cell>
          <cell r="AL464">
            <v>0</v>
          </cell>
          <cell r="AN464">
            <v>0</v>
          </cell>
          <cell r="AO464">
            <v>1.3500070500000003</v>
          </cell>
          <cell r="AP464">
            <v>450.00235000000004</v>
          </cell>
          <cell r="AQ464">
            <v>0</v>
          </cell>
          <cell r="BG464" t="b">
            <v>0</v>
          </cell>
          <cell r="BO464" t="b">
            <v>0</v>
          </cell>
          <cell r="CA464" t="b">
            <v>0</v>
          </cell>
          <cell r="CB464" t="b">
            <v>0</v>
          </cell>
          <cell r="CD464" t="b">
            <v>0</v>
          </cell>
          <cell r="CE464" t="b">
            <v>0</v>
          </cell>
          <cell r="CG464" t="b">
            <v>0</v>
          </cell>
          <cell r="CH464" t="b">
            <v>0</v>
          </cell>
          <cell r="CP464" t="str">
            <v>ERWINWON</v>
          </cell>
          <cell r="CT464" t="b">
            <v>0</v>
          </cell>
          <cell r="CV464" t="b">
            <v>0</v>
          </cell>
          <cell r="CX464" t="b">
            <v>0</v>
          </cell>
          <cell r="CZ464" t="b">
            <v>0</v>
          </cell>
          <cell r="DB464" t="b">
            <v>0</v>
          </cell>
          <cell r="DD464" t="b">
            <v>0</v>
          </cell>
          <cell r="DF464" t="b">
            <v>0</v>
          </cell>
          <cell r="DH464" t="b">
            <v>0</v>
          </cell>
          <cell r="DJ464" t="b">
            <v>0</v>
          </cell>
          <cell r="DL464" t="b">
            <v>0</v>
          </cell>
          <cell r="DN464" t="b">
            <v>0</v>
          </cell>
          <cell r="DP464" t="b">
            <v>0</v>
          </cell>
          <cell r="DV464">
            <v>0</v>
          </cell>
          <cell r="DX464">
            <v>0</v>
          </cell>
          <cell r="DZ464">
            <v>0</v>
          </cell>
          <cell r="EB464">
            <v>0</v>
          </cell>
          <cell r="ED464">
            <v>0</v>
          </cell>
          <cell r="EF464">
            <v>0</v>
          </cell>
          <cell r="EJ464">
            <v>0</v>
          </cell>
          <cell r="EL464">
            <v>0</v>
          </cell>
          <cell r="EN464">
            <v>0</v>
          </cell>
          <cell r="EP464">
            <v>0</v>
          </cell>
          <cell r="ER464">
            <v>0</v>
          </cell>
          <cell r="ET464">
            <v>0</v>
          </cell>
          <cell r="EX464">
            <v>0</v>
          </cell>
          <cell r="EZ464">
            <v>0</v>
          </cell>
          <cell r="FD464">
            <v>0</v>
          </cell>
          <cell r="FF464">
            <v>0</v>
          </cell>
        </row>
        <row r="465">
          <cell r="A465" t="str">
            <v>LandvindDK-East-2012</v>
          </cell>
          <cell r="B465" t="str">
            <v>DK-East</v>
          </cell>
          <cell r="G465">
            <v>30</v>
          </cell>
          <cell r="H465">
            <v>0</v>
          </cell>
          <cell r="N465">
            <v>89.52244276695744</v>
          </cell>
          <cell r="AK465">
            <v>30</v>
          </cell>
          <cell r="AL465">
            <v>0</v>
          </cell>
          <cell r="AN465">
            <v>0</v>
          </cell>
          <cell r="AO465">
            <v>4.6935000000000002</v>
          </cell>
          <cell r="AP465">
            <v>1564.5</v>
          </cell>
          <cell r="AQ465">
            <v>0</v>
          </cell>
          <cell r="BG465" t="b">
            <v>0</v>
          </cell>
          <cell r="BO465" t="b">
            <v>0</v>
          </cell>
          <cell r="CA465" t="b">
            <v>0</v>
          </cell>
          <cell r="CB465" t="b">
            <v>0</v>
          </cell>
          <cell r="CD465" t="b">
            <v>0</v>
          </cell>
          <cell r="CE465" t="b">
            <v>0</v>
          </cell>
          <cell r="CG465" t="b">
            <v>0</v>
          </cell>
          <cell r="CH465" t="b">
            <v>0</v>
          </cell>
          <cell r="CP465" t="str">
            <v>ERWINWON</v>
          </cell>
          <cell r="CT465" t="b">
            <v>0</v>
          </cell>
          <cell r="CV465" t="b">
            <v>0</v>
          </cell>
          <cell r="CX465" t="b">
            <v>0</v>
          </cell>
          <cell r="CZ465" t="b">
            <v>0</v>
          </cell>
          <cell r="DB465" t="b">
            <v>0</v>
          </cell>
          <cell r="DD465" t="b">
            <v>0</v>
          </cell>
          <cell r="DF465" t="b">
            <v>0</v>
          </cell>
          <cell r="DH465" t="b">
            <v>0</v>
          </cell>
          <cell r="DJ465" t="b">
            <v>0</v>
          </cell>
          <cell r="DL465" t="b">
            <v>0</v>
          </cell>
          <cell r="DN465" t="b">
            <v>0</v>
          </cell>
          <cell r="DP465" t="b">
            <v>0</v>
          </cell>
          <cell r="DV465">
            <v>0</v>
          </cell>
          <cell r="DX465">
            <v>0</v>
          </cell>
          <cell r="DZ465">
            <v>0</v>
          </cell>
          <cell r="EB465">
            <v>0</v>
          </cell>
          <cell r="ED465">
            <v>0</v>
          </cell>
          <cell r="EF465">
            <v>0</v>
          </cell>
          <cell r="EJ465">
            <v>0</v>
          </cell>
          <cell r="EL465">
            <v>0</v>
          </cell>
          <cell r="EN465">
            <v>0</v>
          </cell>
          <cell r="EP465">
            <v>0</v>
          </cell>
          <cell r="ER465">
            <v>0</v>
          </cell>
          <cell r="ET465">
            <v>0</v>
          </cell>
          <cell r="EX465">
            <v>0</v>
          </cell>
          <cell r="EZ465">
            <v>0</v>
          </cell>
          <cell r="FD465">
            <v>0</v>
          </cell>
          <cell r="FF465">
            <v>0</v>
          </cell>
        </row>
        <row r="466">
          <cell r="A466" t="str">
            <v>LandvindDK-East-2012</v>
          </cell>
          <cell r="B466" t="str">
            <v>DK-East</v>
          </cell>
          <cell r="G466">
            <v>30</v>
          </cell>
          <cell r="H466">
            <v>0</v>
          </cell>
          <cell r="N466">
            <v>89.52244276695744</v>
          </cell>
          <cell r="AK466">
            <v>30</v>
          </cell>
          <cell r="AL466">
            <v>0</v>
          </cell>
          <cell r="AN466">
            <v>0</v>
          </cell>
          <cell r="AO466">
            <v>4.6935000000000002</v>
          </cell>
          <cell r="AP466">
            <v>1564.5</v>
          </cell>
          <cell r="AQ466">
            <v>0</v>
          </cell>
          <cell r="BG466" t="b">
            <v>0</v>
          </cell>
          <cell r="BO466" t="b">
            <v>0</v>
          </cell>
          <cell r="CA466" t="b">
            <v>0</v>
          </cell>
          <cell r="CB466" t="b">
            <v>0</v>
          </cell>
          <cell r="CD466" t="b">
            <v>0</v>
          </cell>
          <cell r="CE466" t="b">
            <v>0</v>
          </cell>
          <cell r="CG466" t="b">
            <v>0</v>
          </cell>
          <cell r="CH466" t="b">
            <v>0</v>
          </cell>
          <cell r="CP466" t="str">
            <v>ERWINWON</v>
          </cell>
          <cell r="CT466" t="b">
            <v>0</v>
          </cell>
          <cell r="CV466" t="b">
            <v>0</v>
          </cell>
          <cell r="CX466" t="b">
            <v>0</v>
          </cell>
          <cell r="CZ466" t="b">
            <v>0</v>
          </cell>
          <cell r="DB466" t="b">
            <v>0</v>
          </cell>
          <cell r="DD466" t="b">
            <v>0</v>
          </cell>
          <cell r="DF466" t="b">
            <v>0</v>
          </cell>
          <cell r="DH466" t="b">
            <v>0</v>
          </cell>
          <cell r="DJ466" t="b">
            <v>0</v>
          </cell>
          <cell r="DL466" t="b">
            <v>0</v>
          </cell>
          <cell r="DN466" t="b">
            <v>0</v>
          </cell>
          <cell r="DP466" t="b">
            <v>0</v>
          </cell>
          <cell r="DV466">
            <v>0</v>
          </cell>
          <cell r="DX466">
            <v>0</v>
          </cell>
          <cell r="DZ466">
            <v>0</v>
          </cell>
          <cell r="EB466">
            <v>0</v>
          </cell>
          <cell r="ED466">
            <v>0</v>
          </cell>
          <cell r="EF466">
            <v>0</v>
          </cell>
          <cell r="EJ466">
            <v>0</v>
          </cell>
          <cell r="EL466">
            <v>0</v>
          </cell>
          <cell r="EN466">
            <v>0</v>
          </cell>
          <cell r="EP466">
            <v>0</v>
          </cell>
          <cell r="ER466">
            <v>0</v>
          </cell>
          <cell r="ET466">
            <v>0</v>
          </cell>
          <cell r="EX466">
            <v>0</v>
          </cell>
          <cell r="EZ466">
            <v>0</v>
          </cell>
          <cell r="FD466">
            <v>0</v>
          </cell>
          <cell r="FF466">
            <v>0</v>
          </cell>
        </row>
        <row r="467">
          <cell r="A467" t="str">
            <v>LandvindDK-East-2013</v>
          </cell>
          <cell r="B467" t="str">
            <v>DK-East</v>
          </cell>
          <cell r="G467">
            <v>10</v>
          </cell>
          <cell r="H467">
            <v>0</v>
          </cell>
          <cell r="N467">
            <v>29.840814255652479</v>
          </cell>
          <cell r="AK467">
            <v>10</v>
          </cell>
          <cell r="AL467">
            <v>0</v>
          </cell>
          <cell r="AN467">
            <v>0</v>
          </cell>
          <cell r="AO467">
            <v>1.5645</v>
          </cell>
          <cell r="AP467">
            <v>521.5</v>
          </cell>
          <cell r="AQ467">
            <v>0</v>
          </cell>
          <cell r="BG467" t="b">
            <v>0</v>
          </cell>
          <cell r="BO467" t="b">
            <v>0</v>
          </cell>
          <cell r="CA467" t="b">
            <v>0</v>
          </cell>
          <cell r="CB467" t="b">
            <v>0</v>
          </cell>
          <cell r="CD467" t="b">
            <v>0</v>
          </cell>
          <cell r="CE467" t="b">
            <v>0</v>
          </cell>
          <cell r="CG467" t="b">
            <v>0</v>
          </cell>
          <cell r="CH467" t="b">
            <v>0</v>
          </cell>
          <cell r="CP467" t="str">
            <v>ERWINWON</v>
          </cell>
          <cell r="CT467" t="b">
            <v>0</v>
          </cell>
          <cell r="CV467" t="b">
            <v>0</v>
          </cell>
          <cell r="CX467" t="b">
            <v>0</v>
          </cell>
          <cell r="CZ467" t="b">
            <v>0</v>
          </cell>
          <cell r="DB467" t="b">
            <v>0</v>
          </cell>
          <cell r="DD467" t="b">
            <v>0</v>
          </cell>
          <cell r="DF467" t="b">
            <v>0</v>
          </cell>
          <cell r="DH467" t="b">
            <v>0</v>
          </cell>
          <cell r="DJ467" t="b">
            <v>0</v>
          </cell>
          <cell r="DL467" t="b">
            <v>0</v>
          </cell>
          <cell r="DN467" t="b">
            <v>0</v>
          </cell>
          <cell r="DP467" t="b">
            <v>0</v>
          </cell>
          <cell r="DV467">
            <v>0</v>
          </cell>
          <cell r="DX467">
            <v>0</v>
          </cell>
          <cell r="DZ467">
            <v>0</v>
          </cell>
          <cell r="EB467">
            <v>0</v>
          </cell>
          <cell r="ED467">
            <v>0</v>
          </cell>
          <cell r="EF467">
            <v>0</v>
          </cell>
          <cell r="EJ467">
            <v>0</v>
          </cell>
          <cell r="EL467">
            <v>0</v>
          </cell>
          <cell r="EN467">
            <v>0</v>
          </cell>
          <cell r="EP467">
            <v>0</v>
          </cell>
          <cell r="ER467">
            <v>0</v>
          </cell>
          <cell r="ET467">
            <v>0</v>
          </cell>
          <cell r="EX467">
            <v>0</v>
          </cell>
          <cell r="EZ467">
            <v>0</v>
          </cell>
          <cell r="FD467">
            <v>0</v>
          </cell>
          <cell r="FF467">
            <v>0</v>
          </cell>
        </row>
        <row r="468">
          <cell r="A468" t="str">
            <v>LandvindDK-East-2013</v>
          </cell>
          <cell r="B468" t="str">
            <v>DK-East</v>
          </cell>
          <cell r="G468">
            <v>10</v>
          </cell>
          <cell r="H468">
            <v>0</v>
          </cell>
          <cell r="N468">
            <v>29.840814255652479</v>
          </cell>
          <cell r="AK468">
            <v>10</v>
          </cell>
          <cell r="AL468">
            <v>0</v>
          </cell>
          <cell r="AN468">
            <v>0</v>
          </cell>
          <cell r="AO468">
            <v>1.5645</v>
          </cell>
          <cell r="AP468">
            <v>521.5</v>
          </cell>
          <cell r="AQ468">
            <v>0</v>
          </cell>
          <cell r="BG468" t="b">
            <v>0</v>
          </cell>
          <cell r="BO468" t="b">
            <v>0</v>
          </cell>
          <cell r="CA468" t="b">
            <v>0</v>
          </cell>
          <cell r="CB468" t="b">
            <v>0</v>
          </cell>
          <cell r="CD468" t="b">
            <v>0</v>
          </cell>
          <cell r="CE468" t="b">
            <v>0</v>
          </cell>
          <cell r="CG468" t="b">
            <v>0</v>
          </cell>
          <cell r="CH468" t="b">
            <v>0</v>
          </cell>
          <cell r="CP468" t="str">
            <v>ERWINWON</v>
          </cell>
          <cell r="CT468" t="b">
            <v>0</v>
          </cell>
          <cell r="CV468" t="b">
            <v>0</v>
          </cell>
          <cell r="CX468" t="b">
            <v>0</v>
          </cell>
          <cell r="CZ468" t="b">
            <v>0</v>
          </cell>
          <cell r="DB468" t="b">
            <v>0</v>
          </cell>
          <cell r="DD468" t="b">
            <v>0</v>
          </cell>
          <cell r="DF468" t="b">
            <v>0</v>
          </cell>
          <cell r="DH468" t="b">
            <v>0</v>
          </cell>
          <cell r="DJ468" t="b">
            <v>0</v>
          </cell>
          <cell r="DL468" t="b">
            <v>0</v>
          </cell>
          <cell r="DN468" t="b">
            <v>0</v>
          </cell>
          <cell r="DP468" t="b">
            <v>0</v>
          </cell>
          <cell r="DV468">
            <v>0</v>
          </cell>
          <cell r="DX468">
            <v>0</v>
          </cell>
          <cell r="DZ468">
            <v>0</v>
          </cell>
          <cell r="EB468">
            <v>0</v>
          </cell>
          <cell r="ED468">
            <v>0</v>
          </cell>
          <cell r="EF468">
            <v>0</v>
          </cell>
          <cell r="EJ468">
            <v>0</v>
          </cell>
          <cell r="EL468">
            <v>0</v>
          </cell>
          <cell r="EN468">
            <v>0</v>
          </cell>
          <cell r="EP468">
            <v>0</v>
          </cell>
          <cell r="ER468">
            <v>0</v>
          </cell>
          <cell r="ET468">
            <v>0</v>
          </cell>
          <cell r="EX468">
            <v>0</v>
          </cell>
          <cell r="EZ468">
            <v>0</v>
          </cell>
          <cell r="FD468">
            <v>0</v>
          </cell>
          <cell r="FF468">
            <v>0</v>
          </cell>
        </row>
        <row r="469">
          <cell r="A469" t="str">
            <v>LandvindDK-East-2014</v>
          </cell>
          <cell r="B469" t="str">
            <v>DK-East</v>
          </cell>
          <cell r="G469">
            <v>10</v>
          </cell>
          <cell r="H469">
            <v>0</v>
          </cell>
          <cell r="N469">
            <v>29.840814255652479</v>
          </cell>
          <cell r="AK469">
            <v>10</v>
          </cell>
          <cell r="AL469">
            <v>0</v>
          </cell>
          <cell r="AN469">
            <v>0</v>
          </cell>
          <cell r="AO469">
            <v>1.5645</v>
          </cell>
          <cell r="AP469">
            <v>521.5</v>
          </cell>
          <cell r="AQ469">
            <v>0</v>
          </cell>
          <cell r="BG469" t="b">
            <v>0</v>
          </cell>
          <cell r="BO469" t="b">
            <v>0</v>
          </cell>
          <cell r="CA469" t="b">
            <v>0</v>
          </cell>
          <cell r="CB469" t="b">
            <v>0</v>
          </cell>
          <cell r="CD469" t="b">
            <v>0</v>
          </cell>
          <cell r="CE469" t="b">
            <v>0</v>
          </cell>
          <cell r="CG469" t="b">
            <v>0</v>
          </cell>
          <cell r="CH469" t="b">
            <v>0</v>
          </cell>
          <cell r="CP469" t="str">
            <v>ERWINWON</v>
          </cell>
          <cell r="CT469" t="b">
            <v>0</v>
          </cell>
          <cell r="CV469" t="b">
            <v>0</v>
          </cell>
          <cell r="CX469" t="b">
            <v>0</v>
          </cell>
          <cell r="CZ469" t="b">
            <v>0</v>
          </cell>
          <cell r="DB469" t="b">
            <v>0</v>
          </cell>
          <cell r="DD469" t="b">
            <v>0</v>
          </cell>
          <cell r="DF469" t="b">
            <v>0</v>
          </cell>
          <cell r="DH469" t="b">
            <v>0</v>
          </cell>
          <cell r="DJ469" t="b">
            <v>0</v>
          </cell>
          <cell r="DL469" t="b">
            <v>0</v>
          </cell>
          <cell r="DN469" t="b">
            <v>0</v>
          </cell>
          <cell r="DP469" t="b">
            <v>0</v>
          </cell>
          <cell r="DV469">
            <v>0</v>
          </cell>
          <cell r="DX469">
            <v>0</v>
          </cell>
          <cell r="DZ469">
            <v>0</v>
          </cell>
          <cell r="EB469">
            <v>0</v>
          </cell>
          <cell r="ED469">
            <v>0</v>
          </cell>
          <cell r="EF469">
            <v>0</v>
          </cell>
          <cell r="EJ469">
            <v>0</v>
          </cell>
          <cell r="EL469">
            <v>0</v>
          </cell>
          <cell r="EN469">
            <v>0</v>
          </cell>
          <cell r="EP469">
            <v>0</v>
          </cell>
          <cell r="ER469">
            <v>0</v>
          </cell>
          <cell r="ET469">
            <v>0</v>
          </cell>
          <cell r="EX469">
            <v>0</v>
          </cell>
          <cell r="EZ469">
            <v>0</v>
          </cell>
          <cell r="FD469">
            <v>0</v>
          </cell>
          <cell r="FF469">
            <v>0</v>
          </cell>
        </row>
        <row r="470">
          <cell r="A470" t="str">
            <v>LandvindDK-East-2014</v>
          </cell>
          <cell r="B470" t="str">
            <v>DK-East</v>
          </cell>
          <cell r="G470">
            <v>10</v>
          </cell>
          <cell r="H470">
            <v>0</v>
          </cell>
          <cell r="N470">
            <v>29.840814255652479</v>
          </cell>
          <cell r="AK470">
            <v>10</v>
          </cell>
          <cell r="AL470">
            <v>0</v>
          </cell>
          <cell r="AN470">
            <v>0</v>
          </cell>
          <cell r="AO470">
            <v>1.5645</v>
          </cell>
          <cell r="AP470">
            <v>521.5</v>
          </cell>
          <cell r="AQ470">
            <v>0</v>
          </cell>
          <cell r="BG470" t="b">
            <v>0</v>
          </cell>
          <cell r="BO470" t="b">
            <v>0</v>
          </cell>
          <cell r="CA470" t="b">
            <v>0</v>
          </cell>
          <cell r="CB470" t="b">
            <v>0</v>
          </cell>
          <cell r="CD470" t="b">
            <v>0</v>
          </cell>
          <cell r="CE470" t="b">
            <v>0</v>
          </cell>
          <cell r="CG470" t="b">
            <v>0</v>
          </cell>
          <cell r="CH470" t="b">
            <v>0</v>
          </cell>
          <cell r="CP470" t="str">
            <v>ERWINWON</v>
          </cell>
          <cell r="CT470" t="b">
            <v>0</v>
          </cell>
          <cell r="CV470" t="b">
            <v>0</v>
          </cell>
          <cell r="CX470" t="b">
            <v>0</v>
          </cell>
          <cell r="CZ470" t="b">
            <v>0</v>
          </cell>
          <cell r="DB470" t="b">
            <v>0</v>
          </cell>
          <cell r="DD470" t="b">
            <v>0</v>
          </cell>
          <cell r="DF470" t="b">
            <v>0</v>
          </cell>
          <cell r="DH470" t="b">
            <v>0</v>
          </cell>
          <cell r="DJ470" t="b">
            <v>0</v>
          </cell>
          <cell r="DL470" t="b">
            <v>0</v>
          </cell>
          <cell r="DN470" t="b">
            <v>0</v>
          </cell>
          <cell r="DP470" t="b">
            <v>0</v>
          </cell>
          <cell r="DV470">
            <v>0</v>
          </cell>
          <cell r="DX470">
            <v>0</v>
          </cell>
          <cell r="DZ470">
            <v>0</v>
          </cell>
          <cell r="EB470">
            <v>0</v>
          </cell>
          <cell r="ED470">
            <v>0</v>
          </cell>
          <cell r="EF470">
            <v>0</v>
          </cell>
          <cell r="EJ470">
            <v>0</v>
          </cell>
          <cell r="EL470">
            <v>0</v>
          </cell>
          <cell r="EN470">
            <v>0</v>
          </cell>
          <cell r="EP470">
            <v>0</v>
          </cell>
          <cell r="ER470">
            <v>0</v>
          </cell>
          <cell r="ET470">
            <v>0</v>
          </cell>
          <cell r="EX470">
            <v>0</v>
          </cell>
          <cell r="EZ470">
            <v>0</v>
          </cell>
          <cell r="FD470">
            <v>0</v>
          </cell>
          <cell r="FF470">
            <v>0</v>
          </cell>
        </row>
        <row r="471">
          <cell r="A471" t="str">
            <v>LandvindDK-East-2015</v>
          </cell>
          <cell r="B471" t="str">
            <v>DK-East</v>
          </cell>
          <cell r="G471">
            <v>10</v>
          </cell>
          <cell r="H471">
            <v>0</v>
          </cell>
          <cell r="N471">
            <v>29.840814255652479</v>
          </cell>
          <cell r="AK471">
            <v>10</v>
          </cell>
          <cell r="AL471">
            <v>0</v>
          </cell>
          <cell r="AN471">
            <v>0</v>
          </cell>
          <cell r="AO471">
            <v>1.5645</v>
          </cell>
          <cell r="AP471">
            <v>521.5</v>
          </cell>
          <cell r="AQ471">
            <v>0</v>
          </cell>
          <cell r="BG471" t="b">
            <v>0</v>
          </cell>
          <cell r="BO471" t="b">
            <v>0</v>
          </cell>
          <cell r="CA471" t="b">
            <v>0</v>
          </cell>
          <cell r="CB471" t="b">
            <v>0</v>
          </cell>
          <cell r="CD471" t="b">
            <v>0</v>
          </cell>
          <cell r="CE471" t="b">
            <v>0</v>
          </cell>
          <cell r="CG471" t="b">
            <v>0</v>
          </cell>
          <cell r="CH471" t="b">
            <v>0</v>
          </cell>
          <cell r="CP471" t="str">
            <v>ERWINWON</v>
          </cell>
          <cell r="CT471" t="b">
            <v>0</v>
          </cell>
          <cell r="CV471" t="b">
            <v>0</v>
          </cell>
          <cell r="CX471" t="b">
            <v>0</v>
          </cell>
          <cell r="CZ471" t="b">
            <v>0</v>
          </cell>
          <cell r="DB471" t="b">
            <v>0</v>
          </cell>
          <cell r="DD471" t="b">
            <v>0</v>
          </cell>
          <cell r="DF471" t="b">
            <v>0</v>
          </cell>
          <cell r="DH471" t="b">
            <v>0</v>
          </cell>
          <cell r="DJ471" t="b">
            <v>0</v>
          </cell>
          <cell r="DL471" t="b">
            <v>0</v>
          </cell>
          <cell r="DN471" t="b">
            <v>0</v>
          </cell>
          <cell r="DP471" t="b">
            <v>0</v>
          </cell>
          <cell r="DV471">
            <v>0</v>
          </cell>
          <cell r="DX471">
            <v>0</v>
          </cell>
          <cell r="DZ471">
            <v>0</v>
          </cell>
          <cell r="EB471">
            <v>0</v>
          </cell>
          <cell r="ED471">
            <v>0</v>
          </cell>
          <cell r="EF471">
            <v>0</v>
          </cell>
          <cell r="EJ471">
            <v>0</v>
          </cell>
          <cell r="EL471">
            <v>0</v>
          </cell>
          <cell r="EN471">
            <v>0</v>
          </cell>
          <cell r="EP471">
            <v>0</v>
          </cell>
          <cell r="ER471">
            <v>0</v>
          </cell>
          <cell r="ET471">
            <v>0</v>
          </cell>
          <cell r="EX471">
            <v>0</v>
          </cell>
          <cell r="EZ471">
            <v>0</v>
          </cell>
          <cell r="FD471">
            <v>0</v>
          </cell>
          <cell r="FF471">
            <v>0</v>
          </cell>
        </row>
        <row r="472">
          <cell r="A472" t="str">
            <v>LandvindDK-East-2015</v>
          </cell>
          <cell r="B472" t="str">
            <v>DK-East</v>
          </cell>
          <cell r="G472">
            <v>10</v>
          </cell>
          <cell r="H472">
            <v>0</v>
          </cell>
          <cell r="N472">
            <v>29.840814255652479</v>
          </cell>
          <cell r="AK472">
            <v>10</v>
          </cell>
          <cell r="AL472">
            <v>0</v>
          </cell>
          <cell r="AN472">
            <v>0</v>
          </cell>
          <cell r="AO472">
            <v>1.5645</v>
          </cell>
          <cell r="AP472">
            <v>521.5</v>
          </cell>
          <cell r="AQ472">
            <v>0</v>
          </cell>
          <cell r="BG472" t="b">
            <v>0</v>
          </cell>
          <cell r="BO472" t="b">
            <v>0</v>
          </cell>
          <cell r="CA472" t="b">
            <v>0</v>
          </cell>
          <cell r="CB472" t="b">
            <v>0</v>
          </cell>
          <cell r="CD472" t="b">
            <v>0</v>
          </cell>
          <cell r="CE472" t="b">
            <v>0</v>
          </cell>
          <cell r="CG472" t="b">
            <v>0</v>
          </cell>
          <cell r="CH472" t="b">
            <v>0</v>
          </cell>
          <cell r="CP472" t="str">
            <v>ERWINWON</v>
          </cell>
          <cell r="CT472" t="b">
            <v>0</v>
          </cell>
          <cell r="CV472" t="b">
            <v>0</v>
          </cell>
          <cell r="CX472" t="b">
            <v>0</v>
          </cell>
          <cell r="CZ472" t="b">
            <v>0</v>
          </cell>
          <cell r="DB472" t="b">
            <v>0</v>
          </cell>
          <cell r="DD472" t="b">
            <v>0</v>
          </cell>
          <cell r="DF472" t="b">
            <v>0</v>
          </cell>
          <cell r="DH472" t="b">
            <v>0</v>
          </cell>
          <cell r="DJ472" t="b">
            <v>0</v>
          </cell>
          <cell r="DL472" t="b">
            <v>0</v>
          </cell>
          <cell r="DN472" t="b">
            <v>0</v>
          </cell>
          <cell r="DP472" t="b">
            <v>0</v>
          </cell>
          <cell r="DV472">
            <v>0</v>
          </cell>
          <cell r="DX472">
            <v>0</v>
          </cell>
          <cell r="DZ472">
            <v>0</v>
          </cell>
          <cell r="EB472">
            <v>0</v>
          </cell>
          <cell r="ED472">
            <v>0</v>
          </cell>
          <cell r="EF472">
            <v>0</v>
          </cell>
          <cell r="EJ472">
            <v>0</v>
          </cell>
          <cell r="EL472">
            <v>0</v>
          </cell>
          <cell r="EN472">
            <v>0</v>
          </cell>
          <cell r="EP472">
            <v>0</v>
          </cell>
          <cell r="ER472">
            <v>0</v>
          </cell>
          <cell r="ET472">
            <v>0</v>
          </cell>
          <cell r="EX472">
            <v>0</v>
          </cell>
          <cell r="EZ472">
            <v>0</v>
          </cell>
          <cell r="FD472">
            <v>0</v>
          </cell>
          <cell r="FF472">
            <v>0</v>
          </cell>
        </row>
        <row r="473">
          <cell r="A473" t="str">
            <v>LandvindDK-East-2016</v>
          </cell>
          <cell r="B473" t="str">
            <v>DK-East</v>
          </cell>
          <cell r="G473">
            <v>25</v>
          </cell>
          <cell r="H473">
            <v>0</v>
          </cell>
          <cell r="N473">
            <v>74.602035639131202</v>
          </cell>
          <cell r="AK473">
            <v>25</v>
          </cell>
          <cell r="AL473">
            <v>0</v>
          </cell>
          <cell r="AN473">
            <v>0</v>
          </cell>
          <cell r="AO473">
            <v>3.8553749999999996</v>
          </cell>
          <cell r="AP473">
            <v>1285.125</v>
          </cell>
          <cell r="AQ473">
            <v>0</v>
          </cell>
          <cell r="BG473" t="b">
            <v>0</v>
          </cell>
          <cell r="BO473" t="b">
            <v>0</v>
          </cell>
          <cell r="CA473" t="b">
            <v>0</v>
          </cell>
          <cell r="CB473" t="b">
            <v>0</v>
          </cell>
          <cell r="CD473" t="b">
            <v>0</v>
          </cell>
          <cell r="CE473" t="b">
            <v>0</v>
          </cell>
          <cell r="CG473" t="b">
            <v>0</v>
          </cell>
          <cell r="CH473" t="b">
            <v>0</v>
          </cell>
          <cell r="CP473" t="str">
            <v>ERWINWON</v>
          </cell>
          <cell r="CT473" t="b">
            <v>0</v>
          </cell>
          <cell r="CV473" t="b">
            <v>0</v>
          </cell>
          <cell r="CX473" t="b">
            <v>0</v>
          </cell>
          <cell r="CZ473" t="b">
            <v>0</v>
          </cell>
          <cell r="DB473" t="b">
            <v>0</v>
          </cell>
          <cell r="DD473" t="b">
            <v>0</v>
          </cell>
          <cell r="DF473" t="b">
            <v>0</v>
          </cell>
          <cell r="DH473" t="b">
            <v>0</v>
          </cell>
          <cell r="DJ473" t="b">
            <v>0</v>
          </cell>
          <cell r="DL473" t="b">
            <v>0</v>
          </cell>
          <cell r="DN473" t="b">
            <v>0</v>
          </cell>
          <cell r="DP473" t="b">
            <v>0</v>
          </cell>
          <cell r="DV473">
            <v>0</v>
          </cell>
          <cell r="DX473">
            <v>0</v>
          </cell>
          <cell r="DZ473">
            <v>0</v>
          </cell>
          <cell r="EB473">
            <v>0</v>
          </cell>
          <cell r="ED473">
            <v>0</v>
          </cell>
          <cell r="EF473">
            <v>0</v>
          </cell>
          <cell r="EJ473">
            <v>0</v>
          </cell>
          <cell r="EL473">
            <v>0</v>
          </cell>
          <cell r="EN473">
            <v>0</v>
          </cell>
          <cell r="EP473">
            <v>0</v>
          </cell>
          <cell r="ER473">
            <v>0</v>
          </cell>
          <cell r="ET473">
            <v>0</v>
          </cell>
          <cell r="EX473">
            <v>0</v>
          </cell>
          <cell r="EZ473">
            <v>0</v>
          </cell>
          <cell r="FD473">
            <v>0</v>
          </cell>
          <cell r="FF473">
            <v>0</v>
          </cell>
        </row>
        <row r="474">
          <cell r="A474" t="str">
            <v>LandvindDK-East-2016</v>
          </cell>
          <cell r="B474" t="str">
            <v>DK-East</v>
          </cell>
          <cell r="G474">
            <v>25</v>
          </cell>
          <cell r="H474">
            <v>0</v>
          </cell>
          <cell r="N474">
            <v>74.602035639131202</v>
          </cell>
          <cell r="AK474">
            <v>25</v>
          </cell>
          <cell r="AL474">
            <v>0</v>
          </cell>
          <cell r="AN474">
            <v>0</v>
          </cell>
          <cell r="AO474">
            <v>3.8553749999999996</v>
          </cell>
          <cell r="AP474">
            <v>1285.125</v>
          </cell>
          <cell r="AQ474">
            <v>0</v>
          </cell>
          <cell r="BG474" t="b">
            <v>0</v>
          </cell>
          <cell r="BO474" t="b">
            <v>0</v>
          </cell>
          <cell r="CA474" t="b">
            <v>0</v>
          </cell>
          <cell r="CB474" t="b">
            <v>0</v>
          </cell>
          <cell r="CD474" t="b">
            <v>0</v>
          </cell>
          <cell r="CE474" t="b">
            <v>0</v>
          </cell>
          <cell r="CG474" t="b">
            <v>0</v>
          </cell>
          <cell r="CH474" t="b">
            <v>0</v>
          </cell>
          <cell r="CP474" t="str">
            <v>ERWINWON</v>
          </cell>
          <cell r="CT474" t="b">
            <v>0</v>
          </cell>
          <cell r="CV474" t="b">
            <v>0</v>
          </cell>
          <cell r="CX474" t="b">
            <v>0</v>
          </cell>
          <cell r="CZ474" t="b">
            <v>0</v>
          </cell>
          <cell r="DB474" t="b">
            <v>0</v>
          </cell>
          <cell r="DD474" t="b">
            <v>0</v>
          </cell>
          <cell r="DF474" t="b">
            <v>0</v>
          </cell>
          <cell r="DH474" t="b">
            <v>0</v>
          </cell>
          <cell r="DJ474" t="b">
            <v>0</v>
          </cell>
          <cell r="DL474" t="b">
            <v>0</v>
          </cell>
          <cell r="DN474" t="b">
            <v>0</v>
          </cell>
          <cell r="DP474" t="b">
            <v>0</v>
          </cell>
          <cell r="DV474">
            <v>0</v>
          </cell>
          <cell r="DX474">
            <v>0</v>
          </cell>
          <cell r="DZ474">
            <v>0</v>
          </cell>
          <cell r="EB474">
            <v>0</v>
          </cell>
          <cell r="ED474">
            <v>0</v>
          </cell>
          <cell r="EF474">
            <v>0</v>
          </cell>
          <cell r="EJ474">
            <v>0</v>
          </cell>
          <cell r="EL474">
            <v>0</v>
          </cell>
          <cell r="EN474">
            <v>0</v>
          </cell>
          <cell r="EP474">
            <v>0</v>
          </cell>
          <cell r="ER474">
            <v>0</v>
          </cell>
          <cell r="ET474">
            <v>0</v>
          </cell>
          <cell r="EX474">
            <v>0</v>
          </cell>
          <cell r="EZ474">
            <v>0</v>
          </cell>
          <cell r="FD474">
            <v>0</v>
          </cell>
          <cell r="FF474">
            <v>0</v>
          </cell>
        </row>
        <row r="475">
          <cell r="A475" t="str">
            <v>LandvindDK-East-2017</v>
          </cell>
          <cell r="B475" t="str">
            <v>DK-East</v>
          </cell>
          <cell r="G475">
            <v>25</v>
          </cell>
          <cell r="H475">
            <v>0</v>
          </cell>
          <cell r="N475">
            <v>74.602035639131202</v>
          </cell>
          <cell r="AK475">
            <v>25</v>
          </cell>
          <cell r="AL475">
            <v>0</v>
          </cell>
          <cell r="AN475">
            <v>0</v>
          </cell>
          <cell r="AO475">
            <v>3.7994999999999992</v>
          </cell>
          <cell r="AP475">
            <v>1266.5</v>
          </cell>
          <cell r="AQ475">
            <v>0</v>
          </cell>
          <cell r="BG475" t="b">
            <v>0</v>
          </cell>
          <cell r="BO475" t="b">
            <v>0</v>
          </cell>
          <cell r="CA475" t="b">
            <v>0</v>
          </cell>
          <cell r="CB475" t="b">
            <v>0</v>
          </cell>
          <cell r="CD475" t="b">
            <v>0</v>
          </cell>
          <cell r="CE475" t="b">
            <v>0</v>
          </cell>
          <cell r="CG475" t="b">
            <v>0</v>
          </cell>
          <cell r="CH475" t="b">
            <v>0</v>
          </cell>
          <cell r="CP475" t="str">
            <v>ERWINWON</v>
          </cell>
          <cell r="CT475" t="b">
            <v>0</v>
          </cell>
          <cell r="CV475" t="b">
            <v>0</v>
          </cell>
          <cell r="CX475" t="b">
            <v>0</v>
          </cell>
          <cell r="CZ475" t="b">
            <v>0</v>
          </cell>
          <cell r="DB475" t="b">
            <v>0</v>
          </cell>
          <cell r="DD475" t="b">
            <v>0</v>
          </cell>
          <cell r="DF475" t="b">
            <v>0</v>
          </cell>
          <cell r="DH475" t="b">
            <v>0</v>
          </cell>
          <cell r="DJ475" t="b">
            <v>0</v>
          </cell>
          <cell r="DL475" t="b">
            <v>0</v>
          </cell>
          <cell r="DN475" t="b">
            <v>0</v>
          </cell>
          <cell r="DP475" t="b">
            <v>0</v>
          </cell>
          <cell r="DV475">
            <v>0</v>
          </cell>
          <cell r="DX475">
            <v>0</v>
          </cell>
          <cell r="DZ475">
            <v>0</v>
          </cell>
          <cell r="EB475">
            <v>0</v>
          </cell>
          <cell r="ED475">
            <v>0</v>
          </cell>
          <cell r="EF475">
            <v>0</v>
          </cell>
          <cell r="EJ475">
            <v>0</v>
          </cell>
          <cell r="EL475">
            <v>0</v>
          </cell>
          <cell r="EN475">
            <v>0</v>
          </cell>
          <cell r="EP475">
            <v>0</v>
          </cell>
          <cell r="ER475">
            <v>0</v>
          </cell>
          <cell r="ET475">
            <v>0</v>
          </cell>
          <cell r="EX475">
            <v>0</v>
          </cell>
          <cell r="EZ475">
            <v>0</v>
          </cell>
          <cell r="FD475">
            <v>0</v>
          </cell>
          <cell r="FF475">
            <v>0</v>
          </cell>
        </row>
        <row r="476">
          <cell r="A476" t="str">
            <v>LandvindDK-East-2017</v>
          </cell>
          <cell r="B476" t="str">
            <v>DK-East</v>
          </cell>
          <cell r="G476">
            <v>25</v>
          </cell>
          <cell r="H476">
            <v>0</v>
          </cell>
          <cell r="N476">
            <v>74.602035639131202</v>
          </cell>
          <cell r="AK476">
            <v>25</v>
          </cell>
          <cell r="AL476">
            <v>0</v>
          </cell>
          <cell r="AN476">
            <v>0</v>
          </cell>
          <cell r="AO476">
            <v>3.7994999999999992</v>
          </cell>
          <cell r="AP476">
            <v>1266.5</v>
          </cell>
          <cell r="AQ476">
            <v>0</v>
          </cell>
          <cell r="BG476" t="b">
            <v>0</v>
          </cell>
          <cell r="BO476" t="b">
            <v>0</v>
          </cell>
          <cell r="CA476" t="b">
            <v>0</v>
          </cell>
          <cell r="CB476" t="b">
            <v>0</v>
          </cell>
          <cell r="CD476" t="b">
            <v>0</v>
          </cell>
          <cell r="CE476" t="b">
            <v>0</v>
          </cell>
          <cell r="CG476" t="b">
            <v>0</v>
          </cell>
          <cell r="CH476" t="b">
            <v>0</v>
          </cell>
          <cell r="CP476" t="str">
            <v>ERWINWON</v>
          </cell>
          <cell r="CT476" t="b">
            <v>0</v>
          </cell>
          <cell r="CV476" t="b">
            <v>0</v>
          </cell>
          <cell r="CX476" t="b">
            <v>0</v>
          </cell>
          <cell r="CZ476" t="b">
            <v>0</v>
          </cell>
          <cell r="DB476" t="b">
            <v>0</v>
          </cell>
          <cell r="DD476" t="b">
            <v>0</v>
          </cell>
          <cell r="DF476" t="b">
            <v>0</v>
          </cell>
          <cell r="DH476" t="b">
            <v>0</v>
          </cell>
          <cell r="DJ476" t="b">
            <v>0</v>
          </cell>
          <cell r="DL476" t="b">
            <v>0</v>
          </cell>
          <cell r="DN476" t="b">
            <v>0</v>
          </cell>
          <cell r="DP476" t="b">
            <v>0</v>
          </cell>
          <cell r="DV476">
            <v>0</v>
          </cell>
          <cell r="DX476">
            <v>0</v>
          </cell>
          <cell r="DZ476">
            <v>0</v>
          </cell>
          <cell r="EB476">
            <v>0</v>
          </cell>
          <cell r="ED476">
            <v>0</v>
          </cell>
          <cell r="EF476">
            <v>0</v>
          </cell>
          <cell r="EJ476">
            <v>0</v>
          </cell>
          <cell r="EL476">
            <v>0</v>
          </cell>
          <cell r="EN476">
            <v>0</v>
          </cell>
          <cell r="EP476">
            <v>0</v>
          </cell>
          <cell r="ER476">
            <v>0</v>
          </cell>
          <cell r="ET476">
            <v>0</v>
          </cell>
          <cell r="EX476">
            <v>0</v>
          </cell>
          <cell r="EZ476">
            <v>0</v>
          </cell>
          <cell r="FD476">
            <v>0</v>
          </cell>
          <cell r="FF476">
            <v>0</v>
          </cell>
        </row>
        <row r="477">
          <cell r="A477" t="str">
            <v>LandvindDK-East-2018</v>
          </cell>
          <cell r="B477" t="str">
            <v>DK-East</v>
          </cell>
          <cell r="G477">
            <v>40</v>
          </cell>
          <cell r="H477">
            <v>0</v>
          </cell>
          <cell r="N477">
            <v>119.36325702260991</v>
          </cell>
          <cell r="AK477">
            <v>40</v>
          </cell>
          <cell r="AL477">
            <v>0</v>
          </cell>
          <cell r="AN477">
            <v>0</v>
          </cell>
          <cell r="AO477">
            <v>5.9897999999999989</v>
          </cell>
          <cell r="AP477">
            <v>1996.6000000000004</v>
          </cell>
          <cell r="AQ477">
            <v>0</v>
          </cell>
          <cell r="BG477" t="b">
            <v>0</v>
          </cell>
          <cell r="BO477" t="b">
            <v>0</v>
          </cell>
          <cell r="CA477" t="b">
            <v>0</v>
          </cell>
          <cell r="CB477" t="b">
            <v>0</v>
          </cell>
          <cell r="CD477" t="b">
            <v>0</v>
          </cell>
          <cell r="CE477" t="b">
            <v>0</v>
          </cell>
          <cell r="CG477" t="b">
            <v>0</v>
          </cell>
          <cell r="CH477" t="b">
            <v>0</v>
          </cell>
          <cell r="CP477" t="str">
            <v>ERWINWON</v>
          </cell>
          <cell r="CT477" t="b">
            <v>0</v>
          </cell>
          <cell r="CV477" t="b">
            <v>0</v>
          </cell>
          <cell r="CX477" t="b">
            <v>0</v>
          </cell>
          <cell r="CZ477" t="b">
            <v>0</v>
          </cell>
          <cell r="DB477" t="b">
            <v>0</v>
          </cell>
          <cell r="DD477" t="b">
            <v>0</v>
          </cell>
          <cell r="DF477" t="b">
            <v>0</v>
          </cell>
          <cell r="DH477" t="b">
            <v>0</v>
          </cell>
          <cell r="DJ477" t="b">
            <v>0</v>
          </cell>
          <cell r="DL477" t="b">
            <v>0</v>
          </cell>
          <cell r="DN477" t="b">
            <v>0</v>
          </cell>
          <cell r="DP477" t="b">
            <v>0</v>
          </cell>
          <cell r="DV477">
            <v>0</v>
          </cell>
          <cell r="DX477">
            <v>0</v>
          </cell>
          <cell r="DZ477">
            <v>0</v>
          </cell>
          <cell r="EB477">
            <v>0</v>
          </cell>
          <cell r="ED477">
            <v>0</v>
          </cell>
          <cell r="EF477">
            <v>0</v>
          </cell>
          <cell r="EJ477">
            <v>0</v>
          </cell>
          <cell r="EL477">
            <v>0</v>
          </cell>
          <cell r="EN477">
            <v>0</v>
          </cell>
          <cell r="EP477">
            <v>0</v>
          </cell>
          <cell r="ER477">
            <v>0</v>
          </cell>
          <cell r="ET477">
            <v>0</v>
          </cell>
          <cell r="EX477">
            <v>0</v>
          </cell>
          <cell r="EZ477">
            <v>0</v>
          </cell>
          <cell r="FD477">
            <v>0</v>
          </cell>
          <cell r="FF477">
            <v>0</v>
          </cell>
        </row>
        <row r="478">
          <cell r="A478" t="str">
            <v>LandvindDK-East-2018</v>
          </cell>
          <cell r="B478" t="str">
            <v>DK-East</v>
          </cell>
          <cell r="G478">
            <v>40</v>
          </cell>
          <cell r="H478">
            <v>0</v>
          </cell>
          <cell r="N478">
            <v>119.36325702260991</v>
          </cell>
          <cell r="AK478">
            <v>40</v>
          </cell>
          <cell r="AL478">
            <v>0</v>
          </cell>
          <cell r="AN478">
            <v>0</v>
          </cell>
          <cell r="AO478">
            <v>5.9897999999999989</v>
          </cell>
          <cell r="AP478">
            <v>1996.6000000000004</v>
          </cell>
          <cell r="AQ478">
            <v>0</v>
          </cell>
          <cell r="BG478" t="b">
            <v>0</v>
          </cell>
          <cell r="BO478" t="b">
            <v>0</v>
          </cell>
          <cell r="CA478" t="b">
            <v>0</v>
          </cell>
          <cell r="CB478" t="b">
            <v>0</v>
          </cell>
          <cell r="CD478" t="b">
            <v>0</v>
          </cell>
          <cell r="CE478" t="b">
            <v>0</v>
          </cell>
          <cell r="CG478" t="b">
            <v>0</v>
          </cell>
          <cell r="CH478" t="b">
            <v>0</v>
          </cell>
          <cell r="CP478" t="str">
            <v>ERWINWON</v>
          </cell>
          <cell r="CT478" t="b">
            <v>0</v>
          </cell>
          <cell r="CV478" t="b">
            <v>0</v>
          </cell>
          <cell r="CX478" t="b">
            <v>0</v>
          </cell>
          <cell r="CZ478" t="b">
            <v>0</v>
          </cell>
          <cell r="DB478" t="b">
            <v>0</v>
          </cell>
          <cell r="DD478" t="b">
            <v>0</v>
          </cell>
          <cell r="DF478" t="b">
            <v>0</v>
          </cell>
          <cell r="DH478" t="b">
            <v>0</v>
          </cell>
          <cell r="DJ478" t="b">
            <v>0</v>
          </cell>
          <cell r="DL478" t="b">
            <v>0</v>
          </cell>
          <cell r="DN478" t="b">
            <v>0</v>
          </cell>
          <cell r="DP478" t="b">
            <v>0</v>
          </cell>
          <cell r="DV478">
            <v>0</v>
          </cell>
          <cell r="DX478">
            <v>0</v>
          </cell>
          <cell r="DZ478">
            <v>0</v>
          </cell>
          <cell r="EB478">
            <v>0</v>
          </cell>
          <cell r="ED478">
            <v>0</v>
          </cell>
          <cell r="EF478">
            <v>0</v>
          </cell>
          <cell r="EJ478">
            <v>0</v>
          </cell>
          <cell r="EL478">
            <v>0</v>
          </cell>
          <cell r="EN478">
            <v>0</v>
          </cell>
          <cell r="EP478">
            <v>0</v>
          </cell>
          <cell r="ER478">
            <v>0</v>
          </cell>
          <cell r="ET478">
            <v>0</v>
          </cell>
          <cell r="EX478">
            <v>0</v>
          </cell>
          <cell r="EZ478">
            <v>0</v>
          </cell>
          <cell r="FD478">
            <v>0</v>
          </cell>
          <cell r="FF478">
            <v>0</v>
          </cell>
        </row>
        <row r="479">
          <cell r="A479" t="str">
            <v>LandvindDK-East-2019</v>
          </cell>
          <cell r="B479" t="str">
            <v>DK-East</v>
          </cell>
          <cell r="G479">
            <v>40</v>
          </cell>
          <cell r="H479">
            <v>0</v>
          </cell>
          <cell r="N479">
            <v>119.36325702260991</v>
          </cell>
          <cell r="AK479">
            <v>40</v>
          </cell>
          <cell r="AL479">
            <v>0</v>
          </cell>
          <cell r="AN479">
            <v>0</v>
          </cell>
          <cell r="AO479">
            <v>5.9003999999999976</v>
          </cell>
          <cell r="AP479">
            <v>1966.8000000000004</v>
          </cell>
          <cell r="AQ479">
            <v>0</v>
          </cell>
          <cell r="BG479" t="b">
            <v>0</v>
          </cell>
          <cell r="BO479" t="b">
            <v>0</v>
          </cell>
          <cell r="CA479" t="b">
            <v>0</v>
          </cell>
          <cell r="CB479" t="b">
            <v>0</v>
          </cell>
          <cell r="CD479" t="b">
            <v>0</v>
          </cell>
          <cell r="CE479" t="b">
            <v>0</v>
          </cell>
          <cell r="CG479" t="b">
            <v>0</v>
          </cell>
          <cell r="CH479" t="b">
            <v>0</v>
          </cell>
          <cell r="CP479" t="str">
            <v>ERWINWON</v>
          </cell>
          <cell r="CT479" t="b">
            <v>0</v>
          </cell>
          <cell r="CV479" t="b">
            <v>0</v>
          </cell>
          <cell r="CX479" t="b">
            <v>0</v>
          </cell>
          <cell r="CZ479" t="b">
            <v>0</v>
          </cell>
          <cell r="DB479" t="b">
            <v>0</v>
          </cell>
          <cell r="DD479" t="b">
            <v>0</v>
          </cell>
          <cell r="DF479" t="b">
            <v>0</v>
          </cell>
          <cell r="DH479" t="b">
            <v>0</v>
          </cell>
          <cell r="DJ479" t="b">
            <v>0</v>
          </cell>
          <cell r="DL479" t="b">
            <v>0</v>
          </cell>
          <cell r="DN479" t="b">
            <v>0</v>
          </cell>
          <cell r="DP479" t="b">
            <v>0</v>
          </cell>
          <cell r="DV479">
            <v>0</v>
          </cell>
          <cell r="DX479">
            <v>0</v>
          </cell>
          <cell r="DZ479">
            <v>0</v>
          </cell>
          <cell r="EB479">
            <v>0</v>
          </cell>
          <cell r="ED479">
            <v>0</v>
          </cell>
          <cell r="EF479">
            <v>0</v>
          </cell>
          <cell r="EJ479">
            <v>0</v>
          </cell>
          <cell r="EL479">
            <v>0</v>
          </cell>
          <cell r="EN479">
            <v>0</v>
          </cell>
          <cell r="EP479">
            <v>0</v>
          </cell>
          <cell r="ER479">
            <v>0</v>
          </cell>
          <cell r="ET479">
            <v>0</v>
          </cell>
          <cell r="EX479">
            <v>0</v>
          </cell>
          <cell r="EZ479">
            <v>0</v>
          </cell>
          <cell r="FD479">
            <v>0</v>
          </cell>
          <cell r="FF479">
            <v>0</v>
          </cell>
        </row>
        <row r="480">
          <cell r="A480" t="str">
            <v>LandvindDK-East-2019</v>
          </cell>
          <cell r="B480" t="str">
            <v>DK-East</v>
          </cell>
          <cell r="G480">
            <v>40</v>
          </cell>
          <cell r="H480">
            <v>0</v>
          </cell>
          <cell r="N480">
            <v>119.36325702260991</v>
          </cell>
          <cell r="AK480">
            <v>40</v>
          </cell>
          <cell r="AL480">
            <v>0</v>
          </cell>
          <cell r="AN480">
            <v>0</v>
          </cell>
          <cell r="AO480">
            <v>5.9003999999999976</v>
          </cell>
          <cell r="AP480">
            <v>1966.8000000000004</v>
          </cell>
          <cell r="AQ480">
            <v>0</v>
          </cell>
          <cell r="BG480" t="b">
            <v>0</v>
          </cell>
          <cell r="BO480" t="b">
            <v>0</v>
          </cell>
          <cell r="CA480" t="b">
            <v>0</v>
          </cell>
          <cell r="CB480" t="b">
            <v>0</v>
          </cell>
          <cell r="CD480" t="b">
            <v>0</v>
          </cell>
          <cell r="CE480" t="b">
            <v>0</v>
          </cell>
          <cell r="CG480" t="b">
            <v>0</v>
          </cell>
          <cell r="CH480" t="b">
            <v>0</v>
          </cell>
          <cell r="CP480" t="str">
            <v>ERWINWON</v>
          </cell>
          <cell r="CT480" t="b">
            <v>0</v>
          </cell>
          <cell r="CV480" t="b">
            <v>0</v>
          </cell>
          <cell r="CX480" t="b">
            <v>0</v>
          </cell>
          <cell r="CZ480" t="b">
            <v>0</v>
          </cell>
          <cell r="DB480" t="b">
            <v>0</v>
          </cell>
          <cell r="DD480" t="b">
            <v>0</v>
          </cell>
          <cell r="DF480" t="b">
            <v>0</v>
          </cell>
          <cell r="DH480" t="b">
            <v>0</v>
          </cell>
          <cell r="DJ480" t="b">
            <v>0</v>
          </cell>
          <cell r="DL480" t="b">
            <v>0</v>
          </cell>
          <cell r="DN480" t="b">
            <v>0</v>
          </cell>
          <cell r="DP480" t="b">
            <v>0</v>
          </cell>
          <cell r="DV480">
            <v>0</v>
          </cell>
          <cell r="DX480">
            <v>0</v>
          </cell>
          <cell r="DZ480">
            <v>0</v>
          </cell>
          <cell r="EB480">
            <v>0</v>
          </cell>
          <cell r="ED480">
            <v>0</v>
          </cell>
          <cell r="EF480">
            <v>0</v>
          </cell>
          <cell r="EJ480">
            <v>0</v>
          </cell>
          <cell r="EL480">
            <v>0</v>
          </cell>
          <cell r="EN480">
            <v>0</v>
          </cell>
          <cell r="EP480">
            <v>0</v>
          </cell>
          <cell r="ER480">
            <v>0</v>
          </cell>
          <cell r="ET480">
            <v>0</v>
          </cell>
          <cell r="EX480">
            <v>0</v>
          </cell>
          <cell r="EZ480">
            <v>0</v>
          </cell>
          <cell r="FD480">
            <v>0</v>
          </cell>
          <cell r="FF480">
            <v>0</v>
          </cell>
        </row>
        <row r="481">
          <cell r="A481" t="str">
            <v>LandvindDK-East-2020</v>
          </cell>
          <cell r="B481" t="str">
            <v>DK-East</v>
          </cell>
          <cell r="G481">
            <v>50</v>
          </cell>
          <cell r="H481">
            <v>0</v>
          </cell>
          <cell r="N481">
            <v>149.2040712782624</v>
          </cell>
          <cell r="AK481">
            <v>50</v>
          </cell>
          <cell r="AL481">
            <v>0</v>
          </cell>
          <cell r="AN481">
            <v>0</v>
          </cell>
          <cell r="AO481">
            <v>7.263749999999999</v>
          </cell>
          <cell r="AP481">
            <v>2421.25</v>
          </cell>
          <cell r="AQ481">
            <v>0</v>
          </cell>
          <cell r="BG481" t="b">
            <v>0</v>
          </cell>
          <cell r="BO481" t="b">
            <v>0</v>
          </cell>
          <cell r="CA481" t="b">
            <v>0</v>
          </cell>
          <cell r="CB481" t="b">
            <v>0</v>
          </cell>
          <cell r="CD481" t="b">
            <v>0</v>
          </cell>
          <cell r="CE481" t="b">
            <v>0</v>
          </cell>
          <cell r="CG481" t="b">
            <v>0</v>
          </cell>
          <cell r="CH481" t="b">
            <v>0</v>
          </cell>
          <cell r="CP481" t="str">
            <v>ERWINWON</v>
          </cell>
          <cell r="CT481" t="b">
            <v>0</v>
          </cell>
          <cell r="CV481" t="b">
            <v>0</v>
          </cell>
          <cell r="CX481" t="b">
            <v>0</v>
          </cell>
          <cell r="CZ481" t="b">
            <v>0</v>
          </cell>
          <cell r="DB481" t="b">
            <v>0</v>
          </cell>
          <cell r="DD481" t="b">
            <v>0</v>
          </cell>
          <cell r="DF481" t="b">
            <v>0</v>
          </cell>
          <cell r="DH481" t="b">
            <v>0</v>
          </cell>
          <cell r="DJ481" t="b">
            <v>0</v>
          </cell>
          <cell r="DL481" t="b">
            <v>0</v>
          </cell>
          <cell r="DN481" t="b">
            <v>0</v>
          </cell>
          <cell r="DP481" t="b">
            <v>0</v>
          </cell>
          <cell r="DV481">
            <v>0</v>
          </cell>
          <cell r="DX481">
            <v>0</v>
          </cell>
          <cell r="DZ481">
            <v>0</v>
          </cell>
          <cell r="EB481">
            <v>0</v>
          </cell>
          <cell r="ED481">
            <v>0</v>
          </cell>
          <cell r="EF481">
            <v>0</v>
          </cell>
          <cell r="EJ481">
            <v>0</v>
          </cell>
          <cell r="EL481">
            <v>0</v>
          </cell>
          <cell r="EN481">
            <v>0</v>
          </cell>
          <cell r="EP481">
            <v>0</v>
          </cell>
          <cell r="ER481">
            <v>0</v>
          </cell>
          <cell r="ET481">
            <v>0</v>
          </cell>
          <cell r="EX481">
            <v>0</v>
          </cell>
          <cell r="EZ481">
            <v>0</v>
          </cell>
          <cell r="FD481">
            <v>0</v>
          </cell>
          <cell r="FF481">
            <v>0</v>
          </cell>
        </row>
        <row r="482">
          <cell r="A482" t="str">
            <v>LandvindDK-East-2020</v>
          </cell>
          <cell r="B482" t="str">
            <v>DK-East</v>
          </cell>
          <cell r="G482">
            <v>50</v>
          </cell>
          <cell r="H482">
            <v>0</v>
          </cell>
          <cell r="N482">
            <v>149.2040712782624</v>
          </cell>
          <cell r="AK482">
            <v>50</v>
          </cell>
          <cell r="AL482">
            <v>0</v>
          </cell>
          <cell r="AN482">
            <v>0</v>
          </cell>
          <cell r="AO482">
            <v>7.263749999999999</v>
          </cell>
          <cell r="AP482">
            <v>2421.25</v>
          </cell>
          <cell r="AQ482">
            <v>0</v>
          </cell>
          <cell r="BG482" t="b">
            <v>0</v>
          </cell>
          <cell r="BO482" t="b">
            <v>0</v>
          </cell>
          <cell r="CA482" t="b">
            <v>0</v>
          </cell>
          <cell r="CB482" t="b">
            <v>0</v>
          </cell>
          <cell r="CD482" t="b">
            <v>0</v>
          </cell>
          <cell r="CE482" t="b">
            <v>0</v>
          </cell>
          <cell r="CG482" t="b">
            <v>0</v>
          </cell>
          <cell r="CH482" t="b">
            <v>0</v>
          </cell>
          <cell r="CP482" t="str">
            <v>ERWINWON</v>
          </cell>
          <cell r="CT482" t="b">
            <v>0</v>
          </cell>
          <cell r="CV482" t="b">
            <v>0</v>
          </cell>
          <cell r="CX482" t="b">
            <v>0</v>
          </cell>
          <cell r="CZ482" t="b">
            <v>0</v>
          </cell>
          <cell r="DB482" t="b">
            <v>0</v>
          </cell>
          <cell r="DD482" t="b">
            <v>0</v>
          </cell>
          <cell r="DF482" t="b">
            <v>0</v>
          </cell>
          <cell r="DH482" t="b">
            <v>0</v>
          </cell>
          <cell r="DJ482" t="b">
            <v>0</v>
          </cell>
          <cell r="DL482" t="b">
            <v>0</v>
          </cell>
          <cell r="DN482" t="b">
            <v>0</v>
          </cell>
          <cell r="DP482" t="b">
            <v>0</v>
          </cell>
          <cell r="DV482">
            <v>0</v>
          </cell>
          <cell r="DX482">
            <v>0</v>
          </cell>
          <cell r="DZ482">
            <v>0</v>
          </cell>
          <cell r="EB482">
            <v>0</v>
          </cell>
          <cell r="ED482">
            <v>0</v>
          </cell>
          <cell r="EF482">
            <v>0</v>
          </cell>
          <cell r="EJ482">
            <v>0</v>
          </cell>
          <cell r="EL482">
            <v>0</v>
          </cell>
          <cell r="EN482">
            <v>0</v>
          </cell>
          <cell r="EP482">
            <v>0</v>
          </cell>
          <cell r="ER482">
            <v>0</v>
          </cell>
          <cell r="ET482">
            <v>0</v>
          </cell>
          <cell r="EX482">
            <v>0</v>
          </cell>
          <cell r="EZ482">
            <v>0</v>
          </cell>
          <cell r="FD482">
            <v>0</v>
          </cell>
          <cell r="FF482">
            <v>0</v>
          </cell>
        </row>
        <row r="483">
          <cell r="A483" t="str">
            <v>LandvindDK-East-2021</v>
          </cell>
          <cell r="B483" t="str">
            <v>DK-East</v>
          </cell>
          <cell r="G483">
            <v>50.000000000000028</v>
          </cell>
          <cell r="H483">
            <v>0</v>
          </cell>
          <cell r="N483">
            <v>149.20407127826249</v>
          </cell>
          <cell r="AK483">
            <v>50.000000000000028</v>
          </cell>
          <cell r="AL483">
            <v>0</v>
          </cell>
          <cell r="AN483">
            <v>0</v>
          </cell>
          <cell r="AO483">
            <v>7.207875000000004</v>
          </cell>
          <cell r="AP483">
            <v>2402.6250000000014</v>
          </cell>
          <cell r="AQ483">
            <v>0</v>
          </cell>
          <cell r="BG483" t="b">
            <v>0</v>
          </cell>
          <cell r="BO483" t="b">
            <v>0</v>
          </cell>
          <cell r="CA483" t="b">
            <v>0</v>
          </cell>
          <cell r="CB483" t="b">
            <v>0</v>
          </cell>
          <cell r="CD483" t="b">
            <v>0</v>
          </cell>
          <cell r="CE483" t="b">
            <v>0</v>
          </cell>
          <cell r="CG483" t="b">
            <v>0</v>
          </cell>
          <cell r="CH483" t="b">
            <v>0</v>
          </cell>
          <cell r="CP483" t="str">
            <v>ERWINWON</v>
          </cell>
          <cell r="CT483" t="b">
            <v>0</v>
          </cell>
          <cell r="CV483" t="b">
            <v>0</v>
          </cell>
          <cell r="CX483" t="b">
            <v>0</v>
          </cell>
          <cell r="CZ483" t="b">
            <v>0</v>
          </cell>
          <cell r="DB483" t="b">
            <v>0</v>
          </cell>
          <cell r="DD483" t="b">
            <v>0</v>
          </cell>
          <cell r="DF483" t="b">
            <v>0</v>
          </cell>
          <cell r="DH483" t="b">
            <v>0</v>
          </cell>
          <cell r="DJ483" t="b">
            <v>0</v>
          </cell>
          <cell r="DL483" t="b">
            <v>0</v>
          </cell>
          <cell r="DN483" t="b">
            <v>0</v>
          </cell>
          <cell r="DP483" t="b">
            <v>0</v>
          </cell>
          <cell r="DV483">
            <v>0</v>
          </cell>
          <cell r="DX483">
            <v>0</v>
          </cell>
          <cell r="DZ483">
            <v>0</v>
          </cell>
          <cell r="EB483">
            <v>0</v>
          </cell>
          <cell r="ED483">
            <v>0</v>
          </cell>
          <cell r="EF483">
            <v>0</v>
          </cell>
          <cell r="EJ483">
            <v>0</v>
          </cell>
          <cell r="EL483">
            <v>0</v>
          </cell>
          <cell r="EN483">
            <v>0</v>
          </cell>
          <cell r="EP483">
            <v>0</v>
          </cell>
          <cell r="ER483">
            <v>0</v>
          </cell>
          <cell r="ET483">
            <v>0</v>
          </cell>
          <cell r="EX483">
            <v>0</v>
          </cell>
          <cell r="EZ483">
            <v>0</v>
          </cell>
          <cell r="FD483">
            <v>0</v>
          </cell>
          <cell r="FF483">
            <v>0</v>
          </cell>
        </row>
        <row r="484">
          <cell r="A484" t="str">
            <v>LandvindDK-East-2021</v>
          </cell>
          <cell r="B484" t="str">
            <v>DK-East</v>
          </cell>
          <cell r="G484">
            <v>50.000000000000028</v>
          </cell>
          <cell r="H484">
            <v>0</v>
          </cell>
          <cell r="N484">
            <v>149.20407127826249</v>
          </cell>
          <cell r="AK484">
            <v>50.000000000000028</v>
          </cell>
          <cell r="AL484">
            <v>0</v>
          </cell>
          <cell r="AN484">
            <v>0</v>
          </cell>
          <cell r="AO484">
            <v>7.207875000000004</v>
          </cell>
          <cell r="AP484">
            <v>2402.6250000000014</v>
          </cell>
          <cell r="AQ484">
            <v>0</v>
          </cell>
          <cell r="BG484" t="b">
            <v>0</v>
          </cell>
          <cell r="BO484" t="b">
            <v>0</v>
          </cell>
          <cell r="CA484" t="b">
            <v>0</v>
          </cell>
          <cell r="CB484" t="b">
            <v>0</v>
          </cell>
          <cell r="CD484" t="b">
            <v>0</v>
          </cell>
          <cell r="CE484" t="b">
            <v>0</v>
          </cell>
          <cell r="CG484" t="b">
            <v>0</v>
          </cell>
          <cell r="CH484" t="b">
            <v>0</v>
          </cell>
          <cell r="CP484" t="str">
            <v>ERWINWON</v>
          </cell>
          <cell r="CT484" t="b">
            <v>0</v>
          </cell>
          <cell r="CV484" t="b">
            <v>0</v>
          </cell>
          <cell r="CX484" t="b">
            <v>0</v>
          </cell>
          <cell r="CZ484" t="b">
            <v>0</v>
          </cell>
          <cell r="DB484" t="b">
            <v>0</v>
          </cell>
          <cell r="DD484" t="b">
            <v>0</v>
          </cell>
          <cell r="DF484" t="b">
            <v>0</v>
          </cell>
          <cell r="DH484" t="b">
            <v>0</v>
          </cell>
          <cell r="DJ484" t="b">
            <v>0</v>
          </cell>
          <cell r="DL484" t="b">
            <v>0</v>
          </cell>
          <cell r="DN484" t="b">
            <v>0</v>
          </cell>
          <cell r="DP484" t="b">
            <v>0</v>
          </cell>
          <cell r="DV484">
            <v>0</v>
          </cell>
          <cell r="DX484">
            <v>0</v>
          </cell>
          <cell r="DZ484">
            <v>0</v>
          </cell>
          <cell r="EB484">
            <v>0</v>
          </cell>
          <cell r="ED484">
            <v>0</v>
          </cell>
          <cell r="EF484">
            <v>0</v>
          </cell>
          <cell r="EJ484">
            <v>0</v>
          </cell>
          <cell r="EL484">
            <v>0</v>
          </cell>
          <cell r="EN484">
            <v>0</v>
          </cell>
          <cell r="EP484">
            <v>0</v>
          </cell>
          <cell r="ER484">
            <v>0</v>
          </cell>
          <cell r="ET484">
            <v>0</v>
          </cell>
          <cell r="EX484">
            <v>0</v>
          </cell>
          <cell r="EZ484">
            <v>0</v>
          </cell>
          <cell r="FD484">
            <v>0</v>
          </cell>
          <cell r="FF484">
            <v>0</v>
          </cell>
        </row>
        <row r="485">
          <cell r="A485" t="str">
            <v>LandvindDK-East-2022</v>
          </cell>
          <cell r="B485" t="str">
            <v>DK-East</v>
          </cell>
          <cell r="G485">
            <v>50</v>
          </cell>
          <cell r="H485">
            <v>0</v>
          </cell>
          <cell r="N485">
            <v>149.2040712782624</v>
          </cell>
          <cell r="AK485">
            <v>50</v>
          </cell>
          <cell r="AL485">
            <v>0</v>
          </cell>
          <cell r="AN485">
            <v>0</v>
          </cell>
          <cell r="AO485">
            <v>7.1520000000000001</v>
          </cell>
          <cell r="AP485">
            <v>2384</v>
          </cell>
          <cell r="AQ485">
            <v>0</v>
          </cell>
          <cell r="BG485" t="b">
            <v>0</v>
          </cell>
          <cell r="BO485" t="b">
            <v>0</v>
          </cell>
          <cell r="CA485" t="b">
            <v>0</v>
          </cell>
          <cell r="CB485" t="b">
            <v>0</v>
          </cell>
          <cell r="CD485" t="b">
            <v>0</v>
          </cell>
          <cell r="CE485" t="b">
            <v>0</v>
          </cell>
          <cell r="CG485" t="b">
            <v>0</v>
          </cell>
          <cell r="CH485" t="b">
            <v>0</v>
          </cell>
          <cell r="CP485" t="str">
            <v>ERWINWON</v>
          </cell>
          <cell r="CT485" t="b">
            <v>0</v>
          </cell>
          <cell r="CV485" t="b">
            <v>0</v>
          </cell>
          <cell r="CX485" t="b">
            <v>0</v>
          </cell>
          <cell r="CZ485" t="b">
            <v>0</v>
          </cell>
          <cell r="DB485" t="b">
            <v>0</v>
          </cell>
          <cell r="DD485" t="b">
            <v>0</v>
          </cell>
          <cell r="DF485" t="b">
            <v>0</v>
          </cell>
          <cell r="DH485" t="b">
            <v>0</v>
          </cell>
          <cell r="DJ485" t="b">
            <v>0</v>
          </cell>
          <cell r="DL485" t="b">
            <v>0</v>
          </cell>
          <cell r="DN485" t="b">
            <v>0</v>
          </cell>
          <cell r="DP485" t="b">
            <v>0</v>
          </cell>
          <cell r="DV485">
            <v>0</v>
          </cell>
          <cell r="DX485">
            <v>0</v>
          </cell>
          <cell r="DZ485">
            <v>0</v>
          </cell>
          <cell r="EB485">
            <v>0</v>
          </cell>
          <cell r="ED485">
            <v>0</v>
          </cell>
          <cell r="EF485">
            <v>0</v>
          </cell>
          <cell r="EJ485">
            <v>0</v>
          </cell>
          <cell r="EL485">
            <v>0</v>
          </cell>
          <cell r="EN485">
            <v>0</v>
          </cell>
          <cell r="EP485">
            <v>0</v>
          </cell>
          <cell r="ER485">
            <v>0</v>
          </cell>
          <cell r="ET485">
            <v>0</v>
          </cell>
          <cell r="EX485">
            <v>0</v>
          </cell>
          <cell r="EZ485">
            <v>0</v>
          </cell>
          <cell r="FD485">
            <v>0</v>
          </cell>
          <cell r="FF485">
            <v>0</v>
          </cell>
        </row>
        <row r="486">
          <cell r="A486" t="str">
            <v>LandvindDK-East-2022</v>
          </cell>
          <cell r="B486" t="str">
            <v>DK-East</v>
          </cell>
          <cell r="G486">
            <v>50</v>
          </cell>
          <cell r="H486">
            <v>0</v>
          </cell>
          <cell r="N486">
            <v>149.2040712782624</v>
          </cell>
          <cell r="AK486">
            <v>50</v>
          </cell>
          <cell r="AL486">
            <v>0</v>
          </cell>
          <cell r="AN486">
            <v>0</v>
          </cell>
          <cell r="AO486">
            <v>7.1520000000000001</v>
          </cell>
          <cell r="AP486">
            <v>2384</v>
          </cell>
          <cell r="AQ486">
            <v>0</v>
          </cell>
          <cell r="BG486" t="b">
            <v>0</v>
          </cell>
          <cell r="BO486" t="b">
            <v>0</v>
          </cell>
          <cell r="CA486" t="b">
            <v>0</v>
          </cell>
          <cell r="CB486" t="b">
            <v>0</v>
          </cell>
          <cell r="CD486" t="b">
            <v>0</v>
          </cell>
          <cell r="CE486" t="b">
            <v>0</v>
          </cell>
          <cell r="CG486" t="b">
            <v>0</v>
          </cell>
          <cell r="CH486" t="b">
            <v>0</v>
          </cell>
          <cell r="CP486" t="str">
            <v>ERWINWON</v>
          </cell>
          <cell r="CT486" t="b">
            <v>0</v>
          </cell>
          <cell r="CV486" t="b">
            <v>0</v>
          </cell>
          <cell r="CX486" t="b">
            <v>0</v>
          </cell>
          <cell r="CZ486" t="b">
            <v>0</v>
          </cell>
          <cell r="DB486" t="b">
            <v>0</v>
          </cell>
          <cell r="DD486" t="b">
            <v>0</v>
          </cell>
          <cell r="DF486" t="b">
            <v>0</v>
          </cell>
          <cell r="DH486" t="b">
            <v>0</v>
          </cell>
          <cell r="DJ486" t="b">
            <v>0</v>
          </cell>
          <cell r="DL486" t="b">
            <v>0</v>
          </cell>
          <cell r="DN486" t="b">
            <v>0</v>
          </cell>
          <cell r="DP486" t="b">
            <v>0</v>
          </cell>
          <cell r="DV486">
            <v>0</v>
          </cell>
          <cell r="DX486">
            <v>0</v>
          </cell>
          <cell r="DZ486">
            <v>0</v>
          </cell>
          <cell r="EB486">
            <v>0</v>
          </cell>
          <cell r="ED486">
            <v>0</v>
          </cell>
          <cell r="EF486">
            <v>0</v>
          </cell>
          <cell r="EJ486">
            <v>0</v>
          </cell>
          <cell r="EL486">
            <v>0</v>
          </cell>
          <cell r="EN486">
            <v>0</v>
          </cell>
          <cell r="EP486">
            <v>0</v>
          </cell>
          <cell r="ER486">
            <v>0</v>
          </cell>
          <cell r="ET486">
            <v>0</v>
          </cell>
          <cell r="EX486">
            <v>0</v>
          </cell>
          <cell r="EZ486">
            <v>0</v>
          </cell>
          <cell r="FD486">
            <v>0</v>
          </cell>
          <cell r="FF486">
            <v>0</v>
          </cell>
        </row>
        <row r="487">
          <cell r="A487" t="str">
            <v>LandvindDK-East-2023</v>
          </cell>
          <cell r="B487" t="str">
            <v>DK-East</v>
          </cell>
          <cell r="G487">
            <v>50</v>
          </cell>
          <cell r="H487">
            <v>0</v>
          </cell>
          <cell r="N487">
            <v>149.2040712782624</v>
          </cell>
          <cell r="AK487">
            <v>50</v>
          </cell>
          <cell r="AL487">
            <v>0</v>
          </cell>
          <cell r="AN487">
            <v>0</v>
          </cell>
          <cell r="AO487">
            <v>7.0961250000000007</v>
          </cell>
          <cell r="AP487">
            <v>2365.375</v>
          </cell>
          <cell r="AQ487">
            <v>0</v>
          </cell>
          <cell r="BG487" t="b">
            <v>0</v>
          </cell>
          <cell r="BO487" t="b">
            <v>0</v>
          </cell>
          <cell r="CA487" t="b">
            <v>0</v>
          </cell>
          <cell r="CB487" t="b">
            <v>0</v>
          </cell>
          <cell r="CD487" t="b">
            <v>0</v>
          </cell>
          <cell r="CE487" t="b">
            <v>0</v>
          </cell>
          <cell r="CG487" t="b">
            <v>0</v>
          </cell>
          <cell r="CH487" t="b">
            <v>0</v>
          </cell>
          <cell r="CP487" t="str">
            <v>ERWINWON</v>
          </cell>
          <cell r="CT487" t="b">
            <v>0</v>
          </cell>
          <cell r="CV487" t="b">
            <v>0</v>
          </cell>
          <cell r="CX487" t="b">
            <v>0</v>
          </cell>
          <cell r="CZ487" t="b">
            <v>0</v>
          </cell>
          <cell r="DB487" t="b">
            <v>0</v>
          </cell>
          <cell r="DD487" t="b">
            <v>0</v>
          </cell>
          <cell r="DF487" t="b">
            <v>0</v>
          </cell>
          <cell r="DH487" t="b">
            <v>0</v>
          </cell>
          <cell r="DJ487" t="b">
            <v>0</v>
          </cell>
          <cell r="DL487" t="b">
            <v>0</v>
          </cell>
          <cell r="DN487" t="b">
            <v>0</v>
          </cell>
          <cell r="DP487" t="b">
            <v>0</v>
          </cell>
          <cell r="DV487">
            <v>0</v>
          </cell>
          <cell r="DX487">
            <v>0</v>
          </cell>
          <cell r="DZ487">
            <v>0</v>
          </cell>
          <cell r="EB487">
            <v>0</v>
          </cell>
          <cell r="ED487">
            <v>0</v>
          </cell>
          <cell r="EF487">
            <v>0</v>
          </cell>
          <cell r="EJ487">
            <v>0</v>
          </cell>
          <cell r="EL487">
            <v>0</v>
          </cell>
          <cell r="EN487">
            <v>0</v>
          </cell>
          <cell r="EP487">
            <v>0</v>
          </cell>
          <cell r="ER487">
            <v>0</v>
          </cell>
          <cell r="ET487">
            <v>0</v>
          </cell>
          <cell r="EX487">
            <v>0</v>
          </cell>
          <cell r="EZ487">
            <v>0</v>
          </cell>
          <cell r="FD487">
            <v>0</v>
          </cell>
          <cell r="FF487">
            <v>0</v>
          </cell>
        </row>
        <row r="488">
          <cell r="A488" t="str">
            <v>LandvindDK-East-2023</v>
          </cell>
          <cell r="B488" t="str">
            <v>DK-East</v>
          </cell>
          <cell r="G488">
            <v>50</v>
          </cell>
          <cell r="H488">
            <v>0</v>
          </cell>
          <cell r="N488">
            <v>149.2040712782624</v>
          </cell>
          <cell r="AK488">
            <v>50</v>
          </cell>
          <cell r="AL488">
            <v>0</v>
          </cell>
          <cell r="AN488">
            <v>0</v>
          </cell>
          <cell r="AO488">
            <v>7.0961250000000007</v>
          </cell>
          <cell r="AP488">
            <v>2365.375</v>
          </cell>
          <cell r="AQ488">
            <v>0</v>
          </cell>
          <cell r="BG488" t="b">
            <v>0</v>
          </cell>
          <cell r="BO488" t="b">
            <v>0</v>
          </cell>
          <cell r="CA488" t="b">
            <v>0</v>
          </cell>
          <cell r="CB488" t="b">
            <v>0</v>
          </cell>
          <cell r="CD488" t="b">
            <v>0</v>
          </cell>
          <cell r="CE488" t="b">
            <v>0</v>
          </cell>
          <cell r="CG488" t="b">
            <v>0</v>
          </cell>
          <cell r="CH488" t="b">
            <v>0</v>
          </cell>
          <cell r="CP488" t="str">
            <v>ERWINWON</v>
          </cell>
          <cell r="CT488" t="b">
            <v>0</v>
          </cell>
          <cell r="CV488" t="b">
            <v>0</v>
          </cell>
          <cell r="CX488" t="b">
            <v>0</v>
          </cell>
          <cell r="CZ488" t="b">
            <v>0</v>
          </cell>
          <cell r="DB488" t="b">
            <v>0</v>
          </cell>
          <cell r="DD488" t="b">
            <v>0</v>
          </cell>
          <cell r="DF488" t="b">
            <v>0</v>
          </cell>
          <cell r="DH488" t="b">
            <v>0</v>
          </cell>
          <cell r="DJ488" t="b">
            <v>0</v>
          </cell>
          <cell r="DL488" t="b">
            <v>0</v>
          </cell>
          <cell r="DN488" t="b">
            <v>0</v>
          </cell>
          <cell r="DP488" t="b">
            <v>0</v>
          </cell>
          <cell r="DV488">
            <v>0</v>
          </cell>
          <cell r="DX488">
            <v>0</v>
          </cell>
          <cell r="DZ488">
            <v>0</v>
          </cell>
          <cell r="EB488">
            <v>0</v>
          </cell>
          <cell r="ED488">
            <v>0</v>
          </cell>
          <cell r="EF488">
            <v>0</v>
          </cell>
          <cell r="EJ488">
            <v>0</v>
          </cell>
          <cell r="EL488">
            <v>0</v>
          </cell>
          <cell r="EN488">
            <v>0</v>
          </cell>
          <cell r="EP488">
            <v>0</v>
          </cell>
          <cell r="ER488">
            <v>0</v>
          </cell>
          <cell r="ET488">
            <v>0</v>
          </cell>
          <cell r="EX488">
            <v>0</v>
          </cell>
          <cell r="EZ488">
            <v>0</v>
          </cell>
          <cell r="FD488">
            <v>0</v>
          </cell>
          <cell r="FF488">
            <v>0</v>
          </cell>
        </row>
        <row r="489">
          <cell r="A489" t="str">
            <v>LandvindDK-East-2024</v>
          </cell>
          <cell r="B489" t="str">
            <v>DK-East</v>
          </cell>
          <cell r="G489">
            <v>19.999999999999943</v>
          </cell>
          <cell r="H489">
            <v>0</v>
          </cell>
          <cell r="N489">
            <v>59.681628511304794</v>
          </cell>
          <cell r="AK489">
            <v>19.999999999999943</v>
          </cell>
          <cell r="AL489">
            <v>0</v>
          </cell>
          <cell r="AN489">
            <v>0</v>
          </cell>
          <cell r="AO489">
            <v>2.8160999999999921</v>
          </cell>
          <cell r="AP489">
            <v>938.6999999999972</v>
          </cell>
          <cell r="AQ489">
            <v>0</v>
          </cell>
          <cell r="BG489" t="b">
            <v>0</v>
          </cell>
          <cell r="BO489" t="b">
            <v>0</v>
          </cell>
          <cell r="CA489" t="b">
            <v>0</v>
          </cell>
          <cell r="CB489" t="b">
            <v>0</v>
          </cell>
          <cell r="CD489" t="b">
            <v>0</v>
          </cell>
          <cell r="CE489" t="b">
            <v>0</v>
          </cell>
          <cell r="CG489" t="b">
            <v>0</v>
          </cell>
          <cell r="CH489" t="b">
            <v>0</v>
          </cell>
          <cell r="CP489" t="str">
            <v>ERWINWON</v>
          </cell>
          <cell r="CT489" t="b">
            <v>0</v>
          </cell>
          <cell r="CV489" t="b">
            <v>0</v>
          </cell>
          <cell r="CX489" t="b">
            <v>0</v>
          </cell>
          <cell r="CZ489" t="b">
            <v>0</v>
          </cell>
          <cell r="DB489" t="b">
            <v>0</v>
          </cell>
          <cell r="DD489" t="b">
            <v>0</v>
          </cell>
          <cell r="DF489" t="b">
            <v>0</v>
          </cell>
          <cell r="DH489" t="b">
            <v>0</v>
          </cell>
          <cell r="DJ489" t="b">
            <v>0</v>
          </cell>
          <cell r="DL489" t="b">
            <v>0</v>
          </cell>
          <cell r="DN489" t="b">
            <v>0</v>
          </cell>
          <cell r="DP489" t="b">
            <v>0</v>
          </cell>
          <cell r="DV489">
            <v>0</v>
          </cell>
          <cell r="DX489">
            <v>0</v>
          </cell>
          <cell r="DZ489">
            <v>0</v>
          </cell>
          <cell r="EB489">
            <v>0</v>
          </cell>
          <cell r="ED489">
            <v>0</v>
          </cell>
          <cell r="EF489">
            <v>0</v>
          </cell>
          <cell r="EJ489">
            <v>0</v>
          </cell>
          <cell r="EL489">
            <v>0</v>
          </cell>
          <cell r="EN489">
            <v>0</v>
          </cell>
          <cell r="EP489">
            <v>0</v>
          </cell>
          <cell r="ER489">
            <v>0</v>
          </cell>
          <cell r="ET489">
            <v>0</v>
          </cell>
          <cell r="EX489">
            <v>0</v>
          </cell>
          <cell r="EZ489">
            <v>0</v>
          </cell>
          <cell r="FD489">
            <v>0</v>
          </cell>
          <cell r="FF489">
            <v>0</v>
          </cell>
        </row>
        <row r="490">
          <cell r="A490" t="str">
            <v>LandvindDK-East-2024</v>
          </cell>
          <cell r="B490" t="str">
            <v>DK-East</v>
          </cell>
          <cell r="G490">
            <v>19.999999999999943</v>
          </cell>
          <cell r="H490">
            <v>0</v>
          </cell>
          <cell r="N490">
            <v>59.681628511304794</v>
          </cell>
          <cell r="AK490">
            <v>19.999999999999943</v>
          </cell>
          <cell r="AL490">
            <v>0</v>
          </cell>
          <cell r="AN490">
            <v>0</v>
          </cell>
          <cell r="AO490">
            <v>2.8160999999999921</v>
          </cell>
          <cell r="AP490">
            <v>938.6999999999972</v>
          </cell>
          <cell r="AQ490">
            <v>0</v>
          </cell>
          <cell r="BG490" t="b">
            <v>0</v>
          </cell>
          <cell r="BO490" t="b">
            <v>0</v>
          </cell>
          <cell r="CA490" t="b">
            <v>0</v>
          </cell>
          <cell r="CB490" t="b">
            <v>0</v>
          </cell>
          <cell r="CD490" t="b">
            <v>0</v>
          </cell>
          <cell r="CE490" t="b">
            <v>0</v>
          </cell>
          <cell r="CG490" t="b">
            <v>0</v>
          </cell>
          <cell r="CH490" t="b">
            <v>0</v>
          </cell>
          <cell r="CP490" t="str">
            <v>ERWINWON</v>
          </cell>
          <cell r="CT490" t="b">
            <v>0</v>
          </cell>
          <cell r="CV490" t="b">
            <v>0</v>
          </cell>
          <cell r="CX490" t="b">
            <v>0</v>
          </cell>
          <cell r="CZ490" t="b">
            <v>0</v>
          </cell>
          <cell r="DB490" t="b">
            <v>0</v>
          </cell>
          <cell r="DD490" t="b">
            <v>0</v>
          </cell>
          <cell r="DF490" t="b">
            <v>0</v>
          </cell>
          <cell r="DH490" t="b">
            <v>0</v>
          </cell>
          <cell r="DJ490" t="b">
            <v>0</v>
          </cell>
          <cell r="DL490" t="b">
            <v>0</v>
          </cell>
          <cell r="DN490" t="b">
            <v>0</v>
          </cell>
          <cell r="DP490" t="b">
            <v>0</v>
          </cell>
          <cell r="DV490">
            <v>0</v>
          </cell>
          <cell r="DX490">
            <v>0</v>
          </cell>
          <cell r="DZ490">
            <v>0</v>
          </cell>
          <cell r="EB490">
            <v>0</v>
          </cell>
          <cell r="ED490">
            <v>0</v>
          </cell>
          <cell r="EF490">
            <v>0</v>
          </cell>
          <cell r="EJ490">
            <v>0</v>
          </cell>
          <cell r="EL490">
            <v>0</v>
          </cell>
          <cell r="EN490">
            <v>0</v>
          </cell>
          <cell r="EP490">
            <v>0</v>
          </cell>
          <cell r="ER490">
            <v>0</v>
          </cell>
          <cell r="ET490">
            <v>0</v>
          </cell>
          <cell r="EX490">
            <v>0</v>
          </cell>
          <cell r="EZ490">
            <v>0</v>
          </cell>
          <cell r="FD490">
            <v>0</v>
          </cell>
          <cell r="FF490">
            <v>0</v>
          </cell>
        </row>
        <row r="491">
          <cell r="A491" t="str">
            <v>LandvindDK-East-2025</v>
          </cell>
          <cell r="B491" t="str">
            <v>DK-East</v>
          </cell>
          <cell r="G491">
            <v>20</v>
          </cell>
          <cell r="H491">
            <v>0</v>
          </cell>
          <cell r="N491">
            <v>59.681628511304957</v>
          </cell>
          <cell r="AK491">
            <v>20</v>
          </cell>
          <cell r="AL491">
            <v>0</v>
          </cell>
          <cell r="AN491">
            <v>0</v>
          </cell>
          <cell r="AO491">
            <v>2.7937500000000002</v>
          </cell>
          <cell r="AP491">
            <v>931.24999999999989</v>
          </cell>
          <cell r="AQ491">
            <v>0</v>
          </cell>
          <cell r="BG491" t="b">
            <v>0</v>
          </cell>
          <cell r="BO491" t="b">
            <v>0</v>
          </cell>
          <cell r="CA491" t="b">
            <v>0</v>
          </cell>
          <cell r="CB491" t="b">
            <v>0</v>
          </cell>
          <cell r="CD491" t="b">
            <v>0</v>
          </cell>
          <cell r="CE491" t="b">
            <v>0</v>
          </cell>
          <cell r="CG491" t="b">
            <v>0</v>
          </cell>
          <cell r="CH491" t="b">
            <v>0</v>
          </cell>
          <cell r="CP491" t="str">
            <v>ERWINWON</v>
          </cell>
          <cell r="CT491" t="b">
            <v>0</v>
          </cell>
          <cell r="CV491" t="b">
            <v>0</v>
          </cell>
          <cell r="CX491" t="b">
            <v>0</v>
          </cell>
          <cell r="CZ491" t="b">
            <v>0</v>
          </cell>
          <cell r="DB491" t="b">
            <v>0</v>
          </cell>
          <cell r="DD491" t="b">
            <v>0</v>
          </cell>
          <cell r="DF491" t="b">
            <v>0</v>
          </cell>
          <cell r="DH491" t="b">
            <v>0</v>
          </cell>
          <cell r="DJ491" t="b">
            <v>0</v>
          </cell>
          <cell r="DL491" t="b">
            <v>0</v>
          </cell>
          <cell r="DN491" t="b">
            <v>0</v>
          </cell>
          <cell r="DP491" t="b">
            <v>0</v>
          </cell>
          <cell r="DV491">
            <v>0</v>
          </cell>
          <cell r="DX491">
            <v>0</v>
          </cell>
          <cell r="DZ491">
            <v>0</v>
          </cell>
          <cell r="EB491">
            <v>0</v>
          </cell>
          <cell r="ED491">
            <v>0</v>
          </cell>
          <cell r="EF491">
            <v>0</v>
          </cell>
          <cell r="EJ491">
            <v>0</v>
          </cell>
          <cell r="EL491">
            <v>0</v>
          </cell>
          <cell r="EN491">
            <v>0</v>
          </cell>
          <cell r="EP491">
            <v>0</v>
          </cell>
          <cell r="ER491">
            <v>0</v>
          </cell>
          <cell r="ET491">
            <v>0</v>
          </cell>
          <cell r="EX491">
            <v>0</v>
          </cell>
          <cell r="EZ491">
            <v>0</v>
          </cell>
          <cell r="FD491">
            <v>0</v>
          </cell>
          <cell r="FF491">
            <v>0</v>
          </cell>
        </row>
        <row r="492">
          <cell r="A492" t="str">
            <v>LandvindDK-East-2025</v>
          </cell>
          <cell r="B492" t="str">
            <v>DK-East</v>
          </cell>
          <cell r="G492">
            <v>20</v>
          </cell>
          <cell r="H492">
            <v>0</v>
          </cell>
          <cell r="N492">
            <v>59.681628511304957</v>
          </cell>
          <cell r="AK492">
            <v>20</v>
          </cell>
          <cell r="AL492">
            <v>0</v>
          </cell>
          <cell r="AN492">
            <v>0</v>
          </cell>
          <cell r="AO492">
            <v>2.7937500000000002</v>
          </cell>
          <cell r="AP492">
            <v>931.24999999999989</v>
          </cell>
          <cell r="AQ492">
            <v>0</v>
          </cell>
          <cell r="BG492" t="b">
            <v>0</v>
          </cell>
          <cell r="BO492" t="b">
            <v>0</v>
          </cell>
          <cell r="CA492" t="b">
            <v>0</v>
          </cell>
          <cell r="CB492" t="b">
            <v>0</v>
          </cell>
          <cell r="CD492" t="b">
            <v>0</v>
          </cell>
          <cell r="CE492" t="b">
            <v>0</v>
          </cell>
          <cell r="CG492" t="b">
            <v>0</v>
          </cell>
          <cell r="CH492" t="b">
            <v>0</v>
          </cell>
          <cell r="CP492" t="str">
            <v>ERWINWON</v>
          </cell>
          <cell r="CT492" t="b">
            <v>0</v>
          </cell>
          <cell r="CV492" t="b">
            <v>0</v>
          </cell>
          <cell r="CX492" t="b">
            <v>0</v>
          </cell>
          <cell r="CZ492" t="b">
            <v>0</v>
          </cell>
          <cell r="DB492" t="b">
            <v>0</v>
          </cell>
          <cell r="DD492" t="b">
            <v>0</v>
          </cell>
          <cell r="DF492" t="b">
            <v>0</v>
          </cell>
          <cell r="DH492" t="b">
            <v>0</v>
          </cell>
          <cell r="DJ492" t="b">
            <v>0</v>
          </cell>
          <cell r="DL492" t="b">
            <v>0</v>
          </cell>
          <cell r="DN492" t="b">
            <v>0</v>
          </cell>
          <cell r="DP492" t="b">
            <v>0</v>
          </cell>
          <cell r="DV492">
            <v>0</v>
          </cell>
          <cell r="DX492">
            <v>0</v>
          </cell>
          <cell r="DZ492">
            <v>0</v>
          </cell>
          <cell r="EB492">
            <v>0</v>
          </cell>
          <cell r="ED492">
            <v>0</v>
          </cell>
          <cell r="EF492">
            <v>0</v>
          </cell>
          <cell r="EJ492">
            <v>0</v>
          </cell>
          <cell r="EL492">
            <v>0</v>
          </cell>
          <cell r="EN492">
            <v>0</v>
          </cell>
          <cell r="EP492">
            <v>0</v>
          </cell>
          <cell r="ER492">
            <v>0</v>
          </cell>
          <cell r="ET492">
            <v>0</v>
          </cell>
          <cell r="EX492">
            <v>0</v>
          </cell>
          <cell r="EZ492">
            <v>0</v>
          </cell>
          <cell r="FD492">
            <v>0</v>
          </cell>
          <cell r="FF492">
            <v>0</v>
          </cell>
        </row>
        <row r="493">
          <cell r="A493" t="str">
            <v>LandvindDK-East-2026</v>
          </cell>
          <cell r="B493" t="str">
            <v>DK-East</v>
          </cell>
          <cell r="G493">
            <v>20</v>
          </cell>
          <cell r="H493">
            <v>0</v>
          </cell>
          <cell r="N493">
            <v>59.681628511304957</v>
          </cell>
          <cell r="AK493">
            <v>20</v>
          </cell>
          <cell r="AL493">
            <v>0</v>
          </cell>
          <cell r="AN493">
            <v>0</v>
          </cell>
          <cell r="AO493">
            <v>2.7714000000000008</v>
          </cell>
          <cell r="AP493">
            <v>923.79999999999984</v>
          </cell>
          <cell r="AQ493">
            <v>0</v>
          </cell>
          <cell r="BG493" t="b">
            <v>0</v>
          </cell>
          <cell r="BO493" t="b">
            <v>0</v>
          </cell>
          <cell r="CA493" t="b">
            <v>0</v>
          </cell>
          <cell r="CB493" t="b">
            <v>0</v>
          </cell>
          <cell r="CD493" t="b">
            <v>0</v>
          </cell>
          <cell r="CE493" t="b">
            <v>0</v>
          </cell>
          <cell r="CG493" t="b">
            <v>0</v>
          </cell>
          <cell r="CH493" t="b">
            <v>0</v>
          </cell>
          <cell r="CP493" t="str">
            <v>ERWINWON</v>
          </cell>
          <cell r="CT493" t="b">
            <v>0</v>
          </cell>
          <cell r="CV493" t="b">
            <v>0</v>
          </cell>
          <cell r="CX493" t="b">
            <v>0</v>
          </cell>
          <cell r="CZ493" t="b">
            <v>0</v>
          </cell>
          <cell r="DB493" t="b">
            <v>0</v>
          </cell>
          <cell r="DD493" t="b">
            <v>0</v>
          </cell>
          <cell r="DF493" t="b">
            <v>0</v>
          </cell>
          <cell r="DH493" t="b">
            <v>0</v>
          </cell>
          <cell r="DJ493" t="b">
            <v>0</v>
          </cell>
          <cell r="DL493" t="b">
            <v>0</v>
          </cell>
          <cell r="DN493" t="b">
            <v>0</v>
          </cell>
          <cell r="DP493" t="b">
            <v>0</v>
          </cell>
          <cell r="DV493">
            <v>0</v>
          </cell>
          <cell r="DX493">
            <v>0</v>
          </cell>
          <cell r="DZ493">
            <v>0</v>
          </cell>
          <cell r="EB493">
            <v>0</v>
          </cell>
          <cell r="ED493">
            <v>0</v>
          </cell>
          <cell r="EF493">
            <v>0</v>
          </cell>
          <cell r="EJ493">
            <v>0</v>
          </cell>
          <cell r="EL493">
            <v>0</v>
          </cell>
          <cell r="EN493">
            <v>0</v>
          </cell>
          <cell r="EP493">
            <v>0</v>
          </cell>
          <cell r="ER493">
            <v>0</v>
          </cell>
          <cell r="ET493">
            <v>0</v>
          </cell>
          <cell r="EX493">
            <v>0</v>
          </cell>
          <cell r="EZ493">
            <v>0</v>
          </cell>
          <cell r="FD493">
            <v>0</v>
          </cell>
          <cell r="FF493">
            <v>0</v>
          </cell>
        </row>
        <row r="494">
          <cell r="A494" t="str">
            <v>LandvindDK-East-2026</v>
          </cell>
          <cell r="B494" t="str">
            <v>DK-East</v>
          </cell>
          <cell r="G494">
            <v>20</v>
          </cell>
          <cell r="H494">
            <v>0</v>
          </cell>
          <cell r="N494">
            <v>59.681628511304957</v>
          </cell>
          <cell r="AK494">
            <v>20</v>
          </cell>
          <cell r="AL494">
            <v>0</v>
          </cell>
          <cell r="AN494">
            <v>0</v>
          </cell>
          <cell r="AO494">
            <v>2.7714000000000008</v>
          </cell>
          <cell r="AP494">
            <v>923.79999999999984</v>
          </cell>
          <cell r="AQ494">
            <v>0</v>
          </cell>
          <cell r="BG494" t="b">
            <v>0</v>
          </cell>
          <cell r="BO494" t="b">
            <v>0</v>
          </cell>
          <cell r="CA494" t="b">
            <v>0</v>
          </cell>
          <cell r="CB494" t="b">
            <v>0</v>
          </cell>
          <cell r="CD494" t="b">
            <v>0</v>
          </cell>
          <cell r="CE494" t="b">
            <v>0</v>
          </cell>
          <cell r="CG494" t="b">
            <v>0</v>
          </cell>
          <cell r="CH494" t="b">
            <v>0</v>
          </cell>
          <cell r="CP494" t="str">
            <v>ERWINWON</v>
          </cell>
          <cell r="CT494" t="b">
            <v>0</v>
          </cell>
          <cell r="CV494" t="b">
            <v>0</v>
          </cell>
          <cell r="CX494" t="b">
            <v>0</v>
          </cell>
          <cell r="CZ494" t="b">
            <v>0</v>
          </cell>
          <cell r="DB494" t="b">
            <v>0</v>
          </cell>
          <cell r="DD494" t="b">
            <v>0</v>
          </cell>
          <cell r="DF494" t="b">
            <v>0</v>
          </cell>
          <cell r="DH494" t="b">
            <v>0</v>
          </cell>
          <cell r="DJ494" t="b">
            <v>0</v>
          </cell>
          <cell r="DL494" t="b">
            <v>0</v>
          </cell>
          <cell r="DN494" t="b">
            <v>0</v>
          </cell>
          <cell r="DP494" t="b">
            <v>0</v>
          </cell>
          <cell r="DV494">
            <v>0</v>
          </cell>
          <cell r="DX494">
            <v>0</v>
          </cell>
          <cell r="DZ494">
            <v>0</v>
          </cell>
          <cell r="EB494">
            <v>0</v>
          </cell>
          <cell r="ED494">
            <v>0</v>
          </cell>
          <cell r="EF494">
            <v>0</v>
          </cell>
          <cell r="EJ494">
            <v>0</v>
          </cell>
          <cell r="EL494">
            <v>0</v>
          </cell>
          <cell r="EN494">
            <v>0</v>
          </cell>
          <cell r="EP494">
            <v>0</v>
          </cell>
          <cell r="ER494">
            <v>0</v>
          </cell>
          <cell r="ET494">
            <v>0</v>
          </cell>
          <cell r="EX494">
            <v>0</v>
          </cell>
          <cell r="EZ494">
            <v>0</v>
          </cell>
          <cell r="FD494">
            <v>0</v>
          </cell>
          <cell r="FF494">
            <v>0</v>
          </cell>
        </row>
        <row r="495">
          <cell r="A495" t="str">
            <v>LandvindDK-East-2027</v>
          </cell>
          <cell r="B495" t="str">
            <v>DK-East</v>
          </cell>
          <cell r="G495">
            <v>20</v>
          </cell>
          <cell r="H495">
            <v>0</v>
          </cell>
          <cell r="N495">
            <v>59.681628511304957</v>
          </cell>
          <cell r="AK495">
            <v>20</v>
          </cell>
          <cell r="AL495">
            <v>0</v>
          </cell>
          <cell r="AN495">
            <v>0</v>
          </cell>
          <cell r="AO495">
            <v>2.7490500000000004</v>
          </cell>
          <cell r="AP495">
            <v>916.3499999999998</v>
          </cell>
          <cell r="AQ495">
            <v>0</v>
          </cell>
          <cell r="BG495" t="b">
            <v>0</v>
          </cell>
          <cell r="BO495" t="b">
            <v>0</v>
          </cell>
          <cell r="CA495" t="b">
            <v>0</v>
          </cell>
          <cell r="CB495" t="b">
            <v>0</v>
          </cell>
          <cell r="CD495" t="b">
            <v>0</v>
          </cell>
          <cell r="CE495" t="b">
            <v>0</v>
          </cell>
          <cell r="CG495" t="b">
            <v>0</v>
          </cell>
          <cell r="CH495" t="b">
            <v>0</v>
          </cell>
          <cell r="CP495" t="str">
            <v>ERWINWON</v>
          </cell>
          <cell r="CT495" t="b">
            <v>0</v>
          </cell>
          <cell r="CV495" t="b">
            <v>0</v>
          </cell>
          <cell r="CX495" t="b">
            <v>0</v>
          </cell>
          <cell r="CZ495" t="b">
            <v>0</v>
          </cell>
          <cell r="DB495" t="b">
            <v>0</v>
          </cell>
          <cell r="DD495" t="b">
            <v>0</v>
          </cell>
          <cell r="DF495" t="b">
            <v>0</v>
          </cell>
          <cell r="DH495" t="b">
            <v>0</v>
          </cell>
          <cell r="DJ495" t="b">
            <v>0</v>
          </cell>
          <cell r="DL495" t="b">
            <v>0</v>
          </cell>
          <cell r="DN495" t="b">
            <v>0</v>
          </cell>
          <cell r="DP495" t="b">
            <v>0</v>
          </cell>
          <cell r="DV495">
            <v>0</v>
          </cell>
          <cell r="DX495">
            <v>0</v>
          </cell>
          <cell r="DZ495">
            <v>0</v>
          </cell>
          <cell r="EB495">
            <v>0</v>
          </cell>
          <cell r="ED495">
            <v>0</v>
          </cell>
          <cell r="EF495">
            <v>0</v>
          </cell>
          <cell r="EJ495">
            <v>0</v>
          </cell>
          <cell r="EL495">
            <v>0</v>
          </cell>
          <cell r="EN495">
            <v>0</v>
          </cell>
          <cell r="EP495">
            <v>0</v>
          </cell>
          <cell r="ER495">
            <v>0</v>
          </cell>
          <cell r="ET495">
            <v>0</v>
          </cell>
          <cell r="EX495">
            <v>0</v>
          </cell>
          <cell r="EZ495">
            <v>0</v>
          </cell>
          <cell r="FD495">
            <v>0</v>
          </cell>
          <cell r="FF495">
            <v>0</v>
          </cell>
        </row>
        <row r="496">
          <cell r="A496" t="str">
            <v>LandvindDK-East-2027</v>
          </cell>
          <cell r="B496" t="str">
            <v>DK-East</v>
          </cell>
          <cell r="G496">
            <v>20</v>
          </cell>
          <cell r="H496">
            <v>0</v>
          </cell>
          <cell r="N496">
            <v>59.681628511304957</v>
          </cell>
          <cell r="AK496">
            <v>20</v>
          </cell>
          <cell r="AL496">
            <v>0</v>
          </cell>
          <cell r="AN496">
            <v>0</v>
          </cell>
          <cell r="AO496">
            <v>2.7490500000000004</v>
          </cell>
          <cell r="AP496">
            <v>916.3499999999998</v>
          </cell>
          <cell r="AQ496">
            <v>0</v>
          </cell>
          <cell r="BG496" t="b">
            <v>0</v>
          </cell>
          <cell r="BO496" t="b">
            <v>0</v>
          </cell>
          <cell r="CA496" t="b">
            <v>0</v>
          </cell>
          <cell r="CB496" t="b">
            <v>0</v>
          </cell>
          <cell r="CD496" t="b">
            <v>0</v>
          </cell>
          <cell r="CE496" t="b">
            <v>0</v>
          </cell>
          <cell r="CG496" t="b">
            <v>0</v>
          </cell>
          <cell r="CH496" t="b">
            <v>0</v>
          </cell>
          <cell r="CP496" t="str">
            <v>ERWINWON</v>
          </cell>
          <cell r="CT496" t="b">
            <v>0</v>
          </cell>
          <cell r="CV496" t="b">
            <v>0</v>
          </cell>
          <cell r="CX496" t="b">
            <v>0</v>
          </cell>
          <cell r="CZ496" t="b">
            <v>0</v>
          </cell>
          <cell r="DB496" t="b">
            <v>0</v>
          </cell>
          <cell r="DD496" t="b">
            <v>0</v>
          </cell>
          <cell r="DF496" t="b">
            <v>0</v>
          </cell>
          <cell r="DH496" t="b">
            <v>0</v>
          </cell>
          <cell r="DJ496" t="b">
            <v>0</v>
          </cell>
          <cell r="DL496" t="b">
            <v>0</v>
          </cell>
          <cell r="DN496" t="b">
            <v>0</v>
          </cell>
          <cell r="DP496" t="b">
            <v>0</v>
          </cell>
          <cell r="DV496">
            <v>0</v>
          </cell>
          <cell r="DX496">
            <v>0</v>
          </cell>
          <cell r="DZ496">
            <v>0</v>
          </cell>
          <cell r="EB496">
            <v>0</v>
          </cell>
          <cell r="ED496">
            <v>0</v>
          </cell>
          <cell r="EF496">
            <v>0</v>
          </cell>
          <cell r="EJ496">
            <v>0</v>
          </cell>
          <cell r="EL496">
            <v>0</v>
          </cell>
          <cell r="EN496">
            <v>0</v>
          </cell>
          <cell r="EP496">
            <v>0</v>
          </cell>
          <cell r="ER496">
            <v>0</v>
          </cell>
          <cell r="ET496">
            <v>0</v>
          </cell>
          <cell r="EX496">
            <v>0</v>
          </cell>
          <cell r="EZ496">
            <v>0</v>
          </cell>
          <cell r="FD496">
            <v>0</v>
          </cell>
          <cell r="FF496">
            <v>0</v>
          </cell>
        </row>
        <row r="497">
          <cell r="A497" t="str">
            <v>LandvindDK-East-2028</v>
          </cell>
          <cell r="B497" t="str">
            <v>DK-East</v>
          </cell>
          <cell r="G497">
            <v>17.338400000000178</v>
          </cell>
          <cell r="H497">
            <v>0</v>
          </cell>
          <cell r="N497">
            <v>51.739197389021029</v>
          </cell>
          <cell r="AK497">
            <v>17.338400000000178</v>
          </cell>
          <cell r="AL497">
            <v>0</v>
          </cell>
          <cell r="AN497">
            <v>0</v>
          </cell>
          <cell r="AO497">
            <v>2.3638307640000251</v>
          </cell>
          <cell r="AP497">
            <v>787.94358800000782</v>
          </cell>
          <cell r="AQ497">
            <v>0</v>
          </cell>
          <cell r="BG497" t="b">
            <v>0</v>
          </cell>
          <cell r="BO497" t="b">
            <v>0</v>
          </cell>
          <cell r="CA497" t="b">
            <v>0</v>
          </cell>
          <cell r="CB497" t="b">
            <v>0</v>
          </cell>
          <cell r="CD497" t="b">
            <v>0</v>
          </cell>
          <cell r="CE497" t="b">
            <v>0</v>
          </cell>
          <cell r="CG497" t="b">
            <v>0</v>
          </cell>
          <cell r="CH497" t="b">
            <v>0</v>
          </cell>
          <cell r="CP497" t="str">
            <v>ERWINWON</v>
          </cell>
          <cell r="CT497" t="b">
            <v>0</v>
          </cell>
          <cell r="CV497" t="b">
            <v>0</v>
          </cell>
          <cell r="CX497" t="b">
            <v>0</v>
          </cell>
          <cell r="CZ497" t="b">
            <v>0</v>
          </cell>
          <cell r="DB497" t="b">
            <v>0</v>
          </cell>
          <cell r="DD497" t="b">
            <v>0</v>
          </cell>
          <cell r="DF497" t="b">
            <v>0</v>
          </cell>
          <cell r="DH497" t="b">
            <v>0</v>
          </cell>
          <cell r="DJ497" t="b">
            <v>0</v>
          </cell>
          <cell r="DL497" t="b">
            <v>0</v>
          </cell>
          <cell r="DN497" t="b">
            <v>0</v>
          </cell>
          <cell r="DP497" t="b">
            <v>0</v>
          </cell>
          <cell r="DV497">
            <v>0</v>
          </cell>
          <cell r="DX497">
            <v>0</v>
          </cell>
          <cell r="DZ497">
            <v>0</v>
          </cell>
          <cell r="EB497">
            <v>0</v>
          </cell>
          <cell r="ED497">
            <v>0</v>
          </cell>
          <cell r="EF497">
            <v>0</v>
          </cell>
          <cell r="EJ497">
            <v>0</v>
          </cell>
          <cell r="EL497">
            <v>0</v>
          </cell>
          <cell r="EN497">
            <v>0</v>
          </cell>
          <cell r="EP497">
            <v>0</v>
          </cell>
          <cell r="ER497">
            <v>0</v>
          </cell>
          <cell r="ET497">
            <v>0</v>
          </cell>
          <cell r="EX497">
            <v>0</v>
          </cell>
          <cell r="EZ497">
            <v>0</v>
          </cell>
          <cell r="FD497">
            <v>0</v>
          </cell>
          <cell r="FF497">
            <v>0</v>
          </cell>
        </row>
        <row r="498">
          <cell r="A498" t="str">
            <v>LandvindDK-East-2028</v>
          </cell>
          <cell r="B498" t="str">
            <v>DK-East</v>
          </cell>
          <cell r="G498">
            <v>17.338400000000178</v>
          </cell>
          <cell r="H498">
            <v>0</v>
          </cell>
          <cell r="N498">
            <v>51.739197389021029</v>
          </cell>
          <cell r="AK498">
            <v>17.338400000000178</v>
          </cell>
          <cell r="AL498">
            <v>0</v>
          </cell>
          <cell r="AN498">
            <v>0</v>
          </cell>
          <cell r="AO498">
            <v>2.3638307640000251</v>
          </cell>
          <cell r="AP498">
            <v>787.94358800000782</v>
          </cell>
          <cell r="AQ498">
            <v>0</v>
          </cell>
          <cell r="BG498" t="b">
            <v>0</v>
          </cell>
          <cell r="BO498" t="b">
            <v>0</v>
          </cell>
          <cell r="CA498" t="b">
            <v>0</v>
          </cell>
          <cell r="CB498" t="b">
            <v>0</v>
          </cell>
          <cell r="CD498" t="b">
            <v>0</v>
          </cell>
          <cell r="CE498" t="b">
            <v>0</v>
          </cell>
          <cell r="CG498" t="b">
            <v>0</v>
          </cell>
          <cell r="CH498" t="b">
            <v>0</v>
          </cell>
          <cell r="CP498" t="str">
            <v>ERWINWON</v>
          </cell>
          <cell r="CT498" t="b">
            <v>0</v>
          </cell>
          <cell r="CV498" t="b">
            <v>0</v>
          </cell>
          <cell r="CX498" t="b">
            <v>0</v>
          </cell>
          <cell r="CZ498" t="b">
            <v>0</v>
          </cell>
          <cell r="DB498" t="b">
            <v>0</v>
          </cell>
          <cell r="DD498" t="b">
            <v>0</v>
          </cell>
          <cell r="DF498" t="b">
            <v>0</v>
          </cell>
          <cell r="DH498" t="b">
            <v>0</v>
          </cell>
          <cell r="DJ498" t="b">
            <v>0</v>
          </cell>
          <cell r="DL498" t="b">
            <v>0</v>
          </cell>
          <cell r="DN498" t="b">
            <v>0</v>
          </cell>
          <cell r="DP498" t="b">
            <v>0</v>
          </cell>
          <cell r="DV498">
            <v>0</v>
          </cell>
          <cell r="DX498">
            <v>0</v>
          </cell>
          <cell r="DZ498">
            <v>0</v>
          </cell>
          <cell r="EB498">
            <v>0</v>
          </cell>
          <cell r="ED498">
            <v>0</v>
          </cell>
          <cell r="EF498">
            <v>0</v>
          </cell>
          <cell r="EJ498">
            <v>0</v>
          </cell>
          <cell r="EL498">
            <v>0</v>
          </cell>
          <cell r="EN498">
            <v>0</v>
          </cell>
          <cell r="EP498">
            <v>0</v>
          </cell>
          <cell r="ER498">
            <v>0</v>
          </cell>
          <cell r="ET498">
            <v>0</v>
          </cell>
          <cell r="EX498">
            <v>0</v>
          </cell>
          <cell r="EZ498">
            <v>0</v>
          </cell>
          <cell r="FD498">
            <v>0</v>
          </cell>
          <cell r="FF498">
            <v>0</v>
          </cell>
        </row>
        <row r="499">
          <cell r="A499" t="str">
            <v>LandvindDK-East-2029</v>
          </cell>
          <cell r="B499" t="str">
            <v>DK-East</v>
          </cell>
          <cell r="G499">
            <v>14.517000000000003</v>
          </cell>
          <cell r="H499">
            <v>0</v>
          </cell>
          <cell r="N499">
            <v>43.319910054930716</v>
          </cell>
          <cell r="AK499">
            <v>14.517000000000003</v>
          </cell>
          <cell r="AL499">
            <v>0</v>
          </cell>
          <cell r="AN499">
            <v>0</v>
          </cell>
          <cell r="AO499">
            <v>1.9629524475000011</v>
          </cell>
          <cell r="AP499">
            <v>654.31748249999987</v>
          </cell>
          <cell r="AQ499">
            <v>0</v>
          </cell>
          <cell r="BG499" t="b">
            <v>0</v>
          </cell>
          <cell r="BO499" t="b">
            <v>0</v>
          </cell>
          <cell r="CA499" t="b">
            <v>0</v>
          </cell>
          <cell r="CB499" t="b">
            <v>0</v>
          </cell>
          <cell r="CD499" t="b">
            <v>0</v>
          </cell>
          <cell r="CE499" t="b">
            <v>0</v>
          </cell>
          <cell r="CG499" t="b">
            <v>0</v>
          </cell>
          <cell r="CH499" t="b">
            <v>0</v>
          </cell>
          <cell r="CP499" t="str">
            <v>ERWINWON</v>
          </cell>
          <cell r="CT499" t="b">
            <v>0</v>
          </cell>
          <cell r="CV499" t="b">
            <v>0</v>
          </cell>
          <cell r="CX499" t="b">
            <v>0</v>
          </cell>
          <cell r="CZ499" t="b">
            <v>0</v>
          </cell>
          <cell r="DB499" t="b">
            <v>0</v>
          </cell>
          <cell r="DD499" t="b">
            <v>0</v>
          </cell>
          <cell r="DF499" t="b">
            <v>0</v>
          </cell>
          <cell r="DH499" t="b">
            <v>0</v>
          </cell>
          <cell r="DJ499" t="b">
            <v>0</v>
          </cell>
          <cell r="DL499" t="b">
            <v>0</v>
          </cell>
          <cell r="DN499" t="b">
            <v>0</v>
          </cell>
          <cell r="DP499" t="b">
            <v>0</v>
          </cell>
          <cell r="DV499">
            <v>0</v>
          </cell>
          <cell r="DX499">
            <v>0</v>
          </cell>
          <cell r="DZ499">
            <v>0</v>
          </cell>
          <cell r="EB499">
            <v>0</v>
          </cell>
          <cell r="ED499">
            <v>0</v>
          </cell>
          <cell r="EF499">
            <v>0</v>
          </cell>
          <cell r="EJ499">
            <v>0</v>
          </cell>
          <cell r="EL499">
            <v>0</v>
          </cell>
          <cell r="EN499">
            <v>0</v>
          </cell>
          <cell r="EP499">
            <v>0</v>
          </cell>
          <cell r="ER499">
            <v>0</v>
          </cell>
          <cell r="ET499">
            <v>0</v>
          </cell>
          <cell r="EX499">
            <v>0</v>
          </cell>
          <cell r="EZ499">
            <v>0</v>
          </cell>
          <cell r="FD499">
            <v>0</v>
          </cell>
          <cell r="FF499">
            <v>0</v>
          </cell>
        </row>
        <row r="500">
          <cell r="A500" t="str">
            <v>LandvindDK-East-2029</v>
          </cell>
          <cell r="B500" t="str">
            <v>DK-East</v>
          </cell>
          <cell r="G500">
            <v>14.517000000000003</v>
          </cell>
          <cell r="H500">
            <v>0</v>
          </cell>
          <cell r="N500">
            <v>43.319910054930716</v>
          </cell>
          <cell r="AK500">
            <v>14.517000000000003</v>
          </cell>
          <cell r="AL500">
            <v>0</v>
          </cell>
          <cell r="AN500">
            <v>0</v>
          </cell>
          <cell r="AO500">
            <v>1.9629524475000011</v>
          </cell>
          <cell r="AP500">
            <v>654.31748249999987</v>
          </cell>
          <cell r="AQ500">
            <v>0</v>
          </cell>
          <cell r="BG500" t="b">
            <v>0</v>
          </cell>
          <cell r="BO500" t="b">
            <v>0</v>
          </cell>
          <cell r="CA500" t="b">
            <v>0</v>
          </cell>
          <cell r="CB500" t="b">
            <v>0</v>
          </cell>
          <cell r="CD500" t="b">
            <v>0</v>
          </cell>
          <cell r="CE500" t="b">
            <v>0</v>
          </cell>
          <cell r="CG500" t="b">
            <v>0</v>
          </cell>
          <cell r="CH500" t="b">
            <v>0</v>
          </cell>
          <cell r="CP500" t="str">
            <v>ERWINWON</v>
          </cell>
          <cell r="CT500" t="b">
            <v>0</v>
          </cell>
          <cell r="CV500" t="b">
            <v>0</v>
          </cell>
          <cell r="CX500" t="b">
            <v>0</v>
          </cell>
          <cell r="CZ500" t="b">
            <v>0</v>
          </cell>
          <cell r="DB500" t="b">
            <v>0</v>
          </cell>
          <cell r="DD500" t="b">
            <v>0</v>
          </cell>
          <cell r="DF500" t="b">
            <v>0</v>
          </cell>
          <cell r="DH500" t="b">
            <v>0</v>
          </cell>
          <cell r="DJ500" t="b">
            <v>0</v>
          </cell>
          <cell r="DL500" t="b">
            <v>0</v>
          </cell>
          <cell r="DN500" t="b">
            <v>0</v>
          </cell>
          <cell r="DP500" t="b">
            <v>0</v>
          </cell>
          <cell r="DV500">
            <v>0</v>
          </cell>
          <cell r="DX500">
            <v>0</v>
          </cell>
          <cell r="DZ500">
            <v>0</v>
          </cell>
          <cell r="EB500">
            <v>0</v>
          </cell>
          <cell r="ED500">
            <v>0</v>
          </cell>
          <cell r="EF500">
            <v>0</v>
          </cell>
          <cell r="EJ500">
            <v>0</v>
          </cell>
          <cell r="EL500">
            <v>0</v>
          </cell>
          <cell r="EN500">
            <v>0</v>
          </cell>
          <cell r="EP500">
            <v>0</v>
          </cell>
          <cell r="ER500">
            <v>0</v>
          </cell>
          <cell r="ET500">
            <v>0</v>
          </cell>
          <cell r="EX500">
            <v>0</v>
          </cell>
          <cell r="EZ500">
            <v>0</v>
          </cell>
          <cell r="FD500">
            <v>0</v>
          </cell>
          <cell r="FF500">
            <v>0</v>
          </cell>
        </row>
        <row r="501">
          <cell r="A501" t="str">
            <v>LandvindDK-East-2030</v>
          </cell>
          <cell r="B501" t="str">
            <v>DK-East</v>
          </cell>
          <cell r="G501">
            <v>22.874400000000009</v>
          </cell>
          <cell r="H501">
            <v>0</v>
          </cell>
          <cell r="N501">
            <v>68.259072160949742</v>
          </cell>
          <cell r="AK501">
            <v>22.874400000000009</v>
          </cell>
          <cell r="AL501">
            <v>0</v>
          </cell>
          <cell r="AN501">
            <v>0</v>
          </cell>
          <cell r="AO501">
            <v>3.0674570400000012</v>
          </cell>
          <cell r="AP501">
            <v>1022.4856800000005</v>
          </cell>
          <cell r="AQ501">
            <v>0</v>
          </cell>
          <cell r="BG501" t="b">
            <v>0</v>
          </cell>
          <cell r="BO501" t="b">
            <v>0</v>
          </cell>
          <cell r="CA501" t="b">
            <v>0</v>
          </cell>
          <cell r="CB501" t="b">
            <v>0</v>
          </cell>
          <cell r="CD501" t="b">
            <v>0</v>
          </cell>
          <cell r="CE501" t="b">
            <v>0</v>
          </cell>
          <cell r="CG501" t="b">
            <v>0</v>
          </cell>
          <cell r="CH501" t="b">
            <v>0</v>
          </cell>
          <cell r="CP501" t="str">
            <v>ERWINWON</v>
          </cell>
          <cell r="CT501" t="b">
            <v>0</v>
          </cell>
          <cell r="CV501" t="b">
            <v>0</v>
          </cell>
          <cell r="CX501" t="b">
            <v>0</v>
          </cell>
          <cell r="CZ501" t="b">
            <v>0</v>
          </cell>
          <cell r="DB501" t="b">
            <v>0</v>
          </cell>
          <cell r="DD501" t="b">
            <v>0</v>
          </cell>
          <cell r="DF501" t="b">
            <v>0</v>
          </cell>
          <cell r="DH501" t="b">
            <v>0</v>
          </cell>
          <cell r="DJ501" t="b">
            <v>0</v>
          </cell>
          <cell r="DL501" t="b">
            <v>0</v>
          </cell>
          <cell r="DN501" t="b">
            <v>0</v>
          </cell>
          <cell r="DP501" t="b">
            <v>0</v>
          </cell>
          <cell r="DV501">
            <v>0</v>
          </cell>
          <cell r="DX501">
            <v>0</v>
          </cell>
          <cell r="DZ501">
            <v>0</v>
          </cell>
          <cell r="EB501">
            <v>0</v>
          </cell>
          <cell r="ED501">
            <v>0</v>
          </cell>
          <cell r="EF501">
            <v>0</v>
          </cell>
          <cell r="EJ501">
            <v>0</v>
          </cell>
          <cell r="EL501">
            <v>0</v>
          </cell>
          <cell r="EN501">
            <v>0</v>
          </cell>
          <cell r="EP501">
            <v>0</v>
          </cell>
          <cell r="ER501">
            <v>0</v>
          </cell>
          <cell r="ET501">
            <v>0</v>
          </cell>
          <cell r="EX501">
            <v>0</v>
          </cell>
          <cell r="EZ501">
            <v>0</v>
          </cell>
          <cell r="FD501">
            <v>0</v>
          </cell>
          <cell r="FF501">
            <v>0</v>
          </cell>
        </row>
        <row r="502">
          <cell r="A502" t="str">
            <v>LandvindDK-East-2030</v>
          </cell>
          <cell r="B502" t="str">
            <v>DK-East</v>
          </cell>
          <cell r="G502">
            <v>22.874400000000009</v>
          </cell>
          <cell r="H502">
            <v>0</v>
          </cell>
          <cell r="N502">
            <v>68.259072160949742</v>
          </cell>
          <cell r="AK502">
            <v>22.874400000000009</v>
          </cell>
          <cell r="AL502">
            <v>0</v>
          </cell>
          <cell r="AN502">
            <v>0</v>
          </cell>
          <cell r="AO502">
            <v>3.0674570400000012</v>
          </cell>
          <cell r="AP502">
            <v>1022.4856800000005</v>
          </cell>
          <cell r="AQ502">
            <v>0</v>
          </cell>
          <cell r="BG502" t="b">
            <v>0</v>
          </cell>
          <cell r="BO502" t="b">
            <v>0</v>
          </cell>
          <cell r="CA502" t="b">
            <v>0</v>
          </cell>
          <cell r="CB502" t="b">
            <v>0</v>
          </cell>
          <cell r="CD502" t="b">
            <v>0</v>
          </cell>
          <cell r="CE502" t="b">
            <v>0</v>
          </cell>
          <cell r="CG502" t="b">
            <v>0</v>
          </cell>
          <cell r="CH502" t="b">
            <v>0</v>
          </cell>
          <cell r="CP502" t="str">
            <v>ERWINWON</v>
          </cell>
          <cell r="CT502" t="b">
            <v>0</v>
          </cell>
          <cell r="CV502" t="b">
            <v>0</v>
          </cell>
          <cell r="CX502" t="b">
            <v>0</v>
          </cell>
          <cell r="CZ502" t="b">
            <v>0</v>
          </cell>
          <cell r="DB502" t="b">
            <v>0</v>
          </cell>
          <cell r="DD502" t="b">
            <v>0</v>
          </cell>
          <cell r="DF502" t="b">
            <v>0</v>
          </cell>
          <cell r="DH502" t="b">
            <v>0</v>
          </cell>
          <cell r="DJ502" t="b">
            <v>0</v>
          </cell>
          <cell r="DL502" t="b">
            <v>0</v>
          </cell>
          <cell r="DN502" t="b">
            <v>0</v>
          </cell>
          <cell r="DP502" t="b">
            <v>0</v>
          </cell>
          <cell r="DV502">
            <v>0</v>
          </cell>
          <cell r="DX502">
            <v>0</v>
          </cell>
          <cell r="DZ502">
            <v>0</v>
          </cell>
          <cell r="EB502">
            <v>0</v>
          </cell>
          <cell r="ED502">
            <v>0</v>
          </cell>
          <cell r="EF502">
            <v>0</v>
          </cell>
          <cell r="EJ502">
            <v>0</v>
          </cell>
          <cell r="EL502">
            <v>0</v>
          </cell>
          <cell r="EN502">
            <v>0</v>
          </cell>
          <cell r="EP502">
            <v>0</v>
          </cell>
          <cell r="ER502">
            <v>0</v>
          </cell>
          <cell r="ET502">
            <v>0</v>
          </cell>
          <cell r="EX502">
            <v>0</v>
          </cell>
          <cell r="EZ502">
            <v>0</v>
          </cell>
          <cell r="FD502">
            <v>0</v>
          </cell>
          <cell r="FF502">
            <v>0</v>
          </cell>
        </row>
        <row r="503">
          <cell r="A503" t="str">
            <v>LandvindDK-East-2031</v>
          </cell>
          <cell r="B503" t="str">
            <v>DK-East</v>
          </cell>
          <cell r="G503">
            <v>31.434199999999962</v>
          </cell>
          <cell r="H503">
            <v>0</v>
          </cell>
          <cell r="N503">
            <v>93.802212347503016</v>
          </cell>
          <cell r="AK503">
            <v>31.434199999999962</v>
          </cell>
          <cell r="AL503">
            <v>0</v>
          </cell>
          <cell r="AN503">
            <v>0</v>
          </cell>
          <cell r="AO503">
            <v>4.2153262199999944</v>
          </cell>
          <cell r="AP503">
            <v>1405.1087399999983</v>
          </cell>
          <cell r="AQ503">
            <v>0</v>
          </cell>
          <cell r="BG503" t="b">
            <v>0</v>
          </cell>
          <cell r="BO503" t="b">
            <v>0</v>
          </cell>
          <cell r="CA503" t="b">
            <v>0</v>
          </cell>
          <cell r="CB503" t="b">
            <v>0</v>
          </cell>
          <cell r="CD503" t="b">
            <v>0</v>
          </cell>
          <cell r="CE503" t="b">
            <v>0</v>
          </cell>
          <cell r="CG503" t="b">
            <v>0</v>
          </cell>
          <cell r="CH503" t="b">
            <v>0</v>
          </cell>
          <cell r="CP503" t="str">
            <v>ERWINWON</v>
          </cell>
          <cell r="CT503" t="b">
            <v>0</v>
          </cell>
          <cell r="CV503" t="b">
            <v>0</v>
          </cell>
          <cell r="CX503" t="b">
            <v>0</v>
          </cell>
          <cell r="CZ503" t="b">
            <v>0</v>
          </cell>
          <cell r="DB503" t="b">
            <v>0</v>
          </cell>
          <cell r="DD503" t="b">
            <v>0</v>
          </cell>
          <cell r="DF503" t="b">
            <v>0</v>
          </cell>
          <cell r="DH503" t="b">
            <v>0</v>
          </cell>
          <cell r="DJ503" t="b">
            <v>0</v>
          </cell>
          <cell r="DL503" t="b">
            <v>0</v>
          </cell>
          <cell r="DN503" t="b">
            <v>0</v>
          </cell>
          <cell r="DP503" t="b">
            <v>0</v>
          </cell>
          <cell r="DV503">
            <v>0</v>
          </cell>
          <cell r="DX503">
            <v>0</v>
          </cell>
          <cell r="DZ503">
            <v>0</v>
          </cell>
          <cell r="EB503">
            <v>0</v>
          </cell>
          <cell r="ED503">
            <v>0</v>
          </cell>
          <cell r="EF503">
            <v>0</v>
          </cell>
          <cell r="EJ503">
            <v>0</v>
          </cell>
          <cell r="EL503">
            <v>0</v>
          </cell>
          <cell r="EN503">
            <v>0</v>
          </cell>
          <cell r="EP503">
            <v>0</v>
          </cell>
          <cell r="ER503">
            <v>0</v>
          </cell>
          <cell r="ET503">
            <v>0</v>
          </cell>
          <cell r="EX503">
            <v>0</v>
          </cell>
          <cell r="EZ503">
            <v>0</v>
          </cell>
          <cell r="FD503">
            <v>0</v>
          </cell>
          <cell r="FF503">
            <v>0</v>
          </cell>
        </row>
        <row r="504">
          <cell r="A504" t="str">
            <v>LandvindDK-East-2031</v>
          </cell>
          <cell r="B504" t="str">
            <v>DK-East</v>
          </cell>
          <cell r="G504">
            <v>31.434199999999962</v>
          </cell>
          <cell r="H504">
            <v>0</v>
          </cell>
          <cell r="N504">
            <v>93.802212347503016</v>
          </cell>
          <cell r="AK504">
            <v>31.434199999999962</v>
          </cell>
          <cell r="AL504">
            <v>0</v>
          </cell>
          <cell r="AN504">
            <v>0</v>
          </cell>
          <cell r="AO504">
            <v>4.2153262199999944</v>
          </cell>
          <cell r="AP504">
            <v>1405.1087399999983</v>
          </cell>
          <cell r="AQ504">
            <v>0</v>
          </cell>
          <cell r="BG504" t="b">
            <v>0</v>
          </cell>
          <cell r="BO504" t="b">
            <v>0</v>
          </cell>
          <cell r="CA504" t="b">
            <v>0</v>
          </cell>
          <cell r="CB504" t="b">
            <v>0</v>
          </cell>
          <cell r="CD504" t="b">
            <v>0</v>
          </cell>
          <cell r="CE504" t="b">
            <v>0</v>
          </cell>
          <cell r="CG504" t="b">
            <v>0</v>
          </cell>
          <cell r="CH504" t="b">
            <v>0</v>
          </cell>
          <cell r="CP504" t="str">
            <v>ERWINWON</v>
          </cell>
          <cell r="CT504" t="b">
            <v>0</v>
          </cell>
          <cell r="CV504" t="b">
            <v>0</v>
          </cell>
          <cell r="CX504" t="b">
            <v>0</v>
          </cell>
          <cell r="CZ504" t="b">
            <v>0</v>
          </cell>
          <cell r="DB504" t="b">
            <v>0</v>
          </cell>
          <cell r="DD504" t="b">
            <v>0</v>
          </cell>
          <cell r="DF504" t="b">
            <v>0</v>
          </cell>
          <cell r="DH504" t="b">
            <v>0</v>
          </cell>
          <cell r="DJ504" t="b">
            <v>0</v>
          </cell>
          <cell r="DL504" t="b">
            <v>0</v>
          </cell>
          <cell r="DN504" t="b">
            <v>0</v>
          </cell>
          <cell r="DP504" t="b">
            <v>0</v>
          </cell>
          <cell r="DV504">
            <v>0</v>
          </cell>
          <cell r="DX504">
            <v>0</v>
          </cell>
          <cell r="DZ504">
            <v>0</v>
          </cell>
          <cell r="EB504">
            <v>0</v>
          </cell>
          <cell r="ED504">
            <v>0</v>
          </cell>
          <cell r="EF504">
            <v>0</v>
          </cell>
          <cell r="EJ504">
            <v>0</v>
          </cell>
          <cell r="EL504">
            <v>0</v>
          </cell>
          <cell r="EN504">
            <v>0</v>
          </cell>
          <cell r="EP504">
            <v>0</v>
          </cell>
          <cell r="ER504">
            <v>0</v>
          </cell>
          <cell r="ET504">
            <v>0</v>
          </cell>
          <cell r="EX504">
            <v>0</v>
          </cell>
          <cell r="EZ504">
            <v>0</v>
          </cell>
          <cell r="FD504">
            <v>0</v>
          </cell>
          <cell r="FF504">
            <v>0</v>
          </cell>
        </row>
        <row r="505">
          <cell r="A505" t="str">
            <v>LandvindDK-East-2032</v>
          </cell>
          <cell r="B505" t="str">
            <v>DK-East</v>
          </cell>
          <cell r="G505">
            <v>39.846399999999988</v>
          </cell>
          <cell r="H505">
            <v>0</v>
          </cell>
          <cell r="N505">
            <v>118.90490211564307</v>
          </cell>
          <cell r="AK505">
            <v>39.846399999999988</v>
          </cell>
          <cell r="AL505">
            <v>0</v>
          </cell>
          <cell r="AN505">
            <v>0</v>
          </cell>
          <cell r="AO505">
            <v>5.3434022399999987</v>
          </cell>
          <cell r="AP505">
            <v>1781.1340799999996</v>
          </cell>
          <cell r="AQ505">
            <v>0</v>
          </cell>
          <cell r="BG505" t="b">
            <v>0</v>
          </cell>
          <cell r="BO505" t="b">
            <v>0</v>
          </cell>
          <cell r="CA505" t="b">
            <v>0</v>
          </cell>
          <cell r="CB505" t="b">
            <v>0</v>
          </cell>
          <cell r="CD505" t="b">
            <v>0</v>
          </cell>
          <cell r="CE505" t="b">
            <v>0</v>
          </cell>
          <cell r="CG505" t="b">
            <v>0</v>
          </cell>
          <cell r="CH505" t="b">
            <v>0</v>
          </cell>
          <cell r="CP505" t="str">
            <v>ERWINWON</v>
          </cell>
          <cell r="CT505" t="b">
            <v>0</v>
          </cell>
          <cell r="CV505" t="b">
            <v>0</v>
          </cell>
          <cell r="CX505" t="b">
            <v>0</v>
          </cell>
          <cell r="CZ505" t="b">
            <v>0</v>
          </cell>
          <cell r="DB505" t="b">
            <v>0</v>
          </cell>
          <cell r="DD505" t="b">
            <v>0</v>
          </cell>
          <cell r="DF505" t="b">
            <v>0</v>
          </cell>
          <cell r="DH505" t="b">
            <v>0</v>
          </cell>
          <cell r="DJ505" t="b">
            <v>0</v>
          </cell>
          <cell r="DL505" t="b">
            <v>0</v>
          </cell>
          <cell r="DN505" t="b">
            <v>0</v>
          </cell>
          <cell r="DP505" t="b">
            <v>0</v>
          </cell>
          <cell r="DV505">
            <v>0</v>
          </cell>
          <cell r="DX505">
            <v>0</v>
          </cell>
          <cell r="DZ505">
            <v>0</v>
          </cell>
          <cell r="EB505">
            <v>0</v>
          </cell>
          <cell r="ED505">
            <v>0</v>
          </cell>
          <cell r="EF505">
            <v>0</v>
          </cell>
          <cell r="EJ505">
            <v>0</v>
          </cell>
          <cell r="EL505">
            <v>0</v>
          </cell>
          <cell r="EN505">
            <v>0</v>
          </cell>
          <cell r="EP505">
            <v>0</v>
          </cell>
          <cell r="ER505">
            <v>0</v>
          </cell>
          <cell r="ET505">
            <v>0</v>
          </cell>
          <cell r="EX505">
            <v>0</v>
          </cell>
          <cell r="EZ505">
            <v>0</v>
          </cell>
          <cell r="FD505">
            <v>0</v>
          </cell>
          <cell r="FF505">
            <v>0</v>
          </cell>
        </row>
        <row r="506">
          <cell r="A506" t="str">
            <v>LandvindDK-East-2032</v>
          </cell>
          <cell r="B506" t="str">
            <v>DK-East</v>
          </cell>
          <cell r="G506">
            <v>39.846399999999988</v>
          </cell>
          <cell r="H506">
            <v>0</v>
          </cell>
          <cell r="N506">
            <v>118.90490211564307</v>
          </cell>
          <cell r="AK506">
            <v>39.846399999999988</v>
          </cell>
          <cell r="AL506">
            <v>0</v>
          </cell>
          <cell r="AN506">
            <v>0</v>
          </cell>
          <cell r="AO506">
            <v>5.3434022399999987</v>
          </cell>
          <cell r="AP506">
            <v>1781.1340799999996</v>
          </cell>
          <cell r="AQ506">
            <v>0</v>
          </cell>
          <cell r="BG506" t="b">
            <v>0</v>
          </cell>
          <cell r="BO506" t="b">
            <v>0</v>
          </cell>
          <cell r="CA506" t="b">
            <v>0</v>
          </cell>
          <cell r="CB506" t="b">
            <v>0</v>
          </cell>
          <cell r="CD506" t="b">
            <v>0</v>
          </cell>
          <cell r="CE506" t="b">
            <v>0</v>
          </cell>
          <cell r="CG506" t="b">
            <v>0</v>
          </cell>
          <cell r="CH506" t="b">
            <v>0</v>
          </cell>
          <cell r="CP506" t="str">
            <v>ERWINWON</v>
          </cell>
          <cell r="CT506" t="b">
            <v>0</v>
          </cell>
          <cell r="CV506" t="b">
            <v>0</v>
          </cell>
          <cell r="CX506" t="b">
            <v>0</v>
          </cell>
          <cell r="CZ506" t="b">
            <v>0</v>
          </cell>
          <cell r="DB506" t="b">
            <v>0</v>
          </cell>
          <cell r="DD506" t="b">
            <v>0</v>
          </cell>
          <cell r="DF506" t="b">
            <v>0</v>
          </cell>
          <cell r="DH506" t="b">
            <v>0</v>
          </cell>
          <cell r="DJ506" t="b">
            <v>0</v>
          </cell>
          <cell r="DL506" t="b">
            <v>0</v>
          </cell>
          <cell r="DN506" t="b">
            <v>0</v>
          </cell>
          <cell r="DP506" t="b">
            <v>0</v>
          </cell>
          <cell r="DV506">
            <v>0</v>
          </cell>
          <cell r="DX506">
            <v>0</v>
          </cell>
          <cell r="DZ506">
            <v>0</v>
          </cell>
          <cell r="EB506">
            <v>0</v>
          </cell>
          <cell r="ED506">
            <v>0</v>
          </cell>
          <cell r="EF506">
            <v>0</v>
          </cell>
          <cell r="EJ506">
            <v>0</v>
          </cell>
          <cell r="EL506">
            <v>0</v>
          </cell>
          <cell r="EN506">
            <v>0</v>
          </cell>
          <cell r="EP506">
            <v>0</v>
          </cell>
          <cell r="ER506">
            <v>0</v>
          </cell>
          <cell r="ET506">
            <v>0</v>
          </cell>
          <cell r="EX506">
            <v>0</v>
          </cell>
          <cell r="EZ506">
            <v>0</v>
          </cell>
          <cell r="FD506">
            <v>0</v>
          </cell>
          <cell r="FF506">
            <v>0</v>
          </cell>
        </row>
        <row r="507">
          <cell r="A507" t="str">
            <v>LandvindDK-East-2033</v>
          </cell>
          <cell r="B507" t="str">
            <v>DK-East</v>
          </cell>
          <cell r="G507">
            <v>30</v>
          </cell>
          <cell r="H507">
            <v>0</v>
          </cell>
          <cell r="N507">
            <v>89.52244276695744</v>
          </cell>
          <cell r="AK507">
            <v>30</v>
          </cell>
          <cell r="AL507">
            <v>0</v>
          </cell>
          <cell r="AN507">
            <v>0</v>
          </cell>
          <cell r="AO507">
            <v>4.0229999999999997</v>
          </cell>
          <cell r="AP507">
            <v>1341</v>
          </cell>
          <cell r="AQ507">
            <v>0</v>
          </cell>
          <cell r="BG507" t="b">
            <v>0</v>
          </cell>
          <cell r="BO507" t="b">
            <v>0</v>
          </cell>
          <cell r="CA507" t="b">
            <v>0</v>
          </cell>
          <cell r="CB507" t="b">
            <v>0</v>
          </cell>
          <cell r="CD507" t="b">
            <v>0</v>
          </cell>
          <cell r="CE507" t="b">
            <v>0</v>
          </cell>
          <cell r="CG507" t="b">
            <v>0</v>
          </cell>
          <cell r="CH507" t="b">
            <v>0</v>
          </cell>
          <cell r="CP507" t="str">
            <v>ERWINWON</v>
          </cell>
          <cell r="CT507" t="b">
            <v>0</v>
          </cell>
          <cell r="CV507" t="b">
            <v>0</v>
          </cell>
          <cell r="CX507" t="b">
            <v>0</v>
          </cell>
          <cell r="CZ507" t="b">
            <v>0</v>
          </cell>
          <cell r="DB507" t="b">
            <v>0</v>
          </cell>
          <cell r="DD507" t="b">
            <v>0</v>
          </cell>
          <cell r="DF507" t="b">
            <v>0</v>
          </cell>
          <cell r="DH507" t="b">
            <v>0</v>
          </cell>
          <cell r="DJ507" t="b">
            <v>0</v>
          </cell>
          <cell r="DL507" t="b">
            <v>0</v>
          </cell>
          <cell r="DN507" t="b">
            <v>0</v>
          </cell>
          <cell r="DP507" t="b">
            <v>0</v>
          </cell>
          <cell r="DV507">
            <v>0</v>
          </cell>
          <cell r="DX507">
            <v>0</v>
          </cell>
          <cell r="DZ507">
            <v>0</v>
          </cell>
          <cell r="EB507">
            <v>0</v>
          </cell>
          <cell r="ED507">
            <v>0</v>
          </cell>
          <cell r="EF507">
            <v>0</v>
          </cell>
          <cell r="EJ507">
            <v>0</v>
          </cell>
          <cell r="EL507">
            <v>0</v>
          </cell>
          <cell r="EN507">
            <v>0</v>
          </cell>
          <cell r="EP507">
            <v>0</v>
          </cell>
          <cell r="ER507">
            <v>0</v>
          </cell>
          <cell r="ET507">
            <v>0</v>
          </cell>
          <cell r="EX507">
            <v>0</v>
          </cell>
          <cell r="EZ507">
            <v>0</v>
          </cell>
          <cell r="FD507">
            <v>0</v>
          </cell>
          <cell r="FF507">
            <v>0</v>
          </cell>
        </row>
        <row r="508">
          <cell r="A508" t="str">
            <v>LandvindDK-East-2033</v>
          </cell>
          <cell r="B508" t="str">
            <v>DK-East</v>
          </cell>
          <cell r="G508">
            <v>30</v>
          </cell>
          <cell r="H508">
            <v>0</v>
          </cell>
          <cell r="N508">
            <v>89.52244276695744</v>
          </cell>
          <cell r="AK508">
            <v>30</v>
          </cell>
          <cell r="AL508">
            <v>0</v>
          </cell>
          <cell r="AN508">
            <v>0</v>
          </cell>
          <cell r="AO508">
            <v>4.0229999999999997</v>
          </cell>
          <cell r="AP508">
            <v>1341</v>
          </cell>
          <cell r="AQ508">
            <v>0</v>
          </cell>
          <cell r="BG508" t="b">
            <v>0</v>
          </cell>
          <cell r="BO508" t="b">
            <v>0</v>
          </cell>
          <cell r="CA508" t="b">
            <v>0</v>
          </cell>
          <cell r="CB508" t="b">
            <v>0</v>
          </cell>
          <cell r="CD508" t="b">
            <v>0</v>
          </cell>
          <cell r="CE508" t="b">
            <v>0</v>
          </cell>
          <cell r="CG508" t="b">
            <v>0</v>
          </cell>
          <cell r="CH508" t="b">
            <v>0</v>
          </cell>
          <cell r="CP508" t="str">
            <v>ERWINWON</v>
          </cell>
          <cell r="CT508" t="b">
            <v>0</v>
          </cell>
          <cell r="CV508" t="b">
            <v>0</v>
          </cell>
          <cell r="CX508" t="b">
            <v>0</v>
          </cell>
          <cell r="CZ508" t="b">
            <v>0</v>
          </cell>
          <cell r="DB508" t="b">
            <v>0</v>
          </cell>
          <cell r="DD508" t="b">
            <v>0</v>
          </cell>
          <cell r="DF508" t="b">
            <v>0</v>
          </cell>
          <cell r="DH508" t="b">
            <v>0</v>
          </cell>
          <cell r="DJ508" t="b">
            <v>0</v>
          </cell>
          <cell r="DL508" t="b">
            <v>0</v>
          </cell>
          <cell r="DN508" t="b">
            <v>0</v>
          </cell>
          <cell r="DP508" t="b">
            <v>0</v>
          </cell>
          <cell r="DV508">
            <v>0</v>
          </cell>
          <cell r="DX508">
            <v>0</v>
          </cell>
          <cell r="DZ508">
            <v>0</v>
          </cell>
          <cell r="EB508">
            <v>0</v>
          </cell>
          <cell r="ED508">
            <v>0</v>
          </cell>
          <cell r="EF508">
            <v>0</v>
          </cell>
          <cell r="EJ508">
            <v>0</v>
          </cell>
          <cell r="EL508">
            <v>0</v>
          </cell>
          <cell r="EN508">
            <v>0</v>
          </cell>
          <cell r="EP508">
            <v>0</v>
          </cell>
          <cell r="ER508">
            <v>0</v>
          </cell>
          <cell r="ET508">
            <v>0</v>
          </cell>
          <cell r="EX508">
            <v>0</v>
          </cell>
          <cell r="EZ508">
            <v>0</v>
          </cell>
          <cell r="FD508">
            <v>0</v>
          </cell>
          <cell r="FF508">
            <v>0</v>
          </cell>
        </row>
        <row r="509">
          <cell r="A509" t="str">
            <v>LandvindDK-East-2034</v>
          </cell>
          <cell r="B509" t="str">
            <v>DK-East</v>
          </cell>
          <cell r="G509">
            <v>10</v>
          </cell>
          <cell r="H509">
            <v>0</v>
          </cell>
          <cell r="N509">
            <v>29.840814255652479</v>
          </cell>
          <cell r="AK509">
            <v>10</v>
          </cell>
          <cell r="AL509">
            <v>0</v>
          </cell>
          <cell r="AN509">
            <v>0</v>
          </cell>
          <cell r="AO509">
            <v>1.341</v>
          </cell>
          <cell r="AP509">
            <v>447</v>
          </cell>
          <cell r="AQ509">
            <v>0</v>
          </cell>
          <cell r="BG509" t="b">
            <v>0</v>
          </cell>
          <cell r="BO509" t="b">
            <v>0</v>
          </cell>
          <cell r="CA509" t="b">
            <v>0</v>
          </cell>
          <cell r="CB509" t="b">
            <v>0</v>
          </cell>
          <cell r="CD509" t="b">
            <v>0</v>
          </cell>
          <cell r="CE509" t="b">
            <v>0</v>
          </cell>
          <cell r="CG509" t="b">
            <v>0</v>
          </cell>
          <cell r="CH509" t="b">
            <v>0</v>
          </cell>
          <cell r="CP509" t="str">
            <v>ERWINWON</v>
          </cell>
          <cell r="CT509" t="b">
            <v>0</v>
          </cell>
          <cell r="CV509" t="b">
            <v>0</v>
          </cell>
          <cell r="CX509" t="b">
            <v>0</v>
          </cell>
          <cell r="CZ509" t="b">
            <v>0</v>
          </cell>
          <cell r="DB509" t="b">
            <v>0</v>
          </cell>
          <cell r="DD509" t="b">
            <v>0</v>
          </cell>
          <cell r="DF509" t="b">
            <v>0</v>
          </cell>
          <cell r="DH509" t="b">
            <v>0</v>
          </cell>
          <cell r="DJ509" t="b">
            <v>0</v>
          </cell>
          <cell r="DL509" t="b">
            <v>0</v>
          </cell>
          <cell r="DN509" t="b">
            <v>0</v>
          </cell>
          <cell r="DP509" t="b">
            <v>0</v>
          </cell>
          <cell r="DV509">
            <v>0</v>
          </cell>
          <cell r="DX509">
            <v>0</v>
          </cell>
          <cell r="DZ509">
            <v>0</v>
          </cell>
          <cell r="EB509">
            <v>0</v>
          </cell>
          <cell r="ED509">
            <v>0</v>
          </cell>
          <cell r="EF509">
            <v>0</v>
          </cell>
          <cell r="EJ509">
            <v>0</v>
          </cell>
          <cell r="EL509">
            <v>0</v>
          </cell>
          <cell r="EN509">
            <v>0</v>
          </cell>
          <cell r="EP509">
            <v>0</v>
          </cell>
          <cell r="ER509">
            <v>0</v>
          </cell>
          <cell r="ET509">
            <v>0</v>
          </cell>
          <cell r="EX509">
            <v>0</v>
          </cell>
          <cell r="EZ509">
            <v>0</v>
          </cell>
          <cell r="FD509">
            <v>0</v>
          </cell>
          <cell r="FF509">
            <v>0</v>
          </cell>
        </row>
        <row r="510">
          <cell r="A510" t="str">
            <v>LandvindDK-East-2034</v>
          </cell>
          <cell r="B510" t="str">
            <v>DK-East</v>
          </cell>
          <cell r="G510">
            <v>10</v>
          </cell>
          <cell r="H510">
            <v>0</v>
          </cell>
          <cell r="N510">
            <v>29.840814255652479</v>
          </cell>
          <cell r="AK510">
            <v>10</v>
          </cell>
          <cell r="AL510">
            <v>0</v>
          </cell>
          <cell r="AN510">
            <v>0</v>
          </cell>
          <cell r="AO510">
            <v>1.341</v>
          </cell>
          <cell r="AP510">
            <v>447</v>
          </cell>
          <cell r="AQ510">
            <v>0</v>
          </cell>
          <cell r="BG510" t="b">
            <v>0</v>
          </cell>
          <cell r="BO510" t="b">
            <v>0</v>
          </cell>
          <cell r="CA510" t="b">
            <v>0</v>
          </cell>
          <cell r="CB510" t="b">
            <v>0</v>
          </cell>
          <cell r="CD510" t="b">
            <v>0</v>
          </cell>
          <cell r="CE510" t="b">
            <v>0</v>
          </cell>
          <cell r="CG510" t="b">
            <v>0</v>
          </cell>
          <cell r="CH510" t="b">
            <v>0</v>
          </cell>
          <cell r="CP510" t="str">
            <v>ERWINWON</v>
          </cell>
          <cell r="CT510" t="b">
            <v>0</v>
          </cell>
          <cell r="CV510" t="b">
            <v>0</v>
          </cell>
          <cell r="CX510" t="b">
            <v>0</v>
          </cell>
          <cell r="CZ510" t="b">
            <v>0</v>
          </cell>
          <cell r="DB510" t="b">
            <v>0</v>
          </cell>
          <cell r="DD510" t="b">
            <v>0</v>
          </cell>
          <cell r="DF510" t="b">
            <v>0</v>
          </cell>
          <cell r="DH510" t="b">
            <v>0</v>
          </cell>
          <cell r="DJ510" t="b">
            <v>0</v>
          </cell>
          <cell r="DL510" t="b">
            <v>0</v>
          </cell>
          <cell r="DN510" t="b">
            <v>0</v>
          </cell>
          <cell r="DP510" t="b">
            <v>0</v>
          </cell>
          <cell r="DV510">
            <v>0</v>
          </cell>
          <cell r="DX510">
            <v>0</v>
          </cell>
          <cell r="DZ510">
            <v>0</v>
          </cell>
          <cell r="EB510">
            <v>0</v>
          </cell>
          <cell r="ED510">
            <v>0</v>
          </cell>
          <cell r="EF510">
            <v>0</v>
          </cell>
          <cell r="EJ510">
            <v>0</v>
          </cell>
          <cell r="EL510">
            <v>0</v>
          </cell>
          <cell r="EN510">
            <v>0</v>
          </cell>
          <cell r="EP510">
            <v>0</v>
          </cell>
          <cell r="ER510">
            <v>0</v>
          </cell>
          <cell r="ET510">
            <v>0</v>
          </cell>
          <cell r="EX510">
            <v>0</v>
          </cell>
          <cell r="EZ510">
            <v>0</v>
          </cell>
          <cell r="FD510">
            <v>0</v>
          </cell>
          <cell r="FF510">
            <v>0</v>
          </cell>
        </row>
        <row r="511">
          <cell r="A511" t="str">
            <v>LandvindDK-East-2035</v>
          </cell>
          <cell r="B511" t="str">
            <v>DK-East</v>
          </cell>
          <cell r="G511">
            <v>10</v>
          </cell>
          <cell r="H511">
            <v>0</v>
          </cell>
          <cell r="N511">
            <v>29.840814255652479</v>
          </cell>
          <cell r="AK511">
            <v>10</v>
          </cell>
          <cell r="AL511">
            <v>0</v>
          </cell>
          <cell r="AN511">
            <v>0</v>
          </cell>
          <cell r="AO511">
            <v>1.341</v>
          </cell>
          <cell r="AP511">
            <v>447</v>
          </cell>
          <cell r="AQ511">
            <v>0</v>
          </cell>
          <cell r="BG511" t="b">
            <v>0</v>
          </cell>
          <cell r="BO511" t="b">
            <v>0</v>
          </cell>
          <cell r="CA511" t="b">
            <v>0</v>
          </cell>
          <cell r="CB511" t="b">
            <v>0</v>
          </cell>
          <cell r="CD511" t="b">
            <v>0</v>
          </cell>
          <cell r="CE511" t="b">
            <v>0</v>
          </cell>
          <cell r="CG511" t="b">
            <v>0</v>
          </cell>
          <cell r="CH511" t="b">
            <v>0</v>
          </cell>
          <cell r="CP511" t="str">
            <v>ERWINWON</v>
          </cell>
          <cell r="CT511" t="b">
            <v>0</v>
          </cell>
          <cell r="CV511" t="b">
            <v>0</v>
          </cell>
          <cell r="CX511" t="b">
            <v>0</v>
          </cell>
          <cell r="CZ511" t="b">
            <v>0</v>
          </cell>
          <cell r="DB511" t="b">
            <v>0</v>
          </cell>
          <cell r="DD511" t="b">
            <v>0</v>
          </cell>
          <cell r="DF511" t="b">
            <v>0</v>
          </cell>
          <cell r="DH511" t="b">
            <v>0</v>
          </cell>
          <cell r="DJ511" t="b">
            <v>0</v>
          </cell>
          <cell r="DL511" t="b">
            <v>0</v>
          </cell>
          <cell r="DN511" t="b">
            <v>0</v>
          </cell>
          <cell r="DP511" t="b">
            <v>0</v>
          </cell>
          <cell r="DV511">
            <v>0</v>
          </cell>
          <cell r="DX511">
            <v>0</v>
          </cell>
          <cell r="DZ511">
            <v>0</v>
          </cell>
          <cell r="EB511">
            <v>0</v>
          </cell>
          <cell r="ED511">
            <v>0</v>
          </cell>
          <cell r="EF511">
            <v>0</v>
          </cell>
          <cell r="EJ511">
            <v>0</v>
          </cell>
          <cell r="EL511">
            <v>0</v>
          </cell>
          <cell r="EN511">
            <v>0</v>
          </cell>
          <cell r="EP511">
            <v>0</v>
          </cell>
          <cell r="ER511">
            <v>0</v>
          </cell>
          <cell r="ET511">
            <v>0</v>
          </cell>
          <cell r="EX511">
            <v>0</v>
          </cell>
          <cell r="EZ511">
            <v>0</v>
          </cell>
          <cell r="FD511">
            <v>0</v>
          </cell>
          <cell r="FF511">
            <v>0</v>
          </cell>
        </row>
        <row r="512">
          <cell r="A512" t="str">
            <v>LandvindDK-East-2035</v>
          </cell>
          <cell r="B512" t="str">
            <v>DK-East</v>
          </cell>
          <cell r="G512">
            <v>10</v>
          </cell>
          <cell r="H512">
            <v>0</v>
          </cell>
          <cell r="N512">
            <v>29.840814255652479</v>
          </cell>
          <cell r="AK512">
            <v>10</v>
          </cell>
          <cell r="AL512">
            <v>0</v>
          </cell>
          <cell r="AN512">
            <v>0</v>
          </cell>
          <cell r="AO512">
            <v>1.341</v>
          </cell>
          <cell r="AP512">
            <v>447</v>
          </cell>
          <cell r="AQ512">
            <v>0</v>
          </cell>
          <cell r="BG512" t="b">
            <v>0</v>
          </cell>
          <cell r="BO512" t="b">
            <v>0</v>
          </cell>
          <cell r="CA512" t="b">
            <v>0</v>
          </cell>
          <cell r="CB512" t="b">
            <v>0</v>
          </cell>
          <cell r="CD512" t="b">
            <v>0</v>
          </cell>
          <cell r="CE512" t="b">
            <v>0</v>
          </cell>
          <cell r="CG512" t="b">
            <v>0</v>
          </cell>
          <cell r="CH512" t="b">
            <v>0</v>
          </cell>
          <cell r="CP512" t="str">
            <v>ERWINWON</v>
          </cell>
          <cell r="CT512" t="b">
            <v>0</v>
          </cell>
          <cell r="CV512" t="b">
            <v>0</v>
          </cell>
          <cell r="CX512" t="b">
            <v>0</v>
          </cell>
          <cell r="CZ512" t="b">
            <v>0</v>
          </cell>
          <cell r="DB512" t="b">
            <v>0</v>
          </cell>
          <cell r="DD512" t="b">
            <v>0</v>
          </cell>
          <cell r="DF512" t="b">
            <v>0</v>
          </cell>
          <cell r="DH512" t="b">
            <v>0</v>
          </cell>
          <cell r="DJ512" t="b">
            <v>0</v>
          </cell>
          <cell r="DL512" t="b">
            <v>0</v>
          </cell>
          <cell r="DN512" t="b">
            <v>0</v>
          </cell>
          <cell r="DP512" t="b">
            <v>0</v>
          </cell>
          <cell r="DV512">
            <v>0</v>
          </cell>
          <cell r="DX512">
            <v>0</v>
          </cell>
          <cell r="DZ512">
            <v>0</v>
          </cell>
          <cell r="EB512">
            <v>0</v>
          </cell>
          <cell r="ED512">
            <v>0</v>
          </cell>
          <cell r="EF512">
            <v>0</v>
          </cell>
          <cell r="EJ512">
            <v>0</v>
          </cell>
          <cell r="EL512">
            <v>0</v>
          </cell>
          <cell r="EN512">
            <v>0</v>
          </cell>
          <cell r="EP512">
            <v>0</v>
          </cell>
          <cell r="ER512">
            <v>0</v>
          </cell>
          <cell r="ET512">
            <v>0</v>
          </cell>
          <cell r="EX512">
            <v>0</v>
          </cell>
          <cell r="EZ512">
            <v>0</v>
          </cell>
          <cell r="FD512">
            <v>0</v>
          </cell>
          <cell r="FF512">
            <v>0</v>
          </cell>
        </row>
        <row r="513">
          <cell r="A513" t="str">
            <v>KysnærDK-East-2019</v>
          </cell>
          <cell r="B513" t="str">
            <v>DK-East</v>
          </cell>
          <cell r="G513">
            <v>50</v>
          </cell>
          <cell r="H513">
            <v>0</v>
          </cell>
          <cell r="N513">
            <v>184.80502993031686</v>
          </cell>
          <cell r="AK513">
            <v>50</v>
          </cell>
          <cell r="AL513">
            <v>0</v>
          </cell>
          <cell r="AN513">
            <v>0</v>
          </cell>
          <cell r="AO513">
            <v>12.962999999999997</v>
          </cell>
          <cell r="AP513">
            <v>3240.7500000000014</v>
          </cell>
          <cell r="AQ513">
            <v>0</v>
          </cell>
          <cell r="BG513" t="b">
            <v>0</v>
          </cell>
          <cell r="BO513" t="b">
            <v>0</v>
          </cell>
          <cell r="CA513" t="b">
            <v>0</v>
          </cell>
          <cell r="CB513" t="b">
            <v>0</v>
          </cell>
          <cell r="CD513" t="b">
            <v>0</v>
          </cell>
          <cell r="CE513" t="b">
            <v>0</v>
          </cell>
          <cell r="CG513" t="b">
            <v>0</v>
          </cell>
          <cell r="CH513" t="b">
            <v>0</v>
          </cell>
          <cell r="CP513" t="str">
            <v>ERWINWOF</v>
          </cell>
          <cell r="CT513" t="b">
            <v>0</v>
          </cell>
          <cell r="CV513" t="b">
            <v>0</v>
          </cell>
          <cell r="CX513" t="b">
            <v>0</v>
          </cell>
          <cell r="CZ513" t="b">
            <v>0</v>
          </cell>
          <cell r="DB513" t="b">
            <v>0</v>
          </cell>
          <cell r="DD513" t="b">
            <v>0</v>
          </cell>
          <cell r="DF513" t="b">
            <v>0</v>
          </cell>
          <cell r="DH513" t="b">
            <v>0</v>
          </cell>
          <cell r="DJ513" t="b">
            <v>0</v>
          </cell>
          <cell r="DL513" t="b">
            <v>0</v>
          </cell>
          <cell r="DN513" t="b">
            <v>0</v>
          </cell>
          <cell r="DP513" t="b">
            <v>0</v>
          </cell>
          <cell r="DV513">
            <v>0</v>
          </cell>
          <cell r="DX513">
            <v>0</v>
          </cell>
          <cell r="DZ513">
            <v>0</v>
          </cell>
          <cell r="EB513">
            <v>0</v>
          </cell>
          <cell r="ED513">
            <v>0</v>
          </cell>
          <cell r="EF513">
            <v>0</v>
          </cell>
          <cell r="EJ513">
            <v>0</v>
          </cell>
          <cell r="EL513">
            <v>0</v>
          </cell>
          <cell r="EN513">
            <v>0</v>
          </cell>
          <cell r="EP513">
            <v>0</v>
          </cell>
          <cell r="ER513">
            <v>0</v>
          </cell>
          <cell r="ET513">
            <v>0</v>
          </cell>
          <cell r="EX513">
            <v>0</v>
          </cell>
          <cell r="EZ513">
            <v>0</v>
          </cell>
          <cell r="FD513">
            <v>0</v>
          </cell>
          <cell r="FF513">
            <v>0</v>
          </cell>
        </row>
        <row r="514">
          <cell r="A514" t="str">
            <v>KysnærDK-East-2019</v>
          </cell>
          <cell r="B514" t="str">
            <v>DK-East</v>
          </cell>
          <cell r="G514">
            <v>50</v>
          </cell>
          <cell r="H514">
            <v>0</v>
          </cell>
          <cell r="N514">
            <v>184.80502993031686</v>
          </cell>
          <cell r="AK514">
            <v>50</v>
          </cell>
          <cell r="AL514">
            <v>0</v>
          </cell>
          <cell r="AN514">
            <v>0</v>
          </cell>
          <cell r="AO514">
            <v>12.962999999999997</v>
          </cell>
          <cell r="AP514">
            <v>3240.7500000000014</v>
          </cell>
          <cell r="AQ514">
            <v>0</v>
          </cell>
          <cell r="BG514" t="b">
            <v>0</v>
          </cell>
          <cell r="BO514" t="b">
            <v>0</v>
          </cell>
          <cell r="CA514" t="b">
            <v>0</v>
          </cell>
          <cell r="CB514" t="b">
            <v>0</v>
          </cell>
          <cell r="CD514" t="b">
            <v>0</v>
          </cell>
          <cell r="CE514" t="b">
            <v>0</v>
          </cell>
          <cell r="CG514" t="b">
            <v>0</v>
          </cell>
          <cell r="CH514" t="b">
            <v>0</v>
          </cell>
          <cell r="CP514" t="str">
            <v>ERWINWOF</v>
          </cell>
          <cell r="CT514" t="b">
            <v>0</v>
          </cell>
          <cell r="CV514" t="b">
            <v>0</v>
          </cell>
          <cell r="CX514" t="b">
            <v>0</v>
          </cell>
          <cell r="CZ514" t="b">
            <v>0</v>
          </cell>
          <cell r="DB514" t="b">
            <v>0</v>
          </cell>
          <cell r="DD514" t="b">
            <v>0</v>
          </cell>
          <cell r="DF514" t="b">
            <v>0</v>
          </cell>
          <cell r="DH514" t="b">
            <v>0</v>
          </cell>
          <cell r="DJ514" t="b">
            <v>0</v>
          </cell>
          <cell r="DL514" t="b">
            <v>0</v>
          </cell>
          <cell r="DN514" t="b">
            <v>0</v>
          </cell>
          <cell r="DP514" t="b">
            <v>0</v>
          </cell>
          <cell r="DV514">
            <v>0</v>
          </cell>
          <cell r="DX514">
            <v>0</v>
          </cell>
          <cell r="DZ514">
            <v>0</v>
          </cell>
          <cell r="EB514">
            <v>0</v>
          </cell>
          <cell r="ED514">
            <v>0</v>
          </cell>
          <cell r="EF514">
            <v>0</v>
          </cell>
          <cell r="EJ514">
            <v>0</v>
          </cell>
          <cell r="EL514">
            <v>0</v>
          </cell>
          <cell r="EN514">
            <v>0</v>
          </cell>
          <cell r="EP514">
            <v>0</v>
          </cell>
          <cell r="ER514">
            <v>0</v>
          </cell>
          <cell r="ET514">
            <v>0</v>
          </cell>
          <cell r="EX514">
            <v>0</v>
          </cell>
          <cell r="EZ514">
            <v>0</v>
          </cell>
          <cell r="FD514">
            <v>0</v>
          </cell>
          <cell r="FF514">
            <v>0</v>
          </cell>
        </row>
        <row r="515">
          <cell r="A515" t="str">
            <v>KysnærDK-East-2020</v>
          </cell>
          <cell r="B515" t="str">
            <v>DK-East</v>
          </cell>
          <cell r="G515">
            <v>200</v>
          </cell>
          <cell r="H515">
            <v>0</v>
          </cell>
          <cell r="N515">
            <v>739.22011972126745</v>
          </cell>
          <cell r="AK515">
            <v>200</v>
          </cell>
          <cell r="AL515">
            <v>0</v>
          </cell>
          <cell r="AN515">
            <v>0</v>
          </cell>
          <cell r="AO515">
            <v>50.660000000000004</v>
          </cell>
          <cell r="AP515">
            <v>12665</v>
          </cell>
          <cell r="AQ515">
            <v>0</v>
          </cell>
          <cell r="BG515" t="b">
            <v>0</v>
          </cell>
          <cell r="BO515" t="b">
            <v>0</v>
          </cell>
          <cell r="CA515" t="b">
            <v>0</v>
          </cell>
          <cell r="CB515" t="b">
            <v>0</v>
          </cell>
          <cell r="CD515" t="b">
            <v>0</v>
          </cell>
          <cell r="CE515" t="b">
            <v>0</v>
          </cell>
          <cell r="CG515" t="b">
            <v>0</v>
          </cell>
          <cell r="CH515" t="b">
            <v>0</v>
          </cell>
          <cell r="CP515" t="str">
            <v>ERWINWOF</v>
          </cell>
          <cell r="CT515" t="b">
            <v>0</v>
          </cell>
          <cell r="CV515" t="b">
            <v>0</v>
          </cell>
          <cell r="CX515" t="b">
            <v>0</v>
          </cell>
          <cell r="CZ515" t="b">
            <v>0</v>
          </cell>
          <cell r="DB515" t="b">
            <v>0</v>
          </cell>
          <cell r="DD515" t="b">
            <v>0</v>
          </cell>
          <cell r="DF515" t="b">
            <v>0</v>
          </cell>
          <cell r="DH515" t="b">
            <v>0</v>
          </cell>
          <cell r="DJ515" t="b">
            <v>0</v>
          </cell>
          <cell r="DL515" t="b">
            <v>0</v>
          </cell>
          <cell r="DN515" t="b">
            <v>0</v>
          </cell>
          <cell r="DP515" t="b">
            <v>0</v>
          </cell>
          <cell r="DV515">
            <v>0</v>
          </cell>
          <cell r="DX515">
            <v>0</v>
          </cell>
          <cell r="DZ515">
            <v>0</v>
          </cell>
          <cell r="EB515">
            <v>0</v>
          </cell>
          <cell r="ED515">
            <v>0</v>
          </cell>
          <cell r="EF515">
            <v>0</v>
          </cell>
          <cell r="EJ515">
            <v>0</v>
          </cell>
          <cell r="EL515">
            <v>0</v>
          </cell>
          <cell r="EN515">
            <v>0</v>
          </cell>
          <cell r="EP515">
            <v>0</v>
          </cell>
          <cell r="ER515">
            <v>0</v>
          </cell>
          <cell r="ET515">
            <v>0</v>
          </cell>
          <cell r="EX515">
            <v>0</v>
          </cell>
          <cell r="EZ515">
            <v>0</v>
          </cell>
          <cell r="FD515">
            <v>0</v>
          </cell>
          <cell r="FF515">
            <v>0</v>
          </cell>
        </row>
        <row r="516">
          <cell r="A516" t="str">
            <v>KysnærDK-East-2020</v>
          </cell>
          <cell r="B516" t="str">
            <v>DK-East</v>
          </cell>
          <cell r="G516">
            <v>200</v>
          </cell>
          <cell r="H516">
            <v>0</v>
          </cell>
          <cell r="N516">
            <v>739.22011972126745</v>
          </cell>
          <cell r="AK516">
            <v>200</v>
          </cell>
          <cell r="AL516">
            <v>0</v>
          </cell>
          <cell r="AN516">
            <v>0</v>
          </cell>
          <cell r="AO516">
            <v>50.660000000000004</v>
          </cell>
          <cell r="AP516">
            <v>12665</v>
          </cell>
          <cell r="AQ516">
            <v>0</v>
          </cell>
          <cell r="BG516" t="b">
            <v>0</v>
          </cell>
          <cell r="BO516" t="b">
            <v>0</v>
          </cell>
          <cell r="CA516" t="b">
            <v>0</v>
          </cell>
          <cell r="CB516" t="b">
            <v>0</v>
          </cell>
          <cell r="CD516" t="b">
            <v>0</v>
          </cell>
          <cell r="CE516" t="b">
            <v>0</v>
          </cell>
          <cell r="CG516" t="b">
            <v>0</v>
          </cell>
          <cell r="CH516" t="b">
            <v>0</v>
          </cell>
          <cell r="CP516" t="str">
            <v>ERWINWOF</v>
          </cell>
          <cell r="CT516" t="b">
            <v>0</v>
          </cell>
          <cell r="CV516" t="b">
            <v>0</v>
          </cell>
          <cell r="CX516" t="b">
            <v>0</v>
          </cell>
          <cell r="CZ516" t="b">
            <v>0</v>
          </cell>
          <cell r="DB516" t="b">
            <v>0</v>
          </cell>
          <cell r="DD516" t="b">
            <v>0</v>
          </cell>
          <cell r="DF516" t="b">
            <v>0</v>
          </cell>
          <cell r="DH516" t="b">
            <v>0</v>
          </cell>
          <cell r="DJ516" t="b">
            <v>0</v>
          </cell>
          <cell r="DL516" t="b">
            <v>0</v>
          </cell>
          <cell r="DN516" t="b">
            <v>0</v>
          </cell>
          <cell r="DP516" t="b">
            <v>0</v>
          </cell>
          <cell r="DV516">
            <v>0</v>
          </cell>
          <cell r="DX516">
            <v>0</v>
          </cell>
          <cell r="DZ516">
            <v>0</v>
          </cell>
          <cell r="EB516">
            <v>0</v>
          </cell>
          <cell r="ED516">
            <v>0</v>
          </cell>
          <cell r="EF516">
            <v>0</v>
          </cell>
          <cell r="EJ516">
            <v>0</v>
          </cell>
          <cell r="EL516">
            <v>0</v>
          </cell>
          <cell r="EN516">
            <v>0</v>
          </cell>
          <cell r="EP516">
            <v>0</v>
          </cell>
          <cell r="ER516">
            <v>0</v>
          </cell>
          <cell r="ET516">
            <v>0</v>
          </cell>
          <cell r="EX516">
            <v>0</v>
          </cell>
          <cell r="EZ516">
            <v>0</v>
          </cell>
          <cell r="FD516">
            <v>0</v>
          </cell>
          <cell r="FF516">
            <v>0</v>
          </cell>
        </row>
        <row r="517">
          <cell r="A517" t="str">
            <v>HavvindSmåDK-East-Vindeby</v>
          </cell>
          <cell r="B517" t="str">
            <v>DK-East</v>
          </cell>
          <cell r="G517">
            <v>4.95</v>
          </cell>
          <cell r="H517">
            <v>0</v>
          </cell>
          <cell r="N517">
            <v>10.89</v>
          </cell>
          <cell r="AK517">
            <v>4.95</v>
          </cell>
          <cell r="AL517">
            <v>0</v>
          </cell>
          <cell r="AN517">
            <v>0</v>
          </cell>
          <cell r="AO517">
            <v>1.4013450000000001</v>
          </cell>
          <cell r="AP517">
            <v>350.33625000000006</v>
          </cell>
          <cell r="AQ517">
            <v>0</v>
          </cell>
          <cell r="BG517" t="b">
            <v>0</v>
          </cell>
          <cell r="BO517" t="b">
            <v>0</v>
          </cell>
          <cell r="CA517" t="b">
            <v>0</v>
          </cell>
          <cell r="CB517" t="b">
            <v>0</v>
          </cell>
          <cell r="CD517" t="b">
            <v>0</v>
          </cell>
          <cell r="CE517" t="b">
            <v>0</v>
          </cell>
          <cell r="CG517" t="b">
            <v>0</v>
          </cell>
          <cell r="CH517" t="b">
            <v>0</v>
          </cell>
          <cell r="CP517" t="str">
            <v>ERWINWOF</v>
          </cell>
          <cell r="CT517" t="b">
            <v>0</v>
          </cell>
          <cell r="CV517" t="b">
            <v>0</v>
          </cell>
          <cell r="CX517" t="b">
            <v>0</v>
          </cell>
          <cell r="CZ517" t="b">
            <v>0</v>
          </cell>
          <cell r="DB517" t="b">
            <v>0</v>
          </cell>
          <cell r="DD517" t="b">
            <v>0</v>
          </cell>
          <cell r="DF517" t="b">
            <v>0</v>
          </cell>
          <cell r="DH517" t="b">
            <v>0</v>
          </cell>
          <cell r="DJ517" t="b">
            <v>0</v>
          </cell>
          <cell r="DL517" t="b">
            <v>0</v>
          </cell>
          <cell r="DN517" t="b">
            <v>0</v>
          </cell>
          <cell r="DP517" t="b">
            <v>0</v>
          </cell>
          <cell r="DV517">
            <v>0</v>
          </cell>
          <cell r="DX517">
            <v>0</v>
          </cell>
          <cell r="DZ517">
            <v>0</v>
          </cell>
          <cell r="EB517">
            <v>0</v>
          </cell>
          <cell r="ED517">
            <v>0</v>
          </cell>
          <cell r="EF517">
            <v>0</v>
          </cell>
          <cell r="EJ517">
            <v>0</v>
          </cell>
          <cell r="EL517">
            <v>0</v>
          </cell>
          <cell r="EN517">
            <v>0</v>
          </cell>
          <cell r="EP517">
            <v>0</v>
          </cell>
          <cell r="ER517">
            <v>0</v>
          </cell>
          <cell r="ET517">
            <v>0</v>
          </cell>
          <cell r="EX517">
            <v>0</v>
          </cell>
          <cell r="EZ517">
            <v>0</v>
          </cell>
          <cell r="FD517">
            <v>0</v>
          </cell>
          <cell r="FF517">
            <v>0</v>
          </cell>
        </row>
        <row r="518">
          <cell r="A518" t="str">
            <v>HavvindSmåDK-East-Middelgrund</v>
          </cell>
          <cell r="B518" t="str">
            <v>DK-East</v>
          </cell>
          <cell r="G518">
            <v>40</v>
          </cell>
          <cell r="H518">
            <v>0</v>
          </cell>
          <cell r="N518">
            <v>100</v>
          </cell>
          <cell r="AK518">
            <v>40</v>
          </cell>
          <cell r="AL518">
            <v>0</v>
          </cell>
          <cell r="AN518">
            <v>0</v>
          </cell>
          <cell r="AO518">
            <v>11.324000000000002</v>
          </cell>
          <cell r="AP518">
            <v>2831</v>
          </cell>
          <cell r="AQ518">
            <v>0</v>
          </cell>
          <cell r="BG518" t="b">
            <v>0</v>
          </cell>
          <cell r="BO518" t="b">
            <v>0</v>
          </cell>
          <cell r="CA518" t="b">
            <v>0</v>
          </cell>
          <cell r="CB518" t="b">
            <v>0</v>
          </cell>
          <cell r="CD518" t="b">
            <v>0</v>
          </cell>
          <cell r="CE518" t="b">
            <v>0</v>
          </cell>
          <cell r="CG518" t="b">
            <v>0</v>
          </cell>
          <cell r="CH518" t="b">
            <v>0</v>
          </cell>
          <cell r="CP518" t="str">
            <v>ERWINWOF</v>
          </cell>
          <cell r="CT518" t="b">
            <v>0</v>
          </cell>
          <cell r="CV518" t="b">
            <v>0</v>
          </cell>
          <cell r="CX518" t="b">
            <v>0</v>
          </cell>
          <cell r="CZ518" t="b">
            <v>0</v>
          </cell>
          <cell r="DB518" t="b">
            <v>0</v>
          </cell>
          <cell r="DD518" t="b">
            <v>0</v>
          </cell>
          <cell r="DF518" t="b">
            <v>0</v>
          </cell>
          <cell r="DH518" t="b">
            <v>0</v>
          </cell>
          <cell r="DJ518" t="b">
            <v>0</v>
          </cell>
          <cell r="DL518" t="b">
            <v>0</v>
          </cell>
          <cell r="DN518" t="b">
            <v>0</v>
          </cell>
          <cell r="DP518" t="b">
            <v>0</v>
          </cell>
          <cell r="DV518">
            <v>0</v>
          </cell>
          <cell r="DX518">
            <v>0</v>
          </cell>
          <cell r="DZ518">
            <v>0</v>
          </cell>
          <cell r="EB518">
            <v>0</v>
          </cell>
          <cell r="ED518">
            <v>0</v>
          </cell>
          <cell r="EF518">
            <v>0</v>
          </cell>
          <cell r="EJ518">
            <v>0</v>
          </cell>
          <cell r="EL518">
            <v>0</v>
          </cell>
          <cell r="EN518">
            <v>0</v>
          </cell>
          <cell r="EP518">
            <v>0</v>
          </cell>
          <cell r="ER518">
            <v>0</v>
          </cell>
          <cell r="ET518">
            <v>0</v>
          </cell>
          <cell r="EX518">
            <v>0</v>
          </cell>
          <cell r="EZ518">
            <v>0</v>
          </cell>
          <cell r="FD518">
            <v>0</v>
          </cell>
          <cell r="FF518">
            <v>0</v>
          </cell>
        </row>
        <row r="519">
          <cell r="A519" t="str">
            <v>HavvindSmåDK-East-Middelgrund</v>
          </cell>
          <cell r="B519" t="str">
            <v>DK-East</v>
          </cell>
          <cell r="G519">
            <v>40</v>
          </cell>
          <cell r="H519">
            <v>0</v>
          </cell>
          <cell r="N519">
            <v>100</v>
          </cell>
          <cell r="AK519">
            <v>40</v>
          </cell>
          <cell r="AL519">
            <v>0</v>
          </cell>
          <cell r="AN519">
            <v>0</v>
          </cell>
          <cell r="AO519">
            <v>11.324000000000002</v>
          </cell>
          <cell r="AP519">
            <v>2831</v>
          </cell>
          <cell r="AQ519">
            <v>0</v>
          </cell>
          <cell r="BG519" t="b">
            <v>0</v>
          </cell>
          <cell r="BO519" t="b">
            <v>0</v>
          </cell>
          <cell r="CA519" t="b">
            <v>0</v>
          </cell>
          <cell r="CB519" t="b">
            <v>0</v>
          </cell>
          <cell r="CD519" t="b">
            <v>0</v>
          </cell>
          <cell r="CE519" t="b">
            <v>0</v>
          </cell>
          <cell r="CG519" t="b">
            <v>0</v>
          </cell>
          <cell r="CH519" t="b">
            <v>0</v>
          </cell>
          <cell r="CP519" t="str">
            <v>ERWINWOF</v>
          </cell>
          <cell r="CT519" t="b">
            <v>0</v>
          </cell>
          <cell r="CV519" t="b">
            <v>0</v>
          </cell>
          <cell r="CX519" t="b">
            <v>0</v>
          </cell>
          <cell r="CZ519" t="b">
            <v>0</v>
          </cell>
          <cell r="DB519" t="b">
            <v>0</v>
          </cell>
          <cell r="DD519" t="b">
            <v>0</v>
          </cell>
          <cell r="DF519" t="b">
            <v>0</v>
          </cell>
          <cell r="DH519" t="b">
            <v>0</v>
          </cell>
          <cell r="DJ519" t="b">
            <v>0</v>
          </cell>
          <cell r="DL519" t="b">
            <v>0</v>
          </cell>
          <cell r="DN519" t="b">
            <v>0</v>
          </cell>
          <cell r="DP519" t="b">
            <v>0</v>
          </cell>
          <cell r="DV519">
            <v>0</v>
          </cell>
          <cell r="DX519">
            <v>0</v>
          </cell>
          <cell r="DZ519">
            <v>0</v>
          </cell>
          <cell r="EB519">
            <v>0</v>
          </cell>
          <cell r="ED519">
            <v>0</v>
          </cell>
          <cell r="EF519">
            <v>0</v>
          </cell>
          <cell r="EJ519">
            <v>0</v>
          </cell>
          <cell r="EL519">
            <v>0</v>
          </cell>
          <cell r="EN519">
            <v>0</v>
          </cell>
          <cell r="EP519">
            <v>0</v>
          </cell>
          <cell r="ER519">
            <v>0</v>
          </cell>
          <cell r="ET519">
            <v>0</v>
          </cell>
          <cell r="EX519">
            <v>0</v>
          </cell>
          <cell r="EZ519">
            <v>0</v>
          </cell>
          <cell r="FD519">
            <v>0</v>
          </cell>
          <cell r="FF519">
            <v>0</v>
          </cell>
        </row>
        <row r="520">
          <cell r="A520" t="str">
            <v>HavvindSmåDK-East-Avedøreværket-2010</v>
          </cell>
          <cell r="B520" t="str">
            <v>DK-East</v>
          </cell>
          <cell r="G520">
            <v>7.2</v>
          </cell>
          <cell r="H520">
            <v>0</v>
          </cell>
          <cell r="N520">
            <v>21.485386264069788</v>
          </cell>
          <cell r="AK520">
            <v>7.2</v>
          </cell>
          <cell r="AL520">
            <v>0</v>
          </cell>
          <cell r="AN520">
            <v>0</v>
          </cell>
          <cell r="AO520">
            <v>1.1264400000000001</v>
          </cell>
          <cell r="AP520">
            <v>375.48</v>
          </cell>
          <cell r="AQ520">
            <v>0</v>
          </cell>
          <cell r="BG520" t="b">
            <v>0</v>
          </cell>
          <cell r="BO520" t="b">
            <v>0</v>
          </cell>
          <cell r="CA520" t="b">
            <v>0</v>
          </cell>
          <cell r="CB520" t="b">
            <v>0</v>
          </cell>
          <cell r="CD520" t="b">
            <v>0</v>
          </cell>
          <cell r="CE520" t="b">
            <v>0</v>
          </cell>
          <cell r="CG520" t="b">
            <v>0</v>
          </cell>
          <cell r="CH520" t="b">
            <v>0</v>
          </cell>
          <cell r="CP520" t="str">
            <v>ERWINWOF</v>
          </cell>
          <cell r="CT520" t="b">
            <v>0</v>
          </cell>
          <cell r="CV520" t="b">
            <v>0</v>
          </cell>
          <cell r="CX520" t="b">
            <v>0</v>
          </cell>
          <cell r="CZ520" t="b">
            <v>0</v>
          </cell>
          <cell r="DB520" t="b">
            <v>0</v>
          </cell>
          <cell r="DD520" t="b">
            <v>0</v>
          </cell>
          <cell r="DF520" t="b">
            <v>0</v>
          </cell>
          <cell r="DH520" t="b">
            <v>0</v>
          </cell>
          <cell r="DJ520" t="b">
            <v>0</v>
          </cell>
          <cell r="DL520" t="b">
            <v>0</v>
          </cell>
          <cell r="DN520" t="b">
            <v>0</v>
          </cell>
          <cell r="DP520" t="b">
            <v>0</v>
          </cell>
          <cell r="DV520">
            <v>0</v>
          </cell>
          <cell r="DX520">
            <v>0</v>
          </cell>
          <cell r="DZ520">
            <v>0</v>
          </cell>
          <cell r="EB520">
            <v>0</v>
          </cell>
          <cell r="ED520">
            <v>0</v>
          </cell>
          <cell r="EF520">
            <v>0</v>
          </cell>
          <cell r="EJ520">
            <v>0</v>
          </cell>
          <cell r="EL520">
            <v>0</v>
          </cell>
          <cell r="EN520">
            <v>0</v>
          </cell>
          <cell r="EP520">
            <v>0</v>
          </cell>
          <cell r="ER520">
            <v>0</v>
          </cell>
          <cell r="ET520">
            <v>0</v>
          </cell>
          <cell r="EX520">
            <v>0</v>
          </cell>
          <cell r="EZ520">
            <v>0</v>
          </cell>
          <cell r="FD520">
            <v>0</v>
          </cell>
          <cell r="FF520">
            <v>0</v>
          </cell>
        </row>
        <row r="521">
          <cell r="A521" t="str">
            <v>HavvindSmåDK-East-Avedøreværket-2010</v>
          </cell>
          <cell r="B521" t="str">
            <v>DK-East</v>
          </cell>
          <cell r="G521">
            <v>7.2</v>
          </cell>
          <cell r="H521">
            <v>0</v>
          </cell>
          <cell r="N521">
            <v>21.485386264069788</v>
          </cell>
          <cell r="AK521">
            <v>7.2</v>
          </cell>
          <cell r="AL521">
            <v>0</v>
          </cell>
          <cell r="AN521">
            <v>0</v>
          </cell>
          <cell r="AO521">
            <v>1.1264400000000001</v>
          </cell>
          <cell r="AP521">
            <v>375.48</v>
          </cell>
          <cell r="AQ521">
            <v>0</v>
          </cell>
          <cell r="BG521" t="b">
            <v>0</v>
          </cell>
          <cell r="BO521" t="b">
            <v>0</v>
          </cell>
          <cell r="CA521" t="b">
            <v>0</v>
          </cell>
          <cell r="CB521" t="b">
            <v>0</v>
          </cell>
          <cell r="CD521" t="b">
            <v>0</v>
          </cell>
          <cell r="CE521" t="b">
            <v>0</v>
          </cell>
          <cell r="CG521" t="b">
            <v>0</v>
          </cell>
          <cell r="CH521" t="b">
            <v>0</v>
          </cell>
          <cell r="CP521" t="str">
            <v>ERWINWOF</v>
          </cell>
          <cell r="CT521" t="b">
            <v>0</v>
          </cell>
          <cell r="CV521" t="b">
            <v>0</v>
          </cell>
          <cell r="CX521" t="b">
            <v>0</v>
          </cell>
          <cell r="CZ521" t="b">
            <v>0</v>
          </cell>
          <cell r="DB521" t="b">
            <v>0</v>
          </cell>
          <cell r="DD521" t="b">
            <v>0</v>
          </cell>
          <cell r="DF521" t="b">
            <v>0</v>
          </cell>
          <cell r="DH521" t="b">
            <v>0</v>
          </cell>
          <cell r="DJ521" t="b">
            <v>0</v>
          </cell>
          <cell r="DL521" t="b">
            <v>0</v>
          </cell>
          <cell r="DN521" t="b">
            <v>0</v>
          </cell>
          <cell r="DP521" t="b">
            <v>0</v>
          </cell>
          <cell r="DV521">
            <v>0</v>
          </cell>
          <cell r="DX521">
            <v>0</v>
          </cell>
          <cell r="DZ521">
            <v>0</v>
          </cell>
          <cell r="EB521">
            <v>0</v>
          </cell>
          <cell r="ED521">
            <v>0</v>
          </cell>
          <cell r="EF521">
            <v>0</v>
          </cell>
          <cell r="EJ521">
            <v>0</v>
          </cell>
          <cell r="EL521">
            <v>0</v>
          </cell>
          <cell r="EN521">
            <v>0</v>
          </cell>
          <cell r="EP521">
            <v>0</v>
          </cell>
          <cell r="ER521">
            <v>0</v>
          </cell>
          <cell r="ET521">
            <v>0</v>
          </cell>
          <cell r="EX521">
            <v>0</v>
          </cell>
          <cell r="EZ521">
            <v>0</v>
          </cell>
          <cell r="FD521">
            <v>0</v>
          </cell>
          <cell r="FF521">
            <v>0</v>
          </cell>
        </row>
        <row r="522">
          <cell r="A522" t="str">
            <v>HavvindSmåDK-East-Avedøreværket-2012</v>
          </cell>
          <cell r="B522" t="str">
            <v>DK-East</v>
          </cell>
          <cell r="G522">
            <v>3.6</v>
          </cell>
          <cell r="H522">
            <v>0</v>
          </cell>
          <cell r="N522">
            <v>10.742693132034894</v>
          </cell>
          <cell r="AK522">
            <v>3.6</v>
          </cell>
          <cell r="AL522">
            <v>0</v>
          </cell>
          <cell r="AN522">
            <v>0</v>
          </cell>
          <cell r="AO522">
            <v>0.56322000000000005</v>
          </cell>
          <cell r="AP522">
            <v>187.74</v>
          </cell>
          <cell r="AQ522">
            <v>0</v>
          </cell>
          <cell r="BG522" t="b">
            <v>0</v>
          </cell>
          <cell r="BO522" t="b">
            <v>0</v>
          </cell>
          <cell r="CA522" t="b">
            <v>0</v>
          </cell>
          <cell r="CB522" t="b">
            <v>0</v>
          </cell>
          <cell r="CD522" t="b">
            <v>0</v>
          </cell>
          <cell r="CE522" t="b">
            <v>0</v>
          </cell>
          <cell r="CG522" t="b">
            <v>0</v>
          </cell>
          <cell r="CH522" t="b">
            <v>0</v>
          </cell>
          <cell r="CP522" t="str">
            <v>ERWINWOF</v>
          </cell>
          <cell r="CT522" t="b">
            <v>0</v>
          </cell>
          <cell r="CV522" t="b">
            <v>0</v>
          </cell>
          <cell r="CX522" t="b">
            <v>0</v>
          </cell>
          <cell r="CZ522" t="b">
            <v>0</v>
          </cell>
          <cell r="DB522" t="b">
            <v>0</v>
          </cell>
          <cell r="DD522" t="b">
            <v>0</v>
          </cell>
          <cell r="DF522" t="b">
            <v>0</v>
          </cell>
          <cell r="DH522" t="b">
            <v>0</v>
          </cell>
          <cell r="DJ522" t="b">
            <v>0</v>
          </cell>
          <cell r="DL522" t="b">
            <v>0</v>
          </cell>
          <cell r="DN522" t="b">
            <v>0</v>
          </cell>
          <cell r="DP522" t="b">
            <v>0</v>
          </cell>
          <cell r="DV522">
            <v>0</v>
          </cell>
          <cell r="DX522">
            <v>0</v>
          </cell>
          <cell r="DZ522">
            <v>0</v>
          </cell>
          <cell r="EB522">
            <v>0</v>
          </cell>
          <cell r="ED522">
            <v>0</v>
          </cell>
          <cell r="EF522">
            <v>0</v>
          </cell>
          <cell r="EJ522">
            <v>0</v>
          </cell>
          <cell r="EL522">
            <v>0</v>
          </cell>
          <cell r="EN522">
            <v>0</v>
          </cell>
          <cell r="EP522">
            <v>0</v>
          </cell>
          <cell r="ER522">
            <v>0</v>
          </cell>
          <cell r="ET522">
            <v>0</v>
          </cell>
          <cell r="EX522">
            <v>0</v>
          </cell>
          <cell r="EZ522">
            <v>0</v>
          </cell>
          <cell r="FD522">
            <v>0</v>
          </cell>
          <cell r="FF522">
            <v>0</v>
          </cell>
        </row>
        <row r="523">
          <cell r="A523" t="str">
            <v>HavvindSmåDK-East-Avedøreværket-2012</v>
          </cell>
          <cell r="B523" t="str">
            <v>DK-East</v>
          </cell>
          <cell r="G523">
            <v>3.6</v>
          </cell>
          <cell r="H523">
            <v>0</v>
          </cell>
          <cell r="N523">
            <v>10.742693132034894</v>
          </cell>
          <cell r="AK523">
            <v>3.6</v>
          </cell>
          <cell r="AL523">
            <v>0</v>
          </cell>
          <cell r="AN523">
            <v>0</v>
          </cell>
          <cell r="AO523">
            <v>0.56322000000000005</v>
          </cell>
          <cell r="AP523">
            <v>187.74</v>
          </cell>
          <cell r="AQ523">
            <v>0</v>
          </cell>
          <cell r="BG523" t="b">
            <v>0</v>
          </cell>
          <cell r="BO523" t="b">
            <v>0</v>
          </cell>
          <cell r="CA523" t="b">
            <v>0</v>
          </cell>
          <cell r="CB523" t="b">
            <v>0</v>
          </cell>
          <cell r="CD523" t="b">
            <v>0</v>
          </cell>
          <cell r="CE523" t="b">
            <v>0</v>
          </cell>
          <cell r="CG523" t="b">
            <v>0</v>
          </cell>
          <cell r="CH523" t="b">
            <v>0</v>
          </cell>
          <cell r="CP523" t="str">
            <v>ERWINWOF</v>
          </cell>
          <cell r="CT523" t="b">
            <v>0</v>
          </cell>
          <cell r="CV523" t="b">
            <v>0</v>
          </cell>
          <cell r="CX523" t="b">
            <v>0</v>
          </cell>
          <cell r="CZ523" t="b">
            <v>0</v>
          </cell>
          <cell r="DB523" t="b">
            <v>0</v>
          </cell>
          <cell r="DD523" t="b">
            <v>0</v>
          </cell>
          <cell r="DF523" t="b">
            <v>0</v>
          </cell>
          <cell r="DH523" t="b">
            <v>0</v>
          </cell>
          <cell r="DJ523" t="b">
            <v>0</v>
          </cell>
          <cell r="DL523" t="b">
            <v>0</v>
          </cell>
          <cell r="DN523" t="b">
            <v>0</v>
          </cell>
          <cell r="DP523" t="b">
            <v>0</v>
          </cell>
          <cell r="DV523">
            <v>0</v>
          </cell>
          <cell r="DX523">
            <v>0</v>
          </cell>
          <cell r="DZ523">
            <v>0</v>
          </cell>
          <cell r="EB523">
            <v>0</v>
          </cell>
          <cell r="ED523">
            <v>0</v>
          </cell>
          <cell r="EF523">
            <v>0</v>
          </cell>
          <cell r="EJ523">
            <v>0</v>
          </cell>
          <cell r="EL523">
            <v>0</v>
          </cell>
          <cell r="EN523">
            <v>0</v>
          </cell>
          <cell r="EP523">
            <v>0</v>
          </cell>
          <cell r="ER523">
            <v>0</v>
          </cell>
          <cell r="ET523">
            <v>0</v>
          </cell>
          <cell r="EX523">
            <v>0</v>
          </cell>
          <cell r="EZ523">
            <v>0</v>
          </cell>
          <cell r="FD523">
            <v>0</v>
          </cell>
          <cell r="FF523">
            <v>0</v>
          </cell>
        </row>
        <row r="524">
          <cell r="A524" t="str">
            <v>HavvindSmåDK-East-Sprogø</v>
          </cell>
          <cell r="B524" t="str">
            <v>DK-East</v>
          </cell>
          <cell r="G524">
            <v>21</v>
          </cell>
          <cell r="H524">
            <v>0</v>
          </cell>
          <cell r="N524">
            <v>77.618112570733075</v>
          </cell>
          <cell r="AK524">
            <v>21</v>
          </cell>
          <cell r="AL524">
            <v>0</v>
          </cell>
          <cell r="AN524">
            <v>0</v>
          </cell>
          <cell r="AO524">
            <v>5.9451000000000001</v>
          </cell>
          <cell r="AP524">
            <v>1486.2750000000001</v>
          </cell>
          <cell r="AQ524">
            <v>0</v>
          </cell>
          <cell r="BG524" t="b">
            <v>0</v>
          </cell>
          <cell r="BO524" t="b">
            <v>0</v>
          </cell>
          <cell r="CA524" t="b">
            <v>0</v>
          </cell>
          <cell r="CB524" t="b">
            <v>0</v>
          </cell>
          <cell r="CD524" t="b">
            <v>0</v>
          </cell>
          <cell r="CE524" t="b">
            <v>0</v>
          </cell>
          <cell r="CG524" t="b">
            <v>0</v>
          </cell>
          <cell r="CH524" t="b">
            <v>0</v>
          </cell>
          <cell r="CP524" t="str">
            <v>ERWINWOF</v>
          </cell>
          <cell r="CT524" t="b">
            <v>0</v>
          </cell>
          <cell r="CV524" t="b">
            <v>0</v>
          </cell>
          <cell r="CX524" t="b">
            <v>0</v>
          </cell>
          <cell r="CZ524" t="b">
            <v>0</v>
          </cell>
          <cell r="DB524" t="b">
            <v>0</v>
          </cell>
          <cell r="DD524" t="b">
            <v>0</v>
          </cell>
          <cell r="DF524" t="b">
            <v>0</v>
          </cell>
          <cell r="DH524" t="b">
            <v>0</v>
          </cell>
          <cell r="DJ524" t="b">
            <v>0</v>
          </cell>
          <cell r="DL524" t="b">
            <v>0</v>
          </cell>
          <cell r="DN524" t="b">
            <v>0</v>
          </cell>
          <cell r="DP524" t="b">
            <v>0</v>
          </cell>
          <cell r="DV524">
            <v>0</v>
          </cell>
          <cell r="DX524">
            <v>0</v>
          </cell>
          <cell r="DZ524">
            <v>0</v>
          </cell>
          <cell r="EB524">
            <v>0</v>
          </cell>
          <cell r="ED524">
            <v>0</v>
          </cell>
          <cell r="EF524">
            <v>0</v>
          </cell>
          <cell r="EJ524">
            <v>0</v>
          </cell>
          <cell r="EL524">
            <v>0</v>
          </cell>
          <cell r="EN524">
            <v>0</v>
          </cell>
          <cell r="EP524">
            <v>0</v>
          </cell>
          <cell r="ER524">
            <v>0</v>
          </cell>
          <cell r="ET524">
            <v>0</v>
          </cell>
          <cell r="EX524">
            <v>0</v>
          </cell>
          <cell r="EZ524">
            <v>0</v>
          </cell>
          <cell r="FD524">
            <v>0</v>
          </cell>
          <cell r="FF524">
            <v>0</v>
          </cell>
        </row>
        <row r="525">
          <cell r="A525" t="str">
            <v>HavvindSmåDK-East-Sprogø</v>
          </cell>
          <cell r="B525" t="str">
            <v>DK-East</v>
          </cell>
          <cell r="G525">
            <v>21</v>
          </cell>
          <cell r="H525">
            <v>0</v>
          </cell>
          <cell r="N525">
            <v>77.618112570733075</v>
          </cell>
          <cell r="AK525">
            <v>21</v>
          </cell>
          <cell r="AL525">
            <v>0</v>
          </cell>
          <cell r="AN525">
            <v>0</v>
          </cell>
          <cell r="AO525">
            <v>5.9451000000000001</v>
          </cell>
          <cell r="AP525">
            <v>1486.2750000000001</v>
          </cell>
          <cell r="AQ525">
            <v>0</v>
          </cell>
          <cell r="BG525" t="b">
            <v>0</v>
          </cell>
          <cell r="BO525" t="b">
            <v>0</v>
          </cell>
          <cell r="CA525" t="b">
            <v>0</v>
          </cell>
          <cell r="CB525" t="b">
            <v>0</v>
          </cell>
          <cell r="CD525" t="b">
            <v>0</v>
          </cell>
          <cell r="CE525" t="b">
            <v>0</v>
          </cell>
          <cell r="CG525" t="b">
            <v>0</v>
          </cell>
          <cell r="CH525" t="b">
            <v>0</v>
          </cell>
          <cell r="CP525" t="str">
            <v>ERWINWOF</v>
          </cell>
          <cell r="CT525" t="b">
            <v>0</v>
          </cell>
          <cell r="CV525" t="b">
            <v>0</v>
          </cell>
          <cell r="CX525" t="b">
            <v>0</v>
          </cell>
          <cell r="CZ525" t="b">
            <v>0</v>
          </cell>
          <cell r="DB525" t="b">
            <v>0</v>
          </cell>
          <cell r="DD525" t="b">
            <v>0</v>
          </cell>
          <cell r="DF525" t="b">
            <v>0</v>
          </cell>
          <cell r="DH525" t="b">
            <v>0</v>
          </cell>
          <cell r="DJ525" t="b">
            <v>0</v>
          </cell>
          <cell r="DL525" t="b">
            <v>0</v>
          </cell>
          <cell r="DN525" t="b">
            <v>0</v>
          </cell>
          <cell r="DP525" t="b">
            <v>0</v>
          </cell>
          <cell r="DV525">
            <v>0</v>
          </cell>
          <cell r="DX525">
            <v>0</v>
          </cell>
          <cell r="DZ525">
            <v>0</v>
          </cell>
          <cell r="EB525">
            <v>0</v>
          </cell>
          <cell r="ED525">
            <v>0</v>
          </cell>
          <cell r="EF525">
            <v>0</v>
          </cell>
          <cell r="EJ525">
            <v>0</v>
          </cell>
          <cell r="EL525">
            <v>0</v>
          </cell>
          <cell r="EN525">
            <v>0</v>
          </cell>
          <cell r="EP525">
            <v>0</v>
          </cell>
          <cell r="ER525">
            <v>0</v>
          </cell>
          <cell r="ET525">
            <v>0</v>
          </cell>
          <cell r="EX525">
            <v>0</v>
          </cell>
          <cell r="EZ525">
            <v>0</v>
          </cell>
          <cell r="FD525">
            <v>0</v>
          </cell>
          <cell r="FF525">
            <v>0</v>
          </cell>
        </row>
        <row r="526">
          <cell r="A526" t="str">
            <v>Nysted</v>
          </cell>
          <cell r="B526" t="str">
            <v>DK-East</v>
          </cell>
          <cell r="G526">
            <v>165.6</v>
          </cell>
          <cell r="H526">
            <v>0</v>
          </cell>
          <cell r="N526">
            <v>612.07425912920939</v>
          </cell>
          <cell r="AK526">
            <v>165.6</v>
          </cell>
          <cell r="AL526">
            <v>0</v>
          </cell>
          <cell r="AN526">
            <v>0</v>
          </cell>
          <cell r="AO526">
            <v>46.881360000000001</v>
          </cell>
          <cell r="AP526">
            <v>11720.34</v>
          </cell>
          <cell r="AQ526">
            <v>0</v>
          </cell>
          <cell r="BG526" t="b">
            <v>0</v>
          </cell>
          <cell r="BO526" t="b">
            <v>0</v>
          </cell>
          <cell r="CA526" t="b">
            <v>0</v>
          </cell>
          <cell r="CB526" t="b">
            <v>0</v>
          </cell>
          <cell r="CD526" t="b">
            <v>0</v>
          </cell>
          <cell r="CE526" t="b">
            <v>0</v>
          </cell>
          <cell r="CG526" t="b">
            <v>0</v>
          </cell>
          <cell r="CH526" t="b">
            <v>0</v>
          </cell>
          <cell r="CP526" t="str">
            <v>ERWINWOF</v>
          </cell>
          <cell r="CT526" t="b">
            <v>0</v>
          </cell>
          <cell r="CV526" t="b">
            <v>0</v>
          </cell>
          <cell r="CX526" t="b">
            <v>0</v>
          </cell>
          <cell r="CZ526" t="b">
            <v>0</v>
          </cell>
          <cell r="DB526" t="b">
            <v>0</v>
          </cell>
          <cell r="DD526" t="b">
            <v>0</v>
          </cell>
          <cell r="DF526" t="b">
            <v>0</v>
          </cell>
          <cell r="DH526" t="b">
            <v>0</v>
          </cell>
          <cell r="DJ526" t="b">
            <v>0</v>
          </cell>
          <cell r="DL526" t="b">
            <v>0</v>
          </cell>
          <cell r="DN526" t="b">
            <v>0</v>
          </cell>
          <cell r="DP526" t="b">
            <v>0</v>
          </cell>
          <cell r="DV526">
            <v>0</v>
          </cell>
          <cell r="DX526">
            <v>0</v>
          </cell>
          <cell r="DZ526">
            <v>0</v>
          </cell>
          <cell r="EB526">
            <v>0</v>
          </cell>
          <cell r="ED526">
            <v>0</v>
          </cell>
          <cell r="EF526">
            <v>0</v>
          </cell>
          <cell r="EJ526">
            <v>0</v>
          </cell>
          <cell r="EL526">
            <v>0</v>
          </cell>
          <cell r="EN526">
            <v>0</v>
          </cell>
          <cell r="EP526">
            <v>0</v>
          </cell>
          <cell r="ER526">
            <v>0</v>
          </cell>
          <cell r="ET526">
            <v>0</v>
          </cell>
          <cell r="EX526">
            <v>0</v>
          </cell>
          <cell r="EZ526">
            <v>0</v>
          </cell>
          <cell r="FD526">
            <v>0</v>
          </cell>
          <cell r="FF526">
            <v>0</v>
          </cell>
        </row>
        <row r="527">
          <cell r="A527" t="str">
            <v>Nysted</v>
          </cell>
          <cell r="B527" t="str">
            <v>DK-East</v>
          </cell>
          <cell r="G527">
            <v>165.6</v>
          </cell>
          <cell r="H527">
            <v>0</v>
          </cell>
          <cell r="N527">
            <v>612.07425912920939</v>
          </cell>
          <cell r="AK527">
            <v>165.6</v>
          </cell>
          <cell r="AL527">
            <v>0</v>
          </cell>
          <cell r="AN527">
            <v>0</v>
          </cell>
          <cell r="AO527">
            <v>46.881360000000001</v>
          </cell>
          <cell r="AP527">
            <v>11720.34</v>
          </cell>
          <cell r="AQ527">
            <v>0</v>
          </cell>
          <cell r="BG527" t="b">
            <v>0</v>
          </cell>
          <cell r="BO527" t="b">
            <v>0</v>
          </cell>
          <cell r="CA527" t="b">
            <v>0</v>
          </cell>
          <cell r="CB527" t="b">
            <v>0</v>
          </cell>
          <cell r="CD527" t="b">
            <v>0</v>
          </cell>
          <cell r="CE527" t="b">
            <v>0</v>
          </cell>
          <cell r="CG527" t="b">
            <v>0</v>
          </cell>
          <cell r="CH527" t="b">
            <v>0</v>
          </cell>
          <cell r="CP527" t="str">
            <v>ERWINWOF</v>
          </cell>
          <cell r="CT527" t="b">
            <v>0</v>
          </cell>
          <cell r="CV527" t="b">
            <v>0</v>
          </cell>
          <cell r="CX527" t="b">
            <v>0</v>
          </cell>
          <cell r="CZ527" t="b">
            <v>0</v>
          </cell>
          <cell r="DB527" t="b">
            <v>0</v>
          </cell>
          <cell r="DD527" t="b">
            <v>0</v>
          </cell>
          <cell r="DF527" t="b">
            <v>0</v>
          </cell>
          <cell r="DH527" t="b">
            <v>0</v>
          </cell>
          <cell r="DJ527" t="b">
            <v>0</v>
          </cell>
          <cell r="DL527" t="b">
            <v>0</v>
          </cell>
          <cell r="DN527" t="b">
            <v>0</v>
          </cell>
          <cell r="DP527" t="b">
            <v>0</v>
          </cell>
          <cell r="DV527">
            <v>0</v>
          </cell>
          <cell r="DX527">
            <v>0</v>
          </cell>
          <cell r="DZ527">
            <v>0</v>
          </cell>
          <cell r="EB527">
            <v>0</v>
          </cell>
          <cell r="ED527">
            <v>0</v>
          </cell>
          <cell r="EF527">
            <v>0</v>
          </cell>
          <cell r="EJ527">
            <v>0</v>
          </cell>
          <cell r="EL527">
            <v>0</v>
          </cell>
          <cell r="EN527">
            <v>0</v>
          </cell>
          <cell r="EP527">
            <v>0</v>
          </cell>
          <cell r="ER527">
            <v>0</v>
          </cell>
          <cell r="ET527">
            <v>0</v>
          </cell>
          <cell r="EX527">
            <v>0</v>
          </cell>
          <cell r="EZ527">
            <v>0</v>
          </cell>
          <cell r="FD527">
            <v>0</v>
          </cell>
          <cell r="FF527">
            <v>0</v>
          </cell>
        </row>
        <row r="528">
          <cell r="A528" t="str">
            <v>Nysted_Erstatning</v>
          </cell>
          <cell r="B528" t="str">
            <v>DK-East</v>
          </cell>
          <cell r="G528">
            <v>200</v>
          </cell>
          <cell r="H528">
            <v>0</v>
          </cell>
          <cell r="N528">
            <v>805.28576676328919</v>
          </cell>
          <cell r="AK528">
            <v>200</v>
          </cell>
          <cell r="AL528">
            <v>0</v>
          </cell>
          <cell r="AN528">
            <v>0</v>
          </cell>
          <cell r="AO528">
            <v>49.468000000000011</v>
          </cell>
          <cell r="AP528">
            <v>12366.999999999998</v>
          </cell>
          <cell r="AQ528">
            <v>0</v>
          </cell>
          <cell r="BG528" t="b">
            <v>0</v>
          </cell>
          <cell r="BO528" t="b">
            <v>0</v>
          </cell>
          <cell r="CA528" t="b">
            <v>0</v>
          </cell>
          <cell r="CB528" t="b">
            <v>0</v>
          </cell>
          <cell r="CD528" t="b">
            <v>0</v>
          </cell>
          <cell r="CE528" t="b">
            <v>0</v>
          </cell>
          <cell r="CG528" t="b">
            <v>0</v>
          </cell>
          <cell r="CH528" t="b">
            <v>0</v>
          </cell>
          <cell r="CP528" t="str">
            <v>ERWINWOF</v>
          </cell>
          <cell r="CT528" t="b">
            <v>0</v>
          </cell>
          <cell r="CV528" t="b">
            <v>0</v>
          </cell>
          <cell r="CX528" t="b">
            <v>0</v>
          </cell>
          <cell r="CZ528" t="b">
            <v>0</v>
          </cell>
          <cell r="DB528" t="b">
            <v>0</v>
          </cell>
          <cell r="DD528" t="b">
            <v>0</v>
          </cell>
          <cell r="DF528" t="b">
            <v>0</v>
          </cell>
          <cell r="DH528" t="b">
            <v>0</v>
          </cell>
          <cell r="DJ528" t="b">
            <v>0</v>
          </cell>
          <cell r="DL528" t="b">
            <v>0</v>
          </cell>
          <cell r="DN528" t="b">
            <v>0</v>
          </cell>
          <cell r="DP528" t="b">
            <v>0</v>
          </cell>
          <cell r="DV528">
            <v>0</v>
          </cell>
          <cell r="DX528">
            <v>0</v>
          </cell>
          <cell r="DZ528">
            <v>0</v>
          </cell>
          <cell r="EB528">
            <v>0</v>
          </cell>
          <cell r="ED528">
            <v>0</v>
          </cell>
          <cell r="EF528">
            <v>0</v>
          </cell>
          <cell r="EJ528">
            <v>0</v>
          </cell>
          <cell r="EL528">
            <v>0</v>
          </cell>
          <cell r="EN528">
            <v>0</v>
          </cell>
          <cell r="EP528">
            <v>0</v>
          </cell>
          <cell r="ER528">
            <v>0</v>
          </cell>
          <cell r="ET528">
            <v>0</v>
          </cell>
          <cell r="EX528">
            <v>0</v>
          </cell>
          <cell r="EZ528">
            <v>0</v>
          </cell>
          <cell r="FD528">
            <v>0</v>
          </cell>
          <cell r="FF528">
            <v>0</v>
          </cell>
        </row>
        <row r="529">
          <cell r="A529" t="str">
            <v>Nysted_Erstatning</v>
          </cell>
          <cell r="B529" t="str">
            <v>DK-East</v>
          </cell>
          <cell r="G529">
            <v>200</v>
          </cell>
          <cell r="H529">
            <v>0</v>
          </cell>
          <cell r="N529">
            <v>805.28576676328919</v>
          </cell>
          <cell r="AK529">
            <v>200</v>
          </cell>
          <cell r="AL529">
            <v>0</v>
          </cell>
          <cell r="AN529">
            <v>0</v>
          </cell>
          <cell r="AO529">
            <v>49.468000000000011</v>
          </cell>
          <cell r="AP529">
            <v>12366.999999999998</v>
          </cell>
          <cell r="AQ529">
            <v>0</v>
          </cell>
          <cell r="BG529" t="b">
            <v>0</v>
          </cell>
          <cell r="BO529" t="b">
            <v>0</v>
          </cell>
          <cell r="CA529" t="b">
            <v>0</v>
          </cell>
          <cell r="CB529" t="b">
            <v>0</v>
          </cell>
          <cell r="CD529" t="b">
            <v>0</v>
          </cell>
          <cell r="CE529" t="b">
            <v>0</v>
          </cell>
          <cell r="CG529" t="b">
            <v>0</v>
          </cell>
          <cell r="CH529" t="b">
            <v>0</v>
          </cell>
          <cell r="CP529" t="str">
            <v>ERWINWOF</v>
          </cell>
          <cell r="CT529" t="b">
            <v>0</v>
          </cell>
          <cell r="CV529" t="b">
            <v>0</v>
          </cell>
          <cell r="CX529" t="b">
            <v>0</v>
          </cell>
          <cell r="CZ529" t="b">
            <v>0</v>
          </cell>
          <cell r="DB529" t="b">
            <v>0</v>
          </cell>
          <cell r="DD529" t="b">
            <v>0</v>
          </cell>
          <cell r="DF529" t="b">
            <v>0</v>
          </cell>
          <cell r="DH529" t="b">
            <v>0</v>
          </cell>
          <cell r="DJ529" t="b">
            <v>0</v>
          </cell>
          <cell r="DL529" t="b">
            <v>0</v>
          </cell>
          <cell r="DN529" t="b">
            <v>0</v>
          </cell>
          <cell r="DP529" t="b">
            <v>0</v>
          </cell>
          <cell r="DV529">
            <v>0</v>
          </cell>
          <cell r="DX529">
            <v>0</v>
          </cell>
          <cell r="DZ529">
            <v>0</v>
          </cell>
          <cell r="EB529">
            <v>0</v>
          </cell>
          <cell r="ED529">
            <v>0</v>
          </cell>
          <cell r="EF529">
            <v>0</v>
          </cell>
          <cell r="EJ529">
            <v>0</v>
          </cell>
          <cell r="EL529">
            <v>0</v>
          </cell>
          <cell r="EN529">
            <v>0</v>
          </cell>
          <cell r="EP529">
            <v>0</v>
          </cell>
          <cell r="ER529">
            <v>0</v>
          </cell>
          <cell r="ET529">
            <v>0</v>
          </cell>
          <cell r="EX529">
            <v>0</v>
          </cell>
          <cell r="EZ529">
            <v>0</v>
          </cell>
          <cell r="FD529">
            <v>0</v>
          </cell>
          <cell r="FF529">
            <v>0</v>
          </cell>
        </row>
        <row r="530">
          <cell r="A530" t="str">
            <v>Rødsand2</v>
          </cell>
          <cell r="B530" t="str">
            <v>DK-East</v>
          </cell>
          <cell r="G530">
            <v>150</v>
          </cell>
          <cell r="H530">
            <v>0</v>
          </cell>
          <cell r="N530">
            <v>603.96432507246686</v>
          </cell>
          <cell r="AK530">
            <v>150</v>
          </cell>
          <cell r="AL530">
            <v>0</v>
          </cell>
          <cell r="AN530">
            <v>0</v>
          </cell>
          <cell r="AO530">
            <v>42.465000000000003</v>
          </cell>
          <cell r="AP530">
            <v>10616.25</v>
          </cell>
          <cell r="AQ530">
            <v>0</v>
          </cell>
          <cell r="BG530" t="b">
            <v>0</v>
          </cell>
          <cell r="BO530" t="b">
            <v>0</v>
          </cell>
          <cell r="CA530" t="b">
            <v>0</v>
          </cell>
          <cell r="CB530" t="b">
            <v>0</v>
          </cell>
          <cell r="CD530" t="b">
            <v>0</v>
          </cell>
          <cell r="CE530" t="b">
            <v>0</v>
          </cell>
          <cell r="CG530" t="b">
            <v>0</v>
          </cell>
          <cell r="CH530" t="b">
            <v>0</v>
          </cell>
          <cell r="CP530" t="str">
            <v>ERWINWOF</v>
          </cell>
          <cell r="CT530" t="b">
            <v>0</v>
          </cell>
          <cell r="CV530" t="b">
            <v>0</v>
          </cell>
          <cell r="CX530" t="b">
            <v>0</v>
          </cell>
          <cell r="CZ530" t="b">
            <v>0</v>
          </cell>
          <cell r="DB530" t="b">
            <v>0</v>
          </cell>
          <cell r="DD530" t="b">
            <v>0</v>
          </cell>
          <cell r="DF530" t="b">
            <v>0</v>
          </cell>
          <cell r="DH530" t="b">
            <v>0</v>
          </cell>
          <cell r="DJ530" t="b">
            <v>0</v>
          </cell>
          <cell r="DL530" t="b">
            <v>0</v>
          </cell>
          <cell r="DN530" t="b">
            <v>0</v>
          </cell>
          <cell r="DP530" t="b">
            <v>0</v>
          </cell>
          <cell r="DV530">
            <v>0</v>
          </cell>
          <cell r="DX530">
            <v>0</v>
          </cell>
          <cell r="DZ530">
            <v>0</v>
          </cell>
          <cell r="EB530">
            <v>0</v>
          </cell>
          <cell r="ED530">
            <v>0</v>
          </cell>
          <cell r="EF530">
            <v>0</v>
          </cell>
          <cell r="EJ530">
            <v>0</v>
          </cell>
          <cell r="EL530">
            <v>0</v>
          </cell>
          <cell r="EN530">
            <v>0</v>
          </cell>
          <cell r="EP530">
            <v>0</v>
          </cell>
          <cell r="ER530">
            <v>0</v>
          </cell>
          <cell r="ET530">
            <v>0</v>
          </cell>
          <cell r="EX530">
            <v>0</v>
          </cell>
          <cell r="EZ530">
            <v>0</v>
          </cell>
          <cell r="FD530">
            <v>0</v>
          </cell>
          <cell r="FF530">
            <v>0</v>
          </cell>
        </row>
        <row r="531">
          <cell r="A531" t="str">
            <v>Rødsand2</v>
          </cell>
          <cell r="B531" t="str">
            <v>DK-East</v>
          </cell>
          <cell r="G531">
            <v>207</v>
          </cell>
          <cell r="H531">
            <v>0</v>
          </cell>
          <cell r="N531">
            <v>833.47076860000436</v>
          </cell>
          <cell r="AK531">
            <v>207</v>
          </cell>
          <cell r="AL531">
            <v>0</v>
          </cell>
          <cell r="AN531">
            <v>0</v>
          </cell>
          <cell r="AO531">
            <v>58.601700000000001</v>
          </cell>
          <cell r="AP531">
            <v>14650.425000000001</v>
          </cell>
          <cell r="AQ531">
            <v>0</v>
          </cell>
          <cell r="BG531" t="b">
            <v>0</v>
          </cell>
          <cell r="BO531" t="b">
            <v>0</v>
          </cell>
          <cell r="CA531" t="b">
            <v>0</v>
          </cell>
          <cell r="CB531" t="b">
            <v>0</v>
          </cell>
          <cell r="CD531" t="b">
            <v>0</v>
          </cell>
          <cell r="CE531" t="b">
            <v>0</v>
          </cell>
          <cell r="CG531" t="b">
            <v>0</v>
          </cell>
          <cell r="CH531" t="b">
            <v>0</v>
          </cell>
          <cell r="CP531" t="str">
            <v>ERWINWOF</v>
          </cell>
          <cell r="CT531" t="b">
            <v>0</v>
          </cell>
          <cell r="CV531" t="b">
            <v>0</v>
          </cell>
          <cell r="CX531" t="b">
            <v>0</v>
          </cell>
          <cell r="CZ531" t="b">
            <v>0</v>
          </cell>
          <cell r="DB531" t="b">
            <v>0</v>
          </cell>
          <cell r="DD531" t="b">
            <v>0</v>
          </cell>
          <cell r="DF531" t="b">
            <v>0</v>
          </cell>
          <cell r="DH531" t="b">
            <v>0</v>
          </cell>
          <cell r="DJ531" t="b">
            <v>0</v>
          </cell>
          <cell r="DL531" t="b">
            <v>0</v>
          </cell>
          <cell r="DN531" t="b">
            <v>0</v>
          </cell>
          <cell r="DP531" t="b">
            <v>0</v>
          </cell>
          <cell r="DV531">
            <v>0</v>
          </cell>
          <cell r="DX531">
            <v>0</v>
          </cell>
          <cell r="DZ531">
            <v>0</v>
          </cell>
          <cell r="EB531">
            <v>0</v>
          </cell>
          <cell r="ED531">
            <v>0</v>
          </cell>
          <cell r="EF531">
            <v>0</v>
          </cell>
          <cell r="EJ531">
            <v>0</v>
          </cell>
          <cell r="EL531">
            <v>0</v>
          </cell>
          <cell r="EN531">
            <v>0</v>
          </cell>
          <cell r="EP531">
            <v>0</v>
          </cell>
          <cell r="ER531">
            <v>0</v>
          </cell>
          <cell r="ET531">
            <v>0</v>
          </cell>
          <cell r="EX531">
            <v>0</v>
          </cell>
          <cell r="EZ531">
            <v>0</v>
          </cell>
          <cell r="FD531">
            <v>0</v>
          </cell>
          <cell r="FF531">
            <v>0</v>
          </cell>
        </row>
        <row r="532">
          <cell r="A532" t="str">
            <v>Rødsand2</v>
          </cell>
          <cell r="B532" t="str">
            <v>DK-East</v>
          </cell>
          <cell r="G532">
            <v>207</v>
          </cell>
          <cell r="H532">
            <v>0</v>
          </cell>
          <cell r="N532">
            <v>833.47076860000436</v>
          </cell>
          <cell r="AK532">
            <v>207</v>
          </cell>
          <cell r="AL532">
            <v>0</v>
          </cell>
          <cell r="AN532">
            <v>0</v>
          </cell>
          <cell r="AO532">
            <v>58.601700000000001</v>
          </cell>
          <cell r="AP532">
            <v>14650.425000000001</v>
          </cell>
          <cell r="AQ532">
            <v>0</v>
          </cell>
          <cell r="BG532" t="b">
            <v>0</v>
          </cell>
          <cell r="BO532" t="b">
            <v>0</v>
          </cell>
          <cell r="CA532" t="b">
            <v>0</v>
          </cell>
          <cell r="CB532" t="b">
            <v>0</v>
          </cell>
          <cell r="CD532" t="b">
            <v>0</v>
          </cell>
          <cell r="CE532" t="b">
            <v>0</v>
          </cell>
          <cell r="CG532" t="b">
            <v>0</v>
          </cell>
          <cell r="CH532" t="b">
            <v>0</v>
          </cell>
          <cell r="CP532" t="str">
            <v>ERWINWOF</v>
          </cell>
          <cell r="CT532" t="b">
            <v>0</v>
          </cell>
          <cell r="CV532" t="b">
            <v>0</v>
          </cell>
          <cell r="CX532" t="b">
            <v>0</v>
          </cell>
          <cell r="CZ532" t="b">
            <v>0</v>
          </cell>
          <cell r="DB532" t="b">
            <v>0</v>
          </cell>
          <cell r="DD532" t="b">
            <v>0</v>
          </cell>
          <cell r="DF532" t="b">
            <v>0</v>
          </cell>
          <cell r="DH532" t="b">
            <v>0</v>
          </cell>
          <cell r="DJ532" t="b">
            <v>0</v>
          </cell>
          <cell r="DL532" t="b">
            <v>0</v>
          </cell>
          <cell r="DN532" t="b">
            <v>0</v>
          </cell>
          <cell r="DP532" t="b">
            <v>0</v>
          </cell>
          <cell r="DV532">
            <v>0</v>
          </cell>
          <cell r="DX532">
            <v>0</v>
          </cell>
          <cell r="DZ532">
            <v>0</v>
          </cell>
          <cell r="EB532">
            <v>0</v>
          </cell>
          <cell r="ED532">
            <v>0</v>
          </cell>
          <cell r="EF532">
            <v>0</v>
          </cell>
          <cell r="EJ532">
            <v>0</v>
          </cell>
          <cell r="EL532">
            <v>0</v>
          </cell>
          <cell r="EN532">
            <v>0</v>
          </cell>
          <cell r="EP532">
            <v>0</v>
          </cell>
          <cell r="ER532">
            <v>0</v>
          </cell>
          <cell r="ET532">
            <v>0</v>
          </cell>
          <cell r="EX532">
            <v>0</v>
          </cell>
          <cell r="EZ532">
            <v>0</v>
          </cell>
          <cell r="FD532">
            <v>0</v>
          </cell>
          <cell r="FF532">
            <v>0</v>
          </cell>
        </row>
        <row r="533">
          <cell r="A533" t="str">
            <v>Rødsand2_Erstatning</v>
          </cell>
          <cell r="B533" t="str">
            <v>DK-East</v>
          </cell>
          <cell r="G533">
            <v>200</v>
          </cell>
          <cell r="H533">
            <v>0</v>
          </cell>
          <cell r="N533">
            <v>805.28576676328919</v>
          </cell>
          <cell r="AK533">
            <v>200</v>
          </cell>
          <cell r="AL533">
            <v>0</v>
          </cell>
          <cell r="AN533">
            <v>0</v>
          </cell>
          <cell r="AO533">
            <v>47.68</v>
          </cell>
          <cell r="AP533">
            <v>11920</v>
          </cell>
          <cell r="AQ533">
            <v>0</v>
          </cell>
          <cell r="BG533" t="b">
            <v>0</v>
          </cell>
          <cell r="BO533" t="b">
            <v>0</v>
          </cell>
          <cell r="CA533" t="b">
            <v>0</v>
          </cell>
          <cell r="CB533" t="b">
            <v>0</v>
          </cell>
          <cell r="CD533" t="b">
            <v>0</v>
          </cell>
          <cell r="CE533" t="b">
            <v>0</v>
          </cell>
          <cell r="CG533" t="b">
            <v>0</v>
          </cell>
          <cell r="CH533" t="b">
            <v>0</v>
          </cell>
          <cell r="CP533" t="str">
            <v>ERWINWOF</v>
          </cell>
          <cell r="CT533" t="b">
            <v>0</v>
          </cell>
          <cell r="CV533" t="b">
            <v>0</v>
          </cell>
          <cell r="CX533" t="b">
            <v>0</v>
          </cell>
          <cell r="CZ533" t="b">
            <v>0</v>
          </cell>
          <cell r="DB533" t="b">
            <v>0</v>
          </cell>
          <cell r="DD533" t="b">
            <v>0</v>
          </cell>
          <cell r="DF533" t="b">
            <v>0</v>
          </cell>
          <cell r="DH533" t="b">
            <v>0</v>
          </cell>
          <cell r="DJ533" t="b">
            <v>0</v>
          </cell>
          <cell r="DL533" t="b">
            <v>0</v>
          </cell>
          <cell r="DN533" t="b">
            <v>0</v>
          </cell>
          <cell r="DP533" t="b">
            <v>0</v>
          </cell>
          <cell r="DV533">
            <v>0</v>
          </cell>
          <cell r="DX533">
            <v>0</v>
          </cell>
          <cell r="DZ533">
            <v>0</v>
          </cell>
          <cell r="EB533">
            <v>0</v>
          </cell>
          <cell r="ED533">
            <v>0</v>
          </cell>
          <cell r="EF533">
            <v>0</v>
          </cell>
          <cell r="EJ533">
            <v>0</v>
          </cell>
          <cell r="EL533">
            <v>0</v>
          </cell>
          <cell r="EN533">
            <v>0</v>
          </cell>
          <cell r="EP533">
            <v>0</v>
          </cell>
          <cell r="ER533">
            <v>0</v>
          </cell>
          <cell r="ET533">
            <v>0</v>
          </cell>
          <cell r="EX533">
            <v>0</v>
          </cell>
          <cell r="EZ533">
            <v>0</v>
          </cell>
          <cell r="FD533">
            <v>0</v>
          </cell>
          <cell r="FF533">
            <v>0</v>
          </cell>
        </row>
        <row r="534">
          <cell r="A534" t="str">
            <v>Rødsand2_Erstatning</v>
          </cell>
          <cell r="B534" t="str">
            <v>DK-East</v>
          </cell>
          <cell r="G534">
            <v>200</v>
          </cell>
          <cell r="H534">
            <v>0</v>
          </cell>
          <cell r="N534">
            <v>805.28576676328919</v>
          </cell>
          <cell r="AK534">
            <v>200</v>
          </cell>
          <cell r="AL534">
            <v>0</v>
          </cell>
          <cell r="AN534">
            <v>0</v>
          </cell>
          <cell r="AO534">
            <v>47.68</v>
          </cell>
          <cell r="AP534">
            <v>11920</v>
          </cell>
          <cell r="AQ534">
            <v>0</v>
          </cell>
          <cell r="BG534" t="b">
            <v>0</v>
          </cell>
          <cell r="BO534" t="b">
            <v>0</v>
          </cell>
          <cell r="CA534" t="b">
            <v>0</v>
          </cell>
          <cell r="CB534" t="b">
            <v>0</v>
          </cell>
          <cell r="CD534" t="b">
            <v>0</v>
          </cell>
          <cell r="CE534" t="b">
            <v>0</v>
          </cell>
          <cell r="CG534" t="b">
            <v>0</v>
          </cell>
          <cell r="CH534" t="b">
            <v>0</v>
          </cell>
          <cell r="CP534" t="str">
            <v>ERWINWOF</v>
          </cell>
          <cell r="CT534" t="b">
            <v>0</v>
          </cell>
          <cell r="CV534" t="b">
            <v>0</v>
          </cell>
          <cell r="CX534" t="b">
            <v>0</v>
          </cell>
          <cell r="CZ534" t="b">
            <v>0</v>
          </cell>
          <cell r="DB534" t="b">
            <v>0</v>
          </cell>
          <cell r="DD534" t="b">
            <v>0</v>
          </cell>
          <cell r="DF534" t="b">
            <v>0</v>
          </cell>
          <cell r="DH534" t="b">
            <v>0</v>
          </cell>
          <cell r="DJ534" t="b">
            <v>0</v>
          </cell>
          <cell r="DL534" t="b">
            <v>0</v>
          </cell>
          <cell r="DN534" t="b">
            <v>0</v>
          </cell>
          <cell r="DP534" t="b">
            <v>0</v>
          </cell>
          <cell r="DV534">
            <v>0</v>
          </cell>
          <cell r="DX534">
            <v>0</v>
          </cell>
          <cell r="DZ534">
            <v>0</v>
          </cell>
          <cell r="EB534">
            <v>0</v>
          </cell>
          <cell r="ED534">
            <v>0</v>
          </cell>
          <cell r="EF534">
            <v>0</v>
          </cell>
          <cell r="EJ534">
            <v>0</v>
          </cell>
          <cell r="EL534">
            <v>0</v>
          </cell>
          <cell r="EN534">
            <v>0</v>
          </cell>
          <cell r="EP534">
            <v>0</v>
          </cell>
          <cell r="ER534">
            <v>0</v>
          </cell>
          <cell r="ET534">
            <v>0</v>
          </cell>
          <cell r="EX534">
            <v>0</v>
          </cell>
          <cell r="EZ534">
            <v>0</v>
          </cell>
          <cell r="FD534">
            <v>0</v>
          </cell>
          <cell r="FF534">
            <v>0</v>
          </cell>
        </row>
        <row r="535">
          <cell r="A535" t="str">
            <v>KriegersFlak</v>
          </cell>
          <cell r="B535" t="str">
            <v>DK-East</v>
          </cell>
          <cell r="G535">
            <v>200</v>
          </cell>
          <cell r="H535">
            <v>0</v>
          </cell>
          <cell r="N535">
            <v>805.28576676328919</v>
          </cell>
          <cell r="AK535">
            <v>200</v>
          </cell>
          <cell r="AL535">
            <v>0</v>
          </cell>
          <cell r="AN535">
            <v>0</v>
          </cell>
          <cell r="AO535">
            <v>51.85199999999999</v>
          </cell>
          <cell r="AP535">
            <v>12963.000000000005</v>
          </cell>
          <cell r="AQ535">
            <v>0</v>
          </cell>
          <cell r="BG535" t="b">
            <v>0</v>
          </cell>
          <cell r="BO535" t="b">
            <v>0</v>
          </cell>
          <cell r="CA535" t="b">
            <v>0</v>
          </cell>
          <cell r="CB535" t="b">
            <v>0</v>
          </cell>
          <cell r="CD535" t="b">
            <v>0</v>
          </cell>
          <cell r="CE535" t="b">
            <v>0</v>
          </cell>
          <cell r="CG535" t="b">
            <v>0</v>
          </cell>
          <cell r="CH535" t="b">
            <v>0</v>
          </cell>
          <cell r="CP535" t="str">
            <v>ERWINWOF</v>
          </cell>
          <cell r="CT535" t="b">
            <v>0</v>
          </cell>
          <cell r="CV535" t="b">
            <v>0</v>
          </cell>
          <cell r="CX535" t="b">
            <v>0</v>
          </cell>
          <cell r="CZ535" t="b">
            <v>0</v>
          </cell>
          <cell r="DB535" t="b">
            <v>0</v>
          </cell>
          <cell r="DD535" t="b">
            <v>0</v>
          </cell>
          <cell r="DF535" t="b">
            <v>0</v>
          </cell>
          <cell r="DH535" t="b">
            <v>0</v>
          </cell>
          <cell r="DJ535" t="b">
            <v>0</v>
          </cell>
          <cell r="DL535" t="b">
            <v>0</v>
          </cell>
          <cell r="DN535" t="b">
            <v>0</v>
          </cell>
          <cell r="DP535" t="b">
            <v>0</v>
          </cell>
          <cell r="DV535">
            <v>0</v>
          </cell>
          <cell r="DX535">
            <v>0</v>
          </cell>
          <cell r="DZ535">
            <v>0</v>
          </cell>
          <cell r="EB535">
            <v>0</v>
          </cell>
          <cell r="ED535">
            <v>0</v>
          </cell>
          <cell r="EF535">
            <v>0</v>
          </cell>
          <cell r="EJ535">
            <v>0</v>
          </cell>
          <cell r="EL535">
            <v>0</v>
          </cell>
          <cell r="EN535">
            <v>0</v>
          </cell>
          <cell r="EP535">
            <v>0</v>
          </cell>
          <cell r="ER535">
            <v>0</v>
          </cell>
          <cell r="ET535">
            <v>0</v>
          </cell>
          <cell r="EX535">
            <v>0</v>
          </cell>
          <cell r="EZ535">
            <v>0</v>
          </cell>
          <cell r="FD535">
            <v>0</v>
          </cell>
          <cell r="FF535">
            <v>0</v>
          </cell>
        </row>
        <row r="536">
          <cell r="A536" t="str">
            <v>KriegersFlak</v>
          </cell>
          <cell r="B536" t="str">
            <v>DK-East</v>
          </cell>
          <cell r="G536">
            <v>600</v>
          </cell>
          <cell r="H536">
            <v>0</v>
          </cell>
          <cell r="N536">
            <v>2415.8573002898675</v>
          </cell>
          <cell r="AK536">
            <v>600</v>
          </cell>
          <cell r="AL536">
            <v>0</v>
          </cell>
          <cell r="AN536">
            <v>0</v>
          </cell>
          <cell r="AO536">
            <v>155.55599999999995</v>
          </cell>
          <cell r="AP536">
            <v>38889.000000000015</v>
          </cell>
          <cell r="AQ536">
            <v>0</v>
          </cell>
          <cell r="BG536" t="b">
            <v>0</v>
          </cell>
          <cell r="BO536" t="b">
            <v>0</v>
          </cell>
          <cell r="CA536" t="b">
            <v>0</v>
          </cell>
          <cell r="CB536" t="b">
            <v>0</v>
          </cell>
          <cell r="CD536" t="b">
            <v>0</v>
          </cell>
          <cell r="CE536" t="b">
            <v>0</v>
          </cell>
          <cell r="CG536" t="b">
            <v>0</v>
          </cell>
          <cell r="CH536" t="b">
            <v>0</v>
          </cell>
          <cell r="CP536" t="str">
            <v>ERWINWOF</v>
          </cell>
          <cell r="CT536" t="b">
            <v>0</v>
          </cell>
          <cell r="CV536" t="b">
            <v>0</v>
          </cell>
          <cell r="CX536" t="b">
            <v>0</v>
          </cell>
          <cell r="CZ536" t="b">
            <v>0</v>
          </cell>
          <cell r="DB536" t="b">
            <v>0</v>
          </cell>
          <cell r="DD536" t="b">
            <v>0</v>
          </cell>
          <cell r="DF536" t="b">
            <v>0</v>
          </cell>
          <cell r="DH536" t="b">
            <v>0</v>
          </cell>
          <cell r="DJ536" t="b">
            <v>0</v>
          </cell>
          <cell r="DL536" t="b">
            <v>0</v>
          </cell>
          <cell r="DN536" t="b">
            <v>0</v>
          </cell>
          <cell r="DP536" t="b">
            <v>0</v>
          </cell>
          <cell r="DV536">
            <v>0</v>
          </cell>
          <cell r="DX536">
            <v>0</v>
          </cell>
          <cell r="DZ536">
            <v>0</v>
          </cell>
          <cell r="EB536">
            <v>0</v>
          </cell>
          <cell r="ED536">
            <v>0</v>
          </cell>
          <cell r="EF536">
            <v>0</v>
          </cell>
          <cell r="EJ536">
            <v>0</v>
          </cell>
          <cell r="EL536">
            <v>0</v>
          </cell>
          <cell r="EN536">
            <v>0</v>
          </cell>
          <cell r="EP536">
            <v>0</v>
          </cell>
          <cell r="ER536">
            <v>0</v>
          </cell>
          <cell r="ET536">
            <v>0</v>
          </cell>
          <cell r="EX536">
            <v>0</v>
          </cell>
          <cell r="EZ536">
            <v>0</v>
          </cell>
          <cell r="FD536">
            <v>0</v>
          </cell>
          <cell r="FF536">
            <v>0</v>
          </cell>
        </row>
        <row r="537">
          <cell r="A537" t="str">
            <v>KriegersFlak</v>
          </cell>
          <cell r="B537" t="str">
            <v>DK-East</v>
          </cell>
          <cell r="G537">
            <v>600</v>
          </cell>
          <cell r="H537">
            <v>0</v>
          </cell>
          <cell r="N537">
            <v>2415.8573002898675</v>
          </cell>
          <cell r="AK537">
            <v>600</v>
          </cell>
          <cell r="AL537">
            <v>0</v>
          </cell>
          <cell r="AN537">
            <v>0</v>
          </cell>
          <cell r="AO537">
            <v>155.55599999999995</v>
          </cell>
          <cell r="AP537">
            <v>38889.000000000015</v>
          </cell>
          <cell r="AQ537">
            <v>0</v>
          </cell>
          <cell r="BG537" t="b">
            <v>0</v>
          </cell>
          <cell r="BO537" t="b">
            <v>0</v>
          </cell>
          <cell r="CA537" t="b">
            <v>0</v>
          </cell>
          <cell r="CB537" t="b">
            <v>0</v>
          </cell>
          <cell r="CD537" t="b">
            <v>0</v>
          </cell>
          <cell r="CE537" t="b">
            <v>0</v>
          </cell>
          <cell r="CG537" t="b">
            <v>0</v>
          </cell>
          <cell r="CH537" t="b">
            <v>0</v>
          </cell>
          <cell r="CP537" t="str">
            <v>ERWINWOF</v>
          </cell>
          <cell r="CT537" t="b">
            <v>0</v>
          </cell>
          <cell r="CV537" t="b">
            <v>0</v>
          </cell>
          <cell r="CX537" t="b">
            <v>0</v>
          </cell>
          <cell r="CZ537" t="b">
            <v>0</v>
          </cell>
          <cell r="DB537" t="b">
            <v>0</v>
          </cell>
          <cell r="DD537" t="b">
            <v>0</v>
          </cell>
          <cell r="DF537" t="b">
            <v>0</v>
          </cell>
          <cell r="DH537" t="b">
            <v>0</v>
          </cell>
          <cell r="DJ537" t="b">
            <v>0</v>
          </cell>
          <cell r="DL537" t="b">
            <v>0</v>
          </cell>
          <cell r="DN537" t="b">
            <v>0</v>
          </cell>
          <cell r="DP537" t="b">
            <v>0</v>
          </cell>
          <cell r="DV537">
            <v>0</v>
          </cell>
          <cell r="DX537">
            <v>0</v>
          </cell>
          <cell r="DZ537">
            <v>0</v>
          </cell>
          <cell r="EB537">
            <v>0</v>
          </cell>
          <cell r="ED537">
            <v>0</v>
          </cell>
          <cell r="EF537">
            <v>0</v>
          </cell>
          <cell r="EJ537">
            <v>0</v>
          </cell>
          <cell r="EL537">
            <v>0</v>
          </cell>
          <cell r="EN537">
            <v>0</v>
          </cell>
          <cell r="EP537">
            <v>0</v>
          </cell>
          <cell r="ER537">
            <v>0</v>
          </cell>
          <cell r="ET537">
            <v>0</v>
          </cell>
          <cell r="EX537">
            <v>0</v>
          </cell>
          <cell r="EZ537">
            <v>0</v>
          </cell>
          <cell r="FD537">
            <v>0</v>
          </cell>
          <cell r="FF537">
            <v>0</v>
          </cell>
        </row>
        <row r="538">
          <cell r="A538" t="str">
            <v>ImportTyDK-East</v>
          </cell>
          <cell r="B538" t="str">
            <v>DK-East</v>
          </cell>
          <cell r="G538">
            <v>550</v>
          </cell>
          <cell r="H538">
            <v>0</v>
          </cell>
          <cell r="N538">
            <v>-168</v>
          </cell>
          <cell r="AK538">
            <v>550</v>
          </cell>
          <cell r="AL538">
            <v>0</v>
          </cell>
          <cell r="AN538">
            <v>0</v>
          </cell>
          <cell r="AO538">
            <v>0</v>
          </cell>
          <cell r="AP538">
            <v>0</v>
          </cell>
          <cell r="AQ538">
            <v>33</v>
          </cell>
          <cell r="BG538" t="b">
            <v>0</v>
          </cell>
          <cell r="BO538" t="b">
            <v>0</v>
          </cell>
          <cell r="CA538" t="b">
            <v>0</v>
          </cell>
          <cell r="CB538" t="b">
            <v>0</v>
          </cell>
          <cell r="CD538" t="b">
            <v>0</v>
          </cell>
          <cell r="CE538" t="b">
            <v>0</v>
          </cell>
          <cell r="CG538" t="b">
            <v>0</v>
          </cell>
          <cell r="CH538" t="b">
            <v>0</v>
          </cell>
          <cell r="CP538">
            <v>0</v>
          </cell>
          <cell r="CT538" t="b">
            <v>0</v>
          </cell>
          <cell r="CV538" t="b">
            <v>0</v>
          </cell>
          <cell r="CX538" t="b">
            <v>0</v>
          </cell>
          <cell r="CZ538" t="b">
            <v>0</v>
          </cell>
          <cell r="DB538" t="b">
            <v>0</v>
          </cell>
          <cell r="DD538" t="b">
            <v>0</v>
          </cell>
          <cell r="DF538" t="b">
            <v>0</v>
          </cell>
          <cell r="DH538" t="b">
            <v>0</v>
          </cell>
          <cell r="DJ538" t="b">
            <v>0</v>
          </cell>
          <cell r="DL538" t="b">
            <v>0</v>
          </cell>
          <cell r="DN538" t="b">
            <v>0</v>
          </cell>
          <cell r="DP538" t="b">
            <v>0</v>
          </cell>
          <cell r="DV538">
            <v>0</v>
          </cell>
          <cell r="DX538">
            <v>0</v>
          </cell>
          <cell r="DZ538">
            <v>0</v>
          </cell>
          <cell r="EB538">
            <v>0</v>
          </cell>
          <cell r="ED538">
            <v>0</v>
          </cell>
          <cell r="EF538">
            <v>0</v>
          </cell>
          <cell r="EJ538">
            <v>0</v>
          </cell>
          <cell r="EL538">
            <v>0</v>
          </cell>
          <cell r="EN538">
            <v>0</v>
          </cell>
          <cell r="EP538">
            <v>0</v>
          </cell>
          <cell r="ER538">
            <v>0</v>
          </cell>
          <cell r="ET538">
            <v>0</v>
          </cell>
          <cell r="EX538">
            <v>0</v>
          </cell>
          <cell r="EZ538">
            <v>0</v>
          </cell>
          <cell r="FD538">
            <v>0</v>
          </cell>
          <cell r="FF538">
            <v>0</v>
          </cell>
        </row>
        <row r="539">
          <cell r="A539" t="str">
            <v>ImportTyDK-East</v>
          </cell>
          <cell r="B539" t="str">
            <v>DK-East</v>
          </cell>
          <cell r="G539">
            <v>550</v>
          </cell>
          <cell r="H539">
            <v>0</v>
          </cell>
          <cell r="N539">
            <v>-3055</v>
          </cell>
          <cell r="AK539">
            <v>550</v>
          </cell>
          <cell r="AL539">
            <v>0</v>
          </cell>
          <cell r="AN539">
            <v>0</v>
          </cell>
          <cell r="AO539">
            <v>0</v>
          </cell>
          <cell r="AP539">
            <v>0</v>
          </cell>
          <cell r="AQ539">
            <v>33</v>
          </cell>
          <cell r="BG539" t="b">
            <v>0</v>
          </cell>
          <cell r="BO539" t="b">
            <v>0</v>
          </cell>
          <cell r="CA539" t="b">
            <v>0</v>
          </cell>
          <cell r="CB539" t="b">
            <v>0</v>
          </cell>
          <cell r="CD539" t="b">
            <v>0</v>
          </cell>
          <cell r="CE539" t="b">
            <v>0</v>
          </cell>
          <cell r="CG539" t="b">
            <v>0</v>
          </cell>
          <cell r="CH539" t="b">
            <v>0</v>
          </cell>
          <cell r="CP539">
            <v>0</v>
          </cell>
          <cell r="CT539" t="b">
            <v>0</v>
          </cell>
          <cell r="CV539" t="b">
            <v>0</v>
          </cell>
          <cell r="CX539" t="b">
            <v>0</v>
          </cell>
          <cell r="CZ539" t="b">
            <v>0</v>
          </cell>
          <cell r="DB539" t="b">
            <v>0</v>
          </cell>
          <cell r="DD539" t="b">
            <v>0</v>
          </cell>
          <cell r="DF539" t="b">
            <v>0</v>
          </cell>
          <cell r="DH539" t="b">
            <v>0</v>
          </cell>
          <cell r="DJ539" t="b">
            <v>0</v>
          </cell>
          <cell r="DL539" t="b">
            <v>0</v>
          </cell>
          <cell r="DN539" t="b">
            <v>0</v>
          </cell>
          <cell r="DP539" t="b">
            <v>0</v>
          </cell>
          <cell r="DV539">
            <v>0</v>
          </cell>
          <cell r="DX539">
            <v>0</v>
          </cell>
          <cell r="DZ539">
            <v>0</v>
          </cell>
          <cell r="EB539">
            <v>0</v>
          </cell>
          <cell r="ED539">
            <v>0</v>
          </cell>
          <cell r="EF539">
            <v>0</v>
          </cell>
          <cell r="EJ539">
            <v>0</v>
          </cell>
          <cell r="EL539">
            <v>0</v>
          </cell>
          <cell r="EN539">
            <v>0</v>
          </cell>
          <cell r="EP539">
            <v>0</v>
          </cell>
          <cell r="ER539">
            <v>0</v>
          </cell>
          <cell r="ET539">
            <v>0</v>
          </cell>
          <cell r="EX539">
            <v>0</v>
          </cell>
          <cell r="EZ539">
            <v>0</v>
          </cell>
          <cell r="FD539">
            <v>0</v>
          </cell>
          <cell r="FF539">
            <v>0</v>
          </cell>
        </row>
        <row r="540">
          <cell r="A540" t="str">
            <v>ImportTyDK-East</v>
          </cell>
          <cell r="B540" t="str">
            <v>DK-East</v>
          </cell>
          <cell r="G540">
            <v>550</v>
          </cell>
          <cell r="H540">
            <v>0</v>
          </cell>
          <cell r="N540">
            <v>264</v>
          </cell>
          <cell r="AK540">
            <v>550</v>
          </cell>
          <cell r="AL540">
            <v>0</v>
          </cell>
          <cell r="AN540">
            <v>0</v>
          </cell>
          <cell r="AO540">
            <v>0</v>
          </cell>
          <cell r="AP540">
            <v>0</v>
          </cell>
          <cell r="AQ540">
            <v>33</v>
          </cell>
          <cell r="BG540" t="b">
            <v>0</v>
          </cell>
          <cell r="BO540" t="b">
            <v>0</v>
          </cell>
          <cell r="CA540" t="b">
            <v>0</v>
          </cell>
          <cell r="CB540" t="b">
            <v>0</v>
          </cell>
          <cell r="CD540" t="b">
            <v>0</v>
          </cell>
          <cell r="CE540" t="b">
            <v>0</v>
          </cell>
          <cell r="CG540" t="b">
            <v>0</v>
          </cell>
          <cell r="CH540" t="b">
            <v>0</v>
          </cell>
          <cell r="CP540">
            <v>0</v>
          </cell>
          <cell r="CT540" t="b">
            <v>0</v>
          </cell>
          <cell r="CV540" t="b">
            <v>0</v>
          </cell>
          <cell r="CX540" t="b">
            <v>0</v>
          </cell>
          <cell r="CZ540" t="b">
            <v>0</v>
          </cell>
          <cell r="DB540" t="b">
            <v>0</v>
          </cell>
          <cell r="DD540" t="b">
            <v>0</v>
          </cell>
          <cell r="DF540" t="b">
            <v>0</v>
          </cell>
          <cell r="DH540" t="b">
            <v>0</v>
          </cell>
          <cell r="DJ540" t="b">
            <v>0</v>
          </cell>
          <cell r="DL540" t="b">
            <v>0</v>
          </cell>
          <cell r="DN540" t="b">
            <v>0</v>
          </cell>
          <cell r="DP540" t="b">
            <v>0</v>
          </cell>
          <cell r="DV540">
            <v>0</v>
          </cell>
          <cell r="DX540">
            <v>0</v>
          </cell>
          <cell r="DZ540">
            <v>0</v>
          </cell>
          <cell r="EB540">
            <v>0</v>
          </cell>
          <cell r="ED540">
            <v>0</v>
          </cell>
          <cell r="EF540">
            <v>0</v>
          </cell>
          <cell r="EJ540">
            <v>0</v>
          </cell>
          <cell r="EL540">
            <v>0</v>
          </cell>
          <cell r="EN540">
            <v>0</v>
          </cell>
          <cell r="EP540">
            <v>0</v>
          </cell>
          <cell r="ER540">
            <v>0</v>
          </cell>
          <cell r="ET540">
            <v>0</v>
          </cell>
          <cell r="EX540">
            <v>0</v>
          </cell>
          <cell r="EZ540">
            <v>0</v>
          </cell>
          <cell r="FD540">
            <v>0</v>
          </cell>
          <cell r="FF540">
            <v>0</v>
          </cell>
        </row>
        <row r="541">
          <cell r="A541" t="str">
            <v>ImportTyDK-East</v>
          </cell>
          <cell r="B541" t="str">
            <v>DK-East</v>
          </cell>
          <cell r="G541">
            <v>550</v>
          </cell>
          <cell r="H541">
            <v>0</v>
          </cell>
          <cell r="N541">
            <v>-1370</v>
          </cell>
          <cell r="AK541">
            <v>550</v>
          </cell>
          <cell r="AL541">
            <v>0</v>
          </cell>
          <cell r="AN541">
            <v>0</v>
          </cell>
          <cell r="AO541">
            <v>0</v>
          </cell>
          <cell r="AP541">
            <v>0</v>
          </cell>
          <cell r="AQ541">
            <v>33</v>
          </cell>
          <cell r="BG541" t="b">
            <v>0</v>
          </cell>
          <cell r="BO541" t="b">
            <v>0</v>
          </cell>
          <cell r="CA541" t="b">
            <v>0</v>
          </cell>
          <cell r="CB541" t="b">
            <v>0</v>
          </cell>
          <cell r="CD541" t="b">
            <v>0</v>
          </cell>
          <cell r="CE541" t="b">
            <v>0</v>
          </cell>
          <cell r="CG541" t="b">
            <v>0</v>
          </cell>
          <cell r="CH541" t="b">
            <v>0</v>
          </cell>
          <cell r="CP541">
            <v>0</v>
          </cell>
          <cell r="CT541" t="b">
            <v>0</v>
          </cell>
          <cell r="CV541" t="b">
            <v>0</v>
          </cell>
          <cell r="CX541" t="b">
            <v>0</v>
          </cell>
          <cell r="CZ541" t="b">
            <v>0</v>
          </cell>
          <cell r="DB541" t="b">
            <v>0</v>
          </cell>
          <cell r="DD541" t="b">
            <v>0</v>
          </cell>
          <cell r="DF541" t="b">
            <v>0</v>
          </cell>
          <cell r="DH541" t="b">
            <v>0</v>
          </cell>
          <cell r="DJ541" t="b">
            <v>0</v>
          </cell>
          <cell r="DL541" t="b">
            <v>0</v>
          </cell>
          <cell r="DN541" t="b">
            <v>0</v>
          </cell>
          <cell r="DP541" t="b">
            <v>0</v>
          </cell>
          <cell r="DV541">
            <v>0</v>
          </cell>
          <cell r="DX541">
            <v>0</v>
          </cell>
          <cell r="DZ541">
            <v>0</v>
          </cell>
          <cell r="EB541">
            <v>0</v>
          </cell>
          <cell r="ED541">
            <v>0</v>
          </cell>
          <cell r="EF541">
            <v>0</v>
          </cell>
          <cell r="EJ541">
            <v>0</v>
          </cell>
          <cell r="EL541">
            <v>0</v>
          </cell>
          <cell r="EN541">
            <v>0</v>
          </cell>
          <cell r="EP541">
            <v>0</v>
          </cell>
          <cell r="ER541">
            <v>0</v>
          </cell>
          <cell r="ET541">
            <v>0</v>
          </cell>
          <cell r="EX541">
            <v>0</v>
          </cell>
          <cell r="EZ541">
            <v>0</v>
          </cell>
          <cell r="FD541">
            <v>0</v>
          </cell>
          <cell r="FF541">
            <v>0</v>
          </cell>
        </row>
        <row r="542">
          <cell r="A542" t="str">
            <v>ImportTyDK-East</v>
          </cell>
          <cell r="B542" t="str">
            <v>DK-East</v>
          </cell>
          <cell r="G542">
            <v>600</v>
          </cell>
          <cell r="H542">
            <v>0</v>
          </cell>
          <cell r="N542">
            <v>-1199</v>
          </cell>
          <cell r="AK542">
            <v>600</v>
          </cell>
          <cell r="AL542">
            <v>0</v>
          </cell>
          <cell r="AN542">
            <v>0</v>
          </cell>
          <cell r="AO542">
            <v>0</v>
          </cell>
          <cell r="AP542">
            <v>0</v>
          </cell>
          <cell r="AQ542">
            <v>36</v>
          </cell>
          <cell r="BG542" t="b">
            <v>0</v>
          </cell>
          <cell r="BO542" t="b">
            <v>0</v>
          </cell>
          <cell r="CA542" t="b">
            <v>0</v>
          </cell>
          <cell r="CB542" t="b">
            <v>0</v>
          </cell>
          <cell r="CD542" t="b">
            <v>0</v>
          </cell>
          <cell r="CE542" t="b">
            <v>0</v>
          </cell>
          <cell r="CG542" t="b">
            <v>0</v>
          </cell>
          <cell r="CH542" t="b">
            <v>0</v>
          </cell>
          <cell r="CP542">
            <v>0</v>
          </cell>
          <cell r="CT542" t="b">
            <v>0</v>
          </cell>
          <cell r="CV542" t="b">
            <v>0</v>
          </cell>
          <cell r="CX542" t="b">
            <v>0</v>
          </cell>
          <cell r="CZ542" t="b">
            <v>0</v>
          </cell>
          <cell r="DB542" t="b">
            <v>0</v>
          </cell>
          <cell r="DD542" t="b">
            <v>0</v>
          </cell>
          <cell r="DF542" t="b">
            <v>0</v>
          </cell>
          <cell r="DH542" t="b">
            <v>0</v>
          </cell>
          <cell r="DJ542" t="b">
            <v>0</v>
          </cell>
          <cell r="DL542" t="b">
            <v>0</v>
          </cell>
          <cell r="DN542" t="b">
            <v>0</v>
          </cell>
          <cell r="DP542" t="b">
            <v>0</v>
          </cell>
          <cell r="DV542">
            <v>0</v>
          </cell>
          <cell r="DX542">
            <v>0</v>
          </cell>
          <cell r="DZ542">
            <v>0</v>
          </cell>
          <cell r="EB542">
            <v>0</v>
          </cell>
          <cell r="ED542">
            <v>0</v>
          </cell>
          <cell r="EF542">
            <v>0</v>
          </cell>
          <cell r="EJ542">
            <v>0</v>
          </cell>
          <cell r="EL542">
            <v>0</v>
          </cell>
          <cell r="EN542">
            <v>0</v>
          </cell>
          <cell r="EP542">
            <v>0</v>
          </cell>
          <cell r="ER542">
            <v>0</v>
          </cell>
          <cell r="ET542">
            <v>0</v>
          </cell>
          <cell r="EX542">
            <v>0</v>
          </cell>
          <cell r="EZ542">
            <v>0</v>
          </cell>
          <cell r="FD542">
            <v>0</v>
          </cell>
          <cell r="FF542">
            <v>0</v>
          </cell>
        </row>
        <row r="543">
          <cell r="A543" t="str">
            <v>ImportTyDK-East</v>
          </cell>
          <cell r="B543" t="str">
            <v>DK-East</v>
          </cell>
          <cell r="G543">
            <v>600</v>
          </cell>
          <cell r="H543">
            <v>0</v>
          </cell>
          <cell r="N543">
            <v>511</v>
          </cell>
          <cell r="AK543">
            <v>378</v>
          </cell>
          <cell r="AL543">
            <v>0</v>
          </cell>
          <cell r="AN543">
            <v>0</v>
          </cell>
          <cell r="AO543">
            <v>0</v>
          </cell>
          <cell r="AP543">
            <v>0</v>
          </cell>
          <cell r="AQ543">
            <v>0</v>
          </cell>
          <cell r="BG543" t="b">
            <v>0</v>
          </cell>
          <cell r="BO543" t="b">
            <v>0</v>
          </cell>
          <cell r="CA543" t="b">
            <v>0</v>
          </cell>
          <cell r="CB543" t="b">
            <v>0</v>
          </cell>
          <cell r="CD543" t="b">
            <v>0</v>
          </cell>
          <cell r="CE543" t="b">
            <v>0</v>
          </cell>
          <cell r="CG543" t="b">
            <v>0</v>
          </cell>
          <cell r="CH543" t="b">
            <v>0</v>
          </cell>
          <cell r="CP543">
            <v>0</v>
          </cell>
          <cell r="CT543" t="b">
            <v>0</v>
          </cell>
          <cell r="CV543" t="b">
            <v>0</v>
          </cell>
          <cell r="CX543" t="b">
            <v>0</v>
          </cell>
          <cell r="CZ543" t="b">
            <v>0</v>
          </cell>
          <cell r="DB543" t="b">
            <v>0</v>
          </cell>
          <cell r="DD543" t="b">
            <v>0</v>
          </cell>
          <cell r="DF543" t="b">
            <v>0</v>
          </cell>
          <cell r="DH543" t="b">
            <v>0</v>
          </cell>
          <cell r="DJ543" t="b">
            <v>0</v>
          </cell>
          <cell r="DL543" t="b">
            <v>0</v>
          </cell>
          <cell r="DN543" t="b">
            <v>0</v>
          </cell>
          <cell r="DP543" t="b">
            <v>0</v>
          </cell>
          <cell r="DV543">
            <v>0</v>
          </cell>
          <cell r="DX543">
            <v>0</v>
          </cell>
          <cell r="DZ543">
            <v>0</v>
          </cell>
          <cell r="EB543">
            <v>0</v>
          </cell>
          <cell r="ED543">
            <v>0</v>
          </cell>
          <cell r="EF543">
            <v>0</v>
          </cell>
          <cell r="EJ543">
            <v>0</v>
          </cell>
          <cell r="EL543">
            <v>0</v>
          </cell>
          <cell r="EN543">
            <v>0</v>
          </cell>
          <cell r="EP543">
            <v>0</v>
          </cell>
          <cell r="ER543">
            <v>0</v>
          </cell>
          <cell r="ET543">
            <v>0</v>
          </cell>
          <cell r="EX543">
            <v>0</v>
          </cell>
          <cell r="EZ543">
            <v>0</v>
          </cell>
          <cell r="FD543">
            <v>0</v>
          </cell>
          <cell r="FF543">
            <v>0</v>
          </cell>
        </row>
        <row r="544">
          <cell r="A544" t="str">
            <v>ImportTyDK-East</v>
          </cell>
          <cell r="B544" t="str">
            <v>DK-East</v>
          </cell>
          <cell r="G544">
            <v>600</v>
          </cell>
          <cell r="H544">
            <v>0</v>
          </cell>
          <cell r="N544">
            <v>2051</v>
          </cell>
          <cell r="AK544">
            <v>300</v>
          </cell>
          <cell r="AL544">
            <v>0</v>
          </cell>
          <cell r="AN544">
            <v>0</v>
          </cell>
          <cell r="AO544">
            <v>0</v>
          </cell>
          <cell r="AP544">
            <v>0</v>
          </cell>
          <cell r="AQ544">
            <v>0</v>
          </cell>
          <cell r="BG544" t="b">
            <v>0</v>
          </cell>
          <cell r="BO544" t="b">
            <v>0</v>
          </cell>
          <cell r="CA544" t="b">
            <v>0</v>
          </cell>
          <cell r="CB544" t="b">
            <v>0</v>
          </cell>
          <cell r="CD544" t="b">
            <v>0</v>
          </cell>
          <cell r="CE544" t="b">
            <v>0</v>
          </cell>
          <cell r="CG544" t="b">
            <v>0</v>
          </cell>
          <cell r="CH544" t="b">
            <v>0</v>
          </cell>
          <cell r="CP544">
            <v>0</v>
          </cell>
          <cell r="CT544" t="b">
            <v>0</v>
          </cell>
          <cell r="CV544" t="b">
            <v>0</v>
          </cell>
          <cell r="CX544" t="b">
            <v>0</v>
          </cell>
          <cell r="CZ544" t="b">
            <v>0</v>
          </cell>
          <cell r="DB544" t="b">
            <v>0</v>
          </cell>
          <cell r="DD544" t="b">
            <v>0</v>
          </cell>
          <cell r="DF544" t="b">
            <v>0</v>
          </cell>
          <cell r="DH544" t="b">
            <v>0</v>
          </cell>
          <cell r="DJ544" t="b">
            <v>0</v>
          </cell>
          <cell r="DL544" t="b">
            <v>0</v>
          </cell>
          <cell r="DN544" t="b">
            <v>0</v>
          </cell>
          <cell r="DP544" t="b">
            <v>0</v>
          </cell>
          <cell r="DV544">
            <v>0</v>
          </cell>
          <cell r="DX544">
            <v>0</v>
          </cell>
          <cell r="DZ544">
            <v>0</v>
          </cell>
          <cell r="EB544">
            <v>0</v>
          </cell>
          <cell r="ED544">
            <v>0</v>
          </cell>
          <cell r="EF544">
            <v>0</v>
          </cell>
          <cell r="EJ544">
            <v>0</v>
          </cell>
          <cell r="EL544">
            <v>0</v>
          </cell>
          <cell r="EN544">
            <v>0</v>
          </cell>
          <cell r="EP544">
            <v>0</v>
          </cell>
          <cell r="ER544">
            <v>0</v>
          </cell>
          <cell r="ET544">
            <v>0</v>
          </cell>
          <cell r="EX544">
            <v>0</v>
          </cell>
          <cell r="EZ544">
            <v>0</v>
          </cell>
          <cell r="FD544">
            <v>0</v>
          </cell>
          <cell r="FF544">
            <v>0</v>
          </cell>
        </row>
        <row r="545">
          <cell r="A545" t="str">
            <v>ImportTyDK-East</v>
          </cell>
          <cell r="B545" t="str">
            <v>DK-East</v>
          </cell>
          <cell r="G545">
            <v>600</v>
          </cell>
          <cell r="H545">
            <v>0</v>
          </cell>
          <cell r="N545">
            <v>-849</v>
          </cell>
          <cell r="AK545">
            <v>300</v>
          </cell>
          <cell r="AL545">
            <v>0</v>
          </cell>
          <cell r="AN545">
            <v>0</v>
          </cell>
          <cell r="AO545">
            <v>0</v>
          </cell>
          <cell r="AP545">
            <v>0</v>
          </cell>
          <cell r="AQ545">
            <v>0</v>
          </cell>
          <cell r="BG545" t="b">
            <v>0</v>
          </cell>
          <cell r="BO545" t="b">
            <v>0</v>
          </cell>
          <cell r="CA545" t="b">
            <v>0</v>
          </cell>
          <cell r="CB545" t="b">
            <v>0</v>
          </cell>
          <cell r="CD545" t="b">
            <v>0</v>
          </cell>
          <cell r="CE545" t="b">
            <v>0</v>
          </cell>
          <cell r="CG545" t="b">
            <v>0</v>
          </cell>
          <cell r="CH545" t="b">
            <v>0</v>
          </cell>
          <cell r="CP545">
            <v>0</v>
          </cell>
          <cell r="CT545" t="b">
            <v>0</v>
          </cell>
          <cell r="CV545" t="b">
            <v>0</v>
          </cell>
          <cell r="CX545" t="b">
            <v>0</v>
          </cell>
          <cell r="CZ545" t="b">
            <v>0</v>
          </cell>
          <cell r="DB545" t="b">
            <v>0</v>
          </cell>
          <cell r="DD545" t="b">
            <v>0</v>
          </cell>
          <cell r="DF545" t="b">
            <v>0</v>
          </cell>
          <cell r="DH545" t="b">
            <v>0</v>
          </cell>
          <cell r="DJ545" t="b">
            <v>0</v>
          </cell>
          <cell r="DL545" t="b">
            <v>0</v>
          </cell>
          <cell r="DN545" t="b">
            <v>0</v>
          </cell>
          <cell r="DP545" t="b">
            <v>0</v>
          </cell>
          <cell r="DV545">
            <v>0</v>
          </cell>
          <cell r="DX545">
            <v>0</v>
          </cell>
          <cell r="DZ545">
            <v>0</v>
          </cell>
          <cell r="EB545">
            <v>0</v>
          </cell>
          <cell r="ED545">
            <v>0</v>
          </cell>
          <cell r="EF545">
            <v>0</v>
          </cell>
          <cell r="EJ545">
            <v>0</v>
          </cell>
          <cell r="EL545">
            <v>0</v>
          </cell>
          <cell r="EN545">
            <v>0</v>
          </cell>
          <cell r="EP545">
            <v>0</v>
          </cell>
          <cell r="ER545">
            <v>0</v>
          </cell>
          <cell r="ET545">
            <v>0</v>
          </cell>
          <cell r="EX545">
            <v>0</v>
          </cell>
          <cell r="EZ545">
            <v>0</v>
          </cell>
          <cell r="FD545">
            <v>0</v>
          </cell>
          <cell r="FF545">
            <v>0</v>
          </cell>
        </row>
        <row r="546">
          <cell r="A546" t="str">
            <v>ImportTyDK-East</v>
          </cell>
          <cell r="B546" t="str">
            <v>DK-East</v>
          </cell>
          <cell r="G546">
            <v>600</v>
          </cell>
          <cell r="H546">
            <v>0</v>
          </cell>
          <cell r="N546">
            <v>-23</v>
          </cell>
          <cell r="AK546">
            <v>300</v>
          </cell>
          <cell r="AL546">
            <v>0</v>
          </cell>
          <cell r="AN546">
            <v>0</v>
          </cell>
          <cell r="AO546">
            <v>0</v>
          </cell>
          <cell r="AP546">
            <v>0</v>
          </cell>
          <cell r="AQ546">
            <v>0</v>
          </cell>
          <cell r="BG546" t="b">
            <v>0</v>
          </cell>
          <cell r="BO546" t="b">
            <v>0</v>
          </cell>
          <cell r="CA546" t="b">
            <v>0</v>
          </cell>
          <cell r="CB546" t="b">
            <v>0</v>
          </cell>
          <cell r="CD546" t="b">
            <v>0</v>
          </cell>
          <cell r="CE546" t="b">
            <v>0</v>
          </cell>
          <cell r="CG546" t="b">
            <v>0</v>
          </cell>
          <cell r="CH546" t="b">
            <v>0</v>
          </cell>
          <cell r="CP546">
            <v>0</v>
          </cell>
          <cell r="CT546" t="b">
            <v>0</v>
          </cell>
          <cell r="CV546" t="b">
            <v>0</v>
          </cell>
          <cell r="CX546" t="b">
            <v>0</v>
          </cell>
          <cell r="CZ546" t="b">
            <v>0</v>
          </cell>
          <cell r="DB546" t="b">
            <v>0</v>
          </cell>
          <cell r="DD546" t="b">
            <v>0</v>
          </cell>
          <cell r="DF546" t="b">
            <v>0</v>
          </cell>
          <cell r="DH546" t="b">
            <v>0</v>
          </cell>
          <cell r="DJ546" t="b">
            <v>0</v>
          </cell>
          <cell r="DL546" t="b">
            <v>0</v>
          </cell>
          <cell r="DN546" t="b">
            <v>0</v>
          </cell>
          <cell r="DP546" t="b">
            <v>0</v>
          </cell>
          <cell r="DV546">
            <v>0</v>
          </cell>
          <cell r="DX546">
            <v>0</v>
          </cell>
          <cell r="DZ546">
            <v>0</v>
          </cell>
          <cell r="EB546">
            <v>0</v>
          </cell>
          <cell r="ED546">
            <v>0</v>
          </cell>
          <cell r="EF546">
            <v>0</v>
          </cell>
          <cell r="EJ546">
            <v>0</v>
          </cell>
          <cell r="EL546">
            <v>0</v>
          </cell>
          <cell r="EN546">
            <v>0</v>
          </cell>
          <cell r="EP546">
            <v>0</v>
          </cell>
          <cell r="ER546">
            <v>0</v>
          </cell>
          <cell r="ET546">
            <v>0</v>
          </cell>
          <cell r="EX546">
            <v>0</v>
          </cell>
          <cell r="EZ546">
            <v>0</v>
          </cell>
          <cell r="FD546">
            <v>0</v>
          </cell>
          <cell r="FF546">
            <v>0</v>
          </cell>
        </row>
        <row r="547">
          <cell r="A547" t="str">
            <v>ImportTyDK-East</v>
          </cell>
          <cell r="B547" t="str">
            <v>DK-East</v>
          </cell>
          <cell r="G547">
            <v>600</v>
          </cell>
          <cell r="H547">
            <v>0</v>
          </cell>
          <cell r="N547">
            <v>-223</v>
          </cell>
          <cell r="AK547">
            <v>270</v>
          </cell>
          <cell r="AL547">
            <v>0</v>
          </cell>
          <cell r="AN547">
            <v>0</v>
          </cell>
          <cell r="AO547">
            <v>0</v>
          </cell>
          <cell r="AP547">
            <v>0</v>
          </cell>
          <cell r="AQ547">
            <v>0</v>
          </cell>
          <cell r="BG547" t="b">
            <v>0</v>
          </cell>
          <cell r="BO547" t="b">
            <v>0</v>
          </cell>
          <cell r="CA547" t="b">
            <v>0</v>
          </cell>
          <cell r="CB547" t="b">
            <v>0</v>
          </cell>
          <cell r="CD547" t="b">
            <v>0</v>
          </cell>
          <cell r="CE547" t="b">
            <v>0</v>
          </cell>
          <cell r="CG547" t="b">
            <v>0</v>
          </cell>
          <cell r="CH547" t="b">
            <v>0</v>
          </cell>
          <cell r="CP547">
            <v>0</v>
          </cell>
          <cell r="CT547" t="b">
            <v>0</v>
          </cell>
          <cell r="CV547" t="b">
            <v>0</v>
          </cell>
          <cell r="CX547" t="b">
            <v>0</v>
          </cell>
          <cell r="CZ547" t="b">
            <v>0</v>
          </cell>
          <cell r="DB547" t="b">
            <v>0</v>
          </cell>
          <cell r="DD547" t="b">
            <v>0</v>
          </cell>
          <cell r="DF547" t="b">
            <v>0</v>
          </cell>
          <cell r="DH547" t="b">
            <v>0</v>
          </cell>
          <cell r="DJ547" t="b">
            <v>0</v>
          </cell>
          <cell r="DL547" t="b">
            <v>0</v>
          </cell>
          <cell r="DN547" t="b">
            <v>0</v>
          </cell>
          <cell r="DP547" t="b">
            <v>0</v>
          </cell>
          <cell r="DV547">
            <v>0</v>
          </cell>
          <cell r="DX547">
            <v>0</v>
          </cell>
          <cell r="DZ547">
            <v>0</v>
          </cell>
          <cell r="EB547">
            <v>0</v>
          </cell>
          <cell r="ED547">
            <v>0</v>
          </cell>
          <cell r="EF547">
            <v>0</v>
          </cell>
          <cell r="EJ547">
            <v>0</v>
          </cell>
          <cell r="EL547">
            <v>0</v>
          </cell>
          <cell r="EN547">
            <v>0</v>
          </cell>
          <cell r="EP547">
            <v>0</v>
          </cell>
          <cell r="ER547">
            <v>0</v>
          </cell>
          <cell r="ET547">
            <v>0</v>
          </cell>
          <cell r="EX547">
            <v>0</v>
          </cell>
          <cell r="EZ547">
            <v>0</v>
          </cell>
          <cell r="FD547">
            <v>0</v>
          </cell>
          <cell r="FF547">
            <v>0</v>
          </cell>
        </row>
        <row r="548">
          <cell r="A548" t="str">
            <v>ImportTyDK-East</v>
          </cell>
          <cell r="B548" t="str">
            <v>DK-East</v>
          </cell>
          <cell r="G548">
            <v>600</v>
          </cell>
          <cell r="H548">
            <v>0</v>
          </cell>
          <cell r="N548">
            <v>-423</v>
          </cell>
          <cell r="AK548">
            <v>240</v>
          </cell>
          <cell r="AL548">
            <v>0</v>
          </cell>
          <cell r="AN548">
            <v>0</v>
          </cell>
          <cell r="AO548">
            <v>0</v>
          </cell>
          <cell r="AP548">
            <v>0</v>
          </cell>
          <cell r="AQ548">
            <v>0</v>
          </cell>
          <cell r="BG548" t="b">
            <v>0</v>
          </cell>
          <cell r="BO548" t="b">
            <v>0</v>
          </cell>
          <cell r="CA548" t="b">
            <v>0</v>
          </cell>
          <cell r="CB548" t="b">
            <v>0</v>
          </cell>
          <cell r="CD548" t="b">
            <v>0</v>
          </cell>
          <cell r="CE548" t="b">
            <v>0</v>
          </cell>
          <cell r="CG548" t="b">
            <v>0</v>
          </cell>
          <cell r="CH548" t="b">
            <v>0</v>
          </cell>
          <cell r="CP548">
            <v>0</v>
          </cell>
          <cell r="CT548" t="b">
            <v>0</v>
          </cell>
          <cell r="CV548" t="b">
            <v>0</v>
          </cell>
          <cell r="CX548" t="b">
            <v>0</v>
          </cell>
          <cell r="CZ548" t="b">
            <v>0</v>
          </cell>
          <cell r="DB548" t="b">
            <v>0</v>
          </cell>
          <cell r="DD548" t="b">
            <v>0</v>
          </cell>
          <cell r="DF548" t="b">
            <v>0</v>
          </cell>
          <cell r="DH548" t="b">
            <v>0</v>
          </cell>
          <cell r="DJ548" t="b">
            <v>0</v>
          </cell>
          <cell r="DL548" t="b">
            <v>0</v>
          </cell>
          <cell r="DN548" t="b">
            <v>0</v>
          </cell>
          <cell r="DP548" t="b">
            <v>0</v>
          </cell>
          <cell r="DV548">
            <v>0</v>
          </cell>
          <cell r="DX548">
            <v>0</v>
          </cell>
          <cell r="DZ548">
            <v>0</v>
          </cell>
          <cell r="EB548">
            <v>0</v>
          </cell>
          <cell r="ED548">
            <v>0</v>
          </cell>
          <cell r="EF548">
            <v>0</v>
          </cell>
          <cell r="EJ548">
            <v>0</v>
          </cell>
          <cell r="EL548">
            <v>0</v>
          </cell>
          <cell r="EN548">
            <v>0</v>
          </cell>
          <cell r="EP548">
            <v>0</v>
          </cell>
          <cell r="ER548">
            <v>0</v>
          </cell>
          <cell r="ET548">
            <v>0</v>
          </cell>
          <cell r="EX548">
            <v>0</v>
          </cell>
          <cell r="EZ548">
            <v>0</v>
          </cell>
          <cell r="FD548">
            <v>0</v>
          </cell>
          <cell r="FF548">
            <v>0</v>
          </cell>
        </row>
        <row r="549">
          <cell r="A549" t="str">
            <v>ImportTyDK-East</v>
          </cell>
          <cell r="B549" t="str">
            <v>DK-East</v>
          </cell>
          <cell r="G549">
            <v>600</v>
          </cell>
          <cell r="H549">
            <v>0</v>
          </cell>
          <cell r="N549">
            <v>-623</v>
          </cell>
          <cell r="AK549">
            <v>210.00000000000003</v>
          </cell>
          <cell r="AL549">
            <v>0</v>
          </cell>
          <cell r="AN549">
            <v>0</v>
          </cell>
          <cell r="AO549">
            <v>0</v>
          </cell>
          <cell r="AP549">
            <v>0</v>
          </cell>
          <cell r="AQ549">
            <v>0</v>
          </cell>
          <cell r="BG549" t="b">
            <v>0</v>
          </cell>
          <cell r="BO549" t="b">
            <v>0</v>
          </cell>
          <cell r="CA549" t="b">
            <v>0</v>
          </cell>
          <cell r="CB549" t="b">
            <v>0</v>
          </cell>
          <cell r="CD549" t="b">
            <v>0</v>
          </cell>
          <cell r="CE549" t="b">
            <v>0</v>
          </cell>
          <cell r="CG549" t="b">
            <v>0</v>
          </cell>
          <cell r="CH549" t="b">
            <v>0</v>
          </cell>
          <cell r="CP549">
            <v>0</v>
          </cell>
          <cell r="CT549" t="b">
            <v>0</v>
          </cell>
          <cell r="CV549" t="b">
            <v>0</v>
          </cell>
          <cell r="CX549" t="b">
            <v>0</v>
          </cell>
          <cell r="CZ549" t="b">
            <v>0</v>
          </cell>
          <cell r="DB549" t="b">
            <v>0</v>
          </cell>
          <cell r="DD549" t="b">
            <v>0</v>
          </cell>
          <cell r="DF549" t="b">
            <v>0</v>
          </cell>
          <cell r="DH549" t="b">
            <v>0</v>
          </cell>
          <cell r="DJ549" t="b">
            <v>0</v>
          </cell>
          <cell r="DL549" t="b">
            <v>0</v>
          </cell>
          <cell r="DN549" t="b">
            <v>0</v>
          </cell>
          <cell r="DP549" t="b">
            <v>0</v>
          </cell>
          <cell r="DV549">
            <v>0</v>
          </cell>
          <cell r="DX549">
            <v>0</v>
          </cell>
          <cell r="DZ549">
            <v>0</v>
          </cell>
          <cell r="EB549">
            <v>0</v>
          </cell>
          <cell r="ED549">
            <v>0</v>
          </cell>
          <cell r="EF549">
            <v>0</v>
          </cell>
          <cell r="EJ549">
            <v>0</v>
          </cell>
          <cell r="EL549">
            <v>0</v>
          </cell>
          <cell r="EN549">
            <v>0</v>
          </cell>
          <cell r="EP549">
            <v>0</v>
          </cell>
          <cell r="ER549">
            <v>0</v>
          </cell>
          <cell r="ET549">
            <v>0</v>
          </cell>
          <cell r="EX549">
            <v>0</v>
          </cell>
          <cell r="EZ549">
            <v>0</v>
          </cell>
          <cell r="FD549">
            <v>0</v>
          </cell>
          <cell r="FF549">
            <v>0</v>
          </cell>
        </row>
        <row r="550">
          <cell r="A550" t="str">
            <v>ImportTyDK-East</v>
          </cell>
          <cell r="B550" t="str">
            <v>DK-East</v>
          </cell>
          <cell r="G550">
            <v>600</v>
          </cell>
          <cell r="H550">
            <v>0</v>
          </cell>
          <cell r="N550">
            <v>-823</v>
          </cell>
          <cell r="AK550">
            <v>180.00000000000003</v>
          </cell>
          <cell r="AL550">
            <v>0</v>
          </cell>
          <cell r="AN550">
            <v>0</v>
          </cell>
          <cell r="AO550">
            <v>0</v>
          </cell>
          <cell r="AP550">
            <v>0</v>
          </cell>
          <cell r="AQ550">
            <v>0</v>
          </cell>
          <cell r="BG550" t="b">
            <v>0</v>
          </cell>
          <cell r="BO550" t="b">
            <v>0</v>
          </cell>
          <cell r="CA550" t="b">
            <v>0</v>
          </cell>
          <cell r="CB550" t="b">
            <v>0</v>
          </cell>
          <cell r="CD550" t="b">
            <v>0</v>
          </cell>
          <cell r="CE550" t="b">
            <v>0</v>
          </cell>
          <cell r="CG550" t="b">
            <v>0</v>
          </cell>
          <cell r="CH550" t="b">
            <v>0</v>
          </cell>
          <cell r="CP550">
            <v>0</v>
          </cell>
          <cell r="CT550" t="b">
            <v>0</v>
          </cell>
          <cell r="CV550" t="b">
            <v>0</v>
          </cell>
          <cell r="CX550" t="b">
            <v>0</v>
          </cell>
          <cell r="CZ550" t="b">
            <v>0</v>
          </cell>
          <cell r="DB550" t="b">
            <v>0</v>
          </cell>
          <cell r="DD550" t="b">
            <v>0</v>
          </cell>
          <cell r="DF550" t="b">
            <v>0</v>
          </cell>
          <cell r="DH550" t="b">
            <v>0</v>
          </cell>
          <cell r="DJ550" t="b">
            <v>0</v>
          </cell>
          <cell r="DL550" t="b">
            <v>0</v>
          </cell>
          <cell r="DN550" t="b">
            <v>0</v>
          </cell>
          <cell r="DP550" t="b">
            <v>0</v>
          </cell>
          <cell r="DV550">
            <v>0</v>
          </cell>
          <cell r="DX550">
            <v>0</v>
          </cell>
          <cell r="DZ550">
            <v>0</v>
          </cell>
          <cell r="EB550">
            <v>0</v>
          </cell>
          <cell r="ED550">
            <v>0</v>
          </cell>
          <cell r="EF550">
            <v>0</v>
          </cell>
          <cell r="EJ550">
            <v>0</v>
          </cell>
          <cell r="EL550">
            <v>0</v>
          </cell>
          <cell r="EN550">
            <v>0</v>
          </cell>
          <cell r="EP550">
            <v>0</v>
          </cell>
          <cell r="ER550">
            <v>0</v>
          </cell>
          <cell r="ET550">
            <v>0</v>
          </cell>
          <cell r="EX550">
            <v>0</v>
          </cell>
          <cell r="EZ550">
            <v>0</v>
          </cell>
          <cell r="FD550">
            <v>0</v>
          </cell>
          <cell r="FF550">
            <v>0</v>
          </cell>
        </row>
        <row r="551">
          <cell r="A551" t="str">
            <v>ImportTyDK-East</v>
          </cell>
          <cell r="B551" t="str">
            <v>DK-East</v>
          </cell>
          <cell r="G551">
            <v>600</v>
          </cell>
          <cell r="H551">
            <v>0</v>
          </cell>
          <cell r="N551">
            <v>-1023</v>
          </cell>
          <cell r="AK551">
            <v>150.00000000000003</v>
          </cell>
          <cell r="AL551">
            <v>0</v>
          </cell>
          <cell r="AN551">
            <v>0</v>
          </cell>
          <cell r="AO551">
            <v>0</v>
          </cell>
          <cell r="AP551">
            <v>0</v>
          </cell>
          <cell r="AQ551">
            <v>0</v>
          </cell>
          <cell r="BG551" t="b">
            <v>0</v>
          </cell>
          <cell r="BO551" t="b">
            <v>0</v>
          </cell>
          <cell r="CA551" t="b">
            <v>0</v>
          </cell>
          <cell r="CB551" t="b">
            <v>0</v>
          </cell>
          <cell r="CD551" t="b">
            <v>0</v>
          </cell>
          <cell r="CE551" t="b">
            <v>0</v>
          </cell>
          <cell r="CG551" t="b">
            <v>0</v>
          </cell>
          <cell r="CH551" t="b">
            <v>0</v>
          </cell>
          <cell r="CP551">
            <v>0</v>
          </cell>
          <cell r="CT551" t="b">
            <v>0</v>
          </cell>
          <cell r="CV551" t="b">
            <v>0</v>
          </cell>
          <cell r="CX551" t="b">
            <v>0</v>
          </cell>
          <cell r="CZ551" t="b">
            <v>0</v>
          </cell>
          <cell r="DB551" t="b">
            <v>0</v>
          </cell>
          <cell r="DD551" t="b">
            <v>0</v>
          </cell>
          <cell r="DF551" t="b">
            <v>0</v>
          </cell>
          <cell r="DH551" t="b">
            <v>0</v>
          </cell>
          <cell r="DJ551" t="b">
            <v>0</v>
          </cell>
          <cell r="DL551" t="b">
            <v>0</v>
          </cell>
          <cell r="DN551" t="b">
            <v>0</v>
          </cell>
          <cell r="DP551" t="b">
            <v>0</v>
          </cell>
          <cell r="DV551">
            <v>0</v>
          </cell>
          <cell r="DX551">
            <v>0</v>
          </cell>
          <cell r="DZ551">
            <v>0</v>
          </cell>
          <cell r="EB551">
            <v>0</v>
          </cell>
          <cell r="ED551">
            <v>0</v>
          </cell>
          <cell r="EF551">
            <v>0</v>
          </cell>
          <cell r="EJ551">
            <v>0</v>
          </cell>
          <cell r="EL551">
            <v>0</v>
          </cell>
          <cell r="EN551">
            <v>0</v>
          </cell>
          <cell r="EP551">
            <v>0</v>
          </cell>
          <cell r="ER551">
            <v>0</v>
          </cell>
          <cell r="ET551">
            <v>0</v>
          </cell>
          <cell r="EX551">
            <v>0</v>
          </cell>
          <cell r="EZ551">
            <v>0</v>
          </cell>
          <cell r="FD551">
            <v>0</v>
          </cell>
          <cell r="FF551">
            <v>0</v>
          </cell>
        </row>
        <row r="552">
          <cell r="A552" t="str">
            <v>ImportTyDK-East</v>
          </cell>
          <cell r="B552" t="str">
            <v>DK-East</v>
          </cell>
          <cell r="G552">
            <v>600</v>
          </cell>
          <cell r="H552">
            <v>0</v>
          </cell>
          <cell r="N552">
            <v>-1223</v>
          </cell>
          <cell r="AK552">
            <v>120.00000000000004</v>
          </cell>
          <cell r="AL552">
            <v>0</v>
          </cell>
          <cell r="AN552">
            <v>0</v>
          </cell>
          <cell r="AO552">
            <v>0</v>
          </cell>
          <cell r="AP552">
            <v>0</v>
          </cell>
          <cell r="AQ552">
            <v>0</v>
          </cell>
          <cell r="BG552" t="b">
            <v>0</v>
          </cell>
          <cell r="BO552" t="b">
            <v>0</v>
          </cell>
          <cell r="CA552" t="b">
            <v>0</v>
          </cell>
          <cell r="CB552" t="b">
            <v>0</v>
          </cell>
          <cell r="CD552" t="b">
            <v>0</v>
          </cell>
          <cell r="CE552" t="b">
            <v>0</v>
          </cell>
          <cell r="CG552" t="b">
            <v>0</v>
          </cell>
          <cell r="CH552" t="b">
            <v>0</v>
          </cell>
          <cell r="CP552">
            <v>0</v>
          </cell>
          <cell r="CT552" t="b">
            <v>0</v>
          </cell>
          <cell r="CV552" t="b">
            <v>0</v>
          </cell>
          <cell r="CX552" t="b">
            <v>0</v>
          </cell>
          <cell r="CZ552" t="b">
            <v>0</v>
          </cell>
          <cell r="DB552" t="b">
            <v>0</v>
          </cell>
          <cell r="DD552" t="b">
            <v>0</v>
          </cell>
          <cell r="DF552" t="b">
            <v>0</v>
          </cell>
          <cell r="DH552" t="b">
            <v>0</v>
          </cell>
          <cell r="DJ552" t="b">
            <v>0</v>
          </cell>
          <cell r="DL552" t="b">
            <v>0</v>
          </cell>
          <cell r="DN552" t="b">
            <v>0</v>
          </cell>
          <cell r="DP552" t="b">
            <v>0</v>
          </cell>
          <cell r="DV552">
            <v>0</v>
          </cell>
          <cell r="DX552">
            <v>0</v>
          </cell>
          <cell r="DZ552">
            <v>0</v>
          </cell>
          <cell r="EB552">
            <v>0</v>
          </cell>
          <cell r="ED552">
            <v>0</v>
          </cell>
          <cell r="EF552">
            <v>0</v>
          </cell>
          <cell r="EJ552">
            <v>0</v>
          </cell>
          <cell r="EL552">
            <v>0</v>
          </cell>
          <cell r="EN552">
            <v>0</v>
          </cell>
          <cell r="EP552">
            <v>0</v>
          </cell>
          <cell r="ER552">
            <v>0</v>
          </cell>
          <cell r="ET552">
            <v>0</v>
          </cell>
          <cell r="EX552">
            <v>0</v>
          </cell>
          <cell r="EZ552">
            <v>0</v>
          </cell>
          <cell r="FD552">
            <v>0</v>
          </cell>
          <cell r="FF552">
            <v>0</v>
          </cell>
        </row>
        <row r="553">
          <cell r="A553" t="str">
            <v>ImportTyDK-East</v>
          </cell>
          <cell r="B553" t="str">
            <v>DK-East</v>
          </cell>
          <cell r="G553">
            <v>600</v>
          </cell>
          <cell r="H553">
            <v>0</v>
          </cell>
          <cell r="N553">
            <v>-1423</v>
          </cell>
          <cell r="AK553">
            <v>90.000000000000043</v>
          </cell>
          <cell r="AL553">
            <v>0</v>
          </cell>
          <cell r="AN553">
            <v>0</v>
          </cell>
          <cell r="AO553">
            <v>0</v>
          </cell>
          <cell r="AP553">
            <v>0</v>
          </cell>
          <cell r="AQ553">
            <v>0</v>
          </cell>
          <cell r="BG553" t="b">
            <v>0</v>
          </cell>
          <cell r="BO553" t="b">
            <v>0</v>
          </cell>
          <cell r="CA553" t="b">
            <v>0</v>
          </cell>
          <cell r="CB553" t="b">
            <v>0</v>
          </cell>
          <cell r="CD553" t="b">
            <v>0</v>
          </cell>
          <cell r="CE553" t="b">
            <v>0</v>
          </cell>
          <cell r="CG553" t="b">
            <v>0</v>
          </cell>
          <cell r="CH553" t="b">
            <v>0</v>
          </cell>
          <cell r="CP553">
            <v>0</v>
          </cell>
          <cell r="CT553" t="b">
            <v>0</v>
          </cell>
          <cell r="CV553" t="b">
            <v>0</v>
          </cell>
          <cell r="CX553" t="b">
            <v>0</v>
          </cell>
          <cell r="CZ553" t="b">
            <v>0</v>
          </cell>
          <cell r="DB553" t="b">
            <v>0</v>
          </cell>
          <cell r="DD553" t="b">
            <v>0</v>
          </cell>
          <cell r="DF553" t="b">
            <v>0</v>
          </cell>
          <cell r="DH553" t="b">
            <v>0</v>
          </cell>
          <cell r="DJ553" t="b">
            <v>0</v>
          </cell>
          <cell r="DL553" t="b">
            <v>0</v>
          </cell>
          <cell r="DN553" t="b">
            <v>0</v>
          </cell>
          <cell r="DP553" t="b">
            <v>0</v>
          </cell>
          <cell r="DV553">
            <v>0</v>
          </cell>
          <cell r="DX553">
            <v>0</v>
          </cell>
          <cell r="DZ553">
            <v>0</v>
          </cell>
          <cell r="EB553">
            <v>0</v>
          </cell>
          <cell r="ED553">
            <v>0</v>
          </cell>
          <cell r="EF553">
            <v>0</v>
          </cell>
          <cell r="EJ553">
            <v>0</v>
          </cell>
          <cell r="EL553">
            <v>0</v>
          </cell>
          <cell r="EN553">
            <v>0</v>
          </cell>
          <cell r="EP553">
            <v>0</v>
          </cell>
          <cell r="ER553">
            <v>0</v>
          </cell>
          <cell r="ET553">
            <v>0</v>
          </cell>
          <cell r="EX553">
            <v>0</v>
          </cell>
          <cell r="EZ553">
            <v>0</v>
          </cell>
          <cell r="FD553">
            <v>0</v>
          </cell>
          <cell r="FF553">
            <v>0</v>
          </cell>
        </row>
        <row r="554">
          <cell r="A554" t="str">
            <v>ImportTyDK-East</v>
          </cell>
          <cell r="B554" t="str">
            <v>DK-East</v>
          </cell>
          <cell r="G554">
            <v>600</v>
          </cell>
          <cell r="H554">
            <v>0</v>
          </cell>
          <cell r="N554">
            <v>-1623</v>
          </cell>
          <cell r="AK554">
            <v>60</v>
          </cell>
          <cell r="AL554">
            <v>0</v>
          </cell>
          <cell r="AN554">
            <v>0</v>
          </cell>
          <cell r="AO554">
            <v>0</v>
          </cell>
          <cell r="AP554">
            <v>0</v>
          </cell>
          <cell r="AQ554">
            <v>0</v>
          </cell>
          <cell r="BG554" t="b">
            <v>0</v>
          </cell>
          <cell r="BO554" t="b">
            <v>0</v>
          </cell>
          <cell r="CA554" t="b">
            <v>0</v>
          </cell>
          <cell r="CB554" t="b">
            <v>0</v>
          </cell>
          <cell r="CD554" t="b">
            <v>0</v>
          </cell>
          <cell r="CE554" t="b">
            <v>0</v>
          </cell>
          <cell r="CG554" t="b">
            <v>0</v>
          </cell>
          <cell r="CH554" t="b">
            <v>0</v>
          </cell>
          <cell r="CP554">
            <v>0</v>
          </cell>
          <cell r="CT554" t="b">
            <v>0</v>
          </cell>
          <cell r="CV554" t="b">
            <v>0</v>
          </cell>
          <cell r="CX554" t="b">
            <v>0</v>
          </cell>
          <cell r="CZ554" t="b">
            <v>0</v>
          </cell>
          <cell r="DB554" t="b">
            <v>0</v>
          </cell>
          <cell r="DD554" t="b">
            <v>0</v>
          </cell>
          <cell r="DF554" t="b">
            <v>0</v>
          </cell>
          <cell r="DH554" t="b">
            <v>0</v>
          </cell>
          <cell r="DJ554" t="b">
            <v>0</v>
          </cell>
          <cell r="DL554" t="b">
            <v>0</v>
          </cell>
          <cell r="DN554" t="b">
            <v>0</v>
          </cell>
          <cell r="DP554" t="b">
            <v>0</v>
          </cell>
          <cell r="DV554">
            <v>0</v>
          </cell>
          <cell r="DX554">
            <v>0</v>
          </cell>
          <cell r="DZ554">
            <v>0</v>
          </cell>
          <cell r="EB554">
            <v>0</v>
          </cell>
          <cell r="ED554">
            <v>0</v>
          </cell>
          <cell r="EF554">
            <v>0</v>
          </cell>
          <cell r="EJ554">
            <v>0</v>
          </cell>
          <cell r="EL554">
            <v>0</v>
          </cell>
          <cell r="EN554">
            <v>0</v>
          </cell>
          <cell r="EP554">
            <v>0</v>
          </cell>
          <cell r="ER554">
            <v>0</v>
          </cell>
          <cell r="ET554">
            <v>0</v>
          </cell>
          <cell r="EX554">
            <v>0</v>
          </cell>
          <cell r="EZ554">
            <v>0</v>
          </cell>
          <cell r="FD554">
            <v>0</v>
          </cell>
          <cell r="FF554">
            <v>0</v>
          </cell>
        </row>
        <row r="555">
          <cell r="A555" t="str">
            <v>ImportTyDK-East</v>
          </cell>
          <cell r="B555" t="str">
            <v>DK-East</v>
          </cell>
          <cell r="G555">
            <v>600</v>
          </cell>
          <cell r="H555">
            <v>0</v>
          </cell>
          <cell r="N555">
            <v>-1823</v>
          </cell>
          <cell r="AK555">
            <v>60</v>
          </cell>
          <cell r="AL555">
            <v>0</v>
          </cell>
          <cell r="AN555">
            <v>0</v>
          </cell>
          <cell r="AO555">
            <v>0</v>
          </cell>
          <cell r="AP555">
            <v>0</v>
          </cell>
          <cell r="AQ555">
            <v>0</v>
          </cell>
          <cell r="BG555" t="b">
            <v>0</v>
          </cell>
          <cell r="BO555" t="b">
            <v>0</v>
          </cell>
          <cell r="CA555" t="b">
            <v>0</v>
          </cell>
          <cell r="CB555" t="b">
            <v>0</v>
          </cell>
          <cell r="CD555" t="b">
            <v>0</v>
          </cell>
          <cell r="CE555" t="b">
            <v>0</v>
          </cell>
          <cell r="CG555" t="b">
            <v>0</v>
          </cell>
          <cell r="CH555" t="b">
            <v>0</v>
          </cell>
          <cell r="CP555">
            <v>0</v>
          </cell>
          <cell r="CT555" t="b">
            <v>0</v>
          </cell>
          <cell r="CV555" t="b">
            <v>0</v>
          </cell>
          <cell r="CX555" t="b">
            <v>0</v>
          </cell>
          <cell r="CZ555" t="b">
            <v>0</v>
          </cell>
          <cell r="DB555" t="b">
            <v>0</v>
          </cell>
          <cell r="DD555" t="b">
            <v>0</v>
          </cell>
          <cell r="DF555" t="b">
            <v>0</v>
          </cell>
          <cell r="DH555" t="b">
            <v>0</v>
          </cell>
          <cell r="DJ555" t="b">
            <v>0</v>
          </cell>
          <cell r="DL555" t="b">
            <v>0</v>
          </cell>
          <cell r="DN555" t="b">
            <v>0</v>
          </cell>
          <cell r="DP555" t="b">
            <v>0</v>
          </cell>
          <cell r="DV555">
            <v>0</v>
          </cell>
          <cell r="DX555">
            <v>0</v>
          </cell>
          <cell r="DZ555">
            <v>0</v>
          </cell>
          <cell r="EB555">
            <v>0</v>
          </cell>
          <cell r="ED555">
            <v>0</v>
          </cell>
          <cell r="EF555">
            <v>0</v>
          </cell>
          <cell r="EJ555">
            <v>0</v>
          </cell>
          <cell r="EL555">
            <v>0</v>
          </cell>
          <cell r="EN555">
            <v>0</v>
          </cell>
          <cell r="EP555">
            <v>0</v>
          </cell>
          <cell r="ER555">
            <v>0</v>
          </cell>
          <cell r="ET555">
            <v>0</v>
          </cell>
          <cell r="EX555">
            <v>0</v>
          </cell>
          <cell r="EZ555">
            <v>0</v>
          </cell>
          <cell r="FD555">
            <v>0</v>
          </cell>
          <cell r="FF555">
            <v>0</v>
          </cell>
        </row>
        <row r="556">
          <cell r="A556" t="str">
            <v>ImportTyDK-East</v>
          </cell>
          <cell r="B556" t="str">
            <v>DK-East</v>
          </cell>
          <cell r="G556">
            <v>600</v>
          </cell>
          <cell r="H556">
            <v>0</v>
          </cell>
          <cell r="N556">
            <v>-2023</v>
          </cell>
          <cell r="AK556">
            <v>60</v>
          </cell>
          <cell r="AL556">
            <v>0</v>
          </cell>
          <cell r="AN556">
            <v>0</v>
          </cell>
          <cell r="AO556">
            <v>0</v>
          </cell>
          <cell r="AP556">
            <v>0</v>
          </cell>
          <cell r="AQ556">
            <v>0</v>
          </cell>
          <cell r="BG556" t="b">
            <v>0</v>
          </cell>
          <cell r="BO556" t="b">
            <v>0</v>
          </cell>
          <cell r="CA556" t="b">
            <v>0</v>
          </cell>
          <cell r="CB556" t="b">
            <v>0</v>
          </cell>
          <cell r="CD556" t="b">
            <v>0</v>
          </cell>
          <cell r="CE556" t="b">
            <v>0</v>
          </cell>
          <cell r="CG556" t="b">
            <v>0</v>
          </cell>
          <cell r="CH556" t="b">
            <v>0</v>
          </cell>
          <cell r="CP556">
            <v>0</v>
          </cell>
          <cell r="CT556" t="b">
            <v>0</v>
          </cell>
          <cell r="CV556" t="b">
            <v>0</v>
          </cell>
          <cell r="CX556" t="b">
            <v>0</v>
          </cell>
          <cell r="CZ556" t="b">
            <v>0</v>
          </cell>
          <cell r="DB556" t="b">
            <v>0</v>
          </cell>
          <cell r="DD556" t="b">
            <v>0</v>
          </cell>
          <cell r="DF556" t="b">
            <v>0</v>
          </cell>
          <cell r="DH556" t="b">
            <v>0</v>
          </cell>
          <cell r="DJ556" t="b">
            <v>0</v>
          </cell>
          <cell r="DL556" t="b">
            <v>0</v>
          </cell>
          <cell r="DN556" t="b">
            <v>0</v>
          </cell>
          <cell r="DP556" t="b">
            <v>0</v>
          </cell>
          <cell r="DV556">
            <v>0</v>
          </cell>
          <cell r="DX556">
            <v>0</v>
          </cell>
          <cell r="DZ556">
            <v>0</v>
          </cell>
          <cell r="EB556">
            <v>0</v>
          </cell>
          <cell r="ED556">
            <v>0</v>
          </cell>
          <cell r="EF556">
            <v>0</v>
          </cell>
          <cell r="EJ556">
            <v>0</v>
          </cell>
          <cell r="EL556">
            <v>0</v>
          </cell>
          <cell r="EN556">
            <v>0</v>
          </cell>
          <cell r="EP556">
            <v>0</v>
          </cell>
          <cell r="ER556">
            <v>0</v>
          </cell>
          <cell r="ET556">
            <v>0</v>
          </cell>
          <cell r="EX556">
            <v>0</v>
          </cell>
          <cell r="EZ556">
            <v>0</v>
          </cell>
          <cell r="FD556">
            <v>0</v>
          </cell>
          <cell r="FF556">
            <v>0</v>
          </cell>
        </row>
        <row r="557">
          <cell r="A557" t="str">
            <v>ImportTyDK-East</v>
          </cell>
          <cell r="B557" t="str">
            <v>DK-East</v>
          </cell>
          <cell r="G557">
            <v>600</v>
          </cell>
          <cell r="H557">
            <v>0</v>
          </cell>
          <cell r="N557">
            <v>-2223</v>
          </cell>
          <cell r="AK557">
            <v>60</v>
          </cell>
          <cell r="AL557">
            <v>0</v>
          </cell>
          <cell r="AN557">
            <v>0</v>
          </cell>
          <cell r="AO557">
            <v>0</v>
          </cell>
          <cell r="AP557">
            <v>0</v>
          </cell>
          <cell r="AQ557">
            <v>0</v>
          </cell>
          <cell r="BG557" t="b">
            <v>0</v>
          </cell>
          <cell r="BO557" t="b">
            <v>0</v>
          </cell>
          <cell r="CA557" t="b">
            <v>0</v>
          </cell>
          <cell r="CB557" t="b">
            <v>0</v>
          </cell>
          <cell r="CD557" t="b">
            <v>0</v>
          </cell>
          <cell r="CE557" t="b">
            <v>0</v>
          </cell>
          <cell r="CG557" t="b">
            <v>0</v>
          </cell>
          <cell r="CH557" t="b">
            <v>0</v>
          </cell>
          <cell r="CP557">
            <v>0</v>
          </cell>
          <cell r="CT557" t="b">
            <v>0</v>
          </cell>
          <cell r="CV557" t="b">
            <v>0</v>
          </cell>
          <cell r="CX557" t="b">
            <v>0</v>
          </cell>
          <cell r="CZ557" t="b">
            <v>0</v>
          </cell>
          <cell r="DB557" t="b">
            <v>0</v>
          </cell>
          <cell r="DD557" t="b">
            <v>0</v>
          </cell>
          <cell r="DF557" t="b">
            <v>0</v>
          </cell>
          <cell r="DH557" t="b">
            <v>0</v>
          </cell>
          <cell r="DJ557" t="b">
            <v>0</v>
          </cell>
          <cell r="DL557" t="b">
            <v>0</v>
          </cell>
          <cell r="DN557" t="b">
            <v>0</v>
          </cell>
          <cell r="DP557" t="b">
            <v>0</v>
          </cell>
          <cell r="DV557">
            <v>0</v>
          </cell>
          <cell r="DX557">
            <v>0</v>
          </cell>
          <cell r="DZ557">
            <v>0</v>
          </cell>
          <cell r="EB557">
            <v>0</v>
          </cell>
          <cell r="ED557">
            <v>0</v>
          </cell>
          <cell r="EF557">
            <v>0</v>
          </cell>
          <cell r="EJ557">
            <v>0</v>
          </cell>
          <cell r="EL557">
            <v>0</v>
          </cell>
          <cell r="EN557">
            <v>0</v>
          </cell>
          <cell r="EP557">
            <v>0</v>
          </cell>
          <cell r="ER557">
            <v>0</v>
          </cell>
          <cell r="ET557">
            <v>0</v>
          </cell>
          <cell r="EX557">
            <v>0</v>
          </cell>
          <cell r="EZ557">
            <v>0</v>
          </cell>
          <cell r="FD557">
            <v>0</v>
          </cell>
          <cell r="FF557">
            <v>0</v>
          </cell>
        </row>
        <row r="558">
          <cell r="A558" t="str">
            <v>ImportTyDK-East</v>
          </cell>
          <cell r="B558" t="str">
            <v>DK-East</v>
          </cell>
          <cell r="G558">
            <v>600</v>
          </cell>
          <cell r="H558">
            <v>0</v>
          </cell>
          <cell r="N558">
            <v>-2423</v>
          </cell>
          <cell r="AK558">
            <v>60</v>
          </cell>
          <cell r="AL558">
            <v>0</v>
          </cell>
          <cell r="AN558">
            <v>0</v>
          </cell>
          <cell r="AO558">
            <v>0</v>
          </cell>
          <cell r="AP558">
            <v>0</v>
          </cell>
          <cell r="AQ558">
            <v>0</v>
          </cell>
          <cell r="BG558" t="b">
            <v>0</v>
          </cell>
          <cell r="BO558" t="b">
            <v>0</v>
          </cell>
          <cell r="CA558" t="b">
            <v>0</v>
          </cell>
          <cell r="CB558" t="b">
            <v>0</v>
          </cell>
          <cell r="CD558" t="b">
            <v>0</v>
          </cell>
          <cell r="CE558" t="b">
            <v>0</v>
          </cell>
          <cell r="CG558" t="b">
            <v>0</v>
          </cell>
          <cell r="CH558" t="b">
            <v>0</v>
          </cell>
          <cell r="CP558">
            <v>0</v>
          </cell>
          <cell r="CT558" t="b">
            <v>0</v>
          </cell>
          <cell r="CV558" t="b">
            <v>0</v>
          </cell>
          <cell r="CX558" t="b">
            <v>0</v>
          </cell>
          <cell r="CZ558" t="b">
            <v>0</v>
          </cell>
          <cell r="DB558" t="b">
            <v>0</v>
          </cell>
          <cell r="DD558" t="b">
            <v>0</v>
          </cell>
          <cell r="DF558" t="b">
            <v>0</v>
          </cell>
          <cell r="DH558" t="b">
            <v>0</v>
          </cell>
          <cell r="DJ558" t="b">
            <v>0</v>
          </cell>
          <cell r="DL558" t="b">
            <v>0</v>
          </cell>
          <cell r="DN558" t="b">
            <v>0</v>
          </cell>
          <cell r="DP558" t="b">
            <v>0</v>
          </cell>
          <cell r="DV558">
            <v>0</v>
          </cell>
          <cell r="DX558">
            <v>0</v>
          </cell>
          <cell r="DZ558">
            <v>0</v>
          </cell>
          <cell r="EB558">
            <v>0</v>
          </cell>
          <cell r="ED558">
            <v>0</v>
          </cell>
          <cell r="EF558">
            <v>0</v>
          </cell>
          <cell r="EJ558">
            <v>0</v>
          </cell>
          <cell r="EL558">
            <v>0</v>
          </cell>
          <cell r="EN558">
            <v>0</v>
          </cell>
          <cell r="EP558">
            <v>0</v>
          </cell>
          <cell r="ER558">
            <v>0</v>
          </cell>
          <cell r="ET558">
            <v>0</v>
          </cell>
          <cell r="EX558">
            <v>0</v>
          </cell>
          <cell r="EZ558">
            <v>0</v>
          </cell>
          <cell r="FD558">
            <v>0</v>
          </cell>
          <cell r="FF558">
            <v>0</v>
          </cell>
        </row>
        <row r="559">
          <cell r="A559" t="str">
            <v>MKS1</v>
          </cell>
          <cell r="B559" t="str">
            <v>DK-West</v>
          </cell>
          <cell r="G559">
            <v>152</v>
          </cell>
          <cell r="H559">
            <v>0</v>
          </cell>
          <cell r="AK559">
            <v>63.11418685121108</v>
          </cell>
          <cell r="AL559">
            <v>0</v>
          </cell>
          <cell r="AN559">
            <v>0</v>
          </cell>
          <cell r="AO559">
            <v>23.955200000000001</v>
          </cell>
          <cell r="AP559">
            <v>3777.2000000000003</v>
          </cell>
          <cell r="AQ559">
            <v>21.28</v>
          </cell>
          <cell r="BG559" t="b">
            <v>1</v>
          </cell>
          <cell r="BO559" t="b">
            <v>0</v>
          </cell>
          <cell r="CA559" t="b">
            <v>0</v>
          </cell>
          <cell r="CB559" t="b">
            <v>0</v>
          </cell>
          <cell r="CD559" t="b">
            <v>0</v>
          </cell>
          <cell r="CE559" t="b">
            <v>0</v>
          </cell>
          <cell r="CG559" t="b">
            <v>0</v>
          </cell>
          <cell r="CH559" t="b">
            <v>0</v>
          </cell>
          <cell r="CP559" t="str">
            <v>ETCOASTM</v>
          </cell>
          <cell r="CT559" t="b">
            <v>0</v>
          </cell>
          <cell r="CV559" t="b">
            <v>0</v>
          </cell>
          <cell r="CX559" t="b">
            <v>0</v>
          </cell>
          <cell r="CZ559" t="b">
            <v>0</v>
          </cell>
          <cell r="DB559" t="b">
            <v>0</v>
          </cell>
          <cell r="DD559" t="b">
            <v>0</v>
          </cell>
          <cell r="DF559" t="b">
            <v>0</v>
          </cell>
          <cell r="DH559" t="b">
            <v>0</v>
          </cell>
          <cell r="DJ559" t="b">
            <v>0</v>
          </cell>
          <cell r="DL559" t="b">
            <v>0</v>
          </cell>
          <cell r="DN559" t="b">
            <v>0</v>
          </cell>
          <cell r="DP559" t="b">
            <v>0</v>
          </cell>
          <cell r="DV559">
            <v>0</v>
          </cell>
          <cell r="DX559">
            <v>0</v>
          </cell>
          <cell r="DZ559">
            <v>0</v>
          </cell>
          <cell r="EB559">
            <v>0</v>
          </cell>
          <cell r="ED559">
            <v>0</v>
          </cell>
          <cell r="EF559">
            <v>0</v>
          </cell>
          <cell r="EJ559">
            <v>0</v>
          </cell>
          <cell r="EL559">
            <v>0</v>
          </cell>
          <cell r="EN559">
            <v>0</v>
          </cell>
          <cell r="EP559">
            <v>0</v>
          </cell>
          <cell r="ER559">
            <v>0</v>
          </cell>
          <cell r="ET559">
            <v>0</v>
          </cell>
          <cell r="EX559">
            <v>0</v>
          </cell>
          <cell r="EZ559">
            <v>0</v>
          </cell>
          <cell r="FD559">
            <v>0</v>
          </cell>
          <cell r="FF559">
            <v>0</v>
          </cell>
        </row>
        <row r="560">
          <cell r="A560" t="str">
            <v>MKS1halm</v>
          </cell>
          <cell r="B560" t="str">
            <v>DK-West</v>
          </cell>
          <cell r="G560">
            <v>152</v>
          </cell>
          <cell r="H560">
            <v>0</v>
          </cell>
          <cell r="AK560">
            <v>51.832000000000001</v>
          </cell>
          <cell r="AL560">
            <v>0</v>
          </cell>
          <cell r="AN560">
            <v>0</v>
          </cell>
          <cell r="AO560">
            <v>26.144000000000002</v>
          </cell>
          <cell r="AP560">
            <v>4104</v>
          </cell>
          <cell r="AQ560">
            <v>21.28</v>
          </cell>
          <cell r="BG560" t="b">
            <v>1</v>
          </cell>
          <cell r="BO560" t="b">
            <v>0</v>
          </cell>
          <cell r="CA560" t="b">
            <v>0</v>
          </cell>
          <cell r="CB560" t="b">
            <v>0</v>
          </cell>
          <cell r="CD560" t="b">
            <v>0</v>
          </cell>
          <cell r="CE560" t="b">
            <v>0</v>
          </cell>
          <cell r="CG560" t="b">
            <v>0</v>
          </cell>
          <cell r="CH560" t="b">
            <v>0</v>
          </cell>
          <cell r="CP560" t="str">
            <v>ETCOASTM</v>
          </cell>
          <cell r="CT560" t="b">
            <v>0</v>
          </cell>
          <cell r="CV560" t="b">
            <v>0</v>
          </cell>
          <cell r="CX560" t="b">
            <v>0</v>
          </cell>
          <cell r="CZ560" t="b">
            <v>0</v>
          </cell>
          <cell r="DB560" t="b">
            <v>0</v>
          </cell>
          <cell r="DD560" t="b">
            <v>0</v>
          </cell>
          <cell r="DF560" t="b">
            <v>0</v>
          </cell>
          <cell r="DH560" t="b">
            <v>0</v>
          </cell>
          <cell r="DJ560" t="b">
            <v>0</v>
          </cell>
          <cell r="DL560" t="b">
            <v>0</v>
          </cell>
          <cell r="DN560" t="b">
            <v>0</v>
          </cell>
          <cell r="DP560" t="b">
            <v>0</v>
          </cell>
          <cell r="DV560">
            <v>0</v>
          </cell>
          <cell r="DX560">
            <v>0</v>
          </cell>
          <cell r="DZ560">
            <v>0</v>
          </cell>
          <cell r="EB560">
            <v>0</v>
          </cell>
          <cell r="ED560">
            <v>0</v>
          </cell>
          <cell r="EF560">
            <v>0</v>
          </cell>
          <cell r="EJ560">
            <v>0</v>
          </cell>
          <cell r="EL560">
            <v>0</v>
          </cell>
          <cell r="EN560">
            <v>0</v>
          </cell>
          <cell r="EP560">
            <v>0</v>
          </cell>
          <cell r="ER560">
            <v>0</v>
          </cell>
          <cell r="ET560">
            <v>0</v>
          </cell>
          <cell r="EX560">
            <v>0</v>
          </cell>
          <cell r="EZ560">
            <v>0</v>
          </cell>
          <cell r="FD560">
            <v>0</v>
          </cell>
          <cell r="FF560">
            <v>0</v>
          </cell>
        </row>
        <row r="561">
          <cell r="A561" t="str">
            <v>MKS2</v>
          </cell>
          <cell r="B561" t="str">
            <v>DK-West</v>
          </cell>
          <cell r="G561">
            <v>262</v>
          </cell>
          <cell r="H561">
            <v>0</v>
          </cell>
          <cell r="AK561">
            <v>102.18</v>
          </cell>
          <cell r="AL561">
            <v>0</v>
          </cell>
          <cell r="AN561">
            <v>0</v>
          </cell>
          <cell r="AO561">
            <v>20.96</v>
          </cell>
          <cell r="AP561">
            <v>5240</v>
          </cell>
          <cell r="AQ561">
            <v>36.680000000000007</v>
          </cell>
          <cell r="BG561" t="b">
            <v>1</v>
          </cell>
          <cell r="BO561" t="b">
            <v>0</v>
          </cell>
          <cell r="CA561" t="b">
            <v>0</v>
          </cell>
          <cell r="CB561" t="b">
            <v>0</v>
          </cell>
          <cell r="CD561" t="b">
            <v>0</v>
          </cell>
          <cell r="CE561" t="b">
            <v>0</v>
          </cell>
          <cell r="CG561" t="b">
            <v>0</v>
          </cell>
          <cell r="CH561" t="b">
            <v>0</v>
          </cell>
          <cell r="CP561" t="str">
            <v>ETHFOSTM</v>
          </cell>
          <cell r="CT561" t="b">
            <v>0</v>
          </cell>
          <cell r="CV561" t="b">
            <v>0</v>
          </cell>
          <cell r="CX561" t="b">
            <v>0</v>
          </cell>
          <cell r="CZ561" t="b">
            <v>0</v>
          </cell>
          <cell r="DB561" t="b">
            <v>0</v>
          </cell>
          <cell r="DD561" t="b">
            <v>0</v>
          </cell>
          <cell r="DF561" t="b">
            <v>0</v>
          </cell>
          <cell r="DH561" t="b">
            <v>0</v>
          </cell>
          <cell r="DJ561" t="b">
            <v>0</v>
          </cell>
          <cell r="DL561" t="b">
            <v>0</v>
          </cell>
          <cell r="DN561" t="b">
            <v>0</v>
          </cell>
          <cell r="DP561" t="b">
            <v>0</v>
          </cell>
          <cell r="DV561">
            <v>0</v>
          </cell>
          <cell r="DX561">
            <v>0</v>
          </cell>
          <cell r="DZ561">
            <v>0</v>
          </cell>
          <cell r="EB561">
            <v>0</v>
          </cell>
          <cell r="ED561">
            <v>0</v>
          </cell>
          <cell r="EF561">
            <v>0</v>
          </cell>
          <cell r="EJ561">
            <v>0</v>
          </cell>
          <cell r="EL561">
            <v>0</v>
          </cell>
          <cell r="EN561">
            <v>0</v>
          </cell>
          <cell r="EP561">
            <v>0</v>
          </cell>
          <cell r="ER561">
            <v>0</v>
          </cell>
          <cell r="ET561">
            <v>0</v>
          </cell>
          <cell r="EX561">
            <v>0</v>
          </cell>
          <cell r="EZ561">
            <v>0</v>
          </cell>
          <cell r="FD561">
            <v>0</v>
          </cell>
          <cell r="FF561">
            <v>0</v>
          </cell>
        </row>
        <row r="562">
          <cell r="A562" t="str">
            <v>MKS5</v>
          </cell>
          <cell r="B562" t="str">
            <v>DK-West</v>
          </cell>
          <cell r="G562">
            <v>13</v>
          </cell>
          <cell r="H562">
            <v>0</v>
          </cell>
          <cell r="AK562">
            <v>2.5350000000000001</v>
          </cell>
          <cell r="AL562">
            <v>0</v>
          </cell>
          <cell r="AN562">
            <v>0</v>
          </cell>
          <cell r="AO562">
            <v>0.52</v>
          </cell>
          <cell r="AP562">
            <v>130</v>
          </cell>
          <cell r="AQ562">
            <v>1.04</v>
          </cell>
          <cell r="BG562" t="b">
            <v>1</v>
          </cell>
          <cell r="BO562" t="b">
            <v>0</v>
          </cell>
          <cell r="CA562" t="b">
            <v>0</v>
          </cell>
          <cell r="CB562" t="b">
            <v>0</v>
          </cell>
          <cell r="CD562" t="b">
            <v>0</v>
          </cell>
          <cell r="CE562" t="b">
            <v>0</v>
          </cell>
          <cell r="CG562" t="b">
            <v>0</v>
          </cell>
          <cell r="CH562" t="b">
            <v>0</v>
          </cell>
          <cell r="CP562" t="str">
            <v>ETDSLGTR</v>
          </cell>
          <cell r="CT562" t="b">
            <v>0</v>
          </cell>
          <cell r="CV562" t="b">
            <v>0</v>
          </cell>
          <cell r="CX562" t="b">
            <v>0</v>
          </cell>
          <cell r="CZ562" t="b">
            <v>0</v>
          </cell>
          <cell r="DB562" t="b">
            <v>0</v>
          </cell>
          <cell r="DD562" t="b">
            <v>0</v>
          </cell>
          <cell r="DF562" t="b">
            <v>0</v>
          </cell>
          <cell r="DH562" t="b">
            <v>0</v>
          </cell>
          <cell r="DJ562" t="b">
            <v>0</v>
          </cell>
          <cell r="DL562" t="b">
            <v>0</v>
          </cell>
          <cell r="DN562" t="b">
            <v>0</v>
          </cell>
          <cell r="DP562" t="b">
            <v>0</v>
          </cell>
          <cell r="DV562">
            <v>0</v>
          </cell>
          <cell r="DX562">
            <v>0</v>
          </cell>
          <cell r="DZ562">
            <v>0</v>
          </cell>
          <cell r="EB562">
            <v>0</v>
          </cell>
          <cell r="ED562">
            <v>0</v>
          </cell>
          <cell r="EF562">
            <v>0</v>
          </cell>
          <cell r="EJ562">
            <v>0</v>
          </cell>
          <cell r="EL562">
            <v>0</v>
          </cell>
          <cell r="EN562">
            <v>0</v>
          </cell>
          <cell r="EP562">
            <v>0</v>
          </cell>
          <cell r="ER562">
            <v>0</v>
          </cell>
          <cell r="ET562">
            <v>0</v>
          </cell>
          <cell r="EX562">
            <v>0</v>
          </cell>
          <cell r="EZ562">
            <v>0</v>
          </cell>
          <cell r="FD562">
            <v>0</v>
          </cell>
          <cell r="FF562">
            <v>0</v>
          </cell>
        </row>
        <row r="563">
          <cell r="A563" t="str">
            <v>MKS5</v>
          </cell>
          <cell r="B563" t="str">
            <v>DK-West</v>
          </cell>
          <cell r="G563">
            <v>13</v>
          </cell>
          <cell r="H563">
            <v>0</v>
          </cell>
          <cell r="AK563">
            <v>2.5350000000000001</v>
          </cell>
          <cell r="AL563">
            <v>0</v>
          </cell>
          <cell r="AN563">
            <v>0</v>
          </cell>
          <cell r="AO563">
            <v>0.52</v>
          </cell>
          <cell r="AP563">
            <v>130</v>
          </cell>
          <cell r="AQ563">
            <v>1.04</v>
          </cell>
          <cell r="BG563" t="b">
            <v>1</v>
          </cell>
          <cell r="BO563" t="b">
            <v>1</v>
          </cell>
          <cell r="CA563" t="b">
            <v>1</v>
          </cell>
          <cell r="CB563" t="b">
            <v>0</v>
          </cell>
          <cell r="CD563" t="b">
            <v>0</v>
          </cell>
          <cell r="CE563" t="b">
            <v>0</v>
          </cell>
          <cell r="CG563" t="b">
            <v>0</v>
          </cell>
          <cell r="CH563" t="b">
            <v>0</v>
          </cell>
          <cell r="CP563" t="str">
            <v>ETDSLGTR</v>
          </cell>
          <cell r="CT563" t="b">
            <v>1</v>
          </cell>
          <cell r="CV563" t="b">
            <v>1</v>
          </cell>
          <cell r="CX563" t="b">
            <v>1</v>
          </cell>
          <cell r="CZ563" t="b">
            <v>1</v>
          </cell>
          <cell r="DB563" t="b">
            <v>0</v>
          </cell>
          <cell r="DD563" t="b">
            <v>0</v>
          </cell>
          <cell r="DF563" t="b">
            <v>0</v>
          </cell>
          <cell r="DH563" t="b">
            <v>0</v>
          </cell>
          <cell r="DJ563" t="b">
            <v>0</v>
          </cell>
          <cell r="DL563" t="b">
            <v>0</v>
          </cell>
          <cell r="DN563" t="b">
            <v>0</v>
          </cell>
          <cell r="DP563" t="b">
            <v>0</v>
          </cell>
          <cell r="DV563">
            <v>13</v>
          </cell>
          <cell r="DX563">
            <v>13</v>
          </cell>
          <cell r="DZ563">
            <v>13</v>
          </cell>
          <cell r="EB563">
            <v>13</v>
          </cell>
          <cell r="ED563">
            <v>0</v>
          </cell>
          <cell r="EF563">
            <v>0</v>
          </cell>
          <cell r="EJ563">
            <v>0</v>
          </cell>
          <cell r="EL563">
            <v>0</v>
          </cell>
          <cell r="EN563">
            <v>0</v>
          </cell>
          <cell r="EP563">
            <v>0</v>
          </cell>
          <cell r="ER563">
            <v>0</v>
          </cell>
          <cell r="ET563">
            <v>0</v>
          </cell>
          <cell r="EX563">
            <v>0</v>
          </cell>
          <cell r="EZ563">
            <v>0</v>
          </cell>
          <cell r="FD563">
            <v>0</v>
          </cell>
          <cell r="FF563">
            <v>0</v>
          </cell>
        </row>
        <row r="564">
          <cell r="A564" t="str">
            <v>ØstermoseBioenergi</v>
          </cell>
          <cell r="B564" t="str">
            <v>DK-West</v>
          </cell>
          <cell r="G564">
            <v>25.8</v>
          </cell>
          <cell r="H564">
            <v>0</v>
          </cell>
          <cell r="AK564">
            <v>8.9461500000000012</v>
          </cell>
          <cell r="AL564">
            <v>0</v>
          </cell>
          <cell r="AN564">
            <v>0</v>
          </cell>
          <cell r="AO564">
            <v>7.2240000000000011</v>
          </cell>
          <cell r="AP564">
            <v>1548</v>
          </cell>
          <cell r="AQ564">
            <v>2.58</v>
          </cell>
          <cell r="BG564" t="b">
            <v>1</v>
          </cell>
          <cell r="BO564" t="b">
            <v>1</v>
          </cell>
          <cell r="CA564" t="b">
            <v>1</v>
          </cell>
          <cell r="CB564" t="b">
            <v>0</v>
          </cell>
          <cell r="CD564" t="b">
            <v>0</v>
          </cell>
          <cell r="CE564" t="b">
            <v>0</v>
          </cell>
          <cell r="CG564" t="b">
            <v>0</v>
          </cell>
          <cell r="CH564" t="b">
            <v>0</v>
          </cell>
          <cell r="CP564" t="str">
            <v>ETDSBENG</v>
          </cell>
          <cell r="CT564" t="b">
            <v>1</v>
          </cell>
          <cell r="CV564" t="b">
            <v>1</v>
          </cell>
          <cell r="CX564" t="b">
            <v>1</v>
          </cell>
          <cell r="CZ564" t="b">
            <v>0</v>
          </cell>
          <cell r="DB564" t="b">
            <v>0</v>
          </cell>
          <cell r="DD564" t="b">
            <v>0</v>
          </cell>
          <cell r="DF564" t="b">
            <v>0</v>
          </cell>
          <cell r="DH564" t="b">
            <v>0</v>
          </cell>
          <cell r="DJ564" t="b">
            <v>0</v>
          </cell>
          <cell r="DL564" t="b">
            <v>0</v>
          </cell>
          <cell r="DN564" t="b">
            <v>0</v>
          </cell>
          <cell r="DP564" t="b">
            <v>0</v>
          </cell>
          <cell r="DV564">
            <v>25.8</v>
          </cell>
          <cell r="DX564">
            <v>25.8</v>
          </cell>
          <cell r="DZ564">
            <v>25.8</v>
          </cell>
          <cell r="EB564">
            <v>0</v>
          </cell>
          <cell r="ED564">
            <v>0</v>
          </cell>
          <cell r="EF564">
            <v>0</v>
          </cell>
          <cell r="EJ564">
            <v>0</v>
          </cell>
          <cell r="EL564">
            <v>0</v>
          </cell>
          <cell r="EN564">
            <v>0</v>
          </cell>
          <cell r="EP564">
            <v>0</v>
          </cell>
          <cell r="ER564">
            <v>0</v>
          </cell>
          <cell r="ET564">
            <v>0</v>
          </cell>
          <cell r="EX564">
            <v>0</v>
          </cell>
          <cell r="EZ564">
            <v>0</v>
          </cell>
          <cell r="FD564">
            <v>0</v>
          </cell>
          <cell r="FF564">
            <v>0</v>
          </cell>
        </row>
        <row r="565">
          <cell r="A565" t="str">
            <v>NEV1</v>
          </cell>
          <cell r="B565" t="str">
            <v>DK-West</v>
          </cell>
          <cell r="G565">
            <v>133</v>
          </cell>
          <cell r="H565">
            <v>0</v>
          </cell>
          <cell r="AK565">
            <v>43.89</v>
          </cell>
          <cell r="AL565">
            <v>0</v>
          </cell>
          <cell r="AN565">
            <v>0</v>
          </cell>
          <cell r="AO565">
            <v>20.960800000000003</v>
          </cell>
          <cell r="AP565">
            <v>3305.05</v>
          </cell>
          <cell r="AQ565">
            <v>18.62</v>
          </cell>
          <cell r="BG565" t="b">
            <v>1</v>
          </cell>
          <cell r="BO565" t="b">
            <v>0</v>
          </cell>
          <cell r="CA565" t="b">
            <v>0</v>
          </cell>
          <cell r="CB565" t="b">
            <v>0</v>
          </cell>
          <cell r="CD565" t="b">
            <v>0</v>
          </cell>
          <cell r="CE565" t="b">
            <v>0</v>
          </cell>
          <cell r="CG565" t="b">
            <v>0</v>
          </cell>
          <cell r="CH565" t="b">
            <v>0</v>
          </cell>
          <cell r="CP565" t="str">
            <v>ETCOASTM</v>
          </cell>
          <cell r="CT565" t="b">
            <v>0</v>
          </cell>
          <cell r="CV565" t="b">
            <v>0</v>
          </cell>
          <cell r="CX565" t="b">
            <v>0</v>
          </cell>
          <cell r="CZ565" t="b">
            <v>0</v>
          </cell>
          <cell r="DB565" t="b">
            <v>0</v>
          </cell>
          <cell r="DD565" t="b">
            <v>0</v>
          </cell>
          <cell r="DF565" t="b">
            <v>0</v>
          </cell>
          <cell r="DH565" t="b">
            <v>0</v>
          </cell>
          <cell r="DJ565" t="b">
            <v>0</v>
          </cell>
          <cell r="DL565" t="b">
            <v>0</v>
          </cell>
          <cell r="DN565" t="b">
            <v>0</v>
          </cell>
          <cell r="DP565" t="b">
            <v>0</v>
          </cell>
          <cell r="DV565">
            <v>0</v>
          </cell>
          <cell r="DX565">
            <v>0</v>
          </cell>
          <cell r="DZ565">
            <v>0</v>
          </cell>
          <cell r="EB565">
            <v>0</v>
          </cell>
          <cell r="ED565">
            <v>0</v>
          </cell>
          <cell r="EF565">
            <v>0</v>
          </cell>
          <cell r="EJ565">
            <v>0</v>
          </cell>
          <cell r="EL565">
            <v>0</v>
          </cell>
          <cell r="EN565">
            <v>0</v>
          </cell>
          <cell r="EP565">
            <v>0</v>
          </cell>
          <cell r="ER565">
            <v>0</v>
          </cell>
          <cell r="ET565">
            <v>0</v>
          </cell>
          <cell r="EX565">
            <v>0</v>
          </cell>
          <cell r="EZ565">
            <v>0</v>
          </cell>
          <cell r="FD565">
            <v>0</v>
          </cell>
          <cell r="FF565">
            <v>0</v>
          </cell>
        </row>
        <row r="566">
          <cell r="A566" t="str">
            <v>NEV2</v>
          </cell>
          <cell r="B566" t="str">
            <v>DK-West</v>
          </cell>
          <cell r="G566">
            <v>305</v>
          </cell>
          <cell r="H566">
            <v>0</v>
          </cell>
          <cell r="AK566">
            <v>104.00500000000001</v>
          </cell>
          <cell r="AL566">
            <v>0</v>
          </cell>
          <cell r="AN566">
            <v>0</v>
          </cell>
          <cell r="AO566">
            <v>48.068000000000005</v>
          </cell>
          <cell r="AP566">
            <v>7579.25</v>
          </cell>
          <cell r="AQ566">
            <v>42.7</v>
          </cell>
          <cell r="BG566" t="b">
            <v>1</v>
          </cell>
          <cell r="BO566" t="b">
            <v>0</v>
          </cell>
          <cell r="CA566" t="b">
            <v>0</v>
          </cell>
          <cell r="CB566" t="b">
            <v>0</v>
          </cell>
          <cell r="CD566" t="b">
            <v>0</v>
          </cell>
          <cell r="CE566" t="b">
            <v>0</v>
          </cell>
          <cell r="CG566" t="b">
            <v>0</v>
          </cell>
          <cell r="CH566" t="b">
            <v>0</v>
          </cell>
          <cell r="CP566" t="str">
            <v>ETCOASTM</v>
          </cell>
          <cell r="CT566" t="b">
            <v>0</v>
          </cell>
          <cell r="CV566" t="b">
            <v>0</v>
          </cell>
          <cell r="CX566" t="b">
            <v>0</v>
          </cell>
          <cell r="CZ566" t="b">
            <v>0</v>
          </cell>
          <cell r="DB566" t="b">
            <v>0</v>
          </cell>
          <cell r="DD566" t="b">
            <v>0</v>
          </cell>
          <cell r="DF566" t="b">
            <v>0</v>
          </cell>
          <cell r="DH566" t="b">
            <v>0</v>
          </cell>
          <cell r="DJ566" t="b">
            <v>0</v>
          </cell>
          <cell r="DL566" t="b">
            <v>0</v>
          </cell>
          <cell r="DN566" t="b">
            <v>0</v>
          </cell>
          <cell r="DP566" t="b">
            <v>0</v>
          </cell>
          <cell r="DV566">
            <v>0</v>
          </cell>
          <cell r="DX566">
            <v>0</v>
          </cell>
          <cell r="DZ566">
            <v>0</v>
          </cell>
          <cell r="EB566">
            <v>0</v>
          </cell>
          <cell r="ED566">
            <v>0</v>
          </cell>
          <cell r="EF566">
            <v>0</v>
          </cell>
          <cell r="EJ566">
            <v>0</v>
          </cell>
          <cell r="EL566">
            <v>0</v>
          </cell>
          <cell r="EN566">
            <v>0</v>
          </cell>
          <cell r="EP566">
            <v>0</v>
          </cell>
          <cell r="ER566">
            <v>0</v>
          </cell>
          <cell r="ET566">
            <v>0</v>
          </cell>
          <cell r="EX566">
            <v>0</v>
          </cell>
          <cell r="EZ566">
            <v>0</v>
          </cell>
          <cell r="FD566">
            <v>0</v>
          </cell>
          <cell r="FF566">
            <v>0</v>
          </cell>
        </row>
        <row r="567">
          <cell r="A567" t="str">
            <v>NEVGT</v>
          </cell>
          <cell r="B567" t="str">
            <v>DK-West</v>
          </cell>
          <cell r="G567">
            <v>25</v>
          </cell>
          <cell r="H567">
            <v>0</v>
          </cell>
          <cell r="AK567">
            <v>4.1500000000000004</v>
          </cell>
          <cell r="AL567">
            <v>0</v>
          </cell>
          <cell r="AN567">
            <v>0</v>
          </cell>
          <cell r="AO567">
            <v>1</v>
          </cell>
          <cell r="AP567">
            <v>250</v>
          </cell>
          <cell r="AQ567">
            <v>2</v>
          </cell>
          <cell r="BG567" t="b">
            <v>1</v>
          </cell>
          <cell r="BO567" t="b">
            <v>0</v>
          </cell>
          <cell r="CA567" t="b">
            <v>0</v>
          </cell>
          <cell r="CB567" t="b">
            <v>0</v>
          </cell>
          <cell r="CD567" t="b">
            <v>0</v>
          </cell>
          <cell r="CE567" t="b">
            <v>0</v>
          </cell>
          <cell r="CG567" t="b">
            <v>0</v>
          </cell>
          <cell r="CH567" t="b">
            <v>0</v>
          </cell>
          <cell r="CP567" t="str">
            <v>ETDSLGTR</v>
          </cell>
          <cell r="CT567" t="b">
            <v>0</v>
          </cell>
          <cell r="CV567" t="b">
            <v>0</v>
          </cell>
          <cell r="CX567" t="b">
            <v>0</v>
          </cell>
          <cell r="CZ567" t="b">
            <v>0</v>
          </cell>
          <cell r="DB567" t="b">
            <v>0</v>
          </cell>
          <cell r="DD567" t="b">
            <v>0</v>
          </cell>
          <cell r="DF567" t="b">
            <v>0</v>
          </cell>
          <cell r="DH567" t="b">
            <v>0</v>
          </cell>
          <cell r="DJ567" t="b">
            <v>0</v>
          </cell>
          <cell r="DL567" t="b">
            <v>0</v>
          </cell>
          <cell r="DN567" t="b">
            <v>0</v>
          </cell>
          <cell r="DP567" t="b">
            <v>0</v>
          </cell>
          <cell r="DV567">
            <v>0</v>
          </cell>
          <cell r="DX567">
            <v>0</v>
          </cell>
          <cell r="DZ567">
            <v>0</v>
          </cell>
          <cell r="EB567">
            <v>0</v>
          </cell>
          <cell r="ED567">
            <v>0</v>
          </cell>
          <cell r="EF567">
            <v>0</v>
          </cell>
          <cell r="EJ567">
            <v>0</v>
          </cell>
          <cell r="EL567">
            <v>0</v>
          </cell>
          <cell r="EN567">
            <v>0</v>
          </cell>
          <cell r="EP567">
            <v>0</v>
          </cell>
          <cell r="ER567">
            <v>0</v>
          </cell>
          <cell r="ET567">
            <v>0</v>
          </cell>
          <cell r="EX567">
            <v>0</v>
          </cell>
          <cell r="EZ567">
            <v>0</v>
          </cell>
          <cell r="FD567">
            <v>0</v>
          </cell>
          <cell r="FF567">
            <v>0</v>
          </cell>
        </row>
        <row r="568">
          <cell r="A568" t="str">
            <v>NEVGT</v>
          </cell>
          <cell r="B568" t="str">
            <v>DK-West</v>
          </cell>
          <cell r="G568">
            <v>25</v>
          </cell>
          <cell r="H568">
            <v>0</v>
          </cell>
          <cell r="AK568">
            <v>4.1500000000000004</v>
          </cell>
          <cell r="AL568">
            <v>0</v>
          </cell>
          <cell r="AN568">
            <v>0</v>
          </cell>
          <cell r="AO568">
            <v>1</v>
          </cell>
          <cell r="AP568">
            <v>250</v>
          </cell>
          <cell r="AQ568">
            <v>2</v>
          </cell>
          <cell r="BG568" t="b">
            <v>1</v>
          </cell>
          <cell r="BO568" t="b">
            <v>1</v>
          </cell>
          <cell r="CA568" t="b">
            <v>1</v>
          </cell>
          <cell r="CB568" t="b">
            <v>0</v>
          </cell>
          <cell r="CD568" t="b">
            <v>0</v>
          </cell>
          <cell r="CE568" t="b">
            <v>0</v>
          </cell>
          <cell r="CG568" t="b">
            <v>0</v>
          </cell>
          <cell r="CH568" t="b">
            <v>0</v>
          </cell>
          <cell r="CP568" t="str">
            <v>ETDSLGTR</v>
          </cell>
          <cell r="CT568" t="b">
            <v>1</v>
          </cell>
          <cell r="CV568" t="b">
            <v>1</v>
          </cell>
          <cell r="CX568" t="b">
            <v>1</v>
          </cell>
          <cell r="CZ568" t="b">
            <v>1</v>
          </cell>
          <cell r="DB568" t="b">
            <v>0</v>
          </cell>
          <cell r="DD568" t="b">
            <v>0</v>
          </cell>
          <cell r="DF568" t="b">
            <v>0</v>
          </cell>
          <cell r="DH568" t="b">
            <v>0</v>
          </cell>
          <cell r="DJ568" t="b">
            <v>0</v>
          </cell>
          <cell r="DL568" t="b">
            <v>0</v>
          </cell>
          <cell r="DN568" t="b">
            <v>0</v>
          </cell>
          <cell r="DP568" t="b">
            <v>0</v>
          </cell>
          <cell r="DV568">
            <v>25</v>
          </cell>
          <cell r="DX568">
            <v>25</v>
          </cell>
          <cell r="DZ568">
            <v>25</v>
          </cell>
          <cell r="EB568">
            <v>25</v>
          </cell>
          <cell r="ED568">
            <v>0</v>
          </cell>
          <cell r="EF568">
            <v>0</v>
          </cell>
          <cell r="EJ568">
            <v>0</v>
          </cell>
          <cell r="EL568">
            <v>0</v>
          </cell>
          <cell r="EN568">
            <v>0</v>
          </cell>
          <cell r="EP568">
            <v>0</v>
          </cell>
          <cell r="ER568">
            <v>0</v>
          </cell>
          <cell r="ET568">
            <v>0</v>
          </cell>
          <cell r="EX568">
            <v>0</v>
          </cell>
          <cell r="EZ568">
            <v>0</v>
          </cell>
          <cell r="FD568">
            <v>0</v>
          </cell>
          <cell r="FF568">
            <v>0</v>
          </cell>
        </row>
        <row r="569">
          <cell r="A569" t="str">
            <v>NKA7</v>
          </cell>
          <cell r="B569" t="str">
            <v>DK-West</v>
          </cell>
          <cell r="G569">
            <v>7</v>
          </cell>
          <cell r="H569">
            <v>0</v>
          </cell>
          <cell r="AK569">
            <v>2.0299999999999998</v>
          </cell>
          <cell r="AL569">
            <v>0</v>
          </cell>
          <cell r="AN569">
            <v>0</v>
          </cell>
          <cell r="AO569">
            <v>1.1032000000000002</v>
          </cell>
          <cell r="AP569">
            <v>173.95000000000002</v>
          </cell>
          <cell r="AQ569">
            <v>0.98000000000000009</v>
          </cell>
          <cell r="BG569" t="b">
            <v>1</v>
          </cell>
          <cell r="BO569" t="b">
            <v>0</v>
          </cell>
          <cell r="CA569" t="b">
            <v>0</v>
          </cell>
          <cell r="CB569" t="b">
            <v>0</v>
          </cell>
          <cell r="CD569" t="b">
            <v>0</v>
          </cell>
          <cell r="CE569" t="b">
            <v>0</v>
          </cell>
          <cell r="CG569" t="b">
            <v>0</v>
          </cell>
          <cell r="CH569" t="b">
            <v>0</v>
          </cell>
          <cell r="CP569" t="str">
            <v>ETCOASTM</v>
          </cell>
          <cell r="CT569" t="b">
            <v>0</v>
          </cell>
          <cell r="CV569" t="b">
            <v>0</v>
          </cell>
          <cell r="CX569" t="b">
            <v>0</v>
          </cell>
          <cell r="CZ569" t="b">
            <v>0</v>
          </cell>
          <cell r="DB569" t="b">
            <v>0</v>
          </cell>
          <cell r="DD569" t="b">
            <v>0</v>
          </cell>
          <cell r="DF569" t="b">
            <v>0</v>
          </cell>
          <cell r="DH569" t="b">
            <v>0</v>
          </cell>
          <cell r="DJ569" t="b">
            <v>0</v>
          </cell>
          <cell r="DL569" t="b">
            <v>0</v>
          </cell>
          <cell r="DN569" t="b">
            <v>0</v>
          </cell>
          <cell r="DP569" t="b">
            <v>0</v>
          </cell>
          <cell r="DV569">
            <v>0</v>
          </cell>
          <cell r="DX569">
            <v>0</v>
          </cell>
          <cell r="DZ569">
            <v>0</v>
          </cell>
          <cell r="EB569">
            <v>0</v>
          </cell>
          <cell r="ED569">
            <v>0</v>
          </cell>
          <cell r="EF569">
            <v>0</v>
          </cell>
          <cell r="EJ569">
            <v>0</v>
          </cell>
          <cell r="EL569">
            <v>0</v>
          </cell>
          <cell r="EN569">
            <v>0</v>
          </cell>
          <cell r="EP569">
            <v>0</v>
          </cell>
          <cell r="ER569">
            <v>0</v>
          </cell>
          <cell r="ET569">
            <v>0</v>
          </cell>
          <cell r="EX569">
            <v>0</v>
          </cell>
          <cell r="EZ569">
            <v>0</v>
          </cell>
          <cell r="FD569">
            <v>0</v>
          </cell>
          <cell r="FF569">
            <v>0</v>
          </cell>
        </row>
        <row r="570">
          <cell r="A570" t="str">
            <v>FYV_D1</v>
          </cell>
          <cell r="B570" t="str">
            <v>DK-West</v>
          </cell>
          <cell r="G570">
            <v>5</v>
          </cell>
          <cell r="H570">
            <v>0</v>
          </cell>
          <cell r="AK570">
            <v>1.35</v>
          </cell>
          <cell r="AL570">
            <v>0</v>
          </cell>
          <cell r="AN570">
            <v>0</v>
          </cell>
          <cell r="AO570">
            <v>0.4</v>
          </cell>
          <cell r="AP570">
            <v>150</v>
          </cell>
          <cell r="AQ570">
            <v>0.5</v>
          </cell>
          <cell r="BG570" t="b">
            <v>1</v>
          </cell>
          <cell r="BO570" t="b">
            <v>0</v>
          </cell>
          <cell r="CA570" t="b">
            <v>0</v>
          </cell>
          <cell r="CB570" t="b">
            <v>0</v>
          </cell>
          <cell r="CD570" t="b">
            <v>0</v>
          </cell>
          <cell r="CE570" t="b">
            <v>0</v>
          </cell>
          <cell r="CG570" t="b">
            <v>0</v>
          </cell>
          <cell r="CH570" t="b">
            <v>0</v>
          </cell>
          <cell r="CP570" t="str">
            <v>ETDSLENG</v>
          </cell>
          <cell r="CT570" t="b">
            <v>0</v>
          </cell>
          <cell r="CV570" t="b">
            <v>0</v>
          </cell>
          <cell r="CX570" t="b">
            <v>0</v>
          </cell>
          <cell r="CZ570" t="b">
            <v>0</v>
          </cell>
          <cell r="DB570" t="b">
            <v>0</v>
          </cell>
          <cell r="DD570" t="b">
            <v>0</v>
          </cell>
          <cell r="DF570" t="b">
            <v>0</v>
          </cell>
          <cell r="DH570" t="b">
            <v>0</v>
          </cell>
          <cell r="DJ570" t="b">
            <v>0</v>
          </cell>
          <cell r="DL570" t="b">
            <v>0</v>
          </cell>
          <cell r="DN570" t="b">
            <v>0</v>
          </cell>
          <cell r="DP570" t="b">
            <v>0</v>
          </cell>
          <cell r="DV570">
            <v>0</v>
          </cell>
          <cell r="DX570">
            <v>0</v>
          </cell>
          <cell r="DZ570">
            <v>0</v>
          </cell>
          <cell r="EB570">
            <v>0</v>
          </cell>
          <cell r="ED570">
            <v>0</v>
          </cell>
          <cell r="EF570">
            <v>0</v>
          </cell>
          <cell r="EJ570">
            <v>0</v>
          </cell>
          <cell r="EL570">
            <v>0</v>
          </cell>
          <cell r="EN570">
            <v>0</v>
          </cell>
          <cell r="EP570">
            <v>0</v>
          </cell>
          <cell r="ER570">
            <v>0</v>
          </cell>
          <cell r="ET570">
            <v>0</v>
          </cell>
          <cell r="EX570">
            <v>0</v>
          </cell>
          <cell r="EZ570">
            <v>0</v>
          </cell>
          <cell r="FD570">
            <v>0</v>
          </cell>
          <cell r="FF570">
            <v>0</v>
          </cell>
        </row>
        <row r="571">
          <cell r="A571" t="str">
            <v>FYV_D2</v>
          </cell>
          <cell r="B571" t="str">
            <v>DK-West</v>
          </cell>
          <cell r="G571">
            <v>5</v>
          </cell>
          <cell r="H571">
            <v>0</v>
          </cell>
          <cell r="AK571">
            <v>1.35</v>
          </cell>
          <cell r="AL571">
            <v>0</v>
          </cell>
          <cell r="AN571">
            <v>0</v>
          </cell>
          <cell r="AO571">
            <v>0.4</v>
          </cell>
          <cell r="AP571">
            <v>150</v>
          </cell>
          <cell r="AQ571">
            <v>0.5</v>
          </cell>
          <cell r="BG571" t="b">
            <v>1</v>
          </cell>
          <cell r="BO571" t="b">
            <v>0</v>
          </cell>
          <cell r="CA571" t="b">
            <v>0</v>
          </cell>
          <cell r="CB571" t="b">
            <v>0</v>
          </cell>
          <cell r="CD571" t="b">
            <v>0</v>
          </cell>
          <cell r="CE571" t="b">
            <v>0</v>
          </cell>
          <cell r="CG571" t="b">
            <v>0</v>
          </cell>
          <cell r="CH571" t="b">
            <v>0</v>
          </cell>
          <cell r="CP571" t="str">
            <v>ETDSLENG</v>
          </cell>
          <cell r="CT571" t="b">
            <v>0</v>
          </cell>
          <cell r="CV571" t="b">
            <v>0</v>
          </cell>
          <cell r="CX571" t="b">
            <v>0</v>
          </cell>
          <cell r="CZ571" t="b">
            <v>0</v>
          </cell>
          <cell r="DB571" t="b">
            <v>0</v>
          </cell>
          <cell r="DD571" t="b">
            <v>0</v>
          </cell>
          <cell r="DF571" t="b">
            <v>0</v>
          </cell>
          <cell r="DH571" t="b">
            <v>0</v>
          </cell>
          <cell r="DJ571" t="b">
            <v>0</v>
          </cell>
          <cell r="DL571" t="b">
            <v>0</v>
          </cell>
          <cell r="DN571" t="b">
            <v>0</v>
          </cell>
          <cell r="DP571" t="b">
            <v>0</v>
          </cell>
          <cell r="DV571">
            <v>0</v>
          </cell>
          <cell r="DX571">
            <v>0</v>
          </cell>
          <cell r="DZ571">
            <v>0</v>
          </cell>
          <cell r="EB571">
            <v>0</v>
          </cell>
          <cell r="ED571">
            <v>0</v>
          </cell>
          <cell r="EF571">
            <v>0</v>
          </cell>
          <cell r="EJ571">
            <v>0</v>
          </cell>
          <cell r="EL571">
            <v>0</v>
          </cell>
          <cell r="EN571">
            <v>0</v>
          </cell>
          <cell r="EP571">
            <v>0</v>
          </cell>
          <cell r="ER571">
            <v>0</v>
          </cell>
          <cell r="ET571">
            <v>0</v>
          </cell>
          <cell r="EX571">
            <v>0</v>
          </cell>
          <cell r="EZ571">
            <v>0</v>
          </cell>
          <cell r="FD571">
            <v>0</v>
          </cell>
          <cell r="FF571">
            <v>0</v>
          </cell>
        </row>
        <row r="572">
          <cell r="A572" t="str">
            <v>AnholtElværk</v>
          </cell>
          <cell r="B572" t="str">
            <v>DK-West</v>
          </cell>
          <cell r="G572">
            <v>1.198</v>
          </cell>
          <cell r="H572">
            <v>0</v>
          </cell>
          <cell r="AK572">
            <v>0.46482400000000001</v>
          </cell>
          <cell r="AL572">
            <v>0</v>
          </cell>
          <cell r="AN572">
            <v>0</v>
          </cell>
          <cell r="AO572">
            <v>9.5839999999999995E-2</v>
          </cell>
          <cell r="AP572">
            <v>35.94</v>
          </cell>
          <cell r="AQ572">
            <v>0.1198</v>
          </cell>
          <cell r="BG572" t="b">
            <v>1</v>
          </cell>
          <cell r="BO572" t="b">
            <v>1</v>
          </cell>
          <cell r="CA572" t="b">
            <v>1</v>
          </cell>
          <cell r="CB572" t="b">
            <v>0</v>
          </cell>
          <cell r="CD572" t="b">
            <v>0</v>
          </cell>
          <cell r="CE572" t="b">
            <v>0</v>
          </cell>
          <cell r="CG572" t="b">
            <v>0</v>
          </cell>
          <cell r="CH572" t="b">
            <v>0</v>
          </cell>
          <cell r="CP572" t="str">
            <v>ETDSLENG</v>
          </cell>
          <cell r="CT572" t="b">
            <v>1</v>
          </cell>
          <cell r="CV572" t="b">
            <v>1</v>
          </cell>
          <cell r="CX572" t="b">
            <v>1</v>
          </cell>
          <cell r="CZ572" t="b">
            <v>1</v>
          </cell>
          <cell r="DB572" t="b">
            <v>0</v>
          </cell>
          <cell r="DD572" t="b">
            <v>0</v>
          </cell>
          <cell r="DF572" t="b">
            <v>0</v>
          </cell>
          <cell r="DH572" t="b">
            <v>0</v>
          </cell>
          <cell r="DJ572" t="b">
            <v>0</v>
          </cell>
          <cell r="DL572" t="b">
            <v>0</v>
          </cell>
          <cell r="DN572" t="b">
            <v>0</v>
          </cell>
          <cell r="DP572" t="b">
            <v>0</v>
          </cell>
          <cell r="DV572">
            <v>1.198</v>
          </cell>
          <cell r="DX572">
            <v>1.198</v>
          </cell>
          <cell r="DZ572">
            <v>1.198</v>
          </cell>
          <cell r="EB572">
            <v>1.198</v>
          </cell>
          <cell r="ED572">
            <v>0</v>
          </cell>
          <cell r="EF572">
            <v>0</v>
          </cell>
          <cell r="EJ572">
            <v>0</v>
          </cell>
          <cell r="EL572">
            <v>0</v>
          </cell>
          <cell r="EN572">
            <v>0</v>
          </cell>
          <cell r="EP572">
            <v>0</v>
          </cell>
          <cell r="ER572">
            <v>0</v>
          </cell>
          <cell r="ET572">
            <v>0</v>
          </cell>
          <cell r="EX572">
            <v>0</v>
          </cell>
          <cell r="EZ572">
            <v>0</v>
          </cell>
          <cell r="FD572">
            <v>0</v>
          </cell>
          <cell r="FF572">
            <v>0</v>
          </cell>
        </row>
        <row r="573">
          <cell r="A573" t="str">
            <v>GTEsbjerg</v>
          </cell>
          <cell r="B573" t="str">
            <v>DK-West</v>
          </cell>
          <cell r="G573">
            <v>25</v>
          </cell>
          <cell r="H573">
            <v>0</v>
          </cell>
          <cell r="AK573">
            <v>7.421875</v>
          </cell>
          <cell r="AL573">
            <v>0</v>
          </cell>
          <cell r="AN573">
            <v>0</v>
          </cell>
          <cell r="AO573">
            <v>1</v>
          </cell>
          <cell r="AP573">
            <v>375</v>
          </cell>
          <cell r="AQ573">
            <v>2</v>
          </cell>
          <cell r="BG573" t="b">
            <v>1</v>
          </cell>
          <cell r="BO573" t="b">
            <v>1</v>
          </cell>
          <cell r="CA573" t="b">
            <v>1</v>
          </cell>
          <cell r="CB573" t="b">
            <v>0</v>
          </cell>
          <cell r="CD573" t="b">
            <v>0</v>
          </cell>
          <cell r="CE573" t="b">
            <v>0</v>
          </cell>
          <cell r="CG573" t="b">
            <v>0</v>
          </cell>
          <cell r="CH573" t="b">
            <v>0</v>
          </cell>
          <cell r="CP573" t="str">
            <v>ETHFOGTR</v>
          </cell>
          <cell r="CT573" t="b">
            <v>1</v>
          </cell>
          <cell r="CV573" t="b">
            <v>1</v>
          </cell>
          <cell r="CX573" t="b">
            <v>1</v>
          </cell>
          <cell r="CZ573" t="b">
            <v>1</v>
          </cell>
          <cell r="DB573" t="b">
            <v>0</v>
          </cell>
          <cell r="DD573" t="b">
            <v>0</v>
          </cell>
          <cell r="DF573" t="b">
            <v>0</v>
          </cell>
          <cell r="DH573" t="b">
            <v>0</v>
          </cell>
          <cell r="DJ573" t="b">
            <v>0</v>
          </cell>
          <cell r="DL573" t="b">
            <v>0</v>
          </cell>
          <cell r="DN573" t="b">
            <v>0</v>
          </cell>
          <cell r="DP573" t="b">
            <v>0</v>
          </cell>
          <cell r="DV573">
            <v>25</v>
          </cell>
          <cell r="DX573">
            <v>25</v>
          </cell>
          <cell r="DZ573">
            <v>25</v>
          </cell>
          <cell r="EB573">
            <v>25</v>
          </cell>
          <cell r="ED573">
            <v>0</v>
          </cell>
          <cell r="EF573">
            <v>0</v>
          </cell>
          <cell r="EJ573">
            <v>0</v>
          </cell>
          <cell r="EL573">
            <v>0</v>
          </cell>
          <cell r="EN573">
            <v>0</v>
          </cell>
          <cell r="EP573">
            <v>0</v>
          </cell>
          <cell r="ER573">
            <v>0</v>
          </cell>
          <cell r="ET573">
            <v>0</v>
          </cell>
          <cell r="EX573">
            <v>0</v>
          </cell>
          <cell r="EZ573">
            <v>0</v>
          </cell>
          <cell r="FD573">
            <v>0</v>
          </cell>
          <cell r="FF573">
            <v>0</v>
          </cell>
        </row>
        <row r="574">
          <cell r="A574" t="str">
            <v>KedlerEsbjerg</v>
          </cell>
          <cell r="B574" t="str">
            <v>DK-West</v>
          </cell>
          <cell r="G574">
            <v>0</v>
          </cell>
          <cell r="H574">
            <v>197.81</v>
          </cell>
          <cell r="AK574">
            <v>0</v>
          </cell>
          <cell r="AL574">
            <v>173.67717999999999</v>
          </cell>
          <cell r="AN574">
            <v>0</v>
          </cell>
          <cell r="AO574">
            <v>0</v>
          </cell>
          <cell r="AP574">
            <v>2413.2820000000002</v>
          </cell>
          <cell r="AQ574">
            <v>0</v>
          </cell>
          <cell r="BG574" t="b">
            <v>1</v>
          </cell>
          <cell r="BO574" t="b">
            <v>0</v>
          </cell>
          <cell r="CA574" t="b">
            <v>0</v>
          </cell>
          <cell r="CB574" t="b">
            <v>0</v>
          </cell>
          <cell r="CD574" t="b">
            <v>0</v>
          </cell>
          <cell r="CE574" t="b">
            <v>0</v>
          </cell>
          <cell r="CG574" t="b">
            <v>0</v>
          </cell>
          <cell r="CH574" t="b">
            <v>0</v>
          </cell>
          <cell r="CP574" t="str">
            <v>EHDSLBOC</v>
          </cell>
          <cell r="CT574" t="b">
            <v>0</v>
          </cell>
          <cell r="CV574" t="b">
            <v>0</v>
          </cell>
          <cell r="CX574" t="b">
            <v>0</v>
          </cell>
          <cell r="CZ574" t="b">
            <v>0</v>
          </cell>
          <cell r="DB574" t="b">
            <v>0</v>
          </cell>
          <cell r="DD574" t="b">
            <v>0</v>
          </cell>
          <cell r="DF574" t="b">
            <v>0</v>
          </cell>
          <cell r="DH574" t="b">
            <v>0</v>
          </cell>
          <cell r="DJ574" t="b">
            <v>0</v>
          </cell>
          <cell r="DL574" t="b">
            <v>0</v>
          </cell>
          <cell r="DN574" t="b">
            <v>0</v>
          </cell>
          <cell r="DP574" t="b">
            <v>0</v>
          </cell>
          <cell r="DV574">
            <v>0</v>
          </cell>
          <cell r="DX574">
            <v>0</v>
          </cell>
          <cell r="DZ574">
            <v>0</v>
          </cell>
          <cell r="EB574">
            <v>0</v>
          </cell>
          <cell r="ED574">
            <v>0</v>
          </cell>
          <cell r="EF574">
            <v>0</v>
          </cell>
          <cell r="EJ574">
            <v>0</v>
          </cell>
          <cell r="EL574">
            <v>0</v>
          </cell>
          <cell r="EN574">
            <v>0</v>
          </cell>
          <cell r="EP574">
            <v>0</v>
          </cell>
          <cell r="ER574">
            <v>0</v>
          </cell>
          <cell r="ET574">
            <v>0</v>
          </cell>
          <cell r="EX574">
            <v>0</v>
          </cell>
          <cell r="EZ574">
            <v>0</v>
          </cell>
          <cell r="FD574">
            <v>0</v>
          </cell>
          <cell r="FF574">
            <v>0</v>
          </cell>
        </row>
        <row r="575">
          <cell r="A575" t="str">
            <v>KedlerEsbjerg</v>
          </cell>
          <cell r="B575" t="str">
            <v>DK-West</v>
          </cell>
          <cell r="G575">
            <v>0</v>
          </cell>
          <cell r="H575">
            <v>197.81</v>
          </cell>
          <cell r="AK575">
            <v>0</v>
          </cell>
          <cell r="AL575">
            <v>173.67717999999999</v>
          </cell>
          <cell r="AN575">
            <v>0</v>
          </cell>
          <cell r="AO575">
            <v>0</v>
          </cell>
          <cell r="AP575">
            <v>2413.2820000000002</v>
          </cell>
          <cell r="AQ575">
            <v>0</v>
          </cell>
          <cell r="BG575" t="b">
            <v>1</v>
          </cell>
          <cell r="BO575" t="b">
            <v>1</v>
          </cell>
          <cell r="CA575" t="b">
            <v>0</v>
          </cell>
          <cell r="CB575" t="b">
            <v>1</v>
          </cell>
          <cell r="CD575" t="b">
            <v>0</v>
          </cell>
          <cell r="CE575" t="b">
            <v>0</v>
          </cell>
          <cell r="CG575" t="b">
            <v>0</v>
          </cell>
          <cell r="CH575" t="b">
            <v>0</v>
          </cell>
          <cell r="CP575" t="str">
            <v>EHDSLBOC</v>
          </cell>
          <cell r="CT575" t="b">
            <v>0</v>
          </cell>
          <cell r="CV575" t="b">
            <v>0</v>
          </cell>
          <cell r="CX575" t="b">
            <v>0</v>
          </cell>
          <cell r="CZ575" t="b">
            <v>0</v>
          </cell>
          <cell r="DB575" t="b">
            <v>0</v>
          </cell>
          <cell r="DD575" t="b">
            <v>0</v>
          </cell>
          <cell r="DF575" t="b">
            <v>1</v>
          </cell>
          <cell r="DH575" t="b">
            <v>1</v>
          </cell>
          <cell r="DJ575" t="b">
            <v>1</v>
          </cell>
          <cell r="DL575" t="b">
            <v>1</v>
          </cell>
          <cell r="DN575" t="b">
            <v>0</v>
          </cell>
          <cell r="DP575" t="b">
            <v>0</v>
          </cell>
          <cell r="DV575">
            <v>0</v>
          </cell>
          <cell r="DX575">
            <v>0</v>
          </cell>
          <cell r="DZ575">
            <v>0</v>
          </cell>
          <cell r="EB575">
            <v>0</v>
          </cell>
          <cell r="ED575">
            <v>0</v>
          </cell>
          <cell r="EF575">
            <v>0</v>
          </cell>
          <cell r="EJ575">
            <v>197.81</v>
          </cell>
          <cell r="EL575">
            <v>197.81</v>
          </cell>
          <cell r="EN575">
            <v>197.81</v>
          </cell>
          <cell r="EP575">
            <v>197.81</v>
          </cell>
          <cell r="ER575">
            <v>0</v>
          </cell>
          <cell r="ET575">
            <v>0</v>
          </cell>
          <cell r="EX575">
            <v>0</v>
          </cell>
          <cell r="EZ575">
            <v>0</v>
          </cell>
          <cell r="FD575">
            <v>0</v>
          </cell>
          <cell r="FF575">
            <v>0</v>
          </cell>
        </row>
        <row r="576">
          <cell r="A576" t="str">
            <v>L90_Esbjerg</v>
          </cell>
          <cell r="B576" t="str">
            <v>DK-West</v>
          </cell>
          <cell r="G576">
            <v>9.9550000000000001</v>
          </cell>
          <cell r="H576">
            <v>55</v>
          </cell>
          <cell r="AK576">
            <v>1.3937000000000002</v>
          </cell>
          <cell r="AL576">
            <v>42.541436464088406</v>
          </cell>
          <cell r="AN576">
            <v>0</v>
          </cell>
          <cell r="AO576">
            <v>19.4904963</v>
          </cell>
          <cell r="AP576">
            <v>0</v>
          </cell>
          <cell r="AQ576">
            <v>0.89595000000000002</v>
          </cell>
          <cell r="BG576" t="b">
            <v>1</v>
          </cell>
          <cell r="BO576" t="b">
            <v>0</v>
          </cell>
          <cell r="CA576" t="b">
            <v>0</v>
          </cell>
          <cell r="CB576" t="b">
            <v>0</v>
          </cell>
          <cell r="CD576" t="b">
            <v>0</v>
          </cell>
          <cell r="CE576" t="b">
            <v>0</v>
          </cell>
          <cell r="CG576" t="b">
            <v>0</v>
          </cell>
          <cell r="CH576" t="b">
            <v>0</v>
          </cell>
          <cell r="CP576" t="str">
            <v>ECWSTBPC</v>
          </cell>
          <cell r="CT576" t="b">
            <v>0</v>
          </cell>
          <cell r="CV576" t="b">
            <v>0</v>
          </cell>
          <cell r="CX576" t="b">
            <v>0</v>
          </cell>
          <cell r="CZ576" t="b">
            <v>0</v>
          </cell>
          <cell r="DB576" t="b">
            <v>0</v>
          </cell>
          <cell r="DD576" t="b">
            <v>0</v>
          </cell>
          <cell r="DF576" t="b">
            <v>0</v>
          </cell>
          <cell r="DH576" t="b">
            <v>0</v>
          </cell>
          <cell r="DJ576" t="b">
            <v>0</v>
          </cell>
          <cell r="DL576" t="b">
            <v>0</v>
          </cell>
          <cell r="DN576" t="b">
            <v>0</v>
          </cell>
          <cell r="DP576" t="b">
            <v>0</v>
          </cell>
          <cell r="DV576">
            <v>0</v>
          </cell>
          <cell r="DX576">
            <v>0</v>
          </cell>
          <cell r="DZ576">
            <v>0</v>
          </cell>
          <cell r="EB576">
            <v>0</v>
          </cell>
          <cell r="ED576">
            <v>0</v>
          </cell>
          <cell r="EF576">
            <v>0</v>
          </cell>
          <cell r="EJ576">
            <v>0</v>
          </cell>
          <cell r="EL576">
            <v>0</v>
          </cell>
          <cell r="EN576">
            <v>0</v>
          </cell>
          <cell r="EP576">
            <v>0</v>
          </cell>
          <cell r="ER576">
            <v>0</v>
          </cell>
          <cell r="ET576">
            <v>0</v>
          </cell>
          <cell r="EX576">
            <v>0</v>
          </cell>
          <cell r="EZ576">
            <v>0</v>
          </cell>
          <cell r="FD576">
            <v>0</v>
          </cell>
          <cell r="FF576">
            <v>0</v>
          </cell>
        </row>
        <row r="577">
          <cell r="A577" t="str">
            <v>L90_Esbjerg</v>
          </cell>
          <cell r="B577" t="str">
            <v>DK-West</v>
          </cell>
          <cell r="G577">
            <v>16.335000000000001</v>
          </cell>
          <cell r="H577">
            <v>55</v>
          </cell>
          <cell r="AK577">
            <v>3.512025</v>
          </cell>
          <cell r="AL577">
            <v>39.814814814814817</v>
          </cell>
          <cell r="AN577">
            <v>0</v>
          </cell>
          <cell r="AO577">
            <v>31.640895000000004</v>
          </cell>
          <cell r="AP577">
            <v>0</v>
          </cell>
          <cell r="AQ577">
            <v>1.4701500000000001</v>
          </cell>
          <cell r="BG577" t="b">
            <v>1</v>
          </cell>
          <cell r="BO577" t="b">
            <v>0</v>
          </cell>
          <cell r="CA577" t="b">
            <v>0</v>
          </cell>
          <cell r="CB577" t="b">
            <v>0</v>
          </cell>
          <cell r="CD577" t="b">
            <v>0</v>
          </cell>
          <cell r="CE577" t="b">
            <v>0</v>
          </cell>
          <cell r="CG577" t="b">
            <v>0</v>
          </cell>
          <cell r="CH577" t="b">
            <v>0</v>
          </cell>
          <cell r="CP577" t="str">
            <v>ECWSTBPC</v>
          </cell>
          <cell r="CT577" t="b">
            <v>0</v>
          </cell>
          <cell r="CV577" t="b">
            <v>0</v>
          </cell>
          <cell r="CX577" t="b">
            <v>0</v>
          </cell>
          <cell r="CZ577" t="b">
            <v>0</v>
          </cell>
          <cell r="DB577" t="b">
            <v>0</v>
          </cell>
          <cell r="DD577" t="b">
            <v>0</v>
          </cell>
          <cell r="DF577" t="b">
            <v>0</v>
          </cell>
          <cell r="DH577" t="b">
            <v>0</v>
          </cell>
          <cell r="DJ577" t="b">
            <v>0</v>
          </cell>
          <cell r="DL577" t="b">
            <v>0</v>
          </cell>
          <cell r="DN577" t="b">
            <v>0</v>
          </cell>
          <cell r="DP577" t="b">
            <v>0</v>
          </cell>
          <cell r="DV577">
            <v>0</v>
          </cell>
          <cell r="DX577">
            <v>0</v>
          </cell>
          <cell r="DZ577">
            <v>0</v>
          </cell>
          <cell r="EB577">
            <v>0</v>
          </cell>
          <cell r="ED577">
            <v>0</v>
          </cell>
          <cell r="EF577">
            <v>0</v>
          </cell>
          <cell r="EJ577">
            <v>0</v>
          </cell>
          <cell r="EL577">
            <v>0</v>
          </cell>
          <cell r="EN577">
            <v>0</v>
          </cell>
          <cell r="EP577">
            <v>0</v>
          </cell>
          <cell r="ER577">
            <v>0</v>
          </cell>
          <cell r="ET577">
            <v>0</v>
          </cell>
          <cell r="EX577">
            <v>0</v>
          </cell>
          <cell r="EZ577">
            <v>0</v>
          </cell>
          <cell r="FD577">
            <v>0</v>
          </cell>
          <cell r="FF577">
            <v>0</v>
          </cell>
        </row>
        <row r="578">
          <cell r="A578" t="str">
            <v>L90_Esbjerg</v>
          </cell>
          <cell r="B578" t="str">
            <v>DK-West</v>
          </cell>
          <cell r="G578">
            <v>16.335000000000001</v>
          </cell>
          <cell r="H578">
            <v>55</v>
          </cell>
          <cell r="AK578">
            <v>3.512025</v>
          </cell>
          <cell r="AL578">
            <v>39.814814814814817</v>
          </cell>
          <cell r="AN578">
            <v>0</v>
          </cell>
          <cell r="AO578">
            <v>30.789024750000003</v>
          </cell>
          <cell r="AP578">
            <v>0</v>
          </cell>
          <cell r="AQ578">
            <v>1.4701500000000001</v>
          </cell>
          <cell r="BG578" t="b">
            <v>1</v>
          </cell>
          <cell r="BO578" t="b">
            <v>1</v>
          </cell>
          <cell r="CA578" t="b">
            <v>1</v>
          </cell>
          <cell r="CB578" t="b">
            <v>1</v>
          </cell>
          <cell r="CD578" t="b">
            <v>0</v>
          </cell>
          <cell r="CE578" t="b">
            <v>0</v>
          </cell>
          <cell r="CG578" t="b">
            <v>0</v>
          </cell>
          <cell r="CH578" t="b">
            <v>0</v>
          </cell>
          <cell r="CP578" t="str">
            <v>ECWSTBPC</v>
          </cell>
          <cell r="CT578" t="b">
            <v>1</v>
          </cell>
          <cell r="CV578" t="b">
            <v>1</v>
          </cell>
          <cell r="CX578" t="b">
            <v>1</v>
          </cell>
          <cell r="CZ578" t="b">
            <v>0</v>
          </cell>
          <cell r="DB578" t="b">
            <v>0</v>
          </cell>
          <cell r="DD578" t="b">
            <v>0</v>
          </cell>
          <cell r="DF578" t="b">
            <v>1</v>
          </cell>
          <cell r="DH578" t="b">
            <v>1</v>
          </cell>
          <cell r="DJ578" t="b">
            <v>1</v>
          </cell>
          <cell r="DL578" t="b">
            <v>0</v>
          </cell>
          <cell r="DN578" t="b">
            <v>0</v>
          </cell>
          <cell r="DP578" t="b">
            <v>0</v>
          </cell>
          <cell r="DV578">
            <v>16.335000000000001</v>
          </cell>
          <cell r="DX578">
            <v>16.335000000000001</v>
          </cell>
          <cell r="DZ578">
            <v>16.335000000000001</v>
          </cell>
          <cell r="EB578">
            <v>0</v>
          </cell>
          <cell r="ED578">
            <v>0</v>
          </cell>
          <cell r="EF578">
            <v>0</v>
          </cell>
          <cell r="EJ578">
            <v>55</v>
          </cell>
          <cell r="EL578">
            <v>55</v>
          </cell>
          <cell r="EN578">
            <v>55</v>
          </cell>
          <cell r="EP578">
            <v>0</v>
          </cell>
          <cell r="ER578">
            <v>0</v>
          </cell>
          <cell r="ET578">
            <v>0</v>
          </cell>
          <cell r="EX578">
            <v>0</v>
          </cell>
          <cell r="EZ578">
            <v>0</v>
          </cell>
          <cell r="FD578">
            <v>0</v>
          </cell>
          <cell r="FF578">
            <v>0</v>
          </cell>
        </row>
        <row r="579">
          <cell r="A579" t="str">
            <v>L90_Esbjerg</v>
          </cell>
          <cell r="B579" t="str">
            <v>DK-West</v>
          </cell>
          <cell r="G579">
            <v>16.335000000000001</v>
          </cell>
          <cell r="H579">
            <v>55</v>
          </cell>
          <cell r="AK579">
            <v>3.512025</v>
          </cell>
          <cell r="AL579">
            <v>39.814814814814817</v>
          </cell>
          <cell r="AN579">
            <v>0</v>
          </cell>
          <cell r="AO579">
            <v>30.277902600000004</v>
          </cell>
          <cell r="AP579">
            <v>0</v>
          </cell>
          <cell r="AQ579">
            <v>1.4701500000000001</v>
          </cell>
          <cell r="BG579" t="b">
            <v>1</v>
          </cell>
          <cell r="BO579" t="b">
            <v>0</v>
          </cell>
          <cell r="CA579" t="b">
            <v>0</v>
          </cell>
          <cell r="CB579" t="b">
            <v>0</v>
          </cell>
          <cell r="CD579" t="b">
            <v>1</v>
          </cell>
          <cell r="CE579" t="b">
            <v>1</v>
          </cell>
          <cell r="CG579" t="b">
            <v>0</v>
          </cell>
          <cell r="CH579" t="b">
            <v>0</v>
          </cell>
          <cell r="CT579" t="b">
            <v>0</v>
          </cell>
          <cell r="CV579" t="b">
            <v>0</v>
          </cell>
          <cell r="CX579" t="b">
            <v>0</v>
          </cell>
          <cell r="CZ579" t="b">
            <v>0</v>
          </cell>
          <cell r="DB579" t="b">
            <v>0</v>
          </cell>
          <cell r="DD579" t="b">
            <v>0</v>
          </cell>
          <cell r="DF579" t="b">
            <v>0</v>
          </cell>
          <cell r="DH579" t="b">
            <v>0</v>
          </cell>
          <cell r="DJ579" t="b">
            <v>0</v>
          </cell>
          <cell r="DL579" t="b">
            <v>0</v>
          </cell>
          <cell r="DN579" t="b">
            <v>0</v>
          </cell>
          <cell r="DP579" t="b">
            <v>0</v>
          </cell>
          <cell r="DV579">
            <v>0</v>
          </cell>
          <cell r="DX579">
            <v>0</v>
          </cell>
          <cell r="DZ579">
            <v>0</v>
          </cell>
          <cell r="EB579">
            <v>0</v>
          </cell>
          <cell r="ED579">
            <v>0</v>
          </cell>
          <cell r="EF579">
            <v>0</v>
          </cell>
          <cell r="EJ579">
            <v>0</v>
          </cell>
          <cell r="EL579">
            <v>0</v>
          </cell>
          <cell r="EN579">
            <v>0</v>
          </cell>
          <cell r="EP579">
            <v>0</v>
          </cell>
          <cell r="ER579">
            <v>0</v>
          </cell>
          <cell r="ET579">
            <v>0</v>
          </cell>
          <cell r="EX579">
            <v>16.335000000000001</v>
          </cell>
          <cell r="EZ579">
            <v>55</v>
          </cell>
          <cell r="FD579">
            <v>0</v>
          </cell>
          <cell r="FF579">
            <v>0</v>
          </cell>
        </row>
        <row r="580">
          <cell r="A580" t="str">
            <v>L90_Esbjerg2</v>
          </cell>
          <cell r="B580" t="str">
            <v>DK-East</v>
          </cell>
          <cell r="G580">
            <v>27.464788732394368</v>
          </cell>
          <cell r="H580">
            <v>75</v>
          </cell>
          <cell r="AK580">
            <v>6.7838028169014084</v>
          </cell>
          <cell r="AL580">
            <v>50.587499999999999</v>
          </cell>
          <cell r="AN580">
            <v>0</v>
          </cell>
          <cell r="AO580">
            <v>31.859154929577464</v>
          </cell>
          <cell r="AP580">
            <v>0</v>
          </cell>
          <cell r="AQ580">
            <v>1.9225352112676055</v>
          </cell>
          <cell r="BG580" t="b">
            <v>0</v>
          </cell>
          <cell r="BO580" t="b">
            <v>0</v>
          </cell>
          <cell r="CA580" t="b">
            <v>0</v>
          </cell>
          <cell r="CB580" t="b">
            <v>0</v>
          </cell>
          <cell r="CD580" t="b">
            <v>0</v>
          </cell>
          <cell r="CE580" t="b">
            <v>0</v>
          </cell>
          <cell r="CG580" t="b">
            <v>0</v>
          </cell>
          <cell r="CH580" t="b">
            <v>0</v>
          </cell>
          <cell r="CP580" t="str">
            <v>ECWSTBPC</v>
          </cell>
          <cell r="CT580" t="b">
            <v>0</v>
          </cell>
          <cell r="CV580" t="b">
            <v>0</v>
          </cell>
          <cell r="CX580" t="b">
            <v>0</v>
          </cell>
          <cell r="CZ580" t="b">
            <v>0</v>
          </cell>
          <cell r="DB580" t="b">
            <v>0</v>
          </cell>
          <cell r="DD580" t="b">
            <v>0</v>
          </cell>
          <cell r="DF580" t="b">
            <v>0</v>
          </cell>
          <cell r="DH580" t="b">
            <v>0</v>
          </cell>
          <cell r="DJ580" t="b">
            <v>0</v>
          </cell>
          <cell r="DL580" t="b">
            <v>0</v>
          </cell>
          <cell r="DN580" t="b">
            <v>0</v>
          </cell>
          <cell r="DP580" t="b">
            <v>0</v>
          </cell>
          <cell r="DV580">
            <v>0</v>
          </cell>
          <cell r="DX580">
            <v>0</v>
          </cell>
          <cell r="DZ580">
            <v>0</v>
          </cell>
          <cell r="EB580">
            <v>0</v>
          </cell>
          <cell r="ED580">
            <v>0</v>
          </cell>
          <cell r="EF580">
            <v>0</v>
          </cell>
          <cell r="EJ580">
            <v>0</v>
          </cell>
          <cell r="EL580">
            <v>0</v>
          </cell>
          <cell r="EN580">
            <v>0</v>
          </cell>
          <cell r="EP580">
            <v>0</v>
          </cell>
          <cell r="ER580">
            <v>0</v>
          </cell>
          <cell r="ET580">
            <v>0</v>
          </cell>
          <cell r="EX580">
            <v>0</v>
          </cell>
          <cell r="EZ580">
            <v>0</v>
          </cell>
          <cell r="FD580">
            <v>0</v>
          </cell>
          <cell r="FF580">
            <v>0</v>
          </cell>
        </row>
        <row r="581">
          <cell r="A581" t="str">
            <v>EsbjergØRenseanlæg</v>
          </cell>
          <cell r="B581" t="str">
            <v>DK-West</v>
          </cell>
          <cell r="G581">
            <v>0.74</v>
          </cell>
          <cell r="H581">
            <v>0.77388389798993984</v>
          </cell>
          <cell r="AK581">
            <v>0.23351138025220142</v>
          </cell>
          <cell r="AL581">
            <v>0.25538549806053179</v>
          </cell>
          <cell r="AN581">
            <v>0</v>
          </cell>
          <cell r="AO581">
            <v>7.3999999999999996E-2</v>
          </cell>
          <cell r="AP581">
            <v>22.2</v>
          </cell>
          <cell r="AQ581">
            <v>7.3999999999999996E-2</v>
          </cell>
          <cell r="BG581" t="b">
            <v>1</v>
          </cell>
          <cell r="BO581" t="b">
            <v>1</v>
          </cell>
          <cell r="CA581" t="b">
            <v>1</v>
          </cell>
          <cell r="CB581" t="b">
            <v>1</v>
          </cell>
          <cell r="CD581" t="b">
            <v>0</v>
          </cell>
          <cell r="CE581" t="b">
            <v>0</v>
          </cell>
          <cell r="CG581" t="b">
            <v>0</v>
          </cell>
          <cell r="CH581" t="b">
            <v>0</v>
          </cell>
          <cell r="CP581" t="str">
            <v>ECBGAENC</v>
          </cell>
          <cell r="CT581" t="b">
            <v>1</v>
          </cell>
          <cell r="CV581" t="b">
            <v>1</v>
          </cell>
          <cell r="CX581" t="b">
            <v>1</v>
          </cell>
          <cell r="CZ581" t="b">
            <v>0</v>
          </cell>
          <cell r="DB581" t="b">
            <v>0</v>
          </cell>
          <cell r="DD581" t="b">
            <v>0</v>
          </cell>
          <cell r="DF581" t="b">
            <v>1</v>
          </cell>
          <cell r="DH581" t="b">
            <v>1</v>
          </cell>
          <cell r="DJ581" t="b">
            <v>1</v>
          </cell>
          <cell r="DL581" t="b">
            <v>0</v>
          </cell>
          <cell r="DN581" t="b">
            <v>0</v>
          </cell>
          <cell r="DP581" t="b">
            <v>0</v>
          </cell>
          <cell r="DV581">
            <v>0.74</v>
          </cell>
          <cell r="DX581">
            <v>0.74</v>
          </cell>
          <cell r="DZ581">
            <v>0.74</v>
          </cell>
          <cell r="EB581">
            <v>0</v>
          </cell>
          <cell r="ED581">
            <v>0</v>
          </cell>
          <cell r="EF581">
            <v>0</v>
          </cell>
          <cell r="EJ581">
            <v>0.77388389798993984</v>
          </cell>
          <cell r="EL581">
            <v>0.77388389798993984</v>
          </cell>
          <cell r="EN581">
            <v>0.77388389798993984</v>
          </cell>
          <cell r="EP581">
            <v>0</v>
          </cell>
          <cell r="ER581">
            <v>0</v>
          </cell>
          <cell r="ET581">
            <v>0</v>
          </cell>
          <cell r="EX581">
            <v>0</v>
          </cell>
          <cell r="EZ581">
            <v>0</v>
          </cell>
          <cell r="FD581">
            <v>0</v>
          </cell>
          <cell r="FF581">
            <v>0</v>
          </cell>
        </row>
        <row r="582">
          <cell r="A582" t="str">
            <v>IndustryHeatEsbjerg</v>
          </cell>
          <cell r="B582" t="str">
            <v>DK-West</v>
          </cell>
          <cell r="G582">
            <v>0</v>
          </cell>
          <cell r="H582">
            <v>1.2300956997533741</v>
          </cell>
          <cell r="N582">
            <v>7.7397621428482299</v>
          </cell>
          <cell r="AK582">
            <v>0</v>
          </cell>
          <cell r="AL582">
            <v>0</v>
          </cell>
          <cell r="AN582">
            <v>0</v>
          </cell>
          <cell r="AO582">
            <v>0</v>
          </cell>
          <cell r="AP582">
            <v>0</v>
          </cell>
          <cell r="AQ582">
            <v>0</v>
          </cell>
          <cell r="BG582" t="b">
            <v>0</v>
          </cell>
          <cell r="BO582" t="b">
            <v>0</v>
          </cell>
          <cell r="CA582" t="b">
            <v>0</v>
          </cell>
          <cell r="CB582" t="b">
            <v>0</v>
          </cell>
          <cell r="CD582" t="b">
            <v>0</v>
          </cell>
          <cell r="CE582" t="b">
            <v>0</v>
          </cell>
          <cell r="CG582" t="b">
            <v>0</v>
          </cell>
          <cell r="CH582" t="b">
            <v>0</v>
          </cell>
          <cell r="CP582">
            <v>0</v>
          </cell>
          <cell r="CT582" t="b">
            <v>0</v>
          </cell>
          <cell r="CV582" t="b">
            <v>0</v>
          </cell>
          <cell r="CX582" t="b">
            <v>0</v>
          </cell>
          <cell r="CZ582" t="b">
            <v>0</v>
          </cell>
          <cell r="DB582" t="b">
            <v>0</v>
          </cell>
          <cell r="DD582" t="b">
            <v>0</v>
          </cell>
          <cell r="DF582" t="b">
            <v>0</v>
          </cell>
          <cell r="DH582" t="b">
            <v>0</v>
          </cell>
          <cell r="DJ582" t="b">
            <v>0</v>
          </cell>
          <cell r="DL582" t="b">
            <v>0</v>
          </cell>
          <cell r="DN582" t="b">
            <v>0</v>
          </cell>
          <cell r="DP582" t="b">
            <v>0</v>
          </cell>
          <cell r="DV582">
            <v>0</v>
          </cell>
          <cell r="DX582">
            <v>0</v>
          </cell>
          <cell r="DZ582">
            <v>0</v>
          </cell>
          <cell r="EB582">
            <v>0</v>
          </cell>
          <cell r="ED582">
            <v>0</v>
          </cell>
          <cell r="EF582">
            <v>0</v>
          </cell>
          <cell r="EJ582">
            <v>0</v>
          </cell>
          <cell r="EL582">
            <v>0</v>
          </cell>
          <cell r="EN582">
            <v>0</v>
          </cell>
          <cell r="EP582">
            <v>0</v>
          </cell>
          <cell r="ER582">
            <v>0</v>
          </cell>
          <cell r="ET582">
            <v>0</v>
          </cell>
          <cell r="EX582">
            <v>0</v>
          </cell>
          <cell r="EZ582">
            <v>0</v>
          </cell>
          <cell r="FD582">
            <v>0</v>
          </cell>
          <cell r="FF582">
            <v>0</v>
          </cell>
        </row>
        <row r="583">
          <cell r="A583" t="str">
            <v>IndustryHeatEsbjerg</v>
          </cell>
          <cell r="B583" t="str">
            <v>DK-West</v>
          </cell>
          <cell r="G583">
            <v>0</v>
          </cell>
          <cell r="H583">
            <v>1.2348172955735883</v>
          </cell>
          <cell r="N583">
            <v>7.7694704237490182</v>
          </cell>
          <cell r="AK583">
            <v>0</v>
          </cell>
          <cell r="AL583">
            <v>0</v>
          </cell>
          <cell r="AN583">
            <v>0</v>
          </cell>
          <cell r="AO583">
            <v>0</v>
          </cell>
          <cell r="AP583">
            <v>0</v>
          </cell>
          <cell r="AQ583">
            <v>0</v>
          </cell>
          <cell r="BG583" t="b">
            <v>0</v>
          </cell>
          <cell r="BO583" t="b">
            <v>0</v>
          </cell>
          <cell r="CA583" t="b">
            <v>0</v>
          </cell>
          <cell r="CB583" t="b">
            <v>0</v>
          </cell>
          <cell r="CD583" t="b">
            <v>0</v>
          </cell>
          <cell r="CE583" t="b">
            <v>0</v>
          </cell>
          <cell r="CG583" t="b">
            <v>0</v>
          </cell>
          <cell r="CH583" t="b">
            <v>0</v>
          </cell>
          <cell r="CP583">
            <v>0</v>
          </cell>
          <cell r="CT583" t="b">
            <v>0</v>
          </cell>
          <cell r="CV583" t="b">
            <v>0</v>
          </cell>
          <cell r="CX583" t="b">
            <v>0</v>
          </cell>
          <cell r="CZ583" t="b">
            <v>0</v>
          </cell>
          <cell r="DB583" t="b">
            <v>0</v>
          </cell>
          <cell r="DD583" t="b">
            <v>0</v>
          </cell>
          <cell r="DF583" t="b">
            <v>0</v>
          </cell>
          <cell r="DH583" t="b">
            <v>0</v>
          </cell>
          <cell r="DJ583" t="b">
            <v>0</v>
          </cell>
          <cell r="DL583" t="b">
            <v>0</v>
          </cell>
          <cell r="DN583" t="b">
            <v>0</v>
          </cell>
          <cell r="DP583" t="b">
            <v>0</v>
          </cell>
          <cell r="DV583">
            <v>0</v>
          </cell>
          <cell r="DX583">
            <v>0</v>
          </cell>
          <cell r="DZ583">
            <v>0</v>
          </cell>
          <cell r="EB583">
            <v>0</v>
          </cell>
          <cell r="ED583">
            <v>0</v>
          </cell>
          <cell r="EF583">
            <v>0</v>
          </cell>
          <cell r="EJ583">
            <v>0</v>
          </cell>
          <cell r="EL583">
            <v>0</v>
          </cell>
          <cell r="EN583">
            <v>0</v>
          </cell>
          <cell r="EP583">
            <v>0</v>
          </cell>
          <cell r="ER583">
            <v>0</v>
          </cell>
          <cell r="ET583">
            <v>0</v>
          </cell>
          <cell r="EX583">
            <v>0</v>
          </cell>
          <cell r="EZ583">
            <v>0</v>
          </cell>
          <cell r="FD583">
            <v>0</v>
          </cell>
          <cell r="FF583">
            <v>0</v>
          </cell>
        </row>
        <row r="584">
          <cell r="A584" t="str">
            <v>VKE_B3</v>
          </cell>
          <cell r="B584" t="str">
            <v>DK-West</v>
          </cell>
          <cell r="G584">
            <v>412</v>
          </cell>
          <cell r="H584">
            <v>493.41317365269458</v>
          </cell>
          <cell r="AK584">
            <v>180.04400000000001</v>
          </cell>
          <cell r="AL584">
            <v>1306.797314461985</v>
          </cell>
          <cell r="AN584">
            <v>81.41317365269461</v>
          </cell>
          <cell r="AO584">
            <v>64.931200000000004</v>
          </cell>
          <cell r="AP584">
            <v>10238.200000000001</v>
          </cell>
          <cell r="AQ584">
            <v>57.680000000000007</v>
          </cell>
          <cell r="BG584" t="b">
            <v>1</v>
          </cell>
          <cell r="BO584" t="b">
            <v>0</v>
          </cell>
          <cell r="CA584" t="b">
            <v>0</v>
          </cell>
          <cell r="CB584" t="b">
            <v>0</v>
          </cell>
          <cell r="CD584" t="b">
            <v>0</v>
          </cell>
          <cell r="CE584" t="b">
            <v>0</v>
          </cell>
          <cell r="CG584" t="b">
            <v>0</v>
          </cell>
          <cell r="CH584" t="b">
            <v>0</v>
          </cell>
          <cell r="CP584" t="str">
            <v>ECCOAEXC</v>
          </cell>
          <cell r="CT584" t="b">
            <v>0</v>
          </cell>
          <cell r="CV584" t="b">
            <v>0</v>
          </cell>
          <cell r="CX584" t="b">
            <v>0</v>
          </cell>
          <cell r="CZ584" t="b">
            <v>0</v>
          </cell>
          <cell r="DB584" t="b">
            <v>0</v>
          </cell>
          <cell r="DD584" t="b">
            <v>0</v>
          </cell>
          <cell r="DF584" t="b">
            <v>0</v>
          </cell>
          <cell r="DH584" t="b">
            <v>0</v>
          </cell>
          <cell r="DJ584" t="b">
            <v>0</v>
          </cell>
          <cell r="DL584" t="b">
            <v>0</v>
          </cell>
          <cell r="DN584" t="b">
            <v>0</v>
          </cell>
          <cell r="DP584" t="b">
            <v>0</v>
          </cell>
          <cell r="DV584">
            <v>0</v>
          </cell>
          <cell r="DX584">
            <v>0</v>
          </cell>
          <cell r="DZ584">
            <v>0</v>
          </cell>
          <cell r="EB584">
            <v>0</v>
          </cell>
          <cell r="ED584">
            <v>0</v>
          </cell>
          <cell r="EF584">
            <v>0</v>
          </cell>
          <cell r="EJ584">
            <v>0</v>
          </cell>
          <cell r="EL584">
            <v>0</v>
          </cell>
          <cell r="EN584">
            <v>0</v>
          </cell>
          <cell r="EP584">
            <v>0</v>
          </cell>
          <cell r="ER584">
            <v>0</v>
          </cell>
          <cell r="ET584">
            <v>0</v>
          </cell>
          <cell r="EX584">
            <v>0</v>
          </cell>
          <cell r="EZ584">
            <v>0</v>
          </cell>
          <cell r="FD584">
            <v>0</v>
          </cell>
          <cell r="FF584">
            <v>0</v>
          </cell>
        </row>
        <row r="585">
          <cell r="A585" t="str">
            <v>VKE_B3</v>
          </cell>
          <cell r="B585" t="str">
            <v>DK-West</v>
          </cell>
          <cell r="G585">
            <v>412</v>
          </cell>
          <cell r="H585">
            <v>493.41317365269458</v>
          </cell>
          <cell r="AK585">
            <v>180.04400000000001</v>
          </cell>
          <cell r="AL585">
            <v>1306.797314461985</v>
          </cell>
          <cell r="AN585">
            <v>81.41317365269461</v>
          </cell>
          <cell r="AO585">
            <v>64.931200000000004</v>
          </cell>
          <cell r="AP585">
            <v>10238.200000000001</v>
          </cell>
          <cell r="AQ585">
            <v>57.680000000000007</v>
          </cell>
          <cell r="BG585" t="b">
            <v>1</v>
          </cell>
          <cell r="BO585" t="b">
            <v>0</v>
          </cell>
          <cell r="CA585" t="b">
            <v>0</v>
          </cell>
          <cell r="CB585" t="b">
            <v>0</v>
          </cell>
          <cell r="CD585" t="b">
            <v>0</v>
          </cell>
          <cell r="CE585" t="b">
            <v>0</v>
          </cell>
          <cell r="CG585" t="b">
            <v>0</v>
          </cell>
          <cell r="CH585" t="b">
            <v>0</v>
          </cell>
          <cell r="CP585" t="str">
            <v>ECCOAEXC</v>
          </cell>
          <cell r="CT585" t="b">
            <v>0</v>
          </cell>
          <cell r="CV585" t="b">
            <v>0</v>
          </cell>
          <cell r="CX585" t="b">
            <v>0</v>
          </cell>
          <cell r="CZ585" t="b">
            <v>0</v>
          </cell>
          <cell r="DB585" t="b">
            <v>0</v>
          </cell>
          <cell r="DD585" t="b">
            <v>0</v>
          </cell>
          <cell r="DF585" t="b">
            <v>0</v>
          </cell>
          <cell r="DH585" t="b">
            <v>0</v>
          </cell>
          <cell r="DJ585" t="b">
            <v>0</v>
          </cell>
          <cell r="DL585" t="b">
            <v>0</v>
          </cell>
          <cell r="DN585" t="b">
            <v>0</v>
          </cell>
          <cell r="DP585" t="b">
            <v>0</v>
          </cell>
          <cell r="DV585">
            <v>0</v>
          </cell>
          <cell r="DX585">
            <v>0</v>
          </cell>
          <cell r="DZ585">
            <v>0</v>
          </cell>
          <cell r="EB585">
            <v>0</v>
          </cell>
          <cell r="ED585">
            <v>0</v>
          </cell>
          <cell r="EF585">
            <v>0</v>
          </cell>
          <cell r="EJ585">
            <v>0</v>
          </cell>
          <cell r="EL585">
            <v>0</v>
          </cell>
          <cell r="EN585">
            <v>0</v>
          </cell>
          <cell r="EP585">
            <v>0</v>
          </cell>
          <cell r="ER585">
            <v>0</v>
          </cell>
          <cell r="ET585">
            <v>0</v>
          </cell>
          <cell r="EX585">
            <v>0</v>
          </cell>
          <cell r="EZ585">
            <v>0</v>
          </cell>
          <cell r="FD585">
            <v>0</v>
          </cell>
          <cell r="FF585">
            <v>0</v>
          </cell>
        </row>
        <row r="586">
          <cell r="A586" t="str">
            <v>VKE_B3</v>
          </cell>
          <cell r="B586" t="str">
            <v>DK-West</v>
          </cell>
          <cell r="G586">
            <v>412</v>
          </cell>
          <cell r="H586">
            <v>493.41317365269458</v>
          </cell>
          <cell r="AK586">
            <v>180.04400000000001</v>
          </cell>
          <cell r="AL586">
            <v>1306.797314461985</v>
          </cell>
          <cell r="AN586">
            <v>81.41317365269461</v>
          </cell>
          <cell r="AO586">
            <v>64.931200000000004</v>
          </cell>
          <cell r="AP586">
            <v>10238.200000000001</v>
          </cell>
          <cell r="AQ586">
            <v>57.680000000000007</v>
          </cell>
          <cell r="BG586" t="b">
            <v>1</v>
          </cell>
          <cell r="BO586" t="b">
            <v>0</v>
          </cell>
          <cell r="CA586" t="b">
            <v>0</v>
          </cell>
          <cell r="CB586" t="b">
            <v>0</v>
          </cell>
          <cell r="CD586" t="b">
            <v>0</v>
          </cell>
          <cell r="CE586" t="b">
            <v>0</v>
          </cell>
          <cell r="CG586" t="b">
            <v>0</v>
          </cell>
          <cell r="CH586" t="b">
            <v>0</v>
          </cell>
          <cell r="CP586" t="str">
            <v>ECCOAEXC</v>
          </cell>
          <cell r="CT586" t="b">
            <v>0</v>
          </cell>
          <cell r="CV586" t="b">
            <v>0</v>
          </cell>
          <cell r="CX586" t="b">
            <v>0</v>
          </cell>
          <cell r="CZ586" t="b">
            <v>0</v>
          </cell>
          <cell r="DB586" t="b">
            <v>0</v>
          </cell>
          <cell r="DD586" t="b">
            <v>0</v>
          </cell>
          <cell r="DF586" t="b">
            <v>0</v>
          </cell>
          <cell r="DH586" t="b">
            <v>0</v>
          </cell>
          <cell r="DJ586" t="b">
            <v>0</v>
          </cell>
          <cell r="DL586" t="b">
            <v>0</v>
          </cell>
          <cell r="DN586" t="b">
            <v>0</v>
          </cell>
          <cell r="DP586" t="b">
            <v>0</v>
          </cell>
          <cell r="DV586">
            <v>0</v>
          </cell>
          <cell r="DX586">
            <v>0</v>
          </cell>
          <cell r="DZ586">
            <v>0</v>
          </cell>
          <cell r="EB586">
            <v>0</v>
          </cell>
          <cell r="ED586">
            <v>0</v>
          </cell>
          <cell r="EF586">
            <v>0</v>
          </cell>
          <cell r="EJ586">
            <v>0</v>
          </cell>
          <cell r="EL586">
            <v>0</v>
          </cell>
          <cell r="EN586">
            <v>0</v>
          </cell>
          <cell r="EP586">
            <v>0</v>
          </cell>
          <cell r="ER586">
            <v>0</v>
          </cell>
          <cell r="ET586">
            <v>0</v>
          </cell>
          <cell r="EX586">
            <v>0</v>
          </cell>
          <cell r="EZ586">
            <v>0</v>
          </cell>
          <cell r="FD586">
            <v>0</v>
          </cell>
          <cell r="FF586">
            <v>0</v>
          </cell>
        </row>
        <row r="587">
          <cell r="A587" t="str">
            <v>VKE_B3</v>
          </cell>
          <cell r="B587" t="str">
            <v>DK-West</v>
          </cell>
          <cell r="G587">
            <v>412</v>
          </cell>
          <cell r="H587">
            <v>493.41317365269458</v>
          </cell>
          <cell r="AK587">
            <v>180.04400000000001</v>
          </cell>
          <cell r="AL587">
            <v>1306.797314461985</v>
          </cell>
          <cell r="AN587">
            <v>81.41317365269461</v>
          </cell>
          <cell r="AO587">
            <v>64.931200000000004</v>
          </cell>
          <cell r="AP587">
            <v>10238.200000000001</v>
          </cell>
          <cell r="AQ587">
            <v>57.680000000000007</v>
          </cell>
          <cell r="BG587" t="b">
            <v>1</v>
          </cell>
          <cell r="BO587" t="b">
            <v>1</v>
          </cell>
          <cell r="CA587" t="b">
            <v>1</v>
          </cell>
          <cell r="CB587" t="b">
            <v>1</v>
          </cell>
          <cell r="CD587" t="b">
            <v>0</v>
          </cell>
          <cell r="CE587" t="b">
            <v>0</v>
          </cell>
          <cell r="CG587" t="b">
            <v>0</v>
          </cell>
          <cell r="CH587" t="b">
            <v>0</v>
          </cell>
          <cell r="CP587" t="str">
            <v>ECCOAEXC</v>
          </cell>
          <cell r="CT587" t="b">
            <v>1</v>
          </cell>
          <cell r="CV587" t="b">
            <v>1</v>
          </cell>
          <cell r="CX587" t="b">
            <v>0</v>
          </cell>
          <cell r="CZ587" t="b">
            <v>0</v>
          </cell>
          <cell r="DB587" t="b">
            <v>0</v>
          </cell>
          <cell r="DD587" t="b">
            <v>0</v>
          </cell>
          <cell r="DF587" t="b">
            <v>1</v>
          </cell>
          <cell r="DH587" t="b">
            <v>1</v>
          </cell>
          <cell r="DJ587" t="b">
            <v>0</v>
          </cell>
          <cell r="DL587" t="b">
            <v>0</v>
          </cell>
          <cell r="DN587" t="b">
            <v>0</v>
          </cell>
          <cell r="DP587" t="b">
            <v>0</v>
          </cell>
          <cell r="DV587">
            <v>412</v>
          </cell>
          <cell r="DX587">
            <v>412</v>
          </cell>
          <cell r="DZ587">
            <v>0</v>
          </cell>
          <cell r="EB587">
            <v>0</v>
          </cell>
          <cell r="ED587">
            <v>0</v>
          </cell>
          <cell r="EF587">
            <v>0</v>
          </cell>
          <cell r="EJ587">
            <v>493.41317365269458</v>
          </cell>
          <cell r="EL587">
            <v>493.41317365269458</v>
          </cell>
          <cell r="EN587">
            <v>0</v>
          </cell>
          <cell r="EP587">
            <v>0</v>
          </cell>
          <cell r="ER587">
            <v>0</v>
          </cell>
          <cell r="ET587">
            <v>0</v>
          </cell>
          <cell r="EX587">
            <v>0</v>
          </cell>
          <cell r="EZ587">
            <v>0</v>
          </cell>
          <cell r="FD587">
            <v>0</v>
          </cell>
          <cell r="FF587">
            <v>0</v>
          </cell>
        </row>
        <row r="588">
          <cell r="A588" t="str">
            <v>VKE_B3</v>
          </cell>
          <cell r="B588" t="str">
            <v>DK-West</v>
          </cell>
          <cell r="G588">
            <v>412</v>
          </cell>
          <cell r="H588">
            <v>493.41317365269458</v>
          </cell>
          <cell r="AK588">
            <v>180.04400000000001</v>
          </cell>
          <cell r="AL588">
            <v>1306.797314461985</v>
          </cell>
          <cell r="AN588">
            <v>81.41317365269461</v>
          </cell>
          <cell r="AO588">
            <v>64.931200000000004</v>
          </cell>
          <cell r="AP588">
            <v>10238.200000000001</v>
          </cell>
          <cell r="AQ588">
            <v>57.680000000000007</v>
          </cell>
          <cell r="BG588" t="b">
            <v>1</v>
          </cell>
          <cell r="BO588" t="b">
            <v>0</v>
          </cell>
          <cell r="CA588" t="b">
            <v>0</v>
          </cell>
          <cell r="CB588" t="b">
            <v>0</v>
          </cell>
          <cell r="CD588" t="b">
            <v>1</v>
          </cell>
          <cell r="CE588" t="b">
            <v>1</v>
          </cell>
          <cell r="CG588" t="b">
            <v>0</v>
          </cell>
          <cell r="CH588" t="b">
            <v>0</v>
          </cell>
          <cell r="CT588" t="b">
            <v>0</v>
          </cell>
          <cell r="CV588" t="b">
            <v>0</v>
          </cell>
          <cell r="CX588" t="b">
            <v>0</v>
          </cell>
          <cell r="CZ588" t="b">
            <v>0</v>
          </cell>
          <cell r="DB588" t="b">
            <v>0</v>
          </cell>
          <cell r="DD588" t="b">
            <v>0</v>
          </cell>
          <cell r="DF588" t="b">
            <v>0</v>
          </cell>
          <cell r="DH588" t="b">
            <v>0</v>
          </cell>
          <cell r="DJ588" t="b">
            <v>0</v>
          </cell>
          <cell r="DL588" t="b">
            <v>0</v>
          </cell>
          <cell r="DN588" t="b">
            <v>0</v>
          </cell>
          <cell r="DP588" t="b">
            <v>0</v>
          </cell>
          <cell r="DV588">
            <v>0</v>
          </cell>
          <cell r="DX588">
            <v>0</v>
          </cell>
          <cell r="DZ588">
            <v>0</v>
          </cell>
          <cell r="EB588">
            <v>0</v>
          </cell>
          <cell r="ED588">
            <v>0</v>
          </cell>
          <cell r="EF588">
            <v>0</v>
          </cell>
          <cell r="EJ588">
            <v>0</v>
          </cell>
          <cell r="EL588">
            <v>0</v>
          </cell>
          <cell r="EN588">
            <v>0</v>
          </cell>
          <cell r="EP588">
            <v>0</v>
          </cell>
          <cell r="ER588">
            <v>0</v>
          </cell>
          <cell r="ET588">
            <v>0</v>
          </cell>
          <cell r="EX588">
            <v>412</v>
          </cell>
          <cell r="EZ588">
            <v>493.41317365269458</v>
          </cell>
          <cell r="FD588">
            <v>0</v>
          </cell>
          <cell r="FF588">
            <v>0</v>
          </cell>
        </row>
        <row r="589">
          <cell r="A589" t="str">
            <v>VKE_B3_Renoveret</v>
          </cell>
          <cell r="B589" t="str">
            <v>DK-West</v>
          </cell>
          <cell r="G589">
            <v>412</v>
          </cell>
          <cell r="H589">
            <v>493.41317365269458</v>
          </cell>
          <cell r="AK589">
            <v>188.28400000000002</v>
          </cell>
          <cell r="AL589">
            <v>1366.6049718744327</v>
          </cell>
          <cell r="AN589">
            <v>81.41317365269461</v>
          </cell>
          <cell r="AO589">
            <v>64.931200000000004</v>
          </cell>
          <cell r="AP589">
            <v>10238.200000000001</v>
          </cell>
          <cell r="AQ589">
            <v>57.680000000000007</v>
          </cell>
          <cell r="BG589" t="b">
            <v>1</v>
          </cell>
          <cell r="BO589" t="b">
            <v>0</v>
          </cell>
          <cell r="CA589" t="b">
            <v>0</v>
          </cell>
          <cell r="CB589" t="b">
            <v>0</v>
          </cell>
          <cell r="CD589" t="b">
            <v>0</v>
          </cell>
          <cell r="CE589" t="b">
            <v>0</v>
          </cell>
          <cell r="CG589" t="b">
            <v>0</v>
          </cell>
          <cell r="CH589" t="b">
            <v>0</v>
          </cell>
          <cell r="CP589" t="str">
            <v>ECXXXEXC</v>
          </cell>
          <cell r="CT589" t="b">
            <v>0</v>
          </cell>
          <cell r="CV589" t="b">
            <v>0</v>
          </cell>
          <cell r="CX589" t="b">
            <v>1</v>
          </cell>
          <cell r="CZ589" t="b">
            <v>1</v>
          </cell>
          <cell r="DB589" t="b">
            <v>1</v>
          </cell>
          <cell r="DD589" t="b">
            <v>0</v>
          </cell>
          <cell r="DF589" t="b">
            <v>0</v>
          </cell>
          <cell r="DH589" t="b">
            <v>0</v>
          </cell>
          <cell r="DJ589" t="b">
            <v>1</v>
          </cell>
          <cell r="DL589" t="b">
            <v>1</v>
          </cell>
          <cell r="DN589" t="b">
            <v>1</v>
          </cell>
          <cell r="DP589" t="b">
            <v>0</v>
          </cell>
          <cell r="DV589">
            <v>0</v>
          </cell>
          <cell r="DX589">
            <v>0</v>
          </cell>
          <cell r="DZ589">
            <v>0</v>
          </cell>
          <cell r="EB589">
            <v>0</v>
          </cell>
          <cell r="ED589">
            <v>0</v>
          </cell>
          <cell r="EF589">
            <v>0</v>
          </cell>
          <cell r="EJ589">
            <v>0</v>
          </cell>
          <cell r="EL589">
            <v>0</v>
          </cell>
          <cell r="EN589">
            <v>0</v>
          </cell>
          <cell r="EP589">
            <v>0</v>
          </cell>
          <cell r="ER589">
            <v>0</v>
          </cell>
          <cell r="ET589">
            <v>0</v>
          </cell>
          <cell r="EX589">
            <v>0</v>
          </cell>
          <cell r="EZ589">
            <v>0</v>
          </cell>
          <cell r="FD589">
            <v>0</v>
          </cell>
          <cell r="FF589">
            <v>0</v>
          </cell>
        </row>
        <row r="590">
          <cell r="A590" t="str">
            <v>VarmelagerEsbjerg</v>
          </cell>
          <cell r="B590" t="str">
            <v>DK-West</v>
          </cell>
          <cell r="G590">
            <v>0</v>
          </cell>
          <cell r="H590">
            <v>256.94444444444446</v>
          </cell>
          <cell r="AK590">
            <v>0</v>
          </cell>
          <cell r="AL590">
            <v>0</v>
          </cell>
          <cell r="AN590">
            <v>0</v>
          </cell>
          <cell r="AO590">
            <v>0</v>
          </cell>
          <cell r="AP590">
            <v>0</v>
          </cell>
          <cell r="AQ590">
            <v>0</v>
          </cell>
          <cell r="BG590" t="b">
            <v>0</v>
          </cell>
          <cell r="BO590" t="b">
            <v>0</v>
          </cell>
          <cell r="CA590" t="b">
            <v>0</v>
          </cell>
          <cell r="CB590" t="b">
            <v>0</v>
          </cell>
          <cell r="CD590" t="b">
            <v>0</v>
          </cell>
          <cell r="CE590" t="b">
            <v>0</v>
          </cell>
          <cell r="CG590" t="b">
            <v>0</v>
          </cell>
          <cell r="CH590" t="b">
            <v>0</v>
          </cell>
          <cell r="CP590">
            <v>0</v>
          </cell>
          <cell r="CT590" t="b">
            <v>0</v>
          </cell>
          <cell r="CV590" t="b">
            <v>0</v>
          </cell>
          <cell r="CX590" t="b">
            <v>0</v>
          </cell>
          <cell r="CZ590" t="b">
            <v>0</v>
          </cell>
          <cell r="DB590" t="b">
            <v>0</v>
          </cell>
          <cell r="DD590" t="b">
            <v>0</v>
          </cell>
          <cell r="DF590" t="b">
            <v>0</v>
          </cell>
          <cell r="DH590" t="b">
            <v>0</v>
          </cell>
          <cell r="DJ590" t="b">
            <v>0</v>
          </cell>
          <cell r="DL590" t="b">
            <v>0</v>
          </cell>
          <cell r="DN590" t="b">
            <v>0</v>
          </cell>
          <cell r="DP590" t="b">
            <v>0</v>
          </cell>
          <cell r="DV590">
            <v>0</v>
          </cell>
          <cell r="DX590">
            <v>0</v>
          </cell>
          <cell r="DZ590">
            <v>0</v>
          </cell>
          <cell r="EB590">
            <v>0</v>
          </cell>
          <cell r="ED590">
            <v>0</v>
          </cell>
          <cell r="EF590">
            <v>0</v>
          </cell>
          <cell r="EJ590">
            <v>0</v>
          </cell>
          <cell r="EL590">
            <v>0</v>
          </cell>
          <cell r="EN590">
            <v>0</v>
          </cell>
          <cell r="EP590">
            <v>0</v>
          </cell>
          <cell r="ER590">
            <v>0</v>
          </cell>
          <cell r="ET590">
            <v>0</v>
          </cell>
          <cell r="EX590">
            <v>0</v>
          </cell>
          <cell r="EZ590">
            <v>0</v>
          </cell>
          <cell r="FD590">
            <v>0</v>
          </cell>
          <cell r="FF590">
            <v>0</v>
          </cell>
        </row>
        <row r="591">
          <cell r="A591" t="str">
            <v>ElkedelEsbjerg</v>
          </cell>
          <cell r="B591" t="str">
            <v>DK-West</v>
          </cell>
          <cell r="G591" t="e">
            <v>#VALUE!</v>
          </cell>
          <cell r="H591">
            <v>123.35329341317365</v>
          </cell>
          <cell r="AK591">
            <v>0</v>
          </cell>
          <cell r="AL591">
            <v>0</v>
          </cell>
          <cell r="AN591">
            <v>0</v>
          </cell>
          <cell r="AO591">
            <v>0</v>
          </cell>
          <cell r="AP591">
            <v>0</v>
          </cell>
          <cell r="AQ591">
            <v>0</v>
          </cell>
          <cell r="BG591" t="b">
            <v>0</v>
          </cell>
          <cell r="BO591" t="b">
            <v>0</v>
          </cell>
          <cell r="CA591" t="b">
            <v>0</v>
          </cell>
          <cell r="CB591" t="b">
            <v>0</v>
          </cell>
          <cell r="CD591" t="b">
            <v>0</v>
          </cell>
          <cell r="CE591" t="b">
            <v>0</v>
          </cell>
          <cell r="CG591" t="b">
            <v>0</v>
          </cell>
          <cell r="CH591" t="b">
            <v>0</v>
          </cell>
          <cell r="CP591">
            <v>0</v>
          </cell>
          <cell r="CT591" t="b">
            <v>0</v>
          </cell>
          <cell r="CV591" t="b">
            <v>0</v>
          </cell>
          <cell r="CX591" t="b">
            <v>0</v>
          </cell>
          <cell r="CZ591" t="b">
            <v>0</v>
          </cell>
          <cell r="DB591" t="b">
            <v>0</v>
          </cell>
          <cell r="DD591" t="b">
            <v>0</v>
          </cell>
          <cell r="DF591" t="b">
            <v>0</v>
          </cell>
          <cell r="DH591" t="b">
            <v>0</v>
          </cell>
          <cell r="DJ591" t="b">
            <v>0</v>
          </cell>
          <cell r="DL591" t="b">
            <v>0</v>
          </cell>
          <cell r="DN591" t="b">
            <v>0</v>
          </cell>
          <cell r="DP591" t="b">
            <v>0</v>
          </cell>
          <cell r="DV591">
            <v>0</v>
          </cell>
          <cell r="DX591">
            <v>0</v>
          </cell>
          <cell r="DZ591">
            <v>0</v>
          </cell>
          <cell r="EB591">
            <v>0</v>
          </cell>
          <cell r="ED591">
            <v>0</v>
          </cell>
          <cell r="EF591">
            <v>0</v>
          </cell>
          <cell r="EJ591">
            <v>0</v>
          </cell>
          <cell r="EL591">
            <v>0</v>
          </cell>
          <cell r="EN591">
            <v>0</v>
          </cell>
          <cell r="EP591">
            <v>0</v>
          </cell>
          <cell r="ER591">
            <v>0</v>
          </cell>
          <cell r="ET591">
            <v>0</v>
          </cell>
          <cell r="EX591">
            <v>0</v>
          </cell>
          <cell r="EZ591">
            <v>0</v>
          </cell>
          <cell r="FD591">
            <v>0</v>
          </cell>
          <cell r="FF591">
            <v>0</v>
          </cell>
        </row>
        <row r="592">
          <cell r="A592" t="str">
            <v>Frederikshavn1</v>
          </cell>
          <cell r="B592" t="str">
            <v>DK-West</v>
          </cell>
          <cell r="G592">
            <v>15.531000000000001</v>
          </cell>
          <cell r="H592">
            <v>31</v>
          </cell>
          <cell r="AK592">
            <v>4.5195210000000001</v>
          </cell>
          <cell r="AL592">
            <v>18.005988023952092</v>
          </cell>
          <cell r="AN592">
            <v>0</v>
          </cell>
          <cell r="AO592">
            <v>0.62124000000000001</v>
          </cell>
          <cell r="AP592">
            <v>155.31</v>
          </cell>
          <cell r="AQ592">
            <v>1.24248</v>
          </cell>
          <cell r="BG592" t="b">
            <v>1</v>
          </cell>
          <cell r="BO592" t="b">
            <v>0</v>
          </cell>
          <cell r="CA592" t="b">
            <v>0</v>
          </cell>
          <cell r="CB592" t="b">
            <v>0</v>
          </cell>
          <cell r="CD592" t="b">
            <v>0</v>
          </cell>
          <cell r="CE592" t="b">
            <v>0</v>
          </cell>
          <cell r="CG592" t="b">
            <v>0</v>
          </cell>
          <cell r="CH592" t="b">
            <v>0</v>
          </cell>
          <cell r="CP592" t="str">
            <v>ECGASGTD</v>
          </cell>
          <cell r="CT592" t="b">
            <v>0</v>
          </cell>
          <cell r="CV592" t="b">
            <v>0</v>
          </cell>
          <cell r="CX592" t="b">
            <v>0</v>
          </cell>
          <cell r="CZ592" t="b">
            <v>0</v>
          </cell>
          <cell r="DB592" t="b">
            <v>0</v>
          </cell>
          <cell r="DD592" t="b">
            <v>0</v>
          </cell>
          <cell r="DF592" t="b">
            <v>0</v>
          </cell>
          <cell r="DH592" t="b">
            <v>0</v>
          </cell>
          <cell r="DJ592" t="b">
            <v>0</v>
          </cell>
          <cell r="DL592" t="b">
            <v>0</v>
          </cell>
          <cell r="DN592" t="b">
            <v>0</v>
          </cell>
          <cell r="DP592" t="b">
            <v>0</v>
          </cell>
          <cell r="DV592">
            <v>0</v>
          </cell>
          <cell r="DX592">
            <v>0</v>
          </cell>
          <cell r="DZ592">
            <v>0</v>
          </cell>
          <cell r="EB592">
            <v>0</v>
          </cell>
          <cell r="ED592">
            <v>0</v>
          </cell>
          <cell r="EF592">
            <v>0</v>
          </cell>
          <cell r="EJ592">
            <v>0</v>
          </cell>
          <cell r="EL592">
            <v>0</v>
          </cell>
          <cell r="EN592">
            <v>0</v>
          </cell>
          <cell r="EP592">
            <v>0</v>
          </cell>
          <cell r="ER592">
            <v>0</v>
          </cell>
          <cell r="ET592">
            <v>0</v>
          </cell>
          <cell r="EX592">
            <v>0</v>
          </cell>
          <cell r="EZ592">
            <v>0</v>
          </cell>
          <cell r="FD592">
            <v>0</v>
          </cell>
          <cell r="FF592">
            <v>0</v>
          </cell>
        </row>
        <row r="593">
          <cell r="A593" t="str">
            <v>Frederikshavn1</v>
          </cell>
          <cell r="B593" t="str">
            <v>DK-West</v>
          </cell>
          <cell r="G593">
            <v>15.531000000000001</v>
          </cell>
          <cell r="H593">
            <v>31</v>
          </cell>
          <cell r="AK593">
            <v>4.5195210000000001</v>
          </cell>
          <cell r="AL593">
            <v>18.005988023952092</v>
          </cell>
          <cell r="AN593">
            <v>0</v>
          </cell>
          <cell r="AO593">
            <v>0.62124000000000001</v>
          </cell>
          <cell r="AP593">
            <v>155.31</v>
          </cell>
          <cell r="AQ593">
            <v>1.24248</v>
          </cell>
          <cell r="BG593" t="b">
            <v>1</v>
          </cell>
          <cell r="BO593" t="b">
            <v>0</v>
          </cell>
          <cell r="CA593" t="b">
            <v>0</v>
          </cell>
          <cell r="CB593" t="b">
            <v>0</v>
          </cell>
          <cell r="CD593" t="b">
            <v>0</v>
          </cell>
          <cell r="CE593" t="b">
            <v>0</v>
          </cell>
          <cell r="CG593" t="b">
            <v>0</v>
          </cell>
          <cell r="CH593" t="b">
            <v>0</v>
          </cell>
          <cell r="CP593" t="str">
            <v>ECGASGTD</v>
          </cell>
          <cell r="CT593" t="b">
            <v>0</v>
          </cell>
          <cell r="CV593" t="b">
            <v>0</v>
          </cell>
          <cell r="CX593" t="b">
            <v>0</v>
          </cell>
          <cell r="CZ593" t="b">
            <v>0</v>
          </cell>
          <cell r="DB593" t="b">
            <v>0</v>
          </cell>
          <cell r="DD593" t="b">
            <v>0</v>
          </cell>
          <cell r="DF593" t="b">
            <v>0</v>
          </cell>
          <cell r="DH593" t="b">
            <v>0</v>
          </cell>
          <cell r="DJ593" t="b">
            <v>0</v>
          </cell>
          <cell r="DL593" t="b">
            <v>0</v>
          </cell>
          <cell r="DN593" t="b">
            <v>0</v>
          </cell>
          <cell r="DP593" t="b">
            <v>0</v>
          </cell>
          <cell r="DV593">
            <v>0</v>
          </cell>
          <cell r="DX593">
            <v>0</v>
          </cell>
          <cell r="DZ593">
            <v>0</v>
          </cell>
          <cell r="EB593">
            <v>0</v>
          </cell>
          <cell r="ED593">
            <v>0</v>
          </cell>
          <cell r="EF593">
            <v>0</v>
          </cell>
          <cell r="EJ593">
            <v>0</v>
          </cell>
          <cell r="EL593">
            <v>0</v>
          </cell>
          <cell r="EN593">
            <v>0</v>
          </cell>
          <cell r="EP593">
            <v>0</v>
          </cell>
          <cell r="ER593">
            <v>0</v>
          </cell>
          <cell r="ET593">
            <v>0</v>
          </cell>
          <cell r="EX593">
            <v>0</v>
          </cell>
          <cell r="EZ593">
            <v>0</v>
          </cell>
          <cell r="FD593">
            <v>0</v>
          </cell>
          <cell r="FF593">
            <v>0</v>
          </cell>
        </row>
        <row r="594">
          <cell r="A594" t="str">
            <v>Frederikshavn1</v>
          </cell>
          <cell r="B594" t="str">
            <v>DK-West</v>
          </cell>
          <cell r="G594">
            <v>15.531000000000001</v>
          </cell>
          <cell r="H594">
            <v>31</v>
          </cell>
          <cell r="AK594">
            <v>4.5195210000000001</v>
          </cell>
          <cell r="AL594">
            <v>18.005988023952092</v>
          </cell>
          <cell r="AN594">
            <v>0</v>
          </cell>
          <cell r="AO594">
            <v>0.62124000000000001</v>
          </cell>
          <cell r="AP594">
            <v>155.31</v>
          </cell>
          <cell r="AQ594">
            <v>1.24248</v>
          </cell>
          <cell r="BG594" t="b">
            <v>1</v>
          </cell>
          <cell r="BO594" t="b">
            <v>1</v>
          </cell>
          <cell r="CA594" t="b">
            <v>1</v>
          </cell>
          <cell r="CB594" t="b">
            <v>1</v>
          </cell>
          <cell r="CD594" t="b">
            <v>0</v>
          </cell>
          <cell r="CE594" t="b">
            <v>0</v>
          </cell>
          <cell r="CG594" t="b">
            <v>0</v>
          </cell>
          <cell r="CH594" t="b">
            <v>0</v>
          </cell>
          <cell r="CP594" t="str">
            <v>ECGASGTD</v>
          </cell>
          <cell r="CT594" t="b">
            <v>0</v>
          </cell>
          <cell r="CV594" t="b">
            <v>0</v>
          </cell>
          <cell r="CX594" t="b">
            <v>0</v>
          </cell>
          <cell r="CZ594" t="b">
            <v>0</v>
          </cell>
          <cell r="DB594" t="b">
            <v>0</v>
          </cell>
          <cell r="DD594" t="b">
            <v>0</v>
          </cell>
          <cell r="DF594" t="b">
            <v>0</v>
          </cell>
          <cell r="DH594" t="b">
            <v>0</v>
          </cell>
          <cell r="DJ594" t="b">
            <v>0</v>
          </cell>
          <cell r="DL594" t="b">
            <v>0</v>
          </cell>
          <cell r="DN594" t="b">
            <v>0</v>
          </cell>
          <cell r="DP594" t="b">
            <v>0</v>
          </cell>
          <cell r="DV594">
            <v>0</v>
          </cell>
          <cell r="DX594">
            <v>0</v>
          </cell>
          <cell r="DZ594">
            <v>0</v>
          </cell>
          <cell r="EB594">
            <v>0</v>
          </cell>
          <cell r="ED594">
            <v>0</v>
          </cell>
          <cell r="EF594">
            <v>0</v>
          </cell>
          <cell r="EJ594">
            <v>0</v>
          </cell>
          <cell r="EL594">
            <v>0</v>
          </cell>
          <cell r="EN594">
            <v>0</v>
          </cell>
          <cell r="EP594">
            <v>0</v>
          </cell>
          <cell r="ER594">
            <v>0</v>
          </cell>
          <cell r="ET594">
            <v>0</v>
          </cell>
          <cell r="EX594">
            <v>0</v>
          </cell>
          <cell r="EZ594">
            <v>0</v>
          </cell>
          <cell r="FD594">
            <v>0</v>
          </cell>
          <cell r="FF594">
            <v>0</v>
          </cell>
        </row>
        <row r="595">
          <cell r="A595" t="str">
            <v>Frederikshavn1</v>
          </cell>
          <cell r="B595" t="str">
            <v>DK-West</v>
          </cell>
          <cell r="G595">
            <v>15.531000000000001</v>
          </cell>
          <cell r="H595">
            <v>31</v>
          </cell>
          <cell r="AK595">
            <v>4.5195210000000001</v>
          </cell>
          <cell r="AL595">
            <v>18.005988023952092</v>
          </cell>
          <cell r="AN595">
            <v>0</v>
          </cell>
          <cell r="AO595">
            <v>0.62124000000000001</v>
          </cell>
          <cell r="AP595">
            <v>155.31</v>
          </cell>
          <cell r="AQ595">
            <v>1.24248</v>
          </cell>
          <cell r="BG595" t="b">
            <v>1</v>
          </cell>
          <cell r="BO595" t="b">
            <v>0</v>
          </cell>
          <cell r="CA595" t="b">
            <v>0</v>
          </cell>
          <cell r="CB595" t="b">
            <v>0</v>
          </cell>
          <cell r="CD595" t="b">
            <v>1</v>
          </cell>
          <cell r="CE595" t="b">
            <v>1</v>
          </cell>
          <cell r="CG595" t="b">
            <v>0</v>
          </cell>
          <cell r="CH595" t="b">
            <v>0</v>
          </cell>
          <cell r="CP595" t="str">
            <v>ECGASGTD</v>
          </cell>
          <cell r="CT595" t="b">
            <v>0</v>
          </cell>
          <cell r="CV595" t="b">
            <v>0</v>
          </cell>
          <cell r="CX595" t="b">
            <v>0</v>
          </cell>
          <cell r="CZ595" t="b">
            <v>0</v>
          </cell>
          <cell r="DB595" t="b">
            <v>0</v>
          </cell>
          <cell r="DD595" t="b">
            <v>0</v>
          </cell>
          <cell r="DF595" t="b">
            <v>0</v>
          </cell>
          <cell r="DH595" t="b">
            <v>0</v>
          </cell>
          <cell r="DJ595" t="b">
            <v>0</v>
          </cell>
          <cell r="DL595" t="b">
            <v>0</v>
          </cell>
          <cell r="DN595" t="b">
            <v>0</v>
          </cell>
          <cell r="DP595" t="b">
            <v>0</v>
          </cell>
          <cell r="DV595">
            <v>0</v>
          </cell>
          <cell r="DX595">
            <v>0</v>
          </cell>
          <cell r="DZ595">
            <v>0</v>
          </cell>
          <cell r="EB595">
            <v>0</v>
          </cell>
          <cell r="ED595">
            <v>0</v>
          </cell>
          <cell r="EF595">
            <v>0</v>
          </cell>
          <cell r="EJ595">
            <v>0</v>
          </cell>
          <cell r="EL595">
            <v>0</v>
          </cell>
          <cell r="EN595">
            <v>0</v>
          </cell>
          <cell r="EP595">
            <v>0</v>
          </cell>
          <cell r="ER595">
            <v>0</v>
          </cell>
          <cell r="ET595">
            <v>0</v>
          </cell>
          <cell r="EX595">
            <v>15.531000000000001</v>
          </cell>
          <cell r="EZ595">
            <v>31</v>
          </cell>
          <cell r="FD595">
            <v>0</v>
          </cell>
          <cell r="FF595">
            <v>0</v>
          </cell>
        </row>
        <row r="596">
          <cell r="A596" t="str">
            <v>Frederikshavn3</v>
          </cell>
          <cell r="B596" t="str">
            <v>DK-West</v>
          </cell>
          <cell r="G596">
            <v>39.68</v>
          </cell>
          <cell r="H596">
            <v>31</v>
          </cell>
          <cell r="AK596">
            <v>18.094079999999998</v>
          </cell>
          <cell r="AL596">
            <v>11.043749999999999</v>
          </cell>
          <cell r="AN596">
            <v>0</v>
          </cell>
          <cell r="AO596">
            <v>0</v>
          </cell>
          <cell r="AP596">
            <v>739.04</v>
          </cell>
          <cell r="AQ596">
            <v>3.968</v>
          </cell>
          <cell r="BG596" t="b">
            <v>1</v>
          </cell>
          <cell r="BO596" t="b">
            <v>0</v>
          </cell>
          <cell r="CA596" t="b">
            <v>0</v>
          </cell>
          <cell r="CB596" t="b">
            <v>0</v>
          </cell>
          <cell r="CD596" t="b">
            <v>1</v>
          </cell>
          <cell r="CE596" t="b">
            <v>1</v>
          </cell>
          <cell r="CG596" t="b">
            <v>0</v>
          </cell>
          <cell r="CH596" t="b">
            <v>0</v>
          </cell>
          <cell r="CP596" t="str">
            <v>ECGASGTD</v>
          </cell>
          <cell r="CT596" t="b">
            <v>1</v>
          </cell>
          <cell r="CV596" t="b">
            <v>1</v>
          </cell>
          <cell r="CX596" t="b">
            <v>1</v>
          </cell>
          <cell r="CZ596" t="b">
            <v>1</v>
          </cell>
          <cell r="DB596" t="b">
            <v>0</v>
          </cell>
          <cell r="DD596" t="b">
            <v>0</v>
          </cell>
          <cell r="DF596" t="b">
            <v>1</v>
          </cell>
          <cell r="DH596" t="b">
            <v>1</v>
          </cell>
          <cell r="DJ596" t="b">
            <v>1</v>
          </cell>
          <cell r="DL596" t="b">
            <v>1</v>
          </cell>
          <cell r="DN596" t="b">
            <v>0</v>
          </cell>
          <cell r="DP596" t="b">
            <v>0</v>
          </cell>
          <cell r="DV596">
            <v>0</v>
          </cell>
          <cell r="DX596">
            <v>0</v>
          </cell>
          <cell r="DZ596">
            <v>0</v>
          </cell>
          <cell r="EB596">
            <v>0</v>
          </cell>
          <cell r="ED596">
            <v>0</v>
          </cell>
          <cell r="EF596">
            <v>0</v>
          </cell>
          <cell r="EJ596">
            <v>0</v>
          </cell>
          <cell r="EL596">
            <v>0</v>
          </cell>
          <cell r="EN596">
            <v>0</v>
          </cell>
          <cell r="EP596">
            <v>0</v>
          </cell>
          <cell r="ER596">
            <v>0</v>
          </cell>
          <cell r="ET596">
            <v>0</v>
          </cell>
          <cell r="EX596">
            <v>39.68</v>
          </cell>
          <cell r="EZ596">
            <v>31</v>
          </cell>
          <cell r="FD596">
            <v>0</v>
          </cell>
          <cell r="FF596">
            <v>0</v>
          </cell>
        </row>
        <row r="597">
          <cell r="A597" t="str">
            <v>AVØ_KV</v>
          </cell>
          <cell r="B597" t="str">
            <v>DK-West</v>
          </cell>
          <cell r="G597">
            <v>2.0615000000000001</v>
          </cell>
          <cell r="H597">
            <v>9.5</v>
          </cell>
          <cell r="AK597">
            <v>0.33396300000000001</v>
          </cell>
          <cell r="AL597">
            <v>7.0921658986175133</v>
          </cell>
          <cell r="AN597">
            <v>0</v>
          </cell>
          <cell r="AO597">
            <v>4.2296413950000007</v>
          </cell>
          <cell r="AP597">
            <v>0</v>
          </cell>
          <cell r="AQ597">
            <v>0.18553500000000001</v>
          </cell>
          <cell r="BG597" t="b">
            <v>1</v>
          </cell>
          <cell r="BO597" t="b">
            <v>0</v>
          </cell>
          <cell r="CA597" t="b">
            <v>0</v>
          </cell>
          <cell r="CB597" t="b">
            <v>0</v>
          </cell>
          <cell r="CD597" t="b">
            <v>0</v>
          </cell>
          <cell r="CE597" t="b">
            <v>0</v>
          </cell>
          <cell r="CG597" t="b">
            <v>0</v>
          </cell>
          <cell r="CH597" t="b">
            <v>0</v>
          </cell>
          <cell r="CP597" t="str">
            <v>ECWSTBPD</v>
          </cell>
          <cell r="CT597" t="b">
            <v>0</v>
          </cell>
          <cell r="CV597" t="b">
            <v>0</v>
          </cell>
          <cell r="CX597" t="b">
            <v>0</v>
          </cell>
          <cell r="CZ597" t="b">
            <v>0</v>
          </cell>
          <cell r="DB597" t="b">
            <v>0</v>
          </cell>
          <cell r="DD597" t="b">
            <v>0</v>
          </cell>
          <cell r="DF597" t="b">
            <v>0</v>
          </cell>
          <cell r="DH597" t="b">
            <v>0</v>
          </cell>
          <cell r="DJ597" t="b">
            <v>0</v>
          </cell>
          <cell r="DL597" t="b">
            <v>0</v>
          </cell>
          <cell r="DN597" t="b">
            <v>0</v>
          </cell>
          <cell r="DP597" t="b">
            <v>0</v>
          </cell>
          <cell r="DV597">
            <v>0</v>
          </cell>
          <cell r="DX597">
            <v>0</v>
          </cell>
          <cell r="DZ597">
            <v>0</v>
          </cell>
          <cell r="EB597">
            <v>0</v>
          </cell>
          <cell r="ED597">
            <v>0</v>
          </cell>
          <cell r="EF597">
            <v>0</v>
          </cell>
          <cell r="EJ597">
            <v>0</v>
          </cell>
          <cell r="EL597">
            <v>0</v>
          </cell>
          <cell r="EN597">
            <v>0</v>
          </cell>
          <cell r="EP597">
            <v>0</v>
          </cell>
          <cell r="ER597">
            <v>0</v>
          </cell>
          <cell r="ET597">
            <v>0</v>
          </cell>
          <cell r="EX597">
            <v>0</v>
          </cell>
          <cell r="EZ597">
            <v>0</v>
          </cell>
          <cell r="FD597">
            <v>0</v>
          </cell>
          <cell r="FF597">
            <v>0</v>
          </cell>
        </row>
        <row r="598">
          <cell r="A598" t="str">
            <v>AVØ_KV</v>
          </cell>
          <cell r="B598" t="str">
            <v>DK-West</v>
          </cell>
          <cell r="G598">
            <v>2.0615000000000001</v>
          </cell>
          <cell r="H598">
            <v>9.5</v>
          </cell>
          <cell r="AK598">
            <v>0.33396300000000001</v>
          </cell>
          <cell r="AL598">
            <v>7.0921658986175133</v>
          </cell>
          <cell r="AN598">
            <v>0</v>
          </cell>
          <cell r="AO598">
            <v>3.8856182750000006</v>
          </cell>
          <cell r="AP598">
            <v>0</v>
          </cell>
          <cell r="AQ598">
            <v>0.18553500000000001</v>
          </cell>
          <cell r="BG598" t="b">
            <v>1</v>
          </cell>
          <cell r="BO598" t="b">
            <v>1</v>
          </cell>
          <cell r="CA598" t="b">
            <v>1</v>
          </cell>
          <cell r="CB598" t="b">
            <v>1</v>
          </cell>
          <cell r="CD598" t="b">
            <v>0</v>
          </cell>
          <cell r="CE598" t="b">
            <v>0</v>
          </cell>
          <cell r="CG598" t="b">
            <v>0</v>
          </cell>
          <cell r="CH598" t="b">
            <v>0</v>
          </cell>
          <cell r="CP598" t="str">
            <v>ECWSTBPD</v>
          </cell>
          <cell r="CT598" t="b">
            <v>1</v>
          </cell>
          <cell r="CV598" t="b">
            <v>0</v>
          </cell>
          <cell r="CX598" t="b">
            <v>0</v>
          </cell>
          <cell r="CZ598" t="b">
            <v>0</v>
          </cell>
          <cell r="DB598" t="b">
            <v>0</v>
          </cell>
          <cell r="DD598" t="b">
            <v>0</v>
          </cell>
          <cell r="DF598" t="b">
            <v>1</v>
          </cell>
          <cell r="DH598" t="b">
            <v>0</v>
          </cell>
          <cell r="DJ598" t="b">
            <v>0</v>
          </cell>
          <cell r="DL598" t="b">
            <v>0</v>
          </cell>
          <cell r="DN598" t="b">
            <v>0</v>
          </cell>
          <cell r="DP598" t="b">
            <v>0</v>
          </cell>
          <cell r="DV598">
            <v>2.0615000000000001</v>
          </cell>
          <cell r="DX598">
            <v>0</v>
          </cell>
          <cell r="DZ598">
            <v>0</v>
          </cell>
          <cell r="EB598">
            <v>0</v>
          </cell>
          <cell r="ED598">
            <v>0</v>
          </cell>
          <cell r="EF598">
            <v>0</v>
          </cell>
          <cell r="EJ598">
            <v>9.5</v>
          </cell>
          <cell r="EL598">
            <v>0</v>
          </cell>
          <cell r="EN598">
            <v>0</v>
          </cell>
          <cell r="EP598">
            <v>0</v>
          </cell>
          <cell r="ER598">
            <v>0</v>
          </cell>
          <cell r="ET598">
            <v>0</v>
          </cell>
          <cell r="EX598">
            <v>0</v>
          </cell>
          <cell r="EZ598">
            <v>0</v>
          </cell>
          <cell r="FD598">
            <v>0</v>
          </cell>
          <cell r="FF598">
            <v>0</v>
          </cell>
        </row>
        <row r="599">
          <cell r="A599" t="str">
            <v>AVØ_KV2</v>
          </cell>
          <cell r="B599" t="str">
            <v>DK-West</v>
          </cell>
          <cell r="G599">
            <v>3.5782261134373816</v>
          </cell>
          <cell r="H599">
            <v>10</v>
          </cell>
          <cell r="AK599">
            <v>0.8702245907879711</v>
          </cell>
          <cell r="AL599">
            <v>6.7966638297872315</v>
          </cell>
          <cell r="AN599">
            <v>0</v>
          </cell>
          <cell r="AO599">
            <v>4.1507422915873624</v>
          </cell>
          <cell r="AP599">
            <v>0</v>
          </cell>
          <cell r="AQ599">
            <v>0.25047582794061668</v>
          </cell>
          <cell r="BG599" t="b">
            <v>1</v>
          </cell>
          <cell r="BO599" t="b">
            <v>0</v>
          </cell>
          <cell r="CA599" t="b">
            <v>0</v>
          </cell>
          <cell r="CB599" t="b">
            <v>0</v>
          </cell>
          <cell r="CD599" t="b">
            <v>0</v>
          </cell>
          <cell r="CE599" t="b">
            <v>0</v>
          </cell>
          <cell r="CG599" t="b">
            <v>0</v>
          </cell>
          <cell r="CH599" t="b">
            <v>0</v>
          </cell>
          <cell r="CP599" t="str">
            <v>ECWSTBPD</v>
          </cell>
          <cell r="CT599" t="b">
            <v>0</v>
          </cell>
          <cell r="CV599" t="b">
            <v>1</v>
          </cell>
          <cell r="CX599" t="b">
            <v>1</v>
          </cell>
          <cell r="CZ599" t="b">
            <v>1</v>
          </cell>
          <cell r="DB599" t="b">
            <v>1</v>
          </cell>
          <cell r="DD599" t="b">
            <v>0</v>
          </cell>
          <cell r="DF599" t="b">
            <v>0</v>
          </cell>
          <cell r="DH599" t="b">
            <v>1</v>
          </cell>
          <cell r="DJ599" t="b">
            <v>1</v>
          </cell>
          <cell r="DL599" t="b">
            <v>1</v>
          </cell>
          <cell r="DN599" t="b">
            <v>1</v>
          </cell>
          <cell r="DP599" t="b">
            <v>0</v>
          </cell>
          <cell r="DV599">
            <v>0</v>
          </cell>
          <cell r="DX599">
            <v>0</v>
          </cell>
          <cell r="DZ599">
            <v>0</v>
          </cell>
          <cell r="EB599">
            <v>0</v>
          </cell>
          <cell r="ED599">
            <v>0</v>
          </cell>
          <cell r="EF599">
            <v>0</v>
          </cell>
          <cell r="EJ599">
            <v>0</v>
          </cell>
          <cell r="EL599">
            <v>0</v>
          </cell>
          <cell r="EN599">
            <v>0</v>
          </cell>
          <cell r="EP599">
            <v>0</v>
          </cell>
          <cell r="ER599">
            <v>0</v>
          </cell>
          <cell r="ET599">
            <v>0</v>
          </cell>
          <cell r="EX599">
            <v>0</v>
          </cell>
          <cell r="EZ599">
            <v>0</v>
          </cell>
          <cell r="FD599">
            <v>0</v>
          </cell>
          <cell r="FF599">
            <v>0</v>
          </cell>
        </row>
        <row r="600">
          <cell r="A600" t="str">
            <v>AVØ_kedel</v>
          </cell>
          <cell r="B600" t="str">
            <v>DK-West</v>
          </cell>
          <cell r="G600">
            <v>0</v>
          </cell>
          <cell r="H600">
            <v>7.4700000000000006</v>
          </cell>
          <cell r="AK600">
            <v>0</v>
          </cell>
          <cell r="AL600">
            <v>5.9760000000000009</v>
          </cell>
          <cell r="AN600">
            <v>0</v>
          </cell>
          <cell r="AO600">
            <v>1.4790600000000003</v>
          </cell>
          <cell r="AP600">
            <v>0</v>
          </cell>
          <cell r="AQ600">
            <v>0.52290000000000014</v>
          </cell>
          <cell r="BG600" t="b">
            <v>1</v>
          </cell>
          <cell r="BO600" t="b">
            <v>0</v>
          </cell>
          <cell r="CA600" t="b">
            <v>0</v>
          </cell>
          <cell r="CB600" t="b">
            <v>0</v>
          </cell>
          <cell r="CD600" t="b">
            <v>0</v>
          </cell>
          <cell r="CE600" t="b">
            <v>0</v>
          </cell>
          <cell r="CG600" t="b">
            <v>0</v>
          </cell>
          <cell r="CH600" t="b">
            <v>0</v>
          </cell>
          <cell r="CP600" t="str">
            <v>EHWSTBOD</v>
          </cell>
          <cell r="CT600" t="b">
            <v>0</v>
          </cell>
          <cell r="CV600" t="b">
            <v>0</v>
          </cell>
          <cell r="CX600" t="b">
            <v>0</v>
          </cell>
          <cell r="CZ600" t="b">
            <v>0</v>
          </cell>
          <cell r="DB600" t="b">
            <v>0</v>
          </cell>
          <cell r="DD600" t="b">
            <v>0</v>
          </cell>
          <cell r="DF600" t="b">
            <v>0</v>
          </cell>
          <cell r="DH600" t="b">
            <v>0</v>
          </cell>
          <cell r="DJ600" t="b">
            <v>0</v>
          </cell>
          <cell r="DL600" t="b">
            <v>0</v>
          </cell>
          <cell r="DN600" t="b">
            <v>0</v>
          </cell>
          <cell r="DP600" t="b">
            <v>0</v>
          </cell>
          <cell r="DV600">
            <v>0</v>
          </cell>
          <cell r="DX600">
            <v>0</v>
          </cell>
          <cell r="DZ600">
            <v>0</v>
          </cell>
          <cell r="EB600">
            <v>0</v>
          </cell>
          <cell r="ED600">
            <v>0</v>
          </cell>
          <cell r="EF600">
            <v>0</v>
          </cell>
          <cell r="EJ600">
            <v>0</v>
          </cell>
          <cell r="EL600">
            <v>0</v>
          </cell>
          <cell r="EN600">
            <v>0</v>
          </cell>
          <cell r="EP600">
            <v>0</v>
          </cell>
          <cell r="ER600">
            <v>0</v>
          </cell>
          <cell r="ET600">
            <v>0</v>
          </cell>
          <cell r="EX600">
            <v>0</v>
          </cell>
          <cell r="EZ600">
            <v>0</v>
          </cell>
          <cell r="FD600">
            <v>0</v>
          </cell>
          <cell r="FF600">
            <v>0</v>
          </cell>
        </row>
        <row r="601">
          <cell r="A601" t="str">
            <v>Biogas_FRH</v>
          </cell>
          <cell r="B601" t="str">
            <v>DK-West</v>
          </cell>
          <cell r="G601">
            <v>0.34</v>
          </cell>
          <cell r="H601">
            <v>0.52</v>
          </cell>
          <cell r="AK601">
            <v>8.7720000000000006E-2</v>
          </cell>
          <cell r="AL601">
            <v>0.20518588235294116</v>
          </cell>
          <cell r="AN601">
            <v>0</v>
          </cell>
          <cell r="AO601">
            <v>3.4000000000000002E-2</v>
          </cell>
          <cell r="AP601">
            <v>10.200000000000001</v>
          </cell>
          <cell r="AQ601">
            <v>3.4000000000000002E-2</v>
          </cell>
          <cell r="BG601" t="b">
            <v>1</v>
          </cell>
          <cell r="BO601" t="b">
            <v>1</v>
          </cell>
          <cell r="CA601" t="b">
            <v>1</v>
          </cell>
          <cell r="CB601" t="b">
            <v>1</v>
          </cell>
          <cell r="CD601" t="b">
            <v>0</v>
          </cell>
          <cell r="CE601" t="b">
            <v>0</v>
          </cell>
          <cell r="CG601" t="b">
            <v>0</v>
          </cell>
          <cell r="CH601" t="b">
            <v>0</v>
          </cell>
          <cell r="CP601" t="str">
            <v>ECBGAEND</v>
          </cell>
          <cell r="CT601" t="b">
            <v>1</v>
          </cell>
          <cell r="CV601" t="b">
            <v>1</v>
          </cell>
          <cell r="CX601" t="b">
            <v>1</v>
          </cell>
          <cell r="CZ601" t="b">
            <v>1</v>
          </cell>
          <cell r="DB601" t="b">
            <v>0</v>
          </cell>
          <cell r="DD601" t="b">
            <v>0</v>
          </cell>
          <cell r="DF601" t="b">
            <v>1</v>
          </cell>
          <cell r="DH601" t="b">
            <v>1</v>
          </cell>
          <cell r="DJ601" t="b">
            <v>1</v>
          </cell>
          <cell r="DL601" t="b">
            <v>1</v>
          </cell>
          <cell r="DN601" t="b">
            <v>0</v>
          </cell>
          <cell r="DP601" t="b">
            <v>0</v>
          </cell>
          <cell r="DV601">
            <v>0.34</v>
          </cell>
          <cell r="DX601">
            <v>0.34</v>
          </cell>
          <cell r="DZ601">
            <v>0.34</v>
          </cell>
          <cell r="EB601">
            <v>0.34</v>
          </cell>
          <cell r="ED601">
            <v>0</v>
          </cell>
          <cell r="EF601">
            <v>0</v>
          </cell>
          <cell r="EJ601">
            <v>0.52</v>
          </cell>
          <cell r="EL601">
            <v>0.52</v>
          </cell>
          <cell r="EN601">
            <v>0.52</v>
          </cell>
          <cell r="EP601">
            <v>0.52</v>
          </cell>
          <cell r="ER601">
            <v>0</v>
          </cell>
          <cell r="ET601">
            <v>0</v>
          </cell>
          <cell r="EX601">
            <v>0</v>
          </cell>
          <cell r="EZ601">
            <v>0</v>
          </cell>
          <cell r="FD601">
            <v>0</v>
          </cell>
          <cell r="FF601">
            <v>0</v>
          </cell>
        </row>
        <row r="602">
          <cell r="A602" t="str">
            <v>KedlerFrederikshavn</v>
          </cell>
          <cell r="B602" t="str">
            <v>DK-West</v>
          </cell>
          <cell r="G602">
            <v>0</v>
          </cell>
          <cell r="H602">
            <v>70</v>
          </cell>
          <cell r="AK602">
            <v>0</v>
          </cell>
          <cell r="AL602">
            <v>65.66</v>
          </cell>
          <cell r="AN602">
            <v>0</v>
          </cell>
          <cell r="AO602">
            <v>0</v>
          </cell>
          <cell r="AP602">
            <v>756</v>
          </cell>
          <cell r="AQ602">
            <v>0</v>
          </cell>
          <cell r="BG602" t="b">
            <v>1</v>
          </cell>
          <cell r="BO602" t="b">
            <v>0</v>
          </cell>
          <cell r="CA602" t="b">
            <v>0</v>
          </cell>
          <cell r="CB602" t="b">
            <v>0</v>
          </cell>
          <cell r="CD602" t="b">
            <v>0</v>
          </cell>
          <cell r="CE602" t="b">
            <v>0</v>
          </cell>
          <cell r="CG602" t="b">
            <v>0</v>
          </cell>
          <cell r="CH602" t="b">
            <v>0</v>
          </cell>
          <cell r="CP602" t="str">
            <v>EHGASBOD</v>
          </cell>
          <cell r="CT602" t="b">
            <v>0</v>
          </cell>
          <cell r="CV602" t="b">
            <v>0</v>
          </cell>
          <cell r="CX602" t="b">
            <v>0</v>
          </cell>
          <cell r="CZ602" t="b">
            <v>0</v>
          </cell>
          <cell r="DB602" t="b">
            <v>0</v>
          </cell>
          <cell r="DD602" t="b">
            <v>0</v>
          </cell>
          <cell r="DF602" t="b">
            <v>0</v>
          </cell>
          <cell r="DH602" t="b">
            <v>0</v>
          </cell>
          <cell r="DJ602" t="b">
            <v>0</v>
          </cell>
          <cell r="DL602" t="b">
            <v>0</v>
          </cell>
          <cell r="DN602" t="b">
            <v>0</v>
          </cell>
          <cell r="DP602" t="b">
            <v>0</v>
          </cell>
          <cell r="DV602">
            <v>0</v>
          </cell>
          <cell r="DX602">
            <v>0</v>
          </cell>
          <cell r="DZ602">
            <v>0</v>
          </cell>
          <cell r="EB602">
            <v>0</v>
          </cell>
          <cell r="ED602">
            <v>0</v>
          </cell>
          <cell r="EF602">
            <v>0</v>
          </cell>
          <cell r="EJ602">
            <v>0</v>
          </cell>
          <cell r="EL602">
            <v>0</v>
          </cell>
          <cell r="EN602">
            <v>0</v>
          </cell>
          <cell r="EP602">
            <v>0</v>
          </cell>
          <cell r="ER602">
            <v>0</v>
          </cell>
          <cell r="ET602">
            <v>0</v>
          </cell>
          <cell r="EX602">
            <v>0</v>
          </cell>
          <cell r="EZ602">
            <v>0</v>
          </cell>
          <cell r="FD602">
            <v>0</v>
          </cell>
          <cell r="FF602">
            <v>0</v>
          </cell>
        </row>
        <row r="603">
          <cell r="A603" t="str">
            <v>KedlerFrederikshavn</v>
          </cell>
          <cell r="B603" t="str">
            <v>DK-West</v>
          </cell>
          <cell r="G603">
            <v>0</v>
          </cell>
          <cell r="H603">
            <v>70</v>
          </cell>
          <cell r="AK603">
            <v>0</v>
          </cell>
          <cell r="AL603">
            <v>65.66</v>
          </cell>
          <cell r="AN603">
            <v>0</v>
          </cell>
          <cell r="AO603">
            <v>0</v>
          </cell>
          <cell r="AP603">
            <v>756</v>
          </cell>
          <cell r="AQ603">
            <v>0</v>
          </cell>
          <cell r="BG603" t="b">
            <v>1</v>
          </cell>
          <cell r="BO603" t="b">
            <v>1</v>
          </cell>
          <cell r="CA603" t="b">
            <v>0</v>
          </cell>
          <cell r="CB603" t="b">
            <v>1</v>
          </cell>
          <cell r="CD603" t="b">
            <v>0</v>
          </cell>
          <cell r="CE603" t="b">
            <v>0</v>
          </cell>
          <cell r="CG603" t="b">
            <v>0</v>
          </cell>
          <cell r="CH603" t="b">
            <v>0</v>
          </cell>
          <cell r="CP603" t="str">
            <v>EHGASBOD</v>
          </cell>
          <cell r="CT603" t="b">
            <v>0</v>
          </cell>
          <cell r="CV603" t="b">
            <v>0</v>
          </cell>
          <cell r="CX603" t="b">
            <v>0</v>
          </cell>
          <cell r="CZ603" t="b">
            <v>0</v>
          </cell>
          <cell r="DB603" t="b">
            <v>0</v>
          </cell>
          <cell r="DD603" t="b">
            <v>0</v>
          </cell>
          <cell r="DF603" t="b">
            <v>1</v>
          </cell>
          <cell r="DH603" t="b">
            <v>1</v>
          </cell>
          <cell r="DJ603" t="b">
            <v>1</v>
          </cell>
          <cell r="DL603" t="b">
            <v>1</v>
          </cell>
          <cell r="DN603" t="b">
            <v>0</v>
          </cell>
          <cell r="DP603" t="b">
            <v>0</v>
          </cell>
          <cell r="DV603">
            <v>0</v>
          </cell>
          <cell r="DX603">
            <v>0</v>
          </cell>
          <cell r="DZ603">
            <v>0</v>
          </cell>
          <cell r="EB603">
            <v>0</v>
          </cell>
          <cell r="ED603">
            <v>0</v>
          </cell>
          <cell r="EF603">
            <v>0</v>
          </cell>
          <cell r="EJ603">
            <v>70</v>
          </cell>
          <cell r="EL603">
            <v>70</v>
          </cell>
          <cell r="EN603">
            <v>70</v>
          </cell>
          <cell r="EP603">
            <v>70</v>
          </cell>
          <cell r="ER603">
            <v>0</v>
          </cell>
          <cell r="ET603">
            <v>0</v>
          </cell>
          <cell r="EX603">
            <v>0</v>
          </cell>
          <cell r="EZ603">
            <v>0</v>
          </cell>
          <cell r="FD603">
            <v>0</v>
          </cell>
          <cell r="FF603">
            <v>0</v>
          </cell>
        </row>
        <row r="604">
          <cell r="A604" t="str">
            <v>VarmelagerFrederikshavn</v>
          </cell>
          <cell r="B604" t="str">
            <v>DK-West</v>
          </cell>
          <cell r="G604">
            <v>0</v>
          </cell>
          <cell r="H604">
            <v>36</v>
          </cell>
          <cell r="AK604">
            <v>0</v>
          </cell>
          <cell r="AL604">
            <v>0</v>
          </cell>
          <cell r="AN604">
            <v>0</v>
          </cell>
          <cell r="AO604">
            <v>0</v>
          </cell>
          <cell r="AP604">
            <v>0</v>
          </cell>
          <cell r="AQ604">
            <v>0</v>
          </cell>
          <cell r="BG604" t="b">
            <v>0</v>
          </cell>
          <cell r="BO604" t="b">
            <v>0</v>
          </cell>
          <cell r="CA604" t="b">
            <v>0</v>
          </cell>
          <cell r="CB604" t="b">
            <v>0</v>
          </cell>
          <cell r="CD604" t="b">
            <v>0</v>
          </cell>
          <cell r="CE604" t="b">
            <v>0</v>
          </cell>
          <cell r="CG604" t="b">
            <v>0</v>
          </cell>
          <cell r="CH604" t="b">
            <v>0</v>
          </cell>
          <cell r="CP604">
            <v>0</v>
          </cell>
          <cell r="CT604" t="b">
            <v>0</v>
          </cell>
          <cell r="CV604" t="b">
            <v>0</v>
          </cell>
          <cell r="CX604" t="b">
            <v>0</v>
          </cell>
          <cell r="CZ604" t="b">
            <v>0</v>
          </cell>
          <cell r="DB604" t="b">
            <v>0</v>
          </cell>
          <cell r="DD604" t="b">
            <v>0</v>
          </cell>
          <cell r="DF604" t="b">
            <v>0</v>
          </cell>
          <cell r="DH604" t="b">
            <v>0</v>
          </cell>
          <cell r="DJ604" t="b">
            <v>0</v>
          </cell>
          <cell r="DL604" t="b">
            <v>0</v>
          </cell>
          <cell r="DN604" t="b">
            <v>0</v>
          </cell>
          <cell r="DP604" t="b">
            <v>0</v>
          </cell>
          <cell r="DV604">
            <v>0</v>
          </cell>
          <cell r="DX604">
            <v>0</v>
          </cell>
          <cell r="DZ604">
            <v>0</v>
          </cell>
          <cell r="EB604">
            <v>0</v>
          </cell>
          <cell r="ED604">
            <v>0</v>
          </cell>
          <cell r="EF604">
            <v>0</v>
          </cell>
          <cell r="EJ604">
            <v>0</v>
          </cell>
          <cell r="EL604">
            <v>0</v>
          </cell>
          <cell r="EN604">
            <v>0</v>
          </cell>
          <cell r="EP604">
            <v>0</v>
          </cell>
          <cell r="ER604">
            <v>0</v>
          </cell>
          <cell r="ET604">
            <v>0</v>
          </cell>
          <cell r="EX604">
            <v>0</v>
          </cell>
          <cell r="EZ604">
            <v>0</v>
          </cell>
          <cell r="FD604">
            <v>0</v>
          </cell>
          <cell r="FF604">
            <v>0</v>
          </cell>
        </row>
        <row r="605">
          <cell r="A605" t="str">
            <v>VPFrederikshavn</v>
          </cell>
          <cell r="B605" t="str">
            <v>DK-West</v>
          </cell>
          <cell r="G605">
            <v>-0.24</v>
          </cell>
          <cell r="H605">
            <v>0.67199999999999993</v>
          </cell>
          <cell r="AK605">
            <v>-0.67199999999999993</v>
          </cell>
          <cell r="AL605">
            <v>0</v>
          </cell>
          <cell r="AN605">
            <v>0</v>
          </cell>
          <cell r="AO605">
            <v>0</v>
          </cell>
          <cell r="AP605">
            <v>0</v>
          </cell>
          <cell r="AQ605">
            <v>0</v>
          </cell>
          <cell r="BG605" t="b">
            <v>0</v>
          </cell>
          <cell r="BO605" t="b">
            <v>0</v>
          </cell>
          <cell r="CA605" t="b">
            <v>0</v>
          </cell>
          <cell r="CB605" t="b">
            <v>0</v>
          </cell>
          <cell r="CD605" t="b">
            <v>0</v>
          </cell>
          <cell r="CE605" t="b">
            <v>0</v>
          </cell>
          <cell r="CG605" t="b">
            <v>0</v>
          </cell>
          <cell r="CH605" t="b">
            <v>0</v>
          </cell>
          <cell r="CP605">
            <v>0</v>
          </cell>
          <cell r="CT605" t="b">
            <v>0</v>
          </cell>
          <cell r="CV605" t="b">
            <v>0</v>
          </cell>
          <cell r="CX605" t="b">
            <v>0</v>
          </cell>
          <cell r="CZ605" t="b">
            <v>0</v>
          </cell>
          <cell r="DB605" t="b">
            <v>0</v>
          </cell>
          <cell r="DD605" t="b">
            <v>0</v>
          </cell>
          <cell r="DF605" t="b">
            <v>0</v>
          </cell>
          <cell r="DH605" t="b">
            <v>0</v>
          </cell>
          <cell r="DJ605" t="b">
            <v>0</v>
          </cell>
          <cell r="DL605" t="b">
            <v>0</v>
          </cell>
          <cell r="DN605" t="b">
            <v>0</v>
          </cell>
          <cell r="DP605" t="b">
            <v>0</v>
          </cell>
          <cell r="DV605">
            <v>0</v>
          </cell>
          <cell r="DX605">
            <v>0</v>
          </cell>
          <cell r="DZ605">
            <v>0</v>
          </cell>
          <cell r="EB605">
            <v>0</v>
          </cell>
          <cell r="ED605">
            <v>0</v>
          </cell>
          <cell r="EF605">
            <v>0</v>
          </cell>
          <cell r="EJ605">
            <v>0</v>
          </cell>
          <cell r="EL605">
            <v>0</v>
          </cell>
          <cell r="EN605">
            <v>0</v>
          </cell>
          <cell r="EP605">
            <v>0</v>
          </cell>
          <cell r="ER605">
            <v>0</v>
          </cell>
          <cell r="ET605">
            <v>0</v>
          </cell>
          <cell r="EX605">
            <v>0</v>
          </cell>
          <cell r="EZ605">
            <v>0</v>
          </cell>
          <cell r="FD605">
            <v>0</v>
          </cell>
          <cell r="FF605">
            <v>0</v>
          </cell>
        </row>
        <row r="606">
          <cell r="A606" t="str">
            <v>Brønderslev1</v>
          </cell>
          <cell r="B606" t="str">
            <v>DK-West</v>
          </cell>
          <cell r="G606">
            <v>21.14</v>
          </cell>
          <cell r="H606">
            <v>27.102564102564102</v>
          </cell>
          <cell r="AK606">
            <v>8.3503000000000007</v>
          </cell>
          <cell r="AL606">
            <v>13.725016436554897</v>
          </cell>
          <cell r="AN606">
            <v>0</v>
          </cell>
          <cell r="AO606">
            <v>2.1140000000000003</v>
          </cell>
          <cell r="AP606">
            <v>634.20000000000005</v>
          </cell>
          <cell r="AQ606">
            <v>2.1140000000000003</v>
          </cell>
          <cell r="BG606" t="b">
            <v>1</v>
          </cell>
          <cell r="BO606" t="b">
            <v>0</v>
          </cell>
          <cell r="CA606" t="b">
            <v>0</v>
          </cell>
          <cell r="CB606" t="b">
            <v>0</v>
          </cell>
          <cell r="CD606" t="b">
            <v>0</v>
          </cell>
          <cell r="CE606" t="b">
            <v>0</v>
          </cell>
          <cell r="CG606" t="b">
            <v>0</v>
          </cell>
          <cell r="CH606" t="b">
            <v>0</v>
          </cell>
          <cell r="CP606" t="str">
            <v>ECGASEND</v>
          </cell>
          <cell r="CT606" t="b">
            <v>0</v>
          </cell>
          <cell r="CV606" t="b">
            <v>0</v>
          </cell>
          <cell r="CX606" t="b">
            <v>0</v>
          </cell>
          <cell r="CZ606" t="b">
            <v>0</v>
          </cell>
          <cell r="DB606" t="b">
            <v>0</v>
          </cell>
          <cell r="DD606" t="b">
            <v>0</v>
          </cell>
          <cell r="DF606" t="b">
            <v>0</v>
          </cell>
          <cell r="DH606" t="b">
            <v>0</v>
          </cell>
          <cell r="DJ606" t="b">
            <v>0</v>
          </cell>
          <cell r="DL606" t="b">
            <v>0</v>
          </cell>
          <cell r="DN606" t="b">
            <v>0</v>
          </cell>
          <cell r="DP606" t="b">
            <v>0</v>
          </cell>
          <cell r="DV606">
            <v>0</v>
          </cell>
          <cell r="DX606">
            <v>0</v>
          </cell>
          <cell r="DZ606">
            <v>0</v>
          </cell>
          <cell r="EB606">
            <v>0</v>
          </cell>
          <cell r="ED606">
            <v>0</v>
          </cell>
          <cell r="EF606">
            <v>0</v>
          </cell>
          <cell r="EJ606">
            <v>0</v>
          </cell>
          <cell r="EL606">
            <v>0</v>
          </cell>
          <cell r="EN606">
            <v>0</v>
          </cell>
          <cell r="EP606">
            <v>0</v>
          </cell>
          <cell r="ER606">
            <v>0</v>
          </cell>
          <cell r="ET606">
            <v>0</v>
          </cell>
          <cell r="EX606">
            <v>0</v>
          </cell>
          <cell r="EZ606">
            <v>0</v>
          </cell>
          <cell r="FD606">
            <v>0</v>
          </cell>
          <cell r="FF606">
            <v>0</v>
          </cell>
        </row>
        <row r="607">
          <cell r="A607" t="str">
            <v>Brønderslev1</v>
          </cell>
          <cell r="B607" t="str">
            <v>DK-West</v>
          </cell>
          <cell r="G607">
            <v>21.14</v>
          </cell>
          <cell r="H607">
            <v>27.102564102564102</v>
          </cell>
          <cell r="AK607">
            <v>8.3503000000000007</v>
          </cell>
          <cell r="AL607">
            <v>13.725016436554897</v>
          </cell>
          <cell r="AN607">
            <v>0</v>
          </cell>
          <cell r="AO607">
            <v>2.1140000000000003</v>
          </cell>
          <cell r="AP607">
            <v>634.20000000000005</v>
          </cell>
          <cell r="AQ607">
            <v>2.1140000000000003</v>
          </cell>
          <cell r="BG607" t="b">
            <v>1</v>
          </cell>
          <cell r="BO607" t="b">
            <v>0</v>
          </cell>
          <cell r="CA607" t="b">
            <v>0</v>
          </cell>
          <cell r="CB607" t="b">
            <v>0</v>
          </cell>
          <cell r="CD607" t="b">
            <v>0</v>
          </cell>
          <cell r="CE607" t="b">
            <v>0</v>
          </cell>
          <cell r="CG607" t="b">
            <v>0</v>
          </cell>
          <cell r="CH607" t="b">
            <v>0</v>
          </cell>
          <cell r="CP607" t="str">
            <v>ECGASEND</v>
          </cell>
          <cell r="CT607" t="b">
            <v>0</v>
          </cell>
          <cell r="CV607" t="b">
            <v>0</v>
          </cell>
          <cell r="CX607" t="b">
            <v>0</v>
          </cell>
          <cell r="CZ607" t="b">
            <v>0</v>
          </cell>
          <cell r="DB607" t="b">
            <v>0</v>
          </cell>
          <cell r="DD607" t="b">
            <v>0</v>
          </cell>
          <cell r="DF607" t="b">
            <v>0</v>
          </cell>
          <cell r="DH607" t="b">
            <v>0</v>
          </cell>
          <cell r="DJ607" t="b">
            <v>0</v>
          </cell>
          <cell r="DL607" t="b">
            <v>0</v>
          </cell>
          <cell r="DN607" t="b">
            <v>0</v>
          </cell>
          <cell r="DP607" t="b">
            <v>0</v>
          </cell>
          <cell r="DV607">
            <v>0</v>
          </cell>
          <cell r="DX607">
            <v>0</v>
          </cell>
          <cell r="DZ607">
            <v>0</v>
          </cell>
          <cell r="EB607">
            <v>0</v>
          </cell>
          <cell r="ED607">
            <v>0</v>
          </cell>
          <cell r="EF607">
            <v>0</v>
          </cell>
          <cell r="EJ607">
            <v>0</v>
          </cell>
          <cell r="EL607">
            <v>0</v>
          </cell>
          <cell r="EN607">
            <v>0</v>
          </cell>
          <cell r="EP607">
            <v>0</v>
          </cell>
          <cell r="ER607">
            <v>0</v>
          </cell>
          <cell r="ET607">
            <v>0</v>
          </cell>
          <cell r="EX607">
            <v>0</v>
          </cell>
          <cell r="EZ607">
            <v>0</v>
          </cell>
          <cell r="FD607">
            <v>0</v>
          </cell>
          <cell r="FF607">
            <v>0</v>
          </cell>
        </row>
        <row r="608">
          <cell r="A608" t="str">
            <v>Brønderslev1</v>
          </cell>
          <cell r="B608" t="str">
            <v>DK-West</v>
          </cell>
          <cell r="G608">
            <v>21.14</v>
          </cell>
          <cell r="H608">
            <v>27.102564102564102</v>
          </cell>
          <cell r="AK608">
            <v>8.3503000000000007</v>
          </cell>
          <cell r="AL608">
            <v>13.725016436554897</v>
          </cell>
          <cell r="AN608">
            <v>0</v>
          </cell>
          <cell r="AO608">
            <v>2.1140000000000003</v>
          </cell>
          <cell r="AP608">
            <v>634.20000000000005</v>
          </cell>
          <cell r="AQ608">
            <v>2.1140000000000003</v>
          </cell>
          <cell r="BG608" t="b">
            <v>1</v>
          </cell>
          <cell r="BO608" t="b">
            <v>1</v>
          </cell>
          <cell r="CA608" t="b">
            <v>1</v>
          </cell>
          <cell r="CB608" t="b">
            <v>1</v>
          </cell>
          <cell r="CD608" t="b">
            <v>0</v>
          </cell>
          <cell r="CE608" t="b">
            <v>0</v>
          </cell>
          <cell r="CG608" t="b">
            <v>0</v>
          </cell>
          <cell r="CH608" t="b">
            <v>0</v>
          </cell>
          <cell r="CP608" t="str">
            <v>ECGASEND</v>
          </cell>
          <cell r="CT608" t="b">
            <v>0</v>
          </cell>
          <cell r="CV608" t="b">
            <v>0</v>
          </cell>
          <cell r="CX608" t="b">
            <v>0</v>
          </cell>
          <cell r="CZ608" t="b">
            <v>0</v>
          </cell>
          <cell r="DB608" t="b">
            <v>0</v>
          </cell>
          <cell r="DD608" t="b">
            <v>0</v>
          </cell>
          <cell r="DF608" t="b">
            <v>0</v>
          </cell>
          <cell r="DH608" t="b">
            <v>0</v>
          </cell>
          <cell r="DJ608" t="b">
            <v>0</v>
          </cell>
          <cell r="DL608" t="b">
            <v>0</v>
          </cell>
          <cell r="DN608" t="b">
            <v>0</v>
          </cell>
          <cell r="DP608" t="b">
            <v>0</v>
          </cell>
          <cell r="DV608">
            <v>21.14</v>
          </cell>
          <cell r="DX608">
            <v>21.14</v>
          </cell>
          <cell r="DZ608">
            <v>0</v>
          </cell>
          <cell r="EB608">
            <v>0</v>
          </cell>
          <cell r="ED608">
            <v>0</v>
          </cell>
          <cell r="EF608">
            <v>0</v>
          </cell>
          <cell r="EJ608">
            <v>27.102564102564102</v>
          </cell>
          <cell r="EL608">
            <v>27.102564102564102</v>
          </cell>
          <cell r="EN608">
            <v>0</v>
          </cell>
          <cell r="EP608">
            <v>0</v>
          </cell>
          <cell r="ER608">
            <v>0</v>
          </cell>
          <cell r="ET608">
            <v>0</v>
          </cell>
          <cell r="EX608">
            <v>0</v>
          </cell>
          <cell r="EZ608">
            <v>0</v>
          </cell>
          <cell r="FD608">
            <v>0</v>
          </cell>
          <cell r="FF608">
            <v>0</v>
          </cell>
        </row>
        <row r="609">
          <cell r="A609" t="str">
            <v>Brønderslev1</v>
          </cell>
          <cell r="B609" t="str">
            <v>DK-West</v>
          </cell>
          <cell r="G609">
            <v>21.14</v>
          </cell>
          <cell r="H609">
            <v>27.102564102564102</v>
          </cell>
          <cell r="AK609">
            <v>8.3503000000000007</v>
          </cell>
          <cell r="AL609">
            <v>13.725016436554897</v>
          </cell>
          <cell r="AN609">
            <v>0</v>
          </cell>
          <cell r="AO609">
            <v>2.1140000000000003</v>
          </cell>
          <cell r="AP609">
            <v>634.20000000000005</v>
          </cell>
          <cell r="AQ609">
            <v>2.1140000000000003</v>
          </cell>
          <cell r="BG609" t="b">
            <v>1</v>
          </cell>
          <cell r="BO609" t="b">
            <v>0</v>
          </cell>
          <cell r="CA609" t="b">
            <v>0</v>
          </cell>
          <cell r="CB609" t="b">
            <v>0</v>
          </cell>
          <cell r="CD609" t="b">
            <v>1</v>
          </cell>
          <cell r="CE609" t="b">
            <v>1</v>
          </cell>
          <cell r="CG609" t="b">
            <v>0</v>
          </cell>
          <cell r="CH609" t="b">
            <v>0</v>
          </cell>
          <cell r="CP609" t="str">
            <v>ECGASEND</v>
          </cell>
          <cell r="CT609" t="b">
            <v>1</v>
          </cell>
          <cell r="CV609" t="b">
            <v>1</v>
          </cell>
          <cell r="CX609" t="b">
            <v>0</v>
          </cell>
          <cell r="CZ609" t="b">
            <v>0</v>
          </cell>
          <cell r="DB609" t="b">
            <v>0</v>
          </cell>
          <cell r="DD609" t="b">
            <v>0</v>
          </cell>
          <cell r="DF609" t="b">
            <v>1</v>
          </cell>
          <cell r="DH609" t="b">
            <v>1</v>
          </cell>
          <cell r="DJ609" t="b">
            <v>0</v>
          </cell>
          <cell r="DL609" t="b">
            <v>0</v>
          </cell>
          <cell r="DN609" t="b">
            <v>0</v>
          </cell>
          <cell r="DP609" t="b">
            <v>0</v>
          </cell>
          <cell r="DV609">
            <v>0</v>
          </cell>
          <cell r="DX609">
            <v>0</v>
          </cell>
          <cell r="DZ609">
            <v>0</v>
          </cell>
          <cell r="EB609">
            <v>0</v>
          </cell>
          <cell r="ED609">
            <v>0</v>
          </cell>
          <cell r="EF609">
            <v>0</v>
          </cell>
          <cell r="EJ609">
            <v>0</v>
          </cell>
          <cell r="EL609">
            <v>0</v>
          </cell>
          <cell r="EN609">
            <v>0</v>
          </cell>
          <cell r="EP609">
            <v>0</v>
          </cell>
          <cell r="ER609">
            <v>0</v>
          </cell>
          <cell r="ET609">
            <v>0</v>
          </cell>
          <cell r="EX609">
            <v>21.14</v>
          </cell>
          <cell r="EZ609">
            <v>27.102564102564102</v>
          </cell>
          <cell r="FD609">
            <v>0</v>
          </cell>
          <cell r="FF609">
            <v>0</v>
          </cell>
        </row>
        <row r="610">
          <cell r="A610" t="str">
            <v>Brønderslev2</v>
          </cell>
          <cell r="B610" t="str">
            <v>DK-West</v>
          </cell>
          <cell r="G610">
            <v>36</v>
          </cell>
          <cell r="H610">
            <v>27</v>
          </cell>
          <cell r="AK610">
            <v>17.783999999999999</v>
          </cell>
          <cell r="AL610">
            <v>10.003499999999999</v>
          </cell>
          <cell r="AN610">
            <v>0</v>
          </cell>
          <cell r="AO610">
            <v>0</v>
          </cell>
          <cell r="AP610">
            <v>670.5</v>
          </cell>
          <cell r="AQ610">
            <v>3.6</v>
          </cell>
          <cell r="BG610" t="b">
            <v>1</v>
          </cell>
          <cell r="BO610" t="b">
            <v>0</v>
          </cell>
          <cell r="CA610" t="b">
            <v>0</v>
          </cell>
          <cell r="CB610" t="b">
            <v>0</v>
          </cell>
          <cell r="CD610" t="b">
            <v>0</v>
          </cell>
          <cell r="CE610" t="b">
            <v>0</v>
          </cell>
          <cell r="CG610" t="b">
            <v>0</v>
          </cell>
          <cell r="CH610" t="b">
            <v>0</v>
          </cell>
          <cell r="CP610" t="str">
            <v>ECGASGTD</v>
          </cell>
          <cell r="CT610" t="b">
            <v>0</v>
          </cell>
          <cell r="CV610" t="b">
            <v>0</v>
          </cell>
          <cell r="CX610" t="b">
            <v>1</v>
          </cell>
          <cell r="CZ610" t="b">
            <v>1</v>
          </cell>
          <cell r="DB610" t="b">
            <v>1</v>
          </cell>
          <cell r="DD610" t="b">
            <v>0</v>
          </cell>
          <cell r="DF610" t="b">
            <v>0</v>
          </cell>
          <cell r="DH610" t="b">
            <v>0</v>
          </cell>
          <cell r="DJ610" t="b">
            <v>1</v>
          </cell>
          <cell r="DL610" t="b">
            <v>1</v>
          </cell>
          <cell r="DN610" t="b">
            <v>1</v>
          </cell>
          <cell r="DP610" t="b">
            <v>0</v>
          </cell>
          <cell r="DV610">
            <v>0</v>
          </cell>
          <cell r="DX610">
            <v>0</v>
          </cell>
          <cell r="DZ610">
            <v>0</v>
          </cell>
          <cell r="EB610">
            <v>0</v>
          </cell>
          <cell r="ED610">
            <v>0</v>
          </cell>
          <cell r="EF610">
            <v>0</v>
          </cell>
          <cell r="EJ610">
            <v>0</v>
          </cell>
          <cell r="EL610">
            <v>0</v>
          </cell>
          <cell r="EN610">
            <v>0</v>
          </cell>
          <cell r="EP610">
            <v>0</v>
          </cell>
          <cell r="ER610">
            <v>0</v>
          </cell>
          <cell r="ET610">
            <v>0</v>
          </cell>
          <cell r="EX610">
            <v>0</v>
          </cell>
          <cell r="EZ610">
            <v>0</v>
          </cell>
          <cell r="FD610">
            <v>0</v>
          </cell>
          <cell r="FF610">
            <v>0</v>
          </cell>
        </row>
        <row r="611">
          <cell r="A611" t="str">
            <v>Sundolit</v>
          </cell>
          <cell r="B611" t="str">
            <v>DK-West</v>
          </cell>
          <cell r="G611">
            <v>0</v>
          </cell>
          <cell r="H611">
            <v>0.33715148002009243</v>
          </cell>
          <cell r="N611">
            <v>2.1213571122864217</v>
          </cell>
          <cell r="AK611">
            <v>0</v>
          </cell>
          <cell r="AL611">
            <v>0</v>
          </cell>
          <cell r="AN611">
            <v>0</v>
          </cell>
          <cell r="AO611">
            <v>0</v>
          </cell>
          <cell r="AP611">
            <v>0</v>
          </cell>
          <cell r="AQ611">
            <v>0</v>
          </cell>
          <cell r="BG611" t="b">
            <v>0</v>
          </cell>
          <cell r="BO611" t="b">
            <v>0</v>
          </cell>
          <cell r="CA611" t="b">
            <v>0</v>
          </cell>
          <cell r="CB611" t="b">
            <v>0</v>
          </cell>
          <cell r="CD611" t="b">
            <v>0</v>
          </cell>
          <cell r="CE611" t="b">
            <v>0</v>
          </cell>
          <cell r="CG611" t="b">
            <v>0</v>
          </cell>
          <cell r="CH611" t="b">
            <v>0</v>
          </cell>
          <cell r="CP611">
            <v>0</v>
          </cell>
          <cell r="CT611" t="b">
            <v>0</v>
          </cell>
          <cell r="CV611" t="b">
            <v>0</v>
          </cell>
          <cell r="CX611" t="b">
            <v>0</v>
          </cell>
          <cell r="CZ611" t="b">
            <v>0</v>
          </cell>
          <cell r="DB611" t="b">
            <v>0</v>
          </cell>
          <cell r="DD611" t="b">
            <v>0</v>
          </cell>
          <cell r="DF611" t="b">
            <v>0</v>
          </cell>
          <cell r="DH611" t="b">
            <v>0</v>
          </cell>
          <cell r="DJ611" t="b">
            <v>0</v>
          </cell>
          <cell r="DL611" t="b">
            <v>0</v>
          </cell>
          <cell r="DN611" t="b">
            <v>0</v>
          </cell>
          <cell r="DP611" t="b">
            <v>0</v>
          </cell>
          <cell r="DV611">
            <v>0</v>
          </cell>
          <cell r="DX611">
            <v>0</v>
          </cell>
          <cell r="DZ611">
            <v>0</v>
          </cell>
          <cell r="EB611">
            <v>0</v>
          </cell>
          <cell r="ED611">
            <v>0</v>
          </cell>
          <cell r="EF611">
            <v>0</v>
          </cell>
          <cell r="EJ611">
            <v>0</v>
          </cell>
          <cell r="EL611">
            <v>0</v>
          </cell>
          <cell r="EN611">
            <v>0</v>
          </cell>
          <cell r="EP611">
            <v>0</v>
          </cell>
          <cell r="ER611">
            <v>0</v>
          </cell>
          <cell r="ET611">
            <v>0</v>
          </cell>
          <cell r="EX611">
            <v>0</v>
          </cell>
          <cell r="EZ611">
            <v>0</v>
          </cell>
          <cell r="FD611">
            <v>0</v>
          </cell>
          <cell r="FF611">
            <v>0</v>
          </cell>
        </row>
        <row r="612">
          <cell r="A612" t="str">
            <v>KedlerBrønderslev</v>
          </cell>
          <cell r="B612" t="str">
            <v>DK-West</v>
          </cell>
          <cell r="G612">
            <v>0</v>
          </cell>
          <cell r="H612">
            <v>46.1</v>
          </cell>
          <cell r="AK612">
            <v>0</v>
          </cell>
          <cell r="AL612">
            <v>39.8765</v>
          </cell>
          <cell r="AN612">
            <v>0</v>
          </cell>
          <cell r="AO612">
            <v>0</v>
          </cell>
          <cell r="AP612">
            <v>497.88000000000005</v>
          </cell>
          <cell r="AQ612">
            <v>0</v>
          </cell>
          <cell r="BG612" t="b">
            <v>1</v>
          </cell>
          <cell r="BO612" t="b">
            <v>0</v>
          </cell>
          <cell r="CA612" t="b">
            <v>0</v>
          </cell>
          <cell r="CB612" t="b">
            <v>0</v>
          </cell>
          <cell r="CD612" t="b">
            <v>0</v>
          </cell>
          <cell r="CE612" t="b">
            <v>0</v>
          </cell>
          <cell r="CG612" t="b">
            <v>0</v>
          </cell>
          <cell r="CH612" t="b">
            <v>0</v>
          </cell>
          <cell r="CP612" t="str">
            <v>EHGASBOD</v>
          </cell>
          <cell r="CT612" t="b">
            <v>0</v>
          </cell>
          <cell r="CV612" t="b">
            <v>0</v>
          </cell>
          <cell r="CX612" t="b">
            <v>0</v>
          </cell>
          <cell r="CZ612" t="b">
            <v>0</v>
          </cell>
          <cell r="DB612" t="b">
            <v>0</v>
          </cell>
          <cell r="DD612" t="b">
            <v>0</v>
          </cell>
          <cell r="DF612" t="b">
            <v>0</v>
          </cell>
          <cell r="DH612" t="b">
            <v>0</v>
          </cell>
          <cell r="DJ612" t="b">
            <v>0</v>
          </cell>
          <cell r="DL612" t="b">
            <v>0</v>
          </cell>
          <cell r="DN612" t="b">
            <v>0</v>
          </cell>
          <cell r="DP612" t="b">
            <v>0</v>
          </cell>
          <cell r="DV612">
            <v>0</v>
          </cell>
          <cell r="DX612">
            <v>0</v>
          </cell>
          <cell r="DZ612">
            <v>0</v>
          </cell>
          <cell r="EB612">
            <v>0</v>
          </cell>
          <cell r="ED612">
            <v>0</v>
          </cell>
          <cell r="EF612">
            <v>0</v>
          </cell>
          <cell r="EJ612">
            <v>0</v>
          </cell>
          <cell r="EL612">
            <v>0</v>
          </cell>
          <cell r="EN612">
            <v>0</v>
          </cell>
          <cell r="EP612">
            <v>0</v>
          </cell>
          <cell r="ER612">
            <v>0</v>
          </cell>
          <cell r="ET612">
            <v>0</v>
          </cell>
          <cell r="EX612">
            <v>0</v>
          </cell>
          <cell r="EZ612">
            <v>0</v>
          </cell>
          <cell r="FD612">
            <v>0</v>
          </cell>
          <cell r="FF612">
            <v>0</v>
          </cell>
        </row>
        <row r="613">
          <cell r="A613" t="str">
            <v>KedlerBrønderslev</v>
          </cell>
          <cell r="B613" t="str">
            <v>DK-West</v>
          </cell>
          <cell r="G613">
            <v>0</v>
          </cell>
          <cell r="H613">
            <v>46.1</v>
          </cell>
          <cell r="AK613">
            <v>0</v>
          </cell>
          <cell r="AL613">
            <v>39.8765</v>
          </cell>
          <cell r="AN613">
            <v>0</v>
          </cell>
          <cell r="AO613">
            <v>0</v>
          </cell>
          <cell r="AP613">
            <v>497.88000000000005</v>
          </cell>
          <cell r="AQ613">
            <v>0</v>
          </cell>
          <cell r="BG613" t="b">
            <v>1</v>
          </cell>
          <cell r="BO613" t="b">
            <v>1</v>
          </cell>
          <cell r="CA613" t="b">
            <v>0</v>
          </cell>
          <cell r="CB613" t="b">
            <v>1</v>
          </cell>
          <cell r="CD613" t="b">
            <v>0</v>
          </cell>
          <cell r="CE613" t="b">
            <v>0</v>
          </cell>
          <cell r="CG613" t="b">
            <v>0</v>
          </cell>
          <cell r="CH613" t="b">
            <v>0</v>
          </cell>
          <cell r="CP613" t="str">
            <v>EHGASBOD</v>
          </cell>
          <cell r="CT613" t="b">
            <v>0</v>
          </cell>
          <cell r="CV613" t="b">
            <v>0</v>
          </cell>
          <cell r="CX613" t="b">
            <v>0</v>
          </cell>
          <cell r="CZ613" t="b">
            <v>0</v>
          </cell>
          <cell r="DB613" t="b">
            <v>0</v>
          </cell>
          <cell r="DD613" t="b">
            <v>0</v>
          </cell>
          <cell r="DF613" t="b">
            <v>1</v>
          </cell>
          <cell r="DH613" t="b">
            <v>1</v>
          </cell>
          <cell r="DJ613" t="b">
            <v>1</v>
          </cell>
          <cell r="DL613" t="b">
            <v>1</v>
          </cell>
          <cell r="DN613" t="b">
            <v>0</v>
          </cell>
          <cell r="DP613" t="b">
            <v>0</v>
          </cell>
          <cell r="DV613">
            <v>0</v>
          </cell>
          <cell r="DX613">
            <v>0</v>
          </cell>
          <cell r="DZ613">
            <v>0</v>
          </cell>
          <cell r="EB613">
            <v>0</v>
          </cell>
          <cell r="ED613">
            <v>0</v>
          </cell>
          <cell r="EF613">
            <v>0</v>
          </cell>
          <cell r="EJ613">
            <v>46.1</v>
          </cell>
          <cell r="EL613">
            <v>46.1</v>
          </cell>
          <cell r="EN613">
            <v>46.1</v>
          </cell>
          <cell r="EP613">
            <v>46.1</v>
          </cell>
          <cell r="ER613">
            <v>0</v>
          </cell>
          <cell r="ET613">
            <v>0</v>
          </cell>
          <cell r="EX613">
            <v>0</v>
          </cell>
          <cell r="EZ613">
            <v>0</v>
          </cell>
          <cell r="FD613">
            <v>0</v>
          </cell>
          <cell r="FF613">
            <v>0</v>
          </cell>
        </row>
        <row r="614">
          <cell r="A614" t="str">
            <v>VarmelagerBrønderslev</v>
          </cell>
          <cell r="B614" t="str">
            <v>DK-West</v>
          </cell>
          <cell r="G614">
            <v>0</v>
          </cell>
          <cell r="H614">
            <v>31.5</v>
          </cell>
          <cell r="AK614">
            <v>0</v>
          </cell>
          <cell r="AL614">
            <v>0</v>
          </cell>
          <cell r="AN614">
            <v>0</v>
          </cell>
          <cell r="AO614">
            <v>0</v>
          </cell>
          <cell r="AP614">
            <v>0</v>
          </cell>
          <cell r="AQ614">
            <v>0</v>
          </cell>
          <cell r="BG614" t="b">
            <v>0</v>
          </cell>
          <cell r="BO614" t="b">
            <v>0</v>
          </cell>
          <cell r="CA614" t="b">
            <v>0</v>
          </cell>
          <cell r="CB614" t="b">
            <v>0</v>
          </cell>
          <cell r="CD614" t="b">
            <v>0</v>
          </cell>
          <cell r="CE614" t="b">
            <v>0</v>
          </cell>
          <cell r="CG614" t="b">
            <v>0</v>
          </cell>
          <cell r="CH614" t="b">
            <v>0</v>
          </cell>
          <cell r="CP614">
            <v>0</v>
          </cell>
          <cell r="CT614" t="b">
            <v>0</v>
          </cell>
          <cell r="CV614" t="b">
            <v>0</v>
          </cell>
          <cell r="CX614" t="b">
            <v>0</v>
          </cell>
          <cell r="CZ614" t="b">
            <v>0</v>
          </cell>
          <cell r="DB614" t="b">
            <v>0</v>
          </cell>
          <cell r="DD614" t="b">
            <v>0</v>
          </cell>
          <cell r="DF614" t="b">
            <v>0</v>
          </cell>
          <cell r="DH614" t="b">
            <v>0</v>
          </cell>
          <cell r="DJ614" t="b">
            <v>0</v>
          </cell>
          <cell r="DL614" t="b">
            <v>0</v>
          </cell>
          <cell r="DN614" t="b">
            <v>0</v>
          </cell>
          <cell r="DP614" t="b">
            <v>0</v>
          </cell>
          <cell r="DV614">
            <v>0</v>
          </cell>
          <cell r="DX614">
            <v>0</v>
          </cell>
          <cell r="DZ614">
            <v>0</v>
          </cell>
          <cell r="EB614">
            <v>0</v>
          </cell>
          <cell r="ED614">
            <v>0</v>
          </cell>
          <cell r="EF614">
            <v>0</v>
          </cell>
          <cell r="EJ614">
            <v>0</v>
          </cell>
          <cell r="EL614">
            <v>0</v>
          </cell>
          <cell r="EN614">
            <v>0</v>
          </cell>
          <cell r="EP614">
            <v>0</v>
          </cell>
          <cell r="ER614">
            <v>0</v>
          </cell>
          <cell r="ET614">
            <v>0</v>
          </cell>
          <cell r="EX614">
            <v>0</v>
          </cell>
          <cell r="EZ614">
            <v>0</v>
          </cell>
          <cell r="FD614">
            <v>0</v>
          </cell>
          <cell r="FF614">
            <v>0</v>
          </cell>
        </row>
        <row r="615">
          <cell r="A615" t="str">
            <v>ElkedelBrønderslev</v>
          </cell>
          <cell r="B615" t="str">
            <v>DK-West</v>
          </cell>
          <cell r="G615">
            <v>-20</v>
          </cell>
          <cell r="H615">
            <v>20</v>
          </cell>
          <cell r="AK615">
            <v>-20</v>
          </cell>
          <cell r="AL615">
            <v>0</v>
          </cell>
          <cell r="AN615">
            <v>0</v>
          </cell>
          <cell r="AO615">
            <v>0</v>
          </cell>
          <cell r="AP615">
            <v>0</v>
          </cell>
          <cell r="AQ615">
            <v>0</v>
          </cell>
          <cell r="BG615" t="b">
            <v>0</v>
          </cell>
          <cell r="BO615" t="b">
            <v>0</v>
          </cell>
          <cell r="CA615" t="b">
            <v>0</v>
          </cell>
          <cell r="CB615" t="b">
            <v>0</v>
          </cell>
          <cell r="CD615" t="b">
            <v>0</v>
          </cell>
          <cell r="CE615" t="b">
            <v>0</v>
          </cell>
          <cell r="CG615" t="b">
            <v>0</v>
          </cell>
          <cell r="CH615" t="b">
            <v>0</v>
          </cell>
          <cell r="CP615">
            <v>0</v>
          </cell>
          <cell r="CT615" t="b">
            <v>0</v>
          </cell>
          <cell r="CV615" t="b">
            <v>0</v>
          </cell>
          <cell r="CX615" t="b">
            <v>0</v>
          </cell>
          <cell r="CZ615" t="b">
            <v>0</v>
          </cell>
          <cell r="DB615" t="b">
            <v>0</v>
          </cell>
          <cell r="DD615" t="b">
            <v>0</v>
          </cell>
          <cell r="DF615" t="b">
            <v>0</v>
          </cell>
          <cell r="DH615" t="b">
            <v>0</v>
          </cell>
          <cell r="DJ615" t="b">
            <v>0</v>
          </cell>
          <cell r="DL615" t="b">
            <v>0</v>
          </cell>
          <cell r="DN615" t="b">
            <v>0</v>
          </cell>
          <cell r="DP615" t="b">
            <v>0</v>
          </cell>
          <cell r="DV615">
            <v>0</v>
          </cell>
          <cell r="DX615">
            <v>0</v>
          </cell>
          <cell r="DZ615">
            <v>0</v>
          </cell>
          <cell r="EB615">
            <v>0</v>
          </cell>
          <cell r="ED615">
            <v>0</v>
          </cell>
          <cell r="EF615">
            <v>0</v>
          </cell>
          <cell r="EJ615">
            <v>0</v>
          </cell>
          <cell r="EL615">
            <v>0</v>
          </cell>
          <cell r="EN615">
            <v>0</v>
          </cell>
          <cell r="EP615">
            <v>0</v>
          </cell>
          <cell r="ER615">
            <v>0</v>
          </cell>
          <cell r="ET615">
            <v>0</v>
          </cell>
          <cell r="EX615">
            <v>0</v>
          </cell>
          <cell r="EZ615">
            <v>0</v>
          </cell>
          <cell r="FD615">
            <v>0</v>
          </cell>
          <cell r="FF615">
            <v>0</v>
          </cell>
        </row>
        <row r="616">
          <cell r="A616" t="str">
            <v>Grenå1</v>
          </cell>
          <cell r="B616" t="str">
            <v>DK-West</v>
          </cell>
          <cell r="G616">
            <v>11.4</v>
          </cell>
          <cell r="H616">
            <v>60</v>
          </cell>
          <cell r="AK616">
            <v>1.5390000000000001</v>
          </cell>
          <cell r="AL616">
            <v>42.631578947368432</v>
          </cell>
          <cell r="AN616">
            <v>0</v>
          </cell>
          <cell r="AO616">
            <v>2.2549200000000003</v>
          </cell>
          <cell r="AP616">
            <v>371.07</v>
          </cell>
          <cell r="AQ616">
            <v>1.5960000000000003</v>
          </cell>
          <cell r="BG616" t="b">
            <v>1</v>
          </cell>
          <cell r="BO616" t="b">
            <v>0</v>
          </cell>
          <cell r="CA616" t="b">
            <v>0</v>
          </cell>
          <cell r="CB616" t="b">
            <v>0</v>
          </cell>
          <cell r="CD616" t="b">
            <v>0</v>
          </cell>
          <cell r="CE616" t="b">
            <v>0</v>
          </cell>
          <cell r="CG616" t="b">
            <v>0</v>
          </cell>
          <cell r="CH616" t="b">
            <v>0</v>
          </cell>
          <cell r="CP616" t="str">
            <v>ECCOSBPD</v>
          </cell>
          <cell r="CT616" t="b">
            <v>0</v>
          </cell>
          <cell r="CV616" t="b">
            <v>0</v>
          </cell>
          <cell r="CX616" t="b">
            <v>0</v>
          </cell>
          <cell r="CZ616" t="b">
            <v>0</v>
          </cell>
          <cell r="DB616" t="b">
            <v>0</v>
          </cell>
          <cell r="DD616" t="b">
            <v>0</v>
          </cell>
          <cell r="DF616" t="b">
            <v>0</v>
          </cell>
          <cell r="DH616" t="b">
            <v>0</v>
          </cell>
          <cell r="DJ616" t="b">
            <v>0</v>
          </cell>
          <cell r="DL616" t="b">
            <v>0</v>
          </cell>
          <cell r="DN616" t="b">
            <v>0</v>
          </cell>
          <cell r="DP616" t="b">
            <v>0</v>
          </cell>
          <cell r="DV616">
            <v>0</v>
          </cell>
          <cell r="DX616">
            <v>0</v>
          </cell>
          <cell r="DZ616">
            <v>0</v>
          </cell>
          <cell r="EB616">
            <v>0</v>
          </cell>
          <cell r="ED616">
            <v>0</v>
          </cell>
          <cell r="EF616">
            <v>0</v>
          </cell>
          <cell r="EJ616">
            <v>0</v>
          </cell>
          <cell r="EL616">
            <v>0</v>
          </cell>
          <cell r="EN616">
            <v>0</v>
          </cell>
          <cell r="EP616">
            <v>0</v>
          </cell>
          <cell r="ER616">
            <v>0</v>
          </cell>
          <cell r="ET616">
            <v>0</v>
          </cell>
          <cell r="EX616">
            <v>0</v>
          </cell>
          <cell r="EZ616">
            <v>0</v>
          </cell>
          <cell r="FD616">
            <v>0</v>
          </cell>
          <cell r="FF616">
            <v>0</v>
          </cell>
        </row>
        <row r="617">
          <cell r="A617" t="str">
            <v>Grenå1</v>
          </cell>
          <cell r="B617" t="str">
            <v>DK-West</v>
          </cell>
          <cell r="G617">
            <v>11.4</v>
          </cell>
          <cell r="H617">
            <v>60</v>
          </cell>
          <cell r="AK617">
            <v>1.5390000000000001</v>
          </cell>
          <cell r="AL617">
            <v>42.631578947368432</v>
          </cell>
          <cell r="AN617">
            <v>0</v>
          </cell>
          <cell r="AO617">
            <v>2.2549200000000003</v>
          </cell>
          <cell r="AP617">
            <v>371.07</v>
          </cell>
          <cell r="AQ617">
            <v>1.5960000000000003</v>
          </cell>
          <cell r="BG617" t="b">
            <v>1</v>
          </cell>
          <cell r="BO617" t="b">
            <v>1</v>
          </cell>
          <cell r="CA617" t="b">
            <v>1</v>
          </cell>
          <cell r="CB617" t="b">
            <v>1</v>
          </cell>
          <cell r="CD617" t="b">
            <v>0</v>
          </cell>
          <cell r="CE617" t="b">
            <v>0</v>
          </cell>
          <cell r="CG617" t="b">
            <v>0</v>
          </cell>
          <cell r="CH617" t="b">
            <v>0</v>
          </cell>
          <cell r="CP617" t="str">
            <v>ECCOSBPD</v>
          </cell>
          <cell r="CT617" t="b">
            <v>0</v>
          </cell>
          <cell r="CV617" t="b">
            <v>0</v>
          </cell>
          <cell r="CX617" t="b">
            <v>0</v>
          </cell>
          <cell r="CZ617" t="b">
            <v>0</v>
          </cell>
          <cell r="DB617" t="b">
            <v>0</v>
          </cell>
          <cell r="DD617" t="b">
            <v>0</v>
          </cell>
          <cell r="DF617" t="b">
            <v>0</v>
          </cell>
          <cell r="DH617" t="b">
            <v>0</v>
          </cell>
          <cell r="DJ617" t="b">
            <v>0</v>
          </cell>
          <cell r="DL617" t="b">
            <v>0</v>
          </cell>
          <cell r="DN617" t="b">
            <v>0</v>
          </cell>
          <cell r="DP617" t="b">
            <v>0</v>
          </cell>
          <cell r="DV617">
            <v>11.4</v>
          </cell>
          <cell r="DX617">
            <v>0</v>
          </cell>
          <cell r="DZ617">
            <v>0</v>
          </cell>
          <cell r="EB617">
            <v>0</v>
          </cell>
          <cell r="ED617">
            <v>0</v>
          </cell>
          <cell r="EF617">
            <v>0</v>
          </cell>
          <cell r="EJ617">
            <v>60</v>
          </cell>
          <cell r="EL617">
            <v>0</v>
          </cell>
          <cell r="EN617">
            <v>0</v>
          </cell>
          <cell r="EP617">
            <v>0</v>
          </cell>
          <cell r="ER617">
            <v>0</v>
          </cell>
          <cell r="ET617">
            <v>0</v>
          </cell>
          <cell r="EX617">
            <v>0</v>
          </cell>
          <cell r="EZ617">
            <v>0</v>
          </cell>
          <cell r="FD617">
            <v>0</v>
          </cell>
          <cell r="FF617">
            <v>0</v>
          </cell>
        </row>
        <row r="618">
          <cell r="A618" t="str">
            <v>Grenå1</v>
          </cell>
          <cell r="B618" t="str">
            <v>DK-West</v>
          </cell>
          <cell r="G618">
            <v>11.4</v>
          </cell>
          <cell r="H618">
            <v>60</v>
          </cell>
          <cell r="AK618">
            <v>1.5390000000000001</v>
          </cell>
          <cell r="AL618">
            <v>42.631578947368432</v>
          </cell>
          <cell r="AN618">
            <v>0</v>
          </cell>
          <cell r="AO618">
            <v>2.2549200000000003</v>
          </cell>
          <cell r="AP618">
            <v>371.07</v>
          </cell>
          <cell r="AQ618">
            <v>1.5960000000000003</v>
          </cell>
          <cell r="BG618" t="b">
            <v>1</v>
          </cell>
          <cell r="BO618" t="b">
            <v>0</v>
          </cell>
          <cell r="CA618" t="b">
            <v>0</v>
          </cell>
          <cell r="CB618" t="b">
            <v>0</v>
          </cell>
          <cell r="CD618" t="b">
            <v>1</v>
          </cell>
          <cell r="CE618" t="b">
            <v>1</v>
          </cell>
          <cell r="CG618" t="b">
            <v>0</v>
          </cell>
          <cell r="CH618" t="b">
            <v>0</v>
          </cell>
          <cell r="CP618" t="str">
            <v>ECCOSBPD</v>
          </cell>
          <cell r="CT618" t="b">
            <v>1</v>
          </cell>
          <cell r="CV618" t="b">
            <v>0</v>
          </cell>
          <cell r="CX618" t="b">
            <v>0</v>
          </cell>
          <cell r="CZ618" t="b">
            <v>0</v>
          </cell>
          <cell r="DB618" t="b">
            <v>0</v>
          </cell>
          <cell r="DD618" t="b">
            <v>0</v>
          </cell>
          <cell r="DF618" t="b">
            <v>1</v>
          </cell>
          <cell r="DH618" t="b">
            <v>0</v>
          </cell>
          <cell r="DJ618" t="b">
            <v>0</v>
          </cell>
          <cell r="DL618" t="b">
            <v>0</v>
          </cell>
          <cell r="DN618" t="b">
            <v>0</v>
          </cell>
          <cell r="DP618" t="b">
            <v>0</v>
          </cell>
          <cell r="DV618">
            <v>0</v>
          </cell>
          <cell r="DX618">
            <v>0</v>
          </cell>
          <cell r="DZ618">
            <v>0</v>
          </cell>
          <cell r="EB618">
            <v>0</v>
          </cell>
          <cell r="ED618">
            <v>0</v>
          </cell>
          <cell r="EF618">
            <v>0</v>
          </cell>
          <cell r="EJ618">
            <v>0</v>
          </cell>
          <cell r="EL618">
            <v>0</v>
          </cell>
          <cell r="EN618">
            <v>0</v>
          </cell>
          <cell r="EP618">
            <v>0</v>
          </cell>
          <cell r="ER618">
            <v>0</v>
          </cell>
          <cell r="ET618">
            <v>0</v>
          </cell>
          <cell r="EX618">
            <v>11.4</v>
          </cell>
          <cell r="EZ618">
            <v>60</v>
          </cell>
          <cell r="FD618">
            <v>0</v>
          </cell>
          <cell r="FF618">
            <v>0</v>
          </cell>
        </row>
        <row r="619">
          <cell r="A619" t="str">
            <v>Grenå2</v>
          </cell>
          <cell r="B619" t="str">
            <v>DK-West</v>
          </cell>
          <cell r="G619">
            <v>11.4</v>
          </cell>
          <cell r="H619">
            <v>60</v>
          </cell>
          <cell r="AK619">
            <v>1.6530000000000002</v>
          </cell>
          <cell r="AL619">
            <v>45.789473684210535</v>
          </cell>
          <cell r="AN619">
            <v>0</v>
          </cell>
          <cell r="AO619">
            <v>2.2549200000000003</v>
          </cell>
          <cell r="AP619">
            <v>371.07</v>
          </cell>
          <cell r="AQ619">
            <v>1.5960000000000003</v>
          </cell>
          <cell r="BG619" t="b">
            <v>1</v>
          </cell>
          <cell r="BO619" t="b">
            <v>0</v>
          </cell>
          <cell r="CA619" t="b">
            <v>0</v>
          </cell>
          <cell r="CB619" t="b">
            <v>0</v>
          </cell>
          <cell r="CD619" t="b">
            <v>0</v>
          </cell>
          <cell r="CE619" t="b">
            <v>0</v>
          </cell>
          <cell r="CG619" t="b">
            <v>0</v>
          </cell>
          <cell r="CH619" t="b">
            <v>0</v>
          </cell>
          <cell r="CP619" t="str">
            <v>ECCOSBPD</v>
          </cell>
          <cell r="CT619" t="b">
            <v>0</v>
          </cell>
          <cell r="CV619" t="b">
            <v>1</v>
          </cell>
          <cell r="CX619" t="b">
            <v>1</v>
          </cell>
          <cell r="CZ619" t="b">
            <v>1</v>
          </cell>
          <cell r="DB619" t="b">
            <v>0</v>
          </cell>
          <cell r="DD619" t="b">
            <v>0</v>
          </cell>
          <cell r="DF619" t="b">
            <v>0</v>
          </cell>
          <cell r="DH619" t="b">
            <v>1</v>
          </cell>
          <cell r="DJ619" t="b">
            <v>1</v>
          </cell>
          <cell r="DL619" t="b">
            <v>1</v>
          </cell>
          <cell r="DN619" t="b">
            <v>0</v>
          </cell>
          <cell r="DP619" t="b">
            <v>0</v>
          </cell>
          <cell r="DV619">
            <v>0</v>
          </cell>
          <cell r="DX619">
            <v>0</v>
          </cell>
          <cell r="DZ619">
            <v>0</v>
          </cell>
          <cell r="EB619">
            <v>0</v>
          </cell>
          <cell r="ED619">
            <v>0</v>
          </cell>
          <cell r="EF619">
            <v>0</v>
          </cell>
          <cell r="EJ619">
            <v>0</v>
          </cell>
          <cell r="EL619">
            <v>0</v>
          </cell>
          <cell r="EN619">
            <v>0</v>
          </cell>
          <cell r="EP619">
            <v>0</v>
          </cell>
          <cell r="ER619">
            <v>0</v>
          </cell>
          <cell r="ET619">
            <v>0</v>
          </cell>
          <cell r="EX619">
            <v>0</v>
          </cell>
          <cell r="EZ619">
            <v>0</v>
          </cell>
          <cell r="FD619">
            <v>0</v>
          </cell>
          <cell r="FF619">
            <v>0</v>
          </cell>
        </row>
        <row r="620">
          <cell r="A620" t="str">
            <v>Grenå_Forbrænding</v>
          </cell>
          <cell r="B620" t="str">
            <v>DK-West</v>
          </cell>
          <cell r="G620">
            <v>0</v>
          </cell>
          <cell r="H620">
            <v>5.5</v>
          </cell>
          <cell r="AK620">
            <v>0</v>
          </cell>
          <cell r="AL620">
            <v>4.1690000000000005</v>
          </cell>
          <cell r="AN620">
            <v>0</v>
          </cell>
          <cell r="AO620">
            <v>1.089</v>
          </cell>
          <cell r="AP620">
            <v>0</v>
          </cell>
          <cell r="AQ620">
            <v>0.38500000000000001</v>
          </cell>
          <cell r="BG620" t="b">
            <v>1</v>
          </cell>
          <cell r="BO620" t="b">
            <v>0</v>
          </cell>
          <cell r="CA620" t="b">
            <v>0</v>
          </cell>
          <cell r="CB620" t="b">
            <v>0</v>
          </cell>
          <cell r="CD620" t="b">
            <v>0</v>
          </cell>
          <cell r="CE620" t="b">
            <v>0</v>
          </cell>
          <cell r="CG620" t="b">
            <v>0</v>
          </cell>
          <cell r="CH620" t="b">
            <v>0</v>
          </cell>
          <cell r="CP620" t="str">
            <v>EHWSTBOD</v>
          </cell>
          <cell r="CT620" t="b">
            <v>0</v>
          </cell>
          <cell r="CV620" t="b">
            <v>0</v>
          </cell>
          <cell r="CX620" t="b">
            <v>0</v>
          </cell>
          <cell r="CZ620" t="b">
            <v>0</v>
          </cell>
          <cell r="DB620" t="b">
            <v>0</v>
          </cell>
          <cell r="DD620" t="b">
            <v>0</v>
          </cell>
          <cell r="DF620" t="b">
            <v>0</v>
          </cell>
          <cell r="DH620" t="b">
            <v>0</v>
          </cell>
          <cell r="DJ620" t="b">
            <v>0</v>
          </cell>
          <cell r="DL620" t="b">
            <v>0</v>
          </cell>
          <cell r="DN620" t="b">
            <v>0</v>
          </cell>
          <cell r="DP620" t="b">
            <v>0</v>
          </cell>
          <cell r="DV620">
            <v>0</v>
          </cell>
          <cell r="DX620">
            <v>0</v>
          </cell>
          <cell r="DZ620">
            <v>0</v>
          </cell>
          <cell r="EB620">
            <v>0</v>
          </cell>
          <cell r="ED620">
            <v>0</v>
          </cell>
          <cell r="EF620">
            <v>0</v>
          </cell>
          <cell r="EJ620">
            <v>0</v>
          </cell>
          <cell r="EL620">
            <v>0</v>
          </cell>
          <cell r="EN620">
            <v>0</v>
          </cell>
          <cell r="EP620">
            <v>0</v>
          </cell>
          <cell r="ER620">
            <v>0</v>
          </cell>
          <cell r="ET620">
            <v>0</v>
          </cell>
          <cell r="EX620">
            <v>0</v>
          </cell>
          <cell r="EZ620">
            <v>0</v>
          </cell>
          <cell r="FD620">
            <v>0</v>
          </cell>
          <cell r="FF620">
            <v>0</v>
          </cell>
        </row>
        <row r="621">
          <cell r="A621" t="str">
            <v>IndustryHeatGrenå</v>
          </cell>
          <cell r="B621" t="str">
            <v>DK-West</v>
          </cell>
          <cell r="G621">
            <v>0</v>
          </cell>
          <cell r="H621">
            <v>2.7503391148069296</v>
          </cell>
          <cell r="N621">
            <v>17.305133710365201</v>
          </cell>
          <cell r="AK621">
            <v>0</v>
          </cell>
          <cell r="AL621">
            <v>0</v>
          </cell>
          <cell r="AN621">
            <v>0</v>
          </cell>
          <cell r="AO621">
            <v>0</v>
          </cell>
          <cell r="AP621">
            <v>0</v>
          </cell>
          <cell r="AQ621">
            <v>0</v>
          </cell>
          <cell r="BG621" t="b">
            <v>0</v>
          </cell>
          <cell r="BO621" t="b">
            <v>0</v>
          </cell>
          <cell r="CA621" t="b">
            <v>0</v>
          </cell>
          <cell r="CB621" t="b">
            <v>0</v>
          </cell>
          <cell r="CD621" t="b">
            <v>0</v>
          </cell>
          <cell r="CE621" t="b">
            <v>0</v>
          </cell>
          <cell r="CG621" t="b">
            <v>0</v>
          </cell>
          <cell r="CH621" t="b">
            <v>0</v>
          </cell>
          <cell r="CP621">
            <v>0</v>
          </cell>
          <cell r="CT621" t="b">
            <v>0</v>
          </cell>
          <cell r="CV621" t="b">
            <v>0</v>
          </cell>
          <cell r="CX621" t="b">
            <v>0</v>
          </cell>
          <cell r="CZ621" t="b">
            <v>0</v>
          </cell>
          <cell r="DB621" t="b">
            <v>0</v>
          </cell>
          <cell r="DD621" t="b">
            <v>0</v>
          </cell>
          <cell r="DF621" t="b">
            <v>0</v>
          </cell>
          <cell r="DH621" t="b">
            <v>0</v>
          </cell>
          <cell r="DJ621" t="b">
            <v>0</v>
          </cell>
          <cell r="DL621" t="b">
            <v>0</v>
          </cell>
          <cell r="DN621" t="b">
            <v>0</v>
          </cell>
          <cell r="DP621" t="b">
            <v>0</v>
          </cell>
          <cell r="DV621">
            <v>0</v>
          </cell>
          <cell r="DX621">
            <v>0</v>
          </cell>
          <cell r="DZ621">
            <v>0</v>
          </cell>
          <cell r="EB621">
            <v>0</v>
          </cell>
          <cell r="ED621">
            <v>0</v>
          </cell>
          <cell r="EF621">
            <v>0</v>
          </cell>
          <cell r="EJ621">
            <v>0</v>
          </cell>
          <cell r="EL621">
            <v>0</v>
          </cell>
          <cell r="EN621">
            <v>0</v>
          </cell>
          <cell r="EP621">
            <v>0</v>
          </cell>
          <cell r="ER621">
            <v>0</v>
          </cell>
          <cell r="ET621">
            <v>0</v>
          </cell>
          <cell r="EX621">
            <v>0</v>
          </cell>
          <cell r="EZ621">
            <v>0</v>
          </cell>
          <cell r="FD621">
            <v>0</v>
          </cell>
          <cell r="FF621">
            <v>0</v>
          </cell>
        </row>
        <row r="622">
          <cell r="A622" t="str">
            <v>IndustryHeatGrenå</v>
          </cell>
          <cell r="B622" t="str">
            <v>DK-West</v>
          </cell>
          <cell r="G622">
            <v>0</v>
          </cell>
          <cell r="H622">
            <v>2.7608960086089795</v>
          </cell>
          <cell r="N622">
            <v>17.371557686167698</v>
          </cell>
          <cell r="AK622">
            <v>0</v>
          </cell>
          <cell r="AL622">
            <v>0</v>
          </cell>
          <cell r="AN622">
            <v>0</v>
          </cell>
          <cell r="AO622">
            <v>0</v>
          </cell>
          <cell r="AP622">
            <v>0</v>
          </cell>
          <cell r="AQ622">
            <v>0</v>
          </cell>
          <cell r="BG622" t="b">
            <v>0</v>
          </cell>
          <cell r="BO622" t="b">
            <v>0</v>
          </cell>
          <cell r="CA622" t="b">
            <v>0</v>
          </cell>
          <cell r="CB622" t="b">
            <v>0</v>
          </cell>
          <cell r="CD622" t="b">
            <v>0</v>
          </cell>
          <cell r="CE622" t="b">
            <v>0</v>
          </cell>
          <cell r="CG622" t="b">
            <v>0</v>
          </cell>
          <cell r="CH622" t="b">
            <v>0</v>
          </cell>
          <cell r="CP622">
            <v>0</v>
          </cell>
          <cell r="CT622" t="b">
            <v>0</v>
          </cell>
          <cell r="CV622" t="b">
            <v>0</v>
          </cell>
          <cell r="CX622" t="b">
            <v>0</v>
          </cell>
          <cell r="CZ622" t="b">
            <v>0</v>
          </cell>
          <cell r="DB622" t="b">
            <v>0</v>
          </cell>
          <cell r="DD622" t="b">
            <v>0</v>
          </cell>
          <cell r="DF622" t="b">
            <v>0</v>
          </cell>
          <cell r="DH622" t="b">
            <v>0</v>
          </cell>
          <cell r="DJ622" t="b">
            <v>0</v>
          </cell>
          <cell r="DL622" t="b">
            <v>0</v>
          </cell>
          <cell r="DN622" t="b">
            <v>0</v>
          </cell>
          <cell r="DP622" t="b">
            <v>0</v>
          </cell>
          <cell r="DV622">
            <v>0</v>
          </cell>
          <cell r="DX622">
            <v>0</v>
          </cell>
          <cell r="DZ622">
            <v>0</v>
          </cell>
          <cell r="EB622">
            <v>0</v>
          </cell>
          <cell r="ED622">
            <v>0</v>
          </cell>
          <cell r="EF622">
            <v>0</v>
          </cell>
          <cell r="EJ622">
            <v>0</v>
          </cell>
          <cell r="EL622">
            <v>0</v>
          </cell>
          <cell r="EN622">
            <v>0</v>
          </cell>
          <cell r="EP622">
            <v>0</v>
          </cell>
          <cell r="ER622">
            <v>0</v>
          </cell>
          <cell r="ET622">
            <v>0</v>
          </cell>
          <cell r="EX622">
            <v>0</v>
          </cell>
          <cell r="EZ622">
            <v>0</v>
          </cell>
          <cell r="FD622">
            <v>0</v>
          </cell>
          <cell r="FF622">
            <v>0</v>
          </cell>
        </row>
        <row r="623">
          <cell r="A623" t="str">
            <v>KedlerGrenå</v>
          </cell>
          <cell r="B623" t="str">
            <v>DK-West</v>
          </cell>
          <cell r="G623">
            <v>0</v>
          </cell>
          <cell r="H623">
            <v>108.4</v>
          </cell>
          <cell r="AK623">
            <v>0</v>
          </cell>
          <cell r="AL623">
            <v>86.720000000000013</v>
          </cell>
          <cell r="AN623">
            <v>0</v>
          </cell>
          <cell r="AO623">
            <v>0</v>
          </cell>
          <cell r="AP623">
            <v>1252.0200000000002</v>
          </cell>
          <cell r="AQ623">
            <v>0</v>
          </cell>
          <cell r="BG623" t="b">
            <v>1</v>
          </cell>
          <cell r="BO623" t="b">
            <v>0</v>
          </cell>
          <cell r="CA623" t="b">
            <v>0</v>
          </cell>
          <cell r="CB623" t="b">
            <v>0</v>
          </cell>
          <cell r="CD623" t="b">
            <v>0</v>
          </cell>
          <cell r="CE623" t="b">
            <v>0</v>
          </cell>
          <cell r="CG623" t="b">
            <v>0</v>
          </cell>
          <cell r="CH623" t="b">
            <v>0</v>
          </cell>
          <cell r="CP623" t="str">
            <v>EHDSLBOD</v>
          </cell>
          <cell r="CT623" t="b">
            <v>0</v>
          </cell>
          <cell r="CV623" t="b">
            <v>0</v>
          </cell>
          <cell r="CX623" t="b">
            <v>0</v>
          </cell>
          <cell r="CZ623" t="b">
            <v>0</v>
          </cell>
          <cell r="DB623" t="b">
            <v>0</v>
          </cell>
          <cell r="DD623" t="b">
            <v>0</v>
          </cell>
          <cell r="DF623" t="b">
            <v>0</v>
          </cell>
          <cell r="DH623" t="b">
            <v>0</v>
          </cell>
          <cell r="DJ623" t="b">
            <v>0</v>
          </cell>
          <cell r="DL623" t="b">
            <v>0</v>
          </cell>
          <cell r="DN623" t="b">
            <v>0</v>
          </cell>
          <cell r="DP623" t="b">
            <v>0</v>
          </cell>
          <cell r="DV623">
            <v>0</v>
          </cell>
          <cell r="DX623">
            <v>0</v>
          </cell>
          <cell r="DZ623">
            <v>0</v>
          </cell>
          <cell r="EB623">
            <v>0</v>
          </cell>
          <cell r="ED623">
            <v>0</v>
          </cell>
          <cell r="EF623">
            <v>0</v>
          </cell>
          <cell r="EJ623">
            <v>0</v>
          </cell>
          <cell r="EL623">
            <v>0</v>
          </cell>
          <cell r="EN623">
            <v>0</v>
          </cell>
          <cell r="EP623">
            <v>0</v>
          </cell>
          <cell r="ER623">
            <v>0</v>
          </cell>
          <cell r="ET623">
            <v>0</v>
          </cell>
          <cell r="EX623">
            <v>0</v>
          </cell>
          <cell r="EZ623">
            <v>0</v>
          </cell>
          <cell r="FD623">
            <v>0</v>
          </cell>
          <cell r="FF623">
            <v>0</v>
          </cell>
        </row>
        <row r="624">
          <cell r="A624" t="str">
            <v>KedlerGrenå</v>
          </cell>
          <cell r="B624" t="str">
            <v>DK-West</v>
          </cell>
          <cell r="G624">
            <v>0</v>
          </cell>
          <cell r="H624">
            <v>108.4</v>
          </cell>
          <cell r="AK624">
            <v>0</v>
          </cell>
          <cell r="AL624">
            <v>86.720000000000013</v>
          </cell>
          <cell r="AN624">
            <v>0</v>
          </cell>
          <cell r="AO624">
            <v>0</v>
          </cell>
          <cell r="AP624">
            <v>1252.0200000000002</v>
          </cell>
          <cell r="AQ624">
            <v>0</v>
          </cell>
          <cell r="BG624" t="b">
            <v>1</v>
          </cell>
          <cell r="BO624" t="b">
            <v>1</v>
          </cell>
          <cell r="CA624" t="b">
            <v>0</v>
          </cell>
          <cell r="CB624" t="b">
            <v>1</v>
          </cell>
          <cell r="CD624" t="b">
            <v>0</v>
          </cell>
          <cell r="CE624" t="b">
            <v>0</v>
          </cell>
          <cell r="CG624" t="b">
            <v>0</v>
          </cell>
          <cell r="CH624" t="b">
            <v>0</v>
          </cell>
          <cell r="CP624" t="str">
            <v>EHDSLBOD</v>
          </cell>
          <cell r="CT624" t="b">
            <v>0</v>
          </cell>
          <cell r="CV624" t="b">
            <v>0</v>
          </cell>
          <cell r="CX624" t="b">
            <v>0</v>
          </cell>
          <cell r="CZ624" t="b">
            <v>0</v>
          </cell>
          <cell r="DB624" t="b">
            <v>0</v>
          </cell>
          <cell r="DD624" t="b">
            <v>0</v>
          </cell>
          <cell r="DF624" t="b">
            <v>1</v>
          </cell>
          <cell r="DH624" t="b">
            <v>1</v>
          </cell>
          <cell r="DJ624" t="b">
            <v>1</v>
          </cell>
          <cell r="DL624" t="b">
            <v>1</v>
          </cell>
          <cell r="DN624" t="b">
            <v>0</v>
          </cell>
          <cell r="DP624" t="b">
            <v>0</v>
          </cell>
          <cell r="DV624">
            <v>0</v>
          </cell>
          <cell r="DX624">
            <v>0</v>
          </cell>
          <cell r="DZ624">
            <v>0</v>
          </cell>
          <cell r="EB624">
            <v>0</v>
          </cell>
          <cell r="ED624">
            <v>0</v>
          </cell>
          <cell r="EF624">
            <v>0</v>
          </cell>
          <cell r="EJ624">
            <v>108.4</v>
          </cell>
          <cell r="EL624">
            <v>108.4</v>
          </cell>
          <cell r="EN624">
            <v>108.4</v>
          </cell>
          <cell r="EP624">
            <v>108.4</v>
          </cell>
          <cell r="ER624">
            <v>0</v>
          </cell>
          <cell r="ET624">
            <v>0</v>
          </cell>
          <cell r="EX624">
            <v>0</v>
          </cell>
          <cell r="EZ624">
            <v>0</v>
          </cell>
          <cell r="FD624">
            <v>0</v>
          </cell>
          <cell r="FF624">
            <v>0</v>
          </cell>
        </row>
        <row r="625">
          <cell r="A625" t="str">
            <v>VarmelagerGrenå</v>
          </cell>
          <cell r="B625" t="str">
            <v>DK-West</v>
          </cell>
          <cell r="G625">
            <v>0</v>
          </cell>
          <cell r="H625">
            <v>15.299999999999999</v>
          </cell>
          <cell r="AK625">
            <v>0</v>
          </cell>
          <cell r="AL625">
            <v>0</v>
          </cell>
          <cell r="AN625">
            <v>0</v>
          </cell>
          <cell r="AO625">
            <v>0</v>
          </cell>
          <cell r="AP625">
            <v>0</v>
          </cell>
          <cell r="AQ625">
            <v>0</v>
          </cell>
          <cell r="BG625" t="b">
            <v>0</v>
          </cell>
          <cell r="BO625" t="b">
            <v>0</v>
          </cell>
          <cell r="CA625" t="b">
            <v>0</v>
          </cell>
          <cell r="CB625" t="b">
            <v>0</v>
          </cell>
          <cell r="CD625" t="b">
            <v>0</v>
          </cell>
          <cell r="CE625" t="b">
            <v>0</v>
          </cell>
          <cell r="CG625" t="b">
            <v>0</v>
          </cell>
          <cell r="CH625" t="b">
            <v>0</v>
          </cell>
          <cell r="CP625">
            <v>0</v>
          </cell>
          <cell r="CT625" t="b">
            <v>0</v>
          </cell>
          <cell r="CV625" t="b">
            <v>0</v>
          </cell>
          <cell r="CX625" t="b">
            <v>0</v>
          </cell>
          <cell r="CZ625" t="b">
            <v>0</v>
          </cell>
          <cell r="DB625" t="b">
            <v>0</v>
          </cell>
          <cell r="DD625" t="b">
            <v>0</v>
          </cell>
          <cell r="DF625" t="b">
            <v>0</v>
          </cell>
          <cell r="DH625" t="b">
            <v>0</v>
          </cell>
          <cell r="DJ625" t="b">
            <v>0</v>
          </cell>
          <cell r="DL625" t="b">
            <v>0</v>
          </cell>
          <cell r="DN625" t="b">
            <v>0</v>
          </cell>
          <cell r="DP625" t="b">
            <v>0</v>
          </cell>
          <cell r="DV625">
            <v>0</v>
          </cell>
          <cell r="DX625">
            <v>0</v>
          </cell>
          <cell r="DZ625">
            <v>0</v>
          </cell>
          <cell r="EB625">
            <v>0</v>
          </cell>
          <cell r="ED625">
            <v>0</v>
          </cell>
          <cell r="EF625">
            <v>0</v>
          </cell>
          <cell r="EJ625">
            <v>0</v>
          </cell>
          <cell r="EL625">
            <v>0</v>
          </cell>
          <cell r="EN625">
            <v>0</v>
          </cell>
          <cell r="EP625">
            <v>0</v>
          </cell>
          <cell r="ER625">
            <v>0</v>
          </cell>
          <cell r="ET625">
            <v>0</v>
          </cell>
          <cell r="EX625">
            <v>0</v>
          </cell>
          <cell r="EZ625">
            <v>0</v>
          </cell>
          <cell r="FD625">
            <v>0</v>
          </cell>
          <cell r="FF625">
            <v>0</v>
          </cell>
        </row>
        <row r="626">
          <cell r="A626" t="str">
            <v>ElkedelGrenå</v>
          </cell>
          <cell r="B626" t="str">
            <v>DK-West</v>
          </cell>
          <cell r="G626" t="e">
            <v>#VALUE!</v>
          </cell>
          <cell r="H626">
            <v>15</v>
          </cell>
          <cell r="AK626">
            <v>0</v>
          </cell>
          <cell r="AL626">
            <v>0</v>
          </cell>
          <cell r="AN626">
            <v>0</v>
          </cell>
          <cell r="AO626">
            <v>0</v>
          </cell>
          <cell r="AP626">
            <v>0</v>
          </cell>
          <cell r="AQ626">
            <v>0</v>
          </cell>
          <cell r="BG626" t="b">
            <v>0</v>
          </cell>
          <cell r="BO626" t="b">
            <v>0</v>
          </cell>
          <cell r="CA626" t="b">
            <v>0</v>
          </cell>
          <cell r="CB626" t="b">
            <v>0</v>
          </cell>
          <cell r="CD626" t="b">
            <v>0</v>
          </cell>
          <cell r="CE626" t="b">
            <v>0</v>
          </cell>
          <cell r="CG626" t="b">
            <v>0</v>
          </cell>
          <cell r="CH626" t="b">
            <v>0</v>
          </cell>
          <cell r="CP626">
            <v>0</v>
          </cell>
          <cell r="CT626" t="b">
            <v>0</v>
          </cell>
          <cell r="CV626" t="b">
            <v>0</v>
          </cell>
          <cell r="CX626" t="b">
            <v>0</v>
          </cell>
          <cell r="CZ626" t="b">
            <v>0</v>
          </cell>
          <cell r="DB626" t="b">
            <v>0</v>
          </cell>
          <cell r="DD626" t="b">
            <v>0</v>
          </cell>
          <cell r="DF626" t="b">
            <v>0</v>
          </cell>
          <cell r="DH626" t="b">
            <v>0</v>
          </cell>
          <cell r="DJ626" t="b">
            <v>0</v>
          </cell>
          <cell r="DL626" t="b">
            <v>0</v>
          </cell>
          <cell r="DN626" t="b">
            <v>0</v>
          </cell>
          <cell r="DP626" t="b">
            <v>0</v>
          </cell>
          <cell r="DV626">
            <v>0</v>
          </cell>
          <cell r="DX626">
            <v>0</v>
          </cell>
          <cell r="DZ626">
            <v>0</v>
          </cell>
          <cell r="EB626">
            <v>0</v>
          </cell>
          <cell r="ED626">
            <v>0</v>
          </cell>
          <cell r="EF626">
            <v>0</v>
          </cell>
          <cell r="EJ626">
            <v>0</v>
          </cell>
          <cell r="EL626">
            <v>0</v>
          </cell>
          <cell r="EN626">
            <v>0</v>
          </cell>
          <cell r="EP626">
            <v>0</v>
          </cell>
          <cell r="ER626">
            <v>0</v>
          </cell>
          <cell r="ET626">
            <v>0</v>
          </cell>
          <cell r="EX626">
            <v>0</v>
          </cell>
          <cell r="EZ626">
            <v>0</v>
          </cell>
          <cell r="FD626">
            <v>0</v>
          </cell>
          <cell r="FF626">
            <v>0</v>
          </cell>
        </row>
        <row r="627">
          <cell r="A627" t="str">
            <v>VKH</v>
          </cell>
          <cell r="B627" t="str">
            <v>DK-West</v>
          </cell>
          <cell r="G627">
            <v>83.52</v>
          </cell>
          <cell r="H627">
            <v>174</v>
          </cell>
          <cell r="AK627">
            <v>24.220799999999997</v>
          </cell>
          <cell r="AL627">
            <v>105.125</v>
          </cell>
          <cell r="AN627">
            <v>0</v>
          </cell>
          <cell r="AO627">
            <v>13.162752000000001</v>
          </cell>
          <cell r="AP627">
            <v>2075.4720000000002</v>
          </cell>
          <cell r="AQ627">
            <v>11.6928</v>
          </cell>
          <cell r="BG627" t="b">
            <v>1</v>
          </cell>
          <cell r="BO627" t="b">
            <v>0</v>
          </cell>
          <cell r="CA627" t="b">
            <v>0</v>
          </cell>
          <cell r="CB627" t="b">
            <v>0</v>
          </cell>
          <cell r="CD627" t="b">
            <v>0</v>
          </cell>
          <cell r="CE627" t="b">
            <v>0</v>
          </cell>
          <cell r="CG627" t="b">
            <v>0</v>
          </cell>
          <cell r="CH627" t="b">
            <v>0</v>
          </cell>
          <cell r="CP627" t="str">
            <v>ECCOABPD</v>
          </cell>
          <cell r="CT627" t="b">
            <v>0</v>
          </cell>
          <cell r="CV627" t="b">
            <v>0</v>
          </cell>
          <cell r="CX627" t="b">
            <v>0</v>
          </cell>
          <cell r="CZ627" t="b">
            <v>0</v>
          </cell>
          <cell r="DB627" t="b">
            <v>0</v>
          </cell>
          <cell r="DD627" t="b">
            <v>0</v>
          </cell>
          <cell r="DF627" t="b">
            <v>0</v>
          </cell>
          <cell r="DH627" t="b">
            <v>0</v>
          </cell>
          <cell r="DJ627" t="b">
            <v>0</v>
          </cell>
          <cell r="DL627" t="b">
            <v>0</v>
          </cell>
          <cell r="DN627" t="b">
            <v>0</v>
          </cell>
          <cell r="DP627" t="b">
            <v>0</v>
          </cell>
          <cell r="DV627">
            <v>0</v>
          </cell>
          <cell r="DX627">
            <v>0</v>
          </cell>
          <cell r="DZ627">
            <v>0</v>
          </cell>
          <cell r="EB627">
            <v>0</v>
          </cell>
          <cell r="ED627">
            <v>0</v>
          </cell>
          <cell r="EF627">
            <v>0</v>
          </cell>
          <cell r="EJ627">
            <v>0</v>
          </cell>
          <cell r="EL627">
            <v>0</v>
          </cell>
          <cell r="EN627">
            <v>0</v>
          </cell>
          <cell r="EP627">
            <v>0</v>
          </cell>
          <cell r="ER627">
            <v>0</v>
          </cell>
          <cell r="ET627">
            <v>0</v>
          </cell>
          <cell r="EX627">
            <v>0</v>
          </cell>
          <cell r="EZ627">
            <v>0</v>
          </cell>
          <cell r="FD627">
            <v>0</v>
          </cell>
          <cell r="FF627">
            <v>0</v>
          </cell>
        </row>
        <row r="628">
          <cell r="A628" t="str">
            <v>VKH</v>
          </cell>
          <cell r="B628" t="str">
            <v>DK-West</v>
          </cell>
          <cell r="G628">
            <v>83.52</v>
          </cell>
          <cell r="H628">
            <v>174</v>
          </cell>
          <cell r="AK628">
            <v>24.220799999999997</v>
          </cell>
          <cell r="AL628">
            <v>105.125</v>
          </cell>
          <cell r="AN628">
            <v>0</v>
          </cell>
          <cell r="AO628">
            <v>6.6815999999999995</v>
          </cell>
          <cell r="AP628">
            <v>1252.8</v>
          </cell>
          <cell r="AQ628">
            <v>11.6928</v>
          </cell>
          <cell r="BG628" t="b">
            <v>1</v>
          </cell>
          <cell r="BO628" t="b">
            <v>0</v>
          </cell>
          <cell r="CA628" t="b">
            <v>0</v>
          </cell>
          <cell r="CB628" t="b">
            <v>0</v>
          </cell>
          <cell r="CD628" t="b">
            <v>0</v>
          </cell>
          <cell r="CE628" t="b">
            <v>0</v>
          </cell>
          <cell r="CG628" t="b">
            <v>0</v>
          </cell>
          <cell r="CH628" t="b">
            <v>0</v>
          </cell>
          <cell r="CP628" t="str">
            <v>ECGASBPD</v>
          </cell>
          <cell r="CT628" t="b">
            <v>0</v>
          </cell>
          <cell r="CV628" t="b">
            <v>0</v>
          </cell>
          <cell r="CX628" t="b">
            <v>0</v>
          </cell>
          <cell r="CZ628" t="b">
            <v>0</v>
          </cell>
          <cell r="DB628" t="b">
            <v>0</v>
          </cell>
          <cell r="DD628" t="b">
            <v>0</v>
          </cell>
          <cell r="DF628" t="b">
            <v>0</v>
          </cell>
          <cell r="DH628" t="b">
            <v>0</v>
          </cell>
          <cell r="DJ628" t="b">
            <v>0</v>
          </cell>
          <cell r="DL628" t="b">
            <v>0</v>
          </cell>
          <cell r="DN628" t="b">
            <v>0</v>
          </cell>
          <cell r="DP628" t="b">
            <v>0</v>
          </cell>
          <cell r="DV628">
            <v>0</v>
          </cell>
          <cell r="DX628">
            <v>0</v>
          </cell>
          <cell r="DZ628">
            <v>0</v>
          </cell>
          <cell r="EB628">
            <v>0</v>
          </cell>
          <cell r="ED628">
            <v>0</v>
          </cell>
          <cell r="EF628">
            <v>0</v>
          </cell>
          <cell r="EJ628">
            <v>0</v>
          </cell>
          <cell r="EL628">
            <v>0</v>
          </cell>
          <cell r="EN628">
            <v>0</v>
          </cell>
          <cell r="EP628">
            <v>0</v>
          </cell>
          <cell r="ER628">
            <v>0</v>
          </cell>
          <cell r="ET628">
            <v>0</v>
          </cell>
          <cell r="EX628">
            <v>0</v>
          </cell>
          <cell r="EZ628">
            <v>0</v>
          </cell>
          <cell r="FD628">
            <v>0</v>
          </cell>
          <cell r="FF628">
            <v>0</v>
          </cell>
        </row>
        <row r="629">
          <cell r="A629" t="str">
            <v>VKH</v>
          </cell>
          <cell r="B629" t="str">
            <v>DK-West</v>
          </cell>
          <cell r="G629">
            <v>83.52</v>
          </cell>
          <cell r="H629">
            <v>174</v>
          </cell>
          <cell r="AK629">
            <v>24.220799999999997</v>
          </cell>
          <cell r="AL629">
            <v>105.125</v>
          </cell>
          <cell r="AN629">
            <v>0</v>
          </cell>
          <cell r="AO629">
            <v>13.162752000000001</v>
          </cell>
          <cell r="AP629">
            <v>2075.4720000000002</v>
          </cell>
          <cell r="AQ629">
            <v>11.6928</v>
          </cell>
          <cell r="BG629" t="b">
            <v>1</v>
          </cell>
          <cell r="BO629" t="b">
            <v>0</v>
          </cell>
          <cell r="CA629" t="b">
            <v>0</v>
          </cell>
          <cell r="CB629" t="b">
            <v>0</v>
          </cell>
          <cell r="CD629" t="b">
            <v>0</v>
          </cell>
          <cell r="CE629" t="b">
            <v>0</v>
          </cell>
          <cell r="CG629" t="b">
            <v>0</v>
          </cell>
          <cell r="CH629" t="b">
            <v>0</v>
          </cell>
          <cell r="CP629" t="str">
            <v>ECFL1BPD</v>
          </cell>
          <cell r="CT629" t="b">
            <v>0</v>
          </cell>
          <cell r="CV629" t="b">
            <v>0</v>
          </cell>
          <cell r="CX629" t="b">
            <v>0</v>
          </cell>
          <cell r="CZ629" t="b">
            <v>0</v>
          </cell>
          <cell r="DB629" t="b">
            <v>0</v>
          </cell>
          <cell r="DD629" t="b">
            <v>0</v>
          </cell>
          <cell r="DF629" t="b">
            <v>0</v>
          </cell>
          <cell r="DH629" t="b">
            <v>0</v>
          </cell>
          <cell r="DJ629" t="b">
            <v>0</v>
          </cell>
          <cell r="DL629" t="b">
            <v>0</v>
          </cell>
          <cell r="DN629" t="b">
            <v>0</v>
          </cell>
          <cell r="DP629" t="b">
            <v>0</v>
          </cell>
          <cell r="DV629">
            <v>0</v>
          </cell>
          <cell r="DX629">
            <v>0</v>
          </cell>
          <cell r="DZ629">
            <v>0</v>
          </cell>
          <cell r="EB629">
            <v>0</v>
          </cell>
          <cell r="ED629">
            <v>0</v>
          </cell>
          <cell r="EF629">
            <v>0</v>
          </cell>
          <cell r="EJ629">
            <v>0</v>
          </cell>
          <cell r="EL629">
            <v>0</v>
          </cell>
          <cell r="EN629">
            <v>0</v>
          </cell>
          <cell r="EP629">
            <v>0</v>
          </cell>
          <cell r="ER629">
            <v>0</v>
          </cell>
          <cell r="ET629">
            <v>0</v>
          </cell>
          <cell r="EX629">
            <v>0</v>
          </cell>
          <cell r="EZ629">
            <v>0</v>
          </cell>
          <cell r="FD629">
            <v>0</v>
          </cell>
          <cell r="FF629">
            <v>0</v>
          </cell>
        </row>
        <row r="630">
          <cell r="A630" t="str">
            <v>VKH</v>
          </cell>
          <cell r="B630" t="str">
            <v>DK-West</v>
          </cell>
          <cell r="G630">
            <v>83.52</v>
          </cell>
          <cell r="H630">
            <v>174</v>
          </cell>
          <cell r="AK630">
            <v>24.220799999999997</v>
          </cell>
          <cell r="AL630">
            <v>105.125</v>
          </cell>
          <cell r="AN630">
            <v>0</v>
          </cell>
          <cell r="AO630">
            <v>13.162752000000001</v>
          </cell>
          <cell r="AP630">
            <v>2075.4720000000002</v>
          </cell>
          <cell r="AQ630">
            <v>11.6928</v>
          </cell>
          <cell r="BG630" t="b">
            <v>1</v>
          </cell>
          <cell r="BO630" t="b">
            <v>1</v>
          </cell>
          <cell r="CA630" t="b">
            <v>1</v>
          </cell>
          <cell r="CB630" t="b">
            <v>1</v>
          </cell>
          <cell r="CD630" t="b">
            <v>0</v>
          </cell>
          <cell r="CE630" t="b">
            <v>0</v>
          </cell>
          <cell r="CG630" t="b">
            <v>0</v>
          </cell>
          <cell r="CH630" t="b">
            <v>0</v>
          </cell>
          <cell r="CP630" t="str">
            <v>ECWOGBPD</v>
          </cell>
          <cell r="CT630" t="b">
            <v>1</v>
          </cell>
          <cell r="CV630" t="b">
            <v>1</v>
          </cell>
          <cell r="CX630" t="b">
            <v>0</v>
          </cell>
          <cell r="CZ630" t="b">
            <v>0</v>
          </cell>
          <cell r="DB630" t="b">
            <v>0</v>
          </cell>
          <cell r="DD630" t="b">
            <v>0</v>
          </cell>
          <cell r="DF630" t="b">
            <v>1</v>
          </cell>
          <cell r="DH630" t="b">
            <v>1</v>
          </cell>
          <cell r="DJ630" t="b">
            <v>0</v>
          </cell>
          <cell r="DL630" t="b">
            <v>0</v>
          </cell>
          <cell r="DN630" t="b">
            <v>0</v>
          </cell>
          <cell r="DP630" t="b">
            <v>0</v>
          </cell>
          <cell r="DV630">
            <v>83.52</v>
          </cell>
          <cell r="DX630">
            <v>83.52</v>
          </cell>
          <cell r="DZ630">
            <v>0</v>
          </cell>
          <cell r="EB630">
            <v>0</v>
          </cell>
          <cell r="ED630">
            <v>0</v>
          </cell>
          <cell r="EF630">
            <v>0</v>
          </cell>
          <cell r="EJ630">
            <v>174</v>
          </cell>
          <cell r="EL630">
            <v>174</v>
          </cell>
          <cell r="EN630">
            <v>0</v>
          </cell>
          <cell r="EP630">
            <v>0</v>
          </cell>
          <cell r="ER630">
            <v>0</v>
          </cell>
          <cell r="ET630">
            <v>0</v>
          </cell>
          <cell r="EX630">
            <v>0</v>
          </cell>
          <cell r="EZ630">
            <v>0</v>
          </cell>
          <cell r="FD630">
            <v>0</v>
          </cell>
          <cell r="FF630">
            <v>0</v>
          </cell>
        </row>
        <row r="631">
          <cell r="A631" t="str">
            <v>VKH</v>
          </cell>
          <cell r="B631" t="str">
            <v>DK-West</v>
          </cell>
          <cell r="G631">
            <v>83.52</v>
          </cell>
          <cell r="H631">
            <v>174</v>
          </cell>
          <cell r="AK631">
            <v>24.220799999999997</v>
          </cell>
          <cell r="AL631">
            <v>105.125</v>
          </cell>
          <cell r="AN631">
            <v>0</v>
          </cell>
          <cell r="AO631">
            <v>13.162752000000001</v>
          </cell>
          <cell r="AP631">
            <v>2075.4720000000002</v>
          </cell>
          <cell r="AQ631">
            <v>11.6928</v>
          </cell>
          <cell r="BG631" t="b">
            <v>1</v>
          </cell>
          <cell r="BO631" t="b">
            <v>0</v>
          </cell>
          <cell r="CA631" t="b">
            <v>0</v>
          </cell>
          <cell r="CB631" t="b">
            <v>0</v>
          </cell>
          <cell r="CD631" t="b">
            <v>1</v>
          </cell>
          <cell r="CE631" t="b">
            <v>1</v>
          </cell>
          <cell r="CG631" t="b">
            <v>0</v>
          </cell>
          <cell r="CH631" t="b">
            <v>0</v>
          </cell>
          <cell r="CT631" t="b">
            <v>0</v>
          </cell>
          <cell r="CV631" t="b">
            <v>0</v>
          </cell>
          <cell r="CX631" t="b">
            <v>0</v>
          </cell>
          <cell r="CZ631" t="b">
            <v>0</v>
          </cell>
          <cell r="DB631" t="b">
            <v>0</v>
          </cell>
          <cell r="DD631" t="b">
            <v>0</v>
          </cell>
          <cell r="DF631" t="b">
            <v>0</v>
          </cell>
          <cell r="DH631" t="b">
            <v>0</v>
          </cell>
          <cell r="DJ631" t="b">
            <v>0</v>
          </cell>
          <cell r="DL631" t="b">
            <v>0</v>
          </cell>
          <cell r="DN631" t="b">
            <v>0</v>
          </cell>
          <cell r="DP631" t="b">
            <v>0</v>
          </cell>
          <cell r="DV631">
            <v>0</v>
          </cell>
          <cell r="DX631">
            <v>0</v>
          </cell>
          <cell r="DZ631">
            <v>0</v>
          </cell>
          <cell r="EB631">
            <v>0</v>
          </cell>
          <cell r="ED631">
            <v>0</v>
          </cell>
          <cell r="EF631">
            <v>0</v>
          </cell>
          <cell r="EJ631">
            <v>0</v>
          </cell>
          <cell r="EL631">
            <v>0</v>
          </cell>
          <cell r="EN631">
            <v>0</v>
          </cell>
          <cell r="EP631">
            <v>0</v>
          </cell>
          <cell r="ER631">
            <v>0</v>
          </cell>
          <cell r="ET631">
            <v>0</v>
          </cell>
          <cell r="EX631">
            <v>83.52</v>
          </cell>
          <cell r="EZ631">
            <v>174</v>
          </cell>
          <cell r="FD631">
            <v>0</v>
          </cell>
          <cell r="FF631">
            <v>0</v>
          </cell>
        </row>
        <row r="632">
          <cell r="A632" t="str">
            <v>VKH2</v>
          </cell>
          <cell r="B632" t="str">
            <v>DK-West</v>
          </cell>
          <cell r="G632">
            <v>55.769230769230766</v>
          </cell>
          <cell r="H632">
            <v>174</v>
          </cell>
          <cell r="AK632">
            <v>13.245192307692307</v>
          </cell>
          <cell r="AL632">
            <v>128.934</v>
          </cell>
          <cell r="AN632">
            <v>0</v>
          </cell>
          <cell r="AO632">
            <v>9.6201923076923066</v>
          </cell>
          <cell r="AP632">
            <v>1338.4615384615383</v>
          </cell>
          <cell r="AQ632">
            <v>7.8076923076923084</v>
          </cell>
          <cell r="BG632" t="b">
            <v>1</v>
          </cell>
          <cell r="BO632" t="b">
            <v>0</v>
          </cell>
          <cell r="CA632" t="b">
            <v>0</v>
          </cell>
          <cell r="CB632" t="b">
            <v>0</v>
          </cell>
          <cell r="CD632" t="b">
            <v>0</v>
          </cell>
          <cell r="CE632" t="b">
            <v>0</v>
          </cell>
          <cell r="CG632" t="b">
            <v>0</v>
          </cell>
          <cell r="CH632" t="b">
            <v>0</v>
          </cell>
          <cell r="CP632" t="str">
            <v>ECXXXBPD</v>
          </cell>
          <cell r="CT632" t="b">
            <v>0</v>
          </cell>
          <cell r="CV632" t="b">
            <v>0</v>
          </cell>
          <cell r="CX632" t="b">
            <v>1</v>
          </cell>
          <cell r="CZ632" t="b">
            <v>1</v>
          </cell>
          <cell r="DB632" t="b">
            <v>1</v>
          </cell>
          <cell r="DD632" t="b">
            <v>1</v>
          </cell>
          <cell r="DF632" t="b">
            <v>0</v>
          </cell>
          <cell r="DH632" t="b">
            <v>0</v>
          </cell>
          <cell r="DJ632" t="b">
            <v>1</v>
          </cell>
          <cell r="DL632" t="b">
            <v>1</v>
          </cell>
          <cell r="DN632" t="b">
            <v>1</v>
          </cell>
          <cell r="DP632" t="b">
            <v>1</v>
          </cell>
          <cell r="DV632">
            <v>0</v>
          </cell>
          <cell r="DX632">
            <v>0</v>
          </cell>
          <cell r="DZ632">
            <v>0</v>
          </cell>
          <cell r="EB632">
            <v>0</v>
          </cell>
          <cell r="ED632">
            <v>0</v>
          </cell>
          <cell r="EF632">
            <v>0</v>
          </cell>
          <cell r="EJ632">
            <v>0</v>
          </cell>
          <cell r="EL632">
            <v>0</v>
          </cell>
          <cell r="EN632">
            <v>0</v>
          </cell>
          <cell r="EP632">
            <v>0</v>
          </cell>
          <cell r="ER632">
            <v>0</v>
          </cell>
          <cell r="ET632">
            <v>0</v>
          </cell>
          <cell r="EX632">
            <v>0</v>
          </cell>
          <cell r="EZ632">
            <v>0</v>
          </cell>
          <cell r="FD632">
            <v>0</v>
          </cell>
          <cell r="FF632">
            <v>0</v>
          </cell>
        </row>
        <row r="633">
          <cell r="A633" t="str">
            <v>L90_KV_Herning</v>
          </cell>
          <cell r="B633" t="str">
            <v>DK-West</v>
          </cell>
          <cell r="G633">
            <v>3.2183999999999999</v>
          </cell>
          <cell r="H633">
            <v>10.8</v>
          </cell>
          <cell r="AK633">
            <v>0.6694272</v>
          </cell>
          <cell r="AL633">
            <v>7.5382550335570473</v>
          </cell>
          <cell r="AN633">
            <v>0</v>
          </cell>
          <cell r="AO633">
            <v>6.6032878320000004</v>
          </cell>
          <cell r="AP633">
            <v>0</v>
          </cell>
          <cell r="AQ633">
            <v>0.28965599999999997</v>
          </cell>
          <cell r="BG633" t="b">
            <v>1</v>
          </cell>
          <cell r="BO633" t="b">
            <v>0</v>
          </cell>
          <cell r="CA633" t="b">
            <v>0</v>
          </cell>
          <cell r="CB633" t="b">
            <v>0</v>
          </cell>
          <cell r="CD633" t="b">
            <v>0</v>
          </cell>
          <cell r="CE633" t="b">
            <v>0</v>
          </cell>
          <cell r="CG633" t="b">
            <v>0</v>
          </cell>
          <cell r="CH633" t="b">
            <v>0</v>
          </cell>
          <cell r="CP633" t="str">
            <v>ECWSTBPD</v>
          </cell>
          <cell r="CT633" t="b">
            <v>0</v>
          </cell>
          <cell r="CV633" t="b">
            <v>0</v>
          </cell>
          <cell r="CX633" t="b">
            <v>0</v>
          </cell>
          <cell r="CZ633" t="b">
            <v>0</v>
          </cell>
          <cell r="DB633" t="b">
            <v>0</v>
          </cell>
          <cell r="DD633" t="b">
            <v>0</v>
          </cell>
          <cell r="DF633" t="b">
            <v>0</v>
          </cell>
          <cell r="DH633" t="b">
            <v>0</v>
          </cell>
          <cell r="DJ633" t="b">
            <v>0</v>
          </cell>
          <cell r="DL633" t="b">
            <v>0</v>
          </cell>
          <cell r="DN633" t="b">
            <v>0</v>
          </cell>
          <cell r="DP633" t="b">
            <v>0</v>
          </cell>
          <cell r="DV633">
            <v>0</v>
          </cell>
          <cell r="DX633">
            <v>0</v>
          </cell>
          <cell r="DZ633">
            <v>0</v>
          </cell>
          <cell r="EB633">
            <v>0</v>
          </cell>
          <cell r="ED633">
            <v>0</v>
          </cell>
          <cell r="EF633">
            <v>0</v>
          </cell>
          <cell r="EJ633">
            <v>0</v>
          </cell>
          <cell r="EL633">
            <v>0</v>
          </cell>
          <cell r="EN633">
            <v>0</v>
          </cell>
          <cell r="EP633">
            <v>0</v>
          </cell>
          <cell r="ER633">
            <v>0</v>
          </cell>
          <cell r="ET633">
            <v>0</v>
          </cell>
          <cell r="EX633">
            <v>0</v>
          </cell>
          <cell r="EZ633">
            <v>0</v>
          </cell>
          <cell r="FD633">
            <v>0</v>
          </cell>
          <cell r="FF633">
            <v>0</v>
          </cell>
        </row>
        <row r="634">
          <cell r="A634" t="str">
            <v>L90_KV_Herning</v>
          </cell>
          <cell r="B634" t="str">
            <v>DK-West</v>
          </cell>
          <cell r="G634">
            <v>3.2183999999999999</v>
          </cell>
          <cell r="H634">
            <v>10.8</v>
          </cell>
          <cell r="AK634">
            <v>0.6694272</v>
          </cell>
          <cell r="AL634">
            <v>7.5382550335570473</v>
          </cell>
          <cell r="AN634">
            <v>0</v>
          </cell>
          <cell r="AO634">
            <v>6.0662012400000007</v>
          </cell>
          <cell r="AP634">
            <v>0</v>
          </cell>
          <cell r="AQ634">
            <v>0.28965599999999997</v>
          </cell>
          <cell r="BG634" t="b">
            <v>1</v>
          </cell>
          <cell r="BO634" t="b">
            <v>1</v>
          </cell>
          <cell r="CA634" t="b">
            <v>1</v>
          </cell>
          <cell r="CB634" t="b">
            <v>1</v>
          </cell>
          <cell r="CD634" t="b">
            <v>0</v>
          </cell>
          <cell r="CE634" t="b">
            <v>0</v>
          </cell>
          <cell r="CG634" t="b">
            <v>0</v>
          </cell>
          <cell r="CH634" t="b">
            <v>0</v>
          </cell>
          <cell r="CP634" t="str">
            <v>ECWSTBPD</v>
          </cell>
          <cell r="CT634" t="b">
            <v>1</v>
          </cell>
          <cell r="CV634" t="b">
            <v>0</v>
          </cell>
          <cell r="CX634" t="b">
            <v>0</v>
          </cell>
          <cell r="CZ634" t="b">
            <v>0</v>
          </cell>
          <cell r="DB634" t="b">
            <v>0</v>
          </cell>
          <cell r="DD634" t="b">
            <v>0</v>
          </cell>
          <cell r="DF634" t="b">
            <v>1</v>
          </cell>
          <cell r="DH634" t="b">
            <v>0</v>
          </cell>
          <cell r="DJ634" t="b">
            <v>0</v>
          </cell>
          <cell r="DL634" t="b">
            <v>0</v>
          </cell>
          <cell r="DN634" t="b">
            <v>0</v>
          </cell>
          <cell r="DP634" t="b">
            <v>0</v>
          </cell>
          <cell r="DV634">
            <v>3.2183999999999999</v>
          </cell>
          <cell r="DX634">
            <v>0</v>
          </cell>
          <cell r="DZ634">
            <v>0</v>
          </cell>
          <cell r="EB634">
            <v>0</v>
          </cell>
          <cell r="ED634">
            <v>0</v>
          </cell>
          <cell r="EF634">
            <v>0</v>
          </cell>
          <cell r="EJ634">
            <v>10.8</v>
          </cell>
          <cell r="EL634">
            <v>0</v>
          </cell>
          <cell r="EN634">
            <v>0</v>
          </cell>
          <cell r="EP634">
            <v>0</v>
          </cell>
          <cell r="ER634">
            <v>0</v>
          </cell>
          <cell r="ET634">
            <v>0</v>
          </cell>
          <cell r="EX634">
            <v>0</v>
          </cell>
          <cell r="EZ634">
            <v>0</v>
          </cell>
          <cell r="FD634">
            <v>0</v>
          </cell>
          <cell r="FF634">
            <v>0</v>
          </cell>
        </row>
        <row r="635">
          <cell r="A635" t="str">
            <v>L90_KV_Herning</v>
          </cell>
          <cell r="B635" t="str">
            <v>DK-West</v>
          </cell>
          <cell r="G635">
            <v>3.2183999999999999</v>
          </cell>
          <cell r="H635">
            <v>10.8</v>
          </cell>
          <cell r="AK635">
            <v>0.6694272</v>
          </cell>
          <cell r="AL635">
            <v>7.5382550335570473</v>
          </cell>
          <cell r="AN635">
            <v>0</v>
          </cell>
          <cell r="AO635">
            <v>5.965497504</v>
          </cell>
          <cell r="AP635">
            <v>0</v>
          </cell>
          <cell r="AQ635">
            <v>0.28965599999999997</v>
          </cell>
          <cell r="BG635" t="b">
            <v>1</v>
          </cell>
          <cell r="BO635" t="b">
            <v>0</v>
          </cell>
          <cell r="CA635" t="b">
            <v>0</v>
          </cell>
          <cell r="CB635" t="b">
            <v>0</v>
          </cell>
          <cell r="CD635" t="b">
            <v>1</v>
          </cell>
          <cell r="CE635" t="b">
            <v>1</v>
          </cell>
          <cell r="CG635" t="b">
            <v>0</v>
          </cell>
          <cell r="CH635" t="b">
            <v>0</v>
          </cell>
          <cell r="CT635" t="b">
            <v>0</v>
          </cell>
          <cell r="CV635" t="b">
            <v>0</v>
          </cell>
          <cell r="CX635" t="b">
            <v>0</v>
          </cell>
          <cell r="CZ635" t="b">
            <v>0</v>
          </cell>
          <cell r="DB635" t="b">
            <v>0</v>
          </cell>
          <cell r="DD635" t="b">
            <v>0</v>
          </cell>
          <cell r="DF635" t="b">
            <v>0</v>
          </cell>
          <cell r="DH635" t="b">
            <v>0</v>
          </cell>
          <cell r="DJ635" t="b">
            <v>0</v>
          </cell>
          <cell r="DL635" t="b">
            <v>0</v>
          </cell>
          <cell r="DN635" t="b">
            <v>0</v>
          </cell>
          <cell r="DP635" t="b">
            <v>0</v>
          </cell>
          <cell r="DV635">
            <v>0</v>
          </cell>
          <cell r="DX635">
            <v>0</v>
          </cell>
          <cell r="DZ635">
            <v>0</v>
          </cell>
          <cell r="EB635">
            <v>0</v>
          </cell>
          <cell r="ED635">
            <v>0</v>
          </cell>
          <cell r="EF635">
            <v>0</v>
          </cell>
          <cell r="EJ635">
            <v>0</v>
          </cell>
          <cell r="EL635">
            <v>0</v>
          </cell>
          <cell r="EN635">
            <v>0</v>
          </cell>
          <cell r="EP635">
            <v>0</v>
          </cell>
          <cell r="ER635">
            <v>0</v>
          </cell>
          <cell r="ET635">
            <v>0</v>
          </cell>
          <cell r="EX635">
            <v>3.2183999999999999</v>
          </cell>
          <cell r="EZ635">
            <v>10.8</v>
          </cell>
          <cell r="FD635">
            <v>0</v>
          </cell>
          <cell r="FF635">
            <v>0</v>
          </cell>
        </row>
        <row r="636">
          <cell r="A636" t="str">
            <v>L90_KV_Herning2</v>
          </cell>
          <cell r="B636" t="str">
            <v>DK-West</v>
          </cell>
          <cell r="G636">
            <v>3.8644842025123722</v>
          </cell>
          <cell r="H636">
            <v>10.8</v>
          </cell>
          <cell r="AK636">
            <v>0.9398425580510088</v>
          </cell>
          <cell r="AL636">
            <v>7.3403969361702117</v>
          </cell>
          <cell r="AN636">
            <v>0</v>
          </cell>
          <cell r="AO636">
            <v>4.4828016749143513</v>
          </cell>
          <cell r="AP636">
            <v>0</v>
          </cell>
          <cell r="AQ636">
            <v>0.27051389417586602</v>
          </cell>
          <cell r="BG636" t="b">
            <v>1</v>
          </cell>
          <cell r="BO636" t="b">
            <v>0</v>
          </cell>
          <cell r="CA636" t="b">
            <v>0</v>
          </cell>
          <cell r="CB636" t="b">
            <v>0</v>
          </cell>
          <cell r="CD636" t="b">
            <v>0</v>
          </cell>
          <cell r="CE636" t="b">
            <v>0</v>
          </cell>
          <cell r="CG636" t="b">
            <v>0</v>
          </cell>
          <cell r="CH636" t="b">
            <v>0</v>
          </cell>
          <cell r="CP636" t="str">
            <v>ECWSTBPD</v>
          </cell>
          <cell r="CT636" t="b">
            <v>0</v>
          </cell>
          <cell r="CV636" t="b">
            <v>1</v>
          </cell>
          <cell r="CX636" t="b">
            <v>1</v>
          </cell>
          <cell r="CZ636" t="b">
            <v>1</v>
          </cell>
          <cell r="DB636" t="b">
            <v>1</v>
          </cell>
          <cell r="DD636" t="b">
            <v>0</v>
          </cell>
          <cell r="DF636" t="b">
            <v>0</v>
          </cell>
          <cell r="DH636" t="b">
            <v>1</v>
          </cell>
          <cell r="DJ636" t="b">
            <v>1</v>
          </cell>
          <cell r="DL636" t="b">
            <v>1</v>
          </cell>
          <cell r="DN636" t="b">
            <v>1</v>
          </cell>
          <cell r="DP636" t="b">
            <v>0</v>
          </cell>
          <cell r="DV636">
            <v>0</v>
          </cell>
          <cell r="DX636">
            <v>0</v>
          </cell>
          <cell r="DZ636">
            <v>0</v>
          </cell>
          <cell r="EB636">
            <v>0</v>
          </cell>
          <cell r="ED636">
            <v>0</v>
          </cell>
          <cell r="EF636">
            <v>0</v>
          </cell>
          <cell r="EJ636">
            <v>0</v>
          </cell>
          <cell r="EL636">
            <v>0</v>
          </cell>
          <cell r="EN636">
            <v>0</v>
          </cell>
          <cell r="EP636">
            <v>0</v>
          </cell>
          <cell r="ER636">
            <v>0</v>
          </cell>
          <cell r="ET636">
            <v>0</v>
          </cell>
          <cell r="EX636">
            <v>0</v>
          </cell>
          <cell r="EZ636">
            <v>0</v>
          </cell>
          <cell r="FD636">
            <v>0</v>
          </cell>
          <cell r="FF636">
            <v>0</v>
          </cell>
        </row>
        <row r="637">
          <cell r="A637" t="str">
            <v>L90_Kedler_Herning</v>
          </cell>
          <cell r="B637" t="str">
            <v>DK-West</v>
          </cell>
          <cell r="G637">
            <v>0</v>
          </cell>
          <cell r="H637">
            <v>8</v>
          </cell>
          <cell r="AK637">
            <v>0</v>
          </cell>
          <cell r="AL637">
            <v>6.4</v>
          </cell>
          <cell r="AN637">
            <v>0</v>
          </cell>
          <cell r="AO637">
            <v>1.5840000000000001</v>
          </cell>
          <cell r="AP637">
            <v>0</v>
          </cell>
          <cell r="AQ637">
            <v>0.56000000000000005</v>
          </cell>
          <cell r="BG637" t="b">
            <v>1</v>
          </cell>
          <cell r="BO637" t="b">
            <v>0</v>
          </cell>
          <cell r="CA637" t="b">
            <v>0</v>
          </cell>
          <cell r="CB637" t="b">
            <v>0</v>
          </cell>
          <cell r="CD637" t="b">
            <v>0</v>
          </cell>
          <cell r="CE637" t="b">
            <v>0</v>
          </cell>
          <cell r="CG637" t="b">
            <v>0</v>
          </cell>
          <cell r="CH637" t="b">
            <v>0</v>
          </cell>
          <cell r="CP637" t="str">
            <v>EHWSTBOD</v>
          </cell>
          <cell r="CT637" t="b">
            <v>0</v>
          </cell>
          <cell r="CV637" t="b">
            <v>0</v>
          </cell>
          <cell r="CX637" t="b">
            <v>0</v>
          </cell>
          <cell r="CZ637" t="b">
            <v>0</v>
          </cell>
          <cell r="DB637" t="b">
            <v>0</v>
          </cell>
          <cell r="DD637" t="b">
            <v>0</v>
          </cell>
          <cell r="DF637" t="b">
            <v>0</v>
          </cell>
          <cell r="DH637" t="b">
            <v>0</v>
          </cell>
          <cell r="DJ637" t="b">
            <v>0</v>
          </cell>
          <cell r="DL637" t="b">
            <v>0</v>
          </cell>
          <cell r="DN637" t="b">
            <v>0</v>
          </cell>
          <cell r="DP637" t="b">
            <v>0</v>
          </cell>
          <cell r="DV637">
            <v>0</v>
          </cell>
          <cell r="DX637">
            <v>0</v>
          </cell>
          <cell r="DZ637">
            <v>0</v>
          </cell>
          <cell r="EB637">
            <v>0</v>
          </cell>
          <cell r="ED637">
            <v>0</v>
          </cell>
          <cell r="EF637">
            <v>0</v>
          </cell>
          <cell r="EJ637">
            <v>0</v>
          </cell>
          <cell r="EL637">
            <v>0</v>
          </cell>
          <cell r="EN637">
            <v>0</v>
          </cell>
          <cell r="EP637">
            <v>0</v>
          </cell>
          <cell r="ER637">
            <v>0</v>
          </cell>
          <cell r="ET637">
            <v>0</v>
          </cell>
          <cell r="EX637">
            <v>0</v>
          </cell>
          <cell r="EZ637">
            <v>0</v>
          </cell>
          <cell r="FD637">
            <v>0</v>
          </cell>
          <cell r="FF637">
            <v>0</v>
          </cell>
        </row>
        <row r="638">
          <cell r="A638" t="str">
            <v>BiogasKV</v>
          </cell>
          <cell r="B638" t="str">
            <v>DK-West</v>
          </cell>
          <cell r="G638">
            <v>3.0184700000000002</v>
          </cell>
          <cell r="H638">
            <v>4.03</v>
          </cell>
          <cell r="AK638">
            <v>1.1590924800000002</v>
          </cell>
          <cell r="AL638">
            <v>2.0661148197596799</v>
          </cell>
          <cell r="AN638">
            <v>0</v>
          </cell>
          <cell r="AO638">
            <v>0.30184700000000003</v>
          </cell>
          <cell r="AP638">
            <v>90.554100000000005</v>
          </cell>
          <cell r="AQ638">
            <v>0.30184700000000003</v>
          </cell>
          <cell r="BG638" t="b">
            <v>1</v>
          </cell>
          <cell r="BO638" t="b">
            <v>1</v>
          </cell>
          <cell r="CA638" t="b">
            <v>1</v>
          </cell>
          <cell r="CB638" t="b">
            <v>1</v>
          </cell>
          <cell r="CD638" t="b">
            <v>0</v>
          </cell>
          <cell r="CE638" t="b">
            <v>0</v>
          </cell>
          <cell r="CG638" t="b">
            <v>0</v>
          </cell>
          <cell r="CH638" t="b">
            <v>0</v>
          </cell>
          <cell r="CP638" t="str">
            <v>ECBGAEND</v>
          </cell>
          <cell r="CT638" t="b">
            <v>1</v>
          </cell>
          <cell r="CV638" t="b">
            <v>1</v>
          </cell>
          <cell r="CX638" t="b">
            <v>1</v>
          </cell>
          <cell r="CZ638" t="b">
            <v>1</v>
          </cell>
          <cell r="DB638" t="b">
            <v>0</v>
          </cell>
          <cell r="DD638" t="b">
            <v>0</v>
          </cell>
          <cell r="DF638" t="b">
            <v>1</v>
          </cell>
          <cell r="DH638" t="b">
            <v>1</v>
          </cell>
          <cell r="DJ638" t="b">
            <v>1</v>
          </cell>
          <cell r="DL638" t="b">
            <v>1</v>
          </cell>
          <cell r="DN638" t="b">
            <v>0</v>
          </cell>
          <cell r="DP638" t="b">
            <v>0</v>
          </cell>
          <cell r="DV638">
            <v>3.0184700000000002</v>
          </cell>
          <cell r="DX638">
            <v>3.0184700000000002</v>
          </cell>
          <cell r="DZ638">
            <v>3.0184700000000002</v>
          </cell>
          <cell r="EB638">
            <v>3.0184700000000002</v>
          </cell>
          <cell r="ED638">
            <v>0</v>
          </cell>
          <cell r="EF638">
            <v>0</v>
          </cell>
          <cell r="EJ638">
            <v>4.03</v>
          </cell>
          <cell r="EL638">
            <v>4.03</v>
          </cell>
          <cell r="EN638">
            <v>4.03</v>
          </cell>
          <cell r="EP638">
            <v>4.03</v>
          </cell>
          <cell r="ER638">
            <v>0</v>
          </cell>
          <cell r="ET638">
            <v>0</v>
          </cell>
          <cell r="EX638">
            <v>0</v>
          </cell>
          <cell r="EZ638">
            <v>0</v>
          </cell>
          <cell r="FD638">
            <v>0</v>
          </cell>
          <cell r="FF638">
            <v>0</v>
          </cell>
        </row>
        <row r="639">
          <cell r="A639" t="str">
            <v>BiogasKedel</v>
          </cell>
          <cell r="B639" t="str">
            <v>DK-West</v>
          </cell>
          <cell r="G639">
            <v>0</v>
          </cell>
          <cell r="H639">
            <v>6</v>
          </cell>
          <cell r="AK639">
            <v>0</v>
          </cell>
          <cell r="AL639">
            <v>5.6639999999999997</v>
          </cell>
          <cell r="AN639">
            <v>0</v>
          </cell>
          <cell r="AO639">
            <v>0</v>
          </cell>
          <cell r="AP639">
            <v>64.800000000000011</v>
          </cell>
          <cell r="AQ639">
            <v>0</v>
          </cell>
          <cell r="BG639" t="b">
            <v>1</v>
          </cell>
          <cell r="BO639" t="b">
            <v>1</v>
          </cell>
          <cell r="CA639" t="b">
            <v>0</v>
          </cell>
          <cell r="CB639" t="b">
            <v>1</v>
          </cell>
          <cell r="CD639" t="b">
            <v>0</v>
          </cell>
          <cell r="CE639" t="b">
            <v>0</v>
          </cell>
          <cell r="CG639" t="b">
            <v>0</v>
          </cell>
          <cell r="CH639" t="b">
            <v>0</v>
          </cell>
          <cell r="CP639" t="str">
            <v>EHBGABOD</v>
          </cell>
          <cell r="CT639" t="b">
            <v>0</v>
          </cell>
          <cell r="CV639" t="b">
            <v>0</v>
          </cell>
          <cell r="CX639" t="b">
            <v>0</v>
          </cell>
          <cell r="CZ639" t="b">
            <v>0</v>
          </cell>
          <cell r="DB639" t="b">
            <v>0</v>
          </cell>
          <cell r="DD639" t="b">
            <v>0</v>
          </cell>
          <cell r="DF639" t="b">
            <v>1</v>
          </cell>
          <cell r="DH639" t="b">
            <v>1</v>
          </cell>
          <cell r="DJ639" t="b">
            <v>1</v>
          </cell>
          <cell r="DL639" t="b">
            <v>1</v>
          </cell>
          <cell r="DN639" t="b">
            <v>0</v>
          </cell>
          <cell r="DP639" t="b">
            <v>0</v>
          </cell>
          <cell r="DV639">
            <v>0</v>
          </cell>
          <cell r="DX639">
            <v>0</v>
          </cell>
          <cell r="DZ639">
            <v>0</v>
          </cell>
          <cell r="EB639">
            <v>0</v>
          </cell>
          <cell r="ED639">
            <v>0</v>
          </cell>
          <cell r="EF639">
            <v>0</v>
          </cell>
          <cell r="EJ639">
            <v>6</v>
          </cell>
          <cell r="EL639">
            <v>6</v>
          </cell>
          <cell r="EN639">
            <v>6</v>
          </cell>
          <cell r="EP639">
            <v>6</v>
          </cell>
          <cell r="ER639">
            <v>0</v>
          </cell>
          <cell r="ET639">
            <v>0</v>
          </cell>
          <cell r="EX639">
            <v>0</v>
          </cell>
          <cell r="EZ639">
            <v>0</v>
          </cell>
          <cell r="FD639">
            <v>0</v>
          </cell>
          <cell r="FF639">
            <v>0</v>
          </cell>
        </row>
        <row r="640">
          <cell r="A640" t="str">
            <v>KedlerHerning</v>
          </cell>
          <cell r="B640" t="str">
            <v>DK-West</v>
          </cell>
          <cell r="G640">
            <v>0</v>
          </cell>
          <cell r="H640">
            <v>275</v>
          </cell>
          <cell r="AK640">
            <v>0</v>
          </cell>
          <cell r="AL640">
            <v>252.17500000000001</v>
          </cell>
          <cell r="AN640">
            <v>0</v>
          </cell>
          <cell r="AO640">
            <v>5.5000000000000005E-3</v>
          </cell>
          <cell r="AP640">
            <v>2997.5</v>
          </cell>
          <cell r="AQ640">
            <v>0</v>
          </cell>
          <cell r="BG640" t="b">
            <v>1</v>
          </cell>
          <cell r="BO640" t="b">
            <v>0</v>
          </cell>
          <cell r="CA640" t="b">
            <v>0</v>
          </cell>
          <cell r="CB640" t="b">
            <v>0</v>
          </cell>
          <cell r="CD640" t="b">
            <v>0</v>
          </cell>
          <cell r="CE640" t="b">
            <v>0</v>
          </cell>
          <cell r="CG640" t="b">
            <v>0</v>
          </cell>
          <cell r="CH640" t="b">
            <v>0</v>
          </cell>
          <cell r="CP640" t="str">
            <v>EHGASBOD</v>
          </cell>
          <cell r="CT640" t="b">
            <v>0</v>
          </cell>
          <cell r="CV640" t="b">
            <v>0</v>
          </cell>
          <cell r="CX640" t="b">
            <v>0</v>
          </cell>
          <cell r="CZ640" t="b">
            <v>0</v>
          </cell>
          <cell r="DB640" t="b">
            <v>0</v>
          </cell>
          <cell r="DD640" t="b">
            <v>0</v>
          </cell>
          <cell r="DF640" t="b">
            <v>0</v>
          </cell>
          <cell r="DH640" t="b">
            <v>0</v>
          </cell>
          <cell r="DJ640" t="b">
            <v>0</v>
          </cell>
          <cell r="DL640" t="b">
            <v>0</v>
          </cell>
          <cell r="DN640" t="b">
            <v>0</v>
          </cell>
          <cell r="DP640" t="b">
            <v>0</v>
          </cell>
          <cell r="DV640">
            <v>0</v>
          </cell>
          <cell r="DX640">
            <v>0</v>
          </cell>
          <cell r="DZ640">
            <v>0</v>
          </cell>
          <cell r="EB640">
            <v>0</v>
          </cell>
          <cell r="ED640">
            <v>0</v>
          </cell>
          <cell r="EF640">
            <v>0</v>
          </cell>
          <cell r="EJ640">
            <v>0</v>
          </cell>
          <cell r="EL640">
            <v>0</v>
          </cell>
          <cell r="EN640">
            <v>0</v>
          </cell>
          <cell r="EP640">
            <v>0</v>
          </cell>
          <cell r="ER640">
            <v>0</v>
          </cell>
          <cell r="ET640">
            <v>0</v>
          </cell>
          <cell r="EX640">
            <v>0</v>
          </cell>
          <cell r="EZ640">
            <v>0</v>
          </cell>
          <cell r="FD640">
            <v>0</v>
          </cell>
          <cell r="FF640">
            <v>0</v>
          </cell>
        </row>
        <row r="641">
          <cell r="A641" t="str">
            <v>KedlerHerning</v>
          </cell>
          <cell r="B641" t="str">
            <v>DK-West</v>
          </cell>
          <cell r="G641">
            <v>0</v>
          </cell>
          <cell r="H641">
            <v>275</v>
          </cell>
          <cell r="AK641">
            <v>0</v>
          </cell>
          <cell r="AL641">
            <v>252.17500000000001</v>
          </cell>
          <cell r="AN641">
            <v>0</v>
          </cell>
          <cell r="AO641">
            <v>5.5000000000000005E-3</v>
          </cell>
          <cell r="AP641">
            <v>2997.5</v>
          </cell>
          <cell r="AQ641">
            <v>0</v>
          </cell>
          <cell r="BG641" t="b">
            <v>1</v>
          </cell>
          <cell r="BO641" t="b">
            <v>1</v>
          </cell>
          <cell r="CA641" t="b">
            <v>0</v>
          </cell>
          <cell r="CB641" t="b">
            <v>1</v>
          </cell>
          <cell r="CD641" t="b">
            <v>0</v>
          </cell>
          <cell r="CE641" t="b">
            <v>0</v>
          </cell>
          <cell r="CG641" t="b">
            <v>0</v>
          </cell>
          <cell r="CH641" t="b">
            <v>0</v>
          </cell>
          <cell r="CP641" t="str">
            <v>EHGASBOD</v>
          </cell>
          <cell r="CT641" t="b">
            <v>0</v>
          </cell>
          <cell r="CV641" t="b">
            <v>0</v>
          </cell>
          <cell r="CX641" t="b">
            <v>0</v>
          </cell>
          <cell r="CZ641" t="b">
            <v>0</v>
          </cell>
          <cell r="DB641" t="b">
            <v>0</v>
          </cell>
          <cell r="DD641" t="b">
            <v>0</v>
          </cell>
          <cell r="DF641" t="b">
            <v>1</v>
          </cell>
          <cell r="DH641" t="b">
            <v>1</v>
          </cell>
          <cell r="DJ641" t="b">
            <v>1</v>
          </cell>
          <cell r="DL641" t="b">
            <v>1</v>
          </cell>
          <cell r="DN641" t="b">
            <v>0</v>
          </cell>
          <cell r="DP641" t="b">
            <v>0</v>
          </cell>
          <cell r="DV641">
            <v>0</v>
          </cell>
          <cell r="DX641">
            <v>0</v>
          </cell>
          <cell r="DZ641">
            <v>0</v>
          </cell>
          <cell r="EB641">
            <v>0</v>
          </cell>
          <cell r="ED641">
            <v>0</v>
          </cell>
          <cell r="EF641">
            <v>0</v>
          </cell>
          <cell r="EJ641">
            <v>275</v>
          </cell>
          <cell r="EL641">
            <v>275</v>
          </cell>
          <cell r="EN641">
            <v>275</v>
          </cell>
          <cell r="EP641">
            <v>275</v>
          </cell>
          <cell r="ER641">
            <v>0</v>
          </cell>
          <cell r="ET641">
            <v>0</v>
          </cell>
          <cell r="EX641">
            <v>0</v>
          </cell>
          <cell r="EZ641">
            <v>0</v>
          </cell>
          <cell r="FD641">
            <v>0</v>
          </cell>
          <cell r="FF641">
            <v>0</v>
          </cell>
        </row>
        <row r="642">
          <cell r="A642" t="str">
            <v>VarmelagerHerning</v>
          </cell>
          <cell r="B642" t="str">
            <v>DK-West</v>
          </cell>
          <cell r="G642">
            <v>0</v>
          </cell>
          <cell r="H642">
            <v>191.66666666666669</v>
          </cell>
          <cell r="AK642">
            <v>0</v>
          </cell>
          <cell r="AL642">
            <v>0</v>
          </cell>
          <cell r="AN642">
            <v>0</v>
          </cell>
          <cell r="AO642">
            <v>0</v>
          </cell>
          <cell r="AP642">
            <v>0</v>
          </cell>
          <cell r="AQ642">
            <v>0</v>
          </cell>
          <cell r="BG642" t="b">
            <v>0</v>
          </cell>
          <cell r="BO642" t="b">
            <v>0</v>
          </cell>
          <cell r="CA642" t="b">
            <v>0</v>
          </cell>
          <cell r="CB642" t="b">
            <v>0</v>
          </cell>
          <cell r="CD642" t="b">
            <v>0</v>
          </cell>
          <cell r="CE642" t="b">
            <v>0</v>
          </cell>
          <cell r="CG642" t="b">
            <v>0</v>
          </cell>
          <cell r="CH642" t="b">
            <v>0</v>
          </cell>
          <cell r="CP642">
            <v>0</v>
          </cell>
          <cell r="CT642" t="b">
            <v>0</v>
          </cell>
          <cell r="CV642" t="b">
            <v>0</v>
          </cell>
          <cell r="CX642" t="b">
            <v>0</v>
          </cell>
          <cell r="CZ642" t="b">
            <v>0</v>
          </cell>
          <cell r="DB642" t="b">
            <v>0</v>
          </cell>
          <cell r="DD642" t="b">
            <v>0</v>
          </cell>
          <cell r="DF642" t="b">
            <v>0</v>
          </cell>
          <cell r="DH642" t="b">
            <v>0</v>
          </cell>
          <cell r="DJ642" t="b">
            <v>0</v>
          </cell>
          <cell r="DL642" t="b">
            <v>0</v>
          </cell>
          <cell r="DN642" t="b">
            <v>0</v>
          </cell>
          <cell r="DP642" t="b">
            <v>0</v>
          </cell>
          <cell r="DV642">
            <v>0</v>
          </cell>
          <cell r="DX642">
            <v>0</v>
          </cell>
          <cell r="DZ642">
            <v>0</v>
          </cell>
          <cell r="EB642">
            <v>0</v>
          </cell>
          <cell r="ED642">
            <v>0</v>
          </cell>
          <cell r="EF642">
            <v>0</v>
          </cell>
          <cell r="EJ642">
            <v>0</v>
          </cell>
          <cell r="EL642">
            <v>0</v>
          </cell>
          <cell r="EN642">
            <v>0</v>
          </cell>
          <cell r="EP642">
            <v>0</v>
          </cell>
          <cell r="ER642">
            <v>0</v>
          </cell>
          <cell r="ET642">
            <v>0</v>
          </cell>
          <cell r="EX642">
            <v>0</v>
          </cell>
          <cell r="EZ642">
            <v>0</v>
          </cell>
          <cell r="FD642">
            <v>0</v>
          </cell>
          <cell r="FF642">
            <v>0</v>
          </cell>
        </row>
        <row r="643">
          <cell r="A643" t="str">
            <v>ElkedelHerning</v>
          </cell>
          <cell r="B643" t="str">
            <v>DK-West</v>
          </cell>
          <cell r="G643" t="e">
            <v>#VALUE!</v>
          </cell>
          <cell r="H643">
            <v>43.5</v>
          </cell>
          <cell r="AK643">
            <v>0</v>
          </cell>
          <cell r="AL643">
            <v>0</v>
          </cell>
          <cell r="AN643">
            <v>0</v>
          </cell>
          <cell r="AO643">
            <v>0</v>
          </cell>
          <cell r="AP643">
            <v>0</v>
          </cell>
          <cell r="AQ643">
            <v>0</v>
          </cell>
          <cell r="BG643" t="b">
            <v>0</v>
          </cell>
          <cell r="BO643" t="b">
            <v>0</v>
          </cell>
          <cell r="CA643" t="b">
            <v>0</v>
          </cell>
          <cell r="CB643" t="b">
            <v>0</v>
          </cell>
          <cell r="CD643" t="b">
            <v>0</v>
          </cell>
          <cell r="CE643" t="b">
            <v>0</v>
          </cell>
          <cell r="CG643" t="b">
            <v>0</v>
          </cell>
          <cell r="CH643" t="b">
            <v>0</v>
          </cell>
          <cell r="CP643">
            <v>0</v>
          </cell>
          <cell r="CT643" t="b">
            <v>0</v>
          </cell>
          <cell r="CV643" t="b">
            <v>0</v>
          </cell>
          <cell r="CX643" t="b">
            <v>0</v>
          </cell>
          <cell r="CZ643" t="b">
            <v>0</v>
          </cell>
          <cell r="DB643" t="b">
            <v>0</v>
          </cell>
          <cell r="DD643" t="b">
            <v>0</v>
          </cell>
          <cell r="DF643" t="b">
            <v>0</v>
          </cell>
          <cell r="DH643" t="b">
            <v>0</v>
          </cell>
          <cell r="DJ643" t="b">
            <v>0</v>
          </cell>
          <cell r="DL643" t="b">
            <v>0</v>
          </cell>
          <cell r="DN643" t="b">
            <v>0</v>
          </cell>
          <cell r="DP643" t="b">
            <v>0</v>
          </cell>
          <cell r="DV643">
            <v>0</v>
          </cell>
          <cell r="DX643">
            <v>0</v>
          </cell>
          <cell r="DZ643">
            <v>0</v>
          </cell>
          <cell r="EB643">
            <v>0</v>
          </cell>
          <cell r="ED643">
            <v>0</v>
          </cell>
          <cell r="EF643">
            <v>0</v>
          </cell>
          <cell r="EJ643">
            <v>0</v>
          </cell>
          <cell r="EL643">
            <v>0</v>
          </cell>
          <cell r="EN643">
            <v>0</v>
          </cell>
          <cell r="EP643">
            <v>0</v>
          </cell>
          <cell r="ER643">
            <v>0</v>
          </cell>
          <cell r="ET643">
            <v>0</v>
          </cell>
          <cell r="EX643">
            <v>0</v>
          </cell>
          <cell r="EZ643">
            <v>0</v>
          </cell>
          <cell r="FD643">
            <v>0</v>
          </cell>
          <cell r="FF643">
            <v>0</v>
          </cell>
        </row>
        <row r="644">
          <cell r="A644" t="str">
            <v>Odense_AffKV</v>
          </cell>
          <cell r="B644" t="str">
            <v>DK-West</v>
          </cell>
          <cell r="G644">
            <v>8.4969999999999999</v>
          </cell>
          <cell r="H644">
            <v>29</v>
          </cell>
          <cell r="AK644">
            <v>1.6994</v>
          </cell>
          <cell r="AL644">
            <v>19.795221843003418</v>
          </cell>
          <cell r="AN644">
            <v>0</v>
          </cell>
          <cell r="AO644">
            <v>17.256302390000002</v>
          </cell>
          <cell r="AP644">
            <v>0</v>
          </cell>
          <cell r="AQ644">
            <v>0.76472999999999991</v>
          </cell>
          <cell r="BG644" t="b">
            <v>1</v>
          </cell>
          <cell r="BO644" t="b">
            <v>0</v>
          </cell>
          <cell r="CA644" t="b">
            <v>0</v>
          </cell>
          <cell r="CB644" t="b">
            <v>0</v>
          </cell>
          <cell r="CD644" t="b">
            <v>0</v>
          </cell>
          <cell r="CE644" t="b">
            <v>0</v>
          </cell>
          <cell r="CG644" t="b">
            <v>0</v>
          </cell>
          <cell r="CH644" t="b">
            <v>0</v>
          </cell>
          <cell r="CP644" t="str">
            <v>ECWSTBPC</v>
          </cell>
          <cell r="CT644" t="b">
            <v>0</v>
          </cell>
          <cell r="CV644" t="b">
            <v>0</v>
          </cell>
          <cell r="CX644" t="b">
            <v>0</v>
          </cell>
          <cell r="CZ644" t="b">
            <v>0</v>
          </cell>
          <cell r="DB644" t="b">
            <v>0</v>
          </cell>
          <cell r="DD644" t="b">
            <v>0</v>
          </cell>
          <cell r="DF644" t="b">
            <v>0</v>
          </cell>
          <cell r="DH644" t="b">
            <v>0</v>
          </cell>
          <cell r="DJ644" t="b">
            <v>0</v>
          </cell>
          <cell r="DL644" t="b">
            <v>0</v>
          </cell>
          <cell r="DN644" t="b">
            <v>0</v>
          </cell>
          <cell r="DP644" t="b">
            <v>0</v>
          </cell>
          <cell r="DV644">
            <v>0</v>
          </cell>
          <cell r="DX644">
            <v>0</v>
          </cell>
          <cell r="DZ644">
            <v>0</v>
          </cell>
          <cell r="EB644">
            <v>0</v>
          </cell>
          <cell r="ED644">
            <v>0</v>
          </cell>
          <cell r="EF644">
            <v>0</v>
          </cell>
          <cell r="EJ644">
            <v>0</v>
          </cell>
          <cell r="EL644">
            <v>0</v>
          </cell>
          <cell r="EN644">
            <v>0</v>
          </cell>
          <cell r="EP644">
            <v>0</v>
          </cell>
          <cell r="ER644">
            <v>0</v>
          </cell>
          <cell r="ET644">
            <v>0</v>
          </cell>
          <cell r="EX644">
            <v>0</v>
          </cell>
          <cell r="EZ644">
            <v>0</v>
          </cell>
          <cell r="FD644">
            <v>0</v>
          </cell>
          <cell r="FF644">
            <v>0</v>
          </cell>
        </row>
        <row r="645">
          <cell r="A645" t="str">
            <v>Odense_AffKV</v>
          </cell>
          <cell r="B645" t="str">
            <v>DK-West</v>
          </cell>
          <cell r="G645">
            <v>18.751999999999999</v>
          </cell>
          <cell r="H645">
            <v>64</v>
          </cell>
          <cell r="AK645">
            <v>3.7504</v>
          </cell>
          <cell r="AL645">
            <v>43.68600682593857</v>
          </cell>
          <cell r="AN645">
            <v>0</v>
          </cell>
          <cell r="AO645">
            <v>37.3005408</v>
          </cell>
          <cell r="AP645">
            <v>0</v>
          </cell>
          <cell r="AQ645">
            <v>1.6876799999999998</v>
          </cell>
          <cell r="BG645" t="b">
            <v>1</v>
          </cell>
          <cell r="BO645" t="b">
            <v>0</v>
          </cell>
          <cell r="CA645" t="b">
            <v>0</v>
          </cell>
          <cell r="CB645" t="b">
            <v>0</v>
          </cell>
          <cell r="CD645" t="b">
            <v>0</v>
          </cell>
          <cell r="CE645" t="b">
            <v>0</v>
          </cell>
          <cell r="CG645" t="b">
            <v>0</v>
          </cell>
          <cell r="CH645" t="b">
            <v>0</v>
          </cell>
          <cell r="CP645" t="str">
            <v>ECWSTBPC</v>
          </cell>
          <cell r="CT645" t="b">
            <v>0</v>
          </cell>
          <cell r="CV645" t="b">
            <v>0</v>
          </cell>
          <cell r="CX645" t="b">
            <v>0</v>
          </cell>
          <cell r="CZ645" t="b">
            <v>0</v>
          </cell>
          <cell r="DB645" t="b">
            <v>0</v>
          </cell>
          <cell r="DD645" t="b">
            <v>0</v>
          </cell>
          <cell r="DF645" t="b">
            <v>0</v>
          </cell>
          <cell r="DH645" t="b">
            <v>0</v>
          </cell>
          <cell r="DJ645" t="b">
            <v>0</v>
          </cell>
          <cell r="DL645" t="b">
            <v>0</v>
          </cell>
          <cell r="DN645" t="b">
            <v>0</v>
          </cell>
          <cell r="DP645" t="b">
            <v>0</v>
          </cell>
          <cell r="DV645">
            <v>0</v>
          </cell>
          <cell r="DX645">
            <v>0</v>
          </cell>
          <cell r="DZ645">
            <v>0</v>
          </cell>
          <cell r="EB645">
            <v>0</v>
          </cell>
          <cell r="ED645">
            <v>0</v>
          </cell>
          <cell r="EF645">
            <v>0</v>
          </cell>
          <cell r="EJ645">
            <v>0</v>
          </cell>
          <cell r="EL645">
            <v>0</v>
          </cell>
          <cell r="EN645">
            <v>0</v>
          </cell>
          <cell r="EP645">
            <v>0</v>
          </cell>
          <cell r="ER645">
            <v>0</v>
          </cell>
          <cell r="ET645">
            <v>0</v>
          </cell>
          <cell r="EX645">
            <v>0</v>
          </cell>
          <cell r="EZ645">
            <v>0</v>
          </cell>
          <cell r="FD645">
            <v>0</v>
          </cell>
          <cell r="FF645">
            <v>0</v>
          </cell>
        </row>
        <row r="646">
          <cell r="A646" t="str">
            <v>Odense_AffKV</v>
          </cell>
          <cell r="B646" t="str">
            <v>DK-West</v>
          </cell>
          <cell r="G646">
            <v>18.751999999999999</v>
          </cell>
          <cell r="H646">
            <v>64</v>
          </cell>
          <cell r="AK646">
            <v>3.7504</v>
          </cell>
          <cell r="AL646">
            <v>43.68600682593857</v>
          </cell>
          <cell r="AN646">
            <v>0</v>
          </cell>
          <cell r="AO646">
            <v>36.322623999999998</v>
          </cell>
          <cell r="AP646">
            <v>0</v>
          </cell>
          <cell r="AQ646">
            <v>1.6876799999999998</v>
          </cell>
          <cell r="BG646" t="b">
            <v>1</v>
          </cell>
          <cell r="BO646" t="b">
            <v>0</v>
          </cell>
          <cell r="CA646" t="b">
            <v>0</v>
          </cell>
          <cell r="CB646" t="b">
            <v>0</v>
          </cell>
          <cell r="CD646" t="b">
            <v>0</v>
          </cell>
          <cell r="CE646" t="b">
            <v>0</v>
          </cell>
          <cell r="CG646" t="b">
            <v>0</v>
          </cell>
          <cell r="CH646" t="b">
            <v>0</v>
          </cell>
          <cell r="CP646" t="str">
            <v>ECWSTBPC</v>
          </cell>
          <cell r="CT646" t="b">
            <v>0</v>
          </cell>
          <cell r="CV646" t="b">
            <v>0</v>
          </cell>
          <cell r="CX646" t="b">
            <v>0</v>
          </cell>
          <cell r="CZ646" t="b">
            <v>0</v>
          </cell>
          <cell r="DB646" t="b">
            <v>0</v>
          </cell>
          <cell r="DD646" t="b">
            <v>0</v>
          </cell>
          <cell r="DF646" t="b">
            <v>0</v>
          </cell>
          <cell r="DH646" t="b">
            <v>0</v>
          </cell>
          <cell r="DJ646" t="b">
            <v>0</v>
          </cell>
          <cell r="DL646" t="b">
            <v>0</v>
          </cell>
          <cell r="DN646" t="b">
            <v>0</v>
          </cell>
          <cell r="DP646" t="b">
            <v>0</v>
          </cell>
          <cell r="DV646">
            <v>0</v>
          </cell>
          <cell r="DX646">
            <v>0</v>
          </cell>
          <cell r="DZ646">
            <v>0</v>
          </cell>
          <cell r="EB646">
            <v>0</v>
          </cell>
          <cell r="ED646">
            <v>0</v>
          </cell>
          <cell r="EF646">
            <v>0</v>
          </cell>
          <cell r="EJ646">
            <v>0</v>
          </cell>
          <cell r="EL646">
            <v>0</v>
          </cell>
          <cell r="EN646">
            <v>0</v>
          </cell>
          <cell r="EP646">
            <v>0</v>
          </cell>
          <cell r="ER646">
            <v>0</v>
          </cell>
          <cell r="ET646">
            <v>0</v>
          </cell>
          <cell r="EX646">
            <v>0</v>
          </cell>
          <cell r="EZ646">
            <v>0</v>
          </cell>
          <cell r="FD646">
            <v>0</v>
          </cell>
          <cell r="FF646">
            <v>0</v>
          </cell>
        </row>
        <row r="647">
          <cell r="A647" t="str">
            <v>Odense_AffKV</v>
          </cell>
          <cell r="B647" t="str">
            <v>DK-West</v>
          </cell>
          <cell r="G647">
            <v>18.751999999999999</v>
          </cell>
          <cell r="H647">
            <v>64</v>
          </cell>
          <cell r="AK647">
            <v>3.7504</v>
          </cell>
          <cell r="AL647">
            <v>43.68600682593857</v>
          </cell>
          <cell r="AN647">
            <v>0</v>
          </cell>
          <cell r="AO647">
            <v>35.344707200000002</v>
          </cell>
          <cell r="AP647">
            <v>0</v>
          </cell>
          <cell r="AQ647">
            <v>1.6876799999999998</v>
          </cell>
          <cell r="BG647" t="b">
            <v>1</v>
          </cell>
          <cell r="BO647" t="b">
            <v>1</v>
          </cell>
          <cell r="CA647" t="b">
            <v>1</v>
          </cell>
          <cell r="CB647" t="b">
            <v>1</v>
          </cell>
          <cell r="CD647" t="b">
            <v>0</v>
          </cell>
          <cell r="CE647" t="b">
            <v>0</v>
          </cell>
          <cell r="CG647" t="b">
            <v>0</v>
          </cell>
          <cell r="CH647" t="b">
            <v>0</v>
          </cell>
          <cell r="CP647" t="str">
            <v>ECWSTBPC</v>
          </cell>
          <cell r="CT647" t="b">
            <v>1</v>
          </cell>
          <cell r="CV647" t="b">
            <v>1</v>
          </cell>
          <cell r="CX647" t="b">
            <v>0</v>
          </cell>
          <cell r="CZ647" t="b">
            <v>0</v>
          </cell>
          <cell r="DB647" t="b">
            <v>0</v>
          </cell>
          <cell r="DD647" t="b">
            <v>0</v>
          </cell>
          <cell r="DF647" t="b">
            <v>1</v>
          </cell>
          <cell r="DH647" t="b">
            <v>1</v>
          </cell>
          <cell r="DJ647" t="b">
            <v>0</v>
          </cell>
          <cell r="DL647" t="b">
            <v>0</v>
          </cell>
          <cell r="DN647" t="b">
            <v>0</v>
          </cell>
          <cell r="DP647" t="b">
            <v>0</v>
          </cell>
          <cell r="DV647">
            <v>18.751999999999999</v>
          </cell>
          <cell r="DX647">
            <v>18.751999999999999</v>
          </cell>
          <cell r="DZ647">
            <v>0</v>
          </cell>
          <cell r="EB647">
            <v>0</v>
          </cell>
          <cell r="ED647">
            <v>0</v>
          </cell>
          <cell r="EF647">
            <v>0</v>
          </cell>
          <cell r="EJ647">
            <v>64</v>
          </cell>
          <cell r="EL647">
            <v>64</v>
          </cell>
          <cell r="EN647">
            <v>0</v>
          </cell>
          <cell r="EP647">
            <v>0</v>
          </cell>
          <cell r="ER647">
            <v>0</v>
          </cell>
          <cell r="ET647">
            <v>0</v>
          </cell>
          <cell r="EX647">
            <v>0</v>
          </cell>
          <cell r="EZ647">
            <v>0</v>
          </cell>
          <cell r="FD647">
            <v>0</v>
          </cell>
          <cell r="FF647">
            <v>0</v>
          </cell>
        </row>
        <row r="648">
          <cell r="A648" t="str">
            <v>Odense_AffKV</v>
          </cell>
          <cell r="B648" t="str">
            <v>DK-West</v>
          </cell>
          <cell r="G648">
            <v>18.751999999999999</v>
          </cell>
          <cell r="H648">
            <v>64</v>
          </cell>
          <cell r="AK648">
            <v>3.7504</v>
          </cell>
          <cell r="AL648">
            <v>43.68600682593857</v>
          </cell>
          <cell r="AN648">
            <v>0</v>
          </cell>
          <cell r="AO648">
            <v>34.75795712</v>
          </cell>
          <cell r="AP648">
            <v>0</v>
          </cell>
          <cell r="AQ648">
            <v>1.6876799999999998</v>
          </cell>
          <cell r="BG648" t="b">
            <v>1</v>
          </cell>
          <cell r="BO648" t="b">
            <v>0</v>
          </cell>
          <cell r="CA648" t="b">
            <v>0</v>
          </cell>
          <cell r="CB648" t="b">
            <v>0</v>
          </cell>
          <cell r="CD648" t="b">
            <v>1</v>
          </cell>
          <cell r="CE648" t="b">
            <v>1</v>
          </cell>
          <cell r="CG648" t="b">
            <v>0</v>
          </cell>
          <cell r="CH648" t="b">
            <v>0</v>
          </cell>
          <cell r="CT648" t="b">
            <v>0</v>
          </cell>
          <cell r="CV648" t="b">
            <v>0</v>
          </cell>
          <cell r="CX648" t="b">
            <v>0</v>
          </cell>
          <cell r="CZ648" t="b">
            <v>0</v>
          </cell>
          <cell r="DB648" t="b">
            <v>0</v>
          </cell>
          <cell r="DD648" t="b">
            <v>0</v>
          </cell>
          <cell r="DF648" t="b">
            <v>0</v>
          </cell>
          <cell r="DH648" t="b">
            <v>0</v>
          </cell>
          <cell r="DJ648" t="b">
            <v>0</v>
          </cell>
          <cell r="DL648" t="b">
            <v>0</v>
          </cell>
          <cell r="DN648" t="b">
            <v>0</v>
          </cell>
          <cell r="DP648" t="b">
            <v>0</v>
          </cell>
          <cell r="DV648">
            <v>0</v>
          </cell>
          <cell r="DX648">
            <v>0</v>
          </cell>
          <cell r="DZ648">
            <v>0</v>
          </cell>
          <cell r="EB648">
            <v>0</v>
          </cell>
          <cell r="ED648">
            <v>0</v>
          </cell>
          <cell r="EF648">
            <v>0</v>
          </cell>
          <cell r="EJ648">
            <v>0</v>
          </cell>
          <cell r="EL648">
            <v>0</v>
          </cell>
          <cell r="EN648">
            <v>0</v>
          </cell>
          <cell r="EP648">
            <v>0</v>
          </cell>
          <cell r="ER648">
            <v>0</v>
          </cell>
          <cell r="ET648">
            <v>0</v>
          </cell>
          <cell r="EX648">
            <v>18.751999999999999</v>
          </cell>
          <cell r="EZ648">
            <v>64</v>
          </cell>
          <cell r="FD648">
            <v>0</v>
          </cell>
          <cell r="FF648">
            <v>0</v>
          </cell>
        </row>
        <row r="649">
          <cell r="A649" t="str">
            <v>Odense_AffKV2</v>
          </cell>
          <cell r="B649" t="str">
            <v>DK-West</v>
          </cell>
          <cell r="G649">
            <v>29.295774647887324</v>
          </cell>
          <cell r="H649">
            <v>80</v>
          </cell>
          <cell r="AK649">
            <v>7.2360563380281686</v>
          </cell>
          <cell r="AL649">
            <v>53.959999999999994</v>
          </cell>
          <cell r="AN649">
            <v>0</v>
          </cell>
          <cell r="AO649">
            <v>33.983098591549293</v>
          </cell>
          <cell r="AP649">
            <v>0</v>
          </cell>
          <cell r="AQ649">
            <v>2.0507042253521126</v>
          </cell>
          <cell r="BG649" t="b">
            <v>1</v>
          </cell>
          <cell r="BO649" t="b">
            <v>0</v>
          </cell>
          <cell r="CA649" t="b">
            <v>0</v>
          </cell>
          <cell r="CB649" t="b">
            <v>0</v>
          </cell>
          <cell r="CD649" t="b">
            <v>0</v>
          </cell>
          <cell r="CE649" t="b">
            <v>0</v>
          </cell>
          <cell r="CG649" t="b">
            <v>0</v>
          </cell>
          <cell r="CH649" t="b">
            <v>0</v>
          </cell>
          <cell r="CP649" t="str">
            <v>ECWSTBPC</v>
          </cell>
          <cell r="CT649" t="b">
            <v>0</v>
          </cell>
          <cell r="CV649" t="b">
            <v>0</v>
          </cell>
          <cell r="CX649" t="b">
            <v>1</v>
          </cell>
          <cell r="CZ649" t="b">
            <v>1</v>
          </cell>
          <cell r="DB649" t="b">
            <v>1</v>
          </cell>
          <cell r="DD649" t="b">
            <v>0</v>
          </cell>
          <cell r="DF649" t="b">
            <v>0</v>
          </cell>
          <cell r="DH649" t="b">
            <v>0</v>
          </cell>
          <cell r="DJ649" t="b">
            <v>1</v>
          </cell>
          <cell r="DL649" t="b">
            <v>1</v>
          </cell>
          <cell r="DN649" t="b">
            <v>1</v>
          </cell>
          <cell r="DP649" t="b">
            <v>0</v>
          </cell>
          <cell r="DV649">
            <v>0</v>
          </cell>
          <cell r="DX649">
            <v>0</v>
          </cell>
          <cell r="DZ649">
            <v>0</v>
          </cell>
          <cell r="EB649">
            <v>0</v>
          </cell>
          <cell r="ED649">
            <v>0</v>
          </cell>
          <cell r="EF649">
            <v>0</v>
          </cell>
          <cell r="EJ649">
            <v>0</v>
          </cell>
          <cell r="EL649">
            <v>0</v>
          </cell>
          <cell r="EN649">
            <v>0</v>
          </cell>
          <cell r="EP649">
            <v>0</v>
          </cell>
          <cell r="ER649">
            <v>0</v>
          </cell>
          <cell r="ET649">
            <v>0</v>
          </cell>
          <cell r="EX649">
            <v>0</v>
          </cell>
          <cell r="EZ649">
            <v>0</v>
          </cell>
          <cell r="FD649">
            <v>0</v>
          </cell>
          <cell r="FF649">
            <v>0</v>
          </cell>
        </row>
        <row r="650">
          <cell r="A650" t="str">
            <v>FYV_B3</v>
          </cell>
          <cell r="B650" t="str">
            <v>DK-West</v>
          </cell>
          <cell r="G650">
            <v>269</v>
          </cell>
          <cell r="H650">
            <v>279</v>
          </cell>
          <cell r="AK650">
            <v>97.915999999999997</v>
          </cell>
          <cell r="AL650">
            <v>590.44186046511629</v>
          </cell>
          <cell r="AN650">
            <v>47.988</v>
          </cell>
          <cell r="AO650">
            <v>42.394400000000005</v>
          </cell>
          <cell r="AP650">
            <v>6684.6500000000005</v>
          </cell>
          <cell r="AQ650">
            <v>37.660000000000004</v>
          </cell>
          <cell r="BG650" t="b">
            <v>1</v>
          </cell>
          <cell r="BO650" t="b">
            <v>0</v>
          </cell>
          <cell r="CA650" t="b">
            <v>0</v>
          </cell>
          <cell r="CB650" t="b">
            <v>0</v>
          </cell>
          <cell r="CD650" t="b">
            <v>0</v>
          </cell>
          <cell r="CE650" t="b">
            <v>0</v>
          </cell>
          <cell r="CG650" t="b">
            <v>0</v>
          </cell>
          <cell r="CH650" t="b">
            <v>0</v>
          </cell>
          <cell r="CP650" t="str">
            <v>ECCOAEXC</v>
          </cell>
          <cell r="CT650" t="b">
            <v>0</v>
          </cell>
          <cell r="CV650" t="b">
            <v>0</v>
          </cell>
          <cell r="CX650" t="b">
            <v>0</v>
          </cell>
          <cell r="CZ650" t="b">
            <v>0</v>
          </cell>
          <cell r="DB650" t="b">
            <v>0</v>
          </cell>
          <cell r="DD650" t="b">
            <v>0</v>
          </cell>
          <cell r="DF650" t="b">
            <v>0</v>
          </cell>
          <cell r="DH650" t="b">
            <v>0</v>
          </cell>
          <cell r="DJ650" t="b">
            <v>0</v>
          </cell>
          <cell r="DL650" t="b">
            <v>0</v>
          </cell>
          <cell r="DN650" t="b">
            <v>0</v>
          </cell>
          <cell r="DP650" t="b">
            <v>0</v>
          </cell>
          <cell r="DV650">
            <v>0</v>
          </cell>
          <cell r="DX650">
            <v>0</v>
          </cell>
          <cell r="DZ650">
            <v>0</v>
          </cell>
          <cell r="EB650">
            <v>0</v>
          </cell>
          <cell r="ED650">
            <v>0</v>
          </cell>
          <cell r="EF650">
            <v>0</v>
          </cell>
          <cell r="EJ650">
            <v>0</v>
          </cell>
          <cell r="EL650">
            <v>0</v>
          </cell>
          <cell r="EN650">
            <v>0</v>
          </cell>
          <cell r="EP650">
            <v>0</v>
          </cell>
          <cell r="ER650">
            <v>0</v>
          </cell>
          <cell r="ET650">
            <v>0</v>
          </cell>
          <cell r="EX650">
            <v>0</v>
          </cell>
          <cell r="EZ650">
            <v>0</v>
          </cell>
          <cell r="FD650">
            <v>0</v>
          </cell>
          <cell r="FF650">
            <v>0</v>
          </cell>
        </row>
        <row r="651">
          <cell r="A651" t="str">
            <v>FYV_B3</v>
          </cell>
          <cell r="B651" t="str">
            <v>DK-West</v>
          </cell>
          <cell r="G651">
            <v>269</v>
          </cell>
          <cell r="H651">
            <v>279</v>
          </cell>
          <cell r="AK651">
            <v>97.915999999999997</v>
          </cell>
          <cell r="AL651">
            <v>590.44186046511629</v>
          </cell>
          <cell r="AN651">
            <v>47.988</v>
          </cell>
          <cell r="AO651">
            <v>42.394400000000005</v>
          </cell>
          <cell r="AP651">
            <v>6684.6500000000005</v>
          </cell>
          <cell r="AQ651">
            <v>51.11</v>
          </cell>
          <cell r="BG651" t="b">
            <v>1</v>
          </cell>
          <cell r="BO651" t="b">
            <v>0</v>
          </cell>
          <cell r="CA651" t="b">
            <v>0</v>
          </cell>
          <cell r="CB651" t="b">
            <v>0</v>
          </cell>
          <cell r="CD651" t="b">
            <v>0</v>
          </cell>
          <cell r="CE651" t="b">
            <v>0</v>
          </cell>
          <cell r="CG651" t="b">
            <v>0</v>
          </cell>
          <cell r="CH651" t="b">
            <v>0</v>
          </cell>
          <cell r="CP651" t="str">
            <v>ECCOAEXC</v>
          </cell>
          <cell r="CT651" t="b">
            <v>0</v>
          </cell>
          <cell r="CV651" t="b">
            <v>0</v>
          </cell>
          <cell r="CX651" t="b">
            <v>0</v>
          </cell>
          <cell r="CZ651" t="b">
            <v>0</v>
          </cell>
          <cell r="DB651" t="b">
            <v>0</v>
          </cell>
          <cell r="DD651" t="b">
            <v>0</v>
          </cell>
          <cell r="DF651" t="b">
            <v>0</v>
          </cell>
          <cell r="DH651" t="b">
            <v>0</v>
          </cell>
          <cell r="DJ651" t="b">
            <v>0</v>
          </cell>
          <cell r="DL651" t="b">
            <v>0</v>
          </cell>
          <cell r="DN651" t="b">
            <v>0</v>
          </cell>
          <cell r="DP651" t="b">
            <v>0</v>
          </cell>
          <cell r="DV651">
            <v>0</v>
          </cell>
          <cell r="DX651">
            <v>0</v>
          </cell>
          <cell r="DZ651">
            <v>0</v>
          </cell>
          <cell r="EB651">
            <v>0</v>
          </cell>
          <cell r="ED651">
            <v>0</v>
          </cell>
          <cell r="EF651">
            <v>0</v>
          </cell>
          <cell r="EJ651">
            <v>0</v>
          </cell>
          <cell r="EL651">
            <v>0</v>
          </cell>
          <cell r="EN651">
            <v>0</v>
          </cell>
          <cell r="EP651">
            <v>0</v>
          </cell>
          <cell r="ER651">
            <v>0</v>
          </cell>
          <cell r="ET651">
            <v>0</v>
          </cell>
          <cell r="EX651">
            <v>0</v>
          </cell>
          <cell r="EZ651">
            <v>0</v>
          </cell>
          <cell r="FD651">
            <v>0</v>
          </cell>
          <cell r="FF651">
            <v>0</v>
          </cell>
        </row>
        <row r="652">
          <cell r="A652" t="str">
            <v>FYV_B3</v>
          </cell>
          <cell r="B652" t="str">
            <v>DK-West</v>
          </cell>
          <cell r="G652">
            <v>269</v>
          </cell>
          <cell r="H652">
            <v>279</v>
          </cell>
          <cell r="AK652">
            <v>97.915999999999997</v>
          </cell>
          <cell r="AL652">
            <v>590.44186046511629</v>
          </cell>
          <cell r="AN652">
            <v>47.988</v>
          </cell>
          <cell r="AO652">
            <v>42.394400000000005</v>
          </cell>
          <cell r="AP652">
            <v>6684.6500000000005</v>
          </cell>
          <cell r="AQ652">
            <v>51.11</v>
          </cell>
          <cell r="BG652" t="b">
            <v>1</v>
          </cell>
          <cell r="BO652" t="b">
            <v>0</v>
          </cell>
          <cell r="CA652" t="b">
            <v>0</v>
          </cell>
          <cell r="CB652" t="b">
            <v>0</v>
          </cell>
          <cell r="CD652" t="b">
            <v>0</v>
          </cell>
          <cell r="CE652" t="b">
            <v>0</v>
          </cell>
          <cell r="CG652" t="b">
            <v>0</v>
          </cell>
          <cell r="CH652" t="b">
            <v>0</v>
          </cell>
          <cell r="CP652" t="str">
            <v>ECCOAEXC</v>
          </cell>
          <cell r="CT652" t="b">
            <v>0</v>
          </cell>
          <cell r="CV652" t="b">
            <v>0</v>
          </cell>
          <cell r="CX652" t="b">
            <v>0</v>
          </cell>
          <cell r="CZ652" t="b">
            <v>0</v>
          </cell>
          <cell r="DB652" t="b">
            <v>0</v>
          </cell>
          <cell r="DD652" t="b">
            <v>0</v>
          </cell>
          <cell r="DF652" t="b">
            <v>0</v>
          </cell>
          <cell r="DH652" t="b">
            <v>0</v>
          </cell>
          <cell r="DJ652" t="b">
            <v>0</v>
          </cell>
          <cell r="DL652" t="b">
            <v>0</v>
          </cell>
          <cell r="DN652" t="b">
            <v>0</v>
          </cell>
          <cell r="DP652" t="b">
            <v>0</v>
          </cell>
          <cell r="DV652">
            <v>0</v>
          </cell>
          <cell r="DX652">
            <v>0</v>
          </cell>
          <cell r="DZ652">
            <v>0</v>
          </cell>
          <cell r="EB652">
            <v>0</v>
          </cell>
          <cell r="ED652">
            <v>0</v>
          </cell>
          <cell r="EF652">
            <v>0</v>
          </cell>
          <cell r="EJ652">
            <v>0</v>
          </cell>
          <cell r="EL652">
            <v>0</v>
          </cell>
          <cell r="EN652">
            <v>0</v>
          </cell>
          <cell r="EP652">
            <v>0</v>
          </cell>
          <cell r="ER652">
            <v>0</v>
          </cell>
          <cell r="ET652">
            <v>0</v>
          </cell>
          <cell r="EX652">
            <v>0</v>
          </cell>
          <cell r="EZ652">
            <v>0</v>
          </cell>
          <cell r="FD652">
            <v>0</v>
          </cell>
          <cell r="FF652">
            <v>0</v>
          </cell>
        </row>
        <row r="653">
          <cell r="A653" t="str">
            <v>FYV_B3</v>
          </cell>
          <cell r="B653" t="str">
            <v>DK-West</v>
          </cell>
          <cell r="G653">
            <v>269</v>
          </cell>
          <cell r="H653">
            <v>279</v>
          </cell>
          <cell r="AK653">
            <v>97.915999999999997</v>
          </cell>
          <cell r="AL653">
            <v>590.44186046511629</v>
          </cell>
          <cell r="AN653">
            <v>47.988</v>
          </cell>
          <cell r="AO653">
            <v>42.394400000000005</v>
          </cell>
          <cell r="AP653">
            <v>6684.6500000000005</v>
          </cell>
          <cell r="AQ653">
            <v>51.11</v>
          </cell>
          <cell r="BG653" t="b">
            <v>1</v>
          </cell>
          <cell r="BO653" t="b">
            <v>1</v>
          </cell>
          <cell r="CA653" t="b">
            <v>1</v>
          </cell>
          <cell r="CB653" t="b">
            <v>1</v>
          </cell>
          <cell r="CD653" t="b">
            <v>0</v>
          </cell>
          <cell r="CE653" t="b">
            <v>0</v>
          </cell>
          <cell r="CG653" t="b">
            <v>0</v>
          </cell>
          <cell r="CH653" t="b">
            <v>0</v>
          </cell>
          <cell r="CP653" t="str">
            <v>ECCOAEXC</v>
          </cell>
          <cell r="CT653" t="b">
            <v>0</v>
          </cell>
          <cell r="CV653" t="b">
            <v>0</v>
          </cell>
          <cell r="CX653" t="b">
            <v>0</v>
          </cell>
          <cell r="CZ653" t="b">
            <v>0</v>
          </cell>
          <cell r="DB653" t="b">
            <v>0</v>
          </cell>
          <cell r="DD653" t="b">
            <v>0</v>
          </cell>
          <cell r="DF653" t="b">
            <v>0</v>
          </cell>
          <cell r="DH653" t="b">
            <v>0</v>
          </cell>
          <cell r="DJ653" t="b">
            <v>0</v>
          </cell>
          <cell r="DL653" t="b">
            <v>0</v>
          </cell>
          <cell r="DN653" t="b">
            <v>0</v>
          </cell>
          <cell r="DP653" t="b">
            <v>0</v>
          </cell>
          <cell r="DV653">
            <v>0</v>
          </cell>
          <cell r="DX653">
            <v>0</v>
          </cell>
          <cell r="DZ653">
            <v>0</v>
          </cell>
          <cell r="EB653">
            <v>0</v>
          </cell>
          <cell r="ED653">
            <v>0</v>
          </cell>
          <cell r="EF653">
            <v>0</v>
          </cell>
          <cell r="EJ653">
            <v>0</v>
          </cell>
          <cell r="EL653">
            <v>0</v>
          </cell>
          <cell r="EN653">
            <v>0</v>
          </cell>
          <cell r="EP653">
            <v>0</v>
          </cell>
          <cell r="ER653">
            <v>0</v>
          </cell>
          <cell r="ET653">
            <v>0</v>
          </cell>
          <cell r="EX653">
            <v>0</v>
          </cell>
          <cell r="EZ653">
            <v>0</v>
          </cell>
          <cell r="FD653">
            <v>0</v>
          </cell>
          <cell r="FF653">
            <v>0</v>
          </cell>
        </row>
        <row r="654">
          <cell r="A654" t="str">
            <v>FYV_B7</v>
          </cell>
          <cell r="B654" t="str">
            <v>DK-West</v>
          </cell>
          <cell r="G654">
            <v>443</v>
          </cell>
          <cell r="H654">
            <v>450</v>
          </cell>
          <cell r="AK654">
            <v>182.07299999999998</v>
          </cell>
          <cell r="AL654">
            <v>1467.8571428571429</v>
          </cell>
          <cell r="AN654">
            <v>56.7</v>
          </cell>
          <cell r="AO654">
            <v>69.816800000000015</v>
          </cell>
          <cell r="AP654">
            <v>11008.550000000001</v>
          </cell>
          <cell r="AQ654">
            <v>62.02</v>
          </cell>
          <cell r="BG654" t="b">
            <v>1</v>
          </cell>
          <cell r="BO654" t="b">
            <v>0</v>
          </cell>
          <cell r="CA654" t="b">
            <v>0</v>
          </cell>
          <cell r="CB654" t="b">
            <v>0</v>
          </cell>
          <cell r="CD654" t="b">
            <v>0</v>
          </cell>
          <cell r="CE654" t="b">
            <v>0</v>
          </cell>
          <cell r="CG654" t="b">
            <v>0</v>
          </cell>
          <cell r="CH654" t="b">
            <v>0</v>
          </cell>
          <cell r="CP654" t="str">
            <v>ECCOAEXC</v>
          </cell>
          <cell r="CT654" t="b">
            <v>0</v>
          </cell>
          <cell r="CV654" t="b">
            <v>0</v>
          </cell>
          <cell r="CX654" t="b">
            <v>0</v>
          </cell>
          <cell r="CZ654" t="b">
            <v>0</v>
          </cell>
          <cell r="DB654" t="b">
            <v>0</v>
          </cell>
          <cell r="DD654" t="b">
            <v>0</v>
          </cell>
          <cell r="DF654" t="b">
            <v>0</v>
          </cell>
          <cell r="DH654" t="b">
            <v>0</v>
          </cell>
          <cell r="DJ654" t="b">
            <v>0</v>
          </cell>
          <cell r="DL654" t="b">
            <v>0</v>
          </cell>
          <cell r="DN654" t="b">
            <v>0</v>
          </cell>
          <cell r="DP654" t="b">
            <v>0</v>
          </cell>
          <cell r="DV654">
            <v>0</v>
          </cell>
          <cell r="DX654">
            <v>0</v>
          </cell>
          <cell r="DZ654">
            <v>0</v>
          </cell>
          <cell r="EB654">
            <v>0</v>
          </cell>
          <cell r="ED654">
            <v>0</v>
          </cell>
          <cell r="EF654">
            <v>0</v>
          </cell>
          <cell r="EJ654">
            <v>0</v>
          </cell>
          <cell r="EL654">
            <v>0</v>
          </cell>
          <cell r="EN654">
            <v>0</v>
          </cell>
          <cell r="EP654">
            <v>0</v>
          </cell>
          <cell r="ER654">
            <v>0</v>
          </cell>
          <cell r="ET654">
            <v>0</v>
          </cell>
          <cell r="EX654">
            <v>0</v>
          </cell>
          <cell r="EZ654">
            <v>0</v>
          </cell>
          <cell r="FD654">
            <v>0</v>
          </cell>
          <cell r="FF654">
            <v>0</v>
          </cell>
        </row>
        <row r="655">
          <cell r="A655" t="str">
            <v>FYV_B7</v>
          </cell>
          <cell r="B655" t="str">
            <v>DK-West</v>
          </cell>
          <cell r="G655">
            <v>443</v>
          </cell>
          <cell r="H655">
            <v>450</v>
          </cell>
          <cell r="AK655">
            <v>182.07299999999998</v>
          </cell>
          <cell r="AL655">
            <v>1467.8571428571429</v>
          </cell>
          <cell r="AN655">
            <v>56.7</v>
          </cell>
          <cell r="AO655">
            <v>69.816800000000015</v>
          </cell>
          <cell r="AP655">
            <v>11008.550000000001</v>
          </cell>
          <cell r="AQ655">
            <v>62.02</v>
          </cell>
          <cell r="BG655" t="b">
            <v>1</v>
          </cell>
          <cell r="BO655" t="b">
            <v>0</v>
          </cell>
          <cell r="CA655" t="b">
            <v>0</v>
          </cell>
          <cell r="CB655" t="b">
            <v>0</v>
          </cell>
          <cell r="CD655" t="b">
            <v>0</v>
          </cell>
          <cell r="CE655" t="b">
            <v>0</v>
          </cell>
          <cell r="CG655" t="b">
            <v>0</v>
          </cell>
          <cell r="CH655" t="b">
            <v>0</v>
          </cell>
          <cell r="CP655" t="str">
            <v>ECCOAEXC</v>
          </cell>
          <cell r="CT655" t="b">
            <v>0</v>
          </cell>
          <cell r="CV655" t="b">
            <v>0</v>
          </cell>
          <cell r="CX655" t="b">
            <v>0</v>
          </cell>
          <cell r="CZ655" t="b">
            <v>0</v>
          </cell>
          <cell r="DB655" t="b">
            <v>0</v>
          </cell>
          <cell r="DD655" t="b">
            <v>0</v>
          </cell>
          <cell r="DF655" t="b">
            <v>0</v>
          </cell>
          <cell r="DH655" t="b">
            <v>0</v>
          </cell>
          <cell r="DJ655" t="b">
            <v>0</v>
          </cell>
          <cell r="DL655" t="b">
            <v>0</v>
          </cell>
          <cell r="DN655" t="b">
            <v>0</v>
          </cell>
          <cell r="DP655" t="b">
            <v>0</v>
          </cell>
          <cell r="DV655">
            <v>0</v>
          </cell>
          <cell r="DX655">
            <v>0</v>
          </cell>
          <cell r="DZ655">
            <v>0</v>
          </cell>
          <cell r="EB655">
            <v>0</v>
          </cell>
          <cell r="ED655">
            <v>0</v>
          </cell>
          <cell r="EF655">
            <v>0</v>
          </cell>
          <cell r="EJ655">
            <v>0</v>
          </cell>
          <cell r="EL655">
            <v>0</v>
          </cell>
          <cell r="EN655">
            <v>0</v>
          </cell>
          <cell r="EP655">
            <v>0</v>
          </cell>
          <cell r="ER655">
            <v>0</v>
          </cell>
          <cell r="ET655">
            <v>0</v>
          </cell>
          <cell r="EX655">
            <v>0</v>
          </cell>
          <cell r="EZ655">
            <v>0</v>
          </cell>
          <cell r="FD655">
            <v>0</v>
          </cell>
          <cell r="FF655">
            <v>0</v>
          </cell>
        </row>
        <row r="656">
          <cell r="A656" t="str">
            <v>FYV_B7</v>
          </cell>
          <cell r="B656" t="str">
            <v>DK-West</v>
          </cell>
          <cell r="G656">
            <v>443</v>
          </cell>
          <cell r="H656">
            <v>450</v>
          </cell>
          <cell r="AK656">
            <v>182.07299999999998</v>
          </cell>
          <cell r="AL656">
            <v>1467.8571428571429</v>
          </cell>
          <cell r="AN656">
            <v>56.7</v>
          </cell>
          <cell r="AO656">
            <v>69.816800000000015</v>
          </cell>
          <cell r="AP656">
            <v>11008.550000000001</v>
          </cell>
          <cell r="AQ656">
            <v>62.02</v>
          </cell>
          <cell r="BG656" t="b">
            <v>1</v>
          </cell>
          <cell r="BO656" t="b">
            <v>0</v>
          </cell>
          <cell r="CA656" t="b">
            <v>0</v>
          </cell>
          <cell r="CB656" t="b">
            <v>0</v>
          </cell>
          <cell r="CD656" t="b">
            <v>0</v>
          </cell>
          <cell r="CE656" t="b">
            <v>0</v>
          </cell>
          <cell r="CG656" t="b">
            <v>0</v>
          </cell>
          <cell r="CH656" t="b">
            <v>0</v>
          </cell>
          <cell r="CP656" t="str">
            <v>ECCOAEXC</v>
          </cell>
          <cell r="CT656" t="b">
            <v>0</v>
          </cell>
          <cell r="CV656" t="b">
            <v>0</v>
          </cell>
          <cell r="CX656" t="b">
            <v>0</v>
          </cell>
          <cell r="CZ656" t="b">
            <v>0</v>
          </cell>
          <cell r="DB656" t="b">
            <v>0</v>
          </cell>
          <cell r="DD656" t="b">
            <v>0</v>
          </cell>
          <cell r="DF656" t="b">
            <v>0</v>
          </cell>
          <cell r="DH656" t="b">
            <v>0</v>
          </cell>
          <cell r="DJ656" t="b">
            <v>0</v>
          </cell>
          <cell r="DL656" t="b">
            <v>0</v>
          </cell>
          <cell r="DN656" t="b">
            <v>0</v>
          </cell>
          <cell r="DP656" t="b">
            <v>0</v>
          </cell>
          <cell r="DV656">
            <v>0</v>
          </cell>
          <cell r="DX656">
            <v>0</v>
          </cell>
          <cell r="DZ656">
            <v>0</v>
          </cell>
          <cell r="EB656">
            <v>0</v>
          </cell>
          <cell r="ED656">
            <v>0</v>
          </cell>
          <cell r="EF656">
            <v>0</v>
          </cell>
          <cell r="EJ656">
            <v>0</v>
          </cell>
          <cell r="EL656">
            <v>0</v>
          </cell>
          <cell r="EN656">
            <v>0</v>
          </cell>
          <cell r="EP656">
            <v>0</v>
          </cell>
          <cell r="ER656">
            <v>0</v>
          </cell>
          <cell r="ET656">
            <v>0</v>
          </cell>
          <cell r="EX656">
            <v>0</v>
          </cell>
          <cell r="EZ656">
            <v>0</v>
          </cell>
          <cell r="FD656">
            <v>0</v>
          </cell>
          <cell r="FF656">
            <v>0</v>
          </cell>
        </row>
        <row r="657">
          <cell r="A657" t="str">
            <v>FYV_B7</v>
          </cell>
          <cell r="B657" t="str">
            <v>DK-West</v>
          </cell>
          <cell r="G657">
            <v>443</v>
          </cell>
          <cell r="H657">
            <v>450</v>
          </cell>
          <cell r="AK657">
            <v>182.07299999999998</v>
          </cell>
          <cell r="AL657">
            <v>1467.8571428571429</v>
          </cell>
          <cell r="AN657">
            <v>56.7</v>
          </cell>
          <cell r="AO657">
            <v>69.816800000000015</v>
          </cell>
          <cell r="AP657">
            <v>11008.550000000001</v>
          </cell>
          <cell r="AQ657">
            <v>62.02</v>
          </cell>
          <cell r="BG657" t="b">
            <v>1</v>
          </cell>
          <cell r="BO657" t="b">
            <v>1</v>
          </cell>
          <cell r="CA657" t="b">
            <v>1</v>
          </cell>
          <cell r="CB657" t="b">
            <v>1</v>
          </cell>
          <cell r="CD657" t="b">
            <v>0</v>
          </cell>
          <cell r="CE657" t="b">
            <v>0</v>
          </cell>
          <cell r="CG657" t="b">
            <v>0</v>
          </cell>
          <cell r="CH657" t="b">
            <v>0</v>
          </cell>
          <cell r="CP657" t="str">
            <v>ECCOAEXC</v>
          </cell>
          <cell r="CT657" t="b">
            <v>1</v>
          </cell>
          <cell r="CV657" t="b">
            <v>1</v>
          </cell>
          <cell r="CX657" t="b">
            <v>1</v>
          </cell>
          <cell r="CZ657" t="b">
            <v>0</v>
          </cell>
          <cell r="DB657" t="b">
            <v>0</v>
          </cell>
          <cell r="DD657" t="b">
            <v>0</v>
          </cell>
          <cell r="DF657" t="b">
            <v>1</v>
          </cell>
          <cell r="DH657" t="b">
            <v>1</v>
          </cell>
          <cell r="DJ657" t="b">
            <v>1</v>
          </cell>
          <cell r="DL657" t="b">
            <v>0</v>
          </cell>
          <cell r="DN657" t="b">
            <v>0</v>
          </cell>
          <cell r="DP657" t="b">
            <v>0</v>
          </cell>
          <cell r="DV657">
            <v>443</v>
          </cell>
          <cell r="DX657">
            <v>443</v>
          </cell>
          <cell r="DZ657">
            <v>443</v>
          </cell>
          <cell r="EB657">
            <v>0</v>
          </cell>
          <cell r="ED657">
            <v>0</v>
          </cell>
          <cell r="EF657">
            <v>0</v>
          </cell>
          <cell r="EJ657">
            <v>450</v>
          </cell>
          <cell r="EL657">
            <v>450</v>
          </cell>
          <cell r="EN657">
            <v>450</v>
          </cell>
          <cell r="EP657">
            <v>0</v>
          </cell>
          <cell r="ER657">
            <v>0</v>
          </cell>
          <cell r="ET657">
            <v>0</v>
          </cell>
          <cell r="EX657">
            <v>0</v>
          </cell>
          <cell r="EZ657">
            <v>0</v>
          </cell>
          <cell r="FD657">
            <v>0</v>
          </cell>
          <cell r="FF657">
            <v>0</v>
          </cell>
        </row>
        <row r="658">
          <cell r="A658" t="str">
            <v>FYV_B7</v>
          </cell>
          <cell r="B658" t="str">
            <v>DK-West</v>
          </cell>
          <cell r="G658">
            <v>443</v>
          </cell>
          <cell r="H658">
            <v>450</v>
          </cell>
          <cell r="AK658">
            <v>182.07299999999998</v>
          </cell>
          <cell r="AL658">
            <v>1467.8571428571429</v>
          </cell>
          <cell r="AN658">
            <v>56.7</v>
          </cell>
          <cell r="AO658">
            <v>69.816800000000015</v>
          </cell>
          <cell r="AP658">
            <v>11008.550000000001</v>
          </cell>
          <cell r="AQ658">
            <v>62.02</v>
          </cell>
          <cell r="BG658" t="b">
            <v>1</v>
          </cell>
          <cell r="BO658" t="b">
            <v>0</v>
          </cell>
          <cell r="CA658" t="b">
            <v>0</v>
          </cell>
          <cell r="CB658" t="b">
            <v>0</v>
          </cell>
          <cell r="CD658" t="b">
            <v>1</v>
          </cell>
          <cell r="CE658" t="b">
            <v>1</v>
          </cell>
          <cell r="CG658" t="b">
            <v>0</v>
          </cell>
          <cell r="CH658" t="b">
            <v>0</v>
          </cell>
          <cell r="CT658" t="b">
            <v>0</v>
          </cell>
          <cell r="CV658" t="b">
            <v>0</v>
          </cell>
          <cell r="CX658" t="b">
            <v>0</v>
          </cell>
          <cell r="CZ658" t="b">
            <v>0</v>
          </cell>
          <cell r="DB658" t="b">
            <v>0</v>
          </cell>
          <cell r="DD658" t="b">
            <v>0</v>
          </cell>
          <cell r="DF658" t="b">
            <v>0</v>
          </cell>
          <cell r="DH658" t="b">
            <v>0</v>
          </cell>
          <cell r="DJ658" t="b">
            <v>0</v>
          </cell>
          <cell r="DL658" t="b">
            <v>0</v>
          </cell>
          <cell r="DN658" t="b">
            <v>0</v>
          </cell>
          <cell r="DP658" t="b">
            <v>0</v>
          </cell>
          <cell r="DV658">
            <v>0</v>
          </cell>
          <cell r="DX658">
            <v>0</v>
          </cell>
          <cell r="DZ658">
            <v>0</v>
          </cell>
          <cell r="EB658">
            <v>0</v>
          </cell>
          <cell r="ED658">
            <v>0</v>
          </cell>
          <cell r="EF658">
            <v>0</v>
          </cell>
          <cell r="EJ658">
            <v>0</v>
          </cell>
          <cell r="EL658">
            <v>0</v>
          </cell>
          <cell r="EN658">
            <v>0</v>
          </cell>
          <cell r="EP658">
            <v>0</v>
          </cell>
          <cell r="ER658">
            <v>0</v>
          </cell>
          <cell r="ET658">
            <v>0</v>
          </cell>
          <cell r="EX658">
            <v>443</v>
          </cell>
          <cell r="EZ658">
            <v>450</v>
          </cell>
          <cell r="FD658">
            <v>0</v>
          </cell>
          <cell r="FF658">
            <v>0</v>
          </cell>
        </row>
        <row r="659">
          <cell r="A659" t="str">
            <v>FYV_B7_Renoveret</v>
          </cell>
          <cell r="B659" t="str">
            <v>DK-West</v>
          </cell>
          <cell r="G659">
            <v>443</v>
          </cell>
          <cell r="H659">
            <v>450</v>
          </cell>
          <cell r="AK659">
            <v>190.93299999999999</v>
          </cell>
          <cell r="AL659">
            <v>1539.2857142857142</v>
          </cell>
          <cell r="AN659">
            <v>56.7</v>
          </cell>
          <cell r="AO659">
            <v>69.462400000000002</v>
          </cell>
          <cell r="AP659">
            <v>10986.4</v>
          </cell>
          <cell r="AQ659">
            <v>62.02</v>
          </cell>
          <cell r="BG659" t="b">
            <v>1</v>
          </cell>
          <cell r="BO659" t="b">
            <v>0</v>
          </cell>
          <cell r="CA659" t="b">
            <v>0</v>
          </cell>
          <cell r="CB659" t="b">
            <v>0</v>
          </cell>
          <cell r="CD659" t="b">
            <v>0</v>
          </cell>
          <cell r="CE659" t="b">
            <v>0</v>
          </cell>
          <cell r="CG659" t="b">
            <v>0</v>
          </cell>
          <cell r="CH659" t="b">
            <v>0</v>
          </cell>
          <cell r="CP659" t="str">
            <v>ECXXXEXC</v>
          </cell>
          <cell r="CT659" t="b">
            <v>0</v>
          </cell>
          <cell r="CV659" t="b">
            <v>0</v>
          </cell>
          <cell r="CX659" t="b">
            <v>0</v>
          </cell>
          <cell r="CZ659" t="b">
            <v>1</v>
          </cell>
          <cell r="DB659" t="b">
            <v>1</v>
          </cell>
          <cell r="DD659" t="b">
            <v>0</v>
          </cell>
          <cell r="DF659" t="b">
            <v>0</v>
          </cell>
          <cell r="DH659" t="b">
            <v>0</v>
          </cell>
          <cell r="DJ659" t="b">
            <v>0</v>
          </cell>
          <cell r="DL659" t="b">
            <v>1</v>
          </cell>
          <cell r="DN659" t="b">
            <v>1</v>
          </cell>
          <cell r="DP659" t="b">
            <v>0</v>
          </cell>
          <cell r="DV659">
            <v>0</v>
          </cell>
          <cell r="DX659">
            <v>0</v>
          </cell>
          <cell r="DZ659">
            <v>0</v>
          </cell>
          <cell r="EB659">
            <v>0</v>
          </cell>
          <cell r="ED659">
            <v>0</v>
          </cell>
          <cell r="EF659">
            <v>0</v>
          </cell>
          <cell r="EJ659">
            <v>0</v>
          </cell>
          <cell r="EL659">
            <v>0</v>
          </cell>
          <cell r="EN659">
            <v>0</v>
          </cell>
          <cell r="EP659">
            <v>0</v>
          </cell>
          <cell r="ER659">
            <v>0</v>
          </cell>
          <cell r="ET659">
            <v>0</v>
          </cell>
          <cell r="EX659">
            <v>0</v>
          </cell>
          <cell r="EZ659">
            <v>0</v>
          </cell>
          <cell r="FD659">
            <v>0</v>
          </cell>
          <cell r="FF659">
            <v>0</v>
          </cell>
        </row>
        <row r="660">
          <cell r="A660" t="str">
            <v>FYV8</v>
          </cell>
          <cell r="B660" t="str">
            <v>DK-West</v>
          </cell>
          <cell r="G660">
            <v>18.100000000000001</v>
          </cell>
          <cell r="H660">
            <v>34.950000000000003</v>
          </cell>
          <cell r="AK660">
            <v>5.4300000000000006</v>
          </cell>
          <cell r="AL660">
            <v>20.245897790055253</v>
          </cell>
          <cell r="AN660">
            <v>0</v>
          </cell>
          <cell r="AO660">
            <v>5.0680000000000005</v>
          </cell>
          <cell r="AP660">
            <v>814.50000000000011</v>
          </cell>
          <cell r="AQ660">
            <v>2.5340000000000003</v>
          </cell>
          <cell r="BG660" t="b">
            <v>1</v>
          </cell>
          <cell r="BO660" t="b">
            <v>0</v>
          </cell>
          <cell r="CA660" t="b">
            <v>0</v>
          </cell>
          <cell r="CB660" t="b">
            <v>0</v>
          </cell>
          <cell r="CD660" t="b">
            <v>0</v>
          </cell>
          <cell r="CE660" t="b">
            <v>0</v>
          </cell>
          <cell r="CG660" t="b">
            <v>0</v>
          </cell>
          <cell r="CH660" t="b">
            <v>0</v>
          </cell>
          <cell r="CP660" t="str">
            <v>ECSTRBPC</v>
          </cell>
          <cell r="CT660" t="b">
            <v>0</v>
          </cell>
          <cell r="CV660" t="b">
            <v>0</v>
          </cell>
          <cell r="CX660" t="b">
            <v>0</v>
          </cell>
          <cell r="CZ660" t="b">
            <v>0</v>
          </cell>
          <cell r="DB660" t="b">
            <v>0</v>
          </cell>
          <cell r="DD660" t="b">
            <v>0</v>
          </cell>
          <cell r="DF660" t="b">
            <v>0</v>
          </cell>
          <cell r="DH660" t="b">
            <v>0</v>
          </cell>
          <cell r="DJ660" t="b">
            <v>0</v>
          </cell>
          <cell r="DL660" t="b">
            <v>0</v>
          </cell>
          <cell r="DN660" t="b">
            <v>0</v>
          </cell>
          <cell r="DP660" t="b">
            <v>0</v>
          </cell>
          <cell r="DV660">
            <v>0</v>
          </cell>
          <cell r="DX660">
            <v>0</v>
          </cell>
          <cell r="DZ660">
            <v>0</v>
          </cell>
          <cell r="EB660">
            <v>0</v>
          </cell>
          <cell r="ED660">
            <v>0</v>
          </cell>
          <cell r="EF660">
            <v>0</v>
          </cell>
          <cell r="EJ660">
            <v>0</v>
          </cell>
          <cell r="EL660">
            <v>0</v>
          </cell>
          <cell r="EN660">
            <v>0</v>
          </cell>
          <cell r="EP660">
            <v>0</v>
          </cell>
          <cell r="ER660">
            <v>0</v>
          </cell>
          <cell r="ET660">
            <v>0</v>
          </cell>
          <cell r="EX660">
            <v>0</v>
          </cell>
          <cell r="EZ660">
            <v>0</v>
          </cell>
          <cell r="FD660">
            <v>0</v>
          </cell>
          <cell r="FF660">
            <v>0</v>
          </cell>
        </row>
        <row r="661">
          <cell r="A661" t="str">
            <v>FYV8</v>
          </cell>
          <cell r="B661" t="str">
            <v>DK-West</v>
          </cell>
          <cell r="G661">
            <v>36.200000000000003</v>
          </cell>
          <cell r="H661">
            <v>69.900000000000006</v>
          </cell>
          <cell r="AK661">
            <v>10.860000000000001</v>
          </cell>
          <cell r="AL661">
            <v>40.491795580110505</v>
          </cell>
          <cell r="AN661">
            <v>0</v>
          </cell>
          <cell r="AO661">
            <v>10.136000000000001</v>
          </cell>
          <cell r="AP661">
            <v>1629.0000000000002</v>
          </cell>
          <cell r="AQ661">
            <v>5.0680000000000005</v>
          </cell>
          <cell r="BG661" t="b">
            <v>1</v>
          </cell>
          <cell r="BO661" t="b">
            <v>1</v>
          </cell>
          <cell r="CA661" t="b">
            <v>1</v>
          </cell>
          <cell r="CB661" t="b">
            <v>1</v>
          </cell>
          <cell r="CD661" t="b">
            <v>0</v>
          </cell>
          <cell r="CE661" t="b">
            <v>0</v>
          </cell>
          <cell r="CG661" t="b">
            <v>0</v>
          </cell>
          <cell r="CH661" t="b">
            <v>0</v>
          </cell>
          <cell r="CP661" t="str">
            <v>ECSTRBPC</v>
          </cell>
          <cell r="CT661" t="b">
            <v>1</v>
          </cell>
          <cell r="CV661" t="b">
            <v>1</v>
          </cell>
          <cell r="CX661" t="b">
            <v>1</v>
          </cell>
          <cell r="CZ661" t="b">
            <v>1</v>
          </cell>
          <cell r="DB661" t="b">
            <v>0</v>
          </cell>
          <cell r="DD661" t="b">
            <v>0</v>
          </cell>
          <cell r="DF661" t="b">
            <v>1</v>
          </cell>
          <cell r="DH661" t="b">
            <v>1</v>
          </cell>
          <cell r="DJ661" t="b">
            <v>1</v>
          </cell>
          <cell r="DL661" t="b">
            <v>1</v>
          </cell>
          <cell r="DN661" t="b">
            <v>0</v>
          </cell>
          <cell r="DP661" t="b">
            <v>0</v>
          </cell>
          <cell r="DV661">
            <v>36.200000000000003</v>
          </cell>
          <cell r="DX661">
            <v>36.200000000000003</v>
          </cell>
          <cell r="DZ661">
            <v>36.200000000000003</v>
          </cell>
          <cell r="EB661">
            <v>36.200000000000003</v>
          </cell>
          <cell r="ED661">
            <v>0</v>
          </cell>
          <cell r="EF661">
            <v>0</v>
          </cell>
          <cell r="EJ661">
            <v>69.900000000000006</v>
          </cell>
          <cell r="EL661">
            <v>69.900000000000006</v>
          </cell>
          <cell r="EN661">
            <v>69.900000000000006</v>
          </cell>
          <cell r="EP661">
            <v>69.900000000000006</v>
          </cell>
          <cell r="ER661">
            <v>0</v>
          </cell>
          <cell r="ET661">
            <v>0</v>
          </cell>
          <cell r="EX661">
            <v>0</v>
          </cell>
          <cell r="EZ661">
            <v>0</v>
          </cell>
          <cell r="FD661">
            <v>0</v>
          </cell>
          <cell r="FF661">
            <v>0</v>
          </cell>
        </row>
        <row r="662">
          <cell r="A662" t="str">
            <v>Fangel1</v>
          </cell>
          <cell r="B662" t="str">
            <v>DK-West</v>
          </cell>
          <cell r="G662">
            <v>0.5</v>
          </cell>
          <cell r="H662">
            <v>0.68027210884353739</v>
          </cell>
          <cell r="AK662">
            <v>0.16750000000000001</v>
          </cell>
          <cell r="AL662">
            <v>0.31005599518719051</v>
          </cell>
          <cell r="AN662">
            <v>0</v>
          </cell>
          <cell r="AO662">
            <v>0.04</v>
          </cell>
          <cell r="AP662">
            <v>15</v>
          </cell>
          <cell r="AQ662">
            <v>0.05</v>
          </cell>
          <cell r="BG662" t="b">
            <v>1</v>
          </cell>
          <cell r="BO662" t="b">
            <v>1</v>
          </cell>
          <cell r="CA662" t="b">
            <v>1</v>
          </cell>
          <cell r="CB662" t="b">
            <v>1</v>
          </cell>
          <cell r="CD662" t="b">
            <v>0</v>
          </cell>
          <cell r="CE662" t="b">
            <v>0</v>
          </cell>
          <cell r="CG662" t="b">
            <v>0</v>
          </cell>
          <cell r="CH662" t="b">
            <v>0</v>
          </cell>
          <cell r="CP662" t="str">
            <v>ECBGAENC</v>
          </cell>
          <cell r="CT662" t="b">
            <v>0</v>
          </cell>
          <cell r="CV662" t="b">
            <v>0</v>
          </cell>
          <cell r="CX662" t="b">
            <v>0</v>
          </cell>
          <cell r="CZ662" t="b">
            <v>0</v>
          </cell>
          <cell r="DB662" t="b">
            <v>0</v>
          </cell>
          <cell r="DD662" t="b">
            <v>0</v>
          </cell>
          <cell r="DF662" t="b">
            <v>0</v>
          </cell>
          <cell r="DH662" t="b">
            <v>0</v>
          </cell>
          <cell r="DJ662" t="b">
            <v>0</v>
          </cell>
          <cell r="DL662" t="b">
            <v>0</v>
          </cell>
          <cell r="DN662" t="b">
            <v>0</v>
          </cell>
          <cell r="DP662" t="b">
            <v>0</v>
          </cell>
          <cell r="DV662">
            <v>0</v>
          </cell>
          <cell r="DX662">
            <v>0</v>
          </cell>
          <cell r="DZ662">
            <v>0</v>
          </cell>
          <cell r="EB662">
            <v>0</v>
          </cell>
          <cell r="ED662">
            <v>0</v>
          </cell>
          <cell r="EF662">
            <v>0</v>
          </cell>
          <cell r="EJ662">
            <v>0</v>
          </cell>
          <cell r="EL662">
            <v>0</v>
          </cell>
          <cell r="EN662">
            <v>0</v>
          </cell>
          <cell r="EP662">
            <v>0</v>
          </cell>
          <cell r="ER662">
            <v>0</v>
          </cell>
          <cell r="ET662">
            <v>0</v>
          </cell>
          <cell r="EX662">
            <v>0</v>
          </cell>
          <cell r="EZ662">
            <v>0</v>
          </cell>
          <cell r="FD662">
            <v>0</v>
          </cell>
          <cell r="FF662">
            <v>0</v>
          </cell>
        </row>
        <row r="663">
          <cell r="A663" t="str">
            <v>Fangel2</v>
          </cell>
          <cell r="B663" t="str">
            <v>DK-West</v>
          </cell>
          <cell r="G663">
            <v>0.80600000000000005</v>
          </cell>
          <cell r="H663">
            <v>0.8258196721311476</v>
          </cell>
          <cell r="AK663">
            <v>0.30386200000000002</v>
          </cell>
          <cell r="AL663">
            <v>0.31898977089492075</v>
          </cell>
          <cell r="AN663">
            <v>0</v>
          </cell>
          <cell r="AO663">
            <v>6.448000000000001E-2</v>
          </cell>
          <cell r="AP663">
            <v>24.18</v>
          </cell>
          <cell r="AQ663">
            <v>8.0600000000000005E-2</v>
          </cell>
          <cell r="BG663" t="b">
            <v>1</v>
          </cell>
          <cell r="BO663" t="b">
            <v>1</v>
          </cell>
          <cell r="CA663" t="b">
            <v>1</v>
          </cell>
          <cell r="CB663" t="b">
            <v>1</v>
          </cell>
          <cell r="CD663" t="b">
            <v>0</v>
          </cell>
          <cell r="CE663" t="b">
            <v>0</v>
          </cell>
          <cell r="CG663" t="b">
            <v>0</v>
          </cell>
          <cell r="CH663" t="b">
            <v>0</v>
          </cell>
          <cell r="CP663" t="str">
            <v>ECBGAENC</v>
          </cell>
          <cell r="CT663" t="b">
            <v>1</v>
          </cell>
          <cell r="CV663" t="b">
            <v>1</v>
          </cell>
          <cell r="CX663" t="b">
            <v>0</v>
          </cell>
          <cell r="CZ663" t="b">
            <v>0</v>
          </cell>
          <cell r="DB663" t="b">
            <v>0</v>
          </cell>
          <cell r="DD663" t="b">
            <v>0</v>
          </cell>
          <cell r="DF663" t="b">
            <v>1</v>
          </cell>
          <cell r="DH663" t="b">
            <v>1</v>
          </cell>
          <cell r="DJ663" t="b">
            <v>0</v>
          </cell>
          <cell r="DL663" t="b">
            <v>0</v>
          </cell>
          <cell r="DN663" t="b">
            <v>0</v>
          </cell>
          <cell r="DP663" t="b">
            <v>0</v>
          </cell>
          <cell r="DV663">
            <v>0.80600000000000005</v>
          </cell>
          <cell r="DX663">
            <v>0.80600000000000005</v>
          </cell>
          <cell r="DZ663">
            <v>0</v>
          </cell>
          <cell r="EB663">
            <v>0</v>
          </cell>
          <cell r="ED663">
            <v>0</v>
          </cell>
          <cell r="EF663">
            <v>0</v>
          </cell>
          <cell r="EJ663">
            <v>0.8258196721311476</v>
          </cell>
          <cell r="EL663">
            <v>0.8258196721311476</v>
          </cell>
          <cell r="EN663">
            <v>0</v>
          </cell>
          <cell r="EP663">
            <v>0</v>
          </cell>
          <cell r="ER663">
            <v>0</v>
          </cell>
          <cell r="ET663">
            <v>0</v>
          </cell>
          <cell r="EX663">
            <v>0</v>
          </cell>
          <cell r="EZ663">
            <v>0</v>
          </cell>
          <cell r="FD663">
            <v>0</v>
          </cell>
          <cell r="FF663">
            <v>0</v>
          </cell>
        </row>
        <row r="664">
          <cell r="A664" t="str">
            <v>FangelKedel</v>
          </cell>
          <cell r="B664" t="str">
            <v>DK-West</v>
          </cell>
          <cell r="G664">
            <v>0</v>
          </cell>
          <cell r="H664">
            <v>1.4</v>
          </cell>
          <cell r="AK664">
            <v>0</v>
          </cell>
          <cell r="AL664">
            <v>1.1909722222222223</v>
          </cell>
          <cell r="AN664">
            <v>0</v>
          </cell>
          <cell r="AO664">
            <v>0</v>
          </cell>
          <cell r="AP664">
            <v>15.12</v>
          </cell>
          <cell r="AQ664">
            <v>0</v>
          </cell>
          <cell r="BG664" t="b">
            <v>1</v>
          </cell>
          <cell r="BO664" t="b">
            <v>0</v>
          </cell>
          <cell r="CA664" t="b">
            <v>0</v>
          </cell>
          <cell r="CB664" t="b">
            <v>0</v>
          </cell>
          <cell r="CD664" t="b">
            <v>0</v>
          </cell>
          <cell r="CE664" t="b">
            <v>0</v>
          </cell>
          <cell r="CG664" t="b">
            <v>0</v>
          </cell>
          <cell r="CH664" t="b">
            <v>0</v>
          </cell>
          <cell r="CP664" t="str">
            <v>EHBGABOC</v>
          </cell>
          <cell r="CT664" t="b">
            <v>0</v>
          </cell>
          <cell r="CV664" t="b">
            <v>0</v>
          </cell>
          <cell r="CX664" t="b">
            <v>0</v>
          </cell>
          <cell r="CZ664" t="b">
            <v>0</v>
          </cell>
          <cell r="DB664" t="b">
            <v>0</v>
          </cell>
          <cell r="DD664" t="b">
            <v>0</v>
          </cell>
          <cell r="DF664" t="b">
            <v>0</v>
          </cell>
          <cell r="DH664" t="b">
            <v>0</v>
          </cell>
          <cell r="DJ664" t="b">
            <v>0</v>
          </cell>
          <cell r="DL664" t="b">
            <v>0</v>
          </cell>
          <cell r="DN664" t="b">
            <v>0</v>
          </cell>
          <cell r="DP664" t="b">
            <v>0</v>
          </cell>
          <cell r="DV664">
            <v>0</v>
          </cell>
          <cell r="DX664">
            <v>0</v>
          </cell>
          <cell r="DZ664">
            <v>0</v>
          </cell>
          <cell r="EB664">
            <v>0</v>
          </cell>
          <cell r="ED664">
            <v>0</v>
          </cell>
          <cell r="EF664">
            <v>0</v>
          </cell>
          <cell r="EJ664">
            <v>0</v>
          </cell>
          <cell r="EL664">
            <v>0</v>
          </cell>
          <cell r="EN664">
            <v>0</v>
          </cell>
          <cell r="EP664">
            <v>0</v>
          </cell>
          <cell r="ER664">
            <v>0</v>
          </cell>
          <cell r="ET664">
            <v>0</v>
          </cell>
          <cell r="EX664">
            <v>0</v>
          </cell>
          <cell r="EZ664">
            <v>0</v>
          </cell>
          <cell r="FD664">
            <v>0</v>
          </cell>
          <cell r="FF664">
            <v>0</v>
          </cell>
        </row>
        <row r="665">
          <cell r="A665" t="str">
            <v>OdenseRenovation</v>
          </cell>
          <cell r="B665" t="str">
            <v>DK-West</v>
          </cell>
          <cell r="G665">
            <v>2.94</v>
          </cell>
          <cell r="H665">
            <v>2.94</v>
          </cell>
          <cell r="AK665">
            <v>1.0848599999999999</v>
          </cell>
          <cell r="AL665">
            <v>1.0848599999999999</v>
          </cell>
          <cell r="AN665">
            <v>0</v>
          </cell>
          <cell r="AO665">
            <v>0.23519999999999999</v>
          </cell>
          <cell r="AP665">
            <v>88.2</v>
          </cell>
          <cell r="AQ665">
            <v>0.29399999999999998</v>
          </cell>
          <cell r="BG665" t="b">
            <v>1</v>
          </cell>
          <cell r="BO665" t="b">
            <v>0</v>
          </cell>
          <cell r="CA665" t="b">
            <v>0</v>
          </cell>
          <cell r="CB665" t="b">
            <v>0</v>
          </cell>
          <cell r="CD665" t="b">
            <v>0</v>
          </cell>
          <cell r="CE665" t="b">
            <v>0</v>
          </cell>
          <cell r="CG665" t="b">
            <v>0</v>
          </cell>
          <cell r="CH665" t="b">
            <v>0</v>
          </cell>
          <cell r="CP665" t="str">
            <v>ECGASENC</v>
          </cell>
          <cell r="CT665" t="b">
            <v>0</v>
          </cell>
          <cell r="CV665" t="b">
            <v>0</v>
          </cell>
          <cell r="CX665" t="b">
            <v>0</v>
          </cell>
          <cell r="CZ665" t="b">
            <v>0</v>
          </cell>
          <cell r="DB665" t="b">
            <v>0</v>
          </cell>
          <cell r="DD665" t="b">
            <v>0</v>
          </cell>
          <cell r="DF665" t="b">
            <v>0</v>
          </cell>
          <cell r="DH665" t="b">
            <v>0</v>
          </cell>
          <cell r="DJ665" t="b">
            <v>0</v>
          </cell>
          <cell r="DL665" t="b">
            <v>0</v>
          </cell>
          <cell r="DN665" t="b">
            <v>0</v>
          </cell>
          <cell r="DP665" t="b">
            <v>0</v>
          </cell>
          <cell r="DV665">
            <v>0</v>
          </cell>
          <cell r="DX665">
            <v>0</v>
          </cell>
          <cell r="DZ665">
            <v>0</v>
          </cell>
          <cell r="EB665">
            <v>0</v>
          </cell>
          <cell r="ED665">
            <v>0</v>
          </cell>
          <cell r="EF665">
            <v>0</v>
          </cell>
          <cell r="EJ665">
            <v>0</v>
          </cell>
          <cell r="EL665">
            <v>0</v>
          </cell>
          <cell r="EN665">
            <v>0</v>
          </cell>
          <cell r="EP665">
            <v>0</v>
          </cell>
          <cell r="ER665">
            <v>0</v>
          </cell>
          <cell r="ET665">
            <v>0</v>
          </cell>
          <cell r="EX665">
            <v>0</v>
          </cell>
          <cell r="EZ665">
            <v>0</v>
          </cell>
          <cell r="FD665">
            <v>0</v>
          </cell>
          <cell r="FF665">
            <v>0</v>
          </cell>
        </row>
        <row r="666">
          <cell r="A666" t="str">
            <v>OdenseVand</v>
          </cell>
          <cell r="B666" t="str">
            <v>DK-West</v>
          </cell>
          <cell r="G666">
            <v>0.44</v>
          </cell>
          <cell r="H666">
            <v>0.32616753150481836</v>
          </cell>
          <cell r="AK666">
            <v>0.12759999999999999</v>
          </cell>
          <cell r="AL666">
            <v>7.011755680978303E-2</v>
          </cell>
          <cell r="AN666">
            <v>0</v>
          </cell>
          <cell r="AO666">
            <v>3.5200000000000002E-2</v>
          </cell>
          <cell r="AP666">
            <v>13.2</v>
          </cell>
          <cell r="AQ666">
            <v>4.4000000000000004E-2</v>
          </cell>
          <cell r="BG666" t="b">
            <v>1</v>
          </cell>
          <cell r="BO666" t="b">
            <v>1</v>
          </cell>
          <cell r="CA666" t="b">
            <v>1</v>
          </cell>
          <cell r="CB666" t="b">
            <v>1</v>
          </cell>
          <cell r="CD666" t="b">
            <v>0</v>
          </cell>
          <cell r="CE666" t="b">
            <v>0</v>
          </cell>
          <cell r="CG666" t="b">
            <v>0</v>
          </cell>
          <cell r="CH666" t="b">
            <v>0</v>
          </cell>
          <cell r="CP666" t="str">
            <v>ECGASENC</v>
          </cell>
          <cell r="CT666" t="b">
            <v>1</v>
          </cell>
          <cell r="CV666" t="b">
            <v>1</v>
          </cell>
          <cell r="CX666" t="b">
            <v>1</v>
          </cell>
          <cell r="CZ666" t="b">
            <v>1</v>
          </cell>
          <cell r="DB666" t="b">
            <v>0</v>
          </cell>
          <cell r="DD666" t="b">
            <v>0</v>
          </cell>
          <cell r="DF666" t="b">
            <v>1</v>
          </cell>
          <cell r="DH666" t="b">
            <v>1</v>
          </cell>
          <cell r="DJ666" t="b">
            <v>1</v>
          </cell>
          <cell r="DL666" t="b">
            <v>1</v>
          </cell>
          <cell r="DN666" t="b">
            <v>0</v>
          </cell>
          <cell r="DP666" t="b">
            <v>0</v>
          </cell>
          <cell r="DV666">
            <v>0.44</v>
          </cell>
          <cell r="DX666">
            <v>0.44</v>
          </cell>
          <cell r="DZ666">
            <v>0.44</v>
          </cell>
          <cell r="EB666">
            <v>0.44</v>
          </cell>
          <cell r="ED666">
            <v>0</v>
          </cell>
          <cell r="EF666">
            <v>0</v>
          </cell>
          <cell r="EJ666">
            <v>0.32616753150481836</v>
          </cell>
          <cell r="EL666">
            <v>0.32616753150481836</v>
          </cell>
          <cell r="EN666">
            <v>0.32616753150481836</v>
          </cell>
          <cell r="EP666">
            <v>0.32616753150481836</v>
          </cell>
          <cell r="ER666">
            <v>0</v>
          </cell>
          <cell r="ET666">
            <v>0</v>
          </cell>
          <cell r="EX666">
            <v>0</v>
          </cell>
          <cell r="EZ666">
            <v>0</v>
          </cell>
          <cell r="FD666">
            <v>0</v>
          </cell>
          <cell r="FF666">
            <v>0</v>
          </cell>
        </row>
        <row r="667">
          <cell r="A667" t="str">
            <v>IndustryHeatOdense</v>
          </cell>
          <cell r="B667" t="str">
            <v>DK-West</v>
          </cell>
          <cell r="G667">
            <v>0</v>
          </cell>
          <cell r="H667">
            <v>3.4867909867909872</v>
          </cell>
          <cell r="N667">
            <v>21.93888888888889</v>
          </cell>
          <cell r="AK667">
            <v>0</v>
          </cell>
          <cell r="AL667">
            <v>0</v>
          </cell>
          <cell r="AN667">
            <v>0</v>
          </cell>
          <cell r="AO667">
            <v>0</v>
          </cell>
          <cell r="AP667">
            <v>0</v>
          </cell>
          <cell r="AQ667">
            <v>0</v>
          </cell>
          <cell r="BG667" t="b">
            <v>0</v>
          </cell>
          <cell r="BO667" t="b">
            <v>0</v>
          </cell>
          <cell r="CA667" t="b">
            <v>0</v>
          </cell>
          <cell r="CB667" t="b">
            <v>0</v>
          </cell>
          <cell r="CD667" t="b">
            <v>0</v>
          </cell>
          <cell r="CE667" t="b">
            <v>0</v>
          </cell>
          <cell r="CG667" t="b">
            <v>0</v>
          </cell>
          <cell r="CH667" t="b">
            <v>0</v>
          </cell>
          <cell r="CP667">
            <v>0</v>
          </cell>
          <cell r="CT667" t="b">
            <v>0</v>
          </cell>
          <cell r="CV667" t="b">
            <v>0</v>
          </cell>
          <cell r="CX667" t="b">
            <v>0</v>
          </cell>
          <cell r="CZ667" t="b">
            <v>0</v>
          </cell>
          <cell r="DB667" t="b">
            <v>0</v>
          </cell>
          <cell r="DD667" t="b">
            <v>0</v>
          </cell>
          <cell r="DF667" t="b">
            <v>0</v>
          </cell>
          <cell r="DH667" t="b">
            <v>0</v>
          </cell>
          <cell r="DJ667" t="b">
            <v>0</v>
          </cell>
          <cell r="DL667" t="b">
            <v>0</v>
          </cell>
          <cell r="DN667" t="b">
            <v>0</v>
          </cell>
          <cell r="DP667" t="b">
            <v>0</v>
          </cell>
          <cell r="DV667">
            <v>0</v>
          </cell>
          <cell r="DX667">
            <v>0</v>
          </cell>
          <cell r="DZ667">
            <v>0</v>
          </cell>
          <cell r="EB667">
            <v>0</v>
          </cell>
          <cell r="ED667">
            <v>0</v>
          </cell>
          <cell r="EF667">
            <v>0</v>
          </cell>
          <cell r="EJ667">
            <v>0</v>
          </cell>
          <cell r="EL667">
            <v>0</v>
          </cell>
          <cell r="EN667">
            <v>0</v>
          </cell>
          <cell r="EP667">
            <v>0</v>
          </cell>
          <cell r="ER667">
            <v>0</v>
          </cell>
          <cell r="ET667">
            <v>0</v>
          </cell>
          <cell r="EX667">
            <v>0</v>
          </cell>
          <cell r="EZ667">
            <v>0</v>
          </cell>
          <cell r="FD667">
            <v>0</v>
          </cell>
          <cell r="FF667">
            <v>0</v>
          </cell>
        </row>
        <row r="668">
          <cell r="A668" t="str">
            <v>IndustryHeatOdense</v>
          </cell>
          <cell r="B668" t="str">
            <v>DK-West</v>
          </cell>
          <cell r="G668">
            <v>0</v>
          </cell>
          <cell r="H668">
            <v>3.4867909867909872</v>
          </cell>
          <cell r="N668">
            <v>21.93888888888889</v>
          </cell>
          <cell r="AK668">
            <v>0</v>
          </cell>
          <cell r="AL668">
            <v>0</v>
          </cell>
          <cell r="AN668">
            <v>0</v>
          </cell>
          <cell r="AO668">
            <v>0</v>
          </cell>
          <cell r="AP668">
            <v>0</v>
          </cell>
          <cell r="AQ668">
            <v>0</v>
          </cell>
          <cell r="BG668" t="b">
            <v>0</v>
          </cell>
          <cell r="BO668" t="b">
            <v>0</v>
          </cell>
          <cell r="CA668" t="b">
            <v>0</v>
          </cell>
          <cell r="CB668" t="b">
            <v>0</v>
          </cell>
          <cell r="CD668" t="b">
            <v>0</v>
          </cell>
          <cell r="CE668" t="b">
            <v>0</v>
          </cell>
          <cell r="CG668" t="b">
            <v>0</v>
          </cell>
          <cell r="CH668" t="b">
            <v>0</v>
          </cell>
          <cell r="CP668">
            <v>0</v>
          </cell>
          <cell r="CT668" t="b">
            <v>0</v>
          </cell>
          <cell r="CV668" t="b">
            <v>0</v>
          </cell>
          <cell r="CX668" t="b">
            <v>0</v>
          </cell>
          <cell r="CZ668" t="b">
            <v>0</v>
          </cell>
          <cell r="DB668" t="b">
            <v>0</v>
          </cell>
          <cell r="DD668" t="b">
            <v>0</v>
          </cell>
          <cell r="DF668" t="b">
            <v>0</v>
          </cell>
          <cell r="DH668" t="b">
            <v>0</v>
          </cell>
          <cell r="DJ668" t="b">
            <v>0</v>
          </cell>
          <cell r="DL668" t="b">
            <v>0</v>
          </cell>
          <cell r="DN668" t="b">
            <v>0</v>
          </cell>
          <cell r="DP668" t="b">
            <v>0</v>
          </cell>
          <cell r="DV668">
            <v>0</v>
          </cell>
          <cell r="DX668">
            <v>0</v>
          </cell>
          <cell r="DZ668">
            <v>0</v>
          </cell>
          <cell r="EB668">
            <v>0</v>
          </cell>
          <cell r="ED668">
            <v>0</v>
          </cell>
          <cell r="EF668">
            <v>0</v>
          </cell>
          <cell r="EJ668">
            <v>0</v>
          </cell>
          <cell r="EL668">
            <v>0</v>
          </cell>
          <cell r="EN668">
            <v>0</v>
          </cell>
          <cell r="EP668">
            <v>0</v>
          </cell>
          <cell r="ER668">
            <v>0</v>
          </cell>
          <cell r="ET668">
            <v>0</v>
          </cell>
          <cell r="EX668">
            <v>0</v>
          </cell>
          <cell r="EZ668">
            <v>0</v>
          </cell>
          <cell r="FD668">
            <v>0</v>
          </cell>
          <cell r="FF668">
            <v>0</v>
          </cell>
        </row>
        <row r="669">
          <cell r="A669" t="str">
            <v>IndustryHeatOdense</v>
          </cell>
          <cell r="B669" t="str">
            <v>DK-West</v>
          </cell>
          <cell r="G669">
            <v>0</v>
          </cell>
          <cell r="H669">
            <v>3.4867909867909872</v>
          </cell>
          <cell r="N669">
            <v>21.93888888888889</v>
          </cell>
          <cell r="AK669">
            <v>0</v>
          </cell>
          <cell r="AL669">
            <v>0</v>
          </cell>
          <cell r="AN669">
            <v>0</v>
          </cell>
          <cell r="AO669">
            <v>0</v>
          </cell>
          <cell r="AP669">
            <v>0</v>
          </cell>
          <cell r="AQ669">
            <v>0</v>
          </cell>
          <cell r="BG669" t="b">
            <v>0</v>
          </cell>
          <cell r="BO669" t="b">
            <v>0</v>
          </cell>
          <cell r="CA669" t="b">
            <v>0</v>
          </cell>
          <cell r="CB669" t="b">
            <v>0</v>
          </cell>
          <cell r="CD669" t="b">
            <v>0</v>
          </cell>
          <cell r="CE669" t="b">
            <v>0</v>
          </cell>
          <cell r="CG669" t="b">
            <v>0</v>
          </cell>
          <cell r="CH669" t="b">
            <v>0</v>
          </cell>
          <cell r="CP669">
            <v>0</v>
          </cell>
          <cell r="CT669" t="b">
            <v>0</v>
          </cell>
          <cell r="CV669" t="b">
            <v>0</v>
          </cell>
          <cell r="CX669" t="b">
            <v>0</v>
          </cell>
          <cell r="CZ669" t="b">
            <v>0</v>
          </cell>
          <cell r="DB669" t="b">
            <v>0</v>
          </cell>
          <cell r="DD669" t="b">
            <v>0</v>
          </cell>
          <cell r="DF669" t="b">
            <v>0</v>
          </cell>
          <cell r="DH669" t="b">
            <v>0</v>
          </cell>
          <cell r="DJ669" t="b">
            <v>0</v>
          </cell>
          <cell r="DL669" t="b">
            <v>0</v>
          </cell>
          <cell r="DN669" t="b">
            <v>0</v>
          </cell>
          <cell r="DP669" t="b">
            <v>0</v>
          </cell>
          <cell r="DV669">
            <v>0</v>
          </cell>
          <cell r="DX669">
            <v>0</v>
          </cell>
          <cell r="DZ669">
            <v>0</v>
          </cell>
          <cell r="EB669">
            <v>0</v>
          </cell>
          <cell r="ED669">
            <v>0</v>
          </cell>
          <cell r="EF669">
            <v>0</v>
          </cell>
          <cell r="EJ669">
            <v>0</v>
          </cell>
          <cell r="EL669">
            <v>0</v>
          </cell>
          <cell r="EN669">
            <v>0</v>
          </cell>
          <cell r="EP669">
            <v>0</v>
          </cell>
          <cell r="ER669">
            <v>0</v>
          </cell>
          <cell r="ET669">
            <v>0</v>
          </cell>
          <cell r="EX669">
            <v>0</v>
          </cell>
          <cell r="EZ669">
            <v>0</v>
          </cell>
          <cell r="FD669">
            <v>0</v>
          </cell>
          <cell r="FF669">
            <v>0</v>
          </cell>
        </row>
        <row r="670">
          <cell r="A670" t="str">
            <v>IndustryHeatOdense</v>
          </cell>
          <cell r="B670" t="str">
            <v>DK-West</v>
          </cell>
          <cell r="G670">
            <v>0</v>
          </cell>
          <cell r="H670">
            <v>3.6842229187152578</v>
          </cell>
          <cell r="N670">
            <v>23.181130604556401</v>
          </cell>
          <cell r="AK670">
            <v>0</v>
          </cell>
          <cell r="AL670">
            <v>0</v>
          </cell>
          <cell r="AN670">
            <v>0</v>
          </cell>
          <cell r="AO670">
            <v>0</v>
          </cell>
          <cell r="AP670">
            <v>0</v>
          </cell>
          <cell r="AQ670">
            <v>0</v>
          </cell>
          <cell r="BG670" t="b">
            <v>0</v>
          </cell>
          <cell r="BO670" t="b">
            <v>0</v>
          </cell>
          <cell r="CA670" t="b">
            <v>0</v>
          </cell>
          <cell r="CB670" t="b">
            <v>0</v>
          </cell>
          <cell r="CD670" t="b">
            <v>0</v>
          </cell>
          <cell r="CE670" t="b">
            <v>0</v>
          </cell>
          <cell r="CG670" t="b">
            <v>0</v>
          </cell>
          <cell r="CH670" t="b">
            <v>0</v>
          </cell>
          <cell r="CP670">
            <v>0</v>
          </cell>
          <cell r="CT670" t="b">
            <v>0</v>
          </cell>
          <cell r="CV670" t="b">
            <v>0</v>
          </cell>
          <cell r="CX670" t="b">
            <v>0</v>
          </cell>
          <cell r="CZ670" t="b">
            <v>0</v>
          </cell>
          <cell r="DB670" t="b">
            <v>0</v>
          </cell>
          <cell r="DD670" t="b">
            <v>0</v>
          </cell>
          <cell r="DF670" t="b">
            <v>0</v>
          </cell>
          <cell r="DH670" t="b">
            <v>0</v>
          </cell>
          <cell r="DJ670" t="b">
            <v>0</v>
          </cell>
          <cell r="DL670" t="b">
            <v>0</v>
          </cell>
          <cell r="DN670" t="b">
            <v>0</v>
          </cell>
          <cell r="DP670" t="b">
            <v>0</v>
          </cell>
          <cell r="DV670">
            <v>0</v>
          </cell>
          <cell r="DX670">
            <v>0</v>
          </cell>
          <cell r="DZ670">
            <v>0</v>
          </cell>
          <cell r="EB670">
            <v>0</v>
          </cell>
          <cell r="ED670">
            <v>0</v>
          </cell>
          <cell r="EF670">
            <v>0</v>
          </cell>
          <cell r="EJ670">
            <v>0</v>
          </cell>
          <cell r="EL670">
            <v>0</v>
          </cell>
          <cell r="EN670">
            <v>0</v>
          </cell>
          <cell r="EP670">
            <v>0</v>
          </cell>
          <cell r="ER670">
            <v>0</v>
          </cell>
          <cell r="ET670">
            <v>0</v>
          </cell>
          <cell r="EX670">
            <v>0</v>
          </cell>
          <cell r="EZ670">
            <v>0</v>
          </cell>
          <cell r="FD670">
            <v>0</v>
          </cell>
          <cell r="FF670">
            <v>0</v>
          </cell>
        </row>
        <row r="671">
          <cell r="A671" t="str">
            <v>IndustryHeatOdense</v>
          </cell>
          <cell r="B671" t="str">
            <v>DK-West</v>
          </cell>
          <cell r="G671">
            <v>0</v>
          </cell>
          <cell r="H671">
            <v>3.6983644294426252</v>
          </cell>
          <cell r="N671">
            <v>23.270108990052996</v>
          </cell>
          <cell r="AK671">
            <v>0</v>
          </cell>
          <cell r="AL671">
            <v>0</v>
          </cell>
          <cell r="AN671">
            <v>0</v>
          </cell>
          <cell r="AO671">
            <v>0</v>
          </cell>
          <cell r="AP671">
            <v>0</v>
          </cell>
          <cell r="AQ671">
            <v>0</v>
          </cell>
          <cell r="BG671" t="b">
            <v>0</v>
          </cell>
          <cell r="BO671" t="b">
            <v>0</v>
          </cell>
          <cell r="CA671" t="b">
            <v>0</v>
          </cell>
          <cell r="CB671" t="b">
            <v>0</v>
          </cell>
          <cell r="CD671" t="b">
            <v>0</v>
          </cell>
          <cell r="CE671" t="b">
            <v>0</v>
          </cell>
          <cell r="CG671" t="b">
            <v>0</v>
          </cell>
          <cell r="CH671" t="b">
            <v>0</v>
          </cell>
          <cell r="CP671">
            <v>0</v>
          </cell>
          <cell r="CT671" t="b">
            <v>0</v>
          </cell>
          <cell r="CV671" t="b">
            <v>0</v>
          </cell>
          <cell r="CX671" t="b">
            <v>0</v>
          </cell>
          <cell r="CZ671" t="b">
            <v>0</v>
          </cell>
          <cell r="DB671" t="b">
            <v>0</v>
          </cell>
          <cell r="DD671" t="b">
            <v>0</v>
          </cell>
          <cell r="DF671" t="b">
            <v>0</v>
          </cell>
          <cell r="DH671" t="b">
            <v>0</v>
          </cell>
          <cell r="DJ671" t="b">
            <v>0</v>
          </cell>
          <cell r="DL671" t="b">
            <v>0</v>
          </cell>
          <cell r="DN671" t="b">
            <v>0</v>
          </cell>
          <cell r="DP671" t="b">
            <v>0</v>
          </cell>
          <cell r="DV671">
            <v>0</v>
          </cell>
          <cell r="DX671">
            <v>0</v>
          </cell>
          <cell r="DZ671">
            <v>0</v>
          </cell>
          <cell r="EB671">
            <v>0</v>
          </cell>
          <cell r="ED671">
            <v>0</v>
          </cell>
          <cell r="EF671">
            <v>0</v>
          </cell>
          <cell r="EJ671">
            <v>0</v>
          </cell>
          <cell r="EL671">
            <v>0</v>
          </cell>
          <cell r="EN671">
            <v>0</v>
          </cell>
          <cell r="EP671">
            <v>0</v>
          </cell>
          <cell r="ER671">
            <v>0</v>
          </cell>
          <cell r="ET671">
            <v>0</v>
          </cell>
          <cell r="EX671">
            <v>0</v>
          </cell>
          <cell r="EZ671">
            <v>0</v>
          </cell>
          <cell r="FD671">
            <v>0</v>
          </cell>
          <cell r="FF671">
            <v>0</v>
          </cell>
        </row>
        <row r="672">
          <cell r="A672" t="str">
            <v>KedlerOdenseNG</v>
          </cell>
          <cell r="B672" t="str">
            <v>DK-West</v>
          </cell>
          <cell r="G672">
            <v>0</v>
          </cell>
          <cell r="H672">
            <v>237</v>
          </cell>
          <cell r="AK672">
            <v>0</v>
          </cell>
          <cell r="AL672">
            <v>219.69900000000001</v>
          </cell>
          <cell r="AN672">
            <v>0</v>
          </cell>
          <cell r="AO672">
            <v>0</v>
          </cell>
          <cell r="AP672">
            <v>2559.6000000000004</v>
          </cell>
          <cell r="AQ672">
            <v>0</v>
          </cell>
          <cell r="BG672" t="b">
            <v>1</v>
          </cell>
          <cell r="BO672" t="b">
            <v>0</v>
          </cell>
          <cell r="CA672" t="b">
            <v>0</v>
          </cell>
          <cell r="CB672" t="b">
            <v>0</v>
          </cell>
          <cell r="CD672" t="b">
            <v>0</v>
          </cell>
          <cell r="CE672" t="b">
            <v>0</v>
          </cell>
          <cell r="CG672" t="b">
            <v>0</v>
          </cell>
          <cell r="CH672" t="b">
            <v>0</v>
          </cell>
          <cell r="CP672" t="str">
            <v>EHGASBOC</v>
          </cell>
          <cell r="CT672" t="b">
            <v>0</v>
          </cell>
          <cell r="CV672" t="b">
            <v>0</v>
          </cell>
          <cell r="CX672" t="b">
            <v>0</v>
          </cell>
          <cell r="CZ672" t="b">
            <v>0</v>
          </cell>
          <cell r="DB672" t="b">
            <v>0</v>
          </cell>
          <cell r="DD672" t="b">
            <v>0</v>
          </cell>
          <cell r="DF672" t="b">
            <v>0</v>
          </cell>
          <cell r="DH672" t="b">
            <v>0</v>
          </cell>
          <cell r="DJ672" t="b">
            <v>0</v>
          </cell>
          <cell r="DL672" t="b">
            <v>0</v>
          </cell>
          <cell r="DN672" t="b">
            <v>0</v>
          </cell>
          <cell r="DP672" t="b">
            <v>0</v>
          </cell>
          <cell r="DV672">
            <v>0</v>
          </cell>
          <cell r="DX672">
            <v>0</v>
          </cell>
          <cell r="DZ672">
            <v>0</v>
          </cell>
          <cell r="EB672">
            <v>0</v>
          </cell>
          <cell r="ED672">
            <v>0</v>
          </cell>
          <cell r="EF672">
            <v>0</v>
          </cell>
          <cell r="EJ672">
            <v>0</v>
          </cell>
          <cell r="EL672">
            <v>0</v>
          </cell>
          <cell r="EN672">
            <v>0</v>
          </cell>
          <cell r="EP672">
            <v>0</v>
          </cell>
          <cell r="ER672">
            <v>0</v>
          </cell>
          <cell r="ET672">
            <v>0</v>
          </cell>
          <cell r="EX672">
            <v>0</v>
          </cell>
          <cell r="EZ672">
            <v>0</v>
          </cell>
          <cell r="FD672">
            <v>0</v>
          </cell>
          <cell r="FF672">
            <v>0</v>
          </cell>
        </row>
        <row r="673">
          <cell r="A673" t="str">
            <v>KedlerOdenseNG</v>
          </cell>
          <cell r="B673" t="str">
            <v>DK-West</v>
          </cell>
          <cell r="G673">
            <v>0</v>
          </cell>
          <cell r="H673">
            <v>237</v>
          </cell>
          <cell r="AK673">
            <v>0</v>
          </cell>
          <cell r="AL673">
            <v>219.69900000000001</v>
          </cell>
          <cell r="AN673">
            <v>0</v>
          </cell>
          <cell r="AO673">
            <v>0</v>
          </cell>
          <cell r="AP673">
            <v>2559.6000000000004</v>
          </cell>
          <cell r="AQ673">
            <v>0</v>
          </cell>
          <cell r="BG673" t="b">
            <v>1</v>
          </cell>
          <cell r="BO673" t="b">
            <v>1</v>
          </cell>
          <cell r="CA673" t="b">
            <v>0</v>
          </cell>
          <cell r="CB673" t="b">
            <v>1</v>
          </cell>
          <cell r="CD673" t="b">
            <v>0</v>
          </cell>
          <cell r="CE673" t="b">
            <v>0</v>
          </cell>
          <cell r="CG673" t="b">
            <v>0</v>
          </cell>
          <cell r="CH673" t="b">
            <v>0</v>
          </cell>
          <cell r="CP673" t="str">
            <v>EHGASBOC</v>
          </cell>
          <cell r="CT673" t="b">
            <v>0</v>
          </cell>
          <cell r="CV673" t="b">
            <v>0</v>
          </cell>
          <cell r="CX673" t="b">
            <v>0</v>
          </cell>
          <cell r="CZ673" t="b">
            <v>0</v>
          </cell>
          <cell r="DB673" t="b">
            <v>0</v>
          </cell>
          <cell r="DD673" t="b">
            <v>0</v>
          </cell>
          <cell r="DF673" t="b">
            <v>1</v>
          </cell>
          <cell r="DH673" t="b">
            <v>1</v>
          </cell>
          <cell r="DJ673" t="b">
            <v>1</v>
          </cell>
          <cell r="DL673" t="b">
            <v>1</v>
          </cell>
          <cell r="DN673" t="b">
            <v>0</v>
          </cell>
          <cell r="DP673" t="b">
            <v>0</v>
          </cell>
          <cell r="DV673">
            <v>0</v>
          </cell>
          <cell r="DX673">
            <v>0</v>
          </cell>
          <cell r="DZ673">
            <v>0</v>
          </cell>
          <cell r="EB673">
            <v>0</v>
          </cell>
          <cell r="ED673">
            <v>0</v>
          </cell>
          <cell r="EF673">
            <v>0</v>
          </cell>
          <cell r="EJ673">
            <v>237</v>
          </cell>
          <cell r="EL673">
            <v>237</v>
          </cell>
          <cell r="EN673">
            <v>237</v>
          </cell>
          <cell r="EP673">
            <v>237</v>
          </cell>
          <cell r="ER673">
            <v>0</v>
          </cell>
          <cell r="ET673">
            <v>0</v>
          </cell>
          <cell r="EX673">
            <v>0</v>
          </cell>
          <cell r="EZ673">
            <v>0</v>
          </cell>
          <cell r="FD673">
            <v>0</v>
          </cell>
          <cell r="FF673">
            <v>0</v>
          </cell>
        </row>
        <row r="674">
          <cell r="A674" t="str">
            <v>KedlerOdenseGO</v>
          </cell>
          <cell r="B674" t="str">
            <v>DK-West</v>
          </cell>
          <cell r="G674">
            <v>0</v>
          </cell>
          <cell r="H674">
            <v>52</v>
          </cell>
          <cell r="AK674">
            <v>0</v>
          </cell>
          <cell r="AL674">
            <v>43.835999999999999</v>
          </cell>
          <cell r="AN674">
            <v>0</v>
          </cell>
          <cell r="AO674">
            <v>0</v>
          </cell>
          <cell r="AP674">
            <v>561.6</v>
          </cell>
          <cell r="AQ674">
            <v>0</v>
          </cell>
          <cell r="BG674" t="b">
            <v>1</v>
          </cell>
          <cell r="BO674" t="b">
            <v>0</v>
          </cell>
          <cell r="CA674" t="b">
            <v>0</v>
          </cell>
          <cell r="CB674" t="b">
            <v>0</v>
          </cell>
          <cell r="CD674" t="b">
            <v>0</v>
          </cell>
          <cell r="CE674" t="b">
            <v>0</v>
          </cell>
          <cell r="CG674" t="b">
            <v>0</v>
          </cell>
          <cell r="CH674" t="b">
            <v>0</v>
          </cell>
          <cell r="CP674" t="str">
            <v>EHDSLBOC</v>
          </cell>
          <cell r="CT674" t="b">
            <v>0</v>
          </cell>
          <cell r="CV674" t="b">
            <v>0</v>
          </cell>
          <cell r="CX674" t="b">
            <v>0</v>
          </cell>
          <cell r="CZ674" t="b">
            <v>0</v>
          </cell>
          <cell r="DB674" t="b">
            <v>0</v>
          </cell>
          <cell r="DD674" t="b">
            <v>0</v>
          </cell>
          <cell r="DF674" t="b">
            <v>0</v>
          </cell>
          <cell r="DH674" t="b">
            <v>0</v>
          </cell>
          <cell r="DJ674" t="b">
            <v>0</v>
          </cell>
          <cell r="DL674" t="b">
            <v>0</v>
          </cell>
          <cell r="DN674" t="b">
            <v>0</v>
          </cell>
          <cell r="DP674" t="b">
            <v>0</v>
          </cell>
          <cell r="DV674">
            <v>0</v>
          </cell>
          <cell r="DX674">
            <v>0</v>
          </cell>
          <cell r="DZ674">
            <v>0</v>
          </cell>
          <cell r="EB674">
            <v>0</v>
          </cell>
          <cell r="ED674">
            <v>0</v>
          </cell>
          <cell r="EF674">
            <v>0</v>
          </cell>
          <cell r="EJ674">
            <v>0</v>
          </cell>
          <cell r="EL674">
            <v>0</v>
          </cell>
          <cell r="EN674">
            <v>0</v>
          </cell>
          <cell r="EP674">
            <v>0</v>
          </cell>
          <cell r="ER674">
            <v>0</v>
          </cell>
          <cell r="ET674">
            <v>0</v>
          </cell>
          <cell r="EX674">
            <v>0</v>
          </cell>
          <cell r="EZ674">
            <v>0</v>
          </cell>
          <cell r="FD674">
            <v>0</v>
          </cell>
          <cell r="FF674">
            <v>0</v>
          </cell>
        </row>
        <row r="675">
          <cell r="A675" t="str">
            <v>KedlerOdenseGO</v>
          </cell>
          <cell r="B675" t="str">
            <v>DK-West</v>
          </cell>
          <cell r="G675">
            <v>0</v>
          </cell>
          <cell r="H675">
            <v>52</v>
          </cell>
          <cell r="AK675">
            <v>0</v>
          </cell>
          <cell r="AL675">
            <v>43.835999999999999</v>
          </cell>
          <cell r="AN675">
            <v>0</v>
          </cell>
          <cell r="AO675">
            <v>0</v>
          </cell>
          <cell r="AP675">
            <v>561.6</v>
          </cell>
          <cell r="AQ675">
            <v>0</v>
          </cell>
          <cell r="BG675" t="b">
            <v>1</v>
          </cell>
          <cell r="BO675" t="b">
            <v>1</v>
          </cell>
          <cell r="CA675" t="b">
            <v>0</v>
          </cell>
          <cell r="CB675" t="b">
            <v>1</v>
          </cell>
          <cell r="CD675" t="b">
            <v>0</v>
          </cell>
          <cell r="CE675" t="b">
            <v>0</v>
          </cell>
          <cell r="CG675" t="b">
            <v>0</v>
          </cell>
          <cell r="CH675" t="b">
            <v>0</v>
          </cell>
          <cell r="CP675" t="str">
            <v>EHDSLBOC</v>
          </cell>
          <cell r="CT675" t="b">
            <v>0</v>
          </cell>
          <cell r="CV675" t="b">
            <v>0</v>
          </cell>
          <cell r="CX675" t="b">
            <v>0</v>
          </cell>
          <cell r="CZ675" t="b">
            <v>0</v>
          </cell>
          <cell r="DB675" t="b">
            <v>0</v>
          </cell>
          <cell r="DD675" t="b">
            <v>0</v>
          </cell>
          <cell r="DF675" t="b">
            <v>1</v>
          </cell>
          <cell r="DH675" t="b">
            <v>1</v>
          </cell>
          <cell r="DJ675" t="b">
            <v>1</v>
          </cell>
          <cell r="DL675" t="b">
            <v>1</v>
          </cell>
          <cell r="DN675" t="b">
            <v>0</v>
          </cell>
          <cell r="DP675" t="b">
            <v>0</v>
          </cell>
          <cell r="DV675">
            <v>0</v>
          </cell>
          <cell r="DX675">
            <v>0</v>
          </cell>
          <cell r="DZ675">
            <v>0</v>
          </cell>
          <cell r="EB675">
            <v>0</v>
          </cell>
          <cell r="ED675">
            <v>0</v>
          </cell>
          <cell r="EF675">
            <v>0</v>
          </cell>
          <cell r="EJ675">
            <v>52</v>
          </cell>
          <cell r="EL675">
            <v>52</v>
          </cell>
          <cell r="EN675">
            <v>52</v>
          </cell>
          <cell r="EP675">
            <v>52</v>
          </cell>
          <cell r="ER675">
            <v>0</v>
          </cell>
          <cell r="ET675">
            <v>0</v>
          </cell>
          <cell r="EX675">
            <v>0</v>
          </cell>
          <cell r="EZ675">
            <v>0</v>
          </cell>
          <cell r="FD675">
            <v>0</v>
          </cell>
          <cell r="FF675">
            <v>0</v>
          </cell>
        </row>
        <row r="676">
          <cell r="A676" t="str">
            <v>KedlerOdenseFO</v>
          </cell>
          <cell r="B676" t="str">
            <v>DK-West</v>
          </cell>
          <cell r="G676">
            <v>0</v>
          </cell>
          <cell r="H676">
            <v>400</v>
          </cell>
          <cell r="AK676">
            <v>0</v>
          </cell>
          <cell r="AL676">
            <v>363.2</v>
          </cell>
          <cell r="AN676">
            <v>0</v>
          </cell>
          <cell r="AO676">
            <v>0</v>
          </cell>
          <cell r="AP676">
            <v>6320</v>
          </cell>
          <cell r="AQ676">
            <v>0</v>
          </cell>
          <cell r="BG676" t="b">
            <v>1</v>
          </cell>
          <cell r="BO676" t="b">
            <v>0</v>
          </cell>
          <cell r="CA676" t="b">
            <v>0</v>
          </cell>
          <cell r="CB676" t="b">
            <v>0</v>
          </cell>
          <cell r="CD676" t="b">
            <v>0</v>
          </cell>
          <cell r="CE676" t="b">
            <v>0</v>
          </cell>
          <cell r="CG676" t="b">
            <v>0</v>
          </cell>
          <cell r="CH676" t="b">
            <v>0</v>
          </cell>
          <cell r="CP676" t="str">
            <v>EHHFOBOC</v>
          </cell>
          <cell r="CT676" t="b">
            <v>0</v>
          </cell>
          <cell r="CV676" t="b">
            <v>0</v>
          </cell>
          <cell r="CX676" t="b">
            <v>0</v>
          </cell>
          <cell r="CZ676" t="b">
            <v>0</v>
          </cell>
          <cell r="DB676" t="b">
            <v>0</v>
          </cell>
          <cell r="DD676" t="b">
            <v>0</v>
          </cell>
          <cell r="DF676" t="b">
            <v>0</v>
          </cell>
          <cell r="DH676" t="b">
            <v>0</v>
          </cell>
          <cell r="DJ676" t="b">
            <v>0</v>
          </cell>
          <cell r="DL676" t="b">
            <v>0</v>
          </cell>
          <cell r="DN676" t="b">
            <v>0</v>
          </cell>
          <cell r="DP676" t="b">
            <v>0</v>
          </cell>
          <cell r="DV676">
            <v>0</v>
          </cell>
          <cell r="DX676">
            <v>0</v>
          </cell>
          <cell r="DZ676">
            <v>0</v>
          </cell>
          <cell r="EB676">
            <v>0</v>
          </cell>
          <cell r="ED676">
            <v>0</v>
          </cell>
          <cell r="EF676">
            <v>0</v>
          </cell>
          <cell r="EJ676">
            <v>0</v>
          </cell>
          <cell r="EL676">
            <v>0</v>
          </cell>
          <cell r="EN676">
            <v>0</v>
          </cell>
          <cell r="EP676">
            <v>0</v>
          </cell>
          <cell r="ER676">
            <v>0</v>
          </cell>
          <cell r="ET676">
            <v>0</v>
          </cell>
          <cell r="EX676">
            <v>0</v>
          </cell>
          <cell r="EZ676">
            <v>0</v>
          </cell>
          <cell r="FD676">
            <v>0</v>
          </cell>
          <cell r="FF676">
            <v>0</v>
          </cell>
        </row>
        <row r="677">
          <cell r="A677" t="str">
            <v>KedlerOdenseFO</v>
          </cell>
          <cell r="B677" t="str">
            <v>DK-West</v>
          </cell>
          <cell r="G677">
            <v>0</v>
          </cell>
          <cell r="H677">
            <v>400</v>
          </cell>
          <cell r="AK677">
            <v>0</v>
          </cell>
          <cell r="AL677">
            <v>363.2</v>
          </cell>
          <cell r="AN677">
            <v>0</v>
          </cell>
          <cell r="AO677">
            <v>0</v>
          </cell>
          <cell r="AP677">
            <v>6320</v>
          </cell>
          <cell r="AQ677">
            <v>0</v>
          </cell>
          <cell r="BG677" t="b">
            <v>1</v>
          </cell>
          <cell r="BO677" t="b">
            <v>1</v>
          </cell>
          <cell r="CA677" t="b">
            <v>0</v>
          </cell>
          <cell r="CB677" t="b">
            <v>1</v>
          </cell>
          <cell r="CD677" t="b">
            <v>0</v>
          </cell>
          <cell r="CE677" t="b">
            <v>0</v>
          </cell>
          <cell r="CG677" t="b">
            <v>0</v>
          </cell>
          <cell r="CH677" t="b">
            <v>0</v>
          </cell>
          <cell r="CP677" t="str">
            <v>EHHFOBOC</v>
          </cell>
          <cell r="CT677" t="b">
            <v>0</v>
          </cell>
          <cell r="CV677" t="b">
            <v>0</v>
          </cell>
          <cell r="CX677" t="b">
            <v>0</v>
          </cell>
          <cell r="CZ677" t="b">
            <v>0</v>
          </cell>
          <cell r="DB677" t="b">
            <v>0</v>
          </cell>
          <cell r="DD677" t="b">
            <v>0</v>
          </cell>
          <cell r="DF677" t="b">
            <v>1</v>
          </cell>
          <cell r="DH677" t="b">
            <v>1</v>
          </cell>
          <cell r="DJ677" t="b">
            <v>1</v>
          </cell>
          <cell r="DL677" t="b">
            <v>1</v>
          </cell>
          <cell r="DN677" t="b">
            <v>0</v>
          </cell>
          <cell r="DP677" t="b">
            <v>0</v>
          </cell>
          <cell r="DV677">
            <v>0</v>
          </cell>
          <cell r="DX677">
            <v>0</v>
          </cell>
          <cell r="DZ677">
            <v>0</v>
          </cell>
          <cell r="EB677">
            <v>0</v>
          </cell>
          <cell r="ED677">
            <v>0</v>
          </cell>
          <cell r="EF677">
            <v>0</v>
          </cell>
          <cell r="EJ677">
            <v>400</v>
          </cell>
          <cell r="EL677">
            <v>400</v>
          </cell>
          <cell r="EN677">
            <v>400</v>
          </cell>
          <cell r="EP677">
            <v>400</v>
          </cell>
          <cell r="ER677">
            <v>0</v>
          </cell>
          <cell r="ET677">
            <v>0</v>
          </cell>
          <cell r="EX677">
            <v>0</v>
          </cell>
          <cell r="EZ677">
            <v>0</v>
          </cell>
          <cell r="FD677">
            <v>0</v>
          </cell>
          <cell r="FF677">
            <v>0</v>
          </cell>
        </row>
        <row r="678">
          <cell r="A678" t="str">
            <v>VarmelagerOdense</v>
          </cell>
          <cell r="B678" t="str">
            <v>DK-West</v>
          </cell>
          <cell r="G678">
            <v>0</v>
          </cell>
          <cell r="H678">
            <v>406.94444444444446</v>
          </cell>
          <cell r="AK678">
            <v>0</v>
          </cell>
          <cell r="AL678">
            <v>0</v>
          </cell>
          <cell r="AN678">
            <v>0</v>
          </cell>
          <cell r="AO678">
            <v>0</v>
          </cell>
          <cell r="AP678">
            <v>0</v>
          </cell>
          <cell r="AQ678">
            <v>0</v>
          </cell>
          <cell r="BG678" t="b">
            <v>0</v>
          </cell>
          <cell r="BO678" t="b">
            <v>0</v>
          </cell>
          <cell r="CA678" t="b">
            <v>0</v>
          </cell>
          <cell r="CB678" t="b">
            <v>0</v>
          </cell>
          <cell r="CD678" t="b">
            <v>0</v>
          </cell>
          <cell r="CE678" t="b">
            <v>0</v>
          </cell>
          <cell r="CG678" t="b">
            <v>0</v>
          </cell>
          <cell r="CH678" t="b">
            <v>0</v>
          </cell>
          <cell r="CP678">
            <v>0</v>
          </cell>
          <cell r="CT678" t="b">
            <v>0</v>
          </cell>
          <cell r="CV678" t="b">
            <v>0</v>
          </cell>
          <cell r="CX678" t="b">
            <v>0</v>
          </cell>
          <cell r="CZ678" t="b">
            <v>0</v>
          </cell>
          <cell r="DB678" t="b">
            <v>0</v>
          </cell>
          <cell r="DD678" t="b">
            <v>0</v>
          </cell>
          <cell r="DF678" t="b">
            <v>0</v>
          </cell>
          <cell r="DH678" t="b">
            <v>0</v>
          </cell>
          <cell r="DJ678" t="b">
            <v>0</v>
          </cell>
          <cell r="DL678" t="b">
            <v>0</v>
          </cell>
          <cell r="DN678" t="b">
            <v>0</v>
          </cell>
          <cell r="DP678" t="b">
            <v>0</v>
          </cell>
          <cell r="DV678">
            <v>0</v>
          </cell>
          <cell r="DX678">
            <v>0</v>
          </cell>
          <cell r="DZ678">
            <v>0</v>
          </cell>
          <cell r="EB678">
            <v>0</v>
          </cell>
          <cell r="ED678">
            <v>0</v>
          </cell>
          <cell r="EF678">
            <v>0</v>
          </cell>
          <cell r="EJ678">
            <v>0</v>
          </cell>
          <cell r="EL678">
            <v>0</v>
          </cell>
          <cell r="EN678">
            <v>0</v>
          </cell>
          <cell r="EP678">
            <v>0</v>
          </cell>
          <cell r="ER678">
            <v>0</v>
          </cell>
          <cell r="ET678">
            <v>0</v>
          </cell>
          <cell r="EX678">
            <v>0</v>
          </cell>
          <cell r="EZ678">
            <v>0</v>
          </cell>
          <cell r="FD678">
            <v>0</v>
          </cell>
          <cell r="FF678">
            <v>0</v>
          </cell>
        </row>
        <row r="679">
          <cell r="A679" t="str">
            <v>ElkedelOdense</v>
          </cell>
          <cell r="B679" t="str">
            <v>DK-West</v>
          </cell>
          <cell r="G679">
            <v>-16</v>
          </cell>
          <cell r="H679">
            <v>16</v>
          </cell>
          <cell r="AK679">
            <v>-16</v>
          </cell>
          <cell r="AL679">
            <v>0</v>
          </cell>
          <cell r="AN679">
            <v>0</v>
          </cell>
          <cell r="AO679">
            <v>0</v>
          </cell>
          <cell r="AP679">
            <v>0</v>
          </cell>
          <cell r="AQ679">
            <v>0</v>
          </cell>
          <cell r="BG679" t="b">
            <v>0</v>
          </cell>
          <cell r="BO679" t="b">
            <v>0</v>
          </cell>
          <cell r="CA679" t="b">
            <v>0</v>
          </cell>
          <cell r="CB679" t="b">
            <v>0</v>
          </cell>
          <cell r="CD679" t="b">
            <v>0</v>
          </cell>
          <cell r="CE679" t="b">
            <v>0</v>
          </cell>
          <cell r="CG679" t="b">
            <v>0</v>
          </cell>
          <cell r="CH679" t="b">
            <v>0</v>
          </cell>
          <cell r="CP679">
            <v>0</v>
          </cell>
          <cell r="CT679" t="b">
            <v>0</v>
          </cell>
          <cell r="CV679" t="b">
            <v>0</v>
          </cell>
          <cell r="CX679" t="b">
            <v>0</v>
          </cell>
          <cell r="CZ679" t="b">
            <v>0</v>
          </cell>
          <cell r="DB679" t="b">
            <v>0</v>
          </cell>
          <cell r="DD679" t="b">
            <v>0</v>
          </cell>
          <cell r="DF679" t="b">
            <v>0</v>
          </cell>
          <cell r="DH679" t="b">
            <v>0</v>
          </cell>
          <cell r="DJ679" t="b">
            <v>0</v>
          </cell>
          <cell r="DL679" t="b">
            <v>0</v>
          </cell>
          <cell r="DN679" t="b">
            <v>0</v>
          </cell>
          <cell r="DP679" t="b">
            <v>0</v>
          </cell>
          <cell r="DV679">
            <v>0</v>
          </cell>
          <cell r="DX679">
            <v>0</v>
          </cell>
          <cell r="DZ679">
            <v>0</v>
          </cell>
          <cell r="EB679">
            <v>0</v>
          </cell>
          <cell r="ED679">
            <v>0</v>
          </cell>
          <cell r="EF679">
            <v>0</v>
          </cell>
          <cell r="EJ679">
            <v>0</v>
          </cell>
          <cell r="EL679">
            <v>0</v>
          </cell>
          <cell r="EN679">
            <v>0</v>
          </cell>
          <cell r="EP679">
            <v>0</v>
          </cell>
          <cell r="ER679">
            <v>0</v>
          </cell>
          <cell r="ET679">
            <v>0</v>
          </cell>
          <cell r="EX679">
            <v>0</v>
          </cell>
          <cell r="EZ679">
            <v>0</v>
          </cell>
          <cell r="FD679">
            <v>0</v>
          </cell>
          <cell r="FF679">
            <v>0</v>
          </cell>
        </row>
        <row r="680">
          <cell r="A680" t="str">
            <v>KedlerRanders</v>
          </cell>
          <cell r="B680" t="str">
            <v>DK-West</v>
          </cell>
          <cell r="G680">
            <v>0</v>
          </cell>
          <cell r="H680">
            <v>149.9</v>
          </cell>
          <cell r="AK680">
            <v>0</v>
          </cell>
          <cell r="AL680">
            <v>136.25910000000002</v>
          </cell>
          <cell r="AN680">
            <v>0</v>
          </cell>
          <cell r="AO680">
            <v>0</v>
          </cell>
          <cell r="AP680">
            <v>1618.92</v>
          </cell>
          <cell r="AQ680">
            <v>0</v>
          </cell>
          <cell r="BG680" t="b">
            <v>1</v>
          </cell>
          <cell r="BO680" t="b">
            <v>0</v>
          </cell>
          <cell r="CA680" t="b">
            <v>0</v>
          </cell>
          <cell r="CB680" t="b">
            <v>0</v>
          </cell>
          <cell r="CD680" t="b">
            <v>0</v>
          </cell>
          <cell r="CE680" t="b">
            <v>0</v>
          </cell>
          <cell r="CG680" t="b">
            <v>0</v>
          </cell>
          <cell r="CH680" t="b">
            <v>0</v>
          </cell>
          <cell r="CP680" t="str">
            <v>EHDSLBOD</v>
          </cell>
          <cell r="CT680" t="b">
            <v>0</v>
          </cell>
          <cell r="CV680" t="b">
            <v>0</v>
          </cell>
          <cell r="CX680" t="b">
            <v>0</v>
          </cell>
          <cell r="CZ680" t="b">
            <v>0</v>
          </cell>
          <cell r="DB680" t="b">
            <v>0</v>
          </cell>
          <cell r="DD680" t="b">
            <v>0</v>
          </cell>
          <cell r="DF680" t="b">
            <v>0</v>
          </cell>
          <cell r="DH680" t="b">
            <v>0</v>
          </cell>
          <cell r="DJ680" t="b">
            <v>0</v>
          </cell>
          <cell r="DL680" t="b">
            <v>0</v>
          </cell>
          <cell r="DN680" t="b">
            <v>0</v>
          </cell>
          <cell r="DP680" t="b">
            <v>0</v>
          </cell>
          <cell r="DV680">
            <v>0</v>
          </cell>
          <cell r="DX680">
            <v>0</v>
          </cell>
          <cell r="DZ680">
            <v>0</v>
          </cell>
          <cell r="EB680">
            <v>0</v>
          </cell>
          <cell r="ED680">
            <v>0</v>
          </cell>
          <cell r="EF680">
            <v>0</v>
          </cell>
          <cell r="EJ680">
            <v>0</v>
          </cell>
          <cell r="EL680">
            <v>0</v>
          </cell>
          <cell r="EN680">
            <v>0</v>
          </cell>
          <cell r="EP680">
            <v>0</v>
          </cell>
          <cell r="ER680">
            <v>0</v>
          </cell>
          <cell r="ET680">
            <v>0</v>
          </cell>
          <cell r="EX680">
            <v>0</v>
          </cell>
          <cell r="EZ680">
            <v>0</v>
          </cell>
          <cell r="FD680">
            <v>0</v>
          </cell>
          <cell r="FF680">
            <v>0</v>
          </cell>
        </row>
        <row r="681">
          <cell r="A681" t="str">
            <v>KedlerRanders</v>
          </cell>
          <cell r="B681" t="str">
            <v>DK-West</v>
          </cell>
          <cell r="G681">
            <v>0</v>
          </cell>
          <cell r="H681">
            <v>149.9</v>
          </cell>
          <cell r="AK681">
            <v>0</v>
          </cell>
          <cell r="AL681">
            <v>136.25910000000002</v>
          </cell>
          <cell r="AN681">
            <v>0</v>
          </cell>
          <cell r="AO681">
            <v>0</v>
          </cell>
          <cell r="AP681">
            <v>1618.92</v>
          </cell>
          <cell r="AQ681">
            <v>0</v>
          </cell>
          <cell r="BG681" t="b">
            <v>1</v>
          </cell>
          <cell r="BO681" t="b">
            <v>1</v>
          </cell>
          <cell r="CA681" t="b">
            <v>0</v>
          </cell>
          <cell r="CB681" t="b">
            <v>1</v>
          </cell>
          <cell r="CD681" t="b">
            <v>0</v>
          </cell>
          <cell r="CE681" t="b">
            <v>0</v>
          </cell>
          <cell r="CG681" t="b">
            <v>0</v>
          </cell>
          <cell r="CH681" t="b">
            <v>0</v>
          </cell>
          <cell r="CP681" t="str">
            <v>EHDSLBOD</v>
          </cell>
          <cell r="CT681" t="b">
            <v>0</v>
          </cell>
          <cell r="CV681" t="b">
            <v>0</v>
          </cell>
          <cell r="CX681" t="b">
            <v>0</v>
          </cell>
          <cell r="CZ681" t="b">
            <v>0</v>
          </cell>
          <cell r="DB681" t="b">
            <v>0</v>
          </cell>
          <cell r="DD681" t="b">
            <v>0</v>
          </cell>
          <cell r="DF681" t="b">
            <v>1</v>
          </cell>
          <cell r="DH681" t="b">
            <v>1</v>
          </cell>
          <cell r="DJ681" t="b">
            <v>1</v>
          </cell>
          <cell r="DL681" t="b">
            <v>1</v>
          </cell>
          <cell r="DN681" t="b">
            <v>0</v>
          </cell>
          <cell r="DP681" t="b">
            <v>0</v>
          </cell>
          <cell r="DV681">
            <v>0</v>
          </cell>
          <cell r="DX681">
            <v>0</v>
          </cell>
          <cell r="DZ681">
            <v>0</v>
          </cell>
          <cell r="EB681">
            <v>0</v>
          </cell>
          <cell r="ED681">
            <v>0</v>
          </cell>
          <cell r="EF681">
            <v>0</v>
          </cell>
          <cell r="EJ681">
            <v>149.9</v>
          </cell>
          <cell r="EL681">
            <v>149.9</v>
          </cell>
          <cell r="EN681">
            <v>149.9</v>
          </cell>
          <cell r="EP681">
            <v>149.9</v>
          </cell>
          <cell r="ER681">
            <v>0</v>
          </cell>
          <cell r="ET681">
            <v>0</v>
          </cell>
          <cell r="EX681">
            <v>0</v>
          </cell>
          <cell r="EZ681">
            <v>0</v>
          </cell>
          <cell r="FD681">
            <v>0</v>
          </cell>
          <cell r="FF681">
            <v>0</v>
          </cell>
        </row>
        <row r="682">
          <cell r="A682" t="str">
            <v>RKE1</v>
          </cell>
          <cell r="B682" t="str">
            <v>DK-West</v>
          </cell>
          <cell r="G682">
            <v>40.655999999999999</v>
          </cell>
          <cell r="H682">
            <v>112</v>
          </cell>
          <cell r="AK682">
            <v>9.0256319999999999</v>
          </cell>
          <cell r="AL682">
            <v>68.495867768595048</v>
          </cell>
          <cell r="AN682">
            <v>0</v>
          </cell>
          <cell r="AO682">
            <v>6.4724352000000005</v>
          </cell>
          <cell r="AP682">
            <v>1012.3344</v>
          </cell>
          <cell r="AQ682">
            <v>5.69184</v>
          </cell>
          <cell r="BG682" t="b">
            <v>1</v>
          </cell>
          <cell r="BO682" t="b">
            <v>0</v>
          </cell>
          <cell r="CA682" t="b">
            <v>0</v>
          </cell>
          <cell r="CB682" t="b">
            <v>0</v>
          </cell>
          <cell r="CD682" t="b">
            <v>0</v>
          </cell>
          <cell r="CE682" t="b">
            <v>0</v>
          </cell>
          <cell r="CG682" t="b">
            <v>0</v>
          </cell>
          <cell r="CH682" t="b">
            <v>0</v>
          </cell>
          <cell r="CP682" t="str">
            <v>ECCOABPD</v>
          </cell>
          <cell r="CT682" t="b">
            <v>0</v>
          </cell>
          <cell r="CV682" t="b">
            <v>0</v>
          </cell>
          <cell r="CX682" t="b">
            <v>0</v>
          </cell>
          <cell r="CZ682" t="b">
            <v>0</v>
          </cell>
          <cell r="DB682" t="b">
            <v>0</v>
          </cell>
          <cell r="DD682" t="b">
            <v>0</v>
          </cell>
          <cell r="DF682" t="b">
            <v>0</v>
          </cell>
          <cell r="DH682" t="b">
            <v>0</v>
          </cell>
          <cell r="DJ682" t="b">
            <v>0</v>
          </cell>
          <cell r="DL682" t="b">
            <v>0</v>
          </cell>
          <cell r="DN682" t="b">
            <v>0</v>
          </cell>
          <cell r="DP682" t="b">
            <v>0</v>
          </cell>
          <cell r="DV682">
            <v>0</v>
          </cell>
          <cell r="DX682">
            <v>0</v>
          </cell>
          <cell r="DZ682">
            <v>0</v>
          </cell>
          <cell r="EB682">
            <v>0</v>
          </cell>
          <cell r="ED682">
            <v>0</v>
          </cell>
          <cell r="EF682">
            <v>0</v>
          </cell>
          <cell r="EJ682">
            <v>0</v>
          </cell>
          <cell r="EL682">
            <v>0</v>
          </cell>
          <cell r="EN682">
            <v>0</v>
          </cell>
          <cell r="EP682">
            <v>0</v>
          </cell>
          <cell r="ER682">
            <v>0</v>
          </cell>
          <cell r="ET682">
            <v>0</v>
          </cell>
          <cell r="EX682">
            <v>0</v>
          </cell>
          <cell r="EZ682">
            <v>0</v>
          </cell>
          <cell r="FD682">
            <v>0</v>
          </cell>
          <cell r="FF682">
            <v>0</v>
          </cell>
        </row>
        <row r="683">
          <cell r="A683" t="str">
            <v>RKE1</v>
          </cell>
          <cell r="B683" t="str">
            <v>DK-West</v>
          </cell>
          <cell r="G683">
            <v>40.655999999999999</v>
          </cell>
          <cell r="H683">
            <v>112</v>
          </cell>
          <cell r="AK683">
            <v>9.0256319999999999</v>
          </cell>
          <cell r="AL683">
            <v>68.495867768595048</v>
          </cell>
          <cell r="AN683">
            <v>0</v>
          </cell>
          <cell r="AO683">
            <v>6.4724352000000005</v>
          </cell>
          <cell r="AP683">
            <v>1012.3344</v>
          </cell>
          <cell r="AQ683">
            <v>5.69184</v>
          </cell>
          <cell r="BG683" t="b">
            <v>1</v>
          </cell>
          <cell r="BO683" t="b">
            <v>0</v>
          </cell>
          <cell r="CA683" t="b">
            <v>0</v>
          </cell>
          <cell r="CB683" t="b">
            <v>0</v>
          </cell>
          <cell r="CD683" t="b">
            <v>0</v>
          </cell>
          <cell r="CE683" t="b">
            <v>0</v>
          </cell>
          <cell r="CG683" t="b">
            <v>0</v>
          </cell>
          <cell r="CH683" t="b">
            <v>0</v>
          </cell>
          <cell r="CP683" t="str">
            <v>ECCOABPD</v>
          </cell>
          <cell r="CT683" t="b">
            <v>0</v>
          </cell>
          <cell r="CV683" t="b">
            <v>0</v>
          </cell>
          <cell r="CX683" t="b">
            <v>0</v>
          </cell>
          <cell r="CZ683" t="b">
            <v>0</v>
          </cell>
          <cell r="DB683" t="b">
            <v>0</v>
          </cell>
          <cell r="DD683" t="b">
            <v>0</v>
          </cell>
          <cell r="DF683" t="b">
            <v>0</v>
          </cell>
          <cell r="DH683" t="b">
            <v>0</v>
          </cell>
          <cell r="DJ683" t="b">
            <v>0</v>
          </cell>
          <cell r="DL683" t="b">
            <v>0</v>
          </cell>
          <cell r="DN683" t="b">
            <v>0</v>
          </cell>
          <cell r="DP683" t="b">
            <v>0</v>
          </cell>
          <cell r="DV683">
            <v>0</v>
          </cell>
          <cell r="DX683">
            <v>0</v>
          </cell>
          <cell r="DZ683">
            <v>0</v>
          </cell>
          <cell r="EB683">
            <v>0</v>
          </cell>
          <cell r="ED683">
            <v>0</v>
          </cell>
          <cell r="EF683">
            <v>0</v>
          </cell>
          <cell r="EJ683">
            <v>0</v>
          </cell>
          <cell r="EL683">
            <v>0</v>
          </cell>
          <cell r="EN683">
            <v>0</v>
          </cell>
          <cell r="EP683">
            <v>0</v>
          </cell>
          <cell r="ER683">
            <v>0</v>
          </cell>
          <cell r="ET683">
            <v>0</v>
          </cell>
          <cell r="EX683">
            <v>0</v>
          </cell>
          <cell r="EZ683">
            <v>0</v>
          </cell>
          <cell r="FD683">
            <v>0</v>
          </cell>
          <cell r="FF683">
            <v>0</v>
          </cell>
        </row>
        <row r="684">
          <cell r="A684" t="str">
            <v>RKE1</v>
          </cell>
          <cell r="B684" t="str">
            <v>DK-West</v>
          </cell>
          <cell r="G684">
            <v>40.655999999999999</v>
          </cell>
          <cell r="H684">
            <v>112</v>
          </cell>
          <cell r="AK684">
            <v>9.0256319999999999</v>
          </cell>
          <cell r="AL684">
            <v>68.495867768595048</v>
          </cell>
          <cell r="AN684">
            <v>0</v>
          </cell>
          <cell r="AO684">
            <v>6.4724352000000005</v>
          </cell>
          <cell r="AP684">
            <v>1012.3344</v>
          </cell>
          <cell r="AQ684">
            <v>5.69184</v>
          </cell>
          <cell r="BG684" t="b">
            <v>1</v>
          </cell>
          <cell r="BO684" t="b">
            <v>0</v>
          </cell>
          <cell r="CA684" t="b">
            <v>0</v>
          </cell>
          <cell r="CB684" t="b">
            <v>0</v>
          </cell>
          <cell r="CD684" t="b">
            <v>0</v>
          </cell>
          <cell r="CE684" t="b">
            <v>0</v>
          </cell>
          <cell r="CG684" t="b">
            <v>0</v>
          </cell>
          <cell r="CH684" t="b">
            <v>0</v>
          </cell>
          <cell r="CP684" t="str">
            <v>ECCOABPD</v>
          </cell>
          <cell r="CT684" t="b">
            <v>0</v>
          </cell>
          <cell r="CV684" t="b">
            <v>0</v>
          </cell>
          <cell r="CX684" t="b">
            <v>0</v>
          </cell>
          <cell r="CZ684" t="b">
            <v>0</v>
          </cell>
          <cell r="DB684" t="b">
            <v>0</v>
          </cell>
          <cell r="DD684" t="b">
            <v>0</v>
          </cell>
          <cell r="DF684" t="b">
            <v>0</v>
          </cell>
          <cell r="DH684" t="b">
            <v>0</v>
          </cell>
          <cell r="DJ684" t="b">
            <v>0</v>
          </cell>
          <cell r="DL684" t="b">
            <v>0</v>
          </cell>
          <cell r="DN684" t="b">
            <v>0</v>
          </cell>
          <cell r="DP684" t="b">
            <v>0</v>
          </cell>
          <cell r="DV684">
            <v>0</v>
          </cell>
          <cell r="DX684">
            <v>0</v>
          </cell>
          <cell r="DZ684">
            <v>0</v>
          </cell>
          <cell r="EB684">
            <v>0</v>
          </cell>
          <cell r="ED684">
            <v>0</v>
          </cell>
          <cell r="EF684">
            <v>0</v>
          </cell>
          <cell r="EJ684">
            <v>0</v>
          </cell>
          <cell r="EL684">
            <v>0</v>
          </cell>
          <cell r="EN684">
            <v>0</v>
          </cell>
          <cell r="EP684">
            <v>0</v>
          </cell>
          <cell r="ER684">
            <v>0</v>
          </cell>
          <cell r="ET684">
            <v>0</v>
          </cell>
          <cell r="EX684">
            <v>0</v>
          </cell>
          <cell r="EZ684">
            <v>0</v>
          </cell>
          <cell r="FD684">
            <v>0</v>
          </cell>
          <cell r="FF684">
            <v>0</v>
          </cell>
        </row>
        <row r="685">
          <cell r="A685" t="str">
            <v>RKE1</v>
          </cell>
          <cell r="B685" t="str">
            <v>DK-West</v>
          </cell>
          <cell r="G685">
            <v>40.655999999999999</v>
          </cell>
          <cell r="H685">
            <v>112</v>
          </cell>
          <cell r="AK685">
            <v>9.0256319999999999</v>
          </cell>
          <cell r="AL685">
            <v>68.495867768595048</v>
          </cell>
          <cell r="AN685">
            <v>0</v>
          </cell>
          <cell r="AO685">
            <v>6.4073856000000005</v>
          </cell>
          <cell r="AP685">
            <v>1010.3016</v>
          </cell>
          <cell r="AQ685">
            <v>5.69184</v>
          </cell>
          <cell r="BG685" t="b">
            <v>1</v>
          </cell>
          <cell r="BO685" t="b">
            <v>0</v>
          </cell>
          <cell r="CA685" t="b">
            <v>0</v>
          </cell>
          <cell r="CB685" t="b">
            <v>0</v>
          </cell>
          <cell r="CD685" t="b">
            <v>0</v>
          </cell>
          <cell r="CE685" t="b">
            <v>0</v>
          </cell>
          <cell r="CG685" t="b">
            <v>0</v>
          </cell>
          <cell r="CH685" t="b">
            <v>0</v>
          </cell>
          <cell r="CP685" t="str">
            <v>ECCOABPD</v>
          </cell>
          <cell r="CT685" t="b">
            <v>0</v>
          </cell>
          <cell r="CV685" t="b">
            <v>0</v>
          </cell>
          <cell r="CX685" t="b">
            <v>0</v>
          </cell>
          <cell r="CZ685" t="b">
            <v>0</v>
          </cell>
          <cell r="DB685" t="b">
            <v>0</v>
          </cell>
          <cell r="DD685" t="b">
            <v>0</v>
          </cell>
          <cell r="DF685" t="b">
            <v>0</v>
          </cell>
          <cell r="DH685" t="b">
            <v>0</v>
          </cell>
          <cell r="DJ685" t="b">
            <v>0</v>
          </cell>
          <cell r="DL685" t="b">
            <v>0</v>
          </cell>
          <cell r="DN685" t="b">
            <v>0</v>
          </cell>
          <cell r="DP685" t="b">
            <v>0</v>
          </cell>
          <cell r="DV685">
            <v>0</v>
          </cell>
          <cell r="DX685">
            <v>0</v>
          </cell>
          <cell r="DZ685">
            <v>0</v>
          </cell>
          <cell r="EB685">
            <v>0</v>
          </cell>
          <cell r="ED685">
            <v>0</v>
          </cell>
          <cell r="EF685">
            <v>0</v>
          </cell>
          <cell r="EJ685">
            <v>0</v>
          </cell>
          <cell r="EL685">
            <v>0</v>
          </cell>
          <cell r="EN685">
            <v>0</v>
          </cell>
          <cell r="EP685">
            <v>0</v>
          </cell>
          <cell r="ER685">
            <v>0</v>
          </cell>
          <cell r="ET685">
            <v>0</v>
          </cell>
          <cell r="EX685">
            <v>0</v>
          </cell>
          <cell r="EZ685">
            <v>0</v>
          </cell>
          <cell r="FD685">
            <v>0</v>
          </cell>
          <cell r="FF685">
            <v>0</v>
          </cell>
        </row>
        <row r="686">
          <cell r="A686" t="str">
            <v>RKE1</v>
          </cell>
          <cell r="B686" t="str">
            <v>DK-West</v>
          </cell>
          <cell r="G686">
            <v>40.655999999999999</v>
          </cell>
          <cell r="H686">
            <v>112</v>
          </cell>
          <cell r="AK686">
            <v>9.0256319999999999</v>
          </cell>
          <cell r="AL686">
            <v>68.495867768595048</v>
          </cell>
          <cell r="AN686">
            <v>0</v>
          </cell>
          <cell r="AO686">
            <v>6.4073856000000005</v>
          </cell>
          <cell r="AP686">
            <v>1010.3016</v>
          </cell>
          <cell r="AQ686">
            <v>5.69184</v>
          </cell>
          <cell r="BG686" t="b">
            <v>1</v>
          </cell>
          <cell r="BO686" t="b">
            <v>0</v>
          </cell>
          <cell r="CA686" t="b">
            <v>0</v>
          </cell>
          <cell r="CB686" t="b">
            <v>0</v>
          </cell>
          <cell r="CD686" t="b">
            <v>0</v>
          </cell>
          <cell r="CE686" t="b">
            <v>0</v>
          </cell>
          <cell r="CG686" t="b">
            <v>0</v>
          </cell>
          <cell r="CH686" t="b">
            <v>0</v>
          </cell>
          <cell r="CP686" t="str">
            <v>ECCOABPD</v>
          </cell>
          <cell r="CT686" t="b">
            <v>0</v>
          </cell>
          <cell r="CV686" t="b">
            <v>0</v>
          </cell>
          <cell r="CX686" t="b">
            <v>0</v>
          </cell>
          <cell r="CZ686" t="b">
            <v>0</v>
          </cell>
          <cell r="DB686" t="b">
            <v>0</v>
          </cell>
          <cell r="DD686" t="b">
            <v>0</v>
          </cell>
          <cell r="DF686" t="b">
            <v>0</v>
          </cell>
          <cell r="DH686" t="b">
            <v>0</v>
          </cell>
          <cell r="DJ686" t="b">
            <v>0</v>
          </cell>
          <cell r="DL686" t="b">
            <v>0</v>
          </cell>
          <cell r="DN686" t="b">
            <v>0</v>
          </cell>
          <cell r="DP686" t="b">
            <v>0</v>
          </cell>
          <cell r="DV686">
            <v>0</v>
          </cell>
          <cell r="DX686">
            <v>0</v>
          </cell>
          <cell r="DZ686">
            <v>0</v>
          </cell>
          <cell r="EB686">
            <v>0</v>
          </cell>
          <cell r="ED686">
            <v>0</v>
          </cell>
          <cell r="EF686">
            <v>0</v>
          </cell>
          <cell r="EJ686">
            <v>0</v>
          </cell>
          <cell r="EL686">
            <v>0</v>
          </cell>
          <cell r="EN686">
            <v>0</v>
          </cell>
          <cell r="EP686">
            <v>0</v>
          </cell>
          <cell r="ER686">
            <v>0</v>
          </cell>
          <cell r="ET686">
            <v>0</v>
          </cell>
          <cell r="EX686">
            <v>0</v>
          </cell>
          <cell r="EZ686">
            <v>0</v>
          </cell>
          <cell r="FD686">
            <v>0</v>
          </cell>
          <cell r="FF686">
            <v>0</v>
          </cell>
        </row>
        <row r="687">
          <cell r="A687" t="str">
            <v>RKE1</v>
          </cell>
          <cell r="B687" t="str">
            <v>DK-West</v>
          </cell>
          <cell r="G687">
            <v>40.655999999999999</v>
          </cell>
          <cell r="H687">
            <v>112</v>
          </cell>
          <cell r="AK687">
            <v>9.0256319999999999</v>
          </cell>
          <cell r="AL687">
            <v>68.495867768595048</v>
          </cell>
          <cell r="AN687">
            <v>0</v>
          </cell>
          <cell r="AO687">
            <v>6.4073856000000005</v>
          </cell>
          <cell r="AP687">
            <v>1010.3016</v>
          </cell>
          <cell r="AQ687">
            <v>5.69184</v>
          </cell>
          <cell r="BG687" t="b">
            <v>1</v>
          </cell>
          <cell r="BO687" t="b">
            <v>1</v>
          </cell>
          <cell r="CA687" t="b">
            <v>1</v>
          </cell>
          <cell r="CB687" t="b">
            <v>1</v>
          </cell>
          <cell r="CD687" t="b">
            <v>0</v>
          </cell>
          <cell r="CE687" t="b">
            <v>0</v>
          </cell>
          <cell r="CG687" t="b">
            <v>0</v>
          </cell>
          <cell r="CH687" t="b">
            <v>0</v>
          </cell>
          <cell r="CP687" t="str">
            <v>ECCOABPD</v>
          </cell>
          <cell r="CT687" t="b">
            <v>0</v>
          </cell>
          <cell r="CV687" t="b">
            <v>0</v>
          </cell>
          <cell r="CX687" t="b">
            <v>0</v>
          </cell>
          <cell r="CZ687" t="b">
            <v>0</v>
          </cell>
          <cell r="DB687" t="b">
            <v>0</v>
          </cell>
          <cell r="DD687" t="b">
            <v>0</v>
          </cell>
          <cell r="DF687" t="b">
            <v>0</v>
          </cell>
          <cell r="DH687" t="b">
            <v>0</v>
          </cell>
          <cell r="DJ687" t="b">
            <v>0</v>
          </cell>
          <cell r="DL687" t="b">
            <v>0</v>
          </cell>
          <cell r="DN687" t="b">
            <v>0</v>
          </cell>
          <cell r="DP687" t="b">
            <v>0</v>
          </cell>
          <cell r="DV687">
            <v>0</v>
          </cell>
          <cell r="DX687">
            <v>0</v>
          </cell>
          <cell r="DZ687">
            <v>0</v>
          </cell>
          <cell r="EB687">
            <v>0</v>
          </cell>
          <cell r="ED687">
            <v>0</v>
          </cell>
          <cell r="EF687">
            <v>0</v>
          </cell>
          <cell r="EJ687">
            <v>0</v>
          </cell>
          <cell r="EL687">
            <v>0</v>
          </cell>
          <cell r="EN687">
            <v>0</v>
          </cell>
          <cell r="EP687">
            <v>0</v>
          </cell>
          <cell r="ER687">
            <v>0</v>
          </cell>
          <cell r="ET687">
            <v>0</v>
          </cell>
          <cell r="EX687">
            <v>0</v>
          </cell>
          <cell r="EZ687">
            <v>0</v>
          </cell>
          <cell r="FD687">
            <v>0</v>
          </cell>
          <cell r="FF687">
            <v>0</v>
          </cell>
        </row>
        <row r="688">
          <cell r="A688" t="str">
            <v>RKE1</v>
          </cell>
          <cell r="B688" t="str">
            <v>DK-West</v>
          </cell>
          <cell r="G688">
            <v>40.655999999999999</v>
          </cell>
          <cell r="H688">
            <v>112</v>
          </cell>
          <cell r="AK688">
            <v>9.0256319999999999</v>
          </cell>
          <cell r="AL688">
            <v>68.495867768595048</v>
          </cell>
          <cell r="AN688">
            <v>0</v>
          </cell>
          <cell r="AO688">
            <v>6.4073856000000005</v>
          </cell>
          <cell r="AP688">
            <v>1010.3016</v>
          </cell>
          <cell r="AQ688">
            <v>5.69184</v>
          </cell>
          <cell r="BG688" t="b">
            <v>1</v>
          </cell>
          <cell r="BO688" t="b">
            <v>0</v>
          </cell>
          <cell r="CA688" t="b">
            <v>0</v>
          </cell>
          <cell r="CB688" t="b">
            <v>0</v>
          </cell>
          <cell r="CD688" t="b">
            <v>1</v>
          </cell>
          <cell r="CE688" t="b">
            <v>1</v>
          </cell>
          <cell r="CG688" t="b">
            <v>0</v>
          </cell>
          <cell r="CH688" t="b">
            <v>0</v>
          </cell>
          <cell r="CT688" t="b">
            <v>0</v>
          </cell>
          <cell r="CV688" t="b">
            <v>0</v>
          </cell>
          <cell r="CX688" t="b">
            <v>0</v>
          </cell>
          <cell r="CZ688" t="b">
            <v>0</v>
          </cell>
          <cell r="DB688" t="b">
            <v>0</v>
          </cell>
          <cell r="DD688" t="b">
            <v>0</v>
          </cell>
          <cell r="DF688" t="b">
            <v>0</v>
          </cell>
          <cell r="DH688" t="b">
            <v>0</v>
          </cell>
          <cell r="DJ688" t="b">
            <v>0</v>
          </cell>
          <cell r="DL688" t="b">
            <v>0</v>
          </cell>
          <cell r="DN688" t="b">
            <v>0</v>
          </cell>
          <cell r="DP688" t="b">
            <v>0</v>
          </cell>
          <cell r="DV688">
            <v>0</v>
          </cell>
          <cell r="DX688">
            <v>0</v>
          </cell>
          <cell r="DZ688">
            <v>0</v>
          </cell>
          <cell r="EB688">
            <v>0</v>
          </cell>
          <cell r="ED688">
            <v>0</v>
          </cell>
          <cell r="EF688">
            <v>0</v>
          </cell>
          <cell r="EJ688">
            <v>0</v>
          </cell>
          <cell r="EL688">
            <v>0</v>
          </cell>
          <cell r="EN688">
            <v>0</v>
          </cell>
          <cell r="EP688">
            <v>0</v>
          </cell>
          <cell r="ER688">
            <v>0</v>
          </cell>
          <cell r="ET688">
            <v>0</v>
          </cell>
          <cell r="EX688">
            <v>40.655999999999999</v>
          </cell>
          <cell r="EZ688">
            <v>112</v>
          </cell>
          <cell r="FD688">
            <v>0</v>
          </cell>
          <cell r="FF688">
            <v>0</v>
          </cell>
        </row>
        <row r="689">
          <cell r="A689" t="str">
            <v>RKE2</v>
          </cell>
          <cell r="B689" t="str">
            <v>DK-West</v>
          </cell>
          <cell r="G689">
            <v>35.897435897435898</v>
          </cell>
          <cell r="H689">
            <v>112</v>
          </cell>
          <cell r="AK689">
            <v>8.5256410256410255</v>
          </cell>
          <cell r="AL689">
            <v>82.99199999999999</v>
          </cell>
          <cell r="AN689">
            <v>0</v>
          </cell>
          <cell r="AO689">
            <v>6.1923076923076916</v>
          </cell>
          <cell r="AP689">
            <v>861.53846153846155</v>
          </cell>
          <cell r="AQ689">
            <v>5.0256410256410264</v>
          </cell>
          <cell r="BG689" t="b">
            <v>1</v>
          </cell>
          <cell r="BO689" t="b">
            <v>0</v>
          </cell>
          <cell r="CA689" t="b">
            <v>0</v>
          </cell>
          <cell r="CB689" t="b">
            <v>0</v>
          </cell>
          <cell r="CD689" t="b">
            <v>0</v>
          </cell>
          <cell r="CE689" t="b">
            <v>0</v>
          </cell>
          <cell r="CG689" t="b">
            <v>0</v>
          </cell>
          <cell r="CH689" t="b">
            <v>0</v>
          </cell>
          <cell r="CP689" t="str">
            <v>ECXXXBPD</v>
          </cell>
          <cell r="CT689" t="b">
            <v>0</v>
          </cell>
          <cell r="CV689" t="b">
            <v>1</v>
          </cell>
          <cell r="CX689" t="b">
            <v>1</v>
          </cell>
          <cell r="CZ689" t="b">
            <v>1</v>
          </cell>
          <cell r="DB689" t="b">
            <v>1</v>
          </cell>
          <cell r="DD689" t="b">
            <v>0</v>
          </cell>
          <cell r="DF689" t="b">
            <v>0</v>
          </cell>
          <cell r="DH689" t="b">
            <v>1</v>
          </cell>
          <cell r="DJ689" t="b">
            <v>1</v>
          </cell>
          <cell r="DL689" t="b">
            <v>1</v>
          </cell>
          <cell r="DN689" t="b">
            <v>1</v>
          </cell>
          <cell r="DP689" t="b">
            <v>0</v>
          </cell>
          <cell r="DV689">
            <v>0</v>
          </cell>
          <cell r="DX689">
            <v>0</v>
          </cell>
          <cell r="DZ689">
            <v>0</v>
          </cell>
          <cell r="EB689">
            <v>0</v>
          </cell>
          <cell r="ED689">
            <v>0</v>
          </cell>
          <cell r="EF689">
            <v>0</v>
          </cell>
          <cell r="EJ689">
            <v>0</v>
          </cell>
          <cell r="EL689">
            <v>0</v>
          </cell>
          <cell r="EN689">
            <v>0</v>
          </cell>
          <cell r="EP689">
            <v>0</v>
          </cell>
          <cell r="ER689">
            <v>0</v>
          </cell>
          <cell r="ET689">
            <v>0</v>
          </cell>
          <cell r="EX689">
            <v>0</v>
          </cell>
          <cell r="EZ689">
            <v>0</v>
          </cell>
          <cell r="FD689">
            <v>0</v>
          </cell>
          <cell r="FF689">
            <v>0</v>
          </cell>
        </row>
        <row r="690">
          <cell r="A690" t="str">
            <v>ElkedelRanders</v>
          </cell>
          <cell r="B690" t="str">
            <v>DK-West</v>
          </cell>
          <cell r="G690" t="e">
            <v>#VALUE!</v>
          </cell>
          <cell r="H690">
            <v>28</v>
          </cell>
          <cell r="AK690">
            <v>0</v>
          </cell>
          <cell r="AL690">
            <v>0</v>
          </cell>
          <cell r="AN690">
            <v>0</v>
          </cell>
          <cell r="AO690">
            <v>0</v>
          </cell>
          <cell r="AP690">
            <v>0</v>
          </cell>
          <cell r="AQ690">
            <v>0</v>
          </cell>
          <cell r="BG690" t="b">
            <v>0</v>
          </cell>
          <cell r="BO690" t="b">
            <v>0</v>
          </cell>
          <cell r="CA690" t="b">
            <v>0</v>
          </cell>
          <cell r="CB690" t="b">
            <v>0</v>
          </cell>
          <cell r="CD690" t="b">
            <v>0</v>
          </cell>
          <cell r="CE690" t="b">
            <v>0</v>
          </cell>
          <cell r="CG690" t="b">
            <v>0</v>
          </cell>
          <cell r="CH690" t="b">
            <v>0</v>
          </cell>
          <cell r="CP690">
            <v>0</v>
          </cell>
          <cell r="CT690" t="b">
            <v>0</v>
          </cell>
          <cell r="CV690" t="b">
            <v>0</v>
          </cell>
          <cell r="CX690" t="b">
            <v>0</v>
          </cell>
          <cell r="CZ690" t="b">
            <v>0</v>
          </cell>
          <cell r="DB690" t="b">
            <v>0</v>
          </cell>
          <cell r="DD690" t="b">
            <v>0</v>
          </cell>
          <cell r="DF690" t="b">
            <v>0</v>
          </cell>
          <cell r="DH690" t="b">
            <v>0</v>
          </cell>
          <cell r="DJ690" t="b">
            <v>0</v>
          </cell>
          <cell r="DL690" t="b">
            <v>0</v>
          </cell>
          <cell r="DN690" t="b">
            <v>0</v>
          </cell>
          <cell r="DP690" t="b">
            <v>0</v>
          </cell>
          <cell r="DV690">
            <v>0</v>
          </cell>
          <cell r="DX690">
            <v>0</v>
          </cell>
          <cell r="DZ690">
            <v>0</v>
          </cell>
          <cell r="EB690">
            <v>0</v>
          </cell>
          <cell r="ED690">
            <v>0</v>
          </cell>
          <cell r="EF690">
            <v>0</v>
          </cell>
          <cell r="EJ690">
            <v>0</v>
          </cell>
          <cell r="EL690">
            <v>0</v>
          </cell>
          <cell r="EN690">
            <v>0</v>
          </cell>
          <cell r="EP690">
            <v>0</v>
          </cell>
          <cell r="ER690">
            <v>0</v>
          </cell>
          <cell r="ET690">
            <v>0</v>
          </cell>
          <cell r="EX690">
            <v>0</v>
          </cell>
          <cell r="EZ690">
            <v>0</v>
          </cell>
          <cell r="FD690">
            <v>0</v>
          </cell>
          <cell r="FF690">
            <v>0</v>
          </cell>
        </row>
        <row r="691">
          <cell r="A691" t="str">
            <v>AVV_Kedler</v>
          </cell>
          <cell r="B691" t="str">
            <v>DK-West</v>
          </cell>
          <cell r="G691">
            <v>0</v>
          </cell>
          <cell r="H691">
            <v>7.0000000000000007E-2</v>
          </cell>
          <cell r="AK691">
            <v>0</v>
          </cell>
          <cell r="AL691">
            <v>5.4810000000000005E-2</v>
          </cell>
          <cell r="AN691">
            <v>0</v>
          </cell>
          <cell r="AO691">
            <v>1.3860000000000003E-2</v>
          </cell>
          <cell r="AP691">
            <v>6.9930000000000003</v>
          </cell>
          <cell r="AQ691">
            <v>4.9000000000000007E-3</v>
          </cell>
          <cell r="BG691" t="b">
            <v>1</v>
          </cell>
          <cell r="BO691" t="b">
            <v>1</v>
          </cell>
          <cell r="CA691" t="b">
            <v>0</v>
          </cell>
          <cell r="CB691" t="b">
            <v>1</v>
          </cell>
          <cell r="CD691" t="b">
            <v>0</v>
          </cell>
          <cell r="CE691" t="b">
            <v>0</v>
          </cell>
          <cell r="CG691" t="b">
            <v>0</v>
          </cell>
          <cell r="CH691" t="b">
            <v>0</v>
          </cell>
          <cell r="CP691" t="str">
            <v>EHWSTBOD</v>
          </cell>
          <cell r="CT691" t="b">
            <v>0</v>
          </cell>
          <cell r="CV691" t="b">
            <v>0</v>
          </cell>
          <cell r="CX691" t="b">
            <v>0</v>
          </cell>
          <cell r="CZ691" t="b">
            <v>0</v>
          </cell>
          <cell r="DB691" t="b">
            <v>0</v>
          </cell>
          <cell r="DD691" t="b">
            <v>0</v>
          </cell>
          <cell r="DF691" t="b">
            <v>1</v>
          </cell>
          <cell r="DH691" t="b">
            <v>1</v>
          </cell>
          <cell r="DJ691" t="b">
            <v>1</v>
          </cell>
          <cell r="DL691" t="b">
            <v>1</v>
          </cell>
          <cell r="DN691" t="b">
            <v>0</v>
          </cell>
          <cell r="DP691" t="b">
            <v>0</v>
          </cell>
          <cell r="DV691">
            <v>0</v>
          </cell>
          <cell r="DX691">
            <v>0</v>
          </cell>
          <cell r="DZ691">
            <v>0</v>
          </cell>
          <cell r="EB691">
            <v>0</v>
          </cell>
          <cell r="ED691">
            <v>0</v>
          </cell>
          <cell r="EF691">
            <v>0</v>
          </cell>
          <cell r="EJ691">
            <v>7.0000000000000007E-2</v>
          </cell>
          <cell r="EL691">
            <v>7.0000000000000007E-2</v>
          </cell>
          <cell r="EN691">
            <v>7.0000000000000007E-2</v>
          </cell>
          <cell r="EP691">
            <v>7.0000000000000007E-2</v>
          </cell>
          <cell r="ER691">
            <v>0</v>
          </cell>
          <cell r="ET691">
            <v>0</v>
          </cell>
          <cell r="EX691">
            <v>0</v>
          </cell>
          <cell r="EZ691">
            <v>0</v>
          </cell>
          <cell r="FD691">
            <v>0</v>
          </cell>
          <cell r="FF691">
            <v>0</v>
          </cell>
        </row>
        <row r="692">
          <cell r="A692" t="str">
            <v>Hjørring1</v>
          </cell>
          <cell r="B692" t="str">
            <v>DK-West</v>
          </cell>
          <cell r="G692">
            <v>51.043799999999997</v>
          </cell>
          <cell r="H692">
            <v>48.2</v>
          </cell>
          <cell r="AK692">
            <v>21.948833999999998</v>
          </cell>
          <cell r="AL692">
            <v>19.571293673276681</v>
          </cell>
          <cell r="AN692">
            <v>0</v>
          </cell>
          <cell r="AO692">
            <v>4.0835039999999996</v>
          </cell>
          <cell r="AP692">
            <v>510.43799999999999</v>
          </cell>
          <cell r="AQ692">
            <v>5.1043799999999999</v>
          </cell>
          <cell r="BG692" t="b">
            <v>1</v>
          </cell>
          <cell r="BO692" t="b">
            <v>0</v>
          </cell>
          <cell r="CA692" t="b">
            <v>0</v>
          </cell>
          <cell r="CB692" t="b">
            <v>0</v>
          </cell>
          <cell r="CD692" t="b">
            <v>0</v>
          </cell>
          <cell r="CE692" t="b">
            <v>0</v>
          </cell>
          <cell r="CG692" t="b">
            <v>0</v>
          </cell>
          <cell r="CH692" t="b">
            <v>0</v>
          </cell>
          <cell r="CP692" t="str">
            <v>ECGASGTD</v>
          </cell>
          <cell r="CT692" t="b">
            <v>0</v>
          </cell>
          <cell r="CV692" t="b">
            <v>0</v>
          </cell>
          <cell r="CX692" t="b">
            <v>0</v>
          </cell>
          <cell r="CZ692" t="b">
            <v>0</v>
          </cell>
          <cell r="DB692" t="b">
            <v>0</v>
          </cell>
          <cell r="DD692" t="b">
            <v>0</v>
          </cell>
          <cell r="DF692" t="b">
            <v>0</v>
          </cell>
          <cell r="DH692" t="b">
            <v>0</v>
          </cell>
          <cell r="DJ692" t="b">
            <v>0</v>
          </cell>
          <cell r="DL692" t="b">
            <v>0</v>
          </cell>
          <cell r="DN692" t="b">
            <v>0</v>
          </cell>
          <cell r="DP692" t="b">
            <v>0</v>
          </cell>
          <cell r="DV692">
            <v>0</v>
          </cell>
          <cell r="DX692">
            <v>0</v>
          </cell>
          <cell r="DZ692">
            <v>0</v>
          </cell>
          <cell r="EB692">
            <v>0</v>
          </cell>
          <cell r="ED692">
            <v>0</v>
          </cell>
          <cell r="EF692">
            <v>0</v>
          </cell>
          <cell r="EJ692">
            <v>0</v>
          </cell>
          <cell r="EL692">
            <v>0</v>
          </cell>
          <cell r="EN692">
            <v>0</v>
          </cell>
          <cell r="EP692">
            <v>0</v>
          </cell>
          <cell r="ER692">
            <v>0</v>
          </cell>
          <cell r="ET692">
            <v>0</v>
          </cell>
          <cell r="EX692">
            <v>0</v>
          </cell>
          <cell r="EZ692">
            <v>0</v>
          </cell>
          <cell r="FD692">
            <v>0</v>
          </cell>
          <cell r="FF692">
            <v>0</v>
          </cell>
        </row>
        <row r="693">
          <cell r="A693" t="str">
            <v>Hjørring1</v>
          </cell>
          <cell r="B693" t="str">
            <v>DK-West</v>
          </cell>
          <cell r="G693">
            <v>51.043799999999997</v>
          </cell>
          <cell r="H693">
            <v>48.2</v>
          </cell>
          <cell r="AK693">
            <v>21.948833999999998</v>
          </cell>
          <cell r="AL693">
            <v>19.571293673276681</v>
          </cell>
          <cell r="AN693">
            <v>0</v>
          </cell>
          <cell r="AO693">
            <v>4.0835039999999996</v>
          </cell>
          <cell r="AP693">
            <v>510.43799999999999</v>
          </cell>
          <cell r="AQ693">
            <v>5.1043799999999999</v>
          </cell>
          <cell r="BG693" t="b">
            <v>1</v>
          </cell>
          <cell r="BO693" t="b">
            <v>1</v>
          </cell>
          <cell r="CA693" t="b">
            <v>1</v>
          </cell>
          <cell r="CB693" t="b">
            <v>1</v>
          </cell>
          <cell r="CD693" t="b">
            <v>0</v>
          </cell>
          <cell r="CE693" t="b">
            <v>0</v>
          </cell>
          <cell r="CG693" t="b">
            <v>0</v>
          </cell>
          <cell r="CH693" t="b">
            <v>0</v>
          </cell>
          <cell r="CP693" t="str">
            <v>ECGASGTD</v>
          </cell>
          <cell r="CT693" t="b">
            <v>0</v>
          </cell>
          <cell r="CV693" t="b">
            <v>0</v>
          </cell>
          <cell r="CX693" t="b">
            <v>0</v>
          </cell>
          <cell r="CZ693" t="b">
            <v>0</v>
          </cell>
          <cell r="DB693" t="b">
            <v>0</v>
          </cell>
          <cell r="DD693" t="b">
            <v>0</v>
          </cell>
          <cell r="DF693" t="b">
            <v>0</v>
          </cell>
          <cell r="DH693" t="b">
            <v>0</v>
          </cell>
          <cell r="DJ693" t="b">
            <v>0</v>
          </cell>
          <cell r="DL693" t="b">
            <v>0</v>
          </cell>
          <cell r="DN693" t="b">
            <v>0</v>
          </cell>
          <cell r="DP693" t="b">
            <v>0</v>
          </cell>
          <cell r="DV693">
            <v>51.043799999999997</v>
          </cell>
          <cell r="DX693">
            <v>51.043799999999997</v>
          </cell>
          <cell r="DZ693">
            <v>0</v>
          </cell>
          <cell r="EB693">
            <v>0</v>
          </cell>
          <cell r="ED693">
            <v>0</v>
          </cell>
          <cell r="EF693">
            <v>0</v>
          </cell>
          <cell r="EJ693">
            <v>48.2</v>
          </cell>
          <cell r="EL693">
            <v>48.2</v>
          </cell>
          <cell r="EN693">
            <v>0</v>
          </cell>
          <cell r="EP693">
            <v>0</v>
          </cell>
          <cell r="ER693">
            <v>0</v>
          </cell>
          <cell r="ET693">
            <v>0</v>
          </cell>
          <cell r="EX693">
            <v>0</v>
          </cell>
          <cell r="EZ693">
            <v>0</v>
          </cell>
          <cell r="FD693">
            <v>0</v>
          </cell>
          <cell r="FF693">
            <v>0</v>
          </cell>
        </row>
        <row r="694">
          <cell r="A694" t="str">
            <v>Hjørring1</v>
          </cell>
          <cell r="B694" t="str">
            <v>DK-West</v>
          </cell>
          <cell r="G694">
            <v>51.043799999999997</v>
          </cell>
          <cell r="H694">
            <v>48.2</v>
          </cell>
          <cell r="AK694">
            <v>21.948833999999998</v>
          </cell>
          <cell r="AL694">
            <v>19.571293673276681</v>
          </cell>
          <cell r="AN694">
            <v>0</v>
          </cell>
          <cell r="AO694">
            <v>4.0835039999999996</v>
          </cell>
          <cell r="AP694">
            <v>510.43799999999999</v>
          </cell>
          <cell r="AQ694">
            <v>5.1043799999999999</v>
          </cell>
          <cell r="BG694" t="b">
            <v>1</v>
          </cell>
          <cell r="BO694" t="b">
            <v>0</v>
          </cell>
          <cell r="CA694" t="b">
            <v>0</v>
          </cell>
          <cell r="CB694" t="b">
            <v>0</v>
          </cell>
          <cell r="CD694" t="b">
            <v>1</v>
          </cell>
          <cell r="CE694" t="b">
            <v>1</v>
          </cell>
          <cell r="CG694" t="b">
            <v>0</v>
          </cell>
          <cell r="CH694" t="b">
            <v>0</v>
          </cell>
          <cell r="CP694" t="str">
            <v>ECGASGTD</v>
          </cell>
          <cell r="CT694" t="b">
            <v>1</v>
          </cell>
          <cell r="CV694" t="b">
            <v>1</v>
          </cell>
          <cell r="CX694" t="b">
            <v>0</v>
          </cell>
          <cell r="CZ694" t="b">
            <v>0</v>
          </cell>
          <cell r="DB694" t="b">
            <v>0</v>
          </cell>
          <cell r="DD694" t="b">
            <v>0</v>
          </cell>
          <cell r="DF694" t="b">
            <v>1</v>
          </cell>
          <cell r="DH694" t="b">
            <v>1</v>
          </cell>
          <cell r="DJ694" t="b">
            <v>0</v>
          </cell>
          <cell r="DL694" t="b">
            <v>0</v>
          </cell>
          <cell r="DN694" t="b">
            <v>0</v>
          </cell>
          <cell r="DP694" t="b">
            <v>0</v>
          </cell>
          <cell r="DV694">
            <v>0</v>
          </cell>
          <cell r="DX694">
            <v>0</v>
          </cell>
          <cell r="DZ694">
            <v>0</v>
          </cell>
          <cell r="EB694">
            <v>0</v>
          </cell>
          <cell r="ED694">
            <v>0</v>
          </cell>
          <cell r="EF694">
            <v>0</v>
          </cell>
          <cell r="EJ694">
            <v>0</v>
          </cell>
          <cell r="EL694">
            <v>0</v>
          </cell>
          <cell r="EN694">
            <v>0</v>
          </cell>
          <cell r="EP694">
            <v>0</v>
          </cell>
          <cell r="ER694">
            <v>0</v>
          </cell>
          <cell r="ET694">
            <v>0</v>
          </cell>
          <cell r="EX694">
            <v>51.043799999999997</v>
          </cell>
          <cell r="EZ694">
            <v>48.2</v>
          </cell>
          <cell r="FD694">
            <v>0</v>
          </cell>
          <cell r="FF694">
            <v>0</v>
          </cell>
        </row>
        <row r="695">
          <cell r="A695" t="str">
            <v>Hjørring2</v>
          </cell>
          <cell r="B695" t="str">
            <v>DK-West</v>
          </cell>
          <cell r="G695">
            <v>64</v>
          </cell>
          <cell r="H695">
            <v>48</v>
          </cell>
          <cell r="AK695">
            <v>31.616</v>
          </cell>
          <cell r="AL695">
            <v>17.783999999999999</v>
          </cell>
          <cell r="AN695">
            <v>0</v>
          </cell>
          <cell r="AO695">
            <v>0</v>
          </cell>
          <cell r="AP695">
            <v>1192</v>
          </cell>
          <cell r="AQ695">
            <v>6.4</v>
          </cell>
          <cell r="BG695" t="b">
            <v>1</v>
          </cell>
          <cell r="BO695" t="b">
            <v>0</v>
          </cell>
          <cell r="CA695" t="b">
            <v>0</v>
          </cell>
          <cell r="CB695" t="b">
            <v>0</v>
          </cell>
          <cell r="CD695" t="b">
            <v>0</v>
          </cell>
          <cell r="CE695" t="b">
            <v>0</v>
          </cell>
          <cell r="CG695" t="b">
            <v>0</v>
          </cell>
          <cell r="CH695" t="b">
            <v>0</v>
          </cell>
          <cell r="CP695" t="str">
            <v>ECGASGTD</v>
          </cell>
          <cell r="CT695" t="b">
            <v>0</v>
          </cell>
          <cell r="CV695" t="b">
            <v>0</v>
          </cell>
          <cell r="CX695" t="b">
            <v>1</v>
          </cell>
          <cell r="CZ695" t="b">
            <v>1</v>
          </cell>
          <cell r="DB695" t="b">
            <v>1</v>
          </cell>
          <cell r="DD695" t="b">
            <v>0</v>
          </cell>
          <cell r="DF695" t="b">
            <v>0</v>
          </cell>
          <cell r="DH695" t="b">
            <v>0</v>
          </cell>
          <cell r="DJ695" t="b">
            <v>1</v>
          </cell>
          <cell r="DL695" t="b">
            <v>1</v>
          </cell>
          <cell r="DN695" t="b">
            <v>1</v>
          </cell>
          <cell r="DP695" t="b">
            <v>0</v>
          </cell>
          <cell r="DV695">
            <v>0</v>
          </cell>
          <cell r="DX695">
            <v>0</v>
          </cell>
          <cell r="DZ695">
            <v>0</v>
          </cell>
          <cell r="EB695">
            <v>0</v>
          </cell>
          <cell r="ED695">
            <v>0</v>
          </cell>
          <cell r="EF695">
            <v>0</v>
          </cell>
          <cell r="EJ695">
            <v>0</v>
          </cell>
          <cell r="EL695">
            <v>0</v>
          </cell>
          <cell r="EN695">
            <v>0</v>
          </cell>
          <cell r="EP695">
            <v>0</v>
          </cell>
          <cell r="ER695">
            <v>0</v>
          </cell>
          <cell r="ET695">
            <v>0</v>
          </cell>
          <cell r="EX695">
            <v>0</v>
          </cell>
          <cell r="EZ695">
            <v>0</v>
          </cell>
          <cell r="FD695">
            <v>0</v>
          </cell>
          <cell r="FF695">
            <v>0</v>
          </cell>
        </row>
        <row r="696">
          <cell r="A696" t="str">
            <v>AVV_KV</v>
          </cell>
          <cell r="B696" t="str">
            <v>DK-West</v>
          </cell>
          <cell r="G696">
            <v>4.3344000000000005</v>
          </cell>
          <cell r="H696">
            <v>12.9</v>
          </cell>
          <cell r="AK696">
            <v>0.87554880000000013</v>
          </cell>
          <cell r="AL696">
            <v>7.7553571428571431</v>
          </cell>
          <cell r="AN696">
            <v>0</v>
          </cell>
          <cell r="AO696">
            <v>8.7121873440000002</v>
          </cell>
          <cell r="AP696">
            <v>0</v>
          </cell>
          <cell r="AQ696">
            <v>0.39009600000000005</v>
          </cell>
          <cell r="BG696" t="b">
            <v>1</v>
          </cell>
          <cell r="BO696" t="b">
            <v>0</v>
          </cell>
          <cell r="CA696" t="b">
            <v>0</v>
          </cell>
          <cell r="CB696" t="b">
            <v>0</v>
          </cell>
          <cell r="CD696" t="b">
            <v>0</v>
          </cell>
          <cell r="CE696" t="b">
            <v>0</v>
          </cell>
          <cell r="CG696" t="b">
            <v>0</v>
          </cell>
          <cell r="CH696" t="b">
            <v>0</v>
          </cell>
          <cell r="CP696" t="str">
            <v>ECWSTBPD</v>
          </cell>
          <cell r="CT696" t="b">
            <v>0</v>
          </cell>
          <cell r="CV696" t="b">
            <v>0</v>
          </cell>
          <cell r="CX696" t="b">
            <v>0</v>
          </cell>
          <cell r="CZ696" t="b">
            <v>0</v>
          </cell>
          <cell r="DB696" t="b">
            <v>0</v>
          </cell>
          <cell r="DD696" t="b">
            <v>0</v>
          </cell>
          <cell r="DF696" t="b">
            <v>0</v>
          </cell>
          <cell r="DH696" t="b">
            <v>0</v>
          </cell>
          <cell r="DJ696" t="b">
            <v>0</v>
          </cell>
          <cell r="DL696" t="b">
            <v>0</v>
          </cell>
          <cell r="DN696" t="b">
            <v>0</v>
          </cell>
          <cell r="DP696" t="b">
            <v>0</v>
          </cell>
          <cell r="DV696">
            <v>0</v>
          </cell>
          <cell r="DX696">
            <v>0</v>
          </cell>
          <cell r="DZ696">
            <v>0</v>
          </cell>
          <cell r="EB696">
            <v>0</v>
          </cell>
          <cell r="ED696">
            <v>0</v>
          </cell>
          <cell r="EF696">
            <v>0</v>
          </cell>
          <cell r="EJ696">
            <v>0</v>
          </cell>
          <cell r="EL696">
            <v>0</v>
          </cell>
          <cell r="EN696">
            <v>0</v>
          </cell>
          <cell r="EP696">
            <v>0</v>
          </cell>
          <cell r="ER696">
            <v>0</v>
          </cell>
          <cell r="ET696">
            <v>0</v>
          </cell>
          <cell r="EX696">
            <v>0</v>
          </cell>
          <cell r="EZ696">
            <v>0</v>
          </cell>
          <cell r="FD696">
            <v>0</v>
          </cell>
          <cell r="FF696">
            <v>0</v>
          </cell>
        </row>
        <row r="697">
          <cell r="A697" t="str">
            <v>AVV_KV</v>
          </cell>
          <cell r="B697" t="str">
            <v>DK-West</v>
          </cell>
          <cell r="G697">
            <v>4.3344000000000005</v>
          </cell>
          <cell r="H697">
            <v>12.9</v>
          </cell>
          <cell r="AK697">
            <v>0.87554880000000013</v>
          </cell>
          <cell r="AL697">
            <v>7.7553571428571431</v>
          </cell>
          <cell r="AN697">
            <v>0</v>
          </cell>
          <cell r="AO697">
            <v>8.1696938400000008</v>
          </cell>
          <cell r="AP697">
            <v>0</v>
          </cell>
          <cell r="AQ697">
            <v>0.39009600000000005</v>
          </cell>
          <cell r="BG697" t="b">
            <v>1</v>
          </cell>
          <cell r="BO697" t="b">
            <v>1</v>
          </cell>
          <cell r="CA697" t="b">
            <v>1</v>
          </cell>
          <cell r="CB697" t="b">
            <v>1</v>
          </cell>
          <cell r="CD697" t="b">
            <v>0</v>
          </cell>
          <cell r="CE697" t="b">
            <v>0</v>
          </cell>
          <cell r="CG697" t="b">
            <v>0</v>
          </cell>
          <cell r="CH697" t="b">
            <v>0</v>
          </cell>
          <cell r="CP697" t="str">
            <v>ECWSTBPD</v>
          </cell>
          <cell r="CT697" t="b">
            <v>0</v>
          </cell>
          <cell r="CV697" t="b">
            <v>0</v>
          </cell>
          <cell r="CX697" t="b">
            <v>0</v>
          </cell>
          <cell r="CZ697" t="b">
            <v>0</v>
          </cell>
          <cell r="DB697" t="b">
            <v>0</v>
          </cell>
          <cell r="DD697" t="b">
            <v>0</v>
          </cell>
          <cell r="DF697" t="b">
            <v>0</v>
          </cell>
          <cell r="DH697" t="b">
            <v>0</v>
          </cell>
          <cell r="DJ697" t="b">
            <v>0</v>
          </cell>
          <cell r="DL697" t="b">
            <v>0</v>
          </cell>
          <cell r="DN697" t="b">
            <v>0</v>
          </cell>
          <cell r="DP697" t="b">
            <v>0</v>
          </cell>
          <cell r="DV697">
            <v>0</v>
          </cell>
          <cell r="DX697">
            <v>0</v>
          </cell>
          <cell r="DZ697">
            <v>0</v>
          </cell>
          <cell r="EB697">
            <v>0</v>
          </cell>
          <cell r="ED697">
            <v>0</v>
          </cell>
          <cell r="EF697">
            <v>0</v>
          </cell>
          <cell r="EJ697">
            <v>0</v>
          </cell>
          <cell r="EL697">
            <v>0</v>
          </cell>
          <cell r="EN697">
            <v>0</v>
          </cell>
          <cell r="EP697">
            <v>0</v>
          </cell>
          <cell r="ER697">
            <v>0</v>
          </cell>
          <cell r="ET697">
            <v>0</v>
          </cell>
          <cell r="EX697">
            <v>0</v>
          </cell>
          <cell r="EZ697">
            <v>0</v>
          </cell>
          <cell r="FD697">
            <v>0</v>
          </cell>
          <cell r="FF697">
            <v>0</v>
          </cell>
        </row>
        <row r="698">
          <cell r="A698" t="str">
            <v>AVV_KV</v>
          </cell>
          <cell r="B698" t="str">
            <v>DK-West</v>
          </cell>
          <cell r="G698">
            <v>4.3344000000000005</v>
          </cell>
          <cell r="H698">
            <v>12.9</v>
          </cell>
          <cell r="AK698">
            <v>0.87554880000000013</v>
          </cell>
          <cell r="AL698">
            <v>7.7553571428571431</v>
          </cell>
          <cell r="AN698">
            <v>0</v>
          </cell>
          <cell r="AO698">
            <v>8.0340704640000009</v>
          </cell>
          <cell r="AP698">
            <v>0</v>
          </cell>
          <cell r="AQ698">
            <v>0.39009600000000005</v>
          </cell>
          <cell r="BG698" t="b">
            <v>1</v>
          </cell>
          <cell r="BO698" t="b">
            <v>0</v>
          </cell>
          <cell r="CA698" t="b">
            <v>0</v>
          </cell>
          <cell r="CB698" t="b">
            <v>0</v>
          </cell>
          <cell r="CD698" t="b">
            <v>1</v>
          </cell>
          <cell r="CE698" t="b">
            <v>1</v>
          </cell>
          <cell r="CG698" t="b">
            <v>0</v>
          </cell>
          <cell r="CH698" t="b">
            <v>0</v>
          </cell>
          <cell r="CT698" t="b">
            <v>0</v>
          </cell>
          <cell r="CV698" t="b">
            <v>0</v>
          </cell>
          <cell r="CX698" t="b">
            <v>0</v>
          </cell>
          <cell r="CZ698" t="b">
            <v>0</v>
          </cell>
          <cell r="DB698" t="b">
            <v>0</v>
          </cell>
          <cell r="DD698" t="b">
            <v>0</v>
          </cell>
          <cell r="DF698" t="b">
            <v>0</v>
          </cell>
          <cell r="DH698" t="b">
            <v>0</v>
          </cell>
          <cell r="DJ698" t="b">
            <v>0</v>
          </cell>
          <cell r="DL698" t="b">
            <v>0</v>
          </cell>
          <cell r="DN698" t="b">
            <v>0</v>
          </cell>
          <cell r="DP698" t="b">
            <v>0</v>
          </cell>
          <cell r="DV698">
            <v>0</v>
          </cell>
          <cell r="DX698">
            <v>0</v>
          </cell>
          <cell r="DZ698">
            <v>0</v>
          </cell>
          <cell r="EB698">
            <v>0</v>
          </cell>
          <cell r="ED698">
            <v>0</v>
          </cell>
          <cell r="EF698">
            <v>0</v>
          </cell>
          <cell r="EJ698">
            <v>0</v>
          </cell>
          <cell r="EL698">
            <v>0</v>
          </cell>
          <cell r="EN698">
            <v>0</v>
          </cell>
          <cell r="EP698">
            <v>0</v>
          </cell>
          <cell r="ER698">
            <v>0</v>
          </cell>
          <cell r="ET698">
            <v>0</v>
          </cell>
          <cell r="EX698">
            <v>4.3344000000000005</v>
          </cell>
          <cell r="EZ698">
            <v>12.9</v>
          </cell>
          <cell r="FD698">
            <v>0</v>
          </cell>
          <cell r="FF698">
            <v>0</v>
          </cell>
        </row>
        <row r="699">
          <cell r="A699" t="str">
            <v>AVV_KV2</v>
          </cell>
          <cell r="B699" t="str">
            <v>DK-West</v>
          </cell>
          <cell r="G699">
            <v>4.7239436619718314</v>
          </cell>
          <cell r="H699">
            <v>12.9</v>
          </cell>
          <cell r="AK699">
            <v>1.1668140845070423</v>
          </cell>
          <cell r="AL699">
            <v>8.7010500000000004</v>
          </cell>
          <cell r="AN699">
            <v>0</v>
          </cell>
          <cell r="AO699">
            <v>5.4797746478873242</v>
          </cell>
          <cell r="AP699">
            <v>0</v>
          </cell>
          <cell r="AQ699">
            <v>0.33067605633802816</v>
          </cell>
          <cell r="BG699" t="b">
            <v>1</v>
          </cell>
          <cell r="BO699" t="b">
            <v>0</v>
          </cell>
          <cell r="CA699" t="b">
            <v>0</v>
          </cell>
          <cell r="CB699" t="b">
            <v>0</v>
          </cell>
          <cell r="CD699" t="b">
            <v>0</v>
          </cell>
          <cell r="CE699" t="b">
            <v>0</v>
          </cell>
          <cell r="CG699" t="b">
            <v>0</v>
          </cell>
          <cell r="CH699" t="b">
            <v>0</v>
          </cell>
          <cell r="CP699" t="str">
            <v>ECWSTBPD</v>
          </cell>
          <cell r="CT699" t="b">
            <v>0</v>
          </cell>
          <cell r="CV699" t="b">
            <v>0</v>
          </cell>
          <cell r="CX699" t="b">
            <v>1</v>
          </cell>
          <cell r="CZ699" t="b">
            <v>1</v>
          </cell>
          <cell r="DB699" t="b">
            <v>1</v>
          </cell>
          <cell r="DD699" t="b">
            <v>0</v>
          </cell>
          <cell r="DF699" t="b">
            <v>0</v>
          </cell>
          <cell r="DH699" t="b">
            <v>0</v>
          </cell>
          <cell r="DJ699" t="b">
            <v>1</v>
          </cell>
          <cell r="DL699" t="b">
            <v>1</v>
          </cell>
          <cell r="DN699" t="b">
            <v>1</v>
          </cell>
          <cell r="DP699" t="b">
            <v>0</v>
          </cell>
          <cell r="DV699">
            <v>0</v>
          </cell>
          <cell r="DX699">
            <v>0</v>
          </cell>
          <cell r="DZ699">
            <v>0</v>
          </cell>
          <cell r="EB699">
            <v>0</v>
          </cell>
          <cell r="ED699">
            <v>0</v>
          </cell>
          <cell r="EF699">
            <v>0</v>
          </cell>
          <cell r="EJ699">
            <v>0</v>
          </cell>
          <cell r="EL699">
            <v>0</v>
          </cell>
          <cell r="EN699">
            <v>0</v>
          </cell>
          <cell r="EP699">
            <v>0</v>
          </cell>
          <cell r="ER699">
            <v>0</v>
          </cell>
          <cell r="ET699">
            <v>0</v>
          </cell>
          <cell r="EX699">
            <v>0</v>
          </cell>
          <cell r="EZ699">
            <v>0</v>
          </cell>
          <cell r="FD699">
            <v>0</v>
          </cell>
          <cell r="FF699">
            <v>0</v>
          </cell>
        </row>
        <row r="700">
          <cell r="A700" t="str">
            <v>KedlerHjørring</v>
          </cell>
          <cell r="B700" t="str">
            <v>DK-West</v>
          </cell>
          <cell r="G700">
            <v>0</v>
          </cell>
          <cell r="H700">
            <v>59.1</v>
          </cell>
          <cell r="AK700">
            <v>0</v>
          </cell>
          <cell r="AL700">
            <v>59.218200000000003</v>
          </cell>
          <cell r="AN700">
            <v>0</v>
          </cell>
          <cell r="AO700">
            <v>0</v>
          </cell>
          <cell r="AP700">
            <v>638.28000000000009</v>
          </cell>
          <cell r="AQ700">
            <v>0</v>
          </cell>
          <cell r="BG700" t="b">
            <v>1</v>
          </cell>
          <cell r="BO700" t="b">
            <v>0</v>
          </cell>
          <cell r="CA700" t="b">
            <v>0</v>
          </cell>
          <cell r="CB700" t="b">
            <v>0</v>
          </cell>
          <cell r="CD700" t="b">
            <v>0</v>
          </cell>
          <cell r="CE700" t="b">
            <v>0</v>
          </cell>
          <cell r="CG700" t="b">
            <v>0</v>
          </cell>
          <cell r="CH700" t="b">
            <v>0</v>
          </cell>
          <cell r="CP700" t="str">
            <v>EHGASBOD</v>
          </cell>
          <cell r="CT700" t="b">
            <v>0</v>
          </cell>
          <cell r="CV700" t="b">
            <v>0</v>
          </cell>
          <cell r="CX700" t="b">
            <v>0</v>
          </cell>
          <cell r="CZ700" t="b">
            <v>0</v>
          </cell>
          <cell r="DB700" t="b">
            <v>0</v>
          </cell>
          <cell r="DD700" t="b">
            <v>0</v>
          </cell>
          <cell r="DF700" t="b">
            <v>0</v>
          </cell>
          <cell r="DH700" t="b">
            <v>0</v>
          </cell>
          <cell r="DJ700" t="b">
            <v>0</v>
          </cell>
          <cell r="DL700" t="b">
            <v>0</v>
          </cell>
          <cell r="DN700" t="b">
            <v>0</v>
          </cell>
          <cell r="DP700" t="b">
            <v>0</v>
          </cell>
          <cell r="DV700">
            <v>0</v>
          </cell>
          <cell r="DX700">
            <v>0</v>
          </cell>
          <cell r="DZ700">
            <v>0</v>
          </cell>
          <cell r="EB700">
            <v>0</v>
          </cell>
          <cell r="ED700">
            <v>0</v>
          </cell>
          <cell r="EF700">
            <v>0</v>
          </cell>
          <cell r="EJ700">
            <v>0</v>
          </cell>
          <cell r="EL700">
            <v>0</v>
          </cell>
          <cell r="EN700">
            <v>0</v>
          </cell>
          <cell r="EP700">
            <v>0</v>
          </cell>
          <cell r="ER700">
            <v>0</v>
          </cell>
          <cell r="ET700">
            <v>0</v>
          </cell>
          <cell r="EX700">
            <v>0</v>
          </cell>
          <cell r="EZ700">
            <v>0</v>
          </cell>
          <cell r="FD700">
            <v>0</v>
          </cell>
          <cell r="FF700">
            <v>0</v>
          </cell>
        </row>
        <row r="701">
          <cell r="A701" t="str">
            <v>KedlerHjørring</v>
          </cell>
          <cell r="B701" t="str">
            <v>DK-West</v>
          </cell>
          <cell r="G701">
            <v>0</v>
          </cell>
          <cell r="H701">
            <v>59.1</v>
          </cell>
          <cell r="AK701">
            <v>0</v>
          </cell>
          <cell r="AL701">
            <v>59.218200000000003</v>
          </cell>
          <cell r="AN701">
            <v>0</v>
          </cell>
          <cell r="AO701">
            <v>0</v>
          </cell>
          <cell r="AP701">
            <v>638.28000000000009</v>
          </cell>
          <cell r="AQ701">
            <v>0</v>
          </cell>
          <cell r="BG701" t="b">
            <v>1</v>
          </cell>
          <cell r="BO701" t="b">
            <v>1</v>
          </cell>
          <cell r="CA701" t="b">
            <v>0</v>
          </cell>
          <cell r="CB701" t="b">
            <v>1</v>
          </cell>
          <cell r="CD701" t="b">
            <v>0</v>
          </cell>
          <cell r="CE701" t="b">
            <v>0</v>
          </cell>
          <cell r="CG701" t="b">
            <v>0</v>
          </cell>
          <cell r="CH701" t="b">
            <v>0</v>
          </cell>
          <cell r="CP701" t="str">
            <v>EHGASBOD</v>
          </cell>
          <cell r="CT701" t="b">
            <v>0</v>
          </cell>
          <cell r="CV701" t="b">
            <v>0</v>
          </cell>
          <cell r="CX701" t="b">
            <v>0</v>
          </cell>
          <cell r="CZ701" t="b">
            <v>0</v>
          </cell>
          <cell r="DB701" t="b">
            <v>0</v>
          </cell>
          <cell r="DD701" t="b">
            <v>0</v>
          </cell>
          <cell r="DF701" t="b">
            <v>1</v>
          </cell>
          <cell r="DH701" t="b">
            <v>1</v>
          </cell>
          <cell r="DJ701" t="b">
            <v>1</v>
          </cell>
          <cell r="DL701" t="b">
            <v>1</v>
          </cell>
          <cell r="DN701" t="b">
            <v>0</v>
          </cell>
          <cell r="DP701" t="b">
            <v>0</v>
          </cell>
          <cell r="DV701">
            <v>0</v>
          </cell>
          <cell r="DX701">
            <v>0</v>
          </cell>
          <cell r="DZ701">
            <v>0</v>
          </cell>
          <cell r="EB701">
            <v>0</v>
          </cell>
          <cell r="ED701">
            <v>0</v>
          </cell>
          <cell r="EF701">
            <v>0</v>
          </cell>
          <cell r="EJ701">
            <v>59.1</v>
          </cell>
          <cell r="EL701">
            <v>59.1</v>
          </cell>
          <cell r="EN701">
            <v>59.1</v>
          </cell>
          <cell r="EP701">
            <v>59.1</v>
          </cell>
          <cell r="ER701">
            <v>0</v>
          </cell>
          <cell r="ET701">
            <v>0</v>
          </cell>
          <cell r="EX701">
            <v>0</v>
          </cell>
          <cell r="EZ701">
            <v>0</v>
          </cell>
          <cell r="FD701">
            <v>0</v>
          </cell>
          <cell r="FF701">
            <v>0</v>
          </cell>
        </row>
        <row r="702">
          <cell r="A702" t="str">
            <v>BiokedelHjørring</v>
          </cell>
          <cell r="B702" t="str">
            <v>DK-West</v>
          </cell>
          <cell r="G702">
            <v>0</v>
          </cell>
          <cell r="H702">
            <v>18</v>
          </cell>
          <cell r="AK702">
            <v>0</v>
          </cell>
          <cell r="AL702">
            <v>16.560000000000002</v>
          </cell>
          <cell r="AN702">
            <v>0</v>
          </cell>
          <cell r="AO702">
            <v>3.6000000000000004E-2</v>
          </cell>
          <cell r="AP702">
            <v>374.40000000000003</v>
          </cell>
          <cell r="AQ702">
            <v>0</v>
          </cell>
          <cell r="BG702" t="b">
            <v>1</v>
          </cell>
          <cell r="BO702" t="b">
            <v>1</v>
          </cell>
          <cell r="CA702" t="b">
            <v>0</v>
          </cell>
          <cell r="CB702" t="b">
            <v>1</v>
          </cell>
          <cell r="CD702" t="b">
            <v>0</v>
          </cell>
          <cell r="CE702" t="b">
            <v>0</v>
          </cell>
          <cell r="CG702" t="b">
            <v>0</v>
          </cell>
          <cell r="CH702" t="b">
            <v>0</v>
          </cell>
          <cell r="CP702" t="str">
            <v>EHWOOBOD</v>
          </cell>
          <cell r="CT702" t="b">
            <v>0</v>
          </cell>
          <cell r="CV702" t="b">
            <v>0</v>
          </cell>
          <cell r="CX702" t="b">
            <v>0</v>
          </cell>
          <cell r="CZ702" t="b">
            <v>0</v>
          </cell>
          <cell r="DB702" t="b">
            <v>0</v>
          </cell>
          <cell r="DD702" t="b">
            <v>0</v>
          </cell>
          <cell r="DF702" t="b">
            <v>1</v>
          </cell>
          <cell r="DH702" t="b">
            <v>1</v>
          </cell>
          <cell r="DJ702" t="b">
            <v>1</v>
          </cell>
          <cell r="DL702" t="b">
            <v>1</v>
          </cell>
          <cell r="DN702" t="b">
            <v>0</v>
          </cell>
          <cell r="DP702" t="b">
            <v>0</v>
          </cell>
          <cell r="DV702">
            <v>0</v>
          </cell>
          <cell r="DX702">
            <v>0</v>
          </cell>
          <cell r="DZ702">
            <v>0</v>
          </cell>
          <cell r="EB702">
            <v>0</v>
          </cell>
          <cell r="ED702">
            <v>0</v>
          </cell>
          <cell r="EF702">
            <v>0</v>
          </cell>
          <cell r="EJ702">
            <v>18</v>
          </cell>
          <cell r="EL702">
            <v>18</v>
          </cell>
          <cell r="EN702">
            <v>18</v>
          </cell>
          <cell r="EP702">
            <v>18</v>
          </cell>
          <cell r="ER702">
            <v>0</v>
          </cell>
          <cell r="ET702">
            <v>0</v>
          </cell>
          <cell r="EX702">
            <v>0</v>
          </cell>
          <cell r="EZ702">
            <v>0</v>
          </cell>
          <cell r="FD702">
            <v>0</v>
          </cell>
          <cell r="FF702">
            <v>0</v>
          </cell>
        </row>
        <row r="703">
          <cell r="A703" t="str">
            <v>VarmelagerHjørring</v>
          </cell>
          <cell r="B703" t="str">
            <v>DK-West</v>
          </cell>
          <cell r="G703">
            <v>0</v>
          </cell>
          <cell r="H703">
            <v>83.25</v>
          </cell>
          <cell r="AK703">
            <v>0</v>
          </cell>
          <cell r="AL703">
            <v>0</v>
          </cell>
          <cell r="AN703">
            <v>0</v>
          </cell>
          <cell r="AO703">
            <v>0</v>
          </cell>
          <cell r="AP703">
            <v>0</v>
          </cell>
          <cell r="AQ703">
            <v>0</v>
          </cell>
          <cell r="BG703" t="b">
            <v>0</v>
          </cell>
          <cell r="BO703" t="b">
            <v>0</v>
          </cell>
          <cell r="CA703" t="b">
            <v>0</v>
          </cell>
          <cell r="CB703" t="b">
            <v>0</v>
          </cell>
          <cell r="CD703" t="b">
            <v>0</v>
          </cell>
          <cell r="CE703" t="b">
            <v>0</v>
          </cell>
          <cell r="CG703" t="b">
            <v>0</v>
          </cell>
          <cell r="CH703" t="b">
            <v>0</v>
          </cell>
          <cell r="CP703">
            <v>0</v>
          </cell>
          <cell r="CT703" t="b">
            <v>0</v>
          </cell>
          <cell r="CV703" t="b">
            <v>0</v>
          </cell>
          <cell r="CX703" t="b">
            <v>0</v>
          </cell>
          <cell r="CZ703" t="b">
            <v>0</v>
          </cell>
          <cell r="DB703" t="b">
            <v>0</v>
          </cell>
          <cell r="DD703" t="b">
            <v>0</v>
          </cell>
          <cell r="DF703" t="b">
            <v>0</v>
          </cell>
          <cell r="DH703" t="b">
            <v>0</v>
          </cell>
          <cell r="DJ703" t="b">
            <v>0</v>
          </cell>
          <cell r="DL703" t="b">
            <v>0</v>
          </cell>
          <cell r="DN703" t="b">
            <v>0</v>
          </cell>
          <cell r="DP703" t="b">
            <v>0</v>
          </cell>
          <cell r="DV703">
            <v>0</v>
          </cell>
          <cell r="DX703">
            <v>0</v>
          </cell>
          <cell r="DZ703">
            <v>0</v>
          </cell>
          <cell r="EB703">
            <v>0</v>
          </cell>
          <cell r="ED703">
            <v>0</v>
          </cell>
          <cell r="EF703">
            <v>0</v>
          </cell>
          <cell r="EJ703">
            <v>0</v>
          </cell>
          <cell r="EL703">
            <v>0</v>
          </cell>
          <cell r="EN703">
            <v>0</v>
          </cell>
          <cell r="EP703">
            <v>0</v>
          </cell>
          <cell r="ER703">
            <v>0</v>
          </cell>
          <cell r="ET703">
            <v>0</v>
          </cell>
          <cell r="EX703">
            <v>0</v>
          </cell>
          <cell r="EZ703">
            <v>0</v>
          </cell>
          <cell r="FD703">
            <v>0</v>
          </cell>
          <cell r="FF703">
            <v>0</v>
          </cell>
        </row>
        <row r="704">
          <cell r="A704" t="str">
            <v>ElkedelHjørring</v>
          </cell>
          <cell r="B704" t="str">
            <v>DK-West</v>
          </cell>
          <cell r="G704" t="e">
            <v>#VALUE!</v>
          </cell>
          <cell r="H704">
            <v>12.05</v>
          </cell>
          <cell r="AK704">
            <v>0</v>
          </cell>
          <cell r="AL704">
            <v>0</v>
          </cell>
          <cell r="AN704">
            <v>0</v>
          </cell>
          <cell r="AO704">
            <v>0</v>
          </cell>
          <cell r="AP704">
            <v>0</v>
          </cell>
          <cell r="AQ704">
            <v>0</v>
          </cell>
          <cell r="BG704" t="b">
            <v>0</v>
          </cell>
          <cell r="BO704" t="b">
            <v>0</v>
          </cell>
          <cell r="CA704" t="b">
            <v>0</v>
          </cell>
          <cell r="CB704" t="b">
            <v>0</v>
          </cell>
          <cell r="CD704" t="b">
            <v>0</v>
          </cell>
          <cell r="CE704" t="b">
            <v>0</v>
          </cell>
          <cell r="CG704" t="b">
            <v>0</v>
          </cell>
          <cell r="CH704" t="b">
            <v>0</v>
          </cell>
          <cell r="CP704">
            <v>0</v>
          </cell>
          <cell r="CT704" t="b">
            <v>0</v>
          </cell>
          <cell r="CV704" t="b">
            <v>0</v>
          </cell>
          <cell r="CX704" t="b">
            <v>0</v>
          </cell>
          <cell r="CZ704" t="b">
            <v>0</v>
          </cell>
          <cell r="DB704" t="b">
            <v>0</v>
          </cell>
          <cell r="DD704" t="b">
            <v>0</v>
          </cell>
          <cell r="DF704" t="b">
            <v>0</v>
          </cell>
          <cell r="DH704" t="b">
            <v>0</v>
          </cell>
          <cell r="DJ704" t="b">
            <v>0</v>
          </cell>
          <cell r="DL704" t="b">
            <v>0</v>
          </cell>
          <cell r="DN704" t="b">
            <v>0</v>
          </cell>
          <cell r="DP704" t="b">
            <v>0</v>
          </cell>
          <cell r="DV704">
            <v>0</v>
          </cell>
          <cell r="DX704">
            <v>0</v>
          </cell>
          <cell r="DZ704">
            <v>0</v>
          </cell>
          <cell r="EB704">
            <v>0</v>
          </cell>
          <cell r="ED704">
            <v>0</v>
          </cell>
          <cell r="EF704">
            <v>0</v>
          </cell>
          <cell r="EJ704">
            <v>0</v>
          </cell>
          <cell r="EL704">
            <v>0</v>
          </cell>
          <cell r="EN704">
            <v>0</v>
          </cell>
          <cell r="EP704">
            <v>0</v>
          </cell>
          <cell r="ER704">
            <v>0</v>
          </cell>
          <cell r="ET704">
            <v>0</v>
          </cell>
          <cell r="EX704">
            <v>0</v>
          </cell>
          <cell r="EZ704">
            <v>0</v>
          </cell>
          <cell r="FD704">
            <v>0</v>
          </cell>
          <cell r="FF704">
            <v>0</v>
          </cell>
        </row>
        <row r="705">
          <cell r="A705" t="str">
            <v>Måbjergværket</v>
          </cell>
          <cell r="B705" t="str">
            <v>DK-West</v>
          </cell>
          <cell r="G705">
            <v>24.14</v>
          </cell>
          <cell r="H705">
            <v>68</v>
          </cell>
          <cell r="AK705">
            <v>4.8521400000000003</v>
          </cell>
          <cell r="AL705">
            <v>38.501408450704233</v>
          </cell>
          <cell r="AN705">
            <v>0</v>
          </cell>
          <cell r="AO705">
            <v>18.085688000000001</v>
          </cell>
          <cell r="AP705">
            <v>0</v>
          </cell>
          <cell r="AQ705">
            <v>2.1726000000000001</v>
          </cell>
          <cell r="BG705" t="b">
            <v>1</v>
          </cell>
          <cell r="BO705" t="b">
            <v>0</v>
          </cell>
          <cell r="CA705" t="b">
            <v>0</v>
          </cell>
          <cell r="CB705" t="b">
            <v>0</v>
          </cell>
          <cell r="CD705" t="b">
            <v>0</v>
          </cell>
          <cell r="CE705" t="b">
            <v>0</v>
          </cell>
          <cell r="CG705" t="b">
            <v>0</v>
          </cell>
          <cell r="CH705" t="b">
            <v>0</v>
          </cell>
          <cell r="CP705" t="str">
            <v>ECFL1BPD</v>
          </cell>
          <cell r="CT705" t="b">
            <v>0</v>
          </cell>
          <cell r="CV705" t="b">
            <v>0</v>
          </cell>
          <cell r="CX705" t="b">
            <v>0</v>
          </cell>
          <cell r="CZ705" t="b">
            <v>0</v>
          </cell>
          <cell r="DB705" t="b">
            <v>0</v>
          </cell>
          <cell r="DD705" t="b">
            <v>0</v>
          </cell>
          <cell r="DF705" t="b">
            <v>0</v>
          </cell>
          <cell r="DH705" t="b">
            <v>0</v>
          </cell>
          <cell r="DJ705" t="b">
            <v>0</v>
          </cell>
          <cell r="DL705" t="b">
            <v>0</v>
          </cell>
          <cell r="DN705" t="b">
            <v>0</v>
          </cell>
          <cell r="DP705" t="b">
            <v>0</v>
          </cell>
          <cell r="DV705">
            <v>0</v>
          </cell>
          <cell r="DX705">
            <v>0</v>
          </cell>
          <cell r="DZ705">
            <v>0</v>
          </cell>
          <cell r="EB705">
            <v>0</v>
          </cell>
          <cell r="ED705">
            <v>0</v>
          </cell>
          <cell r="EF705">
            <v>0</v>
          </cell>
          <cell r="EJ705">
            <v>0</v>
          </cell>
          <cell r="EL705">
            <v>0</v>
          </cell>
          <cell r="EN705">
            <v>0</v>
          </cell>
          <cell r="EP705">
            <v>0</v>
          </cell>
          <cell r="ER705">
            <v>0</v>
          </cell>
          <cell r="ET705">
            <v>0</v>
          </cell>
          <cell r="EX705">
            <v>0</v>
          </cell>
          <cell r="EZ705">
            <v>0</v>
          </cell>
          <cell r="FD705">
            <v>0</v>
          </cell>
          <cell r="FF705">
            <v>0</v>
          </cell>
        </row>
        <row r="706">
          <cell r="A706" t="str">
            <v>Måbjergværket</v>
          </cell>
          <cell r="B706" t="str">
            <v>DK-West</v>
          </cell>
          <cell r="G706">
            <v>24.14</v>
          </cell>
          <cell r="H706">
            <v>68</v>
          </cell>
          <cell r="AK706">
            <v>4.8521400000000003</v>
          </cell>
          <cell r="AL706">
            <v>38.501408450704233</v>
          </cell>
          <cell r="AN706">
            <v>0</v>
          </cell>
          <cell r="AO706">
            <v>18.085688000000001</v>
          </cell>
          <cell r="AP706">
            <v>0</v>
          </cell>
          <cell r="AQ706">
            <v>2.1726000000000001</v>
          </cell>
          <cell r="BG706" t="b">
            <v>1</v>
          </cell>
          <cell r="BO706" t="b">
            <v>0</v>
          </cell>
          <cell r="CA706" t="b">
            <v>0</v>
          </cell>
          <cell r="CB706" t="b">
            <v>0</v>
          </cell>
          <cell r="CD706" t="b">
            <v>0</v>
          </cell>
          <cell r="CE706" t="b">
            <v>0</v>
          </cell>
          <cell r="CG706" t="b">
            <v>0</v>
          </cell>
          <cell r="CH706" t="b">
            <v>0</v>
          </cell>
          <cell r="CP706" t="str">
            <v>ECFL1BPD</v>
          </cell>
          <cell r="CT706" t="b">
            <v>0</v>
          </cell>
          <cell r="CV706" t="b">
            <v>0</v>
          </cell>
          <cell r="CX706" t="b">
            <v>0</v>
          </cell>
          <cell r="CZ706" t="b">
            <v>0</v>
          </cell>
          <cell r="DB706" t="b">
            <v>0</v>
          </cell>
          <cell r="DD706" t="b">
            <v>0</v>
          </cell>
          <cell r="DF706" t="b">
            <v>0</v>
          </cell>
          <cell r="DH706" t="b">
            <v>0</v>
          </cell>
          <cell r="DJ706" t="b">
            <v>0</v>
          </cell>
          <cell r="DL706" t="b">
            <v>0</v>
          </cell>
          <cell r="DN706" t="b">
            <v>0</v>
          </cell>
          <cell r="DP706" t="b">
            <v>0</v>
          </cell>
          <cell r="DV706">
            <v>0</v>
          </cell>
          <cell r="DX706">
            <v>0</v>
          </cell>
          <cell r="DZ706">
            <v>0</v>
          </cell>
          <cell r="EB706">
            <v>0</v>
          </cell>
          <cell r="ED706">
            <v>0</v>
          </cell>
          <cell r="EF706">
            <v>0</v>
          </cell>
          <cell r="EJ706">
            <v>0</v>
          </cell>
          <cell r="EL706">
            <v>0</v>
          </cell>
          <cell r="EN706">
            <v>0</v>
          </cell>
          <cell r="EP706">
            <v>0</v>
          </cell>
          <cell r="ER706">
            <v>0</v>
          </cell>
          <cell r="ET706">
            <v>0</v>
          </cell>
          <cell r="EX706">
            <v>0</v>
          </cell>
          <cell r="EZ706">
            <v>0</v>
          </cell>
          <cell r="FD706">
            <v>0</v>
          </cell>
          <cell r="FF706">
            <v>0</v>
          </cell>
        </row>
        <row r="707">
          <cell r="A707" t="str">
            <v>Måbjergværket</v>
          </cell>
          <cell r="B707" t="str">
            <v>DK-West</v>
          </cell>
          <cell r="G707">
            <v>24.14</v>
          </cell>
          <cell r="H707">
            <v>68</v>
          </cell>
          <cell r="AK707">
            <v>4.8521400000000003</v>
          </cell>
          <cell r="AL707">
            <v>38.501408450704233</v>
          </cell>
          <cell r="AN707">
            <v>0</v>
          </cell>
          <cell r="AO707">
            <v>18.085688000000001</v>
          </cell>
          <cell r="AP707">
            <v>0</v>
          </cell>
          <cell r="AQ707">
            <v>2.1726000000000001</v>
          </cell>
          <cell r="BG707" t="b">
            <v>1</v>
          </cell>
          <cell r="BO707" t="b">
            <v>1</v>
          </cell>
          <cell r="CA707" t="b">
            <v>1</v>
          </cell>
          <cell r="CB707" t="b">
            <v>1</v>
          </cell>
          <cell r="CD707" t="b">
            <v>0</v>
          </cell>
          <cell r="CE707" t="b">
            <v>0</v>
          </cell>
          <cell r="CG707" t="b">
            <v>0</v>
          </cell>
          <cell r="CH707" t="b">
            <v>0</v>
          </cell>
          <cell r="CP707" t="str">
            <v>ECFL1BPD</v>
          </cell>
          <cell r="CT707" t="b">
            <v>1</v>
          </cell>
          <cell r="CV707" t="b">
            <v>0</v>
          </cell>
          <cell r="CX707" t="b">
            <v>0</v>
          </cell>
          <cell r="CZ707" t="b">
            <v>0</v>
          </cell>
          <cell r="DB707" t="b">
            <v>0</v>
          </cell>
          <cell r="DD707" t="b">
            <v>0</v>
          </cell>
          <cell r="DF707" t="b">
            <v>1</v>
          </cell>
          <cell r="DH707" t="b">
            <v>0</v>
          </cell>
          <cell r="DJ707" t="b">
            <v>0</v>
          </cell>
          <cell r="DL707" t="b">
            <v>0</v>
          </cell>
          <cell r="DN707" t="b">
            <v>0</v>
          </cell>
          <cell r="DP707" t="b">
            <v>0</v>
          </cell>
          <cell r="DV707">
            <v>24.14</v>
          </cell>
          <cell r="DX707">
            <v>0</v>
          </cell>
          <cell r="DZ707">
            <v>0</v>
          </cell>
          <cell r="EB707">
            <v>0</v>
          </cell>
          <cell r="ED707">
            <v>0</v>
          </cell>
          <cell r="EF707">
            <v>0</v>
          </cell>
          <cell r="EJ707">
            <v>68</v>
          </cell>
          <cell r="EL707">
            <v>0</v>
          </cell>
          <cell r="EN707">
            <v>0</v>
          </cell>
          <cell r="EP707">
            <v>0</v>
          </cell>
          <cell r="ER707">
            <v>0</v>
          </cell>
          <cell r="ET707">
            <v>0</v>
          </cell>
          <cell r="EX707">
            <v>0</v>
          </cell>
          <cell r="EZ707">
            <v>0</v>
          </cell>
          <cell r="FD707">
            <v>0</v>
          </cell>
          <cell r="FF707">
            <v>0</v>
          </cell>
        </row>
        <row r="708">
          <cell r="A708" t="str">
            <v>Måbjergværket2</v>
          </cell>
          <cell r="B708" t="str">
            <v>DK-West</v>
          </cell>
          <cell r="G708">
            <v>30.6</v>
          </cell>
          <cell r="H708">
            <v>68</v>
          </cell>
          <cell r="AK708">
            <v>8.2620000000000005</v>
          </cell>
          <cell r="AL708">
            <v>40.799999999999997</v>
          </cell>
          <cell r="AN708">
            <v>0</v>
          </cell>
          <cell r="AO708">
            <v>22.925519999999999</v>
          </cell>
          <cell r="AP708">
            <v>0</v>
          </cell>
          <cell r="AQ708">
            <v>2.1419999999999999</v>
          </cell>
          <cell r="BG708" t="b">
            <v>1</v>
          </cell>
          <cell r="BO708" t="b">
            <v>0</v>
          </cell>
          <cell r="CA708" t="b">
            <v>0</v>
          </cell>
          <cell r="CB708" t="b">
            <v>0</v>
          </cell>
          <cell r="CD708" t="b">
            <v>0</v>
          </cell>
          <cell r="CE708" t="b">
            <v>0</v>
          </cell>
          <cell r="CG708" t="b">
            <v>0</v>
          </cell>
          <cell r="CH708" t="b">
            <v>0</v>
          </cell>
          <cell r="CP708" t="str">
            <v>ECFL1BPD</v>
          </cell>
          <cell r="CT708" t="b">
            <v>0</v>
          </cell>
          <cell r="CV708" t="b">
            <v>1</v>
          </cell>
          <cell r="CX708" t="b">
            <v>1</v>
          </cell>
          <cell r="CZ708" t="b">
            <v>1</v>
          </cell>
          <cell r="DB708" t="b">
            <v>0</v>
          </cell>
          <cell r="DD708" t="b">
            <v>0</v>
          </cell>
          <cell r="DF708" t="b">
            <v>0</v>
          </cell>
          <cell r="DH708" t="b">
            <v>1</v>
          </cell>
          <cell r="DJ708" t="b">
            <v>1</v>
          </cell>
          <cell r="DL708" t="b">
            <v>1</v>
          </cell>
          <cell r="DN708" t="b">
            <v>0</v>
          </cell>
          <cell r="DP708" t="b">
            <v>0</v>
          </cell>
          <cell r="DV708">
            <v>0</v>
          </cell>
          <cell r="DX708">
            <v>0</v>
          </cell>
          <cell r="DZ708">
            <v>0</v>
          </cell>
          <cell r="EB708">
            <v>0</v>
          </cell>
          <cell r="ED708">
            <v>0</v>
          </cell>
          <cell r="EF708">
            <v>0</v>
          </cell>
          <cell r="EJ708">
            <v>0</v>
          </cell>
          <cell r="EL708">
            <v>0</v>
          </cell>
          <cell r="EN708">
            <v>0</v>
          </cell>
          <cell r="EP708">
            <v>0</v>
          </cell>
          <cell r="ER708">
            <v>0</v>
          </cell>
          <cell r="ET708">
            <v>0</v>
          </cell>
          <cell r="EX708">
            <v>0</v>
          </cell>
          <cell r="EZ708">
            <v>0</v>
          </cell>
          <cell r="FD708">
            <v>0</v>
          </cell>
          <cell r="FF708">
            <v>0</v>
          </cell>
        </row>
        <row r="709">
          <cell r="A709" t="str">
            <v>Holstebro-Affald</v>
          </cell>
          <cell r="B709" t="str">
            <v>DK-West</v>
          </cell>
          <cell r="G709">
            <v>0</v>
          </cell>
          <cell r="H709">
            <v>10</v>
          </cell>
          <cell r="AK709">
            <v>0</v>
          </cell>
          <cell r="AL709">
            <v>7.5</v>
          </cell>
          <cell r="AN709">
            <v>0</v>
          </cell>
          <cell r="AO709">
            <v>1.98</v>
          </cell>
          <cell r="AP709">
            <v>0</v>
          </cell>
          <cell r="AQ709">
            <v>0.70000000000000007</v>
          </cell>
          <cell r="BG709" t="b">
            <v>1</v>
          </cell>
          <cell r="BO709" t="b">
            <v>0</v>
          </cell>
          <cell r="CA709" t="b">
            <v>0</v>
          </cell>
          <cell r="CB709" t="b">
            <v>0</v>
          </cell>
          <cell r="CD709" t="b">
            <v>0</v>
          </cell>
          <cell r="CE709" t="b">
            <v>0</v>
          </cell>
          <cell r="CG709" t="b">
            <v>0</v>
          </cell>
          <cell r="CH709" t="b">
            <v>0</v>
          </cell>
          <cell r="CP709" t="str">
            <v>EHWSTBOD</v>
          </cell>
          <cell r="CT709" t="b">
            <v>0</v>
          </cell>
          <cell r="CV709" t="b">
            <v>0</v>
          </cell>
          <cell r="CX709" t="b">
            <v>0</v>
          </cell>
          <cell r="CZ709" t="b">
            <v>0</v>
          </cell>
          <cell r="DB709" t="b">
            <v>0</v>
          </cell>
          <cell r="DD709" t="b">
            <v>0</v>
          </cell>
          <cell r="DF709" t="b">
            <v>0</v>
          </cell>
          <cell r="DH709" t="b">
            <v>0</v>
          </cell>
          <cell r="DJ709" t="b">
            <v>0</v>
          </cell>
          <cell r="DL709" t="b">
            <v>0</v>
          </cell>
          <cell r="DN709" t="b">
            <v>0</v>
          </cell>
          <cell r="DP709" t="b">
            <v>0</v>
          </cell>
          <cell r="DV709">
            <v>0</v>
          </cell>
          <cell r="DX709">
            <v>0</v>
          </cell>
          <cell r="DZ709">
            <v>0</v>
          </cell>
          <cell r="EB709">
            <v>0</v>
          </cell>
          <cell r="ED709">
            <v>0</v>
          </cell>
          <cell r="EF709">
            <v>0</v>
          </cell>
          <cell r="EJ709">
            <v>0</v>
          </cell>
          <cell r="EL709">
            <v>0</v>
          </cell>
          <cell r="EN709">
            <v>0</v>
          </cell>
          <cell r="EP709">
            <v>0</v>
          </cell>
          <cell r="ER709">
            <v>0</v>
          </cell>
          <cell r="ET709">
            <v>0</v>
          </cell>
          <cell r="EX709">
            <v>0</v>
          </cell>
          <cell r="EZ709">
            <v>0</v>
          </cell>
          <cell r="FD709">
            <v>0</v>
          </cell>
          <cell r="FF709">
            <v>0</v>
          </cell>
        </row>
        <row r="710">
          <cell r="A710" t="str">
            <v>KedlerHolstebroNG</v>
          </cell>
          <cell r="B710" t="str">
            <v>DK-West</v>
          </cell>
          <cell r="G710">
            <v>0</v>
          </cell>
          <cell r="H710">
            <v>166</v>
          </cell>
          <cell r="AK710">
            <v>0</v>
          </cell>
          <cell r="AL710">
            <v>153.71600000000001</v>
          </cell>
          <cell r="AN710">
            <v>0</v>
          </cell>
          <cell r="AO710">
            <v>0</v>
          </cell>
          <cell r="AP710">
            <v>1792.8000000000002</v>
          </cell>
          <cell r="AQ710">
            <v>0</v>
          </cell>
          <cell r="BG710" t="b">
            <v>1</v>
          </cell>
          <cell r="BO710" t="b">
            <v>0</v>
          </cell>
          <cell r="CA710" t="b">
            <v>0</v>
          </cell>
          <cell r="CB710" t="b">
            <v>0</v>
          </cell>
          <cell r="CD710" t="b">
            <v>0</v>
          </cell>
          <cell r="CE710" t="b">
            <v>0</v>
          </cell>
          <cell r="CG710" t="b">
            <v>0</v>
          </cell>
          <cell r="CH710" t="b">
            <v>0</v>
          </cell>
          <cell r="CP710" t="str">
            <v>EHGASBOD</v>
          </cell>
          <cell r="CT710" t="b">
            <v>0</v>
          </cell>
          <cell r="CV710" t="b">
            <v>0</v>
          </cell>
          <cell r="CX710" t="b">
            <v>0</v>
          </cell>
          <cell r="CZ710" t="b">
            <v>0</v>
          </cell>
          <cell r="DB710" t="b">
            <v>0</v>
          </cell>
          <cell r="DD710" t="b">
            <v>0</v>
          </cell>
          <cell r="DF710" t="b">
            <v>0</v>
          </cell>
          <cell r="DH710" t="b">
            <v>0</v>
          </cell>
          <cell r="DJ710" t="b">
            <v>0</v>
          </cell>
          <cell r="DL710" t="b">
            <v>0</v>
          </cell>
          <cell r="DN710" t="b">
            <v>0</v>
          </cell>
          <cell r="DP710" t="b">
            <v>0</v>
          </cell>
          <cell r="DV710">
            <v>0</v>
          </cell>
          <cell r="DX710">
            <v>0</v>
          </cell>
          <cell r="DZ710">
            <v>0</v>
          </cell>
          <cell r="EB710">
            <v>0</v>
          </cell>
          <cell r="ED710">
            <v>0</v>
          </cell>
          <cell r="EF710">
            <v>0</v>
          </cell>
          <cell r="EJ710">
            <v>0</v>
          </cell>
          <cell r="EL710">
            <v>0</v>
          </cell>
          <cell r="EN710">
            <v>0</v>
          </cell>
          <cell r="EP710">
            <v>0</v>
          </cell>
          <cell r="ER710">
            <v>0</v>
          </cell>
          <cell r="ET710">
            <v>0</v>
          </cell>
          <cell r="EX710">
            <v>0</v>
          </cell>
          <cell r="EZ710">
            <v>0</v>
          </cell>
          <cell r="FD710">
            <v>0</v>
          </cell>
          <cell r="FF710">
            <v>0</v>
          </cell>
        </row>
        <row r="711">
          <cell r="A711" t="str">
            <v>KedlerHolstebroNG</v>
          </cell>
          <cell r="B711" t="str">
            <v>DK-West</v>
          </cell>
          <cell r="G711">
            <v>0</v>
          </cell>
          <cell r="H711">
            <v>166</v>
          </cell>
          <cell r="AK711">
            <v>0</v>
          </cell>
          <cell r="AL711">
            <v>153.71600000000001</v>
          </cell>
          <cell r="AN711">
            <v>0</v>
          </cell>
          <cell r="AO711">
            <v>0</v>
          </cell>
          <cell r="AP711">
            <v>1792.8000000000002</v>
          </cell>
          <cell r="AQ711">
            <v>0</v>
          </cell>
          <cell r="BG711" t="b">
            <v>1</v>
          </cell>
          <cell r="BO711" t="b">
            <v>1</v>
          </cell>
          <cell r="CA711" t="b">
            <v>0</v>
          </cell>
          <cell r="CB711" t="b">
            <v>1</v>
          </cell>
          <cell r="CD711" t="b">
            <v>0</v>
          </cell>
          <cell r="CE711" t="b">
            <v>0</v>
          </cell>
          <cell r="CG711" t="b">
            <v>0</v>
          </cell>
          <cell r="CH711" t="b">
            <v>0</v>
          </cell>
          <cell r="CP711" t="str">
            <v>EHGASBOD</v>
          </cell>
          <cell r="CT711" t="b">
            <v>0</v>
          </cell>
          <cell r="CV711" t="b">
            <v>0</v>
          </cell>
          <cell r="CX711" t="b">
            <v>0</v>
          </cell>
          <cell r="CZ711" t="b">
            <v>0</v>
          </cell>
          <cell r="DB711" t="b">
            <v>0</v>
          </cell>
          <cell r="DD711" t="b">
            <v>0</v>
          </cell>
          <cell r="DF711" t="b">
            <v>1</v>
          </cell>
          <cell r="DH711" t="b">
            <v>1</v>
          </cell>
          <cell r="DJ711" t="b">
            <v>1</v>
          </cell>
          <cell r="DL711" t="b">
            <v>1</v>
          </cell>
          <cell r="DN711" t="b">
            <v>0</v>
          </cell>
          <cell r="DP711" t="b">
            <v>0</v>
          </cell>
          <cell r="DV711">
            <v>0</v>
          </cell>
          <cell r="DX711">
            <v>0</v>
          </cell>
          <cell r="DZ711">
            <v>0</v>
          </cell>
          <cell r="EB711">
            <v>0</v>
          </cell>
          <cell r="ED711">
            <v>0</v>
          </cell>
          <cell r="EF711">
            <v>0</v>
          </cell>
          <cell r="EJ711">
            <v>166</v>
          </cell>
          <cell r="EL711">
            <v>166</v>
          </cell>
          <cell r="EN711">
            <v>166</v>
          </cell>
          <cell r="EP711">
            <v>166</v>
          </cell>
          <cell r="ER711">
            <v>0</v>
          </cell>
          <cell r="ET711">
            <v>0</v>
          </cell>
          <cell r="EX711">
            <v>0</v>
          </cell>
          <cell r="EZ711">
            <v>0</v>
          </cell>
          <cell r="FD711">
            <v>0</v>
          </cell>
          <cell r="FF711">
            <v>0</v>
          </cell>
        </row>
        <row r="712">
          <cell r="A712" t="str">
            <v>KedlerHolstebroGO</v>
          </cell>
          <cell r="B712" t="str">
            <v>DK-West</v>
          </cell>
          <cell r="G712">
            <v>0</v>
          </cell>
          <cell r="H712">
            <v>23.95</v>
          </cell>
          <cell r="AK712">
            <v>0</v>
          </cell>
          <cell r="AL712">
            <v>20.836500000000001</v>
          </cell>
          <cell r="AN712">
            <v>0</v>
          </cell>
          <cell r="AO712">
            <v>0</v>
          </cell>
          <cell r="AP712">
            <v>258.66000000000003</v>
          </cell>
          <cell r="AQ712">
            <v>0</v>
          </cell>
          <cell r="BG712" t="b">
            <v>1</v>
          </cell>
          <cell r="BO712" t="b">
            <v>0</v>
          </cell>
          <cell r="CA712" t="b">
            <v>0</v>
          </cell>
          <cell r="CB712" t="b">
            <v>0</v>
          </cell>
          <cell r="CD712" t="b">
            <v>0</v>
          </cell>
          <cell r="CE712" t="b">
            <v>0</v>
          </cell>
          <cell r="CG712" t="b">
            <v>0</v>
          </cell>
          <cell r="CH712" t="b">
            <v>0</v>
          </cell>
          <cell r="CP712" t="str">
            <v>EHDSLBOD</v>
          </cell>
          <cell r="CT712" t="b">
            <v>0</v>
          </cell>
          <cell r="CV712" t="b">
            <v>0</v>
          </cell>
          <cell r="CX712" t="b">
            <v>0</v>
          </cell>
          <cell r="CZ712" t="b">
            <v>0</v>
          </cell>
          <cell r="DB712" t="b">
            <v>0</v>
          </cell>
          <cell r="DD712" t="b">
            <v>0</v>
          </cell>
          <cell r="DF712" t="b">
            <v>0</v>
          </cell>
          <cell r="DH712" t="b">
            <v>0</v>
          </cell>
          <cell r="DJ712" t="b">
            <v>0</v>
          </cell>
          <cell r="DL712" t="b">
            <v>0</v>
          </cell>
          <cell r="DN712" t="b">
            <v>0</v>
          </cell>
          <cell r="DP712" t="b">
            <v>0</v>
          </cell>
          <cell r="DV712">
            <v>0</v>
          </cell>
          <cell r="DX712">
            <v>0</v>
          </cell>
          <cell r="DZ712">
            <v>0</v>
          </cell>
          <cell r="EB712">
            <v>0</v>
          </cell>
          <cell r="ED712">
            <v>0</v>
          </cell>
          <cell r="EF712">
            <v>0</v>
          </cell>
          <cell r="EJ712">
            <v>0</v>
          </cell>
          <cell r="EL712">
            <v>0</v>
          </cell>
          <cell r="EN712">
            <v>0</v>
          </cell>
          <cell r="EP712">
            <v>0</v>
          </cell>
          <cell r="ER712">
            <v>0</v>
          </cell>
          <cell r="ET712">
            <v>0</v>
          </cell>
          <cell r="EX712">
            <v>0</v>
          </cell>
          <cell r="EZ712">
            <v>0</v>
          </cell>
          <cell r="FD712">
            <v>0</v>
          </cell>
          <cell r="FF712">
            <v>0</v>
          </cell>
        </row>
        <row r="713">
          <cell r="A713" t="str">
            <v>KedlerHolstebroGO</v>
          </cell>
          <cell r="B713" t="str">
            <v>DK-West</v>
          </cell>
          <cell r="G713">
            <v>0</v>
          </cell>
          <cell r="H713">
            <v>23.95</v>
          </cell>
          <cell r="AK713">
            <v>0</v>
          </cell>
          <cell r="AL713">
            <v>20.836500000000001</v>
          </cell>
          <cell r="AN713">
            <v>0</v>
          </cell>
          <cell r="AO713">
            <v>0</v>
          </cell>
          <cell r="AP713">
            <v>258.66000000000003</v>
          </cell>
          <cell r="AQ713">
            <v>0</v>
          </cell>
          <cell r="BG713" t="b">
            <v>1</v>
          </cell>
          <cell r="BO713" t="b">
            <v>1</v>
          </cell>
          <cell r="CA713" t="b">
            <v>0</v>
          </cell>
          <cell r="CB713" t="b">
            <v>1</v>
          </cell>
          <cell r="CD713" t="b">
            <v>0</v>
          </cell>
          <cell r="CE713" t="b">
            <v>0</v>
          </cell>
          <cell r="CG713" t="b">
            <v>0</v>
          </cell>
          <cell r="CH713" t="b">
            <v>0</v>
          </cell>
          <cell r="CP713" t="str">
            <v>EHDSLBOD</v>
          </cell>
          <cell r="CT713" t="b">
            <v>0</v>
          </cell>
          <cell r="CV713" t="b">
            <v>0</v>
          </cell>
          <cell r="CX713" t="b">
            <v>0</v>
          </cell>
          <cell r="CZ713" t="b">
            <v>0</v>
          </cell>
          <cell r="DB713" t="b">
            <v>0</v>
          </cell>
          <cell r="DD713" t="b">
            <v>0</v>
          </cell>
          <cell r="DF713" t="b">
            <v>1</v>
          </cell>
          <cell r="DH713" t="b">
            <v>1</v>
          </cell>
          <cell r="DJ713" t="b">
            <v>1</v>
          </cell>
          <cell r="DL713" t="b">
            <v>1</v>
          </cell>
          <cell r="DN713" t="b">
            <v>0</v>
          </cell>
          <cell r="DP713" t="b">
            <v>0</v>
          </cell>
          <cell r="DV713">
            <v>0</v>
          </cell>
          <cell r="DX713">
            <v>0</v>
          </cell>
          <cell r="DZ713">
            <v>0</v>
          </cell>
          <cell r="EB713">
            <v>0</v>
          </cell>
          <cell r="ED713">
            <v>0</v>
          </cell>
          <cell r="EF713">
            <v>0</v>
          </cell>
          <cell r="EJ713">
            <v>23.95</v>
          </cell>
          <cell r="EL713">
            <v>23.95</v>
          </cell>
          <cell r="EN713">
            <v>23.95</v>
          </cell>
          <cell r="EP713">
            <v>23.95</v>
          </cell>
          <cell r="ER713">
            <v>0</v>
          </cell>
          <cell r="ET713">
            <v>0</v>
          </cell>
          <cell r="EX713">
            <v>0</v>
          </cell>
          <cell r="EZ713">
            <v>0</v>
          </cell>
          <cell r="FD713">
            <v>0</v>
          </cell>
          <cell r="FF713">
            <v>0</v>
          </cell>
        </row>
        <row r="714">
          <cell r="A714" t="str">
            <v>BiogasHolstebro</v>
          </cell>
          <cell r="B714" t="str">
            <v>DK-West</v>
          </cell>
          <cell r="G714">
            <v>0.38</v>
          </cell>
          <cell r="H714">
            <v>0.56000000000000005</v>
          </cell>
          <cell r="AK714">
            <v>0.10564000000000001</v>
          </cell>
          <cell r="AL714">
            <v>0.22942315789473691</v>
          </cell>
          <cell r="AN714">
            <v>0</v>
          </cell>
          <cell r="AO714">
            <v>3.8000000000000006E-2</v>
          </cell>
          <cell r="AP714">
            <v>11.4</v>
          </cell>
          <cell r="AQ714">
            <v>3.8000000000000006E-2</v>
          </cell>
          <cell r="BG714" t="b">
            <v>1</v>
          </cell>
          <cell r="BO714" t="b">
            <v>1</v>
          </cell>
          <cell r="CA714" t="b">
            <v>1</v>
          </cell>
          <cell r="CB714" t="b">
            <v>1</v>
          </cell>
          <cell r="CD714" t="b">
            <v>0</v>
          </cell>
          <cell r="CE714" t="b">
            <v>0</v>
          </cell>
          <cell r="CG714" t="b">
            <v>0</v>
          </cell>
          <cell r="CH714" t="b">
            <v>0</v>
          </cell>
          <cell r="CP714" t="str">
            <v>ECBGAEND</v>
          </cell>
          <cell r="CT714" t="b">
            <v>1</v>
          </cell>
          <cell r="CV714" t="b">
            <v>1</v>
          </cell>
          <cell r="CX714" t="b">
            <v>1</v>
          </cell>
          <cell r="CZ714" t="b">
            <v>1</v>
          </cell>
          <cell r="DB714" t="b">
            <v>0</v>
          </cell>
          <cell r="DD714" t="b">
            <v>0</v>
          </cell>
          <cell r="DF714" t="b">
            <v>1</v>
          </cell>
          <cell r="DH714" t="b">
            <v>1</v>
          </cell>
          <cell r="DJ714" t="b">
            <v>1</v>
          </cell>
          <cell r="DL714" t="b">
            <v>1</v>
          </cell>
          <cell r="DN714" t="b">
            <v>0</v>
          </cell>
          <cell r="DP714" t="b">
            <v>0</v>
          </cell>
          <cell r="DV714">
            <v>0.38</v>
          </cell>
          <cell r="DX714">
            <v>0.38</v>
          </cell>
          <cell r="DZ714">
            <v>0.38</v>
          </cell>
          <cell r="EB714">
            <v>0.38</v>
          </cell>
          <cell r="ED714">
            <v>0</v>
          </cell>
          <cell r="EF714">
            <v>0</v>
          </cell>
          <cell r="EJ714">
            <v>0.56000000000000005</v>
          </cell>
          <cell r="EL714">
            <v>0.56000000000000005</v>
          </cell>
          <cell r="EN714">
            <v>0.56000000000000005</v>
          </cell>
          <cell r="EP714">
            <v>0.56000000000000005</v>
          </cell>
          <cell r="ER714">
            <v>0</v>
          </cell>
          <cell r="ET714">
            <v>0</v>
          </cell>
          <cell r="EX714">
            <v>0</v>
          </cell>
          <cell r="EZ714">
            <v>0</v>
          </cell>
          <cell r="FD714">
            <v>0</v>
          </cell>
          <cell r="FF714">
            <v>0</v>
          </cell>
        </row>
        <row r="715">
          <cell r="A715" t="str">
            <v>VarmelagerHolstebro</v>
          </cell>
          <cell r="B715" t="str">
            <v>DK-West</v>
          </cell>
          <cell r="G715">
            <v>0</v>
          </cell>
          <cell r="H715">
            <v>22.5</v>
          </cell>
          <cell r="AK715">
            <v>0</v>
          </cell>
          <cell r="AL715">
            <v>0</v>
          </cell>
          <cell r="AN715">
            <v>0</v>
          </cell>
          <cell r="AO715">
            <v>0</v>
          </cell>
          <cell r="AP715">
            <v>0</v>
          </cell>
          <cell r="AQ715">
            <v>0</v>
          </cell>
          <cell r="BG715" t="b">
            <v>0</v>
          </cell>
          <cell r="BO715" t="b">
            <v>0</v>
          </cell>
          <cell r="CA715" t="b">
            <v>0</v>
          </cell>
          <cell r="CB715" t="b">
            <v>0</v>
          </cell>
          <cell r="CD715" t="b">
            <v>0</v>
          </cell>
          <cell r="CE715" t="b">
            <v>0</v>
          </cell>
          <cell r="CG715" t="b">
            <v>0</v>
          </cell>
          <cell r="CH715" t="b">
            <v>0</v>
          </cell>
          <cell r="CP715">
            <v>0</v>
          </cell>
          <cell r="CT715" t="b">
            <v>0</v>
          </cell>
          <cell r="CV715" t="b">
            <v>0</v>
          </cell>
          <cell r="CX715" t="b">
            <v>0</v>
          </cell>
          <cell r="CZ715" t="b">
            <v>0</v>
          </cell>
          <cell r="DB715" t="b">
            <v>0</v>
          </cell>
          <cell r="DD715" t="b">
            <v>0</v>
          </cell>
          <cell r="DF715" t="b">
            <v>0</v>
          </cell>
          <cell r="DH715" t="b">
            <v>0</v>
          </cell>
          <cell r="DJ715" t="b">
            <v>0</v>
          </cell>
          <cell r="DL715" t="b">
            <v>0</v>
          </cell>
          <cell r="DN715" t="b">
            <v>0</v>
          </cell>
          <cell r="DP715" t="b">
            <v>0</v>
          </cell>
          <cell r="DV715">
            <v>0</v>
          </cell>
          <cell r="DX715">
            <v>0</v>
          </cell>
          <cell r="DZ715">
            <v>0</v>
          </cell>
          <cell r="EB715">
            <v>0</v>
          </cell>
          <cell r="ED715">
            <v>0</v>
          </cell>
          <cell r="EF715">
            <v>0</v>
          </cell>
          <cell r="EJ715">
            <v>0</v>
          </cell>
          <cell r="EL715">
            <v>0</v>
          </cell>
          <cell r="EN715">
            <v>0</v>
          </cell>
          <cell r="EP715">
            <v>0</v>
          </cell>
          <cell r="ER715">
            <v>0</v>
          </cell>
          <cell r="ET715">
            <v>0</v>
          </cell>
          <cell r="EX715">
            <v>0</v>
          </cell>
          <cell r="EZ715">
            <v>0</v>
          </cell>
          <cell r="FD715">
            <v>0</v>
          </cell>
          <cell r="FF715">
            <v>0</v>
          </cell>
        </row>
        <row r="716">
          <cell r="A716" t="str">
            <v>ElkedelHolstebro</v>
          </cell>
          <cell r="B716" t="str">
            <v>DK-West</v>
          </cell>
          <cell r="G716" t="e">
            <v>#VALUE!</v>
          </cell>
          <cell r="H716">
            <v>17</v>
          </cell>
          <cell r="AK716">
            <v>0</v>
          </cell>
          <cell r="AL716">
            <v>0</v>
          </cell>
          <cell r="AN716">
            <v>0</v>
          </cell>
          <cell r="AO716">
            <v>0</v>
          </cell>
          <cell r="AP716">
            <v>0</v>
          </cell>
          <cell r="AQ716">
            <v>0</v>
          </cell>
          <cell r="BG716" t="b">
            <v>0</v>
          </cell>
          <cell r="BO716" t="b">
            <v>0</v>
          </cell>
          <cell r="CA716" t="b">
            <v>0</v>
          </cell>
          <cell r="CB716" t="b">
            <v>0</v>
          </cell>
          <cell r="CD716" t="b">
            <v>0</v>
          </cell>
          <cell r="CE716" t="b">
            <v>0</v>
          </cell>
          <cell r="CG716" t="b">
            <v>0</v>
          </cell>
          <cell r="CH716" t="b">
            <v>0</v>
          </cell>
          <cell r="CP716">
            <v>0</v>
          </cell>
          <cell r="CT716" t="b">
            <v>0</v>
          </cell>
          <cell r="CV716" t="b">
            <v>0</v>
          </cell>
          <cell r="CX716" t="b">
            <v>0</v>
          </cell>
          <cell r="CZ716" t="b">
            <v>0</v>
          </cell>
          <cell r="DB716" t="b">
            <v>0</v>
          </cell>
          <cell r="DD716" t="b">
            <v>0</v>
          </cell>
          <cell r="DF716" t="b">
            <v>0</v>
          </cell>
          <cell r="DH716" t="b">
            <v>0</v>
          </cell>
          <cell r="DJ716" t="b">
            <v>0</v>
          </cell>
          <cell r="DL716" t="b">
            <v>0</v>
          </cell>
          <cell r="DN716" t="b">
            <v>0</v>
          </cell>
          <cell r="DP716" t="b">
            <v>0</v>
          </cell>
          <cell r="DV716">
            <v>0</v>
          </cell>
          <cell r="DX716">
            <v>0</v>
          </cell>
          <cell r="DZ716">
            <v>0</v>
          </cell>
          <cell r="EB716">
            <v>0</v>
          </cell>
          <cell r="ED716">
            <v>0</v>
          </cell>
          <cell r="EF716">
            <v>0</v>
          </cell>
          <cell r="EJ716">
            <v>0</v>
          </cell>
          <cell r="EL716">
            <v>0</v>
          </cell>
          <cell r="EN716">
            <v>0</v>
          </cell>
          <cell r="EP716">
            <v>0</v>
          </cell>
          <cell r="ER716">
            <v>0</v>
          </cell>
          <cell r="ET716">
            <v>0</v>
          </cell>
          <cell r="EX716">
            <v>0</v>
          </cell>
          <cell r="EZ716">
            <v>0</v>
          </cell>
          <cell r="FD716">
            <v>0</v>
          </cell>
          <cell r="FF716">
            <v>0</v>
          </cell>
        </row>
        <row r="717">
          <cell r="A717" t="str">
            <v>HorsensKV</v>
          </cell>
          <cell r="B717" t="str">
            <v>DK-West</v>
          </cell>
          <cell r="G717">
            <v>32</v>
          </cell>
          <cell r="H717">
            <v>53.42237061769616</v>
          </cell>
          <cell r="AK717">
            <v>9.6</v>
          </cell>
          <cell r="AL717">
            <v>26.755778272635805</v>
          </cell>
          <cell r="AN717">
            <v>0</v>
          </cell>
          <cell r="AO717">
            <v>37.119999999999997</v>
          </cell>
          <cell r="AP717">
            <v>0</v>
          </cell>
          <cell r="AQ717">
            <v>2.88</v>
          </cell>
          <cell r="BG717" t="b">
            <v>1</v>
          </cell>
          <cell r="BO717" t="b">
            <v>0</v>
          </cell>
          <cell r="CA717" t="b">
            <v>0</v>
          </cell>
          <cell r="CB717" t="b">
            <v>0</v>
          </cell>
          <cell r="CD717" t="b">
            <v>0</v>
          </cell>
          <cell r="CE717" t="b">
            <v>0</v>
          </cell>
          <cell r="CG717" t="b">
            <v>0</v>
          </cell>
          <cell r="CH717" t="b">
            <v>0</v>
          </cell>
          <cell r="CP717" t="str">
            <v>ECGWABPD</v>
          </cell>
          <cell r="CT717" t="b">
            <v>0</v>
          </cell>
          <cell r="CV717" t="b">
            <v>0</v>
          </cell>
          <cell r="CX717" t="b">
            <v>0</v>
          </cell>
          <cell r="CZ717" t="b">
            <v>0</v>
          </cell>
          <cell r="DB717" t="b">
            <v>0</v>
          </cell>
          <cell r="DD717" t="b">
            <v>0</v>
          </cell>
          <cell r="DF717" t="b">
            <v>0</v>
          </cell>
          <cell r="DH717" t="b">
            <v>0</v>
          </cell>
          <cell r="DJ717" t="b">
            <v>0</v>
          </cell>
          <cell r="DL717" t="b">
            <v>0</v>
          </cell>
          <cell r="DN717" t="b">
            <v>0</v>
          </cell>
          <cell r="DP717" t="b">
            <v>0</v>
          </cell>
          <cell r="DV717">
            <v>0</v>
          </cell>
          <cell r="DX717">
            <v>0</v>
          </cell>
          <cell r="DZ717">
            <v>0</v>
          </cell>
          <cell r="EB717">
            <v>0</v>
          </cell>
          <cell r="ED717">
            <v>0</v>
          </cell>
          <cell r="EF717">
            <v>0</v>
          </cell>
          <cell r="EJ717">
            <v>0</v>
          </cell>
          <cell r="EL717">
            <v>0</v>
          </cell>
          <cell r="EN717">
            <v>0</v>
          </cell>
          <cell r="EP717">
            <v>0</v>
          </cell>
          <cell r="ER717">
            <v>0</v>
          </cell>
          <cell r="ET717">
            <v>0</v>
          </cell>
          <cell r="EX717">
            <v>0</v>
          </cell>
          <cell r="EZ717">
            <v>0</v>
          </cell>
          <cell r="FD717">
            <v>0</v>
          </cell>
          <cell r="FF717">
            <v>0</v>
          </cell>
        </row>
        <row r="718">
          <cell r="A718" t="str">
            <v>HorsensKV</v>
          </cell>
          <cell r="B718" t="str">
            <v>DK-West</v>
          </cell>
          <cell r="G718">
            <v>32</v>
          </cell>
          <cell r="H718">
            <v>53.42237061769616</v>
          </cell>
          <cell r="AK718">
            <v>9.6</v>
          </cell>
          <cell r="AL718">
            <v>26.755778272635805</v>
          </cell>
          <cell r="AN718">
            <v>0</v>
          </cell>
          <cell r="AO718">
            <v>37.119999999999997</v>
          </cell>
          <cell r="AP718">
            <v>0</v>
          </cell>
          <cell r="AQ718">
            <v>2.88</v>
          </cell>
          <cell r="BG718" t="b">
            <v>1</v>
          </cell>
          <cell r="BO718" t="b">
            <v>0</v>
          </cell>
          <cell r="CA718" t="b">
            <v>0</v>
          </cell>
          <cell r="CB718" t="b">
            <v>0</v>
          </cell>
          <cell r="CD718" t="b">
            <v>0</v>
          </cell>
          <cell r="CE718" t="b">
            <v>0</v>
          </cell>
          <cell r="CG718" t="b">
            <v>0</v>
          </cell>
          <cell r="CH718" t="b">
            <v>0</v>
          </cell>
          <cell r="CP718" t="str">
            <v>ECGWABPD</v>
          </cell>
          <cell r="CT718" t="b">
            <v>0</v>
          </cell>
          <cell r="CV718" t="b">
            <v>0</v>
          </cell>
          <cell r="CX718" t="b">
            <v>0</v>
          </cell>
          <cell r="CZ718" t="b">
            <v>0</v>
          </cell>
          <cell r="DB718" t="b">
            <v>0</v>
          </cell>
          <cell r="DD718" t="b">
            <v>0</v>
          </cell>
          <cell r="DF718" t="b">
            <v>0</v>
          </cell>
          <cell r="DH718" t="b">
            <v>0</v>
          </cell>
          <cell r="DJ718" t="b">
            <v>0</v>
          </cell>
          <cell r="DL718" t="b">
            <v>0</v>
          </cell>
          <cell r="DN718" t="b">
            <v>0</v>
          </cell>
          <cell r="DP718" t="b">
            <v>0</v>
          </cell>
          <cell r="DV718">
            <v>0</v>
          </cell>
          <cell r="DX718">
            <v>0</v>
          </cell>
          <cell r="DZ718">
            <v>0</v>
          </cell>
          <cell r="EB718">
            <v>0</v>
          </cell>
          <cell r="ED718">
            <v>0</v>
          </cell>
          <cell r="EF718">
            <v>0</v>
          </cell>
          <cell r="EJ718">
            <v>0</v>
          </cell>
          <cell r="EL718">
            <v>0</v>
          </cell>
          <cell r="EN718">
            <v>0</v>
          </cell>
          <cell r="EP718">
            <v>0</v>
          </cell>
          <cell r="ER718">
            <v>0</v>
          </cell>
          <cell r="ET718">
            <v>0</v>
          </cell>
          <cell r="EX718">
            <v>0</v>
          </cell>
          <cell r="EZ718">
            <v>0</v>
          </cell>
          <cell r="FD718">
            <v>0</v>
          </cell>
          <cell r="FF718">
            <v>0</v>
          </cell>
        </row>
        <row r="719">
          <cell r="A719" t="str">
            <v>HorsensKV</v>
          </cell>
          <cell r="B719" t="str">
            <v>DK-West</v>
          </cell>
          <cell r="G719">
            <v>32</v>
          </cell>
          <cell r="H719">
            <v>53.42237061769616</v>
          </cell>
          <cell r="AK719">
            <v>9.6</v>
          </cell>
          <cell r="AL719">
            <v>26.755778272635805</v>
          </cell>
          <cell r="AN719">
            <v>0</v>
          </cell>
          <cell r="AO719">
            <v>37.119999999999997</v>
          </cell>
          <cell r="AP719">
            <v>0</v>
          </cell>
          <cell r="AQ719">
            <v>2.88</v>
          </cell>
          <cell r="BG719" t="b">
            <v>1</v>
          </cell>
          <cell r="BO719" t="b">
            <v>1</v>
          </cell>
          <cell r="CA719" t="b">
            <v>1</v>
          </cell>
          <cell r="CB719" t="b">
            <v>1</v>
          </cell>
          <cell r="CD719" t="b">
            <v>0</v>
          </cell>
          <cell r="CE719" t="b">
            <v>0</v>
          </cell>
          <cell r="CG719" t="b">
            <v>0</v>
          </cell>
          <cell r="CH719" t="b">
            <v>0</v>
          </cell>
          <cell r="CP719" t="str">
            <v>ECGWABPD</v>
          </cell>
          <cell r="CT719" t="b">
            <v>1</v>
          </cell>
          <cell r="CV719" t="b">
            <v>0</v>
          </cell>
          <cell r="CX719" t="b">
            <v>0</v>
          </cell>
          <cell r="CZ719" t="b">
            <v>0</v>
          </cell>
          <cell r="DB719" t="b">
            <v>0</v>
          </cell>
          <cell r="DD719" t="b">
            <v>0</v>
          </cell>
          <cell r="DF719" t="b">
            <v>1</v>
          </cell>
          <cell r="DH719" t="b">
            <v>0</v>
          </cell>
          <cell r="DJ719" t="b">
            <v>0</v>
          </cell>
          <cell r="DL719" t="b">
            <v>0</v>
          </cell>
          <cell r="DN719" t="b">
            <v>0</v>
          </cell>
          <cell r="DP719" t="b">
            <v>0</v>
          </cell>
          <cell r="DV719">
            <v>32</v>
          </cell>
          <cell r="DX719">
            <v>0</v>
          </cell>
          <cell r="DZ719">
            <v>0</v>
          </cell>
          <cell r="EB719">
            <v>0</v>
          </cell>
          <cell r="ED719">
            <v>0</v>
          </cell>
          <cell r="EF719">
            <v>0</v>
          </cell>
          <cell r="EJ719">
            <v>53.42237061769616</v>
          </cell>
          <cell r="EL719">
            <v>0</v>
          </cell>
          <cell r="EN719">
            <v>0</v>
          </cell>
          <cell r="EP719">
            <v>0</v>
          </cell>
          <cell r="ER719">
            <v>0</v>
          </cell>
          <cell r="ET719">
            <v>0</v>
          </cell>
          <cell r="EX719">
            <v>0</v>
          </cell>
          <cell r="EZ719">
            <v>0</v>
          </cell>
          <cell r="FD719">
            <v>0</v>
          </cell>
          <cell r="FF719">
            <v>0</v>
          </cell>
        </row>
        <row r="720">
          <cell r="A720" t="str">
            <v>HorsensKV2</v>
          </cell>
          <cell r="B720" t="str">
            <v>DK-West</v>
          </cell>
          <cell r="G720">
            <v>43</v>
          </cell>
          <cell r="H720">
            <v>43</v>
          </cell>
          <cell r="AK720">
            <v>18.920000000000002</v>
          </cell>
          <cell r="AL720">
            <v>18.920000000000002</v>
          </cell>
          <cell r="AN720">
            <v>0</v>
          </cell>
          <cell r="AO720">
            <v>49.879999999999995</v>
          </cell>
          <cell r="AP720">
            <v>0</v>
          </cell>
          <cell r="AQ720">
            <v>3.01</v>
          </cell>
          <cell r="BG720" t="b">
            <v>1</v>
          </cell>
          <cell r="BO720" t="b">
            <v>0</v>
          </cell>
          <cell r="CA720" t="b">
            <v>0</v>
          </cell>
          <cell r="CB720" t="b">
            <v>0</v>
          </cell>
          <cell r="CD720" t="b">
            <v>0</v>
          </cell>
          <cell r="CE720" t="b">
            <v>0</v>
          </cell>
          <cell r="CG720" t="b">
            <v>1</v>
          </cell>
          <cell r="CH720" t="b">
            <v>1</v>
          </cell>
          <cell r="CP720" t="str">
            <v>ECGWABPD</v>
          </cell>
          <cell r="CT720" t="b">
            <v>0</v>
          </cell>
          <cell r="CV720" t="b">
            <v>1</v>
          </cell>
          <cell r="CX720" t="b">
            <v>1</v>
          </cell>
          <cell r="CZ720" t="b">
            <v>1</v>
          </cell>
          <cell r="DB720" t="b">
            <v>0</v>
          </cell>
          <cell r="DD720" t="b">
            <v>0</v>
          </cell>
          <cell r="DF720" t="b">
            <v>0</v>
          </cell>
          <cell r="DH720" t="b">
            <v>1</v>
          </cell>
          <cell r="DJ720" t="b">
            <v>1</v>
          </cell>
          <cell r="DL720" t="b">
            <v>1</v>
          </cell>
          <cell r="DN720" t="b">
            <v>0</v>
          </cell>
          <cell r="DP720" t="b">
            <v>0</v>
          </cell>
          <cell r="DV720">
            <v>0</v>
          </cell>
          <cell r="DX720">
            <v>0</v>
          </cell>
          <cell r="DZ720">
            <v>0</v>
          </cell>
          <cell r="EB720">
            <v>0</v>
          </cell>
          <cell r="ED720">
            <v>0</v>
          </cell>
          <cell r="EF720">
            <v>0</v>
          </cell>
          <cell r="EJ720">
            <v>0</v>
          </cell>
          <cell r="EL720">
            <v>0</v>
          </cell>
          <cell r="EN720">
            <v>0</v>
          </cell>
          <cell r="EP720">
            <v>0</v>
          </cell>
          <cell r="ER720">
            <v>0</v>
          </cell>
          <cell r="ET720">
            <v>0</v>
          </cell>
          <cell r="EX720">
            <v>0</v>
          </cell>
          <cell r="EZ720">
            <v>0</v>
          </cell>
          <cell r="FD720">
            <v>43</v>
          </cell>
          <cell r="FF720">
            <v>43</v>
          </cell>
        </row>
        <row r="721">
          <cell r="A721" t="str">
            <v>Horsens-Affald</v>
          </cell>
          <cell r="B721" t="str">
            <v>DK-West</v>
          </cell>
          <cell r="G721">
            <v>0</v>
          </cell>
          <cell r="H721">
            <v>12</v>
          </cell>
          <cell r="AK721">
            <v>0</v>
          </cell>
          <cell r="AL721">
            <v>9.6000000000000014</v>
          </cell>
          <cell r="AN721">
            <v>0</v>
          </cell>
          <cell r="AO721">
            <v>2.3760000000000003</v>
          </cell>
          <cell r="AP721">
            <v>0</v>
          </cell>
          <cell r="AQ721">
            <v>0.84000000000000008</v>
          </cell>
          <cell r="BG721" t="b">
            <v>1</v>
          </cell>
          <cell r="BO721" t="b">
            <v>0</v>
          </cell>
          <cell r="CA721" t="b">
            <v>0</v>
          </cell>
          <cell r="CB721" t="b">
            <v>0</v>
          </cell>
          <cell r="CD721" t="b">
            <v>0</v>
          </cell>
          <cell r="CE721" t="b">
            <v>0</v>
          </cell>
          <cell r="CG721" t="b">
            <v>0</v>
          </cell>
          <cell r="CH721" t="b">
            <v>0</v>
          </cell>
          <cell r="CP721" t="str">
            <v>EHWSTBOD</v>
          </cell>
          <cell r="CT721" t="b">
            <v>0</v>
          </cell>
          <cell r="CV721" t="b">
            <v>0</v>
          </cell>
          <cell r="CX721" t="b">
            <v>0</v>
          </cell>
          <cell r="CZ721" t="b">
            <v>0</v>
          </cell>
          <cell r="DB721" t="b">
            <v>0</v>
          </cell>
          <cell r="DD721" t="b">
            <v>0</v>
          </cell>
          <cell r="DF721" t="b">
            <v>0</v>
          </cell>
          <cell r="DH721" t="b">
            <v>0</v>
          </cell>
          <cell r="DJ721" t="b">
            <v>0</v>
          </cell>
          <cell r="DL721" t="b">
            <v>0</v>
          </cell>
          <cell r="DN721" t="b">
            <v>0</v>
          </cell>
          <cell r="DP721" t="b">
            <v>0</v>
          </cell>
          <cell r="DV721">
            <v>0</v>
          </cell>
          <cell r="DX721">
            <v>0</v>
          </cell>
          <cell r="DZ721">
            <v>0</v>
          </cell>
          <cell r="EB721">
            <v>0</v>
          </cell>
          <cell r="ED721">
            <v>0</v>
          </cell>
          <cell r="EF721">
            <v>0</v>
          </cell>
          <cell r="EJ721">
            <v>0</v>
          </cell>
          <cell r="EL721">
            <v>0</v>
          </cell>
          <cell r="EN721">
            <v>0</v>
          </cell>
          <cell r="EP721">
            <v>0</v>
          </cell>
          <cell r="ER721">
            <v>0</v>
          </cell>
          <cell r="ET721">
            <v>0</v>
          </cell>
          <cell r="EX721">
            <v>0</v>
          </cell>
          <cell r="EZ721">
            <v>0</v>
          </cell>
          <cell r="FD721">
            <v>0</v>
          </cell>
          <cell r="FF721">
            <v>0</v>
          </cell>
        </row>
        <row r="722">
          <cell r="A722" t="str">
            <v>KedlerHorsens</v>
          </cell>
          <cell r="B722" t="str">
            <v>DK-West</v>
          </cell>
          <cell r="G722">
            <v>0</v>
          </cell>
          <cell r="H722">
            <v>86.6</v>
          </cell>
          <cell r="AK722">
            <v>0</v>
          </cell>
          <cell r="AL722">
            <v>82.876199999999997</v>
          </cell>
          <cell r="AN722">
            <v>0</v>
          </cell>
          <cell r="AO722">
            <v>0</v>
          </cell>
          <cell r="AP722">
            <v>935.28</v>
          </cell>
          <cell r="AQ722">
            <v>0</v>
          </cell>
          <cell r="BG722" t="b">
            <v>1</v>
          </cell>
          <cell r="BO722" t="b">
            <v>0</v>
          </cell>
          <cell r="CA722" t="b">
            <v>0</v>
          </cell>
          <cell r="CB722" t="b">
            <v>0</v>
          </cell>
          <cell r="CD722" t="b">
            <v>0</v>
          </cell>
          <cell r="CE722" t="b">
            <v>0</v>
          </cell>
          <cell r="CG722" t="b">
            <v>0</v>
          </cell>
          <cell r="CH722" t="b">
            <v>0</v>
          </cell>
          <cell r="CP722" t="str">
            <v>EHGASBOD</v>
          </cell>
          <cell r="CT722" t="b">
            <v>0</v>
          </cell>
          <cell r="CV722" t="b">
            <v>0</v>
          </cell>
          <cell r="CX722" t="b">
            <v>0</v>
          </cell>
          <cell r="CZ722" t="b">
            <v>0</v>
          </cell>
          <cell r="DB722" t="b">
            <v>0</v>
          </cell>
          <cell r="DD722" t="b">
            <v>0</v>
          </cell>
          <cell r="DF722" t="b">
            <v>0</v>
          </cell>
          <cell r="DH722" t="b">
            <v>0</v>
          </cell>
          <cell r="DJ722" t="b">
            <v>0</v>
          </cell>
          <cell r="DL722" t="b">
            <v>0</v>
          </cell>
          <cell r="DN722" t="b">
            <v>0</v>
          </cell>
          <cell r="DP722" t="b">
            <v>0</v>
          </cell>
          <cell r="DV722">
            <v>0</v>
          </cell>
          <cell r="DX722">
            <v>0</v>
          </cell>
          <cell r="DZ722">
            <v>0</v>
          </cell>
          <cell r="EB722">
            <v>0</v>
          </cell>
          <cell r="ED722">
            <v>0</v>
          </cell>
          <cell r="EF722">
            <v>0</v>
          </cell>
          <cell r="EJ722">
            <v>0</v>
          </cell>
          <cell r="EL722">
            <v>0</v>
          </cell>
          <cell r="EN722">
            <v>0</v>
          </cell>
          <cell r="EP722">
            <v>0</v>
          </cell>
          <cell r="ER722">
            <v>0</v>
          </cell>
          <cell r="ET722">
            <v>0</v>
          </cell>
          <cell r="EX722">
            <v>0</v>
          </cell>
          <cell r="EZ722">
            <v>0</v>
          </cell>
          <cell r="FD722">
            <v>0</v>
          </cell>
          <cell r="FF722">
            <v>0</v>
          </cell>
        </row>
        <row r="723">
          <cell r="A723" t="str">
            <v>KedlerHorsens</v>
          </cell>
          <cell r="B723" t="str">
            <v>DK-West</v>
          </cell>
          <cell r="G723">
            <v>0</v>
          </cell>
          <cell r="H723">
            <v>86.6</v>
          </cell>
          <cell r="AK723">
            <v>0</v>
          </cell>
          <cell r="AL723">
            <v>82.876199999999997</v>
          </cell>
          <cell r="AN723">
            <v>0</v>
          </cell>
          <cell r="AO723">
            <v>0</v>
          </cell>
          <cell r="AP723">
            <v>935.28</v>
          </cell>
          <cell r="AQ723">
            <v>0</v>
          </cell>
          <cell r="BG723" t="b">
            <v>1</v>
          </cell>
          <cell r="BO723" t="b">
            <v>1</v>
          </cell>
          <cell r="CA723" t="b">
            <v>0</v>
          </cell>
          <cell r="CB723" t="b">
            <v>1</v>
          </cell>
          <cell r="CD723" t="b">
            <v>0</v>
          </cell>
          <cell r="CE723" t="b">
            <v>0</v>
          </cell>
          <cell r="CG723" t="b">
            <v>0</v>
          </cell>
          <cell r="CH723" t="b">
            <v>0</v>
          </cell>
          <cell r="CP723" t="str">
            <v>EHGASBOD</v>
          </cell>
          <cell r="CT723" t="b">
            <v>0</v>
          </cell>
          <cell r="CV723" t="b">
            <v>0</v>
          </cell>
          <cell r="CX723" t="b">
            <v>0</v>
          </cell>
          <cell r="CZ723" t="b">
            <v>0</v>
          </cell>
          <cell r="DB723" t="b">
            <v>0</v>
          </cell>
          <cell r="DD723" t="b">
            <v>0</v>
          </cell>
          <cell r="DF723" t="b">
            <v>1</v>
          </cell>
          <cell r="DH723" t="b">
            <v>1</v>
          </cell>
          <cell r="DJ723" t="b">
            <v>1</v>
          </cell>
          <cell r="DL723" t="b">
            <v>1</v>
          </cell>
          <cell r="DN723" t="b">
            <v>0</v>
          </cell>
          <cell r="DP723" t="b">
            <v>0</v>
          </cell>
          <cell r="DV723">
            <v>0</v>
          </cell>
          <cell r="DX723">
            <v>0</v>
          </cell>
          <cell r="DZ723">
            <v>0</v>
          </cell>
          <cell r="EB723">
            <v>0</v>
          </cell>
          <cell r="ED723">
            <v>0</v>
          </cell>
          <cell r="EF723">
            <v>0</v>
          </cell>
          <cell r="EJ723">
            <v>86.6</v>
          </cell>
          <cell r="EL723">
            <v>86.6</v>
          </cell>
          <cell r="EN723">
            <v>86.6</v>
          </cell>
          <cell r="EP723">
            <v>86.6</v>
          </cell>
          <cell r="ER723">
            <v>0</v>
          </cell>
          <cell r="ET723">
            <v>0</v>
          </cell>
          <cell r="EX723">
            <v>0</v>
          </cell>
          <cell r="EZ723">
            <v>0</v>
          </cell>
          <cell r="FD723">
            <v>0</v>
          </cell>
          <cell r="FF723">
            <v>0</v>
          </cell>
        </row>
        <row r="724">
          <cell r="A724" t="str">
            <v>VarmelagerHorsens</v>
          </cell>
          <cell r="B724" t="str">
            <v>DK-West</v>
          </cell>
          <cell r="G724">
            <v>0</v>
          </cell>
          <cell r="H724">
            <v>36</v>
          </cell>
          <cell r="AK724">
            <v>0</v>
          </cell>
          <cell r="AL724">
            <v>0</v>
          </cell>
          <cell r="AN724">
            <v>0</v>
          </cell>
          <cell r="AO724">
            <v>0</v>
          </cell>
          <cell r="AP724">
            <v>0</v>
          </cell>
          <cell r="AQ724">
            <v>0</v>
          </cell>
          <cell r="BG724" t="b">
            <v>0</v>
          </cell>
          <cell r="BO724" t="b">
            <v>0</v>
          </cell>
          <cell r="CA724" t="b">
            <v>0</v>
          </cell>
          <cell r="CB724" t="b">
            <v>0</v>
          </cell>
          <cell r="CD724" t="b">
            <v>0</v>
          </cell>
          <cell r="CE724" t="b">
            <v>0</v>
          </cell>
          <cell r="CG724" t="b">
            <v>0</v>
          </cell>
          <cell r="CH724" t="b">
            <v>0</v>
          </cell>
          <cell r="CP724">
            <v>0</v>
          </cell>
          <cell r="CT724" t="b">
            <v>0</v>
          </cell>
          <cell r="CV724" t="b">
            <v>0</v>
          </cell>
          <cell r="CX724" t="b">
            <v>0</v>
          </cell>
          <cell r="CZ724" t="b">
            <v>0</v>
          </cell>
          <cell r="DB724" t="b">
            <v>0</v>
          </cell>
          <cell r="DD724" t="b">
            <v>0</v>
          </cell>
          <cell r="DF724" t="b">
            <v>0</v>
          </cell>
          <cell r="DH724" t="b">
            <v>0</v>
          </cell>
          <cell r="DJ724" t="b">
            <v>0</v>
          </cell>
          <cell r="DL724" t="b">
            <v>0</v>
          </cell>
          <cell r="DN724" t="b">
            <v>0</v>
          </cell>
          <cell r="DP724" t="b">
            <v>0</v>
          </cell>
          <cell r="DV724">
            <v>0</v>
          </cell>
          <cell r="DX724">
            <v>0</v>
          </cell>
          <cell r="DZ724">
            <v>0</v>
          </cell>
          <cell r="EB724">
            <v>0</v>
          </cell>
          <cell r="ED724">
            <v>0</v>
          </cell>
          <cell r="EF724">
            <v>0</v>
          </cell>
          <cell r="EJ724">
            <v>0</v>
          </cell>
          <cell r="EL724">
            <v>0</v>
          </cell>
          <cell r="EN724">
            <v>0</v>
          </cell>
          <cell r="EP724">
            <v>0</v>
          </cell>
          <cell r="ER724">
            <v>0</v>
          </cell>
          <cell r="ET724">
            <v>0</v>
          </cell>
          <cell r="EX724">
            <v>0</v>
          </cell>
          <cell r="EZ724">
            <v>0</v>
          </cell>
          <cell r="FD724">
            <v>0</v>
          </cell>
          <cell r="FF724">
            <v>0</v>
          </cell>
        </row>
        <row r="725">
          <cell r="A725" t="str">
            <v>ElkedelHorsens</v>
          </cell>
          <cell r="B725" t="str">
            <v>DK-West</v>
          </cell>
          <cell r="G725" t="e">
            <v>#VALUE!</v>
          </cell>
          <cell r="H725">
            <v>13.35559265442404</v>
          </cell>
          <cell r="AK725">
            <v>0</v>
          </cell>
          <cell r="AL725">
            <v>0</v>
          </cell>
          <cell r="AN725">
            <v>0</v>
          </cell>
          <cell r="AO725">
            <v>0</v>
          </cell>
          <cell r="AP725">
            <v>0</v>
          </cell>
          <cell r="AQ725">
            <v>0</v>
          </cell>
          <cell r="BG725" t="b">
            <v>0</v>
          </cell>
          <cell r="BO725" t="b">
            <v>0</v>
          </cell>
          <cell r="CA725" t="b">
            <v>0</v>
          </cell>
          <cell r="CB725" t="b">
            <v>0</v>
          </cell>
          <cell r="CD725" t="b">
            <v>0</v>
          </cell>
          <cell r="CE725" t="b">
            <v>0</v>
          </cell>
          <cell r="CG725" t="b">
            <v>0</v>
          </cell>
          <cell r="CH725" t="b">
            <v>0</v>
          </cell>
          <cell r="CP725">
            <v>0</v>
          </cell>
          <cell r="CT725" t="b">
            <v>0</v>
          </cell>
          <cell r="CV725" t="b">
            <v>0</v>
          </cell>
          <cell r="CX725" t="b">
            <v>0</v>
          </cell>
          <cell r="CZ725" t="b">
            <v>0</v>
          </cell>
          <cell r="DB725" t="b">
            <v>0</v>
          </cell>
          <cell r="DD725" t="b">
            <v>0</v>
          </cell>
          <cell r="DF725" t="b">
            <v>0</v>
          </cell>
          <cell r="DH725" t="b">
            <v>0</v>
          </cell>
          <cell r="DJ725" t="b">
            <v>0</v>
          </cell>
          <cell r="DL725" t="b">
            <v>0</v>
          </cell>
          <cell r="DN725" t="b">
            <v>0</v>
          </cell>
          <cell r="DP725" t="b">
            <v>0</v>
          </cell>
          <cell r="DV725">
            <v>0</v>
          </cell>
          <cell r="DX725">
            <v>0</v>
          </cell>
          <cell r="DZ725">
            <v>0</v>
          </cell>
          <cell r="EB725">
            <v>0</v>
          </cell>
          <cell r="ED725">
            <v>0</v>
          </cell>
          <cell r="EF725">
            <v>0</v>
          </cell>
          <cell r="EJ725">
            <v>0</v>
          </cell>
          <cell r="EL725">
            <v>0</v>
          </cell>
          <cell r="EN725">
            <v>0</v>
          </cell>
          <cell r="EP725">
            <v>0</v>
          </cell>
          <cell r="ER725">
            <v>0</v>
          </cell>
          <cell r="ET725">
            <v>0</v>
          </cell>
          <cell r="EX725">
            <v>0</v>
          </cell>
          <cell r="EZ725">
            <v>0</v>
          </cell>
          <cell r="FD725">
            <v>0</v>
          </cell>
          <cell r="FF725">
            <v>0</v>
          </cell>
        </row>
        <row r="726">
          <cell r="A726" t="str">
            <v>KedlerSilkeborgGO</v>
          </cell>
          <cell r="B726" t="str">
            <v>DK-West</v>
          </cell>
          <cell r="G726">
            <v>0</v>
          </cell>
          <cell r="H726">
            <v>89.9</v>
          </cell>
          <cell r="AK726">
            <v>0</v>
          </cell>
          <cell r="AL726">
            <v>77.943300000000008</v>
          </cell>
          <cell r="AN726">
            <v>0</v>
          </cell>
          <cell r="AO726">
            <v>0</v>
          </cell>
          <cell r="AP726">
            <v>970.92000000000007</v>
          </cell>
          <cell r="AQ726">
            <v>0</v>
          </cell>
          <cell r="BG726" t="b">
            <v>1</v>
          </cell>
          <cell r="BO726" t="b">
            <v>0</v>
          </cell>
          <cell r="CA726" t="b">
            <v>0</v>
          </cell>
          <cell r="CB726" t="b">
            <v>0</v>
          </cell>
          <cell r="CD726" t="b">
            <v>0</v>
          </cell>
          <cell r="CE726" t="b">
            <v>0</v>
          </cell>
          <cell r="CG726" t="b">
            <v>0</v>
          </cell>
          <cell r="CH726" t="b">
            <v>0</v>
          </cell>
          <cell r="CP726" t="str">
            <v>EHDSLBOD</v>
          </cell>
          <cell r="CT726" t="b">
            <v>0</v>
          </cell>
          <cell r="CV726" t="b">
            <v>0</v>
          </cell>
          <cell r="CX726" t="b">
            <v>0</v>
          </cell>
          <cell r="CZ726" t="b">
            <v>0</v>
          </cell>
          <cell r="DB726" t="b">
            <v>0</v>
          </cell>
          <cell r="DD726" t="b">
            <v>0</v>
          </cell>
          <cell r="DF726" t="b">
            <v>0</v>
          </cell>
          <cell r="DH726" t="b">
            <v>0</v>
          </cell>
          <cell r="DJ726" t="b">
            <v>0</v>
          </cell>
          <cell r="DL726" t="b">
            <v>0</v>
          </cell>
          <cell r="DN726" t="b">
            <v>0</v>
          </cell>
          <cell r="DP726" t="b">
            <v>0</v>
          </cell>
          <cell r="DV726">
            <v>0</v>
          </cell>
          <cell r="DX726">
            <v>0</v>
          </cell>
          <cell r="DZ726">
            <v>0</v>
          </cell>
          <cell r="EB726">
            <v>0</v>
          </cell>
          <cell r="ED726">
            <v>0</v>
          </cell>
          <cell r="EF726">
            <v>0</v>
          </cell>
          <cell r="EJ726">
            <v>0</v>
          </cell>
          <cell r="EL726">
            <v>0</v>
          </cell>
          <cell r="EN726">
            <v>0</v>
          </cell>
          <cell r="EP726">
            <v>0</v>
          </cell>
          <cell r="ER726">
            <v>0</v>
          </cell>
          <cell r="ET726">
            <v>0</v>
          </cell>
          <cell r="EX726">
            <v>0</v>
          </cell>
          <cell r="EZ726">
            <v>0</v>
          </cell>
          <cell r="FD726">
            <v>0</v>
          </cell>
          <cell r="FF726">
            <v>0</v>
          </cell>
        </row>
        <row r="727">
          <cell r="A727" t="str">
            <v>KedlerSilkeborgGO</v>
          </cell>
          <cell r="B727" t="str">
            <v>DK-West</v>
          </cell>
          <cell r="G727">
            <v>0</v>
          </cell>
          <cell r="H727">
            <v>89.9</v>
          </cell>
          <cell r="AK727">
            <v>0</v>
          </cell>
          <cell r="AL727">
            <v>77.943300000000008</v>
          </cell>
          <cell r="AN727">
            <v>0</v>
          </cell>
          <cell r="AO727">
            <v>0</v>
          </cell>
          <cell r="AP727">
            <v>970.92000000000007</v>
          </cell>
          <cell r="AQ727">
            <v>0</v>
          </cell>
          <cell r="BG727" t="b">
            <v>1</v>
          </cell>
          <cell r="BO727" t="b">
            <v>1</v>
          </cell>
          <cell r="CA727" t="b">
            <v>0</v>
          </cell>
          <cell r="CB727" t="b">
            <v>1</v>
          </cell>
          <cell r="CD727" t="b">
            <v>0</v>
          </cell>
          <cell r="CE727" t="b">
            <v>0</v>
          </cell>
          <cell r="CG727" t="b">
            <v>0</v>
          </cell>
          <cell r="CH727" t="b">
            <v>0</v>
          </cell>
          <cell r="CP727" t="str">
            <v>EHDSLBOD</v>
          </cell>
          <cell r="CT727" t="b">
            <v>0</v>
          </cell>
          <cell r="CV727" t="b">
            <v>0</v>
          </cell>
          <cell r="CX727" t="b">
            <v>0</v>
          </cell>
          <cell r="CZ727" t="b">
            <v>0</v>
          </cell>
          <cell r="DB727" t="b">
            <v>0</v>
          </cell>
          <cell r="DD727" t="b">
            <v>0</v>
          </cell>
          <cell r="DF727" t="b">
            <v>1</v>
          </cell>
          <cell r="DH727" t="b">
            <v>1</v>
          </cell>
          <cell r="DJ727" t="b">
            <v>1</v>
          </cell>
          <cell r="DL727" t="b">
            <v>1</v>
          </cell>
          <cell r="DN727" t="b">
            <v>0</v>
          </cell>
          <cell r="DP727" t="b">
            <v>0</v>
          </cell>
          <cell r="DV727">
            <v>0</v>
          </cell>
          <cell r="DX727">
            <v>0</v>
          </cell>
          <cell r="DZ727">
            <v>0</v>
          </cell>
          <cell r="EB727">
            <v>0</v>
          </cell>
          <cell r="ED727">
            <v>0</v>
          </cell>
          <cell r="EF727">
            <v>0</v>
          </cell>
          <cell r="EJ727">
            <v>89.9</v>
          </cell>
          <cell r="EL727">
            <v>89.9</v>
          </cell>
          <cell r="EN727">
            <v>89.9</v>
          </cell>
          <cell r="EP727">
            <v>89.9</v>
          </cell>
          <cell r="ER727">
            <v>0</v>
          </cell>
          <cell r="ET727">
            <v>0</v>
          </cell>
          <cell r="EX727">
            <v>0</v>
          </cell>
          <cell r="EZ727">
            <v>0</v>
          </cell>
          <cell r="FD727">
            <v>0</v>
          </cell>
          <cell r="FF727">
            <v>0</v>
          </cell>
        </row>
        <row r="728">
          <cell r="A728" t="str">
            <v>KedlerSilkeborgNG</v>
          </cell>
          <cell r="B728" t="str">
            <v>DK-West</v>
          </cell>
          <cell r="G728">
            <v>0</v>
          </cell>
          <cell r="H728">
            <v>80.400000000000006</v>
          </cell>
          <cell r="AK728">
            <v>0</v>
          </cell>
          <cell r="AL728">
            <v>79.756799999999998</v>
          </cell>
          <cell r="AN728">
            <v>0</v>
          </cell>
          <cell r="AO728">
            <v>0</v>
          </cell>
          <cell r="AP728">
            <v>868.32000000000016</v>
          </cell>
          <cell r="AQ728">
            <v>0</v>
          </cell>
          <cell r="BG728" t="b">
            <v>1</v>
          </cell>
          <cell r="BO728" t="b">
            <v>0</v>
          </cell>
          <cell r="CA728" t="b">
            <v>0</v>
          </cell>
          <cell r="CB728" t="b">
            <v>0</v>
          </cell>
          <cell r="CD728" t="b">
            <v>0</v>
          </cell>
          <cell r="CE728" t="b">
            <v>0</v>
          </cell>
          <cell r="CG728" t="b">
            <v>0</v>
          </cell>
          <cell r="CH728" t="b">
            <v>0</v>
          </cell>
          <cell r="CP728" t="str">
            <v>EHGASBOD</v>
          </cell>
          <cell r="CT728" t="b">
            <v>0</v>
          </cell>
          <cell r="CV728" t="b">
            <v>0</v>
          </cell>
          <cell r="CX728" t="b">
            <v>0</v>
          </cell>
          <cell r="CZ728" t="b">
            <v>0</v>
          </cell>
          <cell r="DB728" t="b">
            <v>0</v>
          </cell>
          <cell r="DD728" t="b">
            <v>0</v>
          </cell>
          <cell r="DF728" t="b">
            <v>0</v>
          </cell>
          <cell r="DH728" t="b">
            <v>0</v>
          </cell>
          <cell r="DJ728" t="b">
            <v>0</v>
          </cell>
          <cell r="DL728" t="b">
            <v>0</v>
          </cell>
          <cell r="DN728" t="b">
            <v>0</v>
          </cell>
          <cell r="DP728" t="b">
            <v>0</v>
          </cell>
          <cell r="DV728">
            <v>0</v>
          </cell>
          <cell r="DX728">
            <v>0</v>
          </cell>
          <cell r="DZ728">
            <v>0</v>
          </cell>
          <cell r="EB728">
            <v>0</v>
          </cell>
          <cell r="ED728">
            <v>0</v>
          </cell>
          <cell r="EF728">
            <v>0</v>
          </cell>
          <cell r="EJ728">
            <v>0</v>
          </cell>
          <cell r="EL728">
            <v>0</v>
          </cell>
          <cell r="EN728">
            <v>0</v>
          </cell>
          <cell r="EP728">
            <v>0</v>
          </cell>
          <cell r="ER728">
            <v>0</v>
          </cell>
          <cell r="ET728">
            <v>0</v>
          </cell>
          <cell r="EX728">
            <v>0</v>
          </cell>
          <cell r="EZ728">
            <v>0</v>
          </cell>
          <cell r="FD728">
            <v>0</v>
          </cell>
          <cell r="FF728">
            <v>0</v>
          </cell>
        </row>
        <row r="729">
          <cell r="A729" t="str">
            <v>KedlerSilkeborgNG</v>
          </cell>
          <cell r="B729" t="str">
            <v>DK-West</v>
          </cell>
          <cell r="G729">
            <v>0</v>
          </cell>
          <cell r="H729">
            <v>80.400000000000006</v>
          </cell>
          <cell r="AK729">
            <v>0</v>
          </cell>
          <cell r="AL729">
            <v>79.756799999999998</v>
          </cell>
          <cell r="AN729">
            <v>0</v>
          </cell>
          <cell r="AO729">
            <v>0</v>
          </cell>
          <cell r="AP729">
            <v>868.32000000000016</v>
          </cell>
          <cell r="AQ729">
            <v>0</v>
          </cell>
          <cell r="BG729" t="b">
            <v>1</v>
          </cell>
          <cell r="BO729" t="b">
            <v>1</v>
          </cell>
          <cell r="CA729" t="b">
            <v>0</v>
          </cell>
          <cell r="CB729" t="b">
            <v>1</v>
          </cell>
          <cell r="CD729" t="b">
            <v>0</v>
          </cell>
          <cell r="CE729" t="b">
            <v>0</v>
          </cell>
          <cell r="CG729" t="b">
            <v>0</v>
          </cell>
          <cell r="CH729" t="b">
            <v>0</v>
          </cell>
          <cell r="CP729" t="str">
            <v>EHGASBOD</v>
          </cell>
          <cell r="CT729" t="b">
            <v>0</v>
          </cell>
          <cell r="CV729" t="b">
            <v>0</v>
          </cell>
          <cell r="CX729" t="b">
            <v>0</v>
          </cell>
          <cell r="CZ729" t="b">
            <v>0</v>
          </cell>
          <cell r="DB729" t="b">
            <v>0</v>
          </cell>
          <cell r="DD729" t="b">
            <v>0</v>
          </cell>
          <cell r="DF729" t="b">
            <v>1</v>
          </cell>
          <cell r="DH729" t="b">
            <v>1</v>
          </cell>
          <cell r="DJ729" t="b">
            <v>1</v>
          </cell>
          <cell r="DL729" t="b">
            <v>1</v>
          </cell>
          <cell r="DN729" t="b">
            <v>0</v>
          </cell>
          <cell r="DP729" t="b">
            <v>0</v>
          </cell>
          <cell r="DV729">
            <v>0</v>
          </cell>
          <cell r="DX729">
            <v>0</v>
          </cell>
          <cell r="DZ729">
            <v>0</v>
          </cell>
          <cell r="EB729">
            <v>0</v>
          </cell>
          <cell r="ED729">
            <v>0</v>
          </cell>
          <cell r="EF729">
            <v>0</v>
          </cell>
          <cell r="EJ729">
            <v>80.400000000000006</v>
          </cell>
          <cell r="EL729">
            <v>80.400000000000006</v>
          </cell>
          <cell r="EN729">
            <v>80.400000000000006</v>
          </cell>
          <cell r="EP729">
            <v>80.400000000000006</v>
          </cell>
          <cell r="ER729">
            <v>0</v>
          </cell>
          <cell r="ET729">
            <v>0</v>
          </cell>
          <cell r="EX729">
            <v>0</v>
          </cell>
          <cell r="EZ729">
            <v>0</v>
          </cell>
          <cell r="FD729">
            <v>0</v>
          </cell>
          <cell r="FF729">
            <v>0</v>
          </cell>
        </row>
        <row r="730">
          <cell r="A730" t="str">
            <v>BiogasSilkeborg</v>
          </cell>
          <cell r="B730" t="str">
            <v>DK-West</v>
          </cell>
          <cell r="G730">
            <v>0.56999999999999995</v>
          </cell>
          <cell r="H730">
            <v>1.4330000000000001</v>
          </cell>
          <cell r="AK730">
            <v>0.15504000000000001</v>
          </cell>
          <cell r="AL730">
            <v>0.97991054035087732</v>
          </cell>
          <cell r="AN730">
            <v>0</v>
          </cell>
          <cell r="AO730">
            <v>5.6999999999999995E-2</v>
          </cell>
          <cell r="AP730">
            <v>17.099999999999998</v>
          </cell>
          <cell r="AQ730">
            <v>5.6999999999999995E-2</v>
          </cell>
          <cell r="BG730" t="b">
            <v>1</v>
          </cell>
          <cell r="BO730" t="b">
            <v>1</v>
          </cell>
          <cell r="CA730" t="b">
            <v>1</v>
          </cell>
          <cell r="CB730" t="b">
            <v>1</v>
          </cell>
          <cell r="CD730" t="b">
            <v>0</v>
          </cell>
          <cell r="CE730" t="b">
            <v>0</v>
          </cell>
          <cell r="CG730" t="b">
            <v>0</v>
          </cell>
          <cell r="CH730" t="b">
            <v>0</v>
          </cell>
          <cell r="CP730" t="str">
            <v>ECBGAEND</v>
          </cell>
          <cell r="CT730" t="b">
            <v>1</v>
          </cell>
          <cell r="CV730" t="b">
            <v>1</v>
          </cell>
          <cell r="CX730" t="b">
            <v>1</v>
          </cell>
          <cell r="CZ730" t="b">
            <v>1</v>
          </cell>
          <cell r="DB730" t="b">
            <v>0</v>
          </cell>
          <cell r="DD730" t="b">
            <v>0</v>
          </cell>
          <cell r="DF730" t="b">
            <v>1</v>
          </cell>
          <cell r="DH730" t="b">
            <v>1</v>
          </cell>
          <cell r="DJ730" t="b">
            <v>1</v>
          </cell>
          <cell r="DL730" t="b">
            <v>1</v>
          </cell>
          <cell r="DN730" t="b">
            <v>0</v>
          </cell>
          <cell r="DP730" t="b">
            <v>0</v>
          </cell>
          <cell r="DV730">
            <v>0.56999999999999995</v>
          </cell>
          <cell r="DX730">
            <v>0.56999999999999995</v>
          </cell>
          <cell r="DZ730">
            <v>0.56999999999999995</v>
          </cell>
          <cell r="EB730">
            <v>0.56999999999999995</v>
          </cell>
          <cell r="ED730">
            <v>0</v>
          </cell>
          <cell r="EF730">
            <v>0</v>
          </cell>
          <cell r="EJ730">
            <v>1.4330000000000001</v>
          </cell>
          <cell r="EL730">
            <v>1.4330000000000001</v>
          </cell>
          <cell r="EN730">
            <v>1.4330000000000001</v>
          </cell>
          <cell r="EP730">
            <v>1.4330000000000001</v>
          </cell>
          <cell r="ER730">
            <v>0</v>
          </cell>
          <cell r="ET730">
            <v>0</v>
          </cell>
          <cell r="EX730">
            <v>0</v>
          </cell>
          <cell r="EZ730">
            <v>0</v>
          </cell>
          <cell r="FD730">
            <v>0</v>
          </cell>
          <cell r="FF730">
            <v>0</v>
          </cell>
        </row>
        <row r="731">
          <cell r="A731" t="str">
            <v>SilkeborgKV</v>
          </cell>
          <cell r="B731" t="str">
            <v>DK-West</v>
          </cell>
          <cell r="G731">
            <v>98.5</v>
          </cell>
          <cell r="H731">
            <v>73.893473368342086</v>
          </cell>
          <cell r="AK731">
            <v>46.294999999999995</v>
          </cell>
          <cell r="AL731">
            <v>26.053962853053847</v>
          </cell>
          <cell r="AN731">
            <v>0</v>
          </cell>
          <cell r="AO731">
            <v>7.88</v>
          </cell>
          <cell r="AP731">
            <v>985</v>
          </cell>
          <cell r="AQ731">
            <v>9.8500000000000014</v>
          </cell>
          <cell r="BG731" t="b">
            <v>1</v>
          </cell>
          <cell r="BO731" t="b">
            <v>0</v>
          </cell>
          <cell r="CA731" t="b">
            <v>0</v>
          </cell>
          <cell r="CB731" t="b">
            <v>0</v>
          </cell>
          <cell r="CD731" t="b">
            <v>0</v>
          </cell>
          <cell r="CE731" t="b">
            <v>0</v>
          </cell>
          <cell r="CG731" t="b">
            <v>0</v>
          </cell>
          <cell r="CH731" t="b">
            <v>0</v>
          </cell>
          <cell r="CP731" t="str">
            <v>ECGASGTD</v>
          </cell>
          <cell r="CT731" t="b">
            <v>0</v>
          </cell>
          <cell r="CV731" t="b">
            <v>0</v>
          </cell>
          <cell r="CX731" t="b">
            <v>0</v>
          </cell>
          <cell r="CZ731" t="b">
            <v>0</v>
          </cell>
          <cell r="DB731" t="b">
            <v>0</v>
          </cell>
          <cell r="DD731" t="b">
            <v>0</v>
          </cell>
          <cell r="DF731" t="b">
            <v>0</v>
          </cell>
          <cell r="DH731" t="b">
            <v>0</v>
          </cell>
          <cell r="DJ731" t="b">
            <v>0</v>
          </cell>
          <cell r="DL731" t="b">
            <v>0</v>
          </cell>
          <cell r="DN731" t="b">
            <v>0</v>
          </cell>
          <cell r="DP731" t="b">
            <v>0</v>
          </cell>
          <cell r="DV731">
            <v>0</v>
          </cell>
          <cell r="DX731">
            <v>0</v>
          </cell>
          <cell r="DZ731">
            <v>0</v>
          </cell>
          <cell r="EB731">
            <v>0</v>
          </cell>
          <cell r="ED731">
            <v>0</v>
          </cell>
          <cell r="EF731">
            <v>0</v>
          </cell>
          <cell r="EJ731">
            <v>0</v>
          </cell>
          <cell r="EL731">
            <v>0</v>
          </cell>
          <cell r="EN731">
            <v>0</v>
          </cell>
          <cell r="EP731">
            <v>0</v>
          </cell>
          <cell r="ER731">
            <v>0</v>
          </cell>
          <cell r="ET731">
            <v>0</v>
          </cell>
          <cell r="EX731">
            <v>0</v>
          </cell>
          <cell r="EZ731">
            <v>0</v>
          </cell>
          <cell r="FD731">
            <v>0</v>
          </cell>
          <cell r="FF731">
            <v>0</v>
          </cell>
        </row>
        <row r="732">
          <cell r="A732" t="str">
            <v>SilkeborgKV</v>
          </cell>
          <cell r="B732" t="str">
            <v>DK-West</v>
          </cell>
          <cell r="G732">
            <v>98.5</v>
          </cell>
          <cell r="H732">
            <v>73.893473368342086</v>
          </cell>
          <cell r="AK732">
            <v>46.294999999999995</v>
          </cell>
          <cell r="AL732">
            <v>26.053962853053847</v>
          </cell>
          <cell r="AN732">
            <v>0</v>
          </cell>
          <cell r="AO732">
            <v>7.88</v>
          </cell>
          <cell r="AP732">
            <v>985</v>
          </cell>
          <cell r="AQ732">
            <v>9.8500000000000014</v>
          </cell>
          <cell r="BG732" t="b">
            <v>1</v>
          </cell>
          <cell r="BO732" t="b">
            <v>1</v>
          </cell>
          <cell r="CA732" t="b">
            <v>1</v>
          </cell>
          <cell r="CB732" t="b">
            <v>1</v>
          </cell>
          <cell r="CD732" t="b">
            <v>0</v>
          </cell>
          <cell r="CE732" t="b">
            <v>0</v>
          </cell>
          <cell r="CG732" t="b">
            <v>0</v>
          </cell>
          <cell r="CH732" t="b">
            <v>0</v>
          </cell>
          <cell r="CP732" t="str">
            <v>ECGASGTD</v>
          </cell>
          <cell r="CT732" t="b">
            <v>0</v>
          </cell>
          <cell r="CV732" t="b">
            <v>0</v>
          </cell>
          <cell r="CX732" t="b">
            <v>0</v>
          </cell>
          <cell r="CZ732" t="b">
            <v>0</v>
          </cell>
          <cell r="DB732" t="b">
            <v>0</v>
          </cell>
          <cell r="DD732" t="b">
            <v>0</v>
          </cell>
          <cell r="DF732" t="b">
            <v>0</v>
          </cell>
          <cell r="DH732" t="b">
            <v>0</v>
          </cell>
          <cell r="DJ732" t="b">
            <v>0</v>
          </cell>
          <cell r="DL732" t="b">
            <v>0</v>
          </cell>
          <cell r="DN732" t="b">
            <v>0</v>
          </cell>
          <cell r="DP732" t="b">
            <v>0</v>
          </cell>
          <cell r="DV732">
            <v>98.5</v>
          </cell>
          <cell r="DX732">
            <v>98.5</v>
          </cell>
          <cell r="DZ732">
            <v>0</v>
          </cell>
          <cell r="EB732">
            <v>0</v>
          </cell>
          <cell r="ED732">
            <v>0</v>
          </cell>
          <cell r="EF732">
            <v>0</v>
          </cell>
          <cell r="EJ732">
            <v>73.893473368342086</v>
          </cell>
          <cell r="EL732">
            <v>73.893473368342086</v>
          </cell>
          <cell r="EN732">
            <v>0</v>
          </cell>
          <cell r="EP732">
            <v>0</v>
          </cell>
          <cell r="ER732">
            <v>0</v>
          </cell>
          <cell r="ET732">
            <v>0</v>
          </cell>
          <cell r="EX732">
            <v>0</v>
          </cell>
          <cell r="EZ732">
            <v>0</v>
          </cell>
          <cell r="FD732">
            <v>0</v>
          </cell>
          <cell r="FF732">
            <v>0</v>
          </cell>
        </row>
        <row r="733">
          <cell r="A733" t="str">
            <v>SilkeborgKV</v>
          </cell>
          <cell r="B733" t="str">
            <v>DK-West</v>
          </cell>
          <cell r="G733">
            <v>98.5</v>
          </cell>
          <cell r="H733">
            <v>73.893473368342086</v>
          </cell>
          <cell r="AK733">
            <v>46.294999999999995</v>
          </cell>
          <cell r="AL733">
            <v>26.053962853053847</v>
          </cell>
          <cell r="AN733">
            <v>0</v>
          </cell>
          <cell r="AO733">
            <v>7.88</v>
          </cell>
          <cell r="AP733">
            <v>985</v>
          </cell>
          <cell r="AQ733">
            <v>9.8500000000000014</v>
          </cell>
          <cell r="BG733" t="b">
            <v>1</v>
          </cell>
          <cell r="BO733" t="b">
            <v>0</v>
          </cell>
          <cell r="CA733" t="b">
            <v>0</v>
          </cell>
          <cell r="CB733" t="b">
            <v>0</v>
          </cell>
          <cell r="CD733" t="b">
            <v>1</v>
          </cell>
          <cell r="CE733" t="b">
            <v>1</v>
          </cell>
          <cell r="CG733" t="b">
            <v>0</v>
          </cell>
          <cell r="CH733" t="b">
            <v>0</v>
          </cell>
          <cell r="CP733" t="str">
            <v>ECGASGTD</v>
          </cell>
          <cell r="CT733" t="b">
            <v>1</v>
          </cell>
          <cell r="CV733" t="b">
            <v>1</v>
          </cell>
          <cell r="CX733" t="b">
            <v>0</v>
          </cell>
          <cell r="CZ733" t="b">
            <v>0</v>
          </cell>
          <cell r="DB733" t="b">
            <v>0</v>
          </cell>
          <cell r="DD733" t="b">
            <v>0</v>
          </cell>
          <cell r="DF733" t="b">
            <v>1</v>
          </cell>
          <cell r="DH733" t="b">
            <v>1</v>
          </cell>
          <cell r="DJ733" t="b">
            <v>0</v>
          </cell>
          <cell r="DL733" t="b">
            <v>0</v>
          </cell>
          <cell r="DN733" t="b">
            <v>0</v>
          </cell>
          <cell r="DP733" t="b">
            <v>0</v>
          </cell>
          <cell r="DV733">
            <v>0</v>
          </cell>
          <cell r="DX733">
            <v>0</v>
          </cell>
          <cell r="DZ733">
            <v>0</v>
          </cell>
          <cell r="EB733">
            <v>0</v>
          </cell>
          <cell r="ED733">
            <v>0</v>
          </cell>
          <cell r="EF733">
            <v>0</v>
          </cell>
          <cell r="EJ733">
            <v>0</v>
          </cell>
          <cell r="EL733">
            <v>0</v>
          </cell>
          <cell r="EN733">
            <v>0</v>
          </cell>
          <cell r="EP733">
            <v>0</v>
          </cell>
          <cell r="ER733">
            <v>0</v>
          </cell>
          <cell r="ET733">
            <v>0</v>
          </cell>
          <cell r="EX733">
            <v>98.5</v>
          </cell>
          <cell r="EZ733">
            <v>73.893473368342086</v>
          </cell>
          <cell r="FD733">
            <v>0</v>
          </cell>
          <cell r="FF733">
            <v>0</v>
          </cell>
        </row>
        <row r="734">
          <cell r="A734" t="str">
            <v>SilkeborgKV2</v>
          </cell>
          <cell r="B734" t="str">
            <v>DK-West</v>
          </cell>
          <cell r="G734">
            <v>98.666666666666657</v>
          </cell>
          <cell r="H734">
            <v>74</v>
          </cell>
          <cell r="AK734">
            <v>48.74133333333333</v>
          </cell>
          <cell r="AL734">
            <v>27.416999999999998</v>
          </cell>
          <cell r="AN734">
            <v>0</v>
          </cell>
          <cell r="AO734">
            <v>0</v>
          </cell>
          <cell r="AP734">
            <v>1837.6666666666665</v>
          </cell>
          <cell r="AQ734">
            <v>9.8666666666666671</v>
          </cell>
          <cell r="BG734" t="b">
            <v>1</v>
          </cell>
          <cell r="BO734" t="b">
            <v>0</v>
          </cell>
          <cell r="CA734" t="b">
            <v>0</v>
          </cell>
          <cell r="CB734" t="b">
            <v>0</v>
          </cell>
          <cell r="CD734" t="b">
            <v>0</v>
          </cell>
          <cell r="CE734" t="b">
            <v>0</v>
          </cell>
          <cell r="CG734" t="b">
            <v>0</v>
          </cell>
          <cell r="CH734" t="b">
            <v>0</v>
          </cell>
          <cell r="CP734" t="str">
            <v>ECGASGTD</v>
          </cell>
          <cell r="CT734" t="b">
            <v>0</v>
          </cell>
          <cell r="CV734" t="b">
            <v>0</v>
          </cell>
          <cell r="CX734" t="b">
            <v>1</v>
          </cell>
          <cell r="CZ734" t="b">
            <v>1</v>
          </cell>
          <cell r="DB734" t="b">
            <v>1</v>
          </cell>
          <cell r="DD734" t="b">
            <v>0</v>
          </cell>
          <cell r="DF734" t="b">
            <v>0</v>
          </cell>
          <cell r="DH734" t="b">
            <v>0</v>
          </cell>
          <cell r="DJ734" t="b">
            <v>1</v>
          </cell>
          <cell r="DL734" t="b">
            <v>1</v>
          </cell>
          <cell r="DN734" t="b">
            <v>1</v>
          </cell>
          <cell r="DP734" t="b">
            <v>0</v>
          </cell>
          <cell r="DV734">
            <v>0</v>
          </cell>
          <cell r="DX734">
            <v>0</v>
          </cell>
          <cell r="DZ734">
            <v>0</v>
          </cell>
          <cell r="EB734">
            <v>0</v>
          </cell>
          <cell r="ED734">
            <v>0</v>
          </cell>
          <cell r="EF734">
            <v>0</v>
          </cell>
          <cell r="EJ734">
            <v>0</v>
          </cell>
          <cell r="EL734">
            <v>0</v>
          </cell>
          <cell r="EN734">
            <v>0</v>
          </cell>
          <cell r="EP734">
            <v>0</v>
          </cell>
          <cell r="ER734">
            <v>0</v>
          </cell>
          <cell r="ET734">
            <v>0</v>
          </cell>
          <cell r="EX734">
            <v>0</v>
          </cell>
          <cell r="EZ734">
            <v>0</v>
          </cell>
          <cell r="FD734">
            <v>0</v>
          </cell>
          <cell r="FF734">
            <v>0</v>
          </cell>
        </row>
        <row r="735">
          <cell r="A735" t="str">
            <v>L90_SilkeborgViborg</v>
          </cell>
          <cell r="B735" t="str">
            <v>DK-West</v>
          </cell>
          <cell r="G735">
            <v>-62.102676247006151</v>
          </cell>
          <cell r="H735">
            <v>48.363636363636367</v>
          </cell>
          <cell r="AK735">
            <v>-261.06412527335209</v>
          </cell>
          <cell r="AL735">
            <v>-158.33045454545453</v>
          </cell>
          <cell r="AN735">
            <v>0</v>
          </cell>
          <cell r="AO735">
            <v>0</v>
          </cell>
          <cell r="AP735">
            <v>0</v>
          </cell>
          <cell r="AQ735">
            <v>0</v>
          </cell>
          <cell r="BG735" t="b">
            <v>0</v>
          </cell>
          <cell r="BO735" t="b">
            <v>0</v>
          </cell>
          <cell r="CA735" t="b">
            <v>0</v>
          </cell>
          <cell r="CB735" t="b">
            <v>0</v>
          </cell>
          <cell r="CD735" t="b">
            <v>0</v>
          </cell>
          <cell r="CE735" t="b">
            <v>0</v>
          </cell>
          <cell r="CG735" t="b">
            <v>0</v>
          </cell>
          <cell r="CH735" t="b">
            <v>0</v>
          </cell>
          <cell r="CP735" t="str">
            <v>ECWSTBPD</v>
          </cell>
          <cell r="CT735" t="b">
            <v>0</v>
          </cell>
          <cell r="CV735" t="b">
            <v>0</v>
          </cell>
          <cell r="CX735" t="b">
            <v>0</v>
          </cell>
          <cell r="CZ735" t="b">
            <v>0</v>
          </cell>
          <cell r="DB735" t="b">
            <v>0</v>
          </cell>
          <cell r="DD735" t="b">
            <v>0</v>
          </cell>
          <cell r="DF735" t="b">
            <v>0</v>
          </cell>
          <cell r="DH735" t="b">
            <v>0</v>
          </cell>
          <cell r="DJ735" t="b">
            <v>0</v>
          </cell>
          <cell r="DL735" t="b">
            <v>0</v>
          </cell>
          <cell r="DN735" t="b">
            <v>0</v>
          </cell>
          <cell r="DP735" t="b">
            <v>0</v>
          </cell>
          <cell r="DV735">
            <v>0</v>
          </cell>
          <cell r="DX735">
            <v>0</v>
          </cell>
          <cell r="DZ735">
            <v>0</v>
          </cell>
          <cell r="EB735">
            <v>0</v>
          </cell>
          <cell r="ED735">
            <v>0</v>
          </cell>
          <cell r="EF735">
            <v>0</v>
          </cell>
          <cell r="EJ735">
            <v>0</v>
          </cell>
          <cell r="EL735">
            <v>0</v>
          </cell>
          <cell r="EN735">
            <v>0</v>
          </cell>
          <cell r="EP735">
            <v>0</v>
          </cell>
          <cell r="ER735">
            <v>0</v>
          </cell>
          <cell r="ET735">
            <v>0</v>
          </cell>
          <cell r="EX735">
            <v>0</v>
          </cell>
          <cell r="EZ735">
            <v>0</v>
          </cell>
          <cell r="FD735">
            <v>0</v>
          </cell>
          <cell r="FF735">
            <v>0</v>
          </cell>
        </row>
        <row r="736">
          <cell r="A736" t="str">
            <v>VarmelagerSilkeborg</v>
          </cell>
          <cell r="B736" t="str">
            <v>DK-West</v>
          </cell>
          <cell r="G736">
            <v>0</v>
          </cell>
          <cell r="H736">
            <v>64</v>
          </cell>
          <cell r="AK736">
            <v>0</v>
          </cell>
          <cell r="AL736">
            <v>0</v>
          </cell>
          <cell r="AN736">
            <v>0</v>
          </cell>
          <cell r="AO736">
            <v>0</v>
          </cell>
          <cell r="AP736">
            <v>0</v>
          </cell>
          <cell r="AQ736">
            <v>0</v>
          </cell>
          <cell r="BG736" t="b">
            <v>0</v>
          </cell>
          <cell r="BO736" t="b">
            <v>0</v>
          </cell>
          <cell r="CA736" t="b">
            <v>0</v>
          </cell>
          <cell r="CB736" t="b">
            <v>0</v>
          </cell>
          <cell r="CD736" t="b">
            <v>0</v>
          </cell>
          <cell r="CE736" t="b">
            <v>0</v>
          </cell>
          <cell r="CG736" t="b">
            <v>0</v>
          </cell>
          <cell r="CH736" t="b">
            <v>0</v>
          </cell>
          <cell r="CP736">
            <v>0</v>
          </cell>
          <cell r="CT736" t="b">
            <v>0</v>
          </cell>
          <cell r="CV736" t="b">
            <v>0</v>
          </cell>
          <cell r="CX736" t="b">
            <v>0</v>
          </cell>
          <cell r="CZ736" t="b">
            <v>0</v>
          </cell>
          <cell r="DB736" t="b">
            <v>0</v>
          </cell>
          <cell r="DD736" t="b">
            <v>0</v>
          </cell>
          <cell r="DF736" t="b">
            <v>0</v>
          </cell>
          <cell r="DH736" t="b">
            <v>0</v>
          </cell>
          <cell r="DJ736" t="b">
            <v>0</v>
          </cell>
          <cell r="DL736" t="b">
            <v>0</v>
          </cell>
          <cell r="DN736" t="b">
            <v>0</v>
          </cell>
          <cell r="DP736" t="b">
            <v>0</v>
          </cell>
          <cell r="DV736">
            <v>0</v>
          </cell>
          <cell r="DX736">
            <v>0</v>
          </cell>
          <cell r="DZ736">
            <v>0</v>
          </cell>
          <cell r="EB736">
            <v>0</v>
          </cell>
          <cell r="ED736">
            <v>0</v>
          </cell>
          <cell r="EF736">
            <v>0</v>
          </cell>
          <cell r="EJ736">
            <v>0</v>
          </cell>
          <cell r="EL736">
            <v>0</v>
          </cell>
          <cell r="EN736">
            <v>0</v>
          </cell>
          <cell r="EP736">
            <v>0</v>
          </cell>
          <cell r="ER736">
            <v>0</v>
          </cell>
          <cell r="ET736">
            <v>0</v>
          </cell>
          <cell r="EX736">
            <v>0</v>
          </cell>
          <cell r="EZ736">
            <v>0</v>
          </cell>
          <cell r="FD736">
            <v>0</v>
          </cell>
          <cell r="FF736">
            <v>0</v>
          </cell>
        </row>
        <row r="737">
          <cell r="A737" t="str">
            <v>ElkedelSilkeborg</v>
          </cell>
          <cell r="B737" t="str">
            <v>DK-West</v>
          </cell>
          <cell r="G737" t="e">
            <v>#VALUE!</v>
          </cell>
          <cell r="H737">
            <v>18.473368342085521</v>
          </cell>
          <cell r="AK737">
            <v>0</v>
          </cell>
          <cell r="AL737">
            <v>0</v>
          </cell>
          <cell r="AN737">
            <v>0</v>
          </cell>
          <cell r="AO737">
            <v>0</v>
          </cell>
          <cell r="AP737">
            <v>0</v>
          </cell>
          <cell r="AQ737">
            <v>0</v>
          </cell>
          <cell r="BG737" t="b">
            <v>0</v>
          </cell>
          <cell r="BO737" t="b">
            <v>0</v>
          </cell>
          <cell r="CA737" t="b">
            <v>0</v>
          </cell>
          <cell r="CB737" t="b">
            <v>0</v>
          </cell>
          <cell r="CD737" t="b">
            <v>0</v>
          </cell>
          <cell r="CE737" t="b">
            <v>0</v>
          </cell>
          <cell r="CG737" t="b">
            <v>0</v>
          </cell>
          <cell r="CH737" t="b">
            <v>0</v>
          </cell>
          <cell r="CP737">
            <v>0</v>
          </cell>
          <cell r="CT737" t="b">
            <v>0</v>
          </cell>
          <cell r="CV737" t="b">
            <v>0</v>
          </cell>
          <cell r="CX737" t="b">
            <v>0</v>
          </cell>
          <cell r="CZ737" t="b">
            <v>0</v>
          </cell>
          <cell r="DB737" t="b">
            <v>0</v>
          </cell>
          <cell r="DD737" t="b">
            <v>0</v>
          </cell>
          <cell r="DF737" t="b">
            <v>0</v>
          </cell>
          <cell r="DH737" t="b">
            <v>0</v>
          </cell>
          <cell r="DJ737" t="b">
            <v>0</v>
          </cell>
          <cell r="DL737" t="b">
            <v>0</v>
          </cell>
          <cell r="DN737" t="b">
            <v>0</v>
          </cell>
          <cell r="DP737" t="b">
            <v>0</v>
          </cell>
          <cell r="DV737">
            <v>0</v>
          </cell>
          <cell r="DX737">
            <v>0</v>
          </cell>
          <cell r="DZ737">
            <v>0</v>
          </cell>
          <cell r="EB737">
            <v>0</v>
          </cell>
          <cell r="ED737">
            <v>0</v>
          </cell>
          <cell r="EF737">
            <v>0</v>
          </cell>
          <cell r="EJ737">
            <v>0</v>
          </cell>
          <cell r="EL737">
            <v>0</v>
          </cell>
          <cell r="EN737">
            <v>0</v>
          </cell>
          <cell r="EP737">
            <v>0</v>
          </cell>
          <cell r="ER737">
            <v>0</v>
          </cell>
          <cell r="ET737">
            <v>0</v>
          </cell>
          <cell r="EX737">
            <v>0</v>
          </cell>
          <cell r="EZ737">
            <v>0</v>
          </cell>
          <cell r="FD737">
            <v>0</v>
          </cell>
          <cell r="FF737">
            <v>0</v>
          </cell>
        </row>
        <row r="738">
          <cell r="A738" t="str">
            <v>KedlerSønderborg</v>
          </cell>
          <cell r="B738" t="str">
            <v>DK-West</v>
          </cell>
          <cell r="G738">
            <v>0</v>
          </cell>
          <cell r="H738">
            <v>101</v>
          </cell>
          <cell r="AK738">
            <v>0</v>
          </cell>
          <cell r="AL738">
            <v>94.838999999999999</v>
          </cell>
          <cell r="AN738">
            <v>0</v>
          </cell>
          <cell r="AO738">
            <v>0</v>
          </cell>
          <cell r="AP738">
            <v>1090.8000000000002</v>
          </cell>
          <cell r="AQ738">
            <v>0</v>
          </cell>
          <cell r="BG738" t="b">
            <v>1</v>
          </cell>
          <cell r="BO738" t="b">
            <v>0</v>
          </cell>
          <cell r="CA738" t="b">
            <v>0</v>
          </cell>
          <cell r="CB738" t="b">
            <v>0</v>
          </cell>
          <cell r="CD738" t="b">
            <v>0</v>
          </cell>
          <cell r="CE738" t="b">
            <v>0</v>
          </cell>
          <cell r="CG738" t="b">
            <v>0</v>
          </cell>
          <cell r="CH738" t="b">
            <v>0</v>
          </cell>
          <cell r="CP738" t="str">
            <v>EHGASBOD</v>
          </cell>
          <cell r="CT738" t="b">
            <v>0</v>
          </cell>
          <cell r="CV738" t="b">
            <v>0</v>
          </cell>
          <cell r="CX738" t="b">
            <v>0</v>
          </cell>
          <cell r="CZ738" t="b">
            <v>0</v>
          </cell>
          <cell r="DB738" t="b">
            <v>0</v>
          </cell>
          <cell r="DD738" t="b">
            <v>0</v>
          </cell>
          <cell r="DF738" t="b">
            <v>0</v>
          </cell>
          <cell r="DH738" t="b">
            <v>0</v>
          </cell>
          <cell r="DJ738" t="b">
            <v>0</v>
          </cell>
          <cell r="DL738" t="b">
            <v>0</v>
          </cell>
          <cell r="DN738" t="b">
            <v>0</v>
          </cell>
          <cell r="DP738" t="b">
            <v>0</v>
          </cell>
          <cell r="DV738">
            <v>0</v>
          </cell>
          <cell r="DX738">
            <v>0</v>
          </cell>
          <cell r="DZ738">
            <v>0</v>
          </cell>
          <cell r="EB738">
            <v>0</v>
          </cell>
          <cell r="ED738">
            <v>0</v>
          </cell>
          <cell r="EF738">
            <v>0</v>
          </cell>
          <cell r="EJ738">
            <v>0</v>
          </cell>
          <cell r="EL738">
            <v>0</v>
          </cell>
          <cell r="EN738">
            <v>0</v>
          </cell>
          <cell r="EP738">
            <v>0</v>
          </cell>
          <cell r="ER738">
            <v>0</v>
          </cell>
          <cell r="ET738">
            <v>0</v>
          </cell>
          <cell r="EX738">
            <v>0</v>
          </cell>
          <cell r="EZ738">
            <v>0</v>
          </cell>
          <cell r="FD738">
            <v>0</v>
          </cell>
          <cell r="FF738">
            <v>0</v>
          </cell>
        </row>
        <row r="739">
          <cell r="A739" t="str">
            <v>KedlerSønderborg</v>
          </cell>
          <cell r="B739" t="str">
            <v>DK-West</v>
          </cell>
          <cell r="G739">
            <v>0</v>
          </cell>
          <cell r="H739">
            <v>101</v>
          </cell>
          <cell r="AK739">
            <v>0</v>
          </cell>
          <cell r="AL739">
            <v>94.838999999999999</v>
          </cell>
          <cell r="AN739">
            <v>0</v>
          </cell>
          <cell r="AO739">
            <v>0</v>
          </cell>
          <cell r="AP739">
            <v>1090.8000000000002</v>
          </cell>
          <cell r="AQ739">
            <v>0</v>
          </cell>
          <cell r="BG739" t="b">
            <v>1</v>
          </cell>
          <cell r="BO739" t="b">
            <v>1</v>
          </cell>
          <cell r="CA739" t="b">
            <v>0</v>
          </cell>
          <cell r="CB739" t="b">
            <v>1</v>
          </cell>
          <cell r="CD739" t="b">
            <v>0</v>
          </cell>
          <cell r="CE739" t="b">
            <v>0</v>
          </cell>
          <cell r="CG739" t="b">
            <v>0</v>
          </cell>
          <cell r="CH739" t="b">
            <v>0</v>
          </cell>
          <cell r="CP739" t="str">
            <v>EHGASBOD</v>
          </cell>
          <cell r="CT739" t="b">
            <v>0</v>
          </cell>
          <cell r="CV739" t="b">
            <v>0</v>
          </cell>
          <cell r="CX739" t="b">
            <v>0</v>
          </cell>
          <cell r="CZ739" t="b">
            <v>0</v>
          </cell>
          <cell r="DB739" t="b">
            <v>0</v>
          </cell>
          <cell r="DD739" t="b">
            <v>0</v>
          </cell>
          <cell r="DF739" t="b">
            <v>1</v>
          </cell>
          <cell r="DH739" t="b">
            <v>1</v>
          </cell>
          <cell r="DJ739" t="b">
            <v>1</v>
          </cell>
          <cell r="DL739" t="b">
            <v>1</v>
          </cell>
          <cell r="DN739" t="b">
            <v>0</v>
          </cell>
          <cell r="DP739" t="b">
            <v>0</v>
          </cell>
          <cell r="DV739">
            <v>0</v>
          </cell>
          <cell r="DX739">
            <v>0</v>
          </cell>
          <cell r="DZ739">
            <v>0</v>
          </cell>
          <cell r="EB739">
            <v>0</v>
          </cell>
          <cell r="ED739">
            <v>0</v>
          </cell>
          <cell r="EF739">
            <v>0</v>
          </cell>
          <cell r="EJ739">
            <v>101</v>
          </cell>
          <cell r="EL739">
            <v>101</v>
          </cell>
          <cell r="EN739">
            <v>101</v>
          </cell>
          <cell r="EP739">
            <v>101</v>
          </cell>
          <cell r="ER739">
            <v>0</v>
          </cell>
          <cell r="ET739">
            <v>0</v>
          </cell>
          <cell r="EX739">
            <v>0</v>
          </cell>
          <cell r="EZ739">
            <v>0</v>
          </cell>
          <cell r="FD739">
            <v>0</v>
          </cell>
          <cell r="FF739">
            <v>0</v>
          </cell>
        </row>
        <row r="740">
          <cell r="A740" t="str">
            <v>Sønderborg_Affald</v>
          </cell>
          <cell r="B740" t="str">
            <v>DK-West</v>
          </cell>
          <cell r="G740">
            <v>0</v>
          </cell>
          <cell r="H740">
            <v>17.5</v>
          </cell>
          <cell r="AK740">
            <v>0</v>
          </cell>
          <cell r="AL740">
            <v>14.455</v>
          </cell>
          <cell r="AN740">
            <v>0</v>
          </cell>
          <cell r="AO740">
            <v>3.4650000000000003</v>
          </cell>
          <cell r="AP740">
            <v>0</v>
          </cell>
          <cell r="AQ740">
            <v>1.2250000000000001</v>
          </cell>
          <cell r="BG740" t="b">
            <v>1</v>
          </cell>
          <cell r="BO740" t="b">
            <v>0</v>
          </cell>
          <cell r="CA740" t="b">
            <v>0</v>
          </cell>
          <cell r="CB740" t="b">
            <v>0</v>
          </cell>
          <cell r="CD740" t="b">
            <v>0</v>
          </cell>
          <cell r="CE740" t="b">
            <v>0</v>
          </cell>
          <cell r="CG740" t="b">
            <v>0</v>
          </cell>
          <cell r="CH740" t="b">
            <v>0</v>
          </cell>
          <cell r="CP740" t="str">
            <v>EHWSTBOD</v>
          </cell>
          <cell r="CT740" t="b">
            <v>0</v>
          </cell>
          <cell r="CV740" t="b">
            <v>0</v>
          </cell>
          <cell r="CX740" t="b">
            <v>0</v>
          </cell>
          <cell r="CZ740" t="b">
            <v>0</v>
          </cell>
          <cell r="DB740" t="b">
            <v>0</v>
          </cell>
          <cell r="DD740" t="b">
            <v>0</v>
          </cell>
          <cell r="DF740" t="b">
            <v>0</v>
          </cell>
          <cell r="DH740" t="b">
            <v>0</v>
          </cell>
          <cell r="DJ740" t="b">
            <v>0</v>
          </cell>
          <cell r="DL740" t="b">
            <v>0</v>
          </cell>
          <cell r="DN740" t="b">
            <v>0</v>
          </cell>
          <cell r="DP740" t="b">
            <v>0</v>
          </cell>
          <cell r="DV740">
            <v>0</v>
          </cell>
          <cell r="DX740">
            <v>0</v>
          </cell>
          <cell r="DZ740">
            <v>0</v>
          </cell>
          <cell r="EB740">
            <v>0</v>
          </cell>
          <cell r="ED740">
            <v>0</v>
          </cell>
          <cell r="EF740">
            <v>0</v>
          </cell>
          <cell r="EJ740">
            <v>0</v>
          </cell>
          <cell r="EL740">
            <v>0</v>
          </cell>
          <cell r="EN740">
            <v>0</v>
          </cell>
          <cell r="EP740">
            <v>0</v>
          </cell>
          <cell r="ER740">
            <v>0</v>
          </cell>
          <cell r="ET740">
            <v>0</v>
          </cell>
          <cell r="EX740">
            <v>0</v>
          </cell>
          <cell r="EZ740">
            <v>0</v>
          </cell>
          <cell r="FD740">
            <v>0</v>
          </cell>
          <cell r="FF740">
            <v>0</v>
          </cell>
        </row>
        <row r="741">
          <cell r="A741" t="str">
            <v>SønderborgKV</v>
          </cell>
          <cell r="B741" t="str">
            <v>DK-West</v>
          </cell>
          <cell r="G741">
            <v>58</v>
          </cell>
          <cell r="H741">
            <v>75.619295958279011</v>
          </cell>
          <cell r="AK741">
            <v>22.330000000000002</v>
          </cell>
          <cell r="AL741">
            <v>37.957534477102243</v>
          </cell>
          <cell r="AN741">
            <v>0</v>
          </cell>
          <cell r="AO741">
            <v>67.28</v>
          </cell>
          <cell r="AP741">
            <v>0</v>
          </cell>
          <cell r="AQ741">
            <v>5.22</v>
          </cell>
          <cell r="BG741" t="b">
            <v>1</v>
          </cell>
          <cell r="BO741" t="b">
            <v>0</v>
          </cell>
          <cell r="CA741" t="b">
            <v>0</v>
          </cell>
          <cell r="CB741" t="b">
            <v>0</v>
          </cell>
          <cell r="CD741" t="b">
            <v>0</v>
          </cell>
          <cell r="CE741" t="b">
            <v>0</v>
          </cell>
          <cell r="CG741" t="b">
            <v>0</v>
          </cell>
          <cell r="CH741" t="b">
            <v>0</v>
          </cell>
          <cell r="CP741" t="str">
            <v>ECGWABPD</v>
          </cell>
          <cell r="CT741" t="b">
            <v>0</v>
          </cell>
          <cell r="CV741" t="b">
            <v>0</v>
          </cell>
          <cell r="CX741" t="b">
            <v>0</v>
          </cell>
          <cell r="CZ741" t="b">
            <v>0</v>
          </cell>
          <cell r="DB741" t="b">
            <v>0</v>
          </cell>
          <cell r="DD741" t="b">
            <v>0</v>
          </cell>
          <cell r="DF741" t="b">
            <v>0</v>
          </cell>
          <cell r="DH741" t="b">
            <v>0</v>
          </cell>
          <cell r="DJ741" t="b">
            <v>0</v>
          </cell>
          <cell r="DL741" t="b">
            <v>0</v>
          </cell>
          <cell r="DN741" t="b">
            <v>0</v>
          </cell>
          <cell r="DP741" t="b">
            <v>0</v>
          </cell>
          <cell r="DV741">
            <v>0</v>
          </cell>
          <cell r="DX741">
            <v>0</v>
          </cell>
          <cell r="DZ741">
            <v>0</v>
          </cell>
          <cell r="EB741">
            <v>0</v>
          </cell>
          <cell r="ED741">
            <v>0</v>
          </cell>
          <cell r="EF741">
            <v>0</v>
          </cell>
          <cell r="EJ741">
            <v>0</v>
          </cell>
          <cell r="EL741">
            <v>0</v>
          </cell>
          <cell r="EN741">
            <v>0</v>
          </cell>
          <cell r="EP741">
            <v>0</v>
          </cell>
          <cell r="ER741">
            <v>0</v>
          </cell>
          <cell r="ET741">
            <v>0</v>
          </cell>
          <cell r="EX741">
            <v>0</v>
          </cell>
          <cell r="EZ741">
            <v>0</v>
          </cell>
          <cell r="FD741">
            <v>0</v>
          </cell>
          <cell r="FF741">
            <v>0</v>
          </cell>
        </row>
        <row r="742">
          <cell r="A742" t="str">
            <v>SønderborgKV</v>
          </cell>
          <cell r="B742" t="str">
            <v>DK-West</v>
          </cell>
          <cell r="G742">
            <v>58</v>
          </cell>
          <cell r="H742">
            <v>75.619295958279011</v>
          </cell>
          <cell r="AK742">
            <v>22.330000000000002</v>
          </cell>
          <cell r="AL742">
            <v>37.957534477102243</v>
          </cell>
          <cell r="AN742">
            <v>0</v>
          </cell>
          <cell r="AO742">
            <v>67.28</v>
          </cell>
          <cell r="AP742">
            <v>0</v>
          </cell>
          <cell r="AQ742">
            <v>5.22</v>
          </cell>
          <cell r="BG742" t="b">
            <v>1</v>
          </cell>
          <cell r="BO742" t="b">
            <v>0</v>
          </cell>
          <cell r="CA742" t="b">
            <v>0</v>
          </cell>
          <cell r="CB742" t="b">
            <v>0</v>
          </cell>
          <cell r="CD742" t="b">
            <v>0</v>
          </cell>
          <cell r="CE742" t="b">
            <v>0</v>
          </cell>
          <cell r="CG742" t="b">
            <v>0</v>
          </cell>
          <cell r="CH742" t="b">
            <v>0</v>
          </cell>
          <cell r="CP742" t="str">
            <v>ECGWABPD</v>
          </cell>
          <cell r="CT742" t="b">
            <v>0</v>
          </cell>
          <cell r="CV742" t="b">
            <v>0</v>
          </cell>
          <cell r="CX742" t="b">
            <v>0</v>
          </cell>
          <cell r="CZ742" t="b">
            <v>0</v>
          </cell>
          <cell r="DB742" t="b">
            <v>0</v>
          </cell>
          <cell r="DD742" t="b">
            <v>0</v>
          </cell>
          <cell r="DF742" t="b">
            <v>0</v>
          </cell>
          <cell r="DH742" t="b">
            <v>0</v>
          </cell>
          <cell r="DJ742" t="b">
            <v>0</v>
          </cell>
          <cell r="DL742" t="b">
            <v>0</v>
          </cell>
          <cell r="DN742" t="b">
            <v>0</v>
          </cell>
          <cell r="DP742" t="b">
            <v>0</v>
          </cell>
          <cell r="DV742">
            <v>0</v>
          </cell>
          <cell r="DX742">
            <v>0</v>
          </cell>
          <cell r="DZ742">
            <v>0</v>
          </cell>
          <cell r="EB742">
            <v>0</v>
          </cell>
          <cell r="ED742">
            <v>0</v>
          </cell>
          <cell r="EF742">
            <v>0</v>
          </cell>
          <cell r="EJ742">
            <v>0</v>
          </cell>
          <cell r="EL742">
            <v>0</v>
          </cell>
          <cell r="EN742">
            <v>0</v>
          </cell>
          <cell r="EP742">
            <v>0</v>
          </cell>
          <cell r="ER742">
            <v>0</v>
          </cell>
          <cell r="ET742">
            <v>0</v>
          </cell>
          <cell r="EX742">
            <v>0</v>
          </cell>
          <cell r="EZ742">
            <v>0</v>
          </cell>
          <cell r="FD742">
            <v>0</v>
          </cell>
          <cell r="FF742">
            <v>0</v>
          </cell>
        </row>
        <row r="743">
          <cell r="A743" t="str">
            <v>SønderborgKV</v>
          </cell>
          <cell r="B743" t="str">
            <v>DK-West</v>
          </cell>
          <cell r="G743">
            <v>58</v>
          </cell>
          <cell r="H743">
            <v>75.619295958279011</v>
          </cell>
          <cell r="AK743">
            <v>22.330000000000002</v>
          </cell>
          <cell r="AL743">
            <v>37.957534477102243</v>
          </cell>
          <cell r="AN743">
            <v>0</v>
          </cell>
          <cell r="AO743">
            <v>67.28</v>
          </cell>
          <cell r="AP743">
            <v>0</v>
          </cell>
          <cell r="AQ743">
            <v>5.22</v>
          </cell>
          <cell r="BG743" t="b">
            <v>1</v>
          </cell>
          <cell r="BO743" t="b">
            <v>1</v>
          </cell>
          <cell r="CA743" t="b">
            <v>1</v>
          </cell>
          <cell r="CB743" t="b">
            <v>1</v>
          </cell>
          <cell r="CD743" t="b">
            <v>0</v>
          </cell>
          <cell r="CE743" t="b">
            <v>0</v>
          </cell>
          <cell r="CG743" t="b">
            <v>0</v>
          </cell>
          <cell r="CH743" t="b">
            <v>0</v>
          </cell>
          <cell r="CP743" t="str">
            <v>ECGWABPD</v>
          </cell>
          <cell r="CT743" t="b">
            <v>1</v>
          </cell>
          <cell r="CV743" t="b">
            <v>1</v>
          </cell>
          <cell r="CX743" t="b">
            <v>0</v>
          </cell>
          <cell r="CZ743" t="b">
            <v>0</v>
          </cell>
          <cell r="DB743" t="b">
            <v>0</v>
          </cell>
          <cell r="DD743" t="b">
            <v>0</v>
          </cell>
          <cell r="DF743" t="b">
            <v>1</v>
          </cell>
          <cell r="DH743" t="b">
            <v>1</v>
          </cell>
          <cell r="DJ743" t="b">
            <v>0</v>
          </cell>
          <cell r="DL743" t="b">
            <v>0</v>
          </cell>
          <cell r="DN743" t="b">
            <v>0</v>
          </cell>
          <cell r="DP743" t="b">
            <v>0</v>
          </cell>
          <cell r="DV743">
            <v>58</v>
          </cell>
          <cell r="DX743">
            <v>58</v>
          </cell>
          <cell r="DZ743">
            <v>0</v>
          </cell>
          <cell r="EB743">
            <v>0</v>
          </cell>
          <cell r="ED743">
            <v>0</v>
          </cell>
          <cell r="EF743">
            <v>0</v>
          </cell>
          <cell r="EJ743">
            <v>75.619295958279011</v>
          </cell>
          <cell r="EL743">
            <v>75.619295958279011</v>
          </cell>
          <cell r="EN743">
            <v>0</v>
          </cell>
          <cell r="EP743">
            <v>0</v>
          </cell>
          <cell r="ER743">
            <v>0</v>
          </cell>
          <cell r="ET743">
            <v>0</v>
          </cell>
          <cell r="EX743">
            <v>0</v>
          </cell>
          <cell r="EZ743">
            <v>0</v>
          </cell>
          <cell r="FD743">
            <v>0</v>
          </cell>
          <cell r="FF743">
            <v>0</v>
          </cell>
        </row>
        <row r="744">
          <cell r="A744" t="str">
            <v>SønderborgKV2</v>
          </cell>
          <cell r="B744" t="str">
            <v>DK-West</v>
          </cell>
          <cell r="G744">
            <v>60</v>
          </cell>
          <cell r="H744">
            <v>60</v>
          </cell>
          <cell r="AK744">
            <v>26.4</v>
          </cell>
          <cell r="AL744">
            <v>26.4</v>
          </cell>
          <cell r="AN744">
            <v>0</v>
          </cell>
          <cell r="AO744">
            <v>69.599999999999994</v>
          </cell>
          <cell r="AP744">
            <v>0</v>
          </cell>
          <cell r="AQ744">
            <v>4.1999999999999993</v>
          </cell>
          <cell r="BG744" t="b">
            <v>1</v>
          </cell>
          <cell r="BO744" t="b">
            <v>0</v>
          </cell>
          <cell r="CA744" t="b">
            <v>0</v>
          </cell>
          <cell r="CB744" t="b">
            <v>0</v>
          </cell>
          <cell r="CD744" t="b">
            <v>0</v>
          </cell>
          <cell r="CE744" t="b">
            <v>0</v>
          </cell>
          <cell r="CG744" t="b">
            <v>0</v>
          </cell>
          <cell r="CH744" t="b">
            <v>0</v>
          </cell>
          <cell r="CP744" t="str">
            <v>ECGWABPD</v>
          </cell>
          <cell r="CT744" t="b">
            <v>0</v>
          </cell>
          <cell r="CV744" t="b">
            <v>0</v>
          </cell>
          <cell r="CX744" t="b">
            <v>1</v>
          </cell>
          <cell r="CZ744" t="b">
            <v>1</v>
          </cell>
          <cell r="DB744" t="b">
            <v>1</v>
          </cell>
          <cell r="DD744" t="b">
            <v>0</v>
          </cell>
          <cell r="DF744" t="b">
            <v>0</v>
          </cell>
          <cell r="DH744" t="b">
            <v>0</v>
          </cell>
          <cell r="DJ744" t="b">
            <v>1</v>
          </cell>
          <cell r="DL744" t="b">
            <v>1</v>
          </cell>
          <cell r="DN744" t="b">
            <v>1</v>
          </cell>
          <cell r="DP744" t="b">
            <v>0</v>
          </cell>
          <cell r="DV744">
            <v>0</v>
          </cell>
          <cell r="DX744">
            <v>0</v>
          </cell>
          <cell r="DZ744">
            <v>0</v>
          </cell>
          <cell r="EB744">
            <v>0</v>
          </cell>
          <cell r="ED744">
            <v>0</v>
          </cell>
          <cell r="EF744">
            <v>0</v>
          </cell>
          <cell r="EJ744">
            <v>0</v>
          </cell>
          <cell r="EL744">
            <v>0</v>
          </cell>
          <cell r="EN744">
            <v>0</v>
          </cell>
          <cell r="EP744">
            <v>0</v>
          </cell>
          <cell r="ER744">
            <v>0</v>
          </cell>
          <cell r="ET744">
            <v>0</v>
          </cell>
          <cell r="EX744">
            <v>0</v>
          </cell>
          <cell r="EZ744">
            <v>0</v>
          </cell>
          <cell r="FD744">
            <v>0</v>
          </cell>
          <cell r="FF744">
            <v>0</v>
          </cell>
        </row>
        <row r="745">
          <cell r="A745" t="str">
            <v>SønderborgGeotermi</v>
          </cell>
          <cell r="B745" t="str">
            <v>DK-West</v>
          </cell>
          <cell r="G745">
            <v>0</v>
          </cell>
          <cell r="H745">
            <v>29</v>
          </cell>
          <cell r="AK745">
            <v>0</v>
          </cell>
          <cell r="AL745">
            <v>58</v>
          </cell>
          <cell r="AN745">
            <v>0</v>
          </cell>
          <cell r="AO745">
            <v>2.9580000000000002</v>
          </cell>
          <cell r="AP745">
            <v>1160</v>
          </cell>
          <cell r="AQ745">
            <v>3.4800000000000004</v>
          </cell>
          <cell r="BG745" t="b">
            <v>1</v>
          </cell>
          <cell r="BO745" t="b">
            <v>0</v>
          </cell>
          <cell r="CA745" t="b">
            <v>0</v>
          </cell>
          <cell r="CB745" t="b">
            <v>0</v>
          </cell>
          <cell r="CD745" t="b">
            <v>0</v>
          </cell>
          <cell r="CE745" t="b">
            <v>1</v>
          </cell>
          <cell r="CG745" t="b">
            <v>0</v>
          </cell>
          <cell r="CH745" t="b">
            <v>0</v>
          </cell>
          <cell r="CP745" t="str">
            <v>EHWCHGEH</v>
          </cell>
          <cell r="CT745" t="b">
            <v>0</v>
          </cell>
          <cell r="CV745" t="b">
            <v>0</v>
          </cell>
          <cell r="CX745" t="b">
            <v>0</v>
          </cell>
          <cell r="CZ745" t="b">
            <v>0</v>
          </cell>
          <cell r="DB745" t="b">
            <v>0</v>
          </cell>
          <cell r="DD745" t="b">
            <v>0</v>
          </cell>
          <cell r="DF745" t="b">
            <v>1</v>
          </cell>
          <cell r="DH745" t="b">
            <v>1</v>
          </cell>
          <cell r="DJ745" t="b">
            <v>1</v>
          </cell>
          <cell r="DL745" t="b">
            <v>1</v>
          </cell>
          <cell r="DN745" t="b">
            <v>0</v>
          </cell>
          <cell r="DP745" t="b">
            <v>0</v>
          </cell>
          <cell r="DV745">
            <v>0</v>
          </cell>
          <cell r="DX745">
            <v>0</v>
          </cell>
          <cell r="DZ745">
            <v>0</v>
          </cell>
          <cell r="EB745">
            <v>0</v>
          </cell>
          <cell r="ED745">
            <v>0</v>
          </cell>
          <cell r="EF745">
            <v>0</v>
          </cell>
          <cell r="EJ745">
            <v>0</v>
          </cell>
          <cell r="EL745">
            <v>0</v>
          </cell>
          <cell r="EN745">
            <v>0</v>
          </cell>
          <cell r="EP745">
            <v>0</v>
          </cell>
          <cell r="ER745">
            <v>0</v>
          </cell>
          <cell r="ET745">
            <v>0</v>
          </cell>
          <cell r="EX745">
            <v>0</v>
          </cell>
          <cell r="EZ745">
            <v>29</v>
          </cell>
          <cell r="FD745">
            <v>0</v>
          </cell>
          <cell r="FF745">
            <v>0</v>
          </cell>
        </row>
        <row r="746">
          <cell r="A746" t="str">
            <v>VarmelagerSønderborg</v>
          </cell>
          <cell r="B746" t="str">
            <v>DK-West</v>
          </cell>
          <cell r="G746">
            <v>0</v>
          </cell>
          <cell r="H746">
            <v>54</v>
          </cell>
          <cell r="AK746">
            <v>0</v>
          </cell>
          <cell r="AL746">
            <v>0</v>
          </cell>
          <cell r="AN746">
            <v>0</v>
          </cell>
          <cell r="AO746">
            <v>0</v>
          </cell>
          <cell r="AP746">
            <v>0</v>
          </cell>
          <cell r="AQ746">
            <v>0</v>
          </cell>
          <cell r="BG746" t="b">
            <v>0</v>
          </cell>
          <cell r="BO746" t="b">
            <v>0</v>
          </cell>
          <cell r="CA746" t="b">
            <v>0</v>
          </cell>
          <cell r="CB746" t="b">
            <v>0</v>
          </cell>
          <cell r="CD746" t="b">
            <v>0</v>
          </cell>
          <cell r="CE746" t="b">
            <v>0</v>
          </cell>
          <cell r="CG746" t="b">
            <v>0</v>
          </cell>
          <cell r="CH746" t="b">
            <v>0</v>
          </cell>
          <cell r="CP746">
            <v>0</v>
          </cell>
          <cell r="CT746" t="b">
            <v>0</v>
          </cell>
          <cell r="CV746" t="b">
            <v>0</v>
          </cell>
          <cell r="CX746" t="b">
            <v>0</v>
          </cell>
          <cell r="CZ746" t="b">
            <v>0</v>
          </cell>
          <cell r="DB746" t="b">
            <v>0</v>
          </cell>
          <cell r="DD746" t="b">
            <v>0</v>
          </cell>
          <cell r="DF746" t="b">
            <v>0</v>
          </cell>
          <cell r="DH746" t="b">
            <v>0</v>
          </cell>
          <cell r="DJ746" t="b">
            <v>0</v>
          </cell>
          <cell r="DL746" t="b">
            <v>0</v>
          </cell>
          <cell r="DN746" t="b">
            <v>0</v>
          </cell>
          <cell r="DP746" t="b">
            <v>0</v>
          </cell>
          <cell r="DV746">
            <v>0</v>
          </cell>
          <cell r="DX746">
            <v>0</v>
          </cell>
          <cell r="DZ746">
            <v>0</v>
          </cell>
          <cell r="EB746">
            <v>0</v>
          </cell>
          <cell r="ED746">
            <v>0</v>
          </cell>
          <cell r="EF746">
            <v>0</v>
          </cell>
          <cell r="EJ746">
            <v>0</v>
          </cell>
          <cell r="EL746">
            <v>0</v>
          </cell>
          <cell r="EN746">
            <v>0</v>
          </cell>
          <cell r="EP746">
            <v>0</v>
          </cell>
          <cell r="ER746">
            <v>0</v>
          </cell>
          <cell r="ET746">
            <v>0</v>
          </cell>
          <cell r="EX746">
            <v>0</v>
          </cell>
          <cell r="EZ746">
            <v>0</v>
          </cell>
          <cell r="FD746">
            <v>0</v>
          </cell>
          <cell r="FF746">
            <v>0</v>
          </cell>
        </row>
        <row r="747">
          <cell r="A747" t="str">
            <v>ElkedelSønderborg</v>
          </cell>
          <cell r="B747" t="str">
            <v>DK-West</v>
          </cell>
          <cell r="G747" t="e">
            <v>#VALUE!</v>
          </cell>
          <cell r="H747">
            <v>18.904823989569753</v>
          </cell>
          <cell r="AK747">
            <v>0</v>
          </cell>
          <cell r="AL747">
            <v>0</v>
          </cell>
          <cell r="AN747">
            <v>0</v>
          </cell>
          <cell r="AO747">
            <v>0</v>
          </cell>
          <cell r="AP747">
            <v>0</v>
          </cell>
          <cell r="AQ747">
            <v>0</v>
          </cell>
          <cell r="BG747" t="b">
            <v>0</v>
          </cell>
          <cell r="BO747" t="b">
            <v>0</v>
          </cell>
          <cell r="CA747" t="b">
            <v>0</v>
          </cell>
          <cell r="CB747" t="b">
            <v>0</v>
          </cell>
          <cell r="CD747" t="b">
            <v>0</v>
          </cell>
          <cell r="CE747" t="b">
            <v>0</v>
          </cell>
          <cell r="CG747" t="b">
            <v>0</v>
          </cell>
          <cell r="CH747" t="b">
            <v>0</v>
          </cell>
          <cell r="CP747">
            <v>0</v>
          </cell>
          <cell r="CT747" t="b">
            <v>0</v>
          </cell>
          <cell r="CV747" t="b">
            <v>0</v>
          </cell>
          <cell r="CX747" t="b">
            <v>0</v>
          </cell>
          <cell r="CZ747" t="b">
            <v>0</v>
          </cell>
          <cell r="DB747" t="b">
            <v>0</v>
          </cell>
          <cell r="DD747" t="b">
            <v>0</v>
          </cell>
          <cell r="DF747" t="b">
            <v>0</v>
          </cell>
          <cell r="DH747" t="b">
            <v>0</v>
          </cell>
          <cell r="DJ747" t="b">
            <v>0</v>
          </cell>
          <cell r="DL747" t="b">
            <v>0</v>
          </cell>
          <cell r="DN747" t="b">
            <v>0</v>
          </cell>
          <cell r="DP747" t="b">
            <v>0</v>
          </cell>
          <cell r="DV747">
            <v>0</v>
          </cell>
          <cell r="DX747">
            <v>0</v>
          </cell>
          <cell r="DZ747">
            <v>0</v>
          </cell>
          <cell r="EB747">
            <v>0</v>
          </cell>
          <cell r="ED747">
            <v>0</v>
          </cell>
          <cell r="EF747">
            <v>0</v>
          </cell>
          <cell r="EJ747">
            <v>0</v>
          </cell>
          <cell r="EL747">
            <v>0</v>
          </cell>
          <cell r="EN747">
            <v>0</v>
          </cell>
          <cell r="EP747">
            <v>0</v>
          </cell>
          <cell r="ER747">
            <v>0</v>
          </cell>
          <cell r="ET747">
            <v>0</v>
          </cell>
          <cell r="EX747">
            <v>0</v>
          </cell>
          <cell r="EZ747">
            <v>0</v>
          </cell>
          <cell r="FD747">
            <v>0</v>
          </cell>
          <cell r="FF747">
            <v>0</v>
          </cell>
        </row>
        <row r="748">
          <cell r="A748" t="str">
            <v>KedlerTVIS_NG</v>
          </cell>
          <cell r="B748" t="str">
            <v>DK-West</v>
          </cell>
          <cell r="G748">
            <v>0</v>
          </cell>
          <cell r="H748">
            <v>319</v>
          </cell>
          <cell r="AK748">
            <v>0</v>
          </cell>
          <cell r="AL748">
            <v>290.29000000000002</v>
          </cell>
          <cell r="AN748">
            <v>0</v>
          </cell>
          <cell r="AO748">
            <v>0</v>
          </cell>
          <cell r="AP748">
            <v>3445.2000000000003</v>
          </cell>
          <cell r="AQ748">
            <v>0</v>
          </cell>
          <cell r="BG748" t="b">
            <v>1</v>
          </cell>
          <cell r="BO748" t="b">
            <v>0</v>
          </cell>
          <cell r="CA748" t="b">
            <v>0</v>
          </cell>
          <cell r="CB748" t="b">
            <v>0</v>
          </cell>
          <cell r="CD748" t="b">
            <v>0</v>
          </cell>
          <cell r="CE748" t="b">
            <v>0</v>
          </cell>
          <cell r="CG748" t="b">
            <v>0</v>
          </cell>
          <cell r="CH748" t="b">
            <v>0</v>
          </cell>
          <cell r="CP748" t="str">
            <v>EHGASBOC</v>
          </cell>
          <cell r="CT748" t="b">
            <v>0</v>
          </cell>
          <cell r="CV748" t="b">
            <v>0</v>
          </cell>
          <cell r="CX748" t="b">
            <v>0</v>
          </cell>
          <cell r="CZ748" t="b">
            <v>0</v>
          </cell>
          <cell r="DB748" t="b">
            <v>0</v>
          </cell>
          <cell r="DD748" t="b">
            <v>0</v>
          </cell>
          <cell r="DF748" t="b">
            <v>0</v>
          </cell>
          <cell r="DH748" t="b">
            <v>0</v>
          </cell>
          <cell r="DJ748" t="b">
            <v>0</v>
          </cell>
          <cell r="DL748" t="b">
            <v>0</v>
          </cell>
          <cell r="DN748" t="b">
            <v>0</v>
          </cell>
          <cell r="DP748" t="b">
            <v>0</v>
          </cell>
          <cell r="DV748">
            <v>0</v>
          </cell>
          <cell r="DX748">
            <v>0</v>
          </cell>
          <cell r="DZ748">
            <v>0</v>
          </cell>
          <cell r="EB748">
            <v>0</v>
          </cell>
          <cell r="ED748">
            <v>0</v>
          </cell>
          <cell r="EF748">
            <v>0</v>
          </cell>
          <cell r="EJ748">
            <v>0</v>
          </cell>
          <cell r="EL748">
            <v>0</v>
          </cell>
          <cell r="EN748">
            <v>0</v>
          </cell>
          <cell r="EP748">
            <v>0</v>
          </cell>
          <cell r="ER748">
            <v>0</v>
          </cell>
          <cell r="ET748">
            <v>0</v>
          </cell>
          <cell r="EX748">
            <v>0</v>
          </cell>
          <cell r="EZ748">
            <v>0</v>
          </cell>
          <cell r="FD748">
            <v>0</v>
          </cell>
          <cell r="FF748">
            <v>0</v>
          </cell>
        </row>
        <row r="749">
          <cell r="A749" t="str">
            <v>KedlerTVIS_NG</v>
          </cell>
          <cell r="B749" t="str">
            <v>DK-West</v>
          </cell>
          <cell r="G749">
            <v>0</v>
          </cell>
          <cell r="H749">
            <v>319</v>
          </cell>
          <cell r="AK749">
            <v>0</v>
          </cell>
          <cell r="AL749">
            <v>290.29000000000002</v>
          </cell>
          <cell r="AN749">
            <v>0</v>
          </cell>
          <cell r="AO749">
            <v>0</v>
          </cell>
          <cell r="AP749">
            <v>3445.2000000000003</v>
          </cell>
          <cell r="AQ749">
            <v>0</v>
          </cell>
          <cell r="BG749" t="b">
            <v>1</v>
          </cell>
          <cell r="BO749" t="b">
            <v>1</v>
          </cell>
          <cell r="CA749" t="b">
            <v>0</v>
          </cell>
          <cell r="CB749" t="b">
            <v>1</v>
          </cell>
          <cell r="CD749" t="b">
            <v>0</v>
          </cell>
          <cell r="CE749" t="b">
            <v>0</v>
          </cell>
          <cell r="CG749" t="b">
            <v>0</v>
          </cell>
          <cell r="CH749" t="b">
            <v>0</v>
          </cell>
          <cell r="CP749" t="str">
            <v>EHGASBOC</v>
          </cell>
          <cell r="CT749" t="b">
            <v>0</v>
          </cell>
          <cell r="CV749" t="b">
            <v>0</v>
          </cell>
          <cell r="CX749" t="b">
            <v>0</v>
          </cell>
          <cell r="CZ749" t="b">
            <v>0</v>
          </cell>
          <cell r="DB749" t="b">
            <v>0</v>
          </cell>
          <cell r="DD749" t="b">
            <v>0</v>
          </cell>
          <cell r="DF749" t="b">
            <v>1</v>
          </cell>
          <cell r="DH749" t="b">
            <v>1</v>
          </cell>
          <cell r="DJ749" t="b">
            <v>1</v>
          </cell>
          <cell r="DL749" t="b">
            <v>1</v>
          </cell>
          <cell r="DN749" t="b">
            <v>0</v>
          </cell>
          <cell r="DP749" t="b">
            <v>0</v>
          </cell>
          <cell r="DV749">
            <v>0</v>
          </cell>
          <cell r="DX749">
            <v>0</v>
          </cell>
          <cell r="DZ749">
            <v>0</v>
          </cell>
          <cell r="EB749">
            <v>0</v>
          </cell>
          <cell r="ED749">
            <v>0</v>
          </cell>
          <cell r="EF749">
            <v>0</v>
          </cell>
          <cell r="EJ749">
            <v>319</v>
          </cell>
          <cell r="EL749">
            <v>319</v>
          </cell>
          <cell r="EN749">
            <v>319</v>
          </cell>
          <cell r="EP749">
            <v>319</v>
          </cell>
          <cell r="ER749">
            <v>0</v>
          </cell>
          <cell r="ET749">
            <v>0</v>
          </cell>
          <cell r="EX749">
            <v>0</v>
          </cell>
          <cell r="EZ749">
            <v>0</v>
          </cell>
          <cell r="FD749">
            <v>0</v>
          </cell>
          <cell r="FF749">
            <v>0</v>
          </cell>
        </row>
        <row r="750">
          <cell r="A750" t="str">
            <v>KedlerTVIS_GO</v>
          </cell>
          <cell r="B750" t="str">
            <v>DK-West</v>
          </cell>
          <cell r="G750">
            <v>0</v>
          </cell>
          <cell r="H750">
            <v>125</v>
          </cell>
          <cell r="AK750">
            <v>0</v>
          </cell>
          <cell r="AL750">
            <v>106.25</v>
          </cell>
          <cell r="AN750">
            <v>0</v>
          </cell>
          <cell r="AO750">
            <v>0</v>
          </cell>
          <cell r="AP750">
            <v>1350</v>
          </cell>
          <cell r="AQ750">
            <v>0</v>
          </cell>
          <cell r="BG750" t="b">
            <v>1</v>
          </cell>
          <cell r="BO750" t="b">
            <v>0</v>
          </cell>
          <cell r="CA750" t="b">
            <v>0</v>
          </cell>
          <cell r="CB750" t="b">
            <v>0</v>
          </cell>
          <cell r="CD750" t="b">
            <v>0</v>
          </cell>
          <cell r="CE750" t="b">
            <v>0</v>
          </cell>
          <cell r="CG750" t="b">
            <v>0</v>
          </cell>
          <cell r="CH750" t="b">
            <v>0</v>
          </cell>
          <cell r="CP750" t="str">
            <v>EHDSLBOC</v>
          </cell>
          <cell r="CT750" t="b">
            <v>0</v>
          </cell>
          <cell r="CV750" t="b">
            <v>0</v>
          </cell>
          <cell r="CX750" t="b">
            <v>0</v>
          </cell>
          <cell r="CZ750" t="b">
            <v>0</v>
          </cell>
          <cell r="DB750" t="b">
            <v>0</v>
          </cell>
          <cell r="DD750" t="b">
            <v>0</v>
          </cell>
          <cell r="DF750" t="b">
            <v>0</v>
          </cell>
          <cell r="DH750" t="b">
            <v>0</v>
          </cell>
          <cell r="DJ750" t="b">
            <v>0</v>
          </cell>
          <cell r="DL750" t="b">
            <v>0</v>
          </cell>
          <cell r="DN750" t="b">
            <v>0</v>
          </cell>
          <cell r="DP750" t="b">
            <v>0</v>
          </cell>
          <cell r="DV750">
            <v>0</v>
          </cell>
          <cell r="DX750">
            <v>0</v>
          </cell>
          <cell r="DZ750">
            <v>0</v>
          </cell>
          <cell r="EB750">
            <v>0</v>
          </cell>
          <cell r="ED750">
            <v>0</v>
          </cell>
          <cell r="EF750">
            <v>0</v>
          </cell>
          <cell r="EJ750">
            <v>0</v>
          </cell>
          <cell r="EL750">
            <v>0</v>
          </cell>
          <cell r="EN750">
            <v>0</v>
          </cell>
          <cell r="EP750">
            <v>0</v>
          </cell>
          <cell r="ER750">
            <v>0</v>
          </cell>
          <cell r="ET750">
            <v>0</v>
          </cell>
          <cell r="EX750">
            <v>0</v>
          </cell>
          <cell r="EZ750">
            <v>0</v>
          </cell>
          <cell r="FD750">
            <v>0</v>
          </cell>
          <cell r="FF750">
            <v>0</v>
          </cell>
        </row>
        <row r="751">
          <cell r="A751" t="str">
            <v>KedlerTVIS_GO</v>
          </cell>
          <cell r="B751" t="str">
            <v>DK-West</v>
          </cell>
          <cell r="G751">
            <v>0</v>
          </cell>
          <cell r="H751">
            <v>125</v>
          </cell>
          <cell r="AK751">
            <v>0</v>
          </cell>
          <cell r="AL751">
            <v>106.25</v>
          </cell>
          <cell r="AN751">
            <v>0</v>
          </cell>
          <cell r="AO751">
            <v>0</v>
          </cell>
          <cell r="AP751">
            <v>1350</v>
          </cell>
          <cell r="AQ751">
            <v>0</v>
          </cell>
          <cell r="BG751" t="b">
            <v>1</v>
          </cell>
          <cell r="BO751" t="b">
            <v>1</v>
          </cell>
          <cell r="CA751" t="b">
            <v>0</v>
          </cell>
          <cell r="CB751" t="b">
            <v>1</v>
          </cell>
          <cell r="CD751" t="b">
            <v>0</v>
          </cell>
          <cell r="CE751" t="b">
            <v>0</v>
          </cell>
          <cell r="CG751" t="b">
            <v>0</v>
          </cell>
          <cell r="CH751" t="b">
            <v>0</v>
          </cell>
          <cell r="CP751" t="str">
            <v>EHDSLBOC</v>
          </cell>
          <cell r="CT751" t="b">
            <v>0</v>
          </cell>
          <cell r="CV751" t="b">
            <v>0</v>
          </cell>
          <cell r="CX751" t="b">
            <v>0</v>
          </cell>
          <cell r="CZ751" t="b">
            <v>0</v>
          </cell>
          <cell r="DB751" t="b">
            <v>0</v>
          </cell>
          <cell r="DD751" t="b">
            <v>0</v>
          </cell>
          <cell r="DF751" t="b">
            <v>1</v>
          </cell>
          <cell r="DH751" t="b">
            <v>1</v>
          </cell>
          <cell r="DJ751" t="b">
            <v>1</v>
          </cell>
          <cell r="DL751" t="b">
            <v>1</v>
          </cell>
          <cell r="DN751" t="b">
            <v>0</v>
          </cell>
          <cell r="DP751" t="b">
            <v>0</v>
          </cell>
          <cell r="DV751">
            <v>0</v>
          </cell>
          <cell r="DX751">
            <v>0</v>
          </cell>
          <cell r="DZ751">
            <v>0</v>
          </cell>
          <cell r="EB751">
            <v>0</v>
          </cell>
          <cell r="ED751">
            <v>0</v>
          </cell>
          <cell r="EF751">
            <v>0</v>
          </cell>
          <cell r="EJ751">
            <v>125</v>
          </cell>
          <cell r="EL751">
            <v>125</v>
          </cell>
          <cell r="EN751">
            <v>125</v>
          </cell>
          <cell r="EP751">
            <v>125</v>
          </cell>
          <cell r="ER751">
            <v>0</v>
          </cell>
          <cell r="ET751">
            <v>0</v>
          </cell>
          <cell r="EX751">
            <v>0</v>
          </cell>
          <cell r="EZ751">
            <v>0</v>
          </cell>
          <cell r="FD751">
            <v>0</v>
          </cell>
          <cell r="FF751">
            <v>0</v>
          </cell>
        </row>
        <row r="752">
          <cell r="A752" t="str">
            <v>TAS_KV</v>
          </cell>
          <cell r="B752" t="str">
            <v>DK-West</v>
          </cell>
          <cell r="G752">
            <v>6.258</v>
          </cell>
          <cell r="H752">
            <v>16.867924528301888</v>
          </cell>
          <cell r="AK752">
            <v>1.3705020000000001</v>
          </cell>
          <cell r="AL752">
            <v>9.9570767431216005</v>
          </cell>
          <cell r="AN752">
            <v>0</v>
          </cell>
          <cell r="AO752">
            <v>7.2592799999999995</v>
          </cell>
          <cell r="AP752">
            <v>0</v>
          </cell>
          <cell r="AQ752">
            <v>0.56321999999999994</v>
          </cell>
          <cell r="BG752" t="b">
            <v>1</v>
          </cell>
          <cell r="BO752" t="b">
            <v>0</v>
          </cell>
          <cell r="CA752" t="b">
            <v>0</v>
          </cell>
          <cell r="CB752" t="b">
            <v>0</v>
          </cell>
          <cell r="CD752" t="b">
            <v>0</v>
          </cell>
          <cell r="CE752" t="b">
            <v>0</v>
          </cell>
          <cell r="CG752" t="b">
            <v>0</v>
          </cell>
          <cell r="CH752" t="b">
            <v>0</v>
          </cell>
          <cell r="CP752" t="str">
            <v>ECWSTBPC</v>
          </cell>
          <cell r="CT752" t="b">
            <v>0</v>
          </cell>
          <cell r="CV752" t="b">
            <v>0</v>
          </cell>
          <cell r="CX752" t="b">
            <v>0</v>
          </cell>
          <cell r="CZ752" t="b">
            <v>0</v>
          </cell>
          <cell r="DB752" t="b">
            <v>0</v>
          </cell>
          <cell r="DD752" t="b">
            <v>0</v>
          </cell>
          <cell r="DF752" t="b">
            <v>0</v>
          </cell>
          <cell r="DH752" t="b">
            <v>0</v>
          </cell>
          <cell r="DJ752" t="b">
            <v>0</v>
          </cell>
          <cell r="DL752" t="b">
            <v>0</v>
          </cell>
          <cell r="DN752" t="b">
            <v>0</v>
          </cell>
          <cell r="DP752" t="b">
            <v>0</v>
          </cell>
          <cell r="DV752">
            <v>0</v>
          </cell>
          <cell r="DX752">
            <v>0</v>
          </cell>
          <cell r="DZ752">
            <v>0</v>
          </cell>
          <cell r="EB752">
            <v>0</v>
          </cell>
          <cell r="ED752">
            <v>0</v>
          </cell>
          <cell r="EF752">
            <v>0</v>
          </cell>
          <cell r="EJ752">
            <v>0</v>
          </cell>
          <cell r="EL752">
            <v>0</v>
          </cell>
          <cell r="EN752">
            <v>0</v>
          </cell>
          <cell r="EP752">
            <v>0</v>
          </cell>
          <cell r="ER752">
            <v>0</v>
          </cell>
          <cell r="ET752">
            <v>0</v>
          </cell>
          <cell r="EX752">
            <v>0</v>
          </cell>
          <cell r="EZ752">
            <v>0</v>
          </cell>
          <cell r="FD752">
            <v>0</v>
          </cell>
          <cell r="FF752">
            <v>0</v>
          </cell>
        </row>
        <row r="753">
          <cell r="A753" t="str">
            <v>TAS_KV</v>
          </cell>
          <cell r="B753" t="str">
            <v>DK-West</v>
          </cell>
          <cell r="G753">
            <v>6.258</v>
          </cell>
          <cell r="H753">
            <v>16.867924528301888</v>
          </cell>
          <cell r="AK753">
            <v>1.3705020000000001</v>
          </cell>
          <cell r="AL753">
            <v>9.9570767431216005</v>
          </cell>
          <cell r="AN753">
            <v>0</v>
          </cell>
          <cell r="AO753">
            <v>7.2592799999999995</v>
          </cell>
          <cell r="AP753">
            <v>0</v>
          </cell>
          <cell r="AQ753">
            <v>0.56321999999999994</v>
          </cell>
          <cell r="BG753" t="b">
            <v>1</v>
          </cell>
          <cell r="BO753" t="b">
            <v>0</v>
          </cell>
          <cell r="CA753" t="b">
            <v>0</v>
          </cell>
          <cell r="CB753" t="b">
            <v>0</v>
          </cell>
          <cell r="CD753" t="b">
            <v>0</v>
          </cell>
          <cell r="CE753" t="b">
            <v>0</v>
          </cell>
          <cell r="CG753" t="b">
            <v>0</v>
          </cell>
          <cell r="CH753" t="b">
            <v>0</v>
          </cell>
          <cell r="CP753" t="str">
            <v>ECWSTBPC</v>
          </cell>
          <cell r="CT753" t="b">
            <v>0</v>
          </cell>
          <cell r="CV753" t="b">
            <v>0</v>
          </cell>
          <cell r="CX753" t="b">
            <v>0</v>
          </cell>
          <cell r="CZ753" t="b">
            <v>0</v>
          </cell>
          <cell r="DB753" t="b">
            <v>0</v>
          </cell>
          <cell r="DD753" t="b">
            <v>0</v>
          </cell>
          <cell r="DF753" t="b">
            <v>0</v>
          </cell>
          <cell r="DH753" t="b">
            <v>0</v>
          </cell>
          <cell r="DJ753" t="b">
            <v>0</v>
          </cell>
          <cell r="DL753" t="b">
            <v>0</v>
          </cell>
          <cell r="DN753" t="b">
            <v>0</v>
          </cell>
          <cell r="DP753" t="b">
            <v>0</v>
          </cell>
          <cell r="DV753">
            <v>0</v>
          </cell>
          <cell r="DX753">
            <v>0</v>
          </cell>
          <cell r="DZ753">
            <v>0</v>
          </cell>
          <cell r="EB753">
            <v>0</v>
          </cell>
          <cell r="ED753">
            <v>0</v>
          </cell>
          <cell r="EF753">
            <v>0</v>
          </cell>
          <cell r="EJ753">
            <v>0</v>
          </cell>
          <cell r="EL753">
            <v>0</v>
          </cell>
          <cell r="EN753">
            <v>0</v>
          </cell>
          <cell r="EP753">
            <v>0</v>
          </cell>
          <cell r="ER753">
            <v>0</v>
          </cell>
          <cell r="ET753">
            <v>0</v>
          </cell>
          <cell r="EX753">
            <v>0</v>
          </cell>
          <cell r="EZ753">
            <v>0</v>
          </cell>
          <cell r="FD753">
            <v>0</v>
          </cell>
          <cell r="FF753">
            <v>0</v>
          </cell>
        </row>
        <row r="754">
          <cell r="A754" t="str">
            <v>TAS_KV</v>
          </cell>
          <cell r="B754" t="str">
            <v>DK-West</v>
          </cell>
          <cell r="G754">
            <v>6.258</v>
          </cell>
          <cell r="H754">
            <v>16.867924528301888</v>
          </cell>
          <cell r="AK754">
            <v>1.3705020000000001</v>
          </cell>
          <cell r="AL754">
            <v>9.9570767431216005</v>
          </cell>
          <cell r="AN754">
            <v>0</v>
          </cell>
          <cell r="AO754">
            <v>7.2592799999999995</v>
          </cell>
          <cell r="AP754">
            <v>0</v>
          </cell>
          <cell r="AQ754">
            <v>0.56321999999999994</v>
          </cell>
          <cell r="BG754" t="b">
            <v>1</v>
          </cell>
          <cell r="BO754" t="b">
            <v>1</v>
          </cell>
          <cell r="CA754" t="b">
            <v>1</v>
          </cell>
          <cell r="CB754" t="b">
            <v>1</v>
          </cell>
          <cell r="CD754" t="b">
            <v>0</v>
          </cell>
          <cell r="CE754" t="b">
            <v>0</v>
          </cell>
          <cell r="CG754" t="b">
            <v>0</v>
          </cell>
          <cell r="CH754" t="b">
            <v>0</v>
          </cell>
          <cell r="CP754" t="str">
            <v>ECWSTBPC</v>
          </cell>
          <cell r="CT754" t="b">
            <v>1</v>
          </cell>
          <cell r="CV754" t="b">
            <v>0</v>
          </cell>
          <cell r="CX754" t="b">
            <v>0</v>
          </cell>
          <cell r="CZ754" t="b">
            <v>0</v>
          </cell>
          <cell r="DB754" t="b">
            <v>0</v>
          </cell>
          <cell r="DD754" t="b">
            <v>0</v>
          </cell>
          <cell r="DF754" t="b">
            <v>1</v>
          </cell>
          <cell r="DH754" t="b">
            <v>0</v>
          </cell>
          <cell r="DJ754" t="b">
            <v>0</v>
          </cell>
          <cell r="DL754" t="b">
            <v>0</v>
          </cell>
          <cell r="DN754" t="b">
            <v>0</v>
          </cell>
          <cell r="DP754" t="b">
            <v>0</v>
          </cell>
          <cell r="DV754">
            <v>6.258</v>
          </cell>
          <cell r="DX754">
            <v>0</v>
          </cell>
          <cell r="DZ754">
            <v>0</v>
          </cell>
          <cell r="EB754">
            <v>0</v>
          </cell>
          <cell r="ED754">
            <v>0</v>
          </cell>
          <cell r="EF754">
            <v>0</v>
          </cell>
          <cell r="EJ754">
            <v>16.867924528301888</v>
          </cell>
          <cell r="EL754">
            <v>0</v>
          </cell>
          <cell r="EN754">
            <v>0</v>
          </cell>
          <cell r="EP754">
            <v>0</v>
          </cell>
          <cell r="ER754">
            <v>0</v>
          </cell>
          <cell r="ET754">
            <v>0</v>
          </cell>
          <cell r="EX754">
            <v>0</v>
          </cell>
          <cell r="EZ754">
            <v>0</v>
          </cell>
          <cell r="FD754">
            <v>0</v>
          </cell>
          <cell r="FF754">
            <v>0</v>
          </cell>
        </row>
        <row r="755">
          <cell r="A755" t="str">
            <v>TAS_KV</v>
          </cell>
          <cell r="B755" t="str">
            <v>DK-West</v>
          </cell>
          <cell r="G755">
            <v>6.258</v>
          </cell>
          <cell r="H755">
            <v>16.867924528301888</v>
          </cell>
          <cell r="AK755">
            <v>1.3705020000000001</v>
          </cell>
          <cell r="AL755">
            <v>9.9570767431216005</v>
          </cell>
          <cell r="AN755">
            <v>0</v>
          </cell>
          <cell r="AO755">
            <v>7.2592799999999995</v>
          </cell>
          <cell r="AP755">
            <v>0</v>
          </cell>
          <cell r="AQ755">
            <v>0.56321999999999994</v>
          </cell>
          <cell r="BG755" t="b">
            <v>1</v>
          </cell>
          <cell r="BO755" t="b">
            <v>0</v>
          </cell>
          <cell r="CA755" t="b">
            <v>0</v>
          </cell>
          <cell r="CB755" t="b">
            <v>0</v>
          </cell>
          <cell r="CD755" t="b">
            <v>1</v>
          </cell>
          <cell r="CE755" t="b">
            <v>1</v>
          </cell>
          <cell r="CG755" t="b">
            <v>0</v>
          </cell>
          <cell r="CH755" t="b">
            <v>0</v>
          </cell>
          <cell r="CT755" t="b">
            <v>0</v>
          </cell>
          <cell r="CV755" t="b">
            <v>0</v>
          </cell>
          <cell r="CX755" t="b">
            <v>0</v>
          </cell>
          <cell r="CZ755" t="b">
            <v>0</v>
          </cell>
          <cell r="DB755" t="b">
            <v>0</v>
          </cell>
          <cell r="DD755" t="b">
            <v>0</v>
          </cell>
          <cell r="DF755" t="b">
            <v>0</v>
          </cell>
          <cell r="DH755" t="b">
            <v>0</v>
          </cell>
          <cell r="DJ755" t="b">
            <v>0</v>
          </cell>
          <cell r="DL755" t="b">
            <v>0</v>
          </cell>
          <cell r="DN755" t="b">
            <v>0</v>
          </cell>
          <cell r="DP755" t="b">
            <v>0</v>
          </cell>
          <cell r="DV755">
            <v>0</v>
          </cell>
          <cell r="DX755">
            <v>0</v>
          </cell>
          <cell r="DZ755">
            <v>0</v>
          </cell>
          <cell r="EB755">
            <v>0</v>
          </cell>
          <cell r="ED755">
            <v>0</v>
          </cell>
          <cell r="EF755">
            <v>0</v>
          </cell>
          <cell r="EJ755">
            <v>0</v>
          </cell>
          <cell r="EL755">
            <v>0</v>
          </cell>
          <cell r="EN755">
            <v>0</v>
          </cell>
          <cell r="EP755">
            <v>0</v>
          </cell>
          <cell r="ER755">
            <v>0</v>
          </cell>
          <cell r="ET755">
            <v>0</v>
          </cell>
          <cell r="EX755">
            <v>6.258</v>
          </cell>
          <cell r="EZ755">
            <v>16.867924528301888</v>
          </cell>
          <cell r="FD755">
            <v>0</v>
          </cell>
          <cell r="FF755">
            <v>0</v>
          </cell>
        </row>
        <row r="756">
          <cell r="A756" t="str">
            <v>TAS_KV2</v>
          </cell>
          <cell r="B756" t="str">
            <v>DK-West</v>
          </cell>
          <cell r="G756">
            <v>14.312904453749526</v>
          </cell>
          <cell r="H756">
            <v>40</v>
          </cell>
          <cell r="AK756">
            <v>3.4808983631518844</v>
          </cell>
          <cell r="AL756">
            <v>27.186655319148926</v>
          </cell>
          <cell r="AN756">
            <v>0</v>
          </cell>
          <cell r="AO756">
            <v>16.60296916634945</v>
          </cell>
          <cell r="AP756">
            <v>0</v>
          </cell>
          <cell r="AQ756">
            <v>1.0019033117624667</v>
          </cell>
          <cell r="BG756" t="b">
            <v>1</v>
          </cell>
          <cell r="BO756" t="b">
            <v>0</v>
          </cell>
          <cell r="CA756" t="b">
            <v>0</v>
          </cell>
          <cell r="CB756" t="b">
            <v>0</v>
          </cell>
          <cell r="CD756" t="b">
            <v>0</v>
          </cell>
          <cell r="CE756" t="b">
            <v>0</v>
          </cell>
          <cell r="CG756" t="b">
            <v>0</v>
          </cell>
          <cell r="CH756" t="b">
            <v>0</v>
          </cell>
          <cell r="CP756" t="str">
            <v>ECWSTBPC</v>
          </cell>
          <cell r="CT756" t="b">
            <v>0</v>
          </cell>
          <cell r="CV756" t="b">
            <v>1</v>
          </cell>
          <cell r="CX756" t="b">
            <v>1</v>
          </cell>
          <cell r="CZ756" t="b">
            <v>1</v>
          </cell>
          <cell r="DB756" t="b">
            <v>1</v>
          </cell>
          <cell r="DD756" t="b">
            <v>0</v>
          </cell>
          <cell r="DF756" t="b">
            <v>0</v>
          </cell>
          <cell r="DH756" t="b">
            <v>1</v>
          </cell>
          <cell r="DJ756" t="b">
            <v>1</v>
          </cell>
          <cell r="DL756" t="b">
            <v>1</v>
          </cell>
          <cell r="DN756" t="b">
            <v>1</v>
          </cell>
          <cell r="DP756" t="b">
            <v>0</v>
          </cell>
          <cell r="DV756">
            <v>0</v>
          </cell>
          <cell r="DX756">
            <v>0</v>
          </cell>
          <cell r="DZ756">
            <v>0</v>
          </cell>
          <cell r="EB756">
            <v>0</v>
          </cell>
          <cell r="ED756">
            <v>0</v>
          </cell>
          <cell r="EF756">
            <v>0</v>
          </cell>
          <cell r="EJ756">
            <v>0</v>
          </cell>
          <cell r="EL756">
            <v>0</v>
          </cell>
          <cell r="EN756">
            <v>0</v>
          </cell>
          <cell r="EP756">
            <v>0</v>
          </cell>
          <cell r="ER756">
            <v>0</v>
          </cell>
          <cell r="ET756">
            <v>0</v>
          </cell>
          <cell r="EX756">
            <v>0</v>
          </cell>
          <cell r="EZ756">
            <v>0</v>
          </cell>
          <cell r="FD756">
            <v>0</v>
          </cell>
          <cell r="FF756">
            <v>0</v>
          </cell>
        </row>
        <row r="757">
          <cell r="A757" t="str">
            <v>TAS_Kedler</v>
          </cell>
          <cell r="B757" t="str">
            <v>DK-West</v>
          </cell>
          <cell r="G757">
            <v>0</v>
          </cell>
          <cell r="H757">
            <v>19.399999999999999</v>
          </cell>
          <cell r="AK757">
            <v>0</v>
          </cell>
          <cell r="AL757">
            <v>15.2872</v>
          </cell>
          <cell r="AN757">
            <v>0</v>
          </cell>
          <cell r="AO757">
            <v>3.8411999999999997</v>
          </cell>
          <cell r="AP757">
            <v>0</v>
          </cell>
          <cell r="AQ757">
            <v>1.3580000000000001</v>
          </cell>
          <cell r="BG757" t="b">
            <v>1</v>
          </cell>
          <cell r="BO757" t="b">
            <v>0</v>
          </cell>
          <cell r="CA757" t="b">
            <v>0</v>
          </cell>
          <cell r="CB757" t="b">
            <v>0</v>
          </cell>
          <cell r="CD757" t="b">
            <v>0</v>
          </cell>
          <cell r="CE757" t="b">
            <v>0</v>
          </cell>
          <cell r="CG757" t="b">
            <v>0</v>
          </cell>
          <cell r="CH757" t="b">
            <v>0</v>
          </cell>
          <cell r="CP757" t="str">
            <v>EHWSTBOC</v>
          </cell>
          <cell r="CT757" t="b">
            <v>0</v>
          </cell>
          <cell r="CV757" t="b">
            <v>0</v>
          </cell>
          <cell r="CX757" t="b">
            <v>0</v>
          </cell>
          <cell r="CZ757" t="b">
            <v>0</v>
          </cell>
          <cell r="DB757" t="b">
            <v>0</v>
          </cell>
          <cell r="DD757" t="b">
            <v>0</v>
          </cell>
          <cell r="DF757" t="b">
            <v>0</v>
          </cell>
          <cell r="DH757" t="b">
            <v>0</v>
          </cell>
          <cell r="DJ757" t="b">
            <v>0</v>
          </cell>
          <cell r="DL757" t="b">
            <v>0</v>
          </cell>
          <cell r="DN757" t="b">
            <v>0</v>
          </cell>
          <cell r="DP757" t="b">
            <v>0</v>
          </cell>
          <cell r="DV757">
            <v>0</v>
          </cell>
          <cell r="DX757">
            <v>0</v>
          </cell>
          <cell r="DZ757">
            <v>0</v>
          </cell>
          <cell r="EB757">
            <v>0</v>
          </cell>
          <cell r="ED757">
            <v>0</v>
          </cell>
          <cell r="EF757">
            <v>0</v>
          </cell>
          <cell r="EJ757">
            <v>0</v>
          </cell>
          <cell r="EL757">
            <v>0</v>
          </cell>
          <cell r="EN757">
            <v>0</v>
          </cell>
          <cell r="EP757">
            <v>0</v>
          </cell>
          <cell r="ER757">
            <v>0</v>
          </cell>
          <cell r="ET757">
            <v>0</v>
          </cell>
          <cell r="EX757">
            <v>0</v>
          </cell>
          <cell r="EZ757">
            <v>0</v>
          </cell>
          <cell r="FD757">
            <v>0</v>
          </cell>
          <cell r="FF757">
            <v>0</v>
          </cell>
        </row>
        <row r="758">
          <cell r="A758" t="str">
            <v>TAS_Kedler</v>
          </cell>
          <cell r="B758" t="str">
            <v>DK-West</v>
          </cell>
          <cell r="G758">
            <v>0</v>
          </cell>
          <cell r="H758">
            <v>7.0000000000000007E-2</v>
          </cell>
          <cell r="AK758">
            <v>0</v>
          </cell>
          <cell r="AL758">
            <v>5.6560000000000006E-2</v>
          </cell>
          <cell r="AN758">
            <v>0</v>
          </cell>
          <cell r="AO758">
            <v>1.3860000000000003E-2</v>
          </cell>
          <cell r="AP758">
            <v>0</v>
          </cell>
          <cell r="AQ758">
            <v>4.9000000000000007E-3</v>
          </cell>
          <cell r="BG758" t="b">
            <v>1</v>
          </cell>
          <cell r="BO758" t="b">
            <v>0</v>
          </cell>
          <cell r="CA758" t="b">
            <v>0</v>
          </cell>
          <cell r="CB758" t="b">
            <v>0</v>
          </cell>
          <cell r="CD758" t="b">
            <v>0</v>
          </cell>
          <cell r="CE758" t="b">
            <v>0</v>
          </cell>
          <cell r="CG758" t="b">
            <v>0</v>
          </cell>
          <cell r="CH758" t="b">
            <v>0</v>
          </cell>
          <cell r="CP758" t="str">
            <v>EHWSTBOC</v>
          </cell>
          <cell r="CT758" t="b">
            <v>0</v>
          </cell>
          <cell r="CV758" t="b">
            <v>0</v>
          </cell>
          <cell r="CX758" t="b">
            <v>0</v>
          </cell>
          <cell r="CZ758" t="b">
            <v>0</v>
          </cell>
          <cell r="DB758" t="b">
            <v>0</v>
          </cell>
          <cell r="DD758" t="b">
            <v>0</v>
          </cell>
          <cell r="DF758" t="b">
            <v>0</v>
          </cell>
          <cell r="DH758" t="b">
            <v>0</v>
          </cell>
          <cell r="DJ758" t="b">
            <v>0</v>
          </cell>
          <cell r="DL758" t="b">
            <v>0</v>
          </cell>
          <cell r="DN758" t="b">
            <v>0</v>
          </cell>
          <cell r="DP758" t="b">
            <v>0</v>
          </cell>
          <cell r="DV758">
            <v>0</v>
          </cell>
          <cell r="DX758">
            <v>0</v>
          </cell>
          <cell r="DZ758">
            <v>0</v>
          </cell>
          <cell r="EB758">
            <v>0</v>
          </cell>
          <cell r="ED758">
            <v>0</v>
          </cell>
          <cell r="EF758">
            <v>0</v>
          </cell>
          <cell r="EJ758">
            <v>0</v>
          </cell>
          <cell r="EL758">
            <v>0</v>
          </cell>
          <cell r="EN758">
            <v>0</v>
          </cell>
          <cell r="EP758">
            <v>0</v>
          </cell>
          <cell r="ER758">
            <v>0</v>
          </cell>
          <cell r="ET758">
            <v>0</v>
          </cell>
          <cell r="EX758">
            <v>0</v>
          </cell>
          <cell r="EZ758">
            <v>0</v>
          </cell>
          <cell r="FD758">
            <v>0</v>
          </cell>
          <cell r="FF758">
            <v>0</v>
          </cell>
        </row>
        <row r="759">
          <cell r="A759" t="str">
            <v>VejleRenseanlæg</v>
          </cell>
          <cell r="B759" t="str">
            <v>DK-West</v>
          </cell>
          <cell r="G759">
            <v>0.46899999999999997</v>
          </cell>
          <cell r="H759">
            <v>0.29084167931208899</v>
          </cell>
          <cell r="AK759">
            <v>0.15383937681989002</v>
          </cell>
          <cell r="AL759">
            <v>5.9160946523086545E-2</v>
          </cell>
          <cell r="AN759">
            <v>0</v>
          </cell>
          <cell r="AO759">
            <v>4.6899999999999997E-2</v>
          </cell>
          <cell r="AP759">
            <v>14.069999999999999</v>
          </cell>
          <cell r="AQ759">
            <v>4.6899999999999997E-2</v>
          </cell>
          <cell r="BG759" t="b">
            <v>1</v>
          </cell>
          <cell r="BO759" t="b">
            <v>1</v>
          </cell>
          <cell r="CA759" t="b">
            <v>1</v>
          </cell>
          <cell r="CB759" t="b">
            <v>1</v>
          </cell>
          <cell r="CD759" t="b">
            <v>0</v>
          </cell>
          <cell r="CE759" t="b">
            <v>0</v>
          </cell>
          <cell r="CG759" t="b">
            <v>0</v>
          </cell>
          <cell r="CH759" t="b">
            <v>0</v>
          </cell>
          <cell r="CP759" t="str">
            <v>ECBGAENC</v>
          </cell>
          <cell r="CT759" t="b">
            <v>1</v>
          </cell>
          <cell r="CV759" t="b">
            <v>1</v>
          </cell>
          <cell r="CX759" t="b">
            <v>1</v>
          </cell>
          <cell r="CZ759" t="b">
            <v>0</v>
          </cell>
          <cell r="DB759" t="b">
            <v>0</v>
          </cell>
          <cell r="DD759" t="b">
            <v>0</v>
          </cell>
          <cell r="DF759" t="b">
            <v>1</v>
          </cell>
          <cell r="DH759" t="b">
            <v>1</v>
          </cell>
          <cell r="DJ759" t="b">
            <v>1</v>
          </cell>
          <cell r="DL759" t="b">
            <v>0</v>
          </cell>
          <cell r="DN759" t="b">
            <v>0</v>
          </cell>
          <cell r="DP759" t="b">
            <v>0</v>
          </cell>
          <cell r="DV759">
            <v>0.46899999999999997</v>
          </cell>
          <cell r="DX759">
            <v>0.46899999999999997</v>
          </cell>
          <cell r="DZ759">
            <v>0.46899999999999997</v>
          </cell>
          <cell r="EB759">
            <v>0</v>
          </cell>
          <cell r="ED759">
            <v>0</v>
          </cell>
          <cell r="EF759">
            <v>0</v>
          </cell>
          <cell r="EJ759">
            <v>0.29084167931208899</v>
          </cell>
          <cell r="EL759">
            <v>0.29084167931208899</v>
          </cell>
          <cell r="EN759">
            <v>0.29084167931208899</v>
          </cell>
          <cell r="EP759">
            <v>0</v>
          </cell>
          <cell r="ER759">
            <v>0</v>
          </cell>
          <cell r="ET759">
            <v>0</v>
          </cell>
          <cell r="EX759">
            <v>0</v>
          </cell>
          <cell r="EZ759">
            <v>0</v>
          </cell>
          <cell r="FD759">
            <v>0</v>
          </cell>
          <cell r="FF759">
            <v>0</v>
          </cell>
        </row>
        <row r="760">
          <cell r="A760" t="str">
            <v>IndustryHeatTVIS</v>
          </cell>
          <cell r="B760" t="str">
            <v>DK-West</v>
          </cell>
          <cell r="G760">
            <v>0</v>
          </cell>
          <cell r="H760">
            <v>81.297337335236165</v>
          </cell>
          <cell r="N760">
            <v>511.52284651330598</v>
          </cell>
          <cell r="AK760">
            <v>0</v>
          </cell>
          <cell r="AL760">
            <v>0</v>
          </cell>
          <cell r="AN760">
            <v>0</v>
          </cell>
          <cell r="AO760">
            <v>0</v>
          </cell>
          <cell r="AP760">
            <v>0</v>
          </cell>
          <cell r="AQ760">
            <v>0</v>
          </cell>
          <cell r="BG760" t="b">
            <v>0</v>
          </cell>
          <cell r="BO760" t="b">
            <v>0</v>
          </cell>
          <cell r="CA760" t="b">
            <v>0</v>
          </cell>
          <cell r="CB760" t="b">
            <v>0</v>
          </cell>
          <cell r="CD760" t="b">
            <v>0</v>
          </cell>
          <cell r="CE760" t="b">
            <v>0</v>
          </cell>
          <cell r="CG760" t="b">
            <v>0</v>
          </cell>
          <cell r="CH760" t="b">
            <v>0</v>
          </cell>
          <cell r="CP760">
            <v>0</v>
          </cell>
          <cell r="CT760" t="b">
            <v>0</v>
          </cell>
          <cell r="CV760" t="b">
            <v>0</v>
          </cell>
          <cell r="CX760" t="b">
            <v>0</v>
          </cell>
          <cell r="CZ760" t="b">
            <v>0</v>
          </cell>
          <cell r="DB760" t="b">
            <v>0</v>
          </cell>
          <cell r="DD760" t="b">
            <v>0</v>
          </cell>
          <cell r="DF760" t="b">
            <v>0</v>
          </cell>
          <cell r="DH760" t="b">
            <v>0</v>
          </cell>
          <cell r="DJ760" t="b">
            <v>0</v>
          </cell>
          <cell r="DL760" t="b">
            <v>0</v>
          </cell>
          <cell r="DN760" t="b">
            <v>0</v>
          </cell>
          <cell r="DP760" t="b">
            <v>0</v>
          </cell>
          <cell r="DV760">
            <v>0</v>
          </cell>
          <cell r="DX760">
            <v>0</v>
          </cell>
          <cell r="DZ760">
            <v>0</v>
          </cell>
          <cell r="EB760">
            <v>0</v>
          </cell>
          <cell r="ED760">
            <v>0</v>
          </cell>
          <cell r="EF760">
            <v>0</v>
          </cell>
          <cell r="EJ760">
            <v>0</v>
          </cell>
          <cell r="EL760">
            <v>0</v>
          </cell>
          <cell r="EN760">
            <v>0</v>
          </cell>
          <cell r="EP760">
            <v>0</v>
          </cell>
          <cell r="ER760">
            <v>0</v>
          </cell>
          <cell r="ET760">
            <v>0</v>
          </cell>
          <cell r="EX760">
            <v>0</v>
          </cell>
          <cell r="EZ760">
            <v>0</v>
          </cell>
          <cell r="FD760">
            <v>0</v>
          </cell>
          <cell r="FF760">
            <v>0</v>
          </cell>
        </row>
        <row r="761">
          <cell r="A761" t="str">
            <v>IndustryHeatTVIS</v>
          </cell>
          <cell r="B761" t="str">
            <v>DK-West</v>
          </cell>
          <cell r="G761">
            <v>0</v>
          </cell>
          <cell r="H761">
            <v>81.609388802641263</v>
          </cell>
          <cell r="N761">
            <v>513.48627434621881</v>
          </cell>
          <cell r="AK761">
            <v>0</v>
          </cell>
          <cell r="AL761">
            <v>0</v>
          </cell>
          <cell r="AN761">
            <v>0</v>
          </cell>
          <cell r="AO761">
            <v>0</v>
          </cell>
          <cell r="AP761">
            <v>0</v>
          </cell>
          <cell r="AQ761">
            <v>0</v>
          </cell>
          <cell r="BG761" t="b">
            <v>0</v>
          </cell>
          <cell r="BO761" t="b">
            <v>0</v>
          </cell>
          <cell r="CA761" t="b">
            <v>0</v>
          </cell>
          <cell r="CB761" t="b">
            <v>0</v>
          </cell>
          <cell r="CD761" t="b">
            <v>0</v>
          </cell>
          <cell r="CE761" t="b">
            <v>0</v>
          </cell>
          <cell r="CG761" t="b">
            <v>0</v>
          </cell>
          <cell r="CH761" t="b">
            <v>0</v>
          </cell>
          <cell r="CP761">
            <v>0</v>
          </cell>
          <cell r="CT761" t="b">
            <v>0</v>
          </cell>
          <cell r="CV761" t="b">
            <v>0</v>
          </cell>
          <cell r="CX761" t="b">
            <v>0</v>
          </cell>
          <cell r="CZ761" t="b">
            <v>0</v>
          </cell>
          <cell r="DB761" t="b">
            <v>0</v>
          </cell>
          <cell r="DD761" t="b">
            <v>0</v>
          </cell>
          <cell r="DF761" t="b">
            <v>0</v>
          </cell>
          <cell r="DH761" t="b">
            <v>0</v>
          </cell>
          <cell r="DJ761" t="b">
            <v>0</v>
          </cell>
          <cell r="DL761" t="b">
            <v>0</v>
          </cell>
          <cell r="DN761" t="b">
            <v>0</v>
          </cell>
          <cell r="DP761" t="b">
            <v>0</v>
          </cell>
          <cell r="DV761">
            <v>0</v>
          </cell>
          <cell r="DX761">
            <v>0</v>
          </cell>
          <cell r="DZ761">
            <v>0</v>
          </cell>
          <cell r="EB761">
            <v>0</v>
          </cell>
          <cell r="ED761">
            <v>0</v>
          </cell>
          <cell r="EF761">
            <v>0</v>
          </cell>
          <cell r="EJ761">
            <v>0</v>
          </cell>
          <cell r="EL761">
            <v>0</v>
          </cell>
          <cell r="EN761">
            <v>0</v>
          </cell>
          <cell r="EP761">
            <v>0</v>
          </cell>
          <cell r="ER761">
            <v>0</v>
          </cell>
          <cell r="ET761">
            <v>0</v>
          </cell>
          <cell r="EX761">
            <v>0</v>
          </cell>
          <cell r="EZ761">
            <v>0</v>
          </cell>
          <cell r="FD761">
            <v>0</v>
          </cell>
          <cell r="FF761">
            <v>0</v>
          </cell>
        </row>
        <row r="762">
          <cell r="A762" t="str">
            <v>SVS3</v>
          </cell>
          <cell r="B762" t="str">
            <v>DK-West</v>
          </cell>
          <cell r="G762">
            <v>436</v>
          </cell>
          <cell r="H762">
            <v>299</v>
          </cell>
          <cell r="AK762">
            <v>184.428</v>
          </cell>
          <cell r="AL762">
            <v>743.98235294117637</v>
          </cell>
          <cell r="AN762">
            <v>50.830000000000005</v>
          </cell>
          <cell r="AO762">
            <v>390.08733003999237</v>
          </cell>
          <cell r="AP762">
            <v>6540</v>
          </cell>
          <cell r="AQ762">
            <v>61.040000000000006</v>
          </cell>
          <cell r="BG762" t="b">
            <v>1</v>
          </cell>
          <cell r="BO762" t="b">
            <v>0</v>
          </cell>
          <cell r="CA762" t="b">
            <v>0</v>
          </cell>
          <cell r="CB762" t="b">
            <v>0</v>
          </cell>
          <cell r="CD762" t="b">
            <v>0</v>
          </cell>
          <cell r="CE762" t="b">
            <v>0</v>
          </cell>
          <cell r="CG762" t="b">
            <v>0</v>
          </cell>
          <cell r="CH762" t="b">
            <v>0</v>
          </cell>
          <cell r="CP762" t="str">
            <v>ECGASEXC</v>
          </cell>
          <cell r="CT762" t="b">
            <v>0</v>
          </cell>
          <cell r="CV762" t="b">
            <v>0</v>
          </cell>
          <cell r="CX762" t="b">
            <v>0</v>
          </cell>
          <cell r="CZ762" t="b">
            <v>0</v>
          </cell>
          <cell r="DB762" t="b">
            <v>0</v>
          </cell>
          <cell r="DD762" t="b">
            <v>0</v>
          </cell>
          <cell r="DF762" t="b">
            <v>0</v>
          </cell>
          <cell r="DH762" t="b">
            <v>0</v>
          </cell>
          <cell r="DJ762" t="b">
            <v>0</v>
          </cell>
          <cell r="DL762" t="b">
            <v>0</v>
          </cell>
          <cell r="DN762" t="b">
            <v>0</v>
          </cell>
          <cell r="DP762" t="b">
            <v>0</v>
          </cell>
          <cell r="DV762">
            <v>0</v>
          </cell>
          <cell r="DX762">
            <v>0</v>
          </cell>
          <cell r="DZ762">
            <v>0</v>
          </cell>
          <cell r="EB762">
            <v>0</v>
          </cell>
          <cell r="ED762">
            <v>0</v>
          </cell>
          <cell r="EF762">
            <v>0</v>
          </cell>
          <cell r="EJ762">
            <v>0</v>
          </cell>
          <cell r="EL762">
            <v>0</v>
          </cell>
          <cell r="EN762">
            <v>0</v>
          </cell>
          <cell r="EP762">
            <v>0</v>
          </cell>
          <cell r="ER762">
            <v>0</v>
          </cell>
          <cell r="ET762">
            <v>0</v>
          </cell>
          <cell r="EX762">
            <v>0</v>
          </cell>
          <cell r="EZ762">
            <v>0</v>
          </cell>
          <cell r="FD762">
            <v>0</v>
          </cell>
          <cell r="FF762">
            <v>0</v>
          </cell>
        </row>
        <row r="763">
          <cell r="A763" t="str">
            <v>SVS3</v>
          </cell>
          <cell r="B763" t="str">
            <v>DK-West</v>
          </cell>
          <cell r="G763">
            <v>436</v>
          </cell>
          <cell r="H763">
            <v>299</v>
          </cell>
          <cell r="AK763">
            <v>184.428</v>
          </cell>
          <cell r="AL763">
            <v>743.98235294117637</v>
          </cell>
          <cell r="AN763">
            <v>50.830000000000005</v>
          </cell>
          <cell r="AO763">
            <v>390.08733003999237</v>
          </cell>
          <cell r="AP763">
            <v>6540</v>
          </cell>
          <cell r="AQ763">
            <v>61.040000000000006</v>
          </cell>
          <cell r="BG763" t="b">
            <v>1</v>
          </cell>
          <cell r="BO763" t="b">
            <v>0</v>
          </cell>
          <cell r="CA763" t="b">
            <v>0</v>
          </cell>
          <cell r="CB763" t="b">
            <v>0</v>
          </cell>
          <cell r="CD763" t="b">
            <v>0</v>
          </cell>
          <cell r="CE763" t="b">
            <v>0</v>
          </cell>
          <cell r="CG763" t="b">
            <v>0</v>
          </cell>
          <cell r="CH763" t="b">
            <v>0</v>
          </cell>
          <cell r="CP763" t="str">
            <v>ECGASEXC</v>
          </cell>
          <cell r="CT763" t="b">
            <v>0</v>
          </cell>
          <cell r="CV763" t="b">
            <v>0</v>
          </cell>
          <cell r="CX763" t="b">
            <v>0</v>
          </cell>
          <cell r="CZ763" t="b">
            <v>0</v>
          </cell>
          <cell r="DB763" t="b">
            <v>0</v>
          </cell>
          <cell r="DD763" t="b">
            <v>0</v>
          </cell>
          <cell r="DF763" t="b">
            <v>0</v>
          </cell>
          <cell r="DH763" t="b">
            <v>0</v>
          </cell>
          <cell r="DJ763" t="b">
            <v>0</v>
          </cell>
          <cell r="DL763" t="b">
            <v>0</v>
          </cell>
          <cell r="DN763" t="b">
            <v>0</v>
          </cell>
          <cell r="DP763" t="b">
            <v>0</v>
          </cell>
          <cell r="DV763">
            <v>0</v>
          </cell>
          <cell r="DX763">
            <v>0</v>
          </cell>
          <cell r="DZ763">
            <v>0</v>
          </cell>
          <cell r="EB763">
            <v>0</v>
          </cell>
          <cell r="ED763">
            <v>0</v>
          </cell>
          <cell r="EF763">
            <v>0</v>
          </cell>
          <cell r="EJ763">
            <v>0</v>
          </cell>
          <cell r="EL763">
            <v>0</v>
          </cell>
          <cell r="EN763">
            <v>0</v>
          </cell>
          <cell r="EP763">
            <v>0</v>
          </cell>
          <cell r="ER763">
            <v>0</v>
          </cell>
          <cell r="ET763">
            <v>0</v>
          </cell>
          <cell r="EX763">
            <v>0</v>
          </cell>
          <cell r="EZ763">
            <v>0</v>
          </cell>
          <cell r="FD763">
            <v>0</v>
          </cell>
          <cell r="FF763">
            <v>0</v>
          </cell>
        </row>
        <row r="764">
          <cell r="A764" t="str">
            <v>SVS3</v>
          </cell>
          <cell r="B764" t="str">
            <v>DK-West</v>
          </cell>
          <cell r="G764">
            <v>436</v>
          </cell>
          <cell r="H764">
            <v>299</v>
          </cell>
          <cell r="AK764">
            <v>184.428</v>
          </cell>
          <cell r="AL764">
            <v>743.98235294117637</v>
          </cell>
          <cell r="AN764">
            <v>50.830000000000005</v>
          </cell>
          <cell r="AO764">
            <v>390.08733003999237</v>
          </cell>
          <cell r="AP764">
            <v>6540</v>
          </cell>
          <cell r="AQ764">
            <v>61.040000000000006</v>
          </cell>
          <cell r="BG764" t="b">
            <v>1</v>
          </cell>
          <cell r="BO764" t="b">
            <v>0</v>
          </cell>
          <cell r="CA764" t="b">
            <v>0</v>
          </cell>
          <cell r="CB764" t="b">
            <v>0</v>
          </cell>
          <cell r="CD764" t="b">
            <v>0</v>
          </cell>
          <cell r="CE764" t="b">
            <v>0</v>
          </cell>
          <cell r="CG764" t="b">
            <v>0</v>
          </cell>
          <cell r="CH764" t="b">
            <v>0</v>
          </cell>
          <cell r="CP764" t="str">
            <v>ECGASEXC</v>
          </cell>
          <cell r="CT764" t="b">
            <v>0</v>
          </cell>
          <cell r="CV764" t="b">
            <v>0</v>
          </cell>
          <cell r="CX764" t="b">
            <v>0</v>
          </cell>
          <cell r="CZ764" t="b">
            <v>0</v>
          </cell>
          <cell r="DB764" t="b">
            <v>0</v>
          </cell>
          <cell r="DD764" t="b">
            <v>0</v>
          </cell>
          <cell r="DF764" t="b">
            <v>0</v>
          </cell>
          <cell r="DH764" t="b">
            <v>0</v>
          </cell>
          <cell r="DJ764" t="b">
            <v>0</v>
          </cell>
          <cell r="DL764" t="b">
            <v>0</v>
          </cell>
          <cell r="DN764" t="b">
            <v>0</v>
          </cell>
          <cell r="DP764" t="b">
            <v>0</v>
          </cell>
          <cell r="DV764">
            <v>0</v>
          </cell>
          <cell r="DX764">
            <v>0</v>
          </cell>
          <cell r="DZ764">
            <v>0</v>
          </cell>
          <cell r="EB764">
            <v>0</v>
          </cell>
          <cell r="ED764">
            <v>0</v>
          </cell>
          <cell r="EF764">
            <v>0</v>
          </cell>
          <cell r="EJ764">
            <v>0</v>
          </cell>
          <cell r="EL764">
            <v>0</v>
          </cell>
          <cell r="EN764">
            <v>0</v>
          </cell>
          <cell r="EP764">
            <v>0</v>
          </cell>
          <cell r="ER764">
            <v>0</v>
          </cell>
          <cell r="ET764">
            <v>0</v>
          </cell>
          <cell r="EX764">
            <v>0</v>
          </cell>
          <cell r="EZ764">
            <v>0</v>
          </cell>
          <cell r="FD764">
            <v>0</v>
          </cell>
          <cell r="FF764">
            <v>0</v>
          </cell>
        </row>
        <row r="765">
          <cell r="A765" t="str">
            <v>SVS3</v>
          </cell>
          <cell r="B765" t="str">
            <v>DK-West</v>
          </cell>
          <cell r="G765">
            <v>436</v>
          </cell>
          <cell r="H765">
            <v>299</v>
          </cell>
          <cell r="AK765">
            <v>184.428</v>
          </cell>
          <cell r="AL765">
            <v>743.98235294117637</v>
          </cell>
          <cell r="AN765">
            <v>50.830000000000005</v>
          </cell>
          <cell r="AO765">
            <v>390.08733003999237</v>
          </cell>
          <cell r="AP765">
            <v>6540</v>
          </cell>
          <cell r="AQ765">
            <v>61.040000000000006</v>
          </cell>
          <cell r="BG765" t="b">
            <v>1</v>
          </cell>
          <cell r="BO765" t="b">
            <v>1</v>
          </cell>
          <cell r="CA765" t="b">
            <v>1</v>
          </cell>
          <cell r="CB765" t="b">
            <v>1</v>
          </cell>
          <cell r="CD765" t="b">
            <v>0</v>
          </cell>
          <cell r="CE765" t="b">
            <v>0</v>
          </cell>
          <cell r="CG765" t="b">
            <v>0</v>
          </cell>
          <cell r="CH765" t="b">
            <v>0</v>
          </cell>
          <cell r="CP765" t="str">
            <v>ECGASEXC</v>
          </cell>
          <cell r="CT765" t="b">
            <v>1</v>
          </cell>
          <cell r="CV765" t="b">
            <v>1</v>
          </cell>
          <cell r="CX765" t="b">
            <v>1</v>
          </cell>
          <cell r="CZ765" t="b">
            <v>1</v>
          </cell>
          <cell r="DB765" t="b">
            <v>0</v>
          </cell>
          <cell r="DD765" t="b">
            <v>0</v>
          </cell>
          <cell r="DF765" t="b">
            <v>1</v>
          </cell>
          <cell r="DH765" t="b">
            <v>1</v>
          </cell>
          <cell r="DJ765" t="b">
            <v>1</v>
          </cell>
          <cell r="DL765" t="b">
            <v>1</v>
          </cell>
          <cell r="DN765" t="b">
            <v>0</v>
          </cell>
          <cell r="DP765" t="b">
            <v>0</v>
          </cell>
          <cell r="DV765">
            <v>436</v>
          </cell>
          <cell r="DX765">
            <v>436</v>
          </cell>
          <cell r="DZ765">
            <v>436</v>
          </cell>
          <cell r="EB765">
            <v>436</v>
          </cell>
          <cell r="ED765">
            <v>0</v>
          </cell>
          <cell r="EF765">
            <v>0</v>
          </cell>
          <cell r="EJ765">
            <v>299</v>
          </cell>
          <cell r="EL765">
            <v>299</v>
          </cell>
          <cell r="EN765">
            <v>299</v>
          </cell>
          <cell r="EP765">
            <v>299</v>
          </cell>
          <cell r="ER765">
            <v>0</v>
          </cell>
          <cell r="ET765">
            <v>0</v>
          </cell>
          <cell r="EX765">
            <v>0</v>
          </cell>
          <cell r="EZ765">
            <v>0</v>
          </cell>
          <cell r="FD765">
            <v>0</v>
          </cell>
          <cell r="FF765">
            <v>0</v>
          </cell>
        </row>
        <row r="766">
          <cell r="A766" t="str">
            <v>SVS3</v>
          </cell>
          <cell r="B766" t="str">
            <v>DK-West</v>
          </cell>
          <cell r="G766">
            <v>436</v>
          </cell>
          <cell r="H766">
            <v>299</v>
          </cell>
          <cell r="AK766">
            <v>184.428</v>
          </cell>
          <cell r="AL766">
            <v>743.98235294117637</v>
          </cell>
          <cell r="AN766">
            <v>50.830000000000005</v>
          </cell>
          <cell r="AO766">
            <v>390.08733003999237</v>
          </cell>
          <cell r="AP766">
            <v>6540</v>
          </cell>
          <cell r="AQ766">
            <v>61.040000000000006</v>
          </cell>
          <cell r="BG766" t="b">
            <v>1</v>
          </cell>
          <cell r="BO766" t="b">
            <v>0</v>
          </cell>
          <cell r="CA766" t="b">
            <v>0</v>
          </cell>
          <cell r="CB766" t="b">
            <v>0</v>
          </cell>
          <cell r="CD766" t="b">
            <v>1</v>
          </cell>
          <cell r="CE766" t="b">
            <v>1</v>
          </cell>
          <cell r="CG766" t="b">
            <v>0</v>
          </cell>
          <cell r="CH766" t="b">
            <v>0</v>
          </cell>
          <cell r="CT766" t="b">
            <v>0</v>
          </cell>
          <cell r="CV766" t="b">
            <v>0</v>
          </cell>
          <cell r="CX766" t="b">
            <v>0</v>
          </cell>
          <cell r="CZ766" t="b">
            <v>0</v>
          </cell>
          <cell r="DB766" t="b">
            <v>0</v>
          </cell>
          <cell r="DD766" t="b">
            <v>0</v>
          </cell>
          <cell r="DF766" t="b">
            <v>0</v>
          </cell>
          <cell r="DH766" t="b">
            <v>0</v>
          </cell>
          <cell r="DJ766" t="b">
            <v>0</v>
          </cell>
          <cell r="DL766" t="b">
            <v>0</v>
          </cell>
          <cell r="DN766" t="b">
            <v>0</v>
          </cell>
          <cell r="DP766" t="b">
            <v>0</v>
          </cell>
          <cell r="DV766">
            <v>0</v>
          </cell>
          <cell r="DX766">
            <v>0</v>
          </cell>
          <cell r="DZ766">
            <v>0</v>
          </cell>
          <cell r="EB766">
            <v>0</v>
          </cell>
          <cell r="ED766">
            <v>0</v>
          </cell>
          <cell r="EF766">
            <v>0</v>
          </cell>
          <cell r="EJ766">
            <v>0</v>
          </cell>
          <cell r="EL766">
            <v>0</v>
          </cell>
          <cell r="EN766">
            <v>0</v>
          </cell>
          <cell r="EP766">
            <v>0</v>
          </cell>
          <cell r="ER766">
            <v>0</v>
          </cell>
          <cell r="ET766">
            <v>0</v>
          </cell>
          <cell r="EX766">
            <v>436</v>
          </cell>
          <cell r="EZ766">
            <v>299</v>
          </cell>
          <cell r="FD766">
            <v>0</v>
          </cell>
          <cell r="FF766">
            <v>0</v>
          </cell>
        </row>
        <row r="767">
          <cell r="A767" t="str">
            <v>SVS3</v>
          </cell>
          <cell r="B767" t="str">
            <v>DK-West</v>
          </cell>
          <cell r="G767">
            <v>436</v>
          </cell>
          <cell r="H767">
            <v>299</v>
          </cell>
          <cell r="AK767">
            <v>184.428</v>
          </cell>
          <cell r="AL767">
            <v>743.98235294117637</v>
          </cell>
          <cell r="AN767">
            <v>50.830000000000005</v>
          </cell>
          <cell r="AO767">
            <v>68.713600000000014</v>
          </cell>
          <cell r="AP767">
            <v>10834.6</v>
          </cell>
          <cell r="AQ767">
            <v>61.040000000000006</v>
          </cell>
          <cell r="BG767" t="b">
            <v>1</v>
          </cell>
          <cell r="BO767" t="b">
            <v>0</v>
          </cell>
          <cell r="CA767" t="b">
            <v>0</v>
          </cell>
          <cell r="CB767" t="b">
            <v>0</v>
          </cell>
          <cell r="CD767" t="b">
            <v>0</v>
          </cell>
          <cell r="CE767" t="b">
            <v>0</v>
          </cell>
          <cell r="CG767" t="b">
            <v>1</v>
          </cell>
          <cell r="CH767" t="b">
            <v>1</v>
          </cell>
          <cell r="CT767" t="b">
            <v>0</v>
          </cell>
          <cell r="CV767" t="b">
            <v>0</v>
          </cell>
          <cell r="CX767" t="b">
            <v>0</v>
          </cell>
          <cell r="CZ767" t="b">
            <v>0</v>
          </cell>
          <cell r="DB767" t="b">
            <v>0</v>
          </cell>
          <cell r="DD767" t="b">
            <v>0</v>
          </cell>
          <cell r="DF767" t="b">
            <v>0</v>
          </cell>
          <cell r="DH767" t="b">
            <v>0</v>
          </cell>
          <cell r="DJ767" t="b">
            <v>0</v>
          </cell>
          <cell r="DL767" t="b">
            <v>0</v>
          </cell>
          <cell r="DN767" t="b">
            <v>0</v>
          </cell>
          <cell r="DP767" t="b">
            <v>0</v>
          </cell>
          <cell r="DV767">
            <v>0</v>
          </cell>
          <cell r="DX767">
            <v>0</v>
          </cell>
          <cell r="DZ767">
            <v>0</v>
          </cell>
          <cell r="EB767">
            <v>0</v>
          </cell>
          <cell r="ED767">
            <v>0</v>
          </cell>
          <cell r="EF767">
            <v>0</v>
          </cell>
          <cell r="EJ767">
            <v>0</v>
          </cell>
          <cell r="EL767">
            <v>0</v>
          </cell>
          <cell r="EN767">
            <v>0</v>
          </cell>
          <cell r="EP767">
            <v>0</v>
          </cell>
          <cell r="ER767">
            <v>0</v>
          </cell>
          <cell r="ET767">
            <v>0</v>
          </cell>
          <cell r="EX767">
            <v>0</v>
          </cell>
          <cell r="EZ767">
            <v>0</v>
          </cell>
          <cell r="FD767">
            <v>436</v>
          </cell>
          <cell r="FF767">
            <v>299</v>
          </cell>
        </row>
        <row r="768">
          <cell r="A768" t="str">
            <v>SVS3_renoveret</v>
          </cell>
          <cell r="B768" t="str">
            <v>DK-West</v>
          </cell>
          <cell r="G768">
            <v>436</v>
          </cell>
          <cell r="H768">
            <v>299</v>
          </cell>
          <cell r="AK768">
            <v>193.148</v>
          </cell>
          <cell r="AL768">
            <v>779.15882352941162</v>
          </cell>
          <cell r="AN768">
            <v>50.830000000000005</v>
          </cell>
          <cell r="AO768">
            <v>68.364800000000002</v>
          </cell>
          <cell r="AP768">
            <v>10812.800000000001</v>
          </cell>
          <cell r="AQ768">
            <v>61.040000000000006</v>
          </cell>
          <cell r="BG768" t="b">
            <v>1</v>
          </cell>
          <cell r="BO768" t="b">
            <v>0</v>
          </cell>
          <cell r="CA768" t="b">
            <v>0</v>
          </cell>
          <cell r="CB768" t="b">
            <v>0</v>
          </cell>
          <cell r="CD768" t="b">
            <v>0</v>
          </cell>
          <cell r="CE768" t="b">
            <v>0</v>
          </cell>
          <cell r="CG768" t="b">
            <v>0</v>
          </cell>
          <cell r="CH768" t="b">
            <v>0</v>
          </cell>
          <cell r="CP768" t="str">
            <v>ECFL2EXC</v>
          </cell>
          <cell r="CT768" t="b">
            <v>0</v>
          </cell>
          <cell r="CV768" t="b">
            <v>0</v>
          </cell>
          <cell r="CX768" t="b">
            <v>0</v>
          </cell>
          <cell r="CZ768" t="b">
            <v>0</v>
          </cell>
          <cell r="DB768" t="b">
            <v>1</v>
          </cell>
          <cell r="DD768" t="b">
            <v>1</v>
          </cell>
          <cell r="DF768" t="b">
            <v>0</v>
          </cell>
          <cell r="DH768" t="b">
            <v>0</v>
          </cell>
          <cell r="DJ768" t="b">
            <v>0</v>
          </cell>
          <cell r="DL768" t="b">
            <v>0</v>
          </cell>
          <cell r="DN768" t="b">
            <v>1</v>
          </cell>
          <cell r="DP768" t="b">
            <v>1</v>
          </cell>
          <cell r="DV768">
            <v>0</v>
          </cell>
          <cell r="DX768">
            <v>0</v>
          </cell>
          <cell r="DZ768">
            <v>0</v>
          </cell>
          <cell r="EB768">
            <v>0</v>
          </cell>
          <cell r="ED768">
            <v>0</v>
          </cell>
          <cell r="EF768">
            <v>0</v>
          </cell>
          <cell r="EJ768">
            <v>0</v>
          </cell>
          <cell r="EL768">
            <v>0</v>
          </cell>
          <cell r="EN768">
            <v>0</v>
          </cell>
          <cell r="EP768">
            <v>0</v>
          </cell>
          <cell r="ER768">
            <v>0</v>
          </cell>
          <cell r="ET768">
            <v>0</v>
          </cell>
          <cell r="EX768">
            <v>0</v>
          </cell>
          <cell r="EZ768">
            <v>0</v>
          </cell>
          <cell r="FD768">
            <v>0</v>
          </cell>
          <cell r="FF768">
            <v>0</v>
          </cell>
        </row>
        <row r="769">
          <cell r="A769" t="str">
            <v>VarmelagerTVIS</v>
          </cell>
          <cell r="B769" t="str">
            <v>DK-West</v>
          </cell>
          <cell r="G769">
            <v>0</v>
          </cell>
          <cell r="H769">
            <v>186.11111111111111</v>
          </cell>
          <cell r="AK769">
            <v>0</v>
          </cell>
          <cell r="AL769">
            <v>0</v>
          </cell>
          <cell r="AN769">
            <v>0</v>
          </cell>
          <cell r="AO769">
            <v>0</v>
          </cell>
          <cell r="AP769">
            <v>0</v>
          </cell>
          <cell r="AQ769">
            <v>0</v>
          </cell>
          <cell r="BG769" t="b">
            <v>0</v>
          </cell>
          <cell r="BO769" t="b">
            <v>0</v>
          </cell>
          <cell r="CA769" t="b">
            <v>0</v>
          </cell>
          <cell r="CB769" t="b">
            <v>0</v>
          </cell>
          <cell r="CD769" t="b">
            <v>0</v>
          </cell>
          <cell r="CE769" t="b">
            <v>0</v>
          </cell>
          <cell r="CG769" t="b">
            <v>0</v>
          </cell>
          <cell r="CH769" t="b">
            <v>0</v>
          </cell>
          <cell r="CP769">
            <v>0</v>
          </cell>
          <cell r="CT769" t="b">
            <v>0</v>
          </cell>
          <cell r="CV769" t="b">
            <v>0</v>
          </cell>
          <cell r="CX769" t="b">
            <v>0</v>
          </cell>
          <cell r="CZ769" t="b">
            <v>0</v>
          </cell>
          <cell r="DB769" t="b">
            <v>0</v>
          </cell>
          <cell r="DD769" t="b">
            <v>0</v>
          </cell>
          <cell r="DF769" t="b">
            <v>0</v>
          </cell>
          <cell r="DH769" t="b">
            <v>0</v>
          </cell>
          <cell r="DJ769" t="b">
            <v>0</v>
          </cell>
          <cell r="DL769" t="b">
            <v>0</v>
          </cell>
          <cell r="DN769" t="b">
            <v>0</v>
          </cell>
          <cell r="DP769" t="b">
            <v>0</v>
          </cell>
          <cell r="DV769">
            <v>0</v>
          </cell>
          <cell r="DX769">
            <v>0</v>
          </cell>
          <cell r="DZ769">
            <v>0</v>
          </cell>
          <cell r="EB769">
            <v>0</v>
          </cell>
          <cell r="ED769">
            <v>0</v>
          </cell>
          <cell r="EF769">
            <v>0</v>
          </cell>
          <cell r="EJ769">
            <v>0</v>
          </cell>
          <cell r="EL769">
            <v>0</v>
          </cell>
          <cell r="EN769">
            <v>0</v>
          </cell>
          <cell r="EP769">
            <v>0</v>
          </cell>
          <cell r="ER769">
            <v>0</v>
          </cell>
          <cell r="ET769">
            <v>0</v>
          </cell>
          <cell r="EX769">
            <v>0</v>
          </cell>
          <cell r="EZ769">
            <v>0</v>
          </cell>
          <cell r="FD769">
            <v>0</v>
          </cell>
          <cell r="FF769">
            <v>0</v>
          </cell>
        </row>
        <row r="770">
          <cell r="A770" t="str">
            <v>ElkedelTVIS</v>
          </cell>
          <cell r="B770" t="str">
            <v>DK-West</v>
          </cell>
          <cell r="G770" t="e">
            <v>#VALUE!</v>
          </cell>
          <cell r="H770">
            <v>74.75</v>
          </cell>
          <cell r="AK770">
            <v>0</v>
          </cell>
          <cell r="AL770">
            <v>0</v>
          </cell>
          <cell r="AN770">
            <v>0</v>
          </cell>
          <cell r="AO770">
            <v>0</v>
          </cell>
          <cell r="AP770">
            <v>0</v>
          </cell>
          <cell r="AQ770">
            <v>0</v>
          </cell>
          <cell r="BG770" t="b">
            <v>0</v>
          </cell>
          <cell r="BO770" t="b">
            <v>0</v>
          </cell>
          <cell r="CA770" t="b">
            <v>0</v>
          </cell>
          <cell r="CB770" t="b">
            <v>0</v>
          </cell>
          <cell r="CD770" t="b">
            <v>0</v>
          </cell>
          <cell r="CE770" t="b">
            <v>0</v>
          </cell>
          <cell r="CG770" t="b">
            <v>0</v>
          </cell>
          <cell r="CH770" t="b">
            <v>0</v>
          </cell>
          <cell r="CP770">
            <v>0</v>
          </cell>
          <cell r="CT770" t="b">
            <v>0</v>
          </cell>
          <cell r="CV770" t="b">
            <v>0</v>
          </cell>
          <cell r="CX770" t="b">
            <v>0</v>
          </cell>
          <cell r="CZ770" t="b">
            <v>0</v>
          </cell>
          <cell r="DB770" t="b">
            <v>0</v>
          </cell>
          <cell r="DD770" t="b">
            <v>0</v>
          </cell>
          <cell r="DF770" t="b">
            <v>0</v>
          </cell>
          <cell r="DH770" t="b">
            <v>0</v>
          </cell>
          <cell r="DJ770" t="b">
            <v>0</v>
          </cell>
          <cell r="DL770" t="b">
            <v>0</v>
          </cell>
          <cell r="DN770" t="b">
            <v>0</v>
          </cell>
          <cell r="DP770" t="b">
            <v>0</v>
          </cell>
          <cell r="DV770">
            <v>0</v>
          </cell>
          <cell r="DX770">
            <v>0</v>
          </cell>
          <cell r="DZ770">
            <v>0</v>
          </cell>
          <cell r="EB770">
            <v>0</v>
          </cell>
          <cell r="ED770">
            <v>0</v>
          </cell>
          <cell r="EF770">
            <v>0</v>
          </cell>
          <cell r="EJ770">
            <v>0</v>
          </cell>
          <cell r="EL770">
            <v>0</v>
          </cell>
          <cell r="EN770">
            <v>0</v>
          </cell>
          <cell r="EP770">
            <v>0</v>
          </cell>
          <cell r="ER770">
            <v>0</v>
          </cell>
          <cell r="ET770">
            <v>0</v>
          </cell>
          <cell r="EX770">
            <v>0</v>
          </cell>
          <cell r="EZ770">
            <v>0</v>
          </cell>
          <cell r="FD770">
            <v>0</v>
          </cell>
          <cell r="FF770">
            <v>0</v>
          </cell>
        </row>
        <row r="771">
          <cell r="A771" t="str">
            <v>KedlerViborg</v>
          </cell>
          <cell r="B771" t="str">
            <v>DK-West</v>
          </cell>
          <cell r="G771">
            <v>0</v>
          </cell>
          <cell r="H771">
            <v>88.9</v>
          </cell>
          <cell r="AK771">
            <v>0</v>
          </cell>
          <cell r="AL771">
            <v>87.210900000000009</v>
          </cell>
          <cell r="AN771">
            <v>0</v>
          </cell>
          <cell r="AO771">
            <v>0</v>
          </cell>
          <cell r="AP771">
            <v>960.12000000000012</v>
          </cell>
          <cell r="AQ771">
            <v>0</v>
          </cell>
          <cell r="BG771" t="b">
            <v>1</v>
          </cell>
          <cell r="BO771" t="b">
            <v>0</v>
          </cell>
          <cell r="CA771" t="b">
            <v>0</v>
          </cell>
          <cell r="CB771" t="b">
            <v>0</v>
          </cell>
          <cell r="CD771" t="b">
            <v>0</v>
          </cell>
          <cell r="CE771" t="b">
            <v>0</v>
          </cell>
          <cell r="CG771" t="b">
            <v>0</v>
          </cell>
          <cell r="CH771" t="b">
            <v>0</v>
          </cell>
          <cell r="CP771" t="str">
            <v>EHGASBOD</v>
          </cell>
          <cell r="CT771" t="b">
            <v>0</v>
          </cell>
          <cell r="CV771" t="b">
            <v>0</v>
          </cell>
          <cell r="CX771" t="b">
            <v>0</v>
          </cell>
          <cell r="CZ771" t="b">
            <v>0</v>
          </cell>
          <cell r="DB771" t="b">
            <v>0</v>
          </cell>
          <cell r="DD771" t="b">
            <v>0</v>
          </cell>
          <cell r="DF771" t="b">
            <v>0</v>
          </cell>
          <cell r="DH771" t="b">
            <v>0</v>
          </cell>
          <cell r="DJ771" t="b">
            <v>0</v>
          </cell>
          <cell r="DL771" t="b">
            <v>0</v>
          </cell>
          <cell r="DN771" t="b">
            <v>0</v>
          </cell>
          <cell r="DP771" t="b">
            <v>0</v>
          </cell>
          <cell r="DV771">
            <v>0</v>
          </cell>
          <cell r="DX771">
            <v>0</v>
          </cell>
          <cell r="DZ771">
            <v>0</v>
          </cell>
          <cell r="EB771">
            <v>0</v>
          </cell>
          <cell r="ED771">
            <v>0</v>
          </cell>
          <cell r="EF771">
            <v>0</v>
          </cell>
          <cell r="EJ771">
            <v>0</v>
          </cell>
          <cell r="EL771">
            <v>0</v>
          </cell>
          <cell r="EN771">
            <v>0</v>
          </cell>
          <cell r="EP771">
            <v>0</v>
          </cell>
          <cell r="ER771">
            <v>0</v>
          </cell>
          <cell r="ET771">
            <v>0</v>
          </cell>
          <cell r="EX771">
            <v>0</v>
          </cell>
          <cell r="EZ771">
            <v>0</v>
          </cell>
          <cell r="FD771">
            <v>0</v>
          </cell>
          <cell r="FF771">
            <v>0</v>
          </cell>
        </row>
        <row r="772">
          <cell r="A772" t="str">
            <v>KedlerViborg</v>
          </cell>
          <cell r="B772" t="str">
            <v>DK-West</v>
          </cell>
          <cell r="G772">
            <v>0</v>
          </cell>
          <cell r="H772">
            <v>88.9</v>
          </cell>
          <cell r="AK772">
            <v>0</v>
          </cell>
          <cell r="AL772">
            <v>87.210900000000009</v>
          </cell>
          <cell r="AN772">
            <v>0</v>
          </cell>
          <cell r="AO772">
            <v>0</v>
          </cell>
          <cell r="AP772">
            <v>960.12000000000012</v>
          </cell>
          <cell r="AQ772">
            <v>0</v>
          </cell>
          <cell r="BG772" t="b">
            <v>1</v>
          </cell>
          <cell r="BO772" t="b">
            <v>1</v>
          </cell>
          <cell r="CA772" t="b">
            <v>0</v>
          </cell>
          <cell r="CB772" t="b">
            <v>1</v>
          </cell>
          <cell r="CD772" t="b">
            <v>0</v>
          </cell>
          <cell r="CE772" t="b">
            <v>0</v>
          </cell>
          <cell r="CG772" t="b">
            <v>0</v>
          </cell>
          <cell r="CH772" t="b">
            <v>0</v>
          </cell>
          <cell r="CP772" t="str">
            <v>EHGASBOD</v>
          </cell>
          <cell r="CT772" t="b">
            <v>0</v>
          </cell>
          <cell r="CV772" t="b">
            <v>0</v>
          </cell>
          <cell r="CX772" t="b">
            <v>0</v>
          </cell>
          <cell r="CZ772" t="b">
            <v>0</v>
          </cell>
          <cell r="DB772" t="b">
            <v>0</v>
          </cell>
          <cell r="DD772" t="b">
            <v>0</v>
          </cell>
          <cell r="DF772" t="b">
            <v>1</v>
          </cell>
          <cell r="DH772" t="b">
            <v>1</v>
          </cell>
          <cell r="DJ772" t="b">
            <v>1</v>
          </cell>
          <cell r="DL772" t="b">
            <v>1</v>
          </cell>
          <cell r="DN772" t="b">
            <v>0</v>
          </cell>
          <cell r="DP772" t="b">
            <v>0</v>
          </cell>
          <cell r="DV772">
            <v>0</v>
          </cell>
          <cell r="DX772">
            <v>0</v>
          </cell>
          <cell r="DZ772">
            <v>0</v>
          </cell>
          <cell r="EB772">
            <v>0</v>
          </cell>
          <cell r="ED772">
            <v>0</v>
          </cell>
          <cell r="EF772">
            <v>0</v>
          </cell>
          <cell r="EJ772">
            <v>88.9</v>
          </cell>
          <cell r="EL772">
            <v>88.9</v>
          </cell>
          <cell r="EN772">
            <v>88.9</v>
          </cell>
          <cell r="EP772">
            <v>88.9</v>
          </cell>
          <cell r="ER772">
            <v>0</v>
          </cell>
          <cell r="ET772">
            <v>0</v>
          </cell>
          <cell r="EX772">
            <v>0</v>
          </cell>
          <cell r="EZ772">
            <v>0</v>
          </cell>
          <cell r="FD772">
            <v>0</v>
          </cell>
          <cell r="FF772">
            <v>0</v>
          </cell>
        </row>
        <row r="773">
          <cell r="A773" t="str">
            <v>REVASlossepladsgas</v>
          </cell>
          <cell r="B773" t="str">
            <v>DK-West</v>
          </cell>
          <cell r="G773">
            <v>0.37</v>
          </cell>
          <cell r="H773">
            <v>0.54</v>
          </cell>
          <cell r="AK773">
            <v>9.0256408779660069E-2</v>
          </cell>
          <cell r="AL773">
            <v>0.19224812856208093</v>
          </cell>
          <cell r="AN773">
            <v>0</v>
          </cell>
          <cell r="AO773">
            <v>3.6999999999999998E-2</v>
          </cell>
          <cell r="AP773">
            <v>11.1</v>
          </cell>
          <cell r="AQ773">
            <v>3.6999999999999998E-2</v>
          </cell>
          <cell r="BG773" t="b">
            <v>1</v>
          </cell>
          <cell r="BO773" t="b">
            <v>1</v>
          </cell>
          <cell r="CA773" t="b">
            <v>1</v>
          </cell>
          <cell r="CB773" t="b">
            <v>1</v>
          </cell>
          <cell r="CD773" t="b">
            <v>0</v>
          </cell>
          <cell r="CE773" t="b">
            <v>0</v>
          </cell>
          <cell r="CG773" t="b">
            <v>0</v>
          </cell>
          <cell r="CH773" t="b">
            <v>0</v>
          </cell>
          <cell r="CP773" t="str">
            <v>ECBGAEND</v>
          </cell>
          <cell r="CT773" t="b">
            <v>1</v>
          </cell>
          <cell r="CV773" t="b">
            <v>1</v>
          </cell>
          <cell r="CX773" t="b">
            <v>1</v>
          </cell>
          <cell r="CZ773" t="b">
            <v>1</v>
          </cell>
          <cell r="DB773" t="b">
            <v>0</v>
          </cell>
          <cell r="DD773" t="b">
            <v>0</v>
          </cell>
          <cell r="DF773" t="b">
            <v>1</v>
          </cell>
          <cell r="DH773" t="b">
            <v>1</v>
          </cell>
          <cell r="DJ773" t="b">
            <v>1</v>
          </cell>
          <cell r="DL773" t="b">
            <v>1</v>
          </cell>
          <cell r="DN773" t="b">
            <v>0</v>
          </cell>
          <cell r="DP773" t="b">
            <v>0</v>
          </cell>
          <cell r="DV773">
            <v>0.37</v>
          </cell>
          <cell r="DX773">
            <v>0.37</v>
          </cell>
          <cell r="DZ773">
            <v>0.37</v>
          </cell>
          <cell r="EB773">
            <v>0.37</v>
          </cell>
          <cell r="ED773">
            <v>0</v>
          </cell>
          <cell r="EF773">
            <v>0</v>
          </cell>
          <cell r="EJ773">
            <v>0.54</v>
          </cell>
          <cell r="EL773">
            <v>0.54</v>
          </cell>
          <cell r="EN773">
            <v>0.54</v>
          </cell>
          <cell r="EP773">
            <v>0.54</v>
          </cell>
          <cell r="ER773">
            <v>0</v>
          </cell>
          <cell r="ET773">
            <v>0</v>
          </cell>
          <cell r="EX773">
            <v>0</v>
          </cell>
          <cell r="EZ773">
            <v>0</v>
          </cell>
          <cell r="FD773">
            <v>0</v>
          </cell>
          <cell r="FF773">
            <v>0</v>
          </cell>
        </row>
        <row r="774">
          <cell r="A774" t="str">
            <v>ViborgKV</v>
          </cell>
          <cell r="B774" t="str">
            <v>DK-West</v>
          </cell>
          <cell r="G774">
            <v>57</v>
          </cell>
          <cell r="H774">
            <v>59.128630705394194</v>
          </cell>
          <cell r="AK774">
            <v>24.452999999999999</v>
          </cell>
          <cell r="AL774">
            <v>26.313467398977291</v>
          </cell>
          <cell r="AN774">
            <v>0</v>
          </cell>
          <cell r="AO774">
            <v>4.5600000000000005</v>
          </cell>
          <cell r="AP774">
            <v>570</v>
          </cell>
          <cell r="AQ774">
            <v>5.7</v>
          </cell>
          <cell r="BG774" t="b">
            <v>1</v>
          </cell>
          <cell r="BO774" t="b">
            <v>0</v>
          </cell>
          <cell r="CA774" t="b">
            <v>0</v>
          </cell>
          <cell r="CB774" t="b">
            <v>0</v>
          </cell>
          <cell r="CD774" t="b">
            <v>0</v>
          </cell>
          <cell r="CE774" t="b">
            <v>0</v>
          </cell>
          <cell r="CG774" t="b">
            <v>0</v>
          </cell>
          <cell r="CH774" t="b">
            <v>0</v>
          </cell>
          <cell r="CP774" t="str">
            <v>ECGASGTD</v>
          </cell>
          <cell r="CT774" t="b">
            <v>0</v>
          </cell>
          <cell r="CV774" t="b">
            <v>0</v>
          </cell>
          <cell r="CX774" t="b">
            <v>0</v>
          </cell>
          <cell r="CZ774" t="b">
            <v>0</v>
          </cell>
          <cell r="DB774" t="b">
            <v>0</v>
          </cell>
          <cell r="DD774" t="b">
            <v>0</v>
          </cell>
          <cell r="DF774" t="b">
            <v>0</v>
          </cell>
          <cell r="DH774" t="b">
            <v>0</v>
          </cell>
          <cell r="DJ774" t="b">
            <v>0</v>
          </cell>
          <cell r="DL774" t="b">
            <v>0</v>
          </cell>
          <cell r="DN774" t="b">
            <v>0</v>
          </cell>
          <cell r="DP774" t="b">
            <v>0</v>
          </cell>
          <cell r="DV774">
            <v>0</v>
          </cell>
          <cell r="DX774">
            <v>0</v>
          </cell>
          <cell r="DZ774">
            <v>0</v>
          </cell>
          <cell r="EB774">
            <v>0</v>
          </cell>
          <cell r="ED774">
            <v>0</v>
          </cell>
          <cell r="EF774">
            <v>0</v>
          </cell>
          <cell r="EJ774">
            <v>0</v>
          </cell>
          <cell r="EL774">
            <v>0</v>
          </cell>
          <cell r="EN774">
            <v>0</v>
          </cell>
          <cell r="EP774">
            <v>0</v>
          </cell>
          <cell r="ER774">
            <v>0</v>
          </cell>
          <cell r="ET774">
            <v>0</v>
          </cell>
          <cell r="EX774">
            <v>0</v>
          </cell>
          <cell r="EZ774">
            <v>0</v>
          </cell>
          <cell r="FD774">
            <v>0</v>
          </cell>
          <cell r="FF774">
            <v>0</v>
          </cell>
        </row>
        <row r="775">
          <cell r="A775" t="str">
            <v>ViborgKV</v>
          </cell>
          <cell r="B775" t="str">
            <v>DK-West</v>
          </cell>
          <cell r="G775">
            <v>57</v>
          </cell>
          <cell r="H775">
            <v>59.128630705394194</v>
          </cell>
          <cell r="AK775">
            <v>24.452999999999999</v>
          </cell>
          <cell r="AL775">
            <v>26.313467398977291</v>
          </cell>
          <cell r="AN775">
            <v>0</v>
          </cell>
          <cell r="AO775">
            <v>4.5600000000000005</v>
          </cell>
          <cell r="AP775">
            <v>570</v>
          </cell>
          <cell r="AQ775">
            <v>5.7</v>
          </cell>
          <cell r="BG775" t="b">
            <v>1</v>
          </cell>
          <cell r="BO775" t="b">
            <v>0</v>
          </cell>
          <cell r="CA775" t="b">
            <v>0</v>
          </cell>
          <cell r="CB775" t="b">
            <v>0</v>
          </cell>
          <cell r="CD775" t="b">
            <v>0</v>
          </cell>
          <cell r="CE775" t="b">
            <v>0</v>
          </cell>
          <cell r="CG775" t="b">
            <v>0</v>
          </cell>
          <cell r="CH775" t="b">
            <v>0</v>
          </cell>
          <cell r="CP775" t="str">
            <v>ECGASGTD</v>
          </cell>
          <cell r="CT775" t="b">
            <v>0</v>
          </cell>
          <cell r="CV775" t="b">
            <v>0</v>
          </cell>
          <cell r="CX775" t="b">
            <v>0</v>
          </cell>
          <cell r="CZ775" t="b">
            <v>0</v>
          </cell>
          <cell r="DB775" t="b">
            <v>0</v>
          </cell>
          <cell r="DD775" t="b">
            <v>0</v>
          </cell>
          <cell r="DF775" t="b">
            <v>0</v>
          </cell>
          <cell r="DH775" t="b">
            <v>0</v>
          </cell>
          <cell r="DJ775" t="b">
            <v>0</v>
          </cell>
          <cell r="DL775" t="b">
            <v>0</v>
          </cell>
          <cell r="DN775" t="b">
            <v>0</v>
          </cell>
          <cell r="DP775" t="b">
            <v>0</v>
          </cell>
          <cell r="DV775">
            <v>0</v>
          </cell>
          <cell r="DX775">
            <v>0</v>
          </cell>
          <cell r="DZ775">
            <v>0</v>
          </cell>
          <cell r="EB775">
            <v>0</v>
          </cell>
          <cell r="ED775">
            <v>0</v>
          </cell>
          <cell r="EF775">
            <v>0</v>
          </cell>
          <cell r="EJ775">
            <v>0</v>
          </cell>
          <cell r="EL775">
            <v>0</v>
          </cell>
          <cell r="EN775">
            <v>0</v>
          </cell>
          <cell r="EP775">
            <v>0</v>
          </cell>
          <cell r="ER775">
            <v>0</v>
          </cell>
          <cell r="ET775">
            <v>0</v>
          </cell>
          <cell r="EX775">
            <v>0</v>
          </cell>
          <cell r="EZ775">
            <v>0</v>
          </cell>
          <cell r="FD775">
            <v>0</v>
          </cell>
          <cell r="FF775">
            <v>0</v>
          </cell>
        </row>
        <row r="776">
          <cell r="A776" t="str">
            <v>ViborgKV</v>
          </cell>
          <cell r="B776" t="str">
            <v>DK-West</v>
          </cell>
          <cell r="G776">
            <v>57</v>
          </cell>
          <cell r="H776">
            <v>59.128630705394194</v>
          </cell>
          <cell r="AK776">
            <v>24.452999999999999</v>
          </cell>
          <cell r="AL776">
            <v>26.313467398977291</v>
          </cell>
          <cell r="AN776">
            <v>0</v>
          </cell>
          <cell r="AO776">
            <v>4.5600000000000005</v>
          </cell>
          <cell r="AP776">
            <v>570</v>
          </cell>
          <cell r="AQ776">
            <v>5.7</v>
          </cell>
          <cell r="BG776" t="b">
            <v>1</v>
          </cell>
          <cell r="BO776" t="b">
            <v>1</v>
          </cell>
          <cell r="CA776" t="b">
            <v>1</v>
          </cell>
          <cell r="CB776" t="b">
            <v>1</v>
          </cell>
          <cell r="CD776" t="b">
            <v>0</v>
          </cell>
          <cell r="CE776" t="b">
            <v>0</v>
          </cell>
          <cell r="CG776" t="b">
            <v>0</v>
          </cell>
          <cell r="CH776" t="b">
            <v>0</v>
          </cell>
          <cell r="CP776" t="str">
            <v>ECGASGTD</v>
          </cell>
          <cell r="CT776" t="b">
            <v>1</v>
          </cell>
          <cell r="CV776" t="b">
            <v>0</v>
          </cell>
          <cell r="CX776" t="b">
            <v>0</v>
          </cell>
          <cell r="CZ776" t="b">
            <v>0</v>
          </cell>
          <cell r="DB776" t="b">
            <v>0</v>
          </cell>
          <cell r="DD776" t="b">
            <v>0</v>
          </cell>
          <cell r="DF776" t="b">
            <v>1</v>
          </cell>
          <cell r="DH776" t="b">
            <v>0</v>
          </cell>
          <cell r="DJ776" t="b">
            <v>0</v>
          </cell>
          <cell r="DL776" t="b">
            <v>0</v>
          </cell>
          <cell r="DN776" t="b">
            <v>0</v>
          </cell>
          <cell r="DP776" t="b">
            <v>0</v>
          </cell>
          <cell r="DV776">
            <v>57</v>
          </cell>
          <cell r="DX776">
            <v>0</v>
          </cell>
          <cell r="DZ776">
            <v>0</v>
          </cell>
          <cell r="EB776">
            <v>0</v>
          </cell>
          <cell r="ED776">
            <v>0</v>
          </cell>
          <cell r="EF776">
            <v>0</v>
          </cell>
          <cell r="EJ776">
            <v>59.128630705394194</v>
          </cell>
          <cell r="EL776">
            <v>0</v>
          </cell>
          <cell r="EN776">
            <v>0</v>
          </cell>
          <cell r="EP776">
            <v>0</v>
          </cell>
          <cell r="ER776">
            <v>0</v>
          </cell>
          <cell r="ET776">
            <v>0</v>
          </cell>
          <cell r="EX776">
            <v>0</v>
          </cell>
          <cell r="EZ776">
            <v>0</v>
          </cell>
          <cell r="FD776">
            <v>0</v>
          </cell>
          <cell r="FF776">
            <v>0</v>
          </cell>
        </row>
        <row r="777">
          <cell r="A777" t="str">
            <v>ViborgKV</v>
          </cell>
          <cell r="B777" t="str">
            <v>DK-West</v>
          </cell>
          <cell r="G777">
            <v>57</v>
          </cell>
          <cell r="H777">
            <v>59.128630705394194</v>
          </cell>
          <cell r="AK777">
            <v>24.452999999999999</v>
          </cell>
          <cell r="AL777">
            <v>26.313467398977291</v>
          </cell>
          <cell r="AN777">
            <v>0</v>
          </cell>
          <cell r="AO777">
            <v>4.5600000000000005</v>
          </cell>
          <cell r="AP777">
            <v>570</v>
          </cell>
          <cell r="AQ777">
            <v>5.7</v>
          </cell>
          <cell r="BG777" t="b">
            <v>1</v>
          </cell>
          <cell r="BO777" t="b">
            <v>0</v>
          </cell>
          <cell r="CA777" t="b">
            <v>0</v>
          </cell>
          <cell r="CB777" t="b">
            <v>0</v>
          </cell>
          <cell r="CD777" t="b">
            <v>1</v>
          </cell>
          <cell r="CE777" t="b">
            <v>1</v>
          </cell>
          <cell r="CG777" t="b">
            <v>0</v>
          </cell>
          <cell r="CH777" t="b">
            <v>0</v>
          </cell>
          <cell r="CT777" t="b">
            <v>0</v>
          </cell>
          <cell r="CV777" t="b">
            <v>0</v>
          </cell>
          <cell r="CX777" t="b">
            <v>0</v>
          </cell>
          <cell r="CZ777" t="b">
            <v>0</v>
          </cell>
          <cell r="DB777" t="b">
            <v>0</v>
          </cell>
          <cell r="DD777" t="b">
            <v>0</v>
          </cell>
          <cell r="DF777" t="b">
            <v>0</v>
          </cell>
          <cell r="DH777" t="b">
            <v>0</v>
          </cell>
          <cell r="DJ777" t="b">
            <v>0</v>
          </cell>
          <cell r="DL777" t="b">
            <v>0</v>
          </cell>
          <cell r="DN777" t="b">
            <v>0</v>
          </cell>
          <cell r="DP777" t="b">
            <v>0</v>
          </cell>
          <cell r="DV777">
            <v>0</v>
          </cell>
          <cell r="DX777">
            <v>0</v>
          </cell>
          <cell r="DZ777">
            <v>0</v>
          </cell>
          <cell r="EB777">
            <v>0</v>
          </cell>
          <cell r="ED777">
            <v>0</v>
          </cell>
          <cell r="EF777">
            <v>0</v>
          </cell>
          <cell r="EJ777">
            <v>0</v>
          </cell>
          <cell r="EL777">
            <v>0</v>
          </cell>
          <cell r="EN777">
            <v>0</v>
          </cell>
          <cell r="EP777">
            <v>0</v>
          </cell>
          <cell r="ER777">
            <v>0</v>
          </cell>
          <cell r="ET777">
            <v>0</v>
          </cell>
          <cell r="EX777">
            <v>57</v>
          </cell>
          <cell r="EZ777">
            <v>59.128630705394194</v>
          </cell>
          <cell r="FD777">
            <v>0</v>
          </cell>
          <cell r="FF777">
            <v>0</v>
          </cell>
        </row>
        <row r="778">
          <cell r="A778" t="str">
            <v>ViborgKV2</v>
          </cell>
          <cell r="B778" t="str">
            <v>DK-West</v>
          </cell>
          <cell r="G778">
            <v>57</v>
          </cell>
          <cell r="H778">
            <v>41.911764705882348</v>
          </cell>
          <cell r="AK778">
            <v>28.158000000000001</v>
          </cell>
          <cell r="AL778">
            <v>15.223832179930794</v>
          </cell>
          <cell r="AN778">
            <v>0</v>
          </cell>
          <cell r="AO778">
            <v>4.5600000000000005</v>
          </cell>
          <cell r="AP778">
            <v>570</v>
          </cell>
          <cell r="AQ778">
            <v>5.7</v>
          </cell>
          <cell r="BG778" t="b">
            <v>1</v>
          </cell>
          <cell r="BO778" t="b">
            <v>0</v>
          </cell>
          <cell r="CA778" t="b">
            <v>0</v>
          </cell>
          <cell r="CB778" t="b">
            <v>0</v>
          </cell>
          <cell r="CD778" t="b">
            <v>0</v>
          </cell>
          <cell r="CE778" t="b">
            <v>0</v>
          </cell>
          <cell r="CG778" t="b">
            <v>0</v>
          </cell>
          <cell r="CH778" t="b">
            <v>0</v>
          </cell>
          <cell r="CP778" t="str">
            <v>ECGASGTD</v>
          </cell>
          <cell r="CT778" t="b">
            <v>0</v>
          </cell>
          <cell r="CV778" t="b">
            <v>1</v>
          </cell>
          <cell r="CX778" t="b">
            <v>1</v>
          </cell>
          <cell r="CZ778" t="b">
            <v>1</v>
          </cell>
          <cell r="DB778" t="b">
            <v>1</v>
          </cell>
          <cell r="DD778" t="b">
            <v>0</v>
          </cell>
          <cell r="DF778" t="b">
            <v>0</v>
          </cell>
          <cell r="DH778" t="b">
            <v>1</v>
          </cell>
          <cell r="DJ778" t="b">
            <v>1</v>
          </cell>
          <cell r="DL778" t="b">
            <v>1</v>
          </cell>
          <cell r="DN778" t="b">
            <v>1</v>
          </cell>
          <cell r="DP778" t="b">
            <v>0</v>
          </cell>
          <cell r="DV778">
            <v>0</v>
          </cell>
          <cell r="DX778">
            <v>0</v>
          </cell>
          <cell r="DZ778">
            <v>0</v>
          </cell>
          <cell r="EB778">
            <v>0</v>
          </cell>
          <cell r="ED778">
            <v>0</v>
          </cell>
          <cell r="EF778">
            <v>0</v>
          </cell>
          <cell r="EJ778">
            <v>0</v>
          </cell>
          <cell r="EL778">
            <v>0</v>
          </cell>
          <cell r="EN778">
            <v>0</v>
          </cell>
          <cell r="EP778">
            <v>0</v>
          </cell>
          <cell r="ER778">
            <v>0</v>
          </cell>
          <cell r="ET778">
            <v>0</v>
          </cell>
          <cell r="EX778">
            <v>0</v>
          </cell>
          <cell r="EZ778">
            <v>0</v>
          </cell>
          <cell r="FD778">
            <v>0</v>
          </cell>
          <cell r="FF778">
            <v>0</v>
          </cell>
        </row>
        <row r="779">
          <cell r="A779" t="str">
            <v>VarmelagerViborg</v>
          </cell>
          <cell r="B779" t="str">
            <v>DK-West</v>
          </cell>
          <cell r="G779">
            <v>0</v>
          </cell>
          <cell r="H779">
            <v>85.5</v>
          </cell>
          <cell r="AK779">
            <v>0</v>
          </cell>
          <cell r="AL779">
            <v>0</v>
          </cell>
          <cell r="AN779">
            <v>0</v>
          </cell>
          <cell r="AO779">
            <v>0</v>
          </cell>
          <cell r="AP779">
            <v>0</v>
          </cell>
          <cell r="AQ779">
            <v>0</v>
          </cell>
          <cell r="BG779" t="b">
            <v>0</v>
          </cell>
          <cell r="BO779" t="b">
            <v>0</v>
          </cell>
          <cell r="CA779" t="b">
            <v>0</v>
          </cell>
          <cell r="CB779" t="b">
            <v>0</v>
          </cell>
          <cell r="CD779" t="b">
            <v>0</v>
          </cell>
          <cell r="CE779" t="b">
            <v>0</v>
          </cell>
          <cell r="CG779" t="b">
            <v>0</v>
          </cell>
          <cell r="CH779" t="b">
            <v>0</v>
          </cell>
          <cell r="CP779">
            <v>0</v>
          </cell>
          <cell r="CT779" t="b">
            <v>0</v>
          </cell>
          <cell r="CV779" t="b">
            <v>0</v>
          </cell>
          <cell r="CX779" t="b">
            <v>0</v>
          </cell>
          <cell r="CZ779" t="b">
            <v>0</v>
          </cell>
          <cell r="DB779" t="b">
            <v>0</v>
          </cell>
          <cell r="DD779" t="b">
            <v>0</v>
          </cell>
          <cell r="DF779" t="b">
            <v>0</v>
          </cell>
          <cell r="DH779" t="b">
            <v>0</v>
          </cell>
          <cell r="DJ779" t="b">
            <v>0</v>
          </cell>
          <cell r="DL779" t="b">
            <v>0</v>
          </cell>
          <cell r="DN779" t="b">
            <v>0</v>
          </cell>
          <cell r="DP779" t="b">
            <v>0</v>
          </cell>
          <cell r="DV779">
            <v>0</v>
          </cell>
          <cell r="DX779">
            <v>0</v>
          </cell>
          <cell r="DZ779">
            <v>0</v>
          </cell>
          <cell r="EB779">
            <v>0</v>
          </cell>
          <cell r="ED779">
            <v>0</v>
          </cell>
          <cell r="EF779">
            <v>0</v>
          </cell>
          <cell r="EJ779">
            <v>0</v>
          </cell>
          <cell r="EL779">
            <v>0</v>
          </cell>
          <cell r="EN779">
            <v>0</v>
          </cell>
          <cell r="EP779">
            <v>0</v>
          </cell>
          <cell r="ER779">
            <v>0</v>
          </cell>
          <cell r="ET779">
            <v>0</v>
          </cell>
          <cell r="EX779">
            <v>0</v>
          </cell>
          <cell r="EZ779">
            <v>0</v>
          </cell>
          <cell r="FD779">
            <v>0</v>
          </cell>
          <cell r="FF779">
            <v>0</v>
          </cell>
        </row>
        <row r="780">
          <cell r="A780" t="str">
            <v>ElkedelViborg</v>
          </cell>
          <cell r="B780" t="str">
            <v>DK-West</v>
          </cell>
          <cell r="G780" t="e">
            <v>#VALUE!</v>
          </cell>
          <cell r="H780">
            <v>14.782157676348548</v>
          </cell>
          <cell r="AK780">
            <v>0</v>
          </cell>
          <cell r="AL780">
            <v>0</v>
          </cell>
          <cell r="AN780">
            <v>0</v>
          </cell>
          <cell r="AO780">
            <v>0</v>
          </cell>
          <cell r="AP780">
            <v>0</v>
          </cell>
          <cell r="AQ780">
            <v>0</v>
          </cell>
          <cell r="BG780" t="b">
            <v>0</v>
          </cell>
          <cell r="BO780" t="b">
            <v>0</v>
          </cell>
          <cell r="CA780" t="b">
            <v>0</v>
          </cell>
          <cell r="CB780" t="b">
            <v>0</v>
          </cell>
          <cell r="CD780" t="b">
            <v>0</v>
          </cell>
          <cell r="CE780" t="b">
            <v>0</v>
          </cell>
          <cell r="CG780" t="b">
            <v>0</v>
          </cell>
          <cell r="CH780" t="b">
            <v>0</v>
          </cell>
          <cell r="CP780">
            <v>0</v>
          </cell>
          <cell r="CT780" t="b">
            <v>0</v>
          </cell>
          <cell r="CV780" t="b">
            <v>0</v>
          </cell>
          <cell r="CX780" t="b">
            <v>0</v>
          </cell>
          <cell r="CZ780" t="b">
            <v>0</v>
          </cell>
          <cell r="DB780" t="b">
            <v>0</v>
          </cell>
          <cell r="DD780" t="b">
            <v>0</v>
          </cell>
          <cell r="DF780" t="b">
            <v>0</v>
          </cell>
          <cell r="DH780" t="b">
            <v>0</v>
          </cell>
          <cell r="DJ780" t="b">
            <v>0</v>
          </cell>
          <cell r="DL780" t="b">
            <v>0</v>
          </cell>
          <cell r="DN780" t="b">
            <v>0</v>
          </cell>
          <cell r="DP780" t="b">
            <v>0</v>
          </cell>
          <cell r="DV780">
            <v>0</v>
          </cell>
          <cell r="DX780">
            <v>0</v>
          </cell>
          <cell r="DZ780">
            <v>0</v>
          </cell>
          <cell r="EB780">
            <v>0</v>
          </cell>
          <cell r="ED780">
            <v>0</v>
          </cell>
          <cell r="EF780">
            <v>0</v>
          </cell>
          <cell r="EJ780">
            <v>0</v>
          </cell>
          <cell r="EL780">
            <v>0</v>
          </cell>
          <cell r="EN780">
            <v>0</v>
          </cell>
          <cell r="EP780">
            <v>0</v>
          </cell>
          <cell r="ER780">
            <v>0</v>
          </cell>
          <cell r="ET780">
            <v>0</v>
          </cell>
          <cell r="EX780">
            <v>0</v>
          </cell>
          <cell r="EZ780">
            <v>0</v>
          </cell>
          <cell r="FD780">
            <v>0</v>
          </cell>
          <cell r="FF780">
            <v>0</v>
          </cell>
        </row>
        <row r="781">
          <cell r="A781" t="str">
            <v>KedlerÅbenrå</v>
          </cell>
          <cell r="B781" t="str">
            <v>DK-West</v>
          </cell>
          <cell r="G781">
            <v>0</v>
          </cell>
          <cell r="H781">
            <v>77.900000000000006</v>
          </cell>
          <cell r="AK781">
            <v>0</v>
          </cell>
          <cell r="AL781">
            <v>69.253100000000003</v>
          </cell>
          <cell r="AN781">
            <v>0</v>
          </cell>
          <cell r="AO781">
            <v>0</v>
          </cell>
          <cell r="AP781">
            <v>1230.8200000000002</v>
          </cell>
          <cell r="AQ781">
            <v>0</v>
          </cell>
          <cell r="BG781" t="b">
            <v>1</v>
          </cell>
          <cell r="BO781" t="b">
            <v>0</v>
          </cell>
          <cell r="CA781" t="b">
            <v>0</v>
          </cell>
          <cell r="CB781" t="b">
            <v>0</v>
          </cell>
          <cell r="CD781" t="b">
            <v>0</v>
          </cell>
          <cell r="CE781" t="b">
            <v>0</v>
          </cell>
          <cell r="CG781" t="b">
            <v>0</v>
          </cell>
          <cell r="CH781" t="b">
            <v>0</v>
          </cell>
          <cell r="CP781" t="str">
            <v>EHHFOBOC</v>
          </cell>
          <cell r="CT781" t="b">
            <v>0</v>
          </cell>
          <cell r="CV781" t="b">
            <v>0</v>
          </cell>
          <cell r="CX781" t="b">
            <v>0</v>
          </cell>
          <cell r="CZ781" t="b">
            <v>0</v>
          </cell>
          <cell r="DB781" t="b">
            <v>0</v>
          </cell>
          <cell r="DD781" t="b">
            <v>0</v>
          </cell>
          <cell r="DF781" t="b">
            <v>0</v>
          </cell>
          <cell r="DH781" t="b">
            <v>0</v>
          </cell>
          <cell r="DJ781" t="b">
            <v>0</v>
          </cell>
          <cell r="DL781" t="b">
            <v>0</v>
          </cell>
          <cell r="DN781" t="b">
            <v>0</v>
          </cell>
          <cell r="DP781" t="b">
            <v>0</v>
          </cell>
          <cell r="DV781">
            <v>0</v>
          </cell>
          <cell r="DX781">
            <v>0</v>
          </cell>
          <cell r="DZ781">
            <v>0</v>
          </cell>
          <cell r="EB781">
            <v>0</v>
          </cell>
          <cell r="ED781">
            <v>0</v>
          </cell>
          <cell r="EF781">
            <v>0</v>
          </cell>
          <cell r="EJ781">
            <v>0</v>
          </cell>
          <cell r="EL781">
            <v>0</v>
          </cell>
          <cell r="EN781">
            <v>0</v>
          </cell>
          <cell r="EP781">
            <v>0</v>
          </cell>
          <cell r="ER781">
            <v>0</v>
          </cell>
          <cell r="ET781">
            <v>0</v>
          </cell>
          <cell r="EX781">
            <v>0</v>
          </cell>
          <cell r="EZ781">
            <v>0</v>
          </cell>
          <cell r="FD781">
            <v>0</v>
          </cell>
          <cell r="FF781">
            <v>0</v>
          </cell>
        </row>
        <row r="782">
          <cell r="A782" t="str">
            <v>KedlerÅbenrå</v>
          </cell>
          <cell r="B782" t="str">
            <v>DK-West</v>
          </cell>
          <cell r="G782">
            <v>0</v>
          </cell>
          <cell r="H782">
            <v>77.900000000000006</v>
          </cell>
          <cell r="AK782">
            <v>0</v>
          </cell>
          <cell r="AL782">
            <v>69.253100000000003</v>
          </cell>
          <cell r="AN782">
            <v>0</v>
          </cell>
          <cell r="AO782">
            <v>0</v>
          </cell>
          <cell r="AP782">
            <v>1230.8200000000002</v>
          </cell>
          <cell r="AQ782">
            <v>0</v>
          </cell>
          <cell r="BG782" t="b">
            <v>1</v>
          </cell>
          <cell r="BO782" t="b">
            <v>1</v>
          </cell>
          <cell r="CA782" t="b">
            <v>0</v>
          </cell>
          <cell r="CB782" t="b">
            <v>1</v>
          </cell>
          <cell r="CD782" t="b">
            <v>0</v>
          </cell>
          <cell r="CE782" t="b">
            <v>0</v>
          </cell>
          <cell r="CG782" t="b">
            <v>0</v>
          </cell>
          <cell r="CH782" t="b">
            <v>0</v>
          </cell>
          <cell r="CP782" t="str">
            <v>EHHFOBOC</v>
          </cell>
          <cell r="CT782" t="b">
            <v>0</v>
          </cell>
          <cell r="CV782" t="b">
            <v>0</v>
          </cell>
          <cell r="CX782" t="b">
            <v>0</v>
          </cell>
          <cell r="CZ782" t="b">
            <v>0</v>
          </cell>
          <cell r="DB782" t="b">
            <v>0</v>
          </cell>
          <cell r="DD782" t="b">
            <v>0</v>
          </cell>
          <cell r="DF782" t="b">
            <v>1</v>
          </cell>
          <cell r="DH782" t="b">
            <v>1</v>
          </cell>
          <cell r="DJ782" t="b">
            <v>1</v>
          </cell>
          <cell r="DL782" t="b">
            <v>1</v>
          </cell>
          <cell r="DN782" t="b">
            <v>0</v>
          </cell>
          <cell r="DP782" t="b">
            <v>0</v>
          </cell>
          <cell r="DV782">
            <v>0</v>
          </cell>
          <cell r="DX782">
            <v>0</v>
          </cell>
          <cell r="DZ782">
            <v>0</v>
          </cell>
          <cell r="EB782">
            <v>0</v>
          </cell>
          <cell r="ED782">
            <v>0</v>
          </cell>
          <cell r="EF782">
            <v>0</v>
          </cell>
          <cell r="EJ782">
            <v>77.900000000000006</v>
          </cell>
          <cell r="EL782">
            <v>77.900000000000006</v>
          </cell>
          <cell r="EN782">
            <v>77.900000000000006</v>
          </cell>
          <cell r="EP782">
            <v>77.900000000000006</v>
          </cell>
          <cell r="ER782">
            <v>0</v>
          </cell>
          <cell r="ET782">
            <v>0</v>
          </cell>
          <cell r="EX782">
            <v>0</v>
          </cell>
          <cell r="EZ782">
            <v>0</v>
          </cell>
          <cell r="FD782">
            <v>0</v>
          </cell>
          <cell r="FF782">
            <v>0</v>
          </cell>
        </row>
        <row r="783">
          <cell r="A783" t="str">
            <v>ENV3</v>
          </cell>
          <cell r="B783" t="str">
            <v>DK-West</v>
          </cell>
          <cell r="G783">
            <v>627</v>
          </cell>
          <cell r="H783">
            <v>78</v>
          </cell>
          <cell r="AK783">
            <v>250.8</v>
          </cell>
          <cell r="AL783">
            <v>184.61538461538467</v>
          </cell>
          <cell r="AN783">
            <v>13.181999999999999</v>
          </cell>
          <cell r="AO783">
            <v>98.815200000000004</v>
          </cell>
          <cell r="AP783">
            <v>15580.95</v>
          </cell>
          <cell r="AQ783">
            <v>87.780000000000015</v>
          </cell>
          <cell r="BG783" t="b">
            <v>1</v>
          </cell>
          <cell r="BO783" t="b">
            <v>0</v>
          </cell>
          <cell r="CA783" t="b">
            <v>0</v>
          </cell>
          <cell r="CB783" t="b">
            <v>0</v>
          </cell>
          <cell r="CD783" t="b">
            <v>0</v>
          </cell>
          <cell r="CE783" t="b">
            <v>0</v>
          </cell>
          <cell r="CG783" t="b">
            <v>0</v>
          </cell>
          <cell r="CH783" t="b">
            <v>0</v>
          </cell>
          <cell r="CP783" t="str">
            <v>ECCOAEXC</v>
          </cell>
          <cell r="CT783" t="b">
            <v>0</v>
          </cell>
          <cell r="CV783" t="b">
            <v>0</v>
          </cell>
          <cell r="CX783" t="b">
            <v>0</v>
          </cell>
          <cell r="CZ783" t="b">
            <v>0</v>
          </cell>
          <cell r="DB783" t="b">
            <v>0</v>
          </cell>
          <cell r="DD783" t="b">
            <v>0</v>
          </cell>
          <cell r="DF783" t="b">
            <v>0</v>
          </cell>
          <cell r="DH783" t="b">
            <v>0</v>
          </cell>
          <cell r="DJ783" t="b">
            <v>0</v>
          </cell>
          <cell r="DL783" t="b">
            <v>0</v>
          </cell>
          <cell r="DN783" t="b">
            <v>0</v>
          </cell>
          <cell r="DP783" t="b">
            <v>0</v>
          </cell>
          <cell r="DV783">
            <v>0</v>
          </cell>
          <cell r="DX783">
            <v>0</v>
          </cell>
          <cell r="DZ783">
            <v>0</v>
          </cell>
          <cell r="EB783">
            <v>0</v>
          </cell>
          <cell r="ED783">
            <v>0</v>
          </cell>
          <cell r="EF783">
            <v>0</v>
          </cell>
          <cell r="EJ783">
            <v>0</v>
          </cell>
          <cell r="EL783">
            <v>0</v>
          </cell>
          <cell r="EN783">
            <v>0</v>
          </cell>
          <cell r="EP783">
            <v>0</v>
          </cell>
          <cell r="ER783">
            <v>0</v>
          </cell>
          <cell r="ET783">
            <v>0</v>
          </cell>
          <cell r="EX783">
            <v>0</v>
          </cell>
          <cell r="EZ783">
            <v>0</v>
          </cell>
          <cell r="FD783">
            <v>0</v>
          </cell>
          <cell r="FF783">
            <v>0</v>
          </cell>
        </row>
        <row r="784">
          <cell r="A784" t="str">
            <v>ENV3</v>
          </cell>
          <cell r="B784" t="str">
            <v>DK-West</v>
          </cell>
          <cell r="G784">
            <v>627</v>
          </cell>
          <cell r="H784">
            <v>78</v>
          </cell>
          <cell r="AK784">
            <v>250.8</v>
          </cell>
          <cell r="AL784">
            <v>184.61538461538467</v>
          </cell>
          <cell r="AN784">
            <v>13.181999999999999</v>
          </cell>
          <cell r="AO784">
            <v>100.32000000000001</v>
          </cell>
          <cell r="AP784">
            <v>15675</v>
          </cell>
          <cell r="AQ784">
            <v>87.780000000000015</v>
          </cell>
          <cell r="BG784" t="b">
            <v>1</v>
          </cell>
          <cell r="BO784" t="b">
            <v>0</v>
          </cell>
          <cell r="CA784" t="b">
            <v>0</v>
          </cell>
          <cell r="CB784" t="b">
            <v>0</v>
          </cell>
          <cell r="CD784" t="b">
            <v>0</v>
          </cell>
          <cell r="CE784" t="b">
            <v>0</v>
          </cell>
          <cell r="CG784" t="b">
            <v>0</v>
          </cell>
          <cell r="CH784" t="b">
            <v>0</v>
          </cell>
          <cell r="CP784" t="str">
            <v>ECCOAEXC</v>
          </cell>
          <cell r="CT784" t="b">
            <v>0</v>
          </cell>
          <cell r="CV784" t="b">
            <v>0</v>
          </cell>
          <cell r="CX784" t="b">
            <v>0</v>
          </cell>
          <cell r="CZ784" t="b">
            <v>0</v>
          </cell>
          <cell r="DB784" t="b">
            <v>0</v>
          </cell>
          <cell r="DD784" t="b">
            <v>0</v>
          </cell>
          <cell r="DF784" t="b">
            <v>0</v>
          </cell>
          <cell r="DH784" t="b">
            <v>0</v>
          </cell>
          <cell r="DJ784" t="b">
            <v>0</v>
          </cell>
          <cell r="DL784" t="b">
            <v>0</v>
          </cell>
          <cell r="DN784" t="b">
            <v>0</v>
          </cell>
          <cell r="DP784" t="b">
            <v>0</v>
          </cell>
          <cell r="DV784">
            <v>0</v>
          </cell>
          <cell r="DX784">
            <v>0</v>
          </cell>
          <cell r="DZ784">
            <v>0</v>
          </cell>
          <cell r="EB784">
            <v>0</v>
          </cell>
          <cell r="ED784">
            <v>0</v>
          </cell>
          <cell r="EF784">
            <v>0</v>
          </cell>
          <cell r="EJ784">
            <v>0</v>
          </cell>
          <cell r="EL784">
            <v>0</v>
          </cell>
          <cell r="EN784">
            <v>0</v>
          </cell>
          <cell r="EP784">
            <v>0</v>
          </cell>
          <cell r="ER784">
            <v>0</v>
          </cell>
          <cell r="ET784">
            <v>0</v>
          </cell>
          <cell r="EX784">
            <v>0</v>
          </cell>
          <cell r="EZ784">
            <v>0</v>
          </cell>
          <cell r="FD784">
            <v>0</v>
          </cell>
          <cell r="FF784">
            <v>0</v>
          </cell>
        </row>
        <row r="785">
          <cell r="A785" t="str">
            <v>ENV3</v>
          </cell>
          <cell r="B785" t="str">
            <v>DK-West</v>
          </cell>
          <cell r="G785">
            <v>627</v>
          </cell>
          <cell r="H785">
            <v>78</v>
          </cell>
          <cell r="AK785">
            <v>250.8</v>
          </cell>
          <cell r="AL785">
            <v>184.61538461538467</v>
          </cell>
          <cell r="AN785">
            <v>13.181999999999999</v>
          </cell>
          <cell r="AO785">
            <v>100.32000000000001</v>
          </cell>
          <cell r="AP785">
            <v>15675</v>
          </cell>
          <cell r="AQ785">
            <v>87.780000000000015</v>
          </cell>
          <cell r="BG785" t="b">
            <v>1</v>
          </cell>
          <cell r="BO785" t="b">
            <v>0</v>
          </cell>
          <cell r="CA785" t="b">
            <v>0</v>
          </cell>
          <cell r="CB785" t="b">
            <v>0</v>
          </cell>
          <cell r="CD785" t="b">
            <v>0</v>
          </cell>
          <cell r="CE785" t="b">
            <v>0</v>
          </cell>
          <cell r="CG785" t="b">
            <v>0</v>
          </cell>
          <cell r="CH785" t="b">
            <v>0</v>
          </cell>
          <cell r="CP785" t="str">
            <v>ECCOAEXC</v>
          </cell>
          <cell r="CT785" t="b">
            <v>0</v>
          </cell>
          <cell r="CV785" t="b">
            <v>0</v>
          </cell>
          <cell r="CX785" t="b">
            <v>0</v>
          </cell>
          <cell r="CZ785" t="b">
            <v>0</v>
          </cell>
          <cell r="DB785" t="b">
            <v>0</v>
          </cell>
          <cell r="DD785" t="b">
            <v>0</v>
          </cell>
          <cell r="DF785" t="b">
            <v>0</v>
          </cell>
          <cell r="DH785" t="b">
            <v>0</v>
          </cell>
          <cell r="DJ785" t="b">
            <v>0</v>
          </cell>
          <cell r="DL785" t="b">
            <v>0</v>
          </cell>
          <cell r="DN785" t="b">
            <v>0</v>
          </cell>
          <cell r="DP785" t="b">
            <v>0</v>
          </cell>
          <cell r="DV785">
            <v>0</v>
          </cell>
          <cell r="DX785">
            <v>0</v>
          </cell>
          <cell r="DZ785">
            <v>0</v>
          </cell>
          <cell r="EB785">
            <v>0</v>
          </cell>
          <cell r="ED785">
            <v>0</v>
          </cell>
          <cell r="EF785">
            <v>0</v>
          </cell>
          <cell r="EJ785">
            <v>0</v>
          </cell>
          <cell r="EL785">
            <v>0</v>
          </cell>
          <cell r="EN785">
            <v>0</v>
          </cell>
          <cell r="EP785">
            <v>0</v>
          </cell>
          <cell r="ER785">
            <v>0</v>
          </cell>
          <cell r="ET785">
            <v>0</v>
          </cell>
          <cell r="EX785">
            <v>0</v>
          </cell>
          <cell r="EZ785">
            <v>0</v>
          </cell>
          <cell r="FD785">
            <v>0</v>
          </cell>
          <cell r="FF785">
            <v>0</v>
          </cell>
        </row>
        <row r="786">
          <cell r="A786" t="str">
            <v>ENV3</v>
          </cell>
          <cell r="B786" t="str">
            <v>DK-West</v>
          </cell>
          <cell r="G786">
            <v>627</v>
          </cell>
          <cell r="H786">
            <v>78</v>
          </cell>
          <cell r="AK786">
            <v>250.8</v>
          </cell>
          <cell r="AL786">
            <v>184.61538461538467</v>
          </cell>
          <cell r="AN786">
            <v>13.181999999999999</v>
          </cell>
          <cell r="AO786">
            <v>100.32000000000001</v>
          </cell>
          <cell r="AP786">
            <v>15675</v>
          </cell>
          <cell r="AQ786">
            <v>87.780000000000015</v>
          </cell>
          <cell r="BG786" t="b">
            <v>1</v>
          </cell>
          <cell r="BO786" t="b">
            <v>1</v>
          </cell>
          <cell r="CA786" t="b">
            <v>1</v>
          </cell>
          <cell r="CB786" t="b">
            <v>1</v>
          </cell>
          <cell r="CD786" t="b">
            <v>0</v>
          </cell>
          <cell r="CE786" t="b">
            <v>0</v>
          </cell>
          <cell r="CG786" t="b">
            <v>0</v>
          </cell>
          <cell r="CH786" t="b">
            <v>0</v>
          </cell>
          <cell r="CP786" t="str">
            <v>ECCOAEXC</v>
          </cell>
          <cell r="CT786" t="b">
            <v>0</v>
          </cell>
          <cell r="CV786" t="b">
            <v>0</v>
          </cell>
          <cell r="CX786" t="b">
            <v>0</v>
          </cell>
          <cell r="CZ786" t="b">
            <v>0</v>
          </cell>
          <cell r="DB786" t="b">
            <v>0</v>
          </cell>
          <cell r="DD786" t="b">
            <v>0</v>
          </cell>
          <cell r="DF786" t="b">
            <v>0</v>
          </cell>
          <cell r="DH786" t="b">
            <v>0</v>
          </cell>
          <cell r="DJ786" t="b">
            <v>0</v>
          </cell>
          <cell r="DL786" t="b">
            <v>0</v>
          </cell>
          <cell r="DN786" t="b">
            <v>0</v>
          </cell>
          <cell r="DP786" t="b">
            <v>0</v>
          </cell>
          <cell r="DV786">
            <v>0</v>
          </cell>
          <cell r="DX786">
            <v>0</v>
          </cell>
          <cell r="DZ786">
            <v>0</v>
          </cell>
          <cell r="EB786">
            <v>0</v>
          </cell>
          <cell r="ED786">
            <v>0</v>
          </cell>
          <cell r="EF786">
            <v>0</v>
          </cell>
          <cell r="EJ786">
            <v>0</v>
          </cell>
          <cell r="EL786">
            <v>0</v>
          </cell>
          <cell r="EN786">
            <v>0</v>
          </cell>
          <cell r="EP786">
            <v>0</v>
          </cell>
          <cell r="ER786">
            <v>0</v>
          </cell>
          <cell r="ET786">
            <v>0</v>
          </cell>
          <cell r="EX786">
            <v>0</v>
          </cell>
          <cell r="EZ786">
            <v>0</v>
          </cell>
          <cell r="FD786">
            <v>0</v>
          </cell>
          <cell r="FF786">
            <v>0</v>
          </cell>
        </row>
        <row r="787">
          <cell r="A787" t="str">
            <v>ENV3</v>
          </cell>
          <cell r="B787" t="str">
            <v>DK-West</v>
          </cell>
          <cell r="G787">
            <v>627</v>
          </cell>
          <cell r="H787">
            <v>78</v>
          </cell>
          <cell r="AK787">
            <v>250.8</v>
          </cell>
          <cell r="AL787">
            <v>184.61538461538467</v>
          </cell>
          <cell r="AN787">
            <v>13.181999999999999</v>
          </cell>
          <cell r="AO787">
            <v>100.32000000000001</v>
          </cell>
          <cell r="AP787">
            <v>15675</v>
          </cell>
          <cell r="AQ787">
            <v>87.780000000000015</v>
          </cell>
          <cell r="BG787" t="b">
            <v>1</v>
          </cell>
          <cell r="BO787" t="b">
            <v>0</v>
          </cell>
          <cell r="CA787" t="b">
            <v>0</v>
          </cell>
          <cell r="CB787" t="b">
            <v>0</v>
          </cell>
          <cell r="CD787" t="b">
            <v>1</v>
          </cell>
          <cell r="CE787" t="b">
            <v>1</v>
          </cell>
          <cell r="CG787" t="b">
            <v>0</v>
          </cell>
          <cell r="CH787" t="b">
            <v>0</v>
          </cell>
          <cell r="CT787" t="b">
            <v>0</v>
          </cell>
          <cell r="CV787" t="b">
            <v>0</v>
          </cell>
          <cell r="CX787" t="b">
            <v>0</v>
          </cell>
          <cell r="CZ787" t="b">
            <v>0</v>
          </cell>
          <cell r="DB787" t="b">
            <v>0</v>
          </cell>
          <cell r="DD787" t="b">
            <v>0</v>
          </cell>
          <cell r="DF787" t="b">
            <v>0</v>
          </cell>
          <cell r="DH787" t="b">
            <v>0</v>
          </cell>
          <cell r="DJ787" t="b">
            <v>0</v>
          </cell>
          <cell r="DL787" t="b">
            <v>0</v>
          </cell>
          <cell r="DN787" t="b">
            <v>0</v>
          </cell>
          <cell r="DP787" t="b">
            <v>0</v>
          </cell>
          <cell r="DV787">
            <v>0</v>
          </cell>
          <cell r="DX787">
            <v>0</v>
          </cell>
          <cell r="DZ787">
            <v>0</v>
          </cell>
          <cell r="EB787">
            <v>0</v>
          </cell>
          <cell r="ED787">
            <v>0</v>
          </cell>
          <cell r="EF787">
            <v>0</v>
          </cell>
          <cell r="EJ787">
            <v>0</v>
          </cell>
          <cell r="EL787">
            <v>0</v>
          </cell>
          <cell r="EN787">
            <v>0</v>
          </cell>
          <cell r="EP787">
            <v>0</v>
          </cell>
          <cell r="ER787">
            <v>0</v>
          </cell>
          <cell r="ET787">
            <v>0</v>
          </cell>
          <cell r="EX787">
            <v>627</v>
          </cell>
          <cell r="EZ787">
            <v>78</v>
          </cell>
          <cell r="FD787">
            <v>0</v>
          </cell>
          <cell r="FF787">
            <v>0</v>
          </cell>
        </row>
        <row r="788">
          <cell r="A788" t="str">
            <v>ENV_Biokedel</v>
          </cell>
          <cell r="B788" t="str">
            <v>DK-West</v>
          </cell>
          <cell r="G788">
            <v>0</v>
          </cell>
          <cell r="H788">
            <v>38</v>
          </cell>
          <cell r="AK788">
            <v>0</v>
          </cell>
          <cell r="AL788">
            <v>34.200000000000003</v>
          </cell>
          <cell r="AN788">
            <v>0</v>
          </cell>
          <cell r="AO788">
            <v>1.2312000000000003</v>
          </cell>
          <cell r="AP788">
            <v>1398.3999999999999</v>
          </cell>
          <cell r="AQ788">
            <v>0</v>
          </cell>
          <cell r="BG788" t="b">
            <v>1</v>
          </cell>
          <cell r="BO788" t="b">
            <v>0</v>
          </cell>
          <cell r="CA788" t="b">
            <v>0</v>
          </cell>
          <cell r="CB788" t="b">
            <v>0</v>
          </cell>
          <cell r="CD788" t="b">
            <v>0</v>
          </cell>
          <cell r="CE788" t="b">
            <v>1</v>
          </cell>
          <cell r="CG788" t="b">
            <v>0</v>
          </cell>
          <cell r="CH788" t="b">
            <v>0</v>
          </cell>
          <cell r="CP788" t="str">
            <v>EHSTRBOC</v>
          </cell>
          <cell r="CT788" t="b">
            <v>0</v>
          </cell>
          <cell r="CV788" t="b">
            <v>0</v>
          </cell>
          <cell r="CX788" t="b">
            <v>0</v>
          </cell>
          <cell r="CZ788" t="b">
            <v>0</v>
          </cell>
          <cell r="DB788" t="b">
            <v>0</v>
          </cell>
          <cell r="DD788" t="b">
            <v>0</v>
          </cell>
          <cell r="DF788" t="b">
            <v>0</v>
          </cell>
          <cell r="DH788" t="b">
            <v>0</v>
          </cell>
          <cell r="DJ788" t="b">
            <v>0</v>
          </cell>
          <cell r="DL788" t="b">
            <v>0</v>
          </cell>
          <cell r="DN788" t="b">
            <v>0</v>
          </cell>
          <cell r="DP788" t="b">
            <v>0</v>
          </cell>
          <cell r="DV788">
            <v>0</v>
          </cell>
          <cell r="DX788">
            <v>0</v>
          </cell>
          <cell r="DZ788">
            <v>0</v>
          </cell>
          <cell r="EB788">
            <v>0</v>
          </cell>
          <cell r="ED788">
            <v>0</v>
          </cell>
          <cell r="EF788">
            <v>0</v>
          </cell>
          <cell r="EJ788">
            <v>0</v>
          </cell>
          <cell r="EL788">
            <v>0</v>
          </cell>
          <cell r="EN788">
            <v>0</v>
          </cell>
          <cell r="EP788">
            <v>0</v>
          </cell>
          <cell r="ER788">
            <v>0</v>
          </cell>
          <cell r="ET788">
            <v>0</v>
          </cell>
          <cell r="EX788">
            <v>0</v>
          </cell>
          <cell r="EZ788">
            <v>38</v>
          </cell>
          <cell r="FD788">
            <v>0</v>
          </cell>
          <cell r="FF788">
            <v>0</v>
          </cell>
        </row>
        <row r="789">
          <cell r="A789" t="str">
            <v>ÅbenråGeotermi</v>
          </cell>
          <cell r="B789" t="str">
            <v>DK-West</v>
          </cell>
          <cell r="G789">
            <v>0</v>
          </cell>
          <cell r="H789">
            <v>29</v>
          </cell>
          <cell r="AK789">
            <v>0</v>
          </cell>
          <cell r="AL789">
            <v>58</v>
          </cell>
          <cell r="AN789">
            <v>0</v>
          </cell>
          <cell r="AO789">
            <v>4.0600000000000005</v>
          </cell>
          <cell r="AP789">
            <v>1740</v>
          </cell>
          <cell r="AQ789">
            <v>3.4800000000000004</v>
          </cell>
          <cell r="BG789" t="b">
            <v>1</v>
          </cell>
          <cell r="BO789" t="b">
            <v>0</v>
          </cell>
          <cell r="CA789" t="b">
            <v>0</v>
          </cell>
          <cell r="CB789" t="b">
            <v>0</v>
          </cell>
          <cell r="CD789" t="b">
            <v>0</v>
          </cell>
          <cell r="CE789" t="b">
            <v>0</v>
          </cell>
          <cell r="CG789" t="b">
            <v>0</v>
          </cell>
          <cell r="CH789" t="b">
            <v>1</v>
          </cell>
          <cell r="CP789">
            <v>0</v>
          </cell>
          <cell r="CT789" t="b">
            <v>0</v>
          </cell>
          <cell r="CV789" t="b">
            <v>0</v>
          </cell>
          <cell r="CX789" t="b">
            <v>0</v>
          </cell>
          <cell r="CZ789" t="b">
            <v>0</v>
          </cell>
          <cell r="DB789" t="b">
            <v>0</v>
          </cell>
          <cell r="DD789" t="b">
            <v>0</v>
          </cell>
          <cell r="DF789" t="b">
            <v>1</v>
          </cell>
          <cell r="DH789" t="b">
            <v>1</v>
          </cell>
          <cell r="DJ789" t="b">
            <v>1</v>
          </cell>
          <cell r="DL789" t="b">
            <v>1</v>
          </cell>
          <cell r="DN789" t="b">
            <v>0</v>
          </cell>
          <cell r="DP789" t="b">
            <v>0</v>
          </cell>
          <cell r="DV789">
            <v>0</v>
          </cell>
          <cell r="DX789">
            <v>0</v>
          </cell>
          <cell r="DZ789">
            <v>0</v>
          </cell>
          <cell r="EB789">
            <v>0</v>
          </cell>
          <cell r="ED789">
            <v>0</v>
          </cell>
          <cell r="EF789">
            <v>0</v>
          </cell>
          <cell r="EJ789">
            <v>0</v>
          </cell>
          <cell r="EL789">
            <v>0</v>
          </cell>
          <cell r="EN789">
            <v>0</v>
          </cell>
          <cell r="EP789">
            <v>0</v>
          </cell>
          <cell r="ER789">
            <v>0</v>
          </cell>
          <cell r="ET789">
            <v>0</v>
          </cell>
          <cell r="EX789">
            <v>0</v>
          </cell>
          <cell r="EZ789">
            <v>0</v>
          </cell>
          <cell r="FD789">
            <v>0</v>
          </cell>
          <cell r="FF789">
            <v>29</v>
          </cell>
        </row>
        <row r="790">
          <cell r="A790" t="str">
            <v>ElkedelÅbenrå</v>
          </cell>
          <cell r="B790" t="str">
            <v>DK-West</v>
          </cell>
          <cell r="G790" t="e">
            <v>#VALUE!</v>
          </cell>
          <cell r="H790">
            <v>19.5</v>
          </cell>
          <cell r="AK790">
            <v>0</v>
          </cell>
          <cell r="AL790">
            <v>0</v>
          </cell>
          <cell r="AN790">
            <v>0</v>
          </cell>
          <cell r="AO790">
            <v>0</v>
          </cell>
          <cell r="AP790">
            <v>0</v>
          </cell>
          <cell r="AQ790">
            <v>0</v>
          </cell>
          <cell r="BG790" t="b">
            <v>0</v>
          </cell>
          <cell r="BO790" t="b">
            <v>0</v>
          </cell>
          <cell r="CA790" t="b">
            <v>0</v>
          </cell>
          <cell r="CB790" t="b">
            <v>0</v>
          </cell>
          <cell r="CD790" t="b">
            <v>0</v>
          </cell>
          <cell r="CE790" t="b">
            <v>0</v>
          </cell>
          <cell r="CG790" t="b">
            <v>0</v>
          </cell>
          <cell r="CH790" t="b">
            <v>0</v>
          </cell>
          <cell r="CP790">
            <v>0</v>
          </cell>
          <cell r="CT790" t="b">
            <v>0</v>
          </cell>
          <cell r="CV790" t="b">
            <v>0</v>
          </cell>
          <cell r="CX790" t="b">
            <v>0</v>
          </cell>
          <cell r="CZ790" t="b">
            <v>0</v>
          </cell>
          <cell r="DB790" t="b">
            <v>0</v>
          </cell>
          <cell r="DD790" t="b">
            <v>0</v>
          </cell>
          <cell r="DF790" t="b">
            <v>0</v>
          </cell>
          <cell r="DH790" t="b">
            <v>0</v>
          </cell>
          <cell r="DJ790" t="b">
            <v>0</v>
          </cell>
          <cell r="DL790" t="b">
            <v>0</v>
          </cell>
          <cell r="DN790" t="b">
            <v>0</v>
          </cell>
          <cell r="DP790" t="b">
            <v>0</v>
          </cell>
          <cell r="DV790">
            <v>0</v>
          </cell>
          <cell r="DX790">
            <v>0</v>
          </cell>
          <cell r="DZ790">
            <v>0</v>
          </cell>
          <cell r="EB790">
            <v>0</v>
          </cell>
          <cell r="ED790">
            <v>0</v>
          </cell>
          <cell r="EF790">
            <v>0</v>
          </cell>
          <cell r="EJ790">
            <v>0</v>
          </cell>
          <cell r="EL790">
            <v>0</v>
          </cell>
          <cell r="EN790">
            <v>0</v>
          </cell>
          <cell r="EP790">
            <v>0</v>
          </cell>
          <cell r="ER790">
            <v>0</v>
          </cell>
          <cell r="ET790">
            <v>0</v>
          </cell>
          <cell r="EX790">
            <v>0</v>
          </cell>
          <cell r="EZ790">
            <v>0</v>
          </cell>
          <cell r="FD790">
            <v>0</v>
          </cell>
          <cell r="FF790">
            <v>0</v>
          </cell>
        </row>
        <row r="791">
          <cell r="A791" t="str">
            <v>KedlerÅlborgGO</v>
          </cell>
          <cell r="B791" t="str">
            <v>DK-West</v>
          </cell>
          <cell r="G791">
            <v>0</v>
          </cell>
          <cell r="H791">
            <v>207.2</v>
          </cell>
          <cell r="AK791">
            <v>0</v>
          </cell>
          <cell r="AL791">
            <v>186.68719999999999</v>
          </cell>
          <cell r="AN791">
            <v>0</v>
          </cell>
          <cell r="AO791">
            <v>0</v>
          </cell>
          <cell r="AP791">
            <v>2237.7600000000002</v>
          </cell>
          <cell r="AQ791">
            <v>0</v>
          </cell>
          <cell r="BG791" t="b">
            <v>1</v>
          </cell>
          <cell r="BO791" t="b">
            <v>0</v>
          </cell>
          <cell r="CA791" t="b">
            <v>0</v>
          </cell>
          <cell r="CB791" t="b">
            <v>0</v>
          </cell>
          <cell r="CD791" t="b">
            <v>0</v>
          </cell>
          <cell r="CE791" t="b">
            <v>0</v>
          </cell>
          <cell r="CG791" t="b">
            <v>0</v>
          </cell>
          <cell r="CH791" t="b">
            <v>0</v>
          </cell>
          <cell r="CP791" t="str">
            <v>EHDSLBOC</v>
          </cell>
          <cell r="CT791" t="b">
            <v>0</v>
          </cell>
          <cell r="CV791" t="b">
            <v>0</v>
          </cell>
          <cell r="CX791" t="b">
            <v>0</v>
          </cell>
          <cell r="CZ791" t="b">
            <v>0</v>
          </cell>
          <cell r="DB791" t="b">
            <v>0</v>
          </cell>
          <cell r="DD791" t="b">
            <v>0</v>
          </cell>
          <cell r="DF791" t="b">
            <v>0</v>
          </cell>
          <cell r="DH791" t="b">
            <v>0</v>
          </cell>
          <cell r="DJ791" t="b">
            <v>0</v>
          </cell>
          <cell r="DL791" t="b">
            <v>0</v>
          </cell>
          <cell r="DN791" t="b">
            <v>0</v>
          </cell>
          <cell r="DP791" t="b">
            <v>0</v>
          </cell>
          <cell r="DV791">
            <v>0</v>
          </cell>
          <cell r="DX791">
            <v>0</v>
          </cell>
          <cell r="DZ791">
            <v>0</v>
          </cell>
          <cell r="EB791">
            <v>0</v>
          </cell>
          <cell r="ED791">
            <v>0</v>
          </cell>
          <cell r="EF791">
            <v>0</v>
          </cell>
          <cell r="EJ791">
            <v>0</v>
          </cell>
          <cell r="EL791">
            <v>0</v>
          </cell>
          <cell r="EN791">
            <v>0</v>
          </cell>
          <cell r="EP791">
            <v>0</v>
          </cell>
          <cell r="ER791">
            <v>0</v>
          </cell>
          <cell r="ET791">
            <v>0</v>
          </cell>
          <cell r="EX791">
            <v>0</v>
          </cell>
          <cell r="EZ791">
            <v>0</v>
          </cell>
          <cell r="FD791">
            <v>0</v>
          </cell>
          <cell r="FF791">
            <v>0</v>
          </cell>
        </row>
        <row r="792">
          <cell r="A792" t="str">
            <v>KedlerÅlborgGO</v>
          </cell>
          <cell r="B792" t="str">
            <v>DK-West</v>
          </cell>
          <cell r="G792">
            <v>0</v>
          </cell>
          <cell r="H792">
            <v>207.2</v>
          </cell>
          <cell r="AK792">
            <v>0</v>
          </cell>
          <cell r="AL792">
            <v>186.68719999999999</v>
          </cell>
          <cell r="AN792">
            <v>0</v>
          </cell>
          <cell r="AO792">
            <v>0</v>
          </cell>
          <cell r="AP792">
            <v>2237.7600000000002</v>
          </cell>
          <cell r="AQ792">
            <v>0</v>
          </cell>
          <cell r="BG792" t="b">
            <v>1</v>
          </cell>
          <cell r="BO792" t="b">
            <v>1</v>
          </cell>
          <cell r="CA792" t="b">
            <v>0</v>
          </cell>
          <cell r="CB792" t="b">
            <v>1</v>
          </cell>
          <cell r="CD792" t="b">
            <v>0</v>
          </cell>
          <cell r="CE792" t="b">
            <v>0</v>
          </cell>
          <cell r="CG792" t="b">
            <v>0</v>
          </cell>
          <cell r="CH792" t="b">
            <v>0</v>
          </cell>
          <cell r="CP792" t="str">
            <v>EHDSLBOC</v>
          </cell>
          <cell r="CT792" t="b">
            <v>0</v>
          </cell>
          <cell r="CV792" t="b">
            <v>0</v>
          </cell>
          <cell r="CX792" t="b">
            <v>0</v>
          </cell>
          <cell r="CZ792" t="b">
            <v>0</v>
          </cell>
          <cell r="DB792" t="b">
            <v>0</v>
          </cell>
          <cell r="DD792" t="b">
            <v>0</v>
          </cell>
          <cell r="DF792" t="b">
            <v>1</v>
          </cell>
          <cell r="DH792" t="b">
            <v>1</v>
          </cell>
          <cell r="DJ792" t="b">
            <v>1</v>
          </cell>
          <cell r="DL792" t="b">
            <v>1</v>
          </cell>
          <cell r="DN792" t="b">
            <v>0</v>
          </cell>
          <cell r="DP792" t="b">
            <v>0</v>
          </cell>
          <cell r="DV792">
            <v>0</v>
          </cell>
          <cell r="DX792">
            <v>0</v>
          </cell>
          <cell r="DZ792">
            <v>0</v>
          </cell>
          <cell r="EB792">
            <v>0</v>
          </cell>
          <cell r="ED792">
            <v>0</v>
          </cell>
          <cell r="EF792">
            <v>0</v>
          </cell>
          <cell r="EJ792">
            <v>207.2</v>
          </cell>
          <cell r="EL792">
            <v>207.2</v>
          </cell>
          <cell r="EN792">
            <v>207.2</v>
          </cell>
          <cell r="EP792">
            <v>207.2</v>
          </cell>
          <cell r="ER792">
            <v>0</v>
          </cell>
          <cell r="ET792">
            <v>0</v>
          </cell>
          <cell r="EX792">
            <v>0</v>
          </cell>
          <cell r="EZ792">
            <v>0</v>
          </cell>
          <cell r="FD792">
            <v>0</v>
          </cell>
          <cell r="FF792">
            <v>0</v>
          </cell>
        </row>
        <row r="793">
          <cell r="A793" t="str">
            <v>KedlerÅlborgNG</v>
          </cell>
          <cell r="B793" t="str">
            <v>DK-West</v>
          </cell>
          <cell r="G793">
            <v>0</v>
          </cell>
          <cell r="H793">
            <v>223</v>
          </cell>
          <cell r="AK793">
            <v>0</v>
          </cell>
          <cell r="AL793">
            <v>204.93700000000001</v>
          </cell>
          <cell r="AN793">
            <v>0</v>
          </cell>
          <cell r="AO793">
            <v>0</v>
          </cell>
          <cell r="AP793">
            <v>2408.4</v>
          </cell>
          <cell r="AQ793">
            <v>0</v>
          </cell>
          <cell r="BG793" t="b">
            <v>1</v>
          </cell>
          <cell r="BO793" t="b">
            <v>0</v>
          </cell>
          <cell r="CA793" t="b">
            <v>0</v>
          </cell>
          <cell r="CB793" t="b">
            <v>0</v>
          </cell>
          <cell r="CD793" t="b">
            <v>0</v>
          </cell>
          <cell r="CE793" t="b">
            <v>0</v>
          </cell>
          <cell r="CG793" t="b">
            <v>0</v>
          </cell>
          <cell r="CH793" t="b">
            <v>0</v>
          </cell>
          <cell r="CP793" t="str">
            <v>EHGASBOC</v>
          </cell>
          <cell r="CT793" t="b">
            <v>0</v>
          </cell>
          <cell r="CV793" t="b">
            <v>0</v>
          </cell>
          <cell r="CX793" t="b">
            <v>0</v>
          </cell>
          <cell r="CZ793" t="b">
            <v>0</v>
          </cell>
          <cell r="DB793" t="b">
            <v>0</v>
          </cell>
          <cell r="DD793" t="b">
            <v>0</v>
          </cell>
          <cell r="DF793" t="b">
            <v>0</v>
          </cell>
          <cell r="DH793" t="b">
            <v>0</v>
          </cell>
          <cell r="DJ793" t="b">
            <v>0</v>
          </cell>
          <cell r="DL793" t="b">
            <v>0</v>
          </cell>
          <cell r="DN793" t="b">
            <v>0</v>
          </cell>
          <cell r="DP793" t="b">
            <v>0</v>
          </cell>
          <cell r="DV793">
            <v>0</v>
          </cell>
          <cell r="DX793">
            <v>0</v>
          </cell>
          <cell r="DZ793">
            <v>0</v>
          </cell>
          <cell r="EB793">
            <v>0</v>
          </cell>
          <cell r="ED793">
            <v>0</v>
          </cell>
          <cell r="EF793">
            <v>0</v>
          </cell>
          <cell r="EJ793">
            <v>0</v>
          </cell>
          <cell r="EL793">
            <v>0</v>
          </cell>
          <cell r="EN793">
            <v>0</v>
          </cell>
          <cell r="EP793">
            <v>0</v>
          </cell>
          <cell r="ER793">
            <v>0</v>
          </cell>
          <cell r="ET793">
            <v>0</v>
          </cell>
          <cell r="EX793">
            <v>0</v>
          </cell>
          <cell r="EZ793">
            <v>0</v>
          </cell>
          <cell r="FD793">
            <v>0</v>
          </cell>
          <cell r="FF793">
            <v>0</v>
          </cell>
        </row>
        <row r="794">
          <cell r="A794" t="str">
            <v>KedlerÅlborgNG</v>
          </cell>
          <cell r="B794" t="str">
            <v>DK-West</v>
          </cell>
          <cell r="G794">
            <v>0</v>
          </cell>
          <cell r="H794">
            <v>223</v>
          </cell>
          <cell r="AK794">
            <v>0</v>
          </cell>
          <cell r="AL794">
            <v>204.93700000000001</v>
          </cell>
          <cell r="AN794">
            <v>0</v>
          </cell>
          <cell r="AO794">
            <v>0</v>
          </cell>
          <cell r="AP794">
            <v>2408.4</v>
          </cell>
          <cell r="AQ794">
            <v>0</v>
          </cell>
          <cell r="BG794" t="b">
            <v>1</v>
          </cell>
          <cell r="BO794" t="b">
            <v>1</v>
          </cell>
          <cell r="CA794" t="b">
            <v>0</v>
          </cell>
          <cell r="CB794" t="b">
            <v>1</v>
          </cell>
          <cell r="CD794" t="b">
            <v>0</v>
          </cell>
          <cell r="CE794" t="b">
            <v>0</v>
          </cell>
          <cell r="CG794" t="b">
            <v>0</v>
          </cell>
          <cell r="CH794" t="b">
            <v>0</v>
          </cell>
          <cell r="CP794" t="str">
            <v>EHGASBOC</v>
          </cell>
          <cell r="CT794" t="b">
            <v>0</v>
          </cell>
          <cell r="CV794" t="b">
            <v>0</v>
          </cell>
          <cell r="CX794" t="b">
            <v>0</v>
          </cell>
          <cell r="CZ794" t="b">
            <v>0</v>
          </cell>
          <cell r="DB794" t="b">
            <v>0</v>
          </cell>
          <cell r="DD794" t="b">
            <v>0</v>
          </cell>
          <cell r="DF794" t="b">
            <v>1</v>
          </cell>
          <cell r="DH794" t="b">
            <v>1</v>
          </cell>
          <cell r="DJ794" t="b">
            <v>1</v>
          </cell>
          <cell r="DL794" t="b">
            <v>1</v>
          </cell>
          <cell r="DN794" t="b">
            <v>0</v>
          </cell>
          <cell r="DP794" t="b">
            <v>0</v>
          </cell>
          <cell r="DV794">
            <v>0</v>
          </cell>
          <cell r="DX794">
            <v>0</v>
          </cell>
          <cell r="DZ794">
            <v>0</v>
          </cell>
          <cell r="EB794">
            <v>0</v>
          </cell>
          <cell r="ED794">
            <v>0</v>
          </cell>
          <cell r="EF794">
            <v>0</v>
          </cell>
          <cell r="EJ794">
            <v>223</v>
          </cell>
          <cell r="EL794">
            <v>223</v>
          </cell>
          <cell r="EN794">
            <v>223</v>
          </cell>
          <cell r="EP794">
            <v>223</v>
          </cell>
          <cell r="ER794">
            <v>0</v>
          </cell>
          <cell r="ET794">
            <v>0</v>
          </cell>
          <cell r="EX794">
            <v>0</v>
          </cell>
          <cell r="EZ794">
            <v>0</v>
          </cell>
          <cell r="FD794">
            <v>0</v>
          </cell>
          <cell r="FF794">
            <v>0</v>
          </cell>
        </row>
        <row r="795">
          <cell r="A795" t="str">
            <v>NEV2</v>
          </cell>
          <cell r="B795" t="str">
            <v>DK-West</v>
          </cell>
          <cell r="G795">
            <v>275</v>
          </cell>
          <cell r="H795">
            <v>42</v>
          </cell>
          <cell r="AK795">
            <v>102.02500000000001</v>
          </cell>
          <cell r="AL795">
            <v>119.86153846153846</v>
          </cell>
          <cell r="AN795">
            <v>5.46</v>
          </cell>
          <cell r="AO795">
            <v>43.34</v>
          </cell>
          <cell r="AP795">
            <v>6833.75</v>
          </cell>
          <cell r="AQ795">
            <v>38.500000000000007</v>
          </cell>
          <cell r="BG795" t="b">
            <v>1</v>
          </cell>
          <cell r="BO795" t="b">
            <v>0</v>
          </cell>
          <cell r="CA795" t="b">
            <v>0</v>
          </cell>
          <cell r="CB795" t="b">
            <v>0</v>
          </cell>
          <cell r="CD795" t="b">
            <v>0</v>
          </cell>
          <cell r="CE795" t="b">
            <v>0</v>
          </cell>
          <cell r="CG795" t="b">
            <v>0</v>
          </cell>
          <cell r="CH795" t="b">
            <v>0</v>
          </cell>
          <cell r="CP795" t="str">
            <v>ECCOAEXC</v>
          </cell>
          <cell r="CT795" t="b">
            <v>0</v>
          </cell>
          <cell r="CV795" t="b">
            <v>0</v>
          </cell>
          <cell r="CX795" t="b">
            <v>0</v>
          </cell>
          <cell r="CZ795" t="b">
            <v>0</v>
          </cell>
          <cell r="DB795" t="b">
            <v>0</v>
          </cell>
          <cell r="DD795" t="b">
            <v>0</v>
          </cell>
          <cell r="DF795" t="b">
            <v>0</v>
          </cell>
          <cell r="DH795" t="b">
            <v>0</v>
          </cell>
          <cell r="DJ795" t="b">
            <v>0</v>
          </cell>
          <cell r="DL795" t="b">
            <v>0</v>
          </cell>
          <cell r="DN795" t="b">
            <v>0</v>
          </cell>
          <cell r="DP795" t="b">
            <v>0</v>
          </cell>
          <cell r="DV795">
            <v>0</v>
          </cell>
          <cell r="DX795">
            <v>0</v>
          </cell>
          <cell r="DZ795">
            <v>0</v>
          </cell>
          <cell r="EB795">
            <v>0</v>
          </cell>
          <cell r="ED795">
            <v>0</v>
          </cell>
          <cell r="EF795">
            <v>0</v>
          </cell>
          <cell r="EJ795">
            <v>0</v>
          </cell>
          <cell r="EL795">
            <v>0</v>
          </cell>
          <cell r="EN795">
            <v>0</v>
          </cell>
          <cell r="EP795">
            <v>0</v>
          </cell>
          <cell r="ER795">
            <v>0</v>
          </cell>
          <cell r="ET795">
            <v>0</v>
          </cell>
          <cell r="EX795">
            <v>0</v>
          </cell>
          <cell r="EZ795">
            <v>0</v>
          </cell>
          <cell r="FD795">
            <v>0</v>
          </cell>
          <cell r="FF795">
            <v>0</v>
          </cell>
        </row>
        <row r="796">
          <cell r="A796" t="str">
            <v>NEV2</v>
          </cell>
          <cell r="B796" t="str">
            <v>DK-West</v>
          </cell>
          <cell r="G796">
            <v>275</v>
          </cell>
          <cell r="H796">
            <v>42</v>
          </cell>
          <cell r="AK796">
            <v>102.02500000000001</v>
          </cell>
          <cell r="AL796">
            <v>119.86153846153846</v>
          </cell>
          <cell r="AN796">
            <v>5.46</v>
          </cell>
          <cell r="AO796">
            <v>43.34</v>
          </cell>
          <cell r="AP796">
            <v>6833.75</v>
          </cell>
          <cell r="AQ796">
            <v>52.25</v>
          </cell>
          <cell r="BG796" t="b">
            <v>1</v>
          </cell>
          <cell r="BO796" t="b">
            <v>0</v>
          </cell>
          <cell r="CA796" t="b">
            <v>0</v>
          </cell>
          <cell r="CB796" t="b">
            <v>0</v>
          </cell>
          <cell r="CD796" t="b">
            <v>0</v>
          </cell>
          <cell r="CE796" t="b">
            <v>0</v>
          </cell>
          <cell r="CG796" t="b">
            <v>0</v>
          </cell>
          <cell r="CH796" t="b">
            <v>0</v>
          </cell>
          <cell r="CP796" t="str">
            <v>ECCOAEXC</v>
          </cell>
          <cell r="CT796" t="b">
            <v>0</v>
          </cell>
          <cell r="CV796" t="b">
            <v>0</v>
          </cell>
          <cell r="CX796" t="b">
            <v>0</v>
          </cell>
          <cell r="CZ796" t="b">
            <v>0</v>
          </cell>
          <cell r="DB796" t="b">
            <v>0</v>
          </cell>
          <cell r="DD796" t="b">
            <v>0</v>
          </cell>
          <cell r="DF796" t="b">
            <v>0</v>
          </cell>
          <cell r="DH796" t="b">
            <v>0</v>
          </cell>
          <cell r="DJ796" t="b">
            <v>0</v>
          </cell>
          <cell r="DL796" t="b">
            <v>0</v>
          </cell>
          <cell r="DN796" t="b">
            <v>0</v>
          </cell>
          <cell r="DP796" t="b">
            <v>0</v>
          </cell>
          <cell r="DV796">
            <v>0</v>
          </cell>
          <cell r="DX796">
            <v>0</v>
          </cell>
          <cell r="DZ796">
            <v>0</v>
          </cell>
          <cell r="EB796">
            <v>0</v>
          </cell>
          <cell r="ED796">
            <v>0</v>
          </cell>
          <cell r="EF796">
            <v>0</v>
          </cell>
          <cell r="EJ796">
            <v>0</v>
          </cell>
          <cell r="EL796">
            <v>0</v>
          </cell>
          <cell r="EN796">
            <v>0</v>
          </cell>
          <cell r="EP796">
            <v>0</v>
          </cell>
          <cell r="ER796">
            <v>0</v>
          </cell>
          <cell r="ET796">
            <v>0</v>
          </cell>
          <cell r="EX796">
            <v>0</v>
          </cell>
          <cell r="EZ796">
            <v>0</v>
          </cell>
          <cell r="FD796">
            <v>0</v>
          </cell>
          <cell r="FF796">
            <v>0</v>
          </cell>
        </row>
        <row r="797">
          <cell r="A797" t="str">
            <v>NEV2</v>
          </cell>
          <cell r="B797" t="str">
            <v>DK-West</v>
          </cell>
          <cell r="G797">
            <v>275</v>
          </cell>
          <cell r="H797">
            <v>42</v>
          </cell>
          <cell r="AK797">
            <v>102.02500000000001</v>
          </cell>
          <cell r="AL797">
            <v>119.86153846153846</v>
          </cell>
          <cell r="AN797">
            <v>5.46</v>
          </cell>
          <cell r="AO797">
            <v>43.34</v>
          </cell>
          <cell r="AP797">
            <v>6833.75</v>
          </cell>
          <cell r="AQ797">
            <v>52.25</v>
          </cell>
          <cell r="BG797" t="b">
            <v>1</v>
          </cell>
          <cell r="BO797" t="b">
            <v>1</v>
          </cell>
          <cell r="CA797" t="b">
            <v>1</v>
          </cell>
          <cell r="CB797" t="b">
            <v>1</v>
          </cell>
          <cell r="CD797" t="b">
            <v>0</v>
          </cell>
          <cell r="CE797" t="b">
            <v>0</v>
          </cell>
          <cell r="CG797" t="b">
            <v>0</v>
          </cell>
          <cell r="CH797" t="b">
            <v>0</v>
          </cell>
          <cell r="CP797" t="str">
            <v>ECCOAEXC</v>
          </cell>
          <cell r="CT797" t="b">
            <v>0</v>
          </cell>
          <cell r="CV797" t="b">
            <v>0</v>
          </cell>
          <cell r="CX797" t="b">
            <v>0</v>
          </cell>
          <cell r="CZ797" t="b">
            <v>0</v>
          </cell>
          <cell r="DB797" t="b">
            <v>0</v>
          </cell>
          <cell r="DD797" t="b">
            <v>0</v>
          </cell>
          <cell r="DF797" t="b">
            <v>0</v>
          </cell>
          <cell r="DH797" t="b">
            <v>0</v>
          </cell>
          <cell r="DJ797" t="b">
            <v>0</v>
          </cell>
          <cell r="DL797" t="b">
            <v>0</v>
          </cell>
          <cell r="DN797" t="b">
            <v>0</v>
          </cell>
          <cell r="DP797" t="b">
            <v>0</v>
          </cell>
          <cell r="DV797">
            <v>0</v>
          </cell>
          <cell r="DX797">
            <v>0</v>
          </cell>
          <cell r="DZ797">
            <v>0</v>
          </cell>
          <cell r="EB797">
            <v>0</v>
          </cell>
          <cell r="ED797">
            <v>0</v>
          </cell>
          <cell r="EF797">
            <v>0</v>
          </cell>
          <cell r="EJ797">
            <v>0</v>
          </cell>
          <cell r="EL797">
            <v>0</v>
          </cell>
          <cell r="EN797">
            <v>0</v>
          </cell>
          <cell r="EP797">
            <v>0</v>
          </cell>
          <cell r="ER797">
            <v>0</v>
          </cell>
          <cell r="ET797">
            <v>0</v>
          </cell>
          <cell r="EX797">
            <v>0</v>
          </cell>
          <cell r="EZ797">
            <v>0</v>
          </cell>
          <cell r="FD797">
            <v>0</v>
          </cell>
          <cell r="FF797">
            <v>0</v>
          </cell>
        </row>
        <row r="798">
          <cell r="A798" t="str">
            <v>NEV3</v>
          </cell>
          <cell r="B798" t="str">
            <v>DK-West</v>
          </cell>
          <cell r="G798">
            <v>425</v>
          </cell>
          <cell r="H798">
            <v>400</v>
          </cell>
          <cell r="AK798">
            <v>189.125</v>
          </cell>
          <cell r="AL798">
            <v>1186.6666666666667</v>
          </cell>
          <cell r="AN798">
            <v>60</v>
          </cell>
          <cell r="AO798">
            <v>66.98</v>
          </cell>
          <cell r="AP798">
            <v>10561.25</v>
          </cell>
          <cell r="AQ798">
            <v>59.500000000000007</v>
          </cell>
          <cell r="BG798" t="b">
            <v>1</v>
          </cell>
          <cell r="BO798" t="b">
            <v>0</v>
          </cell>
          <cell r="CA798" t="b">
            <v>0</v>
          </cell>
          <cell r="CB798" t="b">
            <v>0</v>
          </cell>
          <cell r="CD798" t="b">
            <v>0</v>
          </cell>
          <cell r="CE798" t="b">
            <v>0</v>
          </cell>
          <cell r="CG798" t="b">
            <v>0</v>
          </cell>
          <cell r="CH798" t="b">
            <v>0</v>
          </cell>
          <cell r="CP798" t="str">
            <v>ECCOAEXC</v>
          </cell>
          <cell r="CT798" t="b">
            <v>0</v>
          </cell>
          <cell r="CV798" t="b">
            <v>0</v>
          </cell>
          <cell r="CX798" t="b">
            <v>0</v>
          </cell>
          <cell r="CZ798" t="b">
            <v>0</v>
          </cell>
          <cell r="DB798" t="b">
            <v>0</v>
          </cell>
          <cell r="DD798" t="b">
            <v>0</v>
          </cell>
          <cell r="DF798" t="b">
            <v>0</v>
          </cell>
          <cell r="DH798" t="b">
            <v>0</v>
          </cell>
          <cell r="DJ798" t="b">
            <v>0</v>
          </cell>
          <cell r="DL798" t="b">
            <v>0</v>
          </cell>
          <cell r="DN798" t="b">
            <v>0</v>
          </cell>
          <cell r="DP798" t="b">
            <v>0</v>
          </cell>
          <cell r="DV798">
            <v>0</v>
          </cell>
          <cell r="DX798">
            <v>0</v>
          </cell>
          <cell r="DZ798">
            <v>0</v>
          </cell>
          <cell r="EB798">
            <v>0</v>
          </cell>
          <cell r="ED798">
            <v>0</v>
          </cell>
          <cell r="EF798">
            <v>0</v>
          </cell>
          <cell r="EJ798">
            <v>0</v>
          </cell>
          <cell r="EL798">
            <v>0</v>
          </cell>
          <cell r="EN798">
            <v>0</v>
          </cell>
          <cell r="EP798">
            <v>0</v>
          </cell>
          <cell r="ER798">
            <v>0</v>
          </cell>
          <cell r="ET798">
            <v>0</v>
          </cell>
          <cell r="EX798">
            <v>0</v>
          </cell>
          <cell r="EZ798">
            <v>0</v>
          </cell>
          <cell r="FD798">
            <v>0</v>
          </cell>
          <cell r="FF798">
            <v>0</v>
          </cell>
        </row>
        <row r="799">
          <cell r="A799" t="str">
            <v>NEV3</v>
          </cell>
          <cell r="B799" t="str">
            <v>DK-West</v>
          </cell>
          <cell r="G799">
            <v>425</v>
          </cell>
          <cell r="H799">
            <v>400</v>
          </cell>
          <cell r="AK799">
            <v>189.125</v>
          </cell>
          <cell r="AL799">
            <v>1186.6666666666667</v>
          </cell>
          <cell r="AN799">
            <v>60</v>
          </cell>
          <cell r="AO799">
            <v>66.98</v>
          </cell>
          <cell r="AP799">
            <v>10561.25</v>
          </cell>
          <cell r="AQ799">
            <v>59.500000000000007</v>
          </cell>
          <cell r="BG799" t="b">
            <v>1</v>
          </cell>
          <cell r="BO799" t="b">
            <v>0</v>
          </cell>
          <cell r="CA799" t="b">
            <v>0</v>
          </cell>
          <cell r="CB799" t="b">
            <v>0</v>
          </cell>
          <cell r="CD799" t="b">
            <v>0</v>
          </cell>
          <cell r="CE799" t="b">
            <v>0</v>
          </cell>
          <cell r="CG799" t="b">
            <v>0</v>
          </cell>
          <cell r="CH799" t="b">
            <v>0</v>
          </cell>
          <cell r="CP799" t="str">
            <v>ECCOAEXC</v>
          </cell>
          <cell r="CT799" t="b">
            <v>0</v>
          </cell>
          <cell r="CV799" t="b">
            <v>0</v>
          </cell>
          <cell r="CX799" t="b">
            <v>0</v>
          </cell>
          <cell r="CZ799" t="b">
            <v>0</v>
          </cell>
          <cell r="DB799" t="b">
            <v>0</v>
          </cell>
          <cell r="DD799" t="b">
            <v>0</v>
          </cell>
          <cell r="DF799" t="b">
            <v>0</v>
          </cell>
          <cell r="DH799" t="b">
            <v>0</v>
          </cell>
          <cell r="DJ799" t="b">
            <v>0</v>
          </cell>
          <cell r="DL799" t="b">
            <v>0</v>
          </cell>
          <cell r="DN799" t="b">
            <v>0</v>
          </cell>
          <cell r="DP799" t="b">
            <v>0</v>
          </cell>
          <cell r="DV799">
            <v>0</v>
          </cell>
          <cell r="DX799">
            <v>0</v>
          </cell>
          <cell r="DZ799">
            <v>0</v>
          </cell>
          <cell r="EB799">
            <v>0</v>
          </cell>
          <cell r="ED799">
            <v>0</v>
          </cell>
          <cell r="EF799">
            <v>0</v>
          </cell>
          <cell r="EJ799">
            <v>0</v>
          </cell>
          <cell r="EL799">
            <v>0</v>
          </cell>
          <cell r="EN799">
            <v>0</v>
          </cell>
          <cell r="EP799">
            <v>0</v>
          </cell>
          <cell r="ER799">
            <v>0</v>
          </cell>
          <cell r="ET799">
            <v>0</v>
          </cell>
          <cell r="EX799">
            <v>0</v>
          </cell>
          <cell r="EZ799">
            <v>0</v>
          </cell>
          <cell r="FD799">
            <v>0</v>
          </cell>
          <cell r="FF799">
            <v>0</v>
          </cell>
        </row>
        <row r="800">
          <cell r="A800" t="str">
            <v>NEV3</v>
          </cell>
          <cell r="B800" t="str">
            <v>DK-West</v>
          </cell>
          <cell r="G800">
            <v>425</v>
          </cell>
          <cell r="H800">
            <v>400</v>
          </cell>
          <cell r="AK800">
            <v>189.125</v>
          </cell>
          <cell r="AL800">
            <v>1186.6666666666667</v>
          </cell>
          <cell r="AN800">
            <v>60</v>
          </cell>
          <cell r="AO800">
            <v>66.98</v>
          </cell>
          <cell r="AP800">
            <v>10561.25</v>
          </cell>
          <cell r="AQ800">
            <v>59.500000000000007</v>
          </cell>
          <cell r="BG800" t="b">
            <v>1</v>
          </cell>
          <cell r="BO800" t="b">
            <v>1</v>
          </cell>
          <cell r="CA800" t="b">
            <v>1</v>
          </cell>
          <cell r="CB800" t="b">
            <v>1</v>
          </cell>
          <cell r="CD800" t="b">
            <v>0</v>
          </cell>
          <cell r="CE800" t="b">
            <v>0</v>
          </cell>
          <cell r="CG800" t="b">
            <v>0</v>
          </cell>
          <cell r="CH800" t="b">
            <v>0</v>
          </cell>
          <cell r="CP800" t="str">
            <v>ECCOAEXC</v>
          </cell>
          <cell r="CT800" t="b">
            <v>1</v>
          </cell>
          <cell r="CV800" t="b">
            <v>0</v>
          </cell>
          <cell r="CX800" t="b">
            <v>0</v>
          </cell>
          <cell r="CZ800" t="b">
            <v>0</v>
          </cell>
          <cell r="DB800" t="b">
            <v>0</v>
          </cell>
          <cell r="DD800" t="b">
            <v>0</v>
          </cell>
          <cell r="DF800" t="b">
            <v>1</v>
          </cell>
          <cell r="DH800" t="b">
            <v>0</v>
          </cell>
          <cell r="DJ800" t="b">
            <v>0</v>
          </cell>
          <cell r="DL800" t="b">
            <v>0</v>
          </cell>
          <cell r="DN800" t="b">
            <v>0</v>
          </cell>
          <cell r="DP800" t="b">
            <v>0</v>
          </cell>
          <cell r="DV800">
            <v>425</v>
          </cell>
          <cell r="DX800">
            <v>425</v>
          </cell>
          <cell r="DZ800">
            <v>425</v>
          </cell>
          <cell r="EB800">
            <v>425</v>
          </cell>
          <cell r="ED800">
            <v>0</v>
          </cell>
          <cell r="EF800">
            <v>0</v>
          </cell>
          <cell r="EJ800">
            <v>400</v>
          </cell>
          <cell r="EL800">
            <v>400</v>
          </cell>
          <cell r="EN800">
            <v>400</v>
          </cell>
          <cell r="EP800">
            <v>400</v>
          </cell>
          <cell r="ER800">
            <v>0</v>
          </cell>
          <cell r="ET800">
            <v>0</v>
          </cell>
          <cell r="EX800">
            <v>0</v>
          </cell>
          <cell r="EZ800">
            <v>0</v>
          </cell>
          <cell r="FD800">
            <v>0</v>
          </cell>
          <cell r="FF800">
            <v>0</v>
          </cell>
        </row>
        <row r="801">
          <cell r="A801" t="str">
            <v>NEV3</v>
          </cell>
          <cell r="B801" t="str">
            <v>DK-West</v>
          </cell>
          <cell r="G801">
            <v>425</v>
          </cell>
          <cell r="H801">
            <v>400</v>
          </cell>
          <cell r="AK801">
            <v>189.125</v>
          </cell>
          <cell r="AL801">
            <v>1186.6666666666667</v>
          </cell>
          <cell r="AN801">
            <v>60</v>
          </cell>
          <cell r="AO801">
            <v>66.98</v>
          </cell>
          <cell r="AP801">
            <v>10561.25</v>
          </cell>
          <cell r="AQ801">
            <v>59.500000000000007</v>
          </cell>
          <cell r="BG801" t="b">
            <v>1</v>
          </cell>
          <cell r="BO801" t="b">
            <v>0</v>
          </cell>
          <cell r="CA801" t="b">
            <v>0</v>
          </cell>
          <cell r="CB801" t="b">
            <v>0</v>
          </cell>
          <cell r="CD801" t="b">
            <v>1</v>
          </cell>
          <cell r="CE801" t="b">
            <v>1</v>
          </cell>
          <cell r="CG801" t="b">
            <v>0</v>
          </cell>
          <cell r="CH801" t="b">
            <v>0</v>
          </cell>
          <cell r="CT801" t="b">
            <v>0</v>
          </cell>
          <cell r="CV801" t="b">
            <v>0</v>
          </cell>
          <cell r="CX801" t="b">
            <v>0</v>
          </cell>
          <cell r="CZ801" t="b">
            <v>0</v>
          </cell>
          <cell r="DB801" t="b">
            <v>0</v>
          </cell>
          <cell r="DD801" t="b">
            <v>0</v>
          </cell>
          <cell r="DF801" t="b">
            <v>0</v>
          </cell>
          <cell r="DH801" t="b">
            <v>0</v>
          </cell>
          <cell r="DJ801" t="b">
            <v>0</v>
          </cell>
          <cell r="DL801" t="b">
            <v>0</v>
          </cell>
          <cell r="DN801" t="b">
            <v>0</v>
          </cell>
          <cell r="DP801" t="b">
            <v>0</v>
          </cell>
          <cell r="DV801">
            <v>0</v>
          </cell>
          <cell r="DX801">
            <v>0</v>
          </cell>
          <cell r="DZ801">
            <v>0</v>
          </cell>
          <cell r="EB801">
            <v>0</v>
          </cell>
          <cell r="ED801">
            <v>0</v>
          </cell>
          <cell r="EF801">
            <v>0</v>
          </cell>
          <cell r="EJ801">
            <v>0</v>
          </cell>
          <cell r="EL801">
            <v>0</v>
          </cell>
          <cell r="EN801">
            <v>0</v>
          </cell>
          <cell r="EP801">
            <v>0</v>
          </cell>
          <cell r="ER801">
            <v>0</v>
          </cell>
          <cell r="ET801">
            <v>0</v>
          </cell>
          <cell r="EX801">
            <v>425</v>
          </cell>
          <cell r="EZ801">
            <v>400</v>
          </cell>
          <cell r="FD801">
            <v>0</v>
          </cell>
          <cell r="FF801">
            <v>0</v>
          </cell>
        </row>
        <row r="802">
          <cell r="A802" t="str">
            <v>NEV3</v>
          </cell>
          <cell r="B802" t="str">
            <v>DK-West</v>
          </cell>
          <cell r="G802">
            <v>425</v>
          </cell>
          <cell r="H802">
            <v>400</v>
          </cell>
          <cell r="AK802">
            <v>189.125</v>
          </cell>
          <cell r="AL802">
            <v>1186.6666666666667</v>
          </cell>
          <cell r="AN802">
            <v>60</v>
          </cell>
          <cell r="AO802">
            <v>66.98</v>
          </cell>
          <cell r="AP802">
            <v>10561.25</v>
          </cell>
          <cell r="AQ802">
            <v>59.500000000000007</v>
          </cell>
          <cell r="BG802" t="b">
            <v>1</v>
          </cell>
          <cell r="BO802" t="b">
            <v>0</v>
          </cell>
          <cell r="CA802" t="b">
            <v>0</v>
          </cell>
          <cell r="CB802" t="b">
            <v>0</v>
          </cell>
          <cell r="CD802" t="b">
            <v>0</v>
          </cell>
          <cell r="CE802" t="b">
            <v>0</v>
          </cell>
          <cell r="CG802" t="b">
            <v>1</v>
          </cell>
          <cell r="CH802" t="b">
            <v>1</v>
          </cell>
          <cell r="CT802" t="b">
            <v>0</v>
          </cell>
          <cell r="CV802" t="b">
            <v>0</v>
          </cell>
          <cell r="CX802" t="b">
            <v>0</v>
          </cell>
          <cell r="CZ802" t="b">
            <v>0</v>
          </cell>
          <cell r="DB802" t="b">
            <v>0</v>
          </cell>
          <cell r="DD802" t="b">
            <v>0</v>
          </cell>
          <cell r="DF802" t="b">
            <v>0</v>
          </cell>
          <cell r="DH802" t="b">
            <v>0</v>
          </cell>
          <cell r="DJ802" t="b">
            <v>0</v>
          </cell>
          <cell r="DL802" t="b">
            <v>0</v>
          </cell>
          <cell r="DN802" t="b">
            <v>0</v>
          </cell>
          <cell r="DP802" t="b">
            <v>0</v>
          </cell>
          <cell r="DV802">
            <v>0</v>
          </cell>
          <cell r="DX802">
            <v>0</v>
          </cell>
          <cell r="DZ802">
            <v>0</v>
          </cell>
          <cell r="EB802">
            <v>0</v>
          </cell>
          <cell r="ED802">
            <v>0</v>
          </cell>
          <cell r="EF802">
            <v>0</v>
          </cell>
          <cell r="EJ802">
            <v>0</v>
          </cell>
          <cell r="EL802">
            <v>0</v>
          </cell>
          <cell r="EN802">
            <v>0</v>
          </cell>
          <cell r="EP802">
            <v>0</v>
          </cell>
          <cell r="ER802">
            <v>0</v>
          </cell>
          <cell r="ET802">
            <v>0</v>
          </cell>
          <cell r="EX802">
            <v>0</v>
          </cell>
          <cell r="EZ802">
            <v>0</v>
          </cell>
          <cell r="FD802">
            <v>425</v>
          </cell>
          <cell r="FF802">
            <v>400</v>
          </cell>
        </row>
        <row r="803">
          <cell r="A803" t="str">
            <v>NEV3</v>
          </cell>
          <cell r="B803" t="str">
            <v>DK-West</v>
          </cell>
          <cell r="G803">
            <v>425</v>
          </cell>
          <cell r="H803">
            <v>400</v>
          </cell>
          <cell r="AK803">
            <v>189.125</v>
          </cell>
          <cell r="AL803">
            <v>1186.6666666666667</v>
          </cell>
          <cell r="AN803">
            <v>60</v>
          </cell>
          <cell r="AO803">
            <v>66.98</v>
          </cell>
          <cell r="AP803">
            <v>10561.25</v>
          </cell>
          <cell r="AQ803">
            <v>59.500000000000007</v>
          </cell>
          <cell r="BG803" t="b">
            <v>1</v>
          </cell>
          <cell r="BO803" t="b">
            <v>0</v>
          </cell>
          <cell r="CA803" t="b">
            <v>0</v>
          </cell>
          <cell r="CB803" t="b">
            <v>0</v>
          </cell>
          <cell r="CD803" t="b">
            <v>0</v>
          </cell>
          <cell r="CE803" t="b">
            <v>0</v>
          </cell>
          <cell r="CG803" t="b">
            <v>0</v>
          </cell>
          <cell r="CH803" t="b">
            <v>0</v>
          </cell>
          <cell r="CP803" t="str">
            <v>ECXXXEXC</v>
          </cell>
          <cell r="CT803" t="b">
            <v>0</v>
          </cell>
          <cell r="CV803" t="b">
            <v>1</v>
          </cell>
          <cell r="CX803" t="b">
            <v>1</v>
          </cell>
          <cell r="CZ803" t="b">
            <v>1</v>
          </cell>
          <cell r="DB803" t="b">
            <v>0</v>
          </cell>
          <cell r="DD803" t="b">
            <v>0</v>
          </cell>
          <cell r="DF803" t="b">
            <v>0</v>
          </cell>
          <cell r="DH803" t="b">
            <v>1</v>
          </cell>
          <cell r="DJ803" t="b">
            <v>1</v>
          </cell>
          <cell r="DL803" t="b">
            <v>1</v>
          </cell>
          <cell r="DN803" t="b">
            <v>0</v>
          </cell>
          <cell r="DP803" t="b">
            <v>0</v>
          </cell>
          <cell r="DV803">
            <v>0</v>
          </cell>
          <cell r="DX803">
            <v>0</v>
          </cell>
          <cell r="DZ803">
            <v>0</v>
          </cell>
          <cell r="EB803">
            <v>0</v>
          </cell>
          <cell r="ED803">
            <v>0</v>
          </cell>
          <cell r="EF803">
            <v>0</v>
          </cell>
          <cell r="EJ803">
            <v>0</v>
          </cell>
          <cell r="EL803">
            <v>0</v>
          </cell>
          <cell r="EN803">
            <v>0</v>
          </cell>
          <cell r="EP803">
            <v>0</v>
          </cell>
          <cell r="ER803">
            <v>0</v>
          </cell>
          <cell r="ET803">
            <v>0</v>
          </cell>
          <cell r="EX803">
            <v>0</v>
          </cell>
          <cell r="EZ803">
            <v>0</v>
          </cell>
          <cell r="FD803">
            <v>0</v>
          </cell>
          <cell r="FF803">
            <v>0</v>
          </cell>
        </row>
        <row r="804">
          <cell r="A804" t="str">
            <v>NEV3_renoveret</v>
          </cell>
          <cell r="B804" t="str">
            <v>DK-West</v>
          </cell>
          <cell r="G804">
            <v>425</v>
          </cell>
          <cell r="H804">
            <v>400</v>
          </cell>
          <cell r="AK804">
            <v>197.625</v>
          </cell>
          <cell r="AL804">
            <v>1240</v>
          </cell>
          <cell r="AN804">
            <v>60</v>
          </cell>
          <cell r="AO804">
            <v>66.64</v>
          </cell>
          <cell r="AP804">
            <v>10540</v>
          </cell>
          <cell r="AQ804">
            <v>59.500000000000007</v>
          </cell>
          <cell r="BG804" t="b">
            <v>1</v>
          </cell>
          <cell r="BO804" t="b">
            <v>0</v>
          </cell>
          <cell r="CA804" t="b">
            <v>0</v>
          </cell>
          <cell r="CB804" t="b">
            <v>0</v>
          </cell>
          <cell r="CD804" t="b">
            <v>0</v>
          </cell>
          <cell r="CE804" t="b">
            <v>0</v>
          </cell>
          <cell r="CG804" t="b">
            <v>0</v>
          </cell>
          <cell r="CH804" t="b">
            <v>0</v>
          </cell>
          <cell r="CP804" t="str">
            <v>ECXXXEXC</v>
          </cell>
          <cell r="CT804" t="b">
            <v>0</v>
          </cell>
          <cell r="CV804" t="b">
            <v>0</v>
          </cell>
          <cell r="CX804" t="b">
            <v>0</v>
          </cell>
          <cell r="CZ804" t="b">
            <v>0</v>
          </cell>
          <cell r="DB804" t="b">
            <v>1</v>
          </cell>
          <cell r="DD804" t="b">
            <v>1</v>
          </cell>
          <cell r="DF804" t="b">
            <v>0</v>
          </cell>
          <cell r="DH804" t="b">
            <v>0</v>
          </cell>
          <cell r="DJ804" t="b">
            <v>0</v>
          </cell>
          <cell r="DL804" t="b">
            <v>0</v>
          </cell>
          <cell r="DN804" t="b">
            <v>1</v>
          </cell>
          <cell r="DP804" t="b">
            <v>1</v>
          </cell>
          <cell r="DV804">
            <v>0</v>
          </cell>
          <cell r="DX804">
            <v>0</v>
          </cell>
          <cell r="DZ804">
            <v>0</v>
          </cell>
          <cell r="EB804">
            <v>0</v>
          </cell>
          <cell r="ED804">
            <v>0</v>
          </cell>
          <cell r="EF804">
            <v>0</v>
          </cell>
          <cell r="EJ804">
            <v>0</v>
          </cell>
          <cell r="EL804">
            <v>0</v>
          </cell>
          <cell r="EN804">
            <v>0</v>
          </cell>
          <cell r="EP804">
            <v>0</v>
          </cell>
          <cell r="ER804">
            <v>0</v>
          </cell>
          <cell r="ET804">
            <v>0</v>
          </cell>
          <cell r="EX804">
            <v>0</v>
          </cell>
          <cell r="EZ804">
            <v>0</v>
          </cell>
          <cell r="FD804">
            <v>0</v>
          </cell>
          <cell r="FF804">
            <v>0</v>
          </cell>
        </row>
        <row r="805">
          <cell r="A805" t="str">
            <v>RenoNord_Kedler</v>
          </cell>
          <cell r="B805" t="str">
            <v>DK-West</v>
          </cell>
          <cell r="G805">
            <v>0</v>
          </cell>
          <cell r="H805">
            <v>30</v>
          </cell>
          <cell r="AK805">
            <v>0</v>
          </cell>
          <cell r="AL805">
            <v>23.400000000000002</v>
          </cell>
          <cell r="AN805">
            <v>0</v>
          </cell>
          <cell r="AO805">
            <v>5.94</v>
          </cell>
          <cell r="AP805">
            <v>0</v>
          </cell>
          <cell r="AQ805">
            <v>2.1</v>
          </cell>
          <cell r="BG805" t="b">
            <v>1</v>
          </cell>
          <cell r="BO805" t="b">
            <v>0</v>
          </cell>
          <cell r="CA805" t="b">
            <v>0</v>
          </cell>
          <cell r="CB805" t="b">
            <v>0</v>
          </cell>
          <cell r="CD805" t="b">
            <v>0</v>
          </cell>
          <cell r="CE805" t="b">
            <v>0</v>
          </cell>
          <cell r="CG805" t="b">
            <v>0</v>
          </cell>
          <cell r="CH805" t="b">
            <v>0</v>
          </cell>
          <cell r="CP805" t="str">
            <v>EHWSTBOC</v>
          </cell>
          <cell r="CT805" t="b">
            <v>0</v>
          </cell>
          <cell r="CV805" t="b">
            <v>0</v>
          </cell>
          <cell r="CX805" t="b">
            <v>0</v>
          </cell>
          <cell r="CZ805" t="b">
            <v>0</v>
          </cell>
          <cell r="DB805" t="b">
            <v>0</v>
          </cell>
          <cell r="DD805" t="b">
            <v>0</v>
          </cell>
          <cell r="DF805" t="b">
            <v>0</v>
          </cell>
          <cell r="DH805" t="b">
            <v>0</v>
          </cell>
          <cell r="DJ805" t="b">
            <v>0</v>
          </cell>
          <cell r="DL805" t="b">
            <v>0</v>
          </cell>
          <cell r="DN805" t="b">
            <v>0</v>
          </cell>
          <cell r="DP805" t="b">
            <v>0</v>
          </cell>
          <cell r="DV805">
            <v>0</v>
          </cell>
          <cell r="DX805">
            <v>0</v>
          </cell>
          <cell r="DZ805">
            <v>0</v>
          </cell>
          <cell r="EB805">
            <v>0</v>
          </cell>
          <cell r="ED805">
            <v>0</v>
          </cell>
          <cell r="EF805">
            <v>0</v>
          </cell>
          <cell r="EJ805">
            <v>0</v>
          </cell>
          <cell r="EL805">
            <v>0</v>
          </cell>
          <cell r="EN805">
            <v>0</v>
          </cell>
          <cell r="EP805">
            <v>0</v>
          </cell>
          <cell r="ER805">
            <v>0</v>
          </cell>
          <cell r="ET805">
            <v>0</v>
          </cell>
          <cell r="EX805">
            <v>0</v>
          </cell>
          <cell r="EZ805">
            <v>0</v>
          </cell>
          <cell r="FD805">
            <v>0</v>
          </cell>
          <cell r="FF805">
            <v>0</v>
          </cell>
        </row>
        <row r="806">
          <cell r="A806" t="str">
            <v>RenoNord_Kedler</v>
          </cell>
          <cell r="B806" t="str">
            <v>DK-West</v>
          </cell>
          <cell r="G806">
            <v>0</v>
          </cell>
          <cell r="H806">
            <v>7</v>
          </cell>
          <cell r="AK806">
            <v>0</v>
          </cell>
          <cell r="AL806">
            <v>5.46</v>
          </cell>
          <cell r="AN806">
            <v>0</v>
          </cell>
          <cell r="AO806">
            <v>1.3860000000000001</v>
          </cell>
          <cell r="AP806">
            <v>0</v>
          </cell>
          <cell r="AQ806">
            <v>0.49000000000000005</v>
          </cell>
          <cell r="BG806" t="b">
            <v>1</v>
          </cell>
          <cell r="BO806" t="b">
            <v>0</v>
          </cell>
          <cell r="CA806" t="b">
            <v>0</v>
          </cell>
          <cell r="CB806" t="b">
            <v>0</v>
          </cell>
          <cell r="CD806" t="b">
            <v>0</v>
          </cell>
          <cell r="CE806" t="b">
            <v>0</v>
          </cell>
          <cell r="CG806" t="b">
            <v>0</v>
          </cell>
          <cell r="CH806" t="b">
            <v>0</v>
          </cell>
          <cell r="CP806" t="str">
            <v>EHWSTBOC</v>
          </cell>
          <cell r="CT806" t="b">
            <v>0</v>
          </cell>
          <cell r="CV806" t="b">
            <v>0</v>
          </cell>
          <cell r="CX806" t="b">
            <v>0</v>
          </cell>
          <cell r="CZ806" t="b">
            <v>0</v>
          </cell>
          <cell r="DB806" t="b">
            <v>0</v>
          </cell>
          <cell r="DD806" t="b">
            <v>0</v>
          </cell>
          <cell r="DF806" t="b">
            <v>0</v>
          </cell>
          <cell r="DH806" t="b">
            <v>0</v>
          </cell>
          <cell r="DJ806" t="b">
            <v>0</v>
          </cell>
          <cell r="DL806" t="b">
            <v>0</v>
          </cell>
          <cell r="DN806" t="b">
            <v>0</v>
          </cell>
          <cell r="DP806" t="b">
            <v>0</v>
          </cell>
          <cell r="DV806">
            <v>0</v>
          </cell>
          <cell r="DX806">
            <v>0</v>
          </cell>
          <cell r="DZ806">
            <v>0</v>
          </cell>
          <cell r="EB806">
            <v>0</v>
          </cell>
          <cell r="ED806">
            <v>0</v>
          </cell>
          <cell r="EF806">
            <v>0</v>
          </cell>
          <cell r="EJ806">
            <v>0</v>
          </cell>
          <cell r="EL806">
            <v>0</v>
          </cell>
          <cell r="EN806">
            <v>0</v>
          </cell>
          <cell r="EP806">
            <v>0</v>
          </cell>
          <cell r="ER806">
            <v>0</v>
          </cell>
          <cell r="ET806">
            <v>0</v>
          </cell>
          <cell r="EX806">
            <v>0</v>
          </cell>
          <cell r="EZ806">
            <v>0</v>
          </cell>
          <cell r="FD806">
            <v>0</v>
          </cell>
          <cell r="FF806">
            <v>0</v>
          </cell>
        </row>
        <row r="807">
          <cell r="A807" t="str">
            <v>RenoNord_KV</v>
          </cell>
          <cell r="B807" t="str">
            <v>DK-West</v>
          </cell>
          <cell r="G807">
            <v>5.9850000000000003</v>
          </cell>
          <cell r="H807">
            <v>19</v>
          </cell>
          <cell r="AK807">
            <v>1.1191950000000002</v>
          </cell>
          <cell r="AL807">
            <v>11.279365079365078</v>
          </cell>
          <cell r="AN807">
            <v>0</v>
          </cell>
          <cell r="AO807">
            <v>6.9425999999999997</v>
          </cell>
          <cell r="AP807">
            <v>0</v>
          </cell>
          <cell r="AQ807">
            <v>0.53864999999999996</v>
          </cell>
          <cell r="BG807" t="b">
            <v>1</v>
          </cell>
          <cell r="BO807" t="b">
            <v>0</v>
          </cell>
          <cell r="CA807" t="b">
            <v>0</v>
          </cell>
          <cell r="CB807" t="b">
            <v>0</v>
          </cell>
          <cell r="CD807" t="b">
            <v>0</v>
          </cell>
          <cell r="CE807" t="b">
            <v>0</v>
          </cell>
          <cell r="CG807" t="b">
            <v>0</v>
          </cell>
          <cell r="CH807" t="b">
            <v>0</v>
          </cell>
          <cell r="CP807" t="str">
            <v>ECWSTBPC</v>
          </cell>
          <cell r="CT807" t="b">
            <v>0</v>
          </cell>
          <cell r="CV807" t="b">
            <v>0</v>
          </cell>
          <cell r="CX807" t="b">
            <v>0</v>
          </cell>
          <cell r="CZ807" t="b">
            <v>0</v>
          </cell>
          <cell r="DB807" t="b">
            <v>0</v>
          </cell>
          <cell r="DD807" t="b">
            <v>0</v>
          </cell>
          <cell r="DF807" t="b">
            <v>0</v>
          </cell>
          <cell r="DH807" t="b">
            <v>0</v>
          </cell>
          <cell r="DJ807" t="b">
            <v>0</v>
          </cell>
          <cell r="DL807" t="b">
            <v>0</v>
          </cell>
          <cell r="DN807" t="b">
            <v>0</v>
          </cell>
          <cell r="DP807" t="b">
            <v>0</v>
          </cell>
          <cell r="DV807">
            <v>0</v>
          </cell>
          <cell r="DX807">
            <v>0</v>
          </cell>
          <cell r="DZ807">
            <v>0</v>
          </cell>
          <cell r="EB807">
            <v>0</v>
          </cell>
          <cell r="ED807">
            <v>0</v>
          </cell>
          <cell r="EF807">
            <v>0</v>
          </cell>
          <cell r="EJ807">
            <v>0</v>
          </cell>
          <cell r="EL807">
            <v>0</v>
          </cell>
          <cell r="EN807">
            <v>0</v>
          </cell>
          <cell r="EP807">
            <v>0</v>
          </cell>
          <cell r="ER807">
            <v>0</v>
          </cell>
          <cell r="ET807">
            <v>0</v>
          </cell>
          <cell r="EX807">
            <v>0</v>
          </cell>
          <cell r="EZ807">
            <v>0</v>
          </cell>
          <cell r="FD807">
            <v>0</v>
          </cell>
          <cell r="FF807">
            <v>0</v>
          </cell>
        </row>
        <row r="808">
          <cell r="A808" t="str">
            <v>RenoNordKV2</v>
          </cell>
          <cell r="B808" t="str">
            <v>DK-West</v>
          </cell>
          <cell r="G808">
            <v>17.899999999999999</v>
          </cell>
          <cell r="H808">
            <v>57.00636942675159</v>
          </cell>
          <cell r="AK808">
            <v>4.0095999999999998</v>
          </cell>
          <cell r="AL808">
            <v>40.66696417704572</v>
          </cell>
          <cell r="AN808">
            <v>0</v>
          </cell>
          <cell r="AO808">
            <v>20.763999999999996</v>
          </cell>
          <cell r="AP808">
            <v>0</v>
          </cell>
          <cell r="AQ808">
            <v>1.6109999999999998</v>
          </cell>
          <cell r="BG808" t="b">
            <v>1</v>
          </cell>
          <cell r="BO808" t="b">
            <v>0</v>
          </cell>
          <cell r="CA808" t="b">
            <v>0</v>
          </cell>
          <cell r="CB808" t="b">
            <v>0</v>
          </cell>
          <cell r="CD808" t="b">
            <v>0</v>
          </cell>
          <cell r="CE808" t="b">
            <v>0</v>
          </cell>
          <cell r="CG808" t="b">
            <v>0</v>
          </cell>
          <cell r="CH808" t="b">
            <v>0</v>
          </cell>
          <cell r="CP808" t="str">
            <v>ECWSTBPC</v>
          </cell>
          <cell r="CT808" t="b">
            <v>0</v>
          </cell>
          <cell r="CV808" t="b">
            <v>0</v>
          </cell>
          <cell r="CX808" t="b">
            <v>0</v>
          </cell>
          <cell r="CZ808" t="b">
            <v>0</v>
          </cell>
          <cell r="DB808" t="b">
            <v>0</v>
          </cell>
          <cell r="DD808" t="b">
            <v>0</v>
          </cell>
          <cell r="DF808" t="b">
            <v>0</v>
          </cell>
          <cell r="DH808" t="b">
            <v>0</v>
          </cell>
          <cell r="DJ808" t="b">
            <v>0</v>
          </cell>
          <cell r="DL808" t="b">
            <v>0</v>
          </cell>
          <cell r="DN808" t="b">
            <v>0</v>
          </cell>
          <cell r="DP808" t="b">
            <v>0</v>
          </cell>
          <cell r="DV808">
            <v>0</v>
          </cell>
          <cell r="DX808">
            <v>0</v>
          </cell>
          <cell r="DZ808">
            <v>0</v>
          </cell>
          <cell r="EB808">
            <v>0</v>
          </cell>
          <cell r="ED808">
            <v>0</v>
          </cell>
          <cell r="EF808">
            <v>0</v>
          </cell>
          <cell r="EJ808">
            <v>0</v>
          </cell>
          <cell r="EL808">
            <v>0</v>
          </cell>
          <cell r="EN808">
            <v>0</v>
          </cell>
          <cell r="EP808">
            <v>0</v>
          </cell>
          <cell r="ER808">
            <v>0</v>
          </cell>
          <cell r="ET808">
            <v>0</v>
          </cell>
          <cell r="EX808">
            <v>0</v>
          </cell>
          <cell r="EZ808">
            <v>0</v>
          </cell>
          <cell r="FD808">
            <v>0</v>
          </cell>
          <cell r="FF808">
            <v>0</v>
          </cell>
        </row>
        <row r="809">
          <cell r="A809" t="str">
            <v>RenoNordKV2</v>
          </cell>
          <cell r="B809" t="str">
            <v>DK-West</v>
          </cell>
          <cell r="G809">
            <v>17.899999999999999</v>
          </cell>
          <cell r="H809">
            <v>57.00636942675159</v>
          </cell>
          <cell r="AK809">
            <v>4.0095999999999998</v>
          </cell>
          <cell r="AL809">
            <v>40.66696417704572</v>
          </cell>
          <cell r="AN809">
            <v>0</v>
          </cell>
          <cell r="AO809">
            <v>20.763999999999996</v>
          </cell>
          <cell r="AP809">
            <v>0</v>
          </cell>
          <cell r="AQ809">
            <v>1.6109999999999998</v>
          </cell>
          <cell r="BG809" t="b">
            <v>1</v>
          </cell>
          <cell r="BO809" t="b">
            <v>1</v>
          </cell>
          <cell r="CA809" t="b">
            <v>1</v>
          </cell>
          <cell r="CB809" t="b">
            <v>1</v>
          </cell>
          <cell r="CD809" t="b">
            <v>0</v>
          </cell>
          <cell r="CE809" t="b">
            <v>0</v>
          </cell>
          <cell r="CG809" t="b">
            <v>0</v>
          </cell>
          <cell r="CH809" t="b">
            <v>0</v>
          </cell>
          <cell r="CP809" t="str">
            <v>ECWSTBPC</v>
          </cell>
          <cell r="CT809" t="b">
            <v>1</v>
          </cell>
          <cell r="CV809" t="b">
            <v>1</v>
          </cell>
          <cell r="CX809" t="b">
            <v>1</v>
          </cell>
          <cell r="CZ809" t="b">
            <v>1</v>
          </cell>
          <cell r="DB809" t="b">
            <v>0</v>
          </cell>
          <cell r="DD809" t="b">
            <v>0</v>
          </cell>
          <cell r="DF809" t="b">
            <v>1</v>
          </cell>
          <cell r="DH809" t="b">
            <v>1</v>
          </cell>
          <cell r="DJ809" t="b">
            <v>1</v>
          </cell>
          <cell r="DL809" t="b">
            <v>1</v>
          </cell>
          <cell r="DN809" t="b">
            <v>0</v>
          </cell>
          <cell r="DP809" t="b">
            <v>0</v>
          </cell>
          <cell r="DV809">
            <v>17.899999999999999</v>
          </cell>
          <cell r="DX809">
            <v>17.899999999999999</v>
          </cell>
          <cell r="DZ809">
            <v>17.899999999999999</v>
          </cell>
          <cell r="EB809">
            <v>17.899999999999999</v>
          </cell>
          <cell r="ED809">
            <v>0</v>
          </cell>
          <cell r="EF809">
            <v>0</v>
          </cell>
          <cell r="EJ809">
            <v>57.00636942675159</v>
          </cell>
          <cell r="EL809">
            <v>57.00636942675159</v>
          </cell>
          <cell r="EN809">
            <v>57.00636942675159</v>
          </cell>
          <cell r="EP809">
            <v>57.00636942675159</v>
          </cell>
          <cell r="ER809">
            <v>0</v>
          </cell>
          <cell r="ET809">
            <v>0</v>
          </cell>
          <cell r="EX809">
            <v>0</v>
          </cell>
          <cell r="EZ809">
            <v>0</v>
          </cell>
          <cell r="FD809">
            <v>0</v>
          </cell>
          <cell r="FF809">
            <v>0</v>
          </cell>
        </row>
        <row r="810">
          <cell r="A810" t="str">
            <v>RenoNordKV2</v>
          </cell>
          <cell r="B810" t="str">
            <v>DK-West</v>
          </cell>
          <cell r="G810">
            <v>17.899999999999999</v>
          </cell>
          <cell r="H810">
            <v>57.00636942675159</v>
          </cell>
          <cell r="AK810">
            <v>4.0095999999999998</v>
          </cell>
          <cell r="AL810">
            <v>40.66696417704572</v>
          </cell>
          <cell r="AN810">
            <v>0</v>
          </cell>
          <cell r="AO810">
            <v>20.763999999999996</v>
          </cell>
          <cell r="AP810">
            <v>0</v>
          </cell>
          <cell r="AQ810">
            <v>1.6109999999999998</v>
          </cell>
          <cell r="BG810" t="b">
            <v>1</v>
          </cell>
          <cell r="BO810" t="b">
            <v>0</v>
          </cell>
          <cell r="CA810" t="b">
            <v>0</v>
          </cell>
          <cell r="CB810" t="b">
            <v>0</v>
          </cell>
          <cell r="CD810" t="b">
            <v>1</v>
          </cell>
          <cell r="CE810" t="b">
            <v>1</v>
          </cell>
          <cell r="CG810" t="b">
            <v>0</v>
          </cell>
          <cell r="CH810" t="b">
            <v>0</v>
          </cell>
          <cell r="CT810" t="b">
            <v>0</v>
          </cell>
          <cell r="CV810" t="b">
            <v>0</v>
          </cell>
          <cell r="CX810" t="b">
            <v>0</v>
          </cell>
          <cell r="CZ810" t="b">
            <v>0</v>
          </cell>
          <cell r="DB810" t="b">
            <v>0</v>
          </cell>
          <cell r="DD810" t="b">
            <v>0</v>
          </cell>
          <cell r="DF810" t="b">
            <v>0</v>
          </cell>
          <cell r="DH810" t="b">
            <v>0</v>
          </cell>
          <cell r="DJ810" t="b">
            <v>0</v>
          </cell>
          <cell r="DL810" t="b">
            <v>0</v>
          </cell>
          <cell r="DN810" t="b">
            <v>0</v>
          </cell>
          <cell r="DP810" t="b">
            <v>0</v>
          </cell>
          <cell r="DV810">
            <v>0</v>
          </cell>
          <cell r="DX810">
            <v>0</v>
          </cell>
          <cell r="DZ810">
            <v>0</v>
          </cell>
          <cell r="EB810">
            <v>0</v>
          </cell>
          <cell r="ED810">
            <v>0</v>
          </cell>
          <cell r="EF810">
            <v>0</v>
          </cell>
          <cell r="EJ810">
            <v>0</v>
          </cell>
          <cell r="EL810">
            <v>0</v>
          </cell>
          <cell r="EN810">
            <v>0</v>
          </cell>
          <cell r="EP810">
            <v>0</v>
          </cell>
          <cell r="ER810">
            <v>0</v>
          </cell>
          <cell r="ET810">
            <v>0</v>
          </cell>
          <cell r="EX810">
            <v>17.899999999999999</v>
          </cell>
          <cell r="EZ810">
            <v>57.00636942675159</v>
          </cell>
          <cell r="FD810">
            <v>0</v>
          </cell>
          <cell r="FF810">
            <v>0</v>
          </cell>
        </row>
        <row r="811">
          <cell r="A811" t="str">
            <v>RenoNordKV3</v>
          </cell>
          <cell r="B811" t="str">
            <v>DK-West</v>
          </cell>
          <cell r="G811">
            <v>18.30985915492958</v>
          </cell>
          <cell r="H811">
            <v>50</v>
          </cell>
          <cell r="AK811">
            <v>4.5225352112676065</v>
          </cell>
          <cell r="AL811">
            <v>33.725000000000001</v>
          </cell>
          <cell r="AN811">
            <v>0</v>
          </cell>
          <cell r="AO811">
            <v>21.239436619718312</v>
          </cell>
          <cell r="AP811">
            <v>0</v>
          </cell>
          <cell r="AQ811">
            <v>1.2816901408450705</v>
          </cell>
          <cell r="BG811" t="b">
            <v>1</v>
          </cell>
          <cell r="BO811" t="b">
            <v>0</v>
          </cell>
          <cell r="CA811" t="b">
            <v>0</v>
          </cell>
          <cell r="CB811" t="b">
            <v>0</v>
          </cell>
          <cell r="CD811" t="b">
            <v>0</v>
          </cell>
          <cell r="CE811" t="b">
            <v>0</v>
          </cell>
          <cell r="CG811" t="b">
            <v>0</v>
          </cell>
          <cell r="CH811" t="b">
            <v>0</v>
          </cell>
          <cell r="CP811" t="str">
            <v>ECWSTBPC</v>
          </cell>
          <cell r="CT811" t="b">
            <v>0</v>
          </cell>
          <cell r="CV811" t="b">
            <v>0</v>
          </cell>
          <cell r="CX811" t="b">
            <v>0</v>
          </cell>
          <cell r="CZ811" t="b">
            <v>0</v>
          </cell>
          <cell r="DB811" t="b">
            <v>1</v>
          </cell>
          <cell r="DD811" t="b">
            <v>1</v>
          </cell>
          <cell r="DF811" t="b">
            <v>0</v>
          </cell>
          <cell r="DH811" t="b">
            <v>0</v>
          </cell>
          <cell r="DJ811" t="b">
            <v>0</v>
          </cell>
          <cell r="DL811" t="b">
            <v>0</v>
          </cell>
          <cell r="DN811" t="b">
            <v>1</v>
          </cell>
          <cell r="DP811" t="b">
            <v>1</v>
          </cell>
          <cell r="DV811">
            <v>0</v>
          </cell>
          <cell r="DX811">
            <v>0</v>
          </cell>
          <cell r="DZ811">
            <v>0</v>
          </cell>
          <cell r="EB811">
            <v>0</v>
          </cell>
          <cell r="ED811">
            <v>0</v>
          </cell>
          <cell r="EF811">
            <v>0</v>
          </cell>
          <cell r="EJ811">
            <v>0</v>
          </cell>
          <cell r="EL811">
            <v>0</v>
          </cell>
          <cell r="EN811">
            <v>0</v>
          </cell>
          <cell r="EP811">
            <v>0</v>
          </cell>
          <cell r="ER811">
            <v>0</v>
          </cell>
          <cell r="ET811">
            <v>0</v>
          </cell>
          <cell r="EX811">
            <v>0</v>
          </cell>
          <cell r="EZ811">
            <v>0</v>
          </cell>
          <cell r="FD811">
            <v>0</v>
          </cell>
          <cell r="FF811">
            <v>0</v>
          </cell>
        </row>
        <row r="812">
          <cell r="A812" t="str">
            <v>IndustryHeatÅlborg</v>
          </cell>
          <cell r="B812" t="str">
            <v>DK-West</v>
          </cell>
          <cell r="G812">
            <v>0</v>
          </cell>
          <cell r="H812">
            <v>62.554354697355855</v>
          </cell>
          <cell r="N812">
            <v>393.59199975576303</v>
          </cell>
          <cell r="AK812">
            <v>0</v>
          </cell>
          <cell r="AL812">
            <v>0</v>
          </cell>
          <cell r="AN812">
            <v>0</v>
          </cell>
          <cell r="AO812">
            <v>0</v>
          </cell>
          <cell r="AP812">
            <v>0</v>
          </cell>
          <cell r="AQ812">
            <v>0</v>
          </cell>
          <cell r="BG812" t="b">
            <v>0</v>
          </cell>
          <cell r="BO812" t="b">
            <v>0</v>
          </cell>
          <cell r="CA812" t="b">
            <v>0</v>
          </cell>
          <cell r="CB812" t="b">
            <v>0</v>
          </cell>
          <cell r="CD812" t="b">
            <v>0</v>
          </cell>
          <cell r="CE812" t="b">
            <v>0</v>
          </cell>
          <cell r="CG812" t="b">
            <v>0</v>
          </cell>
          <cell r="CH812" t="b">
            <v>0</v>
          </cell>
          <cell r="CP812">
            <v>0</v>
          </cell>
          <cell r="CT812" t="b">
            <v>0</v>
          </cell>
          <cell r="CV812" t="b">
            <v>0</v>
          </cell>
          <cell r="CX812" t="b">
            <v>0</v>
          </cell>
          <cell r="CZ812" t="b">
            <v>0</v>
          </cell>
          <cell r="DB812" t="b">
            <v>0</v>
          </cell>
          <cell r="DD812" t="b">
            <v>0</v>
          </cell>
          <cell r="DF812" t="b">
            <v>0</v>
          </cell>
          <cell r="DH812" t="b">
            <v>0</v>
          </cell>
          <cell r="DJ812" t="b">
            <v>0</v>
          </cell>
          <cell r="DL812" t="b">
            <v>0</v>
          </cell>
          <cell r="DN812" t="b">
            <v>0</v>
          </cell>
          <cell r="DP812" t="b">
            <v>0</v>
          </cell>
          <cell r="DV812">
            <v>0</v>
          </cell>
          <cell r="DX812">
            <v>0</v>
          </cell>
          <cell r="DZ812">
            <v>0</v>
          </cell>
          <cell r="EB812">
            <v>0</v>
          </cell>
          <cell r="ED812">
            <v>0</v>
          </cell>
          <cell r="EF812">
            <v>0</v>
          </cell>
          <cell r="EJ812">
            <v>0</v>
          </cell>
          <cell r="EL812">
            <v>0</v>
          </cell>
          <cell r="EN812">
            <v>0</v>
          </cell>
          <cell r="EP812">
            <v>0</v>
          </cell>
          <cell r="ER812">
            <v>0</v>
          </cell>
          <cell r="ET812">
            <v>0</v>
          </cell>
          <cell r="EX812">
            <v>0</v>
          </cell>
          <cell r="EZ812">
            <v>0</v>
          </cell>
          <cell r="FD812">
            <v>0</v>
          </cell>
          <cell r="FF812">
            <v>0</v>
          </cell>
        </row>
        <row r="813">
          <cell r="A813" t="str">
            <v>IndustryHeatÅlborg</v>
          </cell>
          <cell r="B813" t="str">
            <v>DK-West</v>
          </cell>
          <cell r="G813">
            <v>0</v>
          </cell>
          <cell r="H813">
            <v>62.794463153742221</v>
          </cell>
          <cell r="N813">
            <v>395.10276216334603</v>
          </cell>
          <cell r="AK813">
            <v>0</v>
          </cell>
          <cell r="AL813">
            <v>0</v>
          </cell>
          <cell r="AN813">
            <v>0</v>
          </cell>
          <cell r="AO813">
            <v>0</v>
          </cell>
          <cell r="AP813">
            <v>0</v>
          </cell>
          <cell r="AQ813">
            <v>0</v>
          </cell>
          <cell r="BG813" t="b">
            <v>0</v>
          </cell>
          <cell r="BO813" t="b">
            <v>0</v>
          </cell>
          <cell r="CA813" t="b">
            <v>0</v>
          </cell>
          <cell r="CB813" t="b">
            <v>0</v>
          </cell>
          <cell r="CD813" t="b">
            <v>0</v>
          </cell>
          <cell r="CE813" t="b">
            <v>0</v>
          </cell>
          <cell r="CG813" t="b">
            <v>0</v>
          </cell>
          <cell r="CH813" t="b">
            <v>0</v>
          </cell>
          <cell r="CP813">
            <v>0</v>
          </cell>
          <cell r="CT813" t="b">
            <v>0</v>
          </cell>
          <cell r="CV813" t="b">
            <v>0</v>
          </cell>
          <cell r="CX813" t="b">
            <v>0</v>
          </cell>
          <cell r="CZ813" t="b">
            <v>0</v>
          </cell>
          <cell r="DB813" t="b">
            <v>0</v>
          </cell>
          <cell r="DD813" t="b">
            <v>0</v>
          </cell>
          <cell r="DF813" t="b">
            <v>0</v>
          </cell>
          <cell r="DH813" t="b">
            <v>0</v>
          </cell>
          <cell r="DJ813" t="b">
            <v>0</v>
          </cell>
          <cell r="DL813" t="b">
            <v>0</v>
          </cell>
          <cell r="DN813" t="b">
            <v>0</v>
          </cell>
          <cell r="DP813" t="b">
            <v>0</v>
          </cell>
          <cell r="DV813">
            <v>0</v>
          </cell>
          <cell r="DX813">
            <v>0</v>
          </cell>
          <cell r="DZ813">
            <v>0</v>
          </cell>
          <cell r="EB813">
            <v>0</v>
          </cell>
          <cell r="ED813">
            <v>0</v>
          </cell>
          <cell r="EF813">
            <v>0</v>
          </cell>
          <cell r="EJ813">
            <v>0</v>
          </cell>
          <cell r="EL813">
            <v>0</v>
          </cell>
          <cell r="EN813">
            <v>0</v>
          </cell>
          <cell r="EP813">
            <v>0</v>
          </cell>
          <cell r="ER813">
            <v>0</v>
          </cell>
          <cell r="ET813">
            <v>0</v>
          </cell>
          <cell r="EX813">
            <v>0</v>
          </cell>
          <cell r="EZ813">
            <v>0</v>
          </cell>
          <cell r="FD813">
            <v>0</v>
          </cell>
          <cell r="FF813">
            <v>0</v>
          </cell>
        </row>
        <row r="814">
          <cell r="A814" t="str">
            <v>VarmelagerÅlborg</v>
          </cell>
          <cell r="B814" t="str">
            <v>DK-West</v>
          </cell>
          <cell r="G814">
            <v>0</v>
          </cell>
          <cell r="H814">
            <v>219.44444444444446</v>
          </cell>
          <cell r="AK814">
            <v>0</v>
          </cell>
          <cell r="AL814">
            <v>0</v>
          </cell>
          <cell r="AN814">
            <v>0</v>
          </cell>
          <cell r="AO814">
            <v>0</v>
          </cell>
          <cell r="AP814">
            <v>0</v>
          </cell>
          <cell r="AQ814">
            <v>0</v>
          </cell>
          <cell r="BG814" t="b">
            <v>0</v>
          </cell>
          <cell r="BO814" t="b">
            <v>0</v>
          </cell>
          <cell r="CA814" t="b">
            <v>0</v>
          </cell>
          <cell r="CB814" t="b">
            <v>0</v>
          </cell>
          <cell r="CD814" t="b">
            <v>0</v>
          </cell>
          <cell r="CE814" t="b">
            <v>0</v>
          </cell>
          <cell r="CG814" t="b">
            <v>0</v>
          </cell>
          <cell r="CH814" t="b">
            <v>0</v>
          </cell>
          <cell r="CP814">
            <v>0</v>
          </cell>
          <cell r="CT814" t="b">
            <v>0</v>
          </cell>
          <cell r="CV814" t="b">
            <v>0</v>
          </cell>
          <cell r="CX814" t="b">
            <v>0</v>
          </cell>
          <cell r="CZ814" t="b">
            <v>0</v>
          </cell>
          <cell r="DB814" t="b">
            <v>0</v>
          </cell>
          <cell r="DD814" t="b">
            <v>0</v>
          </cell>
          <cell r="DF814" t="b">
            <v>0</v>
          </cell>
          <cell r="DH814" t="b">
            <v>0</v>
          </cell>
          <cell r="DJ814" t="b">
            <v>0</v>
          </cell>
          <cell r="DL814" t="b">
            <v>0</v>
          </cell>
          <cell r="DN814" t="b">
            <v>0</v>
          </cell>
          <cell r="DP814" t="b">
            <v>0</v>
          </cell>
          <cell r="DV814">
            <v>0</v>
          </cell>
          <cell r="DX814">
            <v>0</v>
          </cell>
          <cell r="DZ814">
            <v>0</v>
          </cell>
          <cell r="EB814">
            <v>0</v>
          </cell>
          <cell r="ED814">
            <v>0</v>
          </cell>
          <cell r="EF814">
            <v>0</v>
          </cell>
          <cell r="EJ814">
            <v>0</v>
          </cell>
          <cell r="EL814">
            <v>0</v>
          </cell>
          <cell r="EN814">
            <v>0</v>
          </cell>
          <cell r="EP814">
            <v>0</v>
          </cell>
          <cell r="ER814">
            <v>0</v>
          </cell>
          <cell r="ET814">
            <v>0</v>
          </cell>
          <cell r="EX814">
            <v>0</v>
          </cell>
          <cell r="EZ814">
            <v>0</v>
          </cell>
          <cell r="FD814">
            <v>0</v>
          </cell>
          <cell r="FF814">
            <v>0</v>
          </cell>
        </row>
        <row r="815">
          <cell r="A815" t="str">
            <v>ElkedelÅlborg</v>
          </cell>
          <cell r="B815" t="str">
            <v>DK-West</v>
          </cell>
          <cell r="G815" t="e">
            <v>#VALUE!</v>
          </cell>
          <cell r="H815">
            <v>100</v>
          </cell>
          <cell r="AK815">
            <v>0</v>
          </cell>
          <cell r="AL815">
            <v>0</v>
          </cell>
          <cell r="AN815">
            <v>0</v>
          </cell>
          <cell r="AO815">
            <v>0</v>
          </cell>
          <cell r="AP815">
            <v>0</v>
          </cell>
          <cell r="AQ815">
            <v>0</v>
          </cell>
          <cell r="BG815" t="b">
            <v>0</v>
          </cell>
          <cell r="BO815" t="b">
            <v>0</v>
          </cell>
          <cell r="CA815" t="b">
            <v>0</v>
          </cell>
          <cell r="CB815" t="b">
            <v>0</v>
          </cell>
          <cell r="CD815" t="b">
            <v>0</v>
          </cell>
          <cell r="CE815" t="b">
            <v>0</v>
          </cell>
          <cell r="CG815" t="b">
            <v>0</v>
          </cell>
          <cell r="CH815" t="b">
            <v>0</v>
          </cell>
          <cell r="CP815">
            <v>0</v>
          </cell>
          <cell r="CT815" t="b">
            <v>0</v>
          </cell>
          <cell r="CV815" t="b">
            <v>0</v>
          </cell>
          <cell r="CX815" t="b">
            <v>0</v>
          </cell>
          <cell r="CZ815" t="b">
            <v>0</v>
          </cell>
          <cell r="DB815" t="b">
            <v>0</v>
          </cell>
          <cell r="DD815" t="b">
            <v>0</v>
          </cell>
          <cell r="DF815" t="b">
            <v>0</v>
          </cell>
          <cell r="DH815" t="b">
            <v>0</v>
          </cell>
          <cell r="DJ815" t="b">
            <v>0</v>
          </cell>
          <cell r="DL815" t="b">
            <v>0</v>
          </cell>
          <cell r="DN815" t="b">
            <v>0</v>
          </cell>
          <cell r="DP815" t="b">
            <v>0</v>
          </cell>
          <cell r="DV815">
            <v>0</v>
          </cell>
          <cell r="DX815">
            <v>0</v>
          </cell>
          <cell r="DZ815">
            <v>0</v>
          </cell>
          <cell r="EB815">
            <v>0</v>
          </cell>
          <cell r="ED815">
            <v>0</v>
          </cell>
          <cell r="EF815">
            <v>0</v>
          </cell>
          <cell r="EJ815">
            <v>0</v>
          </cell>
          <cell r="EL815">
            <v>0</v>
          </cell>
          <cell r="EN815">
            <v>0</v>
          </cell>
          <cell r="EP815">
            <v>0</v>
          </cell>
          <cell r="ER815">
            <v>0</v>
          </cell>
          <cell r="ET815">
            <v>0</v>
          </cell>
          <cell r="EX815">
            <v>0</v>
          </cell>
          <cell r="EZ815">
            <v>0</v>
          </cell>
          <cell r="FD815">
            <v>0</v>
          </cell>
          <cell r="FF815">
            <v>0</v>
          </cell>
        </row>
        <row r="816">
          <cell r="A816" t="str">
            <v>KedlerÅrhus</v>
          </cell>
          <cell r="B816" t="str">
            <v>DK-West</v>
          </cell>
          <cell r="G816">
            <v>0</v>
          </cell>
          <cell r="H816">
            <v>514.5</v>
          </cell>
          <cell r="AK816">
            <v>0</v>
          </cell>
          <cell r="AL816">
            <v>471.28200000000004</v>
          </cell>
          <cell r="AN816">
            <v>0</v>
          </cell>
          <cell r="AO816">
            <v>0</v>
          </cell>
          <cell r="AP816">
            <v>5556.6</v>
          </cell>
          <cell r="AQ816">
            <v>0</v>
          </cell>
          <cell r="BG816" t="b">
            <v>1</v>
          </cell>
          <cell r="BO816" t="b">
            <v>0</v>
          </cell>
          <cell r="CA816" t="b">
            <v>0</v>
          </cell>
          <cell r="CB816" t="b">
            <v>0</v>
          </cell>
          <cell r="CD816" t="b">
            <v>0</v>
          </cell>
          <cell r="CE816" t="b">
            <v>0</v>
          </cell>
          <cell r="CG816" t="b">
            <v>0</v>
          </cell>
          <cell r="CH816" t="b">
            <v>0</v>
          </cell>
          <cell r="CP816" t="str">
            <v>EHDSLBOC</v>
          </cell>
          <cell r="CT816" t="b">
            <v>0</v>
          </cell>
          <cell r="CV816" t="b">
            <v>0</v>
          </cell>
          <cell r="CX816" t="b">
            <v>0</v>
          </cell>
          <cell r="CZ816" t="b">
            <v>0</v>
          </cell>
          <cell r="DB816" t="b">
            <v>0</v>
          </cell>
          <cell r="DD816" t="b">
            <v>0</v>
          </cell>
          <cell r="DF816" t="b">
            <v>0</v>
          </cell>
          <cell r="DH816" t="b">
            <v>0</v>
          </cell>
          <cell r="DJ816" t="b">
            <v>0</v>
          </cell>
          <cell r="DL816" t="b">
            <v>0</v>
          </cell>
          <cell r="DN816" t="b">
            <v>0</v>
          </cell>
          <cell r="DP816" t="b">
            <v>0</v>
          </cell>
          <cell r="DV816">
            <v>0</v>
          </cell>
          <cell r="DX816">
            <v>0</v>
          </cell>
          <cell r="DZ816">
            <v>0</v>
          </cell>
          <cell r="EB816">
            <v>0</v>
          </cell>
          <cell r="ED816">
            <v>0</v>
          </cell>
          <cell r="EF816">
            <v>0</v>
          </cell>
          <cell r="EJ816">
            <v>0</v>
          </cell>
          <cell r="EL816">
            <v>0</v>
          </cell>
          <cell r="EN816">
            <v>0</v>
          </cell>
          <cell r="EP816">
            <v>0</v>
          </cell>
          <cell r="ER816">
            <v>0</v>
          </cell>
          <cell r="ET816">
            <v>0</v>
          </cell>
          <cell r="EX816">
            <v>0</v>
          </cell>
          <cell r="EZ816">
            <v>0</v>
          </cell>
          <cell r="FD816">
            <v>0</v>
          </cell>
          <cell r="FF816">
            <v>0</v>
          </cell>
        </row>
        <row r="817">
          <cell r="A817" t="str">
            <v>KedlerÅrhus</v>
          </cell>
          <cell r="B817" t="str">
            <v>DK-West</v>
          </cell>
          <cell r="G817">
            <v>0</v>
          </cell>
          <cell r="H817">
            <v>492</v>
          </cell>
          <cell r="AK817">
            <v>0</v>
          </cell>
          <cell r="AL817">
            <v>450.67200000000003</v>
          </cell>
          <cell r="AN817">
            <v>0</v>
          </cell>
          <cell r="AO817">
            <v>0</v>
          </cell>
          <cell r="AP817">
            <v>5313.6</v>
          </cell>
          <cell r="AQ817">
            <v>0</v>
          </cell>
          <cell r="BG817" t="b">
            <v>1</v>
          </cell>
          <cell r="BO817" t="b">
            <v>1</v>
          </cell>
          <cell r="CA817" t="b">
            <v>0</v>
          </cell>
          <cell r="CB817" t="b">
            <v>1</v>
          </cell>
          <cell r="CD817" t="b">
            <v>0</v>
          </cell>
          <cell r="CE817" t="b">
            <v>0</v>
          </cell>
          <cell r="CG817" t="b">
            <v>0</v>
          </cell>
          <cell r="CH817" t="b">
            <v>0</v>
          </cell>
          <cell r="CP817" t="str">
            <v>EHDSLBOC</v>
          </cell>
          <cell r="CT817" t="b">
            <v>0</v>
          </cell>
          <cell r="CV817" t="b">
            <v>0</v>
          </cell>
          <cell r="CX817" t="b">
            <v>0</v>
          </cell>
          <cell r="CZ817" t="b">
            <v>0</v>
          </cell>
          <cell r="DB817" t="b">
            <v>0</v>
          </cell>
          <cell r="DD817" t="b">
            <v>0</v>
          </cell>
          <cell r="DF817" t="b">
            <v>1</v>
          </cell>
          <cell r="DH817" t="b">
            <v>1</v>
          </cell>
          <cell r="DJ817" t="b">
            <v>1</v>
          </cell>
          <cell r="DL817" t="b">
            <v>1</v>
          </cell>
          <cell r="DN817" t="b">
            <v>0</v>
          </cell>
          <cell r="DP817" t="b">
            <v>0</v>
          </cell>
          <cell r="DV817">
            <v>0</v>
          </cell>
          <cell r="DX817">
            <v>0</v>
          </cell>
          <cell r="DZ817">
            <v>0</v>
          </cell>
          <cell r="EB817">
            <v>0</v>
          </cell>
          <cell r="ED817">
            <v>0</v>
          </cell>
          <cell r="EF817">
            <v>0</v>
          </cell>
          <cell r="EJ817">
            <v>492</v>
          </cell>
          <cell r="EL817">
            <v>492</v>
          </cell>
          <cell r="EN817">
            <v>492</v>
          </cell>
          <cell r="EP817">
            <v>492</v>
          </cell>
          <cell r="ER817">
            <v>0</v>
          </cell>
          <cell r="ET817">
            <v>0</v>
          </cell>
          <cell r="EX817">
            <v>0</v>
          </cell>
          <cell r="EZ817">
            <v>0</v>
          </cell>
          <cell r="FD817">
            <v>0</v>
          </cell>
          <cell r="FF817">
            <v>0</v>
          </cell>
        </row>
        <row r="818">
          <cell r="A818" t="str">
            <v>MKS3</v>
          </cell>
          <cell r="B818" t="str">
            <v>DK-West</v>
          </cell>
          <cell r="G818">
            <v>380</v>
          </cell>
          <cell r="H818">
            <v>336.72500000000002</v>
          </cell>
          <cell r="AK818">
            <v>147.44</v>
          </cell>
          <cell r="AL818">
            <v>746.56742857142865</v>
          </cell>
          <cell r="AN818">
            <v>58.926875000000003</v>
          </cell>
          <cell r="AO818">
            <v>59.888000000000005</v>
          </cell>
          <cell r="AP818">
            <v>9443</v>
          </cell>
          <cell r="AQ818">
            <v>53.2</v>
          </cell>
          <cell r="BG818" t="b">
            <v>1</v>
          </cell>
          <cell r="BO818" t="b">
            <v>0</v>
          </cell>
          <cell r="CA818" t="b">
            <v>0</v>
          </cell>
          <cell r="CB818" t="b">
            <v>0</v>
          </cell>
          <cell r="CD818" t="b">
            <v>0</v>
          </cell>
          <cell r="CE818" t="b">
            <v>0</v>
          </cell>
          <cell r="CG818" t="b">
            <v>0</v>
          </cell>
          <cell r="CH818" t="b">
            <v>0</v>
          </cell>
          <cell r="CP818" t="str">
            <v>ECCOAEXC</v>
          </cell>
          <cell r="CT818" t="b">
            <v>0</v>
          </cell>
          <cell r="CV818" t="b">
            <v>0</v>
          </cell>
          <cell r="CX818" t="b">
            <v>0</v>
          </cell>
          <cell r="CZ818" t="b">
            <v>0</v>
          </cell>
          <cell r="DB818" t="b">
            <v>0</v>
          </cell>
          <cell r="DD818" t="b">
            <v>0</v>
          </cell>
          <cell r="DF818" t="b">
            <v>0</v>
          </cell>
          <cell r="DH818" t="b">
            <v>0</v>
          </cell>
          <cell r="DJ818" t="b">
            <v>0</v>
          </cell>
          <cell r="DL818" t="b">
            <v>0</v>
          </cell>
          <cell r="DN818" t="b">
            <v>0</v>
          </cell>
          <cell r="DP818" t="b">
            <v>0</v>
          </cell>
          <cell r="DV818">
            <v>0</v>
          </cell>
          <cell r="DX818">
            <v>0</v>
          </cell>
          <cell r="DZ818">
            <v>0</v>
          </cell>
          <cell r="EB818">
            <v>0</v>
          </cell>
          <cell r="ED818">
            <v>0</v>
          </cell>
          <cell r="EF818">
            <v>0</v>
          </cell>
          <cell r="EJ818">
            <v>0</v>
          </cell>
          <cell r="EL818">
            <v>0</v>
          </cell>
          <cell r="EN818">
            <v>0</v>
          </cell>
          <cell r="EP818">
            <v>0</v>
          </cell>
          <cell r="ER818">
            <v>0</v>
          </cell>
          <cell r="ET818">
            <v>0</v>
          </cell>
          <cell r="EX818">
            <v>0</v>
          </cell>
          <cell r="EZ818">
            <v>0</v>
          </cell>
          <cell r="FD818">
            <v>0</v>
          </cell>
          <cell r="FF818">
            <v>0</v>
          </cell>
        </row>
        <row r="819">
          <cell r="A819" t="str">
            <v>MKS3</v>
          </cell>
          <cell r="B819" t="str">
            <v>DK-West</v>
          </cell>
          <cell r="G819">
            <v>376</v>
          </cell>
          <cell r="H819">
            <v>336.72500000000002</v>
          </cell>
          <cell r="AK819">
            <v>145.88800000000001</v>
          </cell>
          <cell r="AL819">
            <v>746.56742857142865</v>
          </cell>
          <cell r="AN819">
            <v>58.926875000000003</v>
          </cell>
          <cell r="AO819">
            <v>59.257600000000004</v>
          </cell>
          <cell r="AP819">
            <v>9343.6</v>
          </cell>
          <cell r="AQ819">
            <v>52.640000000000008</v>
          </cell>
          <cell r="BG819" t="b">
            <v>1</v>
          </cell>
          <cell r="BO819" t="b">
            <v>0</v>
          </cell>
          <cell r="CA819" t="b">
            <v>0</v>
          </cell>
          <cell r="CB819" t="b">
            <v>0</v>
          </cell>
          <cell r="CD819" t="b">
            <v>0</v>
          </cell>
          <cell r="CE819" t="b">
            <v>0</v>
          </cell>
          <cell r="CG819" t="b">
            <v>0</v>
          </cell>
          <cell r="CH819" t="b">
            <v>0</v>
          </cell>
          <cell r="CP819" t="str">
            <v>ECCOAEXC</v>
          </cell>
          <cell r="CT819" t="b">
            <v>0</v>
          </cell>
          <cell r="CV819" t="b">
            <v>0</v>
          </cell>
          <cell r="CX819" t="b">
            <v>0</v>
          </cell>
          <cell r="CZ819" t="b">
            <v>0</v>
          </cell>
          <cell r="DB819" t="b">
            <v>0</v>
          </cell>
          <cell r="DD819" t="b">
            <v>0</v>
          </cell>
          <cell r="DF819" t="b">
            <v>0</v>
          </cell>
          <cell r="DH819" t="b">
            <v>0</v>
          </cell>
          <cell r="DJ819" t="b">
            <v>0</v>
          </cell>
          <cell r="DL819" t="b">
            <v>0</v>
          </cell>
          <cell r="DN819" t="b">
            <v>0</v>
          </cell>
          <cell r="DP819" t="b">
            <v>0</v>
          </cell>
          <cell r="DV819">
            <v>0</v>
          </cell>
          <cell r="DX819">
            <v>0</v>
          </cell>
          <cell r="DZ819">
            <v>0</v>
          </cell>
          <cell r="EB819">
            <v>0</v>
          </cell>
          <cell r="ED819">
            <v>0</v>
          </cell>
          <cell r="EF819">
            <v>0</v>
          </cell>
          <cell r="EJ819">
            <v>0</v>
          </cell>
          <cell r="EL819">
            <v>0</v>
          </cell>
          <cell r="EN819">
            <v>0</v>
          </cell>
          <cell r="EP819">
            <v>0</v>
          </cell>
          <cell r="ER819">
            <v>0</v>
          </cell>
          <cell r="ET819">
            <v>0</v>
          </cell>
          <cell r="EX819">
            <v>0</v>
          </cell>
          <cell r="EZ819">
            <v>0</v>
          </cell>
          <cell r="FD819">
            <v>0</v>
          </cell>
          <cell r="FF819">
            <v>0</v>
          </cell>
        </row>
        <row r="820">
          <cell r="A820" t="str">
            <v>MKS3</v>
          </cell>
          <cell r="B820" t="str">
            <v>DK-West</v>
          </cell>
          <cell r="G820">
            <v>376</v>
          </cell>
          <cell r="H820">
            <v>336.72500000000002</v>
          </cell>
          <cell r="AK820">
            <v>145.88800000000001</v>
          </cell>
          <cell r="AL820">
            <v>746.56742857142865</v>
          </cell>
          <cell r="AN820">
            <v>58.926875000000003</v>
          </cell>
          <cell r="AO820">
            <v>59.257600000000004</v>
          </cell>
          <cell r="AP820">
            <v>9343.6</v>
          </cell>
          <cell r="AQ820">
            <v>52.640000000000008</v>
          </cell>
          <cell r="BG820" t="b">
            <v>1</v>
          </cell>
          <cell r="BO820" t="b">
            <v>0</v>
          </cell>
          <cell r="CA820" t="b">
            <v>0</v>
          </cell>
          <cell r="CB820" t="b">
            <v>0</v>
          </cell>
          <cell r="CD820" t="b">
            <v>0</v>
          </cell>
          <cell r="CE820" t="b">
            <v>0</v>
          </cell>
          <cell r="CG820" t="b">
            <v>0</v>
          </cell>
          <cell r="CH820" t="b">
            <v>0</v>
          </cell>
          <cell r="CP820" t="str">
            <v>ECCOAEXC</v>
          </cell>
          <cell r="CT820" t="b">
            <v>0</v>
          </cell>
          <cell r="CV820" t="b">
            <v>0</v>
          </cell>
          <cell r="CX820" t="b">
            <v>0</v>
          </cell>
          <cell r="CZ820" t="b">
            <v>0</v>
          </cell>
          <cell r="DB820" t="b">
            <v>0</v>
          </cell>
          <cell r="DD820" t="b">
            <v>0</v>
          </cell>
          <cell r="DF820" t="b">
            <v>0</v>
          </cell>
          <cell r="DH820" t="b">
            <v>0</v>
          </cell>
          <cell r="DJ820" t="b">
            <v>0</v>
          </cell>
          <cell r="DL820" t="b">
            <v>0</v>
          </cell>
          <cell r="DN820" t="b">
            <v>0</v>
          </cell>
          <cell r="DP820" t="b">
            <v>0</v>
          </cell>
          <cell r="DV820">
            <v>0</v>
          </cell>
          <cell r="DX820">
            <v>0</v>
          </cell>
          <cell r="DZ820">
            <v>0</v>
          </cell>
          <cell r="EB820">
            <v>0</v>
          </cell>
          <cell r="ED820">
            <v>0</v>
          </cell>
          <cell r="EF820">
            <v>0</v>
          </cell>
          <cell r="EJ820">
            <v>0</v>
          </cell>
          <cell r="EL820">
            <v>0</v>
          </cell>
          <cell r="EN820">
            <v>0</v>
          </cell>
          <cell r="EP820">
            <v>0</v>
          </cell>
          <cell r="ER820">
            <v>0</v>
          </cell>
          <cell r="ET820">
            <v>0</v>
          </cell>
          <cell r="EX820">
            <v>0</v>
          </cell>
          <cell r="EZ820">
            <v>0</v>
          </cell>
          <cell r="FD820">
            <v>0</v>
          </cell>
          <cell r="FF820">
            <v>0</v>
          </cell>
        </row>
        <row r="821">
          <cell r="A821" t="str">
            <v>MKS3</v>
          </cell>
          <cell r="B821" t="str">
            <v>DK-West</v>
          </cell>
          <cell r="G821">
            <v>376</v>
          </cell>
          <cell r="H821">
            <v>336.72500000000002</v>
          </cell>
          <cell r="AK821">
            <v>145.88800000000001</v>
          </cell>
          <cell r="AL821">
            <v>746.56742857142865</v>
          </cell>
          <cell r="AN821">
            <v>58.926875000000003</v>
          </cell>
          <cell r="AO821">
            <v>59.257600000000004</v>
          </cell>
          <cell r="AP821">
            <v>9343.6</v>
          </cell>
          <cell r="AQ821">
            <v>52.640000000000008</v>
          </cell>
          <cell r="BG821" t="b">
            <v>1</v>
          </cell>
          <cell r="BO821" t="b">
            <v>0</v>
          </cell>
          <cell r="CA821" t="b">
            <v>0</v>
          </cell>
          <cell r="CB821" t="b">
            <v>0</v>
          </cell>
          <cell r="CD821" t="b">
            <v>0</v>
          </cell>
          <cell r="CE821" t="b">
            <v>0</v>
          </cell>
          <cell r="CG821" t="b">
            <v>0</v>
          </cell>
          <cell r="CH821" t="b">
            <v>0</v>
          </cell>
          <cell r="CP821" t="str">
            <v>ECCOAEXC</v>
          </cell>
          <cell r="CT821" t="b">
            <v>0</v>
          </cell>
          <cell r="CV821" t="b">
            <v>0</v>
          </cell>
          <cell r="CX821" t="b">
            <v>0</v>
          </cell>
          <cell r="CZ821" t="b">
            <v>0</v>
          </cell>
          <cell r="DB821" t="b">
            <v>0</v>
          </cell>
          <cell r="DD821" t="b">
            <v>0</v>
          </cell>
          <cell r="DF821" t="b">
            <v>0</v>
          </cell>
          <cell r="DH821" t="b">
            <v>0</v>
          </cell>
          <cell r="DJ821" t="b">
            <v>0</v>
          </cell>
          <cell r="DL821" t="b">
            <v>0</v>
          </cell>
          <cell r="DN821" t="b">
            <v>0</v>
          </cell>
          <cell r="DP821" t="b">
            <v>0</v>
          </cell>
          <cell r="DV821">
            <v>0</v>
          </cell>
          <cell r="DX821">
            <v>0</v>
          </cell>
          <cell r="DZ821">
            <v>0</v>
          </cell>
          <cell r="EB821">
            <v>0</v>
          </cell>
          <cell r="ED821">
            <v>0</v>
          </cell>
          <cell r="EF821">
            <v>0</v>
          </cell>
          <cell r="EJ821">
            <v>0</v>
          </cell>
          <cell r="EL821">
            <v>0</v>
          </cell>
          <cell r="EN821">
            <v>0</v>
          </cell>
          <cell r="EP821">
            <v>0</v>
          </cell>
          <cell r="ER821">
            <v>0</v>
          </cell>
          <cell r="ET821">
            <v>0</v>
          </cell>
          <cell r="EX821">
            <v>0</v>
          </cell>
          <cell r="EZ821">
            <v>0</v>
          </cell>
          <cell r="FD821">
            <v>0</v>
          </cell>
          <cell r="FF821">
            <v>0</v>
          </cell>
        </row>
        <row r="822">
          <cell r="A822" t="str">
            <v>MKS3</v>
          </cell>
          <cell r="B822" t="str">
            <v>DK-West</v>
          </cell>
          <cell r="G822">
            <v>376</v>
          </cell>
          <cell r="H822">
            <v>336.72500000000002</v>
          </cell>
          <cell r="AK822">
            <v>145.88800000000001</v>
          </cell>
          <cell r="AL822">
            <v>746.56742857142865</v>
          </cell>
          <cell r="AN822">
            <v>58.926875000000003</v>
          </cell>
          <cell r="AO822">
            <v>59.257600000000004</v>
          </cell>
          <cell r="AP822">
            <v>9343.6</v>
          </cell>
          <cell r="AQ822">
            <v>52.640000000000008</v>
          </cell>
          <cell r="BG822" t="b">
            <v>1</v>
          </cell>
          <cell r="BO822" t="b">
            <v>1</v>
          </cell>
          <cell r="CA822" t="b">
            <v>1</v>
          </cell>
          <cell r="CB822" t="b">
            <v>1</v>
          </cell>
          <cell r="CD822" t="b">
            <v>0</v>
          </cell>
          <cell r="CE822" t="b">
            <v>0</v>
          </cell>
          <cell r="CG822" t="b">
            <v>0</v>
          </cell>
          <cell r="CH822" t="b">
            <v>0</v>
          </cell>
          <cell r="CP822" t="str">
            <v>ECCOAEXC</v>
          </cell>
          <cell r="CT822" t="b">
            <v>1</v>
          </cell>
          <cell r="CV822" t="b">
            <v>0</v>
          </cell>
          <cell r="CX822" t="b">
            <v>0</v>
          </cell>
          <cell r="CZ822" t="b">
            <v>0</v>
          </cell>
          <cell r="DB822" t="b">
            <v>0</v>
          </cell>
          <cell r="DD822" t="b">
            <v>0</v>
          </cell>
          <cell r="DF822" t="b">
            <v>1</v>
          </cell>
          <cell r="DH822" t="b">
            <v>0</v>
          </cell>
          <cell r="DJ822" t="b">
            <v>0</v>
          </cell>
          <cell r="DL822" t="b">
            <v>0</v>
          </cell>
          <cell r="DN822" t="b">
            <v>0</v>
          </cell>
          <cell r="DP822" t="b">
            <v>0</v>
          </cell>
          <cell r="DV822">
            <v>376</v>
          </cell>
          <cell r="DX822">
            <v>0</v>
          </cell>
          <cell r="DZ822">
            <v>0</v>
          </cell>
          <cell r="EB822">
            <v>0</v>
          </cell>
          <cell r="ED822">
            <v>0</v>
          </cell>
          <cell r="EF822">
            <v>0</v>
          </cell>
          <cell r="EJ822">
            <v>336.72500000000002</v>
          </cell>
          <cell r="EL822">
            <v>0</v>
          </cell>
          <cell r="EN822">
            <v>0</v>
          </cell>
          <cell r="EP822">
            <v>0</v>
          </cell>
          <cell r="ER822">
            <v>0</v>
          </cell>
          <cell r="ET822">
            <v>0</v>
          </cell>
          <cell r="EX822">
            <v>0</v>
          </cell>
          <cell r="EZ822">
            <v>0</v>
          </cell>
          <cell r="FD822">
            <v>0</v>
          </cell>
          <cell r="FF822">
            <v>0</v>
          </cell>
        </row>
        <row r="823">
          <cell r="A823" t="str">
            <v>MKS3</v>
          </cell>
          <cell r="B823" t="str">
            <v>DK-West</v>
          </cell>
          <cell r="G823">
            <v>376</v>
          </cell>
          <cell r="H823">
            <v>336.72500000000002</v>
          </cell>
          <cell r="AK823">
            <v>145.88800000000001</v>
          </cell>
          <cell r="AL823">
            <v>746.56742857142865</v>
          </cell>
          <cell r="AN823">
            <v>58.926875000000003</v>
          </cell>
          <cell r="AO823">
            <v>59.257600000000004</v>
          </cell>
          <cell r="AP823">
            <v>9343.6</v>
          </cell>
          <cell r="AQ823">
            <v>52.640000000000008</v>
          </cell>
          <cell r="BG823" t="b">
            <v>1</v>
          </cell>
          <cell r="BO823" t="b">
            <v>0</v>
          </cell>
          <cell r="CA823" t="b">
            <v>0</v>
          </cell>
          <cell r="CB823" t="b">
            <v>0</v>
          </cell>
          <cell r="CD823" t="b">
            <v>1</v>
          </cell>
          <cell r="CE823" t="b">
            <v>1</v>
          </cell>
          <cell r="CG823" t="b">
            <v>0</v>
          </cell>
          <cell r="CH823" t="b">
            <v>0</v>
          </cell>
          <cell r="CT823" t="b">
            <v>0</v>
          </cell>
          <cell r="CV823" t="b">
            <v>0</v>
          </cell>
          <cell r="CX823" t="b">
            <v>0</v>
          </cell>
          <cell r="CZ823" t="b">
            <v>0</v>
          </cell>
          <cell r="DB823" t="b">
            <v>0</v>
          </cell>
          <cell r="DD823" t="b">
            <v>0</v>
          </cell>
          <cell r="DF823" t="b">
            <v>0</v>
          </cell>
          <cell r="DH823" t="b">
            <v>0</v>
          </cell>
          <cell r="DJ823" t="b">
            <v>0</v>
          </cell>
          <cell r="DL823" t="b">
            <v>0</v>
          </cell>
          <cell r="DN823" t="b">
            <v>0</v>
          </cell>
          <cell r="DP823" t="b">
            <v>0</v>
          </cell>
          <cell r="DV823">
            <v>0</v>
          </cell>
          <cell r="DX823">
            <v>0</v>
          </cell>
          <cell r="DZ823">
            <v>0</v>
          </cell>
          <cell r="EB823">
            <v>0</v>
          </cell>
          <cell r="ED823">
            <v>0</v>
          </cell>
          <cell r="EF823">
            <v>0</v>
          </cell>
          <cell r="EJ823">
            <v>0</v>
          </cell>
          <cell r="EL823">
            <v>0</v>
          </cell>
          <cell r="EN823">
            <v>0</v>
          </cell>
          <cell r="EP823">
            <v>0</v>
          </cell>
          <cell r="ER823">
            <v>0</v>
          </cell>
          <cell r="ET823">
            <v>0</v>
          </cell>
          <cell r="EX823">
            <v>188</v>
          </cell>
          <cell r="EZ823">
            <v>168.36250000000001</v>
          </cell>
          <cell r="FD823">
            <v>0</v>
          </cell>
          <cell r="FF823">
            <v>0</v>
          </cell>
        </row>
        <row r="824">
          <cell r="A824" t="str">
            <v>MKS3</v>
          </cell>
          <cell r="B824" t="str">
            <v>DK-West</v>
          </cell>
          <cell r="G824">
            <v>376</v>
          </cell>
          <cell r="H824">
            <v>336.72500000000002</v>
          </cell>
          <cell r="AK824">
            <v>145.88800000000001</v>
          </cell>
          <cell r="AL824">
            <v>746.56742857142865</v>
          </cell>
          <cell r="AN824">
            <v>58.926875000000003</v>
          </cell>
          <cell r="AO824">
            <v>59.257600000000004</v>
          </cell>
          <cell r="AP824">
            <v>9343.6</v>
          </cell>
          <cell r="AQ824">
            <v>52.640000000000008</v>
          </cell>
          <cell r="BG824" t="b">
            <v>1</v>
          </cell>
          <cell r="BO824" t="b">
            <v>0</v>
          </cell>
          <cell r="CA824" t="b">
            <v>0</v>
          </cell>
          <cell r="CB824" t="b">
            <v>0</v>
          </cell>
          <cell r="CD824" t="b">
            <v>1</v>
          </cell>
          <cell r="CE824" t="b">
            <v>1</v>
          </cell>
          <cell r="CG824" t="b">
            <v>0</v>
          </cell>
          <cell r="CH824" t="b">
            <v>0</v>
          </cell>
          <cell r="CT824" t="b">
            <v>0</v>
          </cell>
          <cell r="CV824" t="b">
            <v>0</v>
          </cell>
          <cell r="CX824" t="b">
            <v>0</v>
          </cell>
          <cell r="CZ824" t="b">
            <v>0</v>
          </cell>
          <cell r="DB824" t="b">
            <v>0</v>
          </cell>
          <cell r="DD824" t="b">
            <v>0</v>
          </cell>
          <cell r="DF824" t="b">
            <v>0</v>
          </cell>
          <cell r="DH824" t="b">
            <v>0</v>
          </cell>
          <cell r="DJ824" t="b">
            <v>0</v>
          </cell>
          <cell r="DL824" t="b">
            <v>0</v>
          </cell>
          <cell r="DN824" t="b">
            <v>0</v>
          </cell>
          <cell r="DP824" t="b">
            <v>0</v>
          </cell>
          <cell r="DV824">
            <v>0</v>
          </cell>
          <cell r="DX824">
            <v>0</v>
          </cell>
          <cell r="DZ824">
            <v>0</v>
          </cell>
          <cell r="EB824">
            <v>0</v>
          </cell>
          <cell r="ED824">
            <v>0</v>
          </cell>
          <cell r="EF824">
            <v>0</v>
          </cell>
          <cell r="EJ824">
            <v>0</v>
          </cell>
          <cell r="EL824">
            <v>0</v>
          </cell>
          <cell r="EN824">
            <v>0</v>
          </cell>
          <cell r="EP824">
            <v>0</v>
          </cell>
          <cell r="ER824">
            <v>0</v>
          </cell>
          <cell r="ET824">
            <v>0</v>
          </cell>
          <cell r="EX824">
            <v>188</v>
          </cell>
          <cell r="EZ824">
            <v>168.36250000000001</v>
          </cell>
          <cell r="FD824">
            <v>0</v>
          </cell>
          <cell r="FF824">
            <v>0</v>
          </cell>
        </row>
        <row r="825">
          <cell r="A825" t="str">
            <v>MKS3_Renoveret</v>
          </cell>
          <cell r="B825" t="str">
            <v>DK-West</v>
          </cell>
          <cell r="G825">
            <v>376</v>
          </cell>
          <cell r="H825">
            <v>336.72500000000002</v>
          </cell>
          <cell r="AK825">
            <v>153.40800000000002</v>
          </cell>
          <cell r="AL825">
            <v>785.05028571428579</v>
          </cell>
          <cell r="AN825">
            <v>58.926875000000003</v>
          </cell>
          <cell r="AO825">
            <v>59.257600000000004</v>
          </cell>
          <cell r="AP825">
            <v>9343.6</v>
          </cell>
          <cell r="AQ825">
            <v>52.640000000000008</v>
          </cell>
          <cell r="BG825" t="b">
            <v>1</v>
          </cell>
          <cell r="BO825" t="b">
            <v>0</v>
          </cell>
          <cell r="CA825" t="b">
            <v>0</v>
          </cell>
          <cell r="CB825" t="b">
            <v>0</v>
          </cell>
          <cell r="CD825" t="b">
            <v>0</v>
          </cell>
          <cell r="CE825" t="b">
            <v>0</v>
          </cell>
          <cell r="CG825" t="b">
            <v>0</v>
          </cell>
          <cell r="CH825" t="b">
            <v>0</v>
          </cell>
          <cell r="CP825" t="str">
            <v>ECXXXEXC</v>
          </cell>
          <cell r="CT825" t="b">
            <v>0</v>
          </cell>
          <cell r="CV825" t="b">
            <v>1</v>
          </cell>
          <cell r="CX825" t="b">
            <v>1</v>
          </cell>
          <cell r="CZ825" t="b">
            <v>1</v>
          </cell>
          <cell r="DB825" t="b">
            <v>0</v>
          </cell>
          <cell r="DD825" t="b">
            <v>0</v>
          </cell>
          <cell r="DF825" t="b">
            <v>0</v>
          </cell>
          <cell r="DH825" t="b">
            <v>1</v>
          </cell>
          <cell r="DJ825" t="b">
            <v>1</v>
          </cell>
          <cell r="DL825" t="b">
            <v>1</v>
          </cell>
          <cell r="DN825" t="b">
            <v>0</v>
          </cell>
          <cell r="DP825" t="b">
            <v>0</v>
          </cell>
          <cell r="DV825">
            <v>0</v>
          </cell>
          <cell r="DX825">
            <v>0</v>
          </cell>
          <cell r="DZ825">
            <v>0</v>
          </cell>
          <cell r="EB825">
            <v>0</v>
          </cell>
          <cell r="ED825">
            <v>0</v>
          </cell>
          <cell r="EF825">
            <v>0</v>
          </cell>
          <cell r="EJ825">
            <v>0</v>
          </cell>
          <cell r="EL825">
            <v>0</v>
          </cell>
          <cell r="EN825">
            <v>0</v>
          </cell>
          <cell r="EP825">
            <v>0</v>
          </cell>
          <cell r="ER825">
            <v>0</v>
          </cell>
          <cell r="ET825">
            <v>0</v>
          </cell>
          <cell r="EX825">
            <v>0</v>
          </cell>
          <cell r="EZ825">
            <v>0</v>
          </cell>
          <cell r="FD825">
            <v>0</v>
          </cell>
          <cell r="FF825">
            <v>0</v>
          </cell>
        </row>
        <row r="826">
          <cell r="A826" t="str">
            <v>MKS4</v>
          </cell>
          <cell r="B826" t="str">
            <v>DK-West</v>
          </cell>
          <cell r="G826">
            <v>380</v>
          </cell>
          <cell r="H826">
            <v>336.72500000000002</v>
          </cell>
          <cell r="AK826">
            <v>150.1</v>
          </cell>
          <cell r="AL826">
            <v>760.0364285714287</v>
          </cell>
          <cell r="AN826">
            <v>58.926875000000003</v>
          </cell>
          <cell r="AO826">
            <v>59.888000000000005</v>
          </cell>
          <cell r="AP826">
            <v>9443</v>
          </cell>
          <cell r="AQ826">
            <v>53.2</v>
          </cell>
          <cell r="BG826" t="b">
            <v>1</v>
          </cell>
          <cell r="BO826" t="b">
            <v>0</v>
          </cell>
          <cell r="CA826" t="b">
            <v>0</v>
          </cell>
          <cell r="CB826" t="b">
            <v>0</v>
          </cell>
          <cell r="CD826" t="b">
            <v>0</v>
          </cell>
          <cell r="CE826" t="b">
            <v>0</v>
          </cell>
          <cell r="CG826" t="b">
            <v>0</v>
          </cell>
          <cell r="CH826" t="b">
            <v>0</v>
          </cell>
          <cell r="CP826" t="str">
            <v>ECCOAEXC</v>
          </cell>
          <cell r="CT826" t="b">
            <v>0</v>
          </cell>
          <cell r="CV826" t="b">
            <v>0</v>
          </cell>
          <cell r="CX826" t="b">
            <v>0</v>
          </cell>
          <cell r="CZ826" t="b">
            <v>0</v>
          </cell>
          <cell r="DB826" t="b">
            <v>0</v>
          </cell>
          <cell r="DD826" t="b">
            <v>0</v>
          </cell>
          <cell r="DF826" t="b">
            <v>0</v>
          </cell>
          <cell r="DH826" t="b">
            <v>0</v>
          </cell>
          <cell r="DJ826" t="b">
            <v>0</v>
          </cell>
          <cell r="DL826" t="b">
            <v>0</v>
          </cell>
          <cell r="DN826" t="b">
            <v>0</v>
          </cell>
          <cell r="DP826" t="b">
            <v>0</v>
          </cell>
          <cell r="DV826">
            <v>0</v>
          </cell>
          <cell r="DX826">
            <v>0</v>
          </cell>
          <cell r="DZ826">
            <v>0</v>
          </cell>
          <cell r="EB826">
            <v>0</v>
          </cell>
          <cell r="ED826">
            <v>0</v>
          </cell>
          <cell r="EF826">
            <v>0</v>
          </cell>
          <cell r="EJ826">
            <v>0</v>
          </cell>
          <cell r="EL826">
            <v>0</v>
          </cell>
          <cell r="EN826">
            <v>0</v>
          </cell>
          <cell r="EP826">
            <v>0</v>
          </cell>
          <cell r="ER826">
            <v>0</v>
          </cell>
          <cell r="ET826">
            <v>0</v>
          </cell>
          <cell r="EX826">
            <v>0</v>
          </cell>
          <cell r="EZ826">
            <v>0</v>
          </cell>
          <cell r="FD826">
            <v>0</v>
          </cell>
          <cell r="FF826">
            <v>0</v>
          </cell>
        </row>
        <row r="827">
          <cell r="A827" t="str">
            <v>MKS4</v>
          </cell>
          <cell r="B827" t="str">
            <v>DK-West</v>
          </cell>
          <cell r="G827">
            <v>376</v>
          </cell>
          <cell r="H827">
            <v>336.72500000000002</v>
          </cell>
          <cell r="AK827">
            <v>148.52000000000001</v>
          </cell>
          <cell r="AL827">
            <v>760.0364285714287</v>
          </cell>
          <cell r="AN827">
            <v>58.926875000000003</v>
          </cell>
          <cell r="AO827">
            <v>59.257600000000004</v>
          </cell>
          <cell r="AP827">
            <v>9343.6</v>
          </cell>
          <cell r="AQ827">
            <v>52.640000000000008</v>
          </cell>
          <cell r="BG827" t="b">
            <v>1</v>
          </cell>
          <cell r="BO827" t="b">
            <v>0</v>
          </cell>
          <cell r="CA827" t="b">
            <v>0</v>
          </cell>
          <cell r="CB827" t="b">
            <v>0</v>
          </cell>
          <cell r="CD827" t="b">
            <v>0</v>
          </cell>
          <cell r="CE827" t="b">
            <v>0</v>
          </cell>
          <cell r="CG827" t="b">
            <v>0</v>
          </cell>
          <cell r="CH827" t="b">
            <v>0</v>
          </cell>
          <cell r="CP827" t="str">
            <v>ECCOAEXC</v>
          </cell>
          <cell r="CT827" t="b">
            <v>0</v>
          </cell>
          <cell r="CV827" t="b">
            <v>0</v>
          </cell>
          <cell r="CX827" t="b">
            <v>0</v>
          </cell>
          <cell r="CZ827" t="b">
            <v>0</v>
          </cell>
          <cell r="DB827" t="b">
            <v>0</v>
          </cell>
          <cell r="DD827" t="b">
            <v>0</v>
          </cell>
          <cell r="DF827" t="b">
            <v>0</v>
          </cell>
          <cell r="DH827" t="b">
            <v>0</v>
          </cell>
          <cell r="DJ827" t="b">
            <v>0</v>
          </cell>
          <cell r="DL827" t="b">
            <v>0</v>
          </cell>
          <cell r="DN827" t="b">
            <v>0</v>
          </cell>
          <cell r="DP827" t="b">
            <v>0</v>
          </cell>
          <cell r="DV827">
            <v>0</v>
          </cell>
          <cell r="DX827">
            <v>0</v>
          </cell>
          <cell r="DZ827">
            <v>0</v>
          </cell>
          <cell r="EB827">
            <v>0</v>
          </cell>
          <cell r="ED827">
            <v>0</v>
          </cell>
          <cell r="EF827">
            <v>0</v>
          </cell>
          <cell r="EJ827">
            <v>0</v>
          </cell>
          <cell r="EL827">
            <v>0</v>
          </cell>
          <cell r="EN827">
            <v>0</v>
          </cell>
          <cell r="EP827">
            <v>0</v>
          </cell>
          <cell r="ER827">
            <v>0</v>
          </cell>
          <cell r="ET827">
            <v>0</v>
          </cell>
          <cell r="EX827">
            <v>0</v>
          </cell>
          <cell r="EZ827">
            <v>0</v>
          </cell>
          <cell r="FD827">
            <v>0</v>
          </cell>
          <cell r="FF827">
            <v>0</v>
          </cell>
        </row>
        <row r="828">
          <cell r="A828" t="str">
            <v>MKS4</v>
          </cell>
          <cell r="B828" t="str">
            <v>DK-West</v>
          </cell>
          <cell r="G828">
            <v>376</v>
          </cell>
          <cell r="H828">
            <v>336.72500000000002</v>
          </cell>
          <cell r="AK828">
            <v>148.52000000000001</v>
          </cell>
          <cell r="AL828">
            <v>760.0364285714287</v>
          </cell>
          <cell r="AN828">
            <v>58.926875000000003</v>
          </cell>
          <cell r="AO828">
            <v>59.257600000000004</v>
          </cell>
          <cell r="AP828">
            <v>9343.6</v>
          </cell>
          <cell r="AQ828">
            <v>52.640000000000008</v>
          </cell>
          <cell r="BG828" t="b">
            <v>1</v>
          </cell>
          <cell r="BO828" t="b">
            <v>0</v>
          </cell>
          <cell r="CA828" t="b">
            <v>0</v>
          </cell>
          <cell r="CB828" t="b">
            <v>0</v>
          </cell>
          <cell r="CD828" t="b">
            <v>0</v>
          </cell>
          <cell r="CE828" t="b">
            <v>0</v>
          </cell>
          <cell r="CG828" t="b">
            <v>0</v>
          </cell>
          <cell r="CH828" t="b">
            <v>0</v>
          </cell>
          <cell r="CP828" t="str">
            <v>ECCOAEXC</v>
          </cell>
          <cell r="CT828" t="b">
            <v>0</v>
          </cell>
          <cell r="CV828" t="b">
            <v>0</v>
          </cell>
          <cell r="CX828" t="b">
            <v>0</v>
          </cell>
          <cell r="CZ828" t="b">
            <v>0</v>
          </cell>
          <cell r="DB828" t="b">
            <v>0</v>
          </cell>
          <cell r="DD828" t="b">
            <v>0</v>
          </cell>
          <cell r="DF828" t="b">
            <v>0</v>
          </cell>
          <cell r="DH828" t="b">
            <v>0</v>
          </cell>
          <cell r="DJ828" t="b">
            <v>0</v>
          </cell>
          <cell r="DL828" t="b">
            <v>0</v>
          </cell>
          <cell r="DN828" t="b">
            <v>0</v>
          </cell>
          <cell r="DP828" t="b">
            <v>0</v>
          </cell>
          <cell r="DV828">
            <v>0</v>
          </cell>
          <cell r="DX828">
            <v>0</v>
          </cell>
          <cell r="DZ828">
            <v>0</v>
          </cell>
          <cell r="EB828">
            <v>0</v>
          </cell>
          <cell r="ED828">
            <v>0</v>
          </cell>
          <cell r="EF828">
            <v>0</v>
          </cell>
          <cell r="EJ828">
            <v>0</v>
          </cell>
          <cell r="EL828">
            <v>0</v>
          </cell>
          <cell r="EN828">
            <v>0</v>
          </cell>
          <cell r="EP828">
            <v>0</v>
          </cell>
          <cell r="ER828">
            <v>0</v>
          </cell>
          <cell r="ET828">
            <v>0</v>
          </cell>
          <cell r="EX828">
            <v>0</v>
          </cell>
          <cell r="EZ828">
            <v>0</v>
          </cell>
          <cell r="FD828">
            <v>0</v>
          </cell>
          <cell r="FF828">
            <v>0</v>
          </cell>
        </row>
        <row r="829">
          <cell r="A829" t="str">
            <v>MKS4</v>
          </cell>
          <cell r="B829" t="str">
            <v>DK-West</v>
          </cell>
          <cell r="G829">
            <v>376</v>
          </cell>
          <cell r="H829">
            <v>336.72500000000002</v>
          </cell>
          <cell r="AK829">
            <v>148.52000000000001</v>
          </cell>
          <cell r="AL829">
            <v>760.0364285714287</v>
          </cell>
          <cell r="AN829">
            <v>58.926875000000003</v>
          </cell>
          <cell r="AO829">
            <v>59.257600000000004</v>
          </cell>
          <cell r="AP829">
            <v>9343.6</v>
          </cell>
          <cell r="AQ829">
            <v>52.640000000000008</v>
          </cell>
          <cell r="BG829" t="b">
            <v>1</v>
          </cell>
          <cell r="BO829" t="b">
            <v>0</v>
          </cell>
          <cell r="CA829" t="b">
            <v>0</v>
          </cell>
          <cell r="CB829" t="b">
            <v>0</v>
          </cell>
          <cell r="CD829" t="b">
            <v>0</v>
          </cell>
          <cell r="CE829" t="b">
            <v>0</v>
          </cell>
          <cell r="CG829" t="b">
            <v>0</v>
          </cell>
          <cell r="CH829" t="b">
            <v>0</v>
          </cell>
          <cell r="CP829" t="str">
            <v>ECCOAEXC</v>
          </cell>
          <cell r="CT829" t="b">
            <v>0</v>
          </cell>
          <cell r="CV829" t="b">
            <v>0</v>
          </cell>
          <cell r="CX829" t="b">
            <v>0</v>
          </cell>
          <cell r="CZ829" t="b">
            <v>0</v>
          </cell>
          <cell r="DB829" t="b">
            <v>0</v>
          </cell>
          <cell r="DD829" t="b">
            <v>0</v>
          </cell>
          <cell r="DF829" t="b">
            <v>0</v>
          </cell>
          <cell r="DH829" t="b">
            <v>0</v>
          </cell>
          <cell r="DJ829" t="b">
            <v>0</v>
          </cell>
          <cell r="DL829" t="b">
            <v>0</v>
          </cell>
          <cell r="DN829" t="b">
            <v>0</v>
          </cell>
          <cell r="DP829" t="b">
            <v>0</v>
          </cell>
          <cell r="DV829">
            <v>0</v>
          </cell>
          <cell r="DX829">
            <v>0</v>
          </cell>
          <cell r="DZ829">
            <v>0</v>
          </cell>
          <cell r="EB829">
            <v>0</v>
          </cell>
          <cell r="ED829">
            <v>0</v>
          </cell>
          <cell r="EF829">
            <v>0</v>
          </cell>
          <cell r="EJ829">
            <v>0</v>
          </cell>
          <cell r="EL829">
            <v>0</v>
          </cell>
          <cell r="EN829">
            <v>0</v>
          </cell>
          <cell r="EP829">
            <v>0</v>
          </cell>
          <cell r="ER829">
            <v>0</v>
          </cell>
          <cell r="ET829">
            <v>0</v>
          </cell>
          <cell r="EX829">
            <v>0</v>
          </cell>
          <cell r="EZ829">
            <v>0</v>
          </cell>
          <cell r="FD829">
            <v>0</v>
          </cell>
          <cell r="FF829">
            <v>0</v>
          </cell>
        </row>
        <row r="830">
          <cell r="A830" t="str">
            <v>MKS4</v>
          </cell>
          <cell r="B830" t="str">
            <v>DK-West</v>
          </cell>
          <cell r="G830">
            <v>376</v>
          </cell>
          <cell r="H830">
            <v>336.72500000000002</v>
          </cell>
          <cell r="AK830">
            <v>148.52000000000001</v>
          </cell>
          <cell r="AL830">
            <v>760.0364285714287</v>
          </cell>
          <cell r="AN830">
            <v>58.926875000000003</v>
          </cell>
          <cell r="AO830">
            <v>59.257600000000004</v>
          </cell>
          <cell r="AP830">
            <v>9343.6</v>
          </cell>
          <cell r="AQ830">
            <v>52.640000000000008</v>
          </cell>
          <cell r="BG830" t="b">
            <v>1</v>
          </cell>
          <cell r="BO830" t="b">
            <v>0</v>
          </cell>
          <cell r="CA830" t="b">
            <v>0</v>
          </cell>
          <cell r="CB830" t="b">
            <v>0</v>
          </cell>
          <cell r="CD830" t="b">
            <v>0</v>
          </cell>
          <cell r="CE830" t="b">
            <v>0</v>
          </cell>
          <cell r="CG830" t="b">
            <v>0</v>
          </cell>
          <cell r="CH830" t="b">
            <v>0</v>
          </cell>
          <cell r="CP830" t="str">
            <v>ECCOAEXC</v>
          </cell>
          <cell r="CT830" t="b">
            <v>0</v>
          </cell>
          <cell r="CV830" t="b">
            <v>0</v>
          </cell>
          <cell r="CX830" t="b">
            <v>0</v>
          </cell>
          <cell r="CZ830" t="b">
            <v>0</v>
          </cell>
          <cell r="DB830" t="b">
            <v>0</v>
          </cell>
          <cell r="DD830" t="b">
            <v>0</v>
          </cell>
          <cell r="DF830" t="b">
            <v>0</v>
          </cell>
          <cell r="DH830" t="b">
            <v>0</v>
          </cell>
          <cell r="DJ830" t="b">
            <v>0</v>
          </cell>
          <cell r="DL830" t="b">
            <v>0</v>
          </cell>
          <cell r="DN830" t="b">
            <v>0</v>
          </cell>
          <cell r="DP830" t="b">
            <v>0</v>
          </cell>
          <cell r="DV830">
            <v>0</v>
          </cell>
          <cell r="DX830">
            <v>0</v>
          </cell>
          <cell r="DZ830">
            <v>0</v>
          </cell>
          <cell r="EB830">
            <v>0</v>
          </cell>
          <cell r="ED830">
            <v>0</v>
          </cell>
          <cell r="EF830">
            <v>0</v>
          </cell>
          <cell r="EJ830">
            <v>0</v>
          </cell>
          <cell r="EL830">
            <v>0</v>
          </cell>
          <cell r="EN830">
            <v>0</v>
          </cell>
          <cell r="EP830">
            <v>0</v>
          </cell>
          <cell r="ER830">
            <v>0</v>
          </cell>
          <cell r="ET830">
            <v>0</v>
          </cell>
          <cell r="EX830">
            <v>0</v>
          </cell>
          <cell r="EZ830">
            <v>0</v>
          </cell>
          <cell r="FD830">
            <v>0</v>
          </cell>
          <cell r="FF830">
            <v>0</v>
          </cell>
        </row>
        <row r="831">
          <cell r="A831" t="str">
            <v>MKS4</v>
          </cell>
          <cell r="B831" t="str">
            <v>DK-West</v>
          </cell>
          <cell r="G831">
            <v>94</v>
          </cell>
          <cell r="H831">
            <v>84.181250000000006</v>
          </cell>
          <cell r="AK831">
            <v>37.130000000000003</v>
          </cell>
          <cell r="AL831">
            <v>190.00910714285718</v>
          </cell>
          <cell r="AN831">
            <v>14.731718750000001</v>
          </cell>
          <cell r="AO831">
            <v>14.814400000000001</v>
          </cell>
          <cell r="AP831">
            <v>2335.9</v>
          </cell>
          <cell r="AQ831">
            <v>13.160000000000002</v>
          </cell>
          <cell r="BG831" t="b">
            <v>1</v>
          </cell>
          <cell r="BO831" t="b">
            <v>1</v>
          </cell>
          <cell r="CA831" t="b">
            <v>1</v>
          </cell>
          <cell r="CB831" t="b">
            <v>1</v>
          </cell>
          <cell r="CD831" t="b">
            <v>0</v>
          </cell>
          <cell r="CE831" t="b">
            <v>0</v>
          </cell>
          <cell r="CG831" t="b">
            <v>0</v>
          </cell>
          <cell r="CH831" t="b">
            <v>0</v>
          </cell>
          <cell r="CP831" t="str">
            <v>ECCOAEXC</v>
          </cell>
          <cell r="CT831" t="b">
            <v>0</v>
          </cell>
          <cell r="CV831" t="b">
            <v>0</v>
          </cell>
          <cell r="CX831" t="b">
            <v>0</v>
          </cell>
          <cell r="CZ831" t="b">
            <v>0</v>
          </cell>
          <cell r="DB831" t="b">
            <v>0</v>
          </cell>
          <cell r="DD831" t="b">
            <v>0</v>
          </cell>
          <cell r="DF831" t="b">
            <v>0</v>
          </cell>
          <cell r="DH831" t="b">
            <v>0</v>
          </cell>
          <cell r="DJ831" t="b">
            <v>0</v>
          </cell>
          <cell r="DL831" t="b">
            <v>0</v>
          </cell>
          <cell r="DN831" t="b">
            <v>0</v>
          </cell>
          <cell r="DP831" t="b">
            <v>0</v>
          </cell>
          <cell r="DV831">
            <v>0</v>
          </cell>
          <cell r="DX831">
            <v>0</v>
          </cell>
          <cell r="DZ831">
            <v>0</v>
          </cell>
          <cell r="EB831">
            <v>0</v>
          </cell>
          <cell r="ED831">
            <v>0</v>
          </cell>
          <cell r="EF831">
            <v>0</v>
          </cell>
          <cell r="EJ831">
            <v>0</v>
          </cell>
          <cell r="EL831">
            <v>0</v>
          </cell>
          <cell r="EN831">
            <v>0</v>
          </cell>
          <cell r="EP831">
            <v>0</v>
          </cell>
          <cell r="ER831">
            <v>0</v>
          </cell>
          <cell r="ET831">
            <v>0</v>
          </cell>
          <cell r="EX831">
            <v>0</v>
          </cell>
          <cell r="EZ831">
            <v>0</v>
          </cell>
          <cell r="FD831">
            <v>0</v>
          </cell>
          <cell r="FF831">
            <v>0</v>
          </cell>
        </row>
        <row r="832">
          <cell r="A832" t="str">
            <v>IndustryHeatÅrhus</v>
          </cell>
          <cell r="B832" t="str">
            <v>DK-West</v>
          </cell>
          <cell r="G832">
            <v>0</v>
          </cell>
          <cell r="H832">
            <v>1.0136511018445518</v>
          </cell>
          <cell r="N832">
            <v>6.3778927328059201</v>
          </cell>
          <cell r="AK832">
            <v>0</v>
          </cell>
          <cell r="AL832">
            <v>0</v>
          </cell>
          <cell r="AN832">
            <v>0</v>
          </cell>
          <cell r="AO832">
            <v>0</v>
          </cell>
          <cell r="AP832">
            <v>0</v>
          </cell>
          <cell r="AQ832">
            <v>0</v>
          </cell>
          <cell r="BG832" t="b">
            <v>0</v>
          </cell>
          <cell r="BO832" t="b">
            <v>0</v>
          </cell>
          <cell r="CA832" t="b">
            <v>0</v>
          </cell>
          <cell r="CB832" t="b">
            <v>0</v>
          </cell>
          <cell r="CD832" t="b">
            <v>0</v>
          </cell>
          <cell r="CE832" t="b">
            <v>0</v>
          </cell>
          <cell r="CG832" t="b">
            <v>0</v>
          </cell>
          <cell r="CH832" t="b">
            <v>0</v>
          </cell>
          <cell r="CP832">
            <v>0</v>
          </cell>
          <cell r="CT832" t="b">
            <v>0</v>
          </cell>
          <cell r="CV832" t="b">
            <v>0</v>
          </cell>
          <cell r="CX832" t="b">
            <v>0</v>
          </cell>
          <cell r="CZ832" t="b">
            <v>0</v>
          </cell>
          <cell r="DB832" t="b">
            <v>0</v>
          </cell>
          <cell r="DD832" t="b">
            <v>0</v>
          </cell>
          <cell r="DF832" t="b">
            <v>0</v>
          </cell>
          <cell r="DH832" t="b">
            <v>0</v>
          </cell>
          <cell r="DJ832" t="b">
            <v>0</v>
          </cell>
          <cell r="DL832" t="b">
            <v>0</v>
          </cell>
          <cell r="DN832" t="b">
            <v>0</v>
          </cell>
          <cell r="DP832" t="b">
            <v>0</v>
          </cell>
          <cell r="DV832">
            <v>0</v>
          </cell>
          <cell r="DX832">
            <v>0</v>
          </cell>
          <cell r="DZ832">
            <v>0</v>
          </cell>
          <cell r="EB832">
            <v>0</v>
          </cell>
          <cell r="ED832">
            <v>0</v>
          </cell>
          <cell r="EF832">
            <v>0</v>
          </cell>
          <cell r="EJ832">
            <v>0</v>
          </cell>
          <cell r="EL832">
            <v>0</v>
          </cell>
          <cell r="EN832">
            <v>0</v>
          </cell>
          <cell r="EP832">
            <v>0</v>
          </cell>
          <cell r="ER832">
            <v>0</v>
          </cell>
          <cell r="ET832">
            <v>0</v>
          </cell>
          <cell r="EX832">
            <v>0</v>
          </cell>
          <cell r="EZ832">
            <v>0</v>
          </cell>
          <cell r="FD832">
            <v>0</v>
          </cell>
          <cell r="FF832">
            <v>0</v>
          </cell>
        </row>
        <row r="833">
          <cell r="A833" t="str">
            <v>IndustryHeatÅrhus</v>
          </cell>
          <cell r="B833" t="str">
            <v>DK-West</v>
          </cell>
          <cell r="G833">
            <v>0</v>
          </cell>
          <cell r="H833">
            <v>1.017541897338418</v>
          </cell>
          <cell r="N833">
            <v>6.4023736180533257</v>
          </cell>
          <cell r="AK833">
            <v>0</v>
          </cell>
          <cell r="AL833">
            <v>0</v>
          </cell>
          <cell r="AN833">
            <v>0</v>
          </cell>
          <cell r="AO833">
            <v>0</v>
          </cell>
          <cell r="AP833">
            <v>0</v>
          </cell>
          <cell r="AQ833">
            <v>0</v>
          </cell>
          <cell r="BG833" t="b">
            <v>0</v>
          </cell>
          <cell r="BO833" t="b">
            <v>0</v>
          </cell>
          <cell r="CA833" t="b">
            <v>0</v>
          </cell>
          <cell r="CB833" t="b">
            <v>0</v>
          </cell>
          <cell r="CD833" t="b">
            <v>0</v>
          </cell>
          <cell r="CE833" t="b">
            <v>0</v>
          </cell>
          <cell r="CG833" t="b">
            <v>0</v>
          </cell>
          <cell r="CH833" t="b">
            <v>0</v>
          </cell>
          <cell r="CP833">
            <v>0</v>
          </cell>
          <cell r="CT833" t="b">
            <v>0</v>
          </cell>
          <cell r="CV833" t="b">
            <v>0</v>
          </cell>
          <cell r="CX833" t="b">
            <v>0</v>
          </cell>
          <cell r="CZ833" t="b">
            <v>0</v>
          </cell>
          <cell r="DB833" t="b">
            <v>0</v>
          </cell>
          <cell r="DD833" t="b">
            <v>0</v>
          </cell>
          <cell r="DF833" t="b">
            <v>0</v>
          </cell>
          <cell r="DH833" t="b">
            <v>0</v>
          </cell>
          <cell r="DJ833" t="b">
            <v>0</v>
          </cell>
          <cell r="DL833" t="b">
            <v>0</v>
          </cell>
          <cell r="DN833" t="b">
            <v>0</v>
          </cell>
          <cell r="DP833" t="b">
            <v>0</v>
          </cell>
          <cell r="DV833">
            <v>0</v>
          </cell>
          <cell r="DX833">
            <v>0</v>
          </cell>
          <cell r="DZ833">
            <v>0</v>
          </cell>
          <cell r="EB833">
            <v>0</v>
          </cell>
          <cell r="ED833">
            <v>0</v>
          </cell>
          <cell r="EF833">
            <v>0</v>
          </cell>
          <cell r="EJ833">
            <v>0</v>
          </cell>
          <cell r="EL833">
            <v>0</v>
          </cell>
          <cell r="EN833">
            <v>0</v>
          </cell>
          <cell r="EP833">
            <v>0</v>
          </cell>
          <cell r="ER833">
            <v>0</v>
          </cell>
          <cell r="ET833">
            <v>0</v>
          </cell>
          <cell r="EX833">
            <v>0</v>
          </cell>
          <cell r="EZ833">
            <v>0</v>
          </cell>
          <cell r="FD833">
            <v>0</v>
          </cell>
          <cell r="FF833">
            <v>0</v>
          </cell>
        </row>
        <row r="834">
          <cell r="A834" t="str">
            <v>Spørring_Edslev</v>
          </cell>
          <cell r="B834" t="str">
            <v>DK-West</v>
          </cell>
          <cell r="G834">
            <v>2.16</v>
          </cell>
          <cell r="H834">
            <v>2.86</v>
          </cell>
          <cell r="AK834">
            <v>0.64800000000000002</v>
          </cell>
          <cell r="AL834">
            <v>1.1360555555555554</v>
          </cell>
          <cell r="AN834">
            <v>0</v>
          </cell>
          <cell r="AO834">
            <v>0.21600000000000003</v>
          </cell>
          <cell r="AP834">
            <v>64.800000000000011</v>
          </cell>
          <cell r="AQ834">
            <v>0.21600000000000003</v>
          </cell>
          <cell r="BG834" t="b">
            <v>1</v>
          </cell>
          <cell r="BO834" t="b">
            <v>1</v>
          </cell>
          <cell r="CA834" t="b">
            <v>1</v>
          </cell>
          <cell r="CB834" t="b">
            <v>1</v>
          </cell>
          <cell r="CD834" t="b">
            <v>0</v>
          </cell>
          <cell r="CE834" t="b">
            <v>0</v>
          </cell>
          <cell r="CG834" t="b">
            <v>0</v>
          </cell>
          <cell r="CH834" t="b">
            <v>0</v>
          </cell>
          <cell r="CP834" t="str">
            <v>ECBGAENC</v>
          </cell>
          <cell r="CT834" t="b">
            <v>0</v>
          </cell>
          <cell r="CV834" t="b">
            <v>0</v>
          </cell>
          <cell r="CX834" t="b">
            <v>0</v>
          </cell>
          <cell r="CZ834" t="b">
            <v>0</v>
          </cell>
          <cell r="DB834" t="b">
            <v>0</v>
          </cell>
          <cell r="DD834" t="b">
            <v>0</v>
          </cell>
          <cell r="DF834" t="b">
            <v>0</v>
          </cell>
          <cell r="DH834" t="b">
            <v>0</v>
          </cell>
          <cell r="DJ834" t="b">
            <v>0</v>
          </cell>
          <cell r="DL834" t="b">
            <v>0</v>
          </cell>
          <cell r="DN834" t="b">
            <v>0</v>
          </cell>
          <cell r="DP834" t="b">
            <v>0</v>
          </cell>
          <cell r="DV834">
            <v>0</v>
          </cell>
          <cell r="DX834">
            <v>0</v>
          </cell>
          <cell r="DZ834">
            <v>0</v>
          </cell>
          <cell r="EB834">
            <v>0</v>
          </cell>
          <cell r="ED834">
            <v>0</v>
          </cell>
          <cell r="EF834">
            <v>0</v>
          </cell>
          <cell r="EJ834">
            <v>0</v>
          </cell>
          <cell r="EL834">
            <v>0</v>
          </cell>
          <cell r="EN834">
            <v>0</v>
          </cell>
          <cell r="EP834">
            <v>0</v>
          </cell>
          <cell r="ER834">
            <v>0</v>
          </cell>
          <cell r="ET834">
            <v>0</v>
          </cell>
          <cell r="EX834">
            <v>0</v>
          </cell>
          <cell r="EZ834">
            <v>0</v>
          </cell>
          <cell r="FD834">
            <v>0</v>
          </cell>
          <cell r="FF834">
            <v>0</v>
          </cell>
        </row>
        <row r="835">
          <cell r="A835" t="str">
            <v>Spørring_Edslev2</v>
          </cell>
          <cell r="B835" t="str">
            <v>DK-West</v>
          </cell>
          <cell r="G835">
            <v>2.6076999999999999</v>
          </cell>
          <cell r="H835">
            <v>2.9299999999999997</v>
          </cell>
          <cell r="AK835">
            <v>1.04308</v>
          </cell>
          <cell r="AL835">
            <v>1.3168539325842696</v>
          </cell>
          <cell r="AN835">
            <v>0</v>
          </cell>
          <cell r="AO835">
            <v>0.26077</v>
          </cell>
          <cell r="AP835">
            <v>78.230999999999995</v>
          </cell>
          <cell r="AQ835">
            <v>0.26077</v>
          </cell>
          <cell r="BG835" t="b">
            <v>1</v>
          </cell>
          <cell r="BO835" t="b">
            <v>0</v>
          </cell>
          <cell r="CA835" t="b">
            <v>0</v>
          </cell>
          <cell r="CB835" t="b">
            <v>0</v>
          </cell>
          <cell r="CD835" t="b">
            <v>0</v>
          </cell>
          <cell r="CE835" t="b">
            <v>0</v>
          </cell>
          <cell r="CG835" t="b">
            <v>1</v>
          </cell>
          <cell r="CH835" t="b">
            <v>1</v>
          </cell>
          <cell r="CP835" t="str">
            <v>ECBGAENC</v>
          </cell>
          <cell r="CT835" t="b">
            <v>1</v>
          </cell>
          <cell r="CV835" t="b">
            <v>1</v>
          </cell>
          <cell r="CX835" t="b">
            <v>1</v>
          </cell>
          <cell r="CZ835" t="b">
            <v>1</v>
          </cell>
          <cell r="DB835" t="b">
            <v>0</v>
          </cell>
          <cell r="DD835" t="b">
            <v>0</v>
          </cell>
          <cell r="DF835" t="b">
            <v>1</v>
          </cell>
          <cell r="DH835" t="b">
            <v>1</v>
          </cell>
          <cell r="DJ835" t="b">
            <v>1</v>
          </cell>
          <cell r="DL835" t="b">
            <v>1</v>
          </cell>
          <cell r="DN835" t="b">
            <v>0</v>
          </cell>
          <cell r="DP835" t="b">
            <v>0</v>
          </cell>
          <cell r="DV835">
            <v>0</v>
          </cell>
          <cell r="DX835">
            <v>0</v>
          </cell>
          <cell r="DZ835">
            <v>0</v>
          </cell>
          <cell r="EB835">
            <v>0</v>
          </cell>
          <cell r="ED835">
            <v>0</v>
          </cell>
          <cell r="EF835">
            <v>0</v>
          </cell>
          <cell r="EJ835">
            <v>0</v>
          </cell>
          <cell r="EL835">
            <v>0</v>
          </cell>
          <cell r="EN835">
            <v>0</v>
          </cell>
          <cell r="EP835">
            <v>0</v>
          </cell>
          <cell r="ER835">
            <v>0</v>
          </cell>
          <cell r="ET835">
            <v>0</v>
          </cell>
          <cell r="EX835">
            <v>0</v>
          </cell>
          <cell r="EZ835">
            <v>0</v>
          </cell>
          <cell r="FD835">
            <v>2.6076999999999999</v>
          </cell>
          <cell r="FF835">
            <v>2.9299999999999997</v>
          </cell>
        </row>
        <row r="836">
          <cell r="A836" t="str">
            <v>RenoSydKV</v>
          </cell>
          <cell r="B836" t="str">
            <v>DK-West</v>
          </cell>
          <cell r="G836">
            <v>3.2</v>
          </cell>
          <cell r="H836">
            <v>10.631229235880399</v>
          </cell>
          <cell r="AK836">
            <v>0.5344000000000001</v>
          </cell>
          <cell r="AL836">
            <v>5.8983896424984277</v>
          </cell>
          <cell r="AN836">
            <v>0</v>
          </cell>
          <cell r="AO836">
            <v>3.7119999999999997</v>
          </cell>
          <cell r="AP836">
            <v>0</v>
          </cell>
          <cell r="AQ836">
            <v>0.28799999999999998</v>
          </cell>
          <cell r="BG836" t="b">
            <v>1</v>
          </cell>
          <cell r="BO836" t="b">
            <v>0</v>
          </cell>
          <cell r="CA836" t="b">
            <v>0</v>
          </cell>
          <cell r="CB836" t="b">
            <v>0</v>
          </cell>
          <cell r="CD836" t="b">
            <v>0</v>
          </cell>
          <cell r="CE836" t="b">
            <v>0</v>
          </cell>
          <cell r="CG836" t="b">
            <v>0</v>
          </cell>
          <cell r="CH836" t="b">
            <v>0</v>
          </cell>
          <cell r="CP836" t="str">
            <v>ECWSTBPC</v>
          </cell>
          <cell r="CT836" t="b">
            <v>0</v>
          </cell>
          <cell r="CV836" t="b">
            <v>0</v>
          </cell>
          <cell r="CX836" t="b">
            <v>0</v>
          </cell>
          <cell r="CZ836" t="b">
            <v>0</v>
          </cell>
          <cell r="DB836" t="b">
            <v>0</v>
          </cell>
          <cell r="DD836" t="b">
            <v>0</v>
          </cell>
          <cell r="DF836" t="b">
            <v>0</v>
          </cell>
          <cell r="DH836" t="b">
            <v>0</v>
          </cell>
          <cell r="DJ836" t="b">
            <v>0</v>
          </cell>
          <cell r="DL836" t="b">
            <v>0</v>
          </cell>
          <cell r="DN836" t="b">
            <v>0</v>
          </cell>
          <cell r="DP836" t="b">
            <v>0</v>
          </cell>
          <cell r="DV836">
            <v>0</v>
          </cell>
          <cell r="DX836">
            <v>0</v>
          </cell>
          <cell r="DZ836">
            <v>0</v>
          </cell>
          <cell r="EB836">
            <v>0</v>
          </cell>
          <cell r="ED836">
            <v>0</v>
          </cell>
          <cell r="EF836">
            <v>0</v>
          </cell>
          <cell r="EJ836">
            <v>0</v>
          </cell>
          <cell r="EL836">
            <v>0</v>
          </cell>
          <cell r="EN836">
            <v>0</v>
          </cell>
          <cell r="EP836">
            <v>0</v>
          </cell>
          <cell r="ER836">
            <v>0</v>
          </cell>
          <cell r="ET836">
            <v>0</v>
          </cell>
          <cell r="EX836">
            <v>0</v>
          </cell>
          <cell r="EZ836">
            <v>0</v>
          </cell>
          <cell r="FD836">
            <v>0</v>
          </cell>
          <cell r="FF836">
            <v>0</v>
          </cell>
        </row>
        <row r="837">
          <cell r="A837" t="str">
            <v>RenoSydKV</v>
          </cell>
          <cell r="B837" t="str">
            <v>DK-West</v>
          </cell>
          <cell r="G837">
            <v>3.2</v>
          </cell>
          <cell r="H837">
            <v>10.631229235880399</v>
          </cell>
          <cell r="AK837">
            <v>0.5344000000000001</v>
          </cell>
          <cell r="AL837">
            <v>5.8983896424984277</v>
          </cell>
          <cell r="AN837">
            <v>0</v>
          </cell>
          <cell r="AO837">
            <v>3.7119999999999997</v>
          </cell>
          <cell r="AP837">
            <v>0</v>
          </cell>
          <cell r="AQ837">
            <v>0.28799999999999998</v>
          </cell>
          <cell r="BG837" t="b">
            <v>1</v>
          </cell>
          <cell r="BO837" t="b">
            <v>1</v>
          </cell>
          <cell r="CA837" t="b">
            <v>1</v>
          </cell>
          <cell r="CB837" t="b">
            <v>1</v>
          </cell>
          <cell r="CD837" t="b">
            <v>0</v>
          </cell>
          <cell r="CE837" t="b">
            <v>0</v>
          </cell>
          <cell r="CG837" t="b">
            <v>0</v>
          </cell>
          <cell r="CH837" t="b">
            <v>0</v>
          </cell>
          <cell r="CP837" t="str">
            <v>ECWSTBPC</v>
          </cell>
          <cell r="CT837" t="b">
            <v>1</v>
          </cell>
          <cell r="CV837" t="b">
            <v>0</v>
          </cell>
          <cell r="CX837" t="b">
            <v>0</v>
          </cell>
          <cell r="CZ837" t="b">
            <v>0</v>
          </cell>
          <cell r="DB837" t="b">
            <v>0</v>
          </cell>
          <cell r="DD837" t="b">
            <v>0</v>
          </cell>
          <cell r="DF837" t="b">
            <v>1</v>
          </cell>
          <cell r="DH837" t="b">
            <v>0</v>
          </cell>
          <cell r="DJ837" t="b">
            <v>0</v>
          </cell>
          <cell r="DL837" t="b">
            <v>0</v>
          </cell>
          <cell r="DN837" t="b">
            <v>0</v>
          </cell>
          <cell r="DP837" t="b">
            <v>0</v>
          </cell>
          <cell r="DV837">
            <v>3.2</v>
          </cell>
          <cell r="DX837">
            <v>0</v>
          </cell>
          <cell r="DZ837">
            <v>0</v>
          </cell>
          <cell r="EB837">
            <v>0</v>
          </cell>
          <cell r="ED837">
            <v>0</v>
          </cell>
          <cell r="EF837">
            <v>0</v>
          </cell>
          <cell r="EJ837">
            <v>10.631229235880399</v>
          </cell>
          <cell r="EL837">
            <v>0</v>
          </cell>
          <cell r="EN837">
            <v>0</v>
          </cell>
          <cell r="EP837">
            <v>0</v>
          </cell>
          <cell r="ER837">
            <v>0</v>
          </cell>
          <cell r="ET837">
            <v>0</v>
          </cell>
          <cell r="EX837">
            <v>0</v>
          </cell>
          <cell r="EZ837">
            <v>0</v>
          </cell>
          <cell r="FD837">
            <v>0</v>
          </cell>
          <cell r="FF837">
            <v>0</v>
          </cell>
        </row>
        <row r="838">
          <cell r="A838" t="str">
            <v>RenoSydKV</v>
          </cell>
          <cell r="B838" t="str">
            <v>DK-West</v>
          </cell>
          <cell r="G838">
            <v>3.2</v>
          </cell>
          <cell r="H838">
            <v>10.631229235880399</v>
          </cell>
          <cell r="AK838">
            <v>0.5344000000000001</v>
          </cell>
          <cell r="AL838">
            <v>5.8983896424984277</v>
          </cell>
          <cell r="AN838">
            <v>0</v>
          </cell>
          <cell r="AO838">
            <v>3.7119999999999997</v>
          </cell>
          <cell r="AP838">
            <v>0</v>
          </cell>
          <cell r="AQ838">
            <v>0.28799999999999998</v>
          </cell>
          <cell r="BG838" t="b">
            <v>1</v>
          </cell>
          <cell r="BO838" t="b">
            <v>0</v>
          </cell>
          <cell r="CA838" t="b">
            <v>0</v>
          </cell>
          <cell r="CB838" t="b">
            <v>0</v>
          </cell>
          <cell r="CD838" t="b">
            <v>1</v>
          </cell>
          <cell r="CE838" t="b">
            <v>1</v>
          </cell>
          <cell r="CG838" t="b">
            <v>0</v>
          </cell>
          <cell r="CH838" t="b">
            <v>0</v>
          </cell>
          <cell r="CT838" t="b">
            <v>0</v>
          </cell>
          <cell r="CV838" t="b">
            <v>0</v>
          </cell>
          <cell r="CX838" t="b">
            <v>0</v>
          </cell>
          <cell r="CZ838" t="b">
            <v>0</v>
          </cell>
          <cell r="DB838" t="b">
            <v>0</v>
          </cell>
          <cell r="DD838" t="b">
            <v>0</v>
          </cell>
          <cell r="DF838" t="b">
            <v>0</v>
          </cell>
          <cell r="DH838" t="b">
            <v>0</v>
          </cell>
          <cell r="DJ838" t="b">
            <v>0</v>
          </cell>
          <cell r="DL838" t="b">
            <v>0</v>
          </cell>
          <cell r="DN838" t="b">
            <v>0</v>
          </cell>
          <cell r="DP838" t="b">
            <v>0</v>
          </cell>
          <cell r="DV838">
            <v>0</v>
          </cell>
          <cell r="DX838">
            <v>0</v>
          </cell>
          <cell r="DZ838">
            <v>0</v>
          </cell>
          <cell r="EB838">
            <v>0</v>
          </cell>
          <cell r="ED838">
            <v>0</v>
          </cell>
          <cell r="EF838">
            <v>0</v>
          </cell>
          <cell r="EJ838">
            <v>0</v>
          </cell>
          <cell r="EL838">
            <v>0</v>
          </cell>
          <cell r="EN838">
            <v>0</v>
          </cell>
          <cell r="EP838">
            <v>0</v>
          </cell>
          <cell r="ER838">
            <v>0</v>
          </cell>
          <cell r="ET838">
            <v>0</v>
          </cell>
          <cell r="EX838">
            <v>3.2</v>
          </cell>
          <cell r="EZ838">
            <v>10.631229235880399</v>
          </cell>
          <cell r="FD838">
            <v>0</v>
          </cell>
          <cell r="FF838">
            <v>0</v>
          </cell>
        </row>
        <row r="839">
          <cell r="A839" t="str">
            <v>RenoSydKV2</v>
          </cell>
          <cell r="B839" t="str">
            <v>DK-West</v>
          </cell>
          <cell r="G839">
            <v>3.8439284354777317</v>
          </cell>
          <cell r="H839">
            <v>11</v>
          </cell>
          <cell r="AK839">
            <v>0.92023646745336884</v>
          </cell>
          <cell r="AL839">
            <v>7.5358843137254885</v>
          </cell>
          <cell r="AN839">
            <v>0</v>
          </cell>
          <cell r="AO839">
            <v>4.4589569851541686</v>
          </cell>
          <cell r="AP839">
            <v>0</v>
          </cell>
          <cell r="AQ839">
            <v>0.26907499048344119</v>
          </cell>
          <cell r="BG839" t="b">
            <v>1</v>
          </cell>
          <cell r="BO839" t="b">
            <v>0</v>
          </cell>
          <cell r="CA839" t="b">
            <v>0</v>
          </cell>
          <cell r="CB839" t="b">
            <v>0</v>
          </cell>
          <cell r="CD839" t="b">
            <v>0</v>
          </cell>
          <cell r="CE839" t="b">
            <v>0</v>
          </cell>
          <cell r="CG839" t="b">
            <v>0</v>
          </cell>
          <cell r="CH839" t="b">
            <v>0</v>
          </cell>
          <cell r="CP839" t="str">
            <v>ECWSTBPC</v>
          </cell>
          <cell r="CT839" t="b">
            <v>0</v>
          </cell>
          <cell r="CV839" t="b">
            <v>1</v>
          </cell>
          <cell r="CX839" t="b">
            <v>1</v>
          </cell>
          <cell r="CZ839" t="b">
            <v>1</v>
          </cell>
          <cell r="DB839" t="b">
            <v>1</v>
          </cell>
          <cell r="DD839" t="b">
            <v>0</v>
          </cell>
          <cell r="DF839" t="b">
            <v>0</v>
          </cell>
          <cell r="DH839" t="b">
            <v>1</v>
          </cell>
          <cell r="DJ839" t="b">
            <v>1</v>
          </cell>
          <cell r="DL839" t="b">
            <v>1</v>
          </cell>
          <cell r="DN839" t="b">
            <v>1</v>
          </cell>
          <cell r="DP839" t="b">
            <v>0</v>
          </cell>
          <cell r="DV839">
            <v>0</v>
          </cell>
          <cell r="DX839">
            <v>0</v>
          </cell>
          <cell r="DZ839">
            <v>0</v>
          </cell>
          <cell r="EB839">
            <v>0</v>
          </cell>
          <cell r="ED839">
            <v>0</v>
          </cell>
          <cell r="EF839">
            <v>0</v>
          </cell>
          <cell r="EJ839">
            <v>0</v>
          </cell>
          <cell r="EL839">
            <v>0</v>
          </cell>
          <cell r="EN839">
            <v>0</v>
          </cell>
          <cell r="EP839">
            <v>0</v>
          </cell>
          <cell r="ER839">
            <v>0</v>
          </cell>
          <cell r="ET839">
            <v>0</v>
          </cell>
          <cell r="EX839">
            <v>0</v>
          </cell>
          <cell r="EZ839">
            <v>0</v>
          </cell>
          <cell r="FD839">
            <v>0</v>
          </cell>
          <cell r="FF839">
            <v>0</v>
          </cell>
        </row>
        <row r="840">
          <cell r="A840" t="str">
            <v>RenoSydKedel</v>
          </cell>
          <cell r="B840" t="str">
            <v>DK-West</v>
          </cell>
          <cell r="G840">
            <v>0</v>
          </cell>
          <cell r="H840">
            <v>30</v>
          </cell>
          <cell r="AK840">
            <v>0</v>
          </cell>
          <cell r="AL840">
            <v>24.45</v>
          </cell>
          <cell r="AN840">
            <v>0</v>
          </cell>
          <cell r="AO840">
            <v>5.94</v>
          </cell>
          <cell r="AP840">
            <v>0</v>
          </cell>
          <cell r="AQ840">
            <v>2.1</v>
          </cell>
          <cell r="BG840" t="b">
            <v>1</v>
          </cell>
          <cell r="BO840" t="b">
            <v>0</v>
          </cell>
          <cell r="CA840" t="b">
            <v>0</v>
          </cell>
          <cell r="CB840" t="b">
            <v>0</v>
          </cell>
          <cell r="CD840" t="b">
            <v>0</v>
          </cell>
          <cell r="CE840" t="b">
            <v>0</v>
          </cell>
          <cell r="CG840" t="b">
            <v>0</v>
          </cell>
          <cell r="CH840" t="b">
            <v>0</v>
          </cell>
          <cell r="CP840" t="str">
            <v>EHWSTBOC</v>
          </cell>
          <cell r="CT840" t="b">
            <v>0</v>
          </cell>
          <cell r="CV840" t="b">
            <v>0</v>
          </cell>
          <cell r="CX840" t="b">
            <v>0</v>
          </cell>
          <cell r="CZ840" t="b">
            <v>0</v>
          </cell>
          <cell r="DB840" t="b">
            <v>0</v>
          </cell>
          <cell r="DD840" t="b">
            <v>0</v>
          </cell>
          <cell r="DF840" t="b">
            <v>0</v>
          </cell>
          <cell r="DH840" t="b">
            <v>0</v>
          </cell>
          <cell r="DJ840" t="b">
            <v>0</v>
          </cell>
          <cell r="DL840" t="b">
            <v>0</v>
          </cell>
          <cell r="DN840" t="b">
            <v>0</v>
          </cell>
          <cell r="DP840" t="b">
            <v>0</v>
          </cell>
          <cell r="DV840">
            <v>0</v>
          </cell>
          <cell r="DX840">
            <v>0</v>
          </cell>
          <cell r="DZ840">
            <v>0</v>
          </cell>
          <cell r="EB840">
            <v>0</v>
          </cell>
          <cell r="ED840">
            <v>0</v>
          </cell>
          <cell r="EF840">
            <v>0</v>
          </cell>
          <cell r="EJ840">
            <v>0</v>
          </cell>
          <cell r="EL840">
            <v>0</v>
          </cell>
          <cell r="EN840">
            <v>0</v>
          </cell>
          <cell r="EP840">
            <v>0</v>
          </cell>
          <cell r="ER840">
            <v>0</v>
          </cell>
          <cell r="ET840">
            <v>0</v>
          </cell>
          <cell r="EX840">
            <v>0</v>
          </cell>
          <cell r="EZ840">
            <v>0</v>
          </cell>
          <cell r="FD840">
            <v>0</v>
          </cell>
          <cell r="FF840">
            <v>0</v>
          </cell>
        </row>
        <row r="841">
          <cell r="A841" t="str">
            <v>RenoSydKedel</v>
          </cell>
          <cell r="B841" t="str">
            <v>DK-West</v>
          </cell>
          <cell r="G841">
            <v>0</v>
          </cell>
          <cell r="H841">
            <v>0.05</v>
          </cell>
          <cell r="AK841">
            <v>0</v>
          </cell>
          <cell r="AL841">
            <v>4.0750000000000001E-2</v>
          </cell>
          <cell r="AN841">
            <v>0</v>
          </cell>
          <cell r="AO841">
            <v>9.9000000000000008E-3</v>
          </cell>
          <cell r="AP841">
            <v>0</v>
          </cell>
          <cell r="AQ841">
            <v>3.5000000000000005E-3</v>
          </cell>
          <cell r="BG841" t="b">
            <v>1</v>
          </cell>
          <cell r="BO841" t="b">
            <v>0</v>
          </cell>
          <cell r="CA841" t="b">
            <v>0</v>
          </cell>
          <cell r="CB841" t="b">
            <v>0</v>
          </cell>
          <cell r="CD841" t="b">
            <v>0</v>
          </cell>
          <cell r="CE841" t="b">
            <v>0</v>
          </cell>
          <cell r="CG841" t="b">
            <v>0</v>
          </cell>
          <cell r="CH841" t="b">
            <v>0</v>
          </cell>
          <cell r="CP841" t="str">
            <v>EHWSTBOC</v>
          </cell>
          <cell r="CT841" t="b">
            <v>0</v>
          </cell>
          <cell r="CV841" t="b">
            <v>0</v>
          </cell>
          <cell r="CX841" t="b">
            <v>0</v>
          </cell>
          <cell r="CZ841" t="b">
            <v>0</v>
          </cell>
          <cell r="DB841" t="b">
            <v>0</v>
          </cell>
          <cell r="DD841" t="b">
            <v>0</v>
          </cell>
          <cell r="DF841" t="b">
            <v>0</v>
          </cell>
          <cell r="DH841" t="b">
            <v>0</v>
          </cell>
          <cell r="DJ841" t="b">
            <v>0</v>
          </cell>
          <cell r="DL841" t="b">
            <v>0</v>
          </cell>
          <cell r="DN841" t="b">
            <v>0</v>
          </cell>
          <cell r="DP841" t="b">
            <v>0</v>
          </cell>
          <cell r="DV841">
            <v>0</v>
          </cell>
          <cell r="DX841">
            <v>0</v>
          </cell>
          <cell r="DZ841">
            <v>0</v>
          </cell>
          <cell r="EB841">
            <v>0</v>
          </cell>
          <cell r="ED841">
            <v>0</v>
          </cell>
          <cell r="EF841">
            <v>0</v>
          </cell>
          <cell r="EJ841">
            <v>0</v>
          </cell>
          <cell r="EL841">
            <v>0</v>
          </cell>
          <cell r="EN841">
            <v>0</v>
          </cell>
          <cell r="EP841">
            <v>0</v>
          </cell>
          <cell r="ER841">
            <v>0</v>
          </cell>
          <cell r="ET841">
            <v>0</v>
          </cell>
          <cell r="EX841">
            <v>0</v>
          </cell>
          <cell r="EZ841">
            <v>0</v>
          </cell>
          <cell r="FD841">
            <v>0</v>
          </cell>
          <cell r="FF841">
            <v>0</v>
          </cell>
        </row>
        <row r="842">
          <cell r="A842" t="str">
            <v>RenoSydKedel</v>
          </cell>
          <cell r="B842" t="str">
            <v>DK-West</v>
          </cell>
          <cell r="G842">
            <v>0</v>
          </cell>
          <cell r="H842">
            <v>0.05</v>
          </cell>
          <cell r="AK842">
            <v>0</v>
          </cell>
          <cell r="AL842">
            <v>4.0750000000000001E-2</v>
          </cell>
          <cell r="AN842">
            <v>0</v>
          </cell>
          <cell r="AO842">
            <v>9.9000000000000008E-3</v>
          </cell>
          <cell r="AP842">
            <v>0</v>
          </cell>
          <cell r="AQ842">
            <v>3.5000000000000005E-3</v>
          </cell>
          <cell r="BG842" t="b">
            <v>1</v>
          </cell>
          <cell r="BO842" t="b">
            <v>1</v>
          </cell>
          <cell r="CA842" t="b">
            <v>0</v>
          </cell>
          <cell r="CB842" t="b">
            <v>1</v>
          </cell>
          <cell r="CD842" t="b">
            <v>0</v>
          </cell>
          <cell r="CE842" t="b">
            <v>0</v>
          </cell>
          <cell r="CG842" t="b">
            <v>0</v>
          </cell>
          <cell r="CH842" t="b">
            <v>0</v>
          </cell>
          <cell r="CP842" t="str">
            <v>EHWSTBOC</v>
          </cell>
          <cell r="CT842" t="b">
            <v>0</v>
          </cell>
          <cell r="CV842" t="b">
            <v>0</v>
          </cell>
          <cell r="CX842" t="b">
            <v>0</v>
          </cell>
          <cell r="CZ842" t="b">
            <v>0</v>
          </cell>
          <cell r="DB842" t="b">
            <v>0</v>
          </cell>
          <cell r="DD842" t="b">
            <v>0</v>
          </cell>
          <cell r="DF842" t="b">
            <v>1</v>
          </cell>
          <cell r="DH842" t="b">
            <v>1</v>
          </cell>
          <cell r="DJ842" t="b">
            <v>1</v>
          </cell>
          <cell r="DL842" t="b">
            <v>1</v>
          </cell>
          <cell r="DN842" t="b">
            <v>0</v>
          </cell>
          <cell r="DP842" t="b">
            <v>0</v>
          </cell>
          <cell r="DV842">
            <v>0</v>
          </cell>
          <cell r="DX842">
            <v>0</v>
          </cell>
          <cell r="DZ842">
            <v>0</v>
          </cell>
          <cell r="EB842">
            <v>0</v>
          </cell>
          <cell r="ED842">
            <v>0</v>
          </cell>
          <cell r="EF842">
            <v>0</v>
          </cell>
          <cell r="EJ842">
            <v>0.05</v>
          </cell>
          <cell r="EL842">
            <v>0.05</v>
          </cell>
          <cell r="EN842">
            <v>0.05</v>
          </cell>
          <cell r="EP842">
            <v>0.05</v>
          </cell>
          <cell r="ER842">
            <v>0</v>
          </cell>
          <cell r="ET842">
            <v>0</v>
          </cell>
          <cell r="EX842">
            <v>0</v>
          </cell>
          <cell r="EZ842">
            <v>0</v>
          </cell>
          <cell r="FD842">
            <v>0</v>
          </cell>
          <cell r="FF842">
            <v>0</v>
          </cell>
        </row>
        <row r="843">
          <cell r="A843" t="str">
            <v>RenoSydKedel</v>
          </cell>
          <cell r="B843" t="str">
            <v>DK-West</v>
          </cell>
          <cell r="G843">
            <v>0</v>
          </cell>
          <cell r="H843">
            <v>0.05</v>
          </cell>
          <cell r="AK843">
            <v>0</v>
          </cell>
          <cell r="AL843">
            <v>4.0750000000000001E-2</v>
          </cell>
          <cell r="AN843">
            <v>0</v>
          </cell>
          <cell r="AO843">
            <v>9.9000000000000008E-3</v>
          </cell>
          <cell r="AP843">
            <v>0</v>
          </cell>
          <cell r="AQ843">
            <v>3.5000000000000005E-3</v>
          </cell>
          <cell r="BG843" t="b">
            <v>1</v>
          </cell>
          <cell r="BO843" t="b">
            <v>0</v>
          </cell>
          <cell r="CA843" t="b">
            <v>0</v>
          </cell>
          <cell r="CB843" t="b">
            <v>0</v>
          </cell>
          <cell r="CD843" t="b">
            <v>0</v>
          </cell>
          <cell r="CE843" t="b">
            <v>1</v>
          </cell>
          <cell r="CG843" t="b">
            <v>0</v>
          </cell>
          <cell r="CH843" t="b">
            <v>0</v>
          </cell>
          <cell r="CT843" t="b">
            <v>0</v>
          </cell>
          <cell r="CV843" t="b">
            <v>0</v>
          </cell>
          <cell r="CX843" t="b">
            <v>0</v>
          </cell>
          <cell r="CZ843" t="b">
            <v>0</v>
          </cell>
          <cell r="DB843" t="b">
            <v>0</v>
          </cell>
          <cell r="DD843" t="b">
            <v>0</v>
          </cell>
          <cell r="DF843" t="b">
            <v>0</v>
          </cell>
          <cell r="DH843" t="b">
            <v>0</v>
          </cell>
          <cell r="DJ843" t="b">
            <v>0</v>
          </cell>
          <cell r="DL843" t="b">
            <v>0</v>
          </cell>
          <cell r="DN843" t="b">
            <v>0</v>
          </cell>
          <cell r="DP843" t="b">
            <v>0</v>
          </cell>
          <cell r="DV843">
            <v>0</v>
          </cell>
          <cell r="DX843">
            <v>0</v>
          </cell>
          <cell r="DZ843">
            <v>0</v>
          </cell>
          <cell r="EB843">
            <v>0</v>
          </cell>
          <cell r="ED843">
            <v>0</v>
          </cell>
          <cell r="EF843">
            <v>0</v>
          </cell>
          <cell r="EJ843">
            <v>0</v>
          </cell>
          <cell r="EL843">
            <v>0</v>
          </cell>
          <cell r="EN843">
            <v>0</v>
          </cell>
          <cell r="EP843">
            <v>0</v>
          </cell>
          <cell r="ER843">
            <v>0</v>
          </cell>
          <cell r="ET843">
            <v>0</v>
          </cell>
          <cell r="EX843">
            <v>0</v>
          </cell>
          <cell r="EZ843">
            <v>0.05</v>
          </cell>
          <cell r="FD843">
            <v>0</v>
          </cell>
          <cell r="FF843">
            <v>0</v>
          </cell>
        </row>
        <row r="844">
          <cell r="A844" t="str">
            <v>AarhusNordKV</v>
          </cell>
          <cell r="B844" t="str">
            <v>DK-West</v>
          </cell>
          <cell r="G844">
            <v>9</v>
          </cell>
          <cell r="H844">
            <v>33.333333333333329</v>
          </cell>
          <cell r="AK844">
            <v>1.5479999999999998</v>
          </cell>
          <cell r="AL844">
            <v>21.234567901234559</v>
          </cell>
          <cell r="AN844">
            <v>0</v>
          </cell>
          <cell r="AO844">
            <v>10.44</v>
          </cell>
          <cell r="AP844">
            <v>0</v>
          </cell>
          <cell r="AQ844">
            <v>0.80999999999999994</v>
          </cell>
          <cell r="BG844" t="b">
            <v>1</v>
          </cell>
          <cell r="BO844" t="b">
            <v>0</v>
          </cell>
          <cell r="CA844" t="b">
            <v>0</v>
          </cell>
          <cell r="CB844" t="b">
            <v>0</v>
          </cell>
          <cell r="CD844" t="b">
            <v>0</v>
          </cell>
          <cell r="CE844" t="b">
            <v>0</v>
          </cell>
          <cell r="CG844" t="b">
            <v>0</v>
          </cell>
          <cell r="CH844" t="b">
            <v>0</v>
          </cell>
          <cell r="CP844" t="str">
            <v>ECWSTBPC</v>
          </cell>
          <cell r="CT844" t="b">
            <v>0</v>
          </cell>
          <cell r="CV844" t="b">
            <v>0</v>
          </cell>
          <cell r="CX844" t="b">
            <v>0</v>
          </cell>
          <cell r="CZ844" t="b">
            <v>0</v>
          </cell>
          <cell r="DB844" t="b">
            <v>0</v>
          </cell>
          <cell r="DD844" t="b">
            <v>0</v>
          </cell>
          <cell r="DF844" t="b">
            <v>0</v>
          </cell>
          <cell r="DH844" t="b">
            <v>0</v>
          </cell>
          <cell r="DJ844" t="b">
            <v>0</v>
          </cell>
          <cell r="DL844" t="b">
            <v>0</v>
          </cell>
          <cell r="DN844" t="b">
            <v>0</v>
          </cell>
          <cell r="DP844" t="b">
            <v>0</v>
          </cell>
          <cell r="DV844">
            <v>0</v>
          </cell>
          <cell r="DX844">
            <v>0</v>
          </cell>
          <cell r="DZ844">
            <v>0</v>
          </cell>
          <cell r="EB844">
            <v>0</v>
          </cell>
          <cell r="ED844">
            <v>0</v>
          </cell>
          <cell r="EF844">
            <v>0</v>
          </cell>
          <cell r="EJ844">
            <v>0</v>
          </cell>
          <cell r="EL844">
            <v>0</v>
          </cell>
          <cell r="EN844">
            <v>0</v>
          </cell>
          <cell r="EP844">
            <v>0</v>
          </cell>
          <cell r="ER844">
            <v>0</v>
          </cell>
          <cell r="ET844">
            <v>0</v>
          </cell>
          <cell r="EX844">
            <v>0</v>
          </cell>
          <cell r="EZ844">
            <v>0</v>
          </cell>
          <cell r="FD844">
            <v>0</v>
          </cell>
          <cell r="FF844">
            <v>0</v>
          </cell>
        </row>
        <row r="845">
          <cell r="A845" t="str">
            <v>AarhusNordKV</v>
          </cell>
          <cell r="B845" t="str">
            <v>DK-West</v>
          </cell>
          <cell r="G845">
            <v>9</v>
          </cell>
          <cell r="H845">
            <v>33.333333333333329</v>
          </cell>
          <cell r="AK845">
            <v>1.5479999999999998</v>
          </cell>
          <cell r="AL845">
            <v>21.234567901234559</v>
          </cell>
          <cell r="AN845">
            <v>0</v>
          </cell>
          <cell r="AO845">
            <v>10.44</v>
          </cell>
          <cell r="AP845">
            <v>0</v>
          </cell>
          <cell r="AQ845">
            <v>0.80999999999999994</v>
          </cell>
          <cell r="BG845" t="b">
            <v>1</v>
          </cell>
          <cell r="BO845" t="b">
            <v>0</v>
          </cell>
          <cell r="CA845" t="b">
            <v>0</v>
          </cell>
          <cell r="CB845" t="b">
            <v>0</v>
          </cell>
          <cell r="CD845" t="b">
            <v>0</v>
          </cell>
          <cell r="CE845" t="b">
            <v>0</v>
          </cell>
          <cell r="CG845" t="b">
            <v>0</v>
          </cell>
          <cell r="CH845" t="b">
            <v>0</v>
          </cell>
          <cell r="CP845" t="str">
            <v>ECWSTBPC</v>
          </cell>
          <cell r="CT845" t="b">
            <v>0</v>
          </cell>
          <cell r="CV845" t="b">
            <v>0</v>
          </cell>
          <cell r="CX845" t="b">
            <v>0</v>
          </cell>
          <cell r="CZ845" t="b">
            <v>0</v>
          </cell>
          <cell r="DB845" t="b">
            <v>0</v>
          </cell>
          <cell r="DD845" t="b">
            <v>0</v>
          </cell>
          <cell r="DF845" t="b">
            <v>0</v>
          </cell>
          <cell r="DH845" t="b">
            <v>0</v>
          </cell>
          <cell r="DJ845" t="b">
            <v>0</v>
          </cell>
          <cell r="DL845" t="b">
            <v>0</v>
          </cell>
          <cell r="DN845" t="b">
            <v>0</v>
          </cell>
          <cell r="DP845" t="b">
            <v>0</v>
          </cell>
          <cell r="DV845">
            <v>0</v>
          </cell>
          <cell r="DX845">
            <v>0</v>
          </cell>
          <cell r="DZ845">
            <v>0</v>
          </cell>
          <cell r="EB845">
            <v>0</v>
          </cell>
          <cell r="ED845">
            <v>0</v>
          </cell>
          <cell r="EF845">
            <v>0</v>
          </cell>
          <cell r="EJ845">
            <v>0</v>
          </cell>
          <cell r="EL845">
            <v>0</v>
          </cell>
          <cell r="EN845">
            <v>0</v>
          </cell>
          <cell r="EP845">
            <v>0</v>
          </cell>
          <cell r="ER845">
            <v>0</v>
          </cell>
          <cell r="ET845">
            <v>0</v>
          </cell>
          <cell r="EX845">
            <v>0</v>
          </cell>
          <cell r="EZ845">
            <v>0</v>
          </cell>
          <cell r="FD845">
            <v>0</v>
          </cell>
          <cell r="FF845">
            <v>0</v>
          </cell>
        </row>
        <row r="846">
          <cell r="A846" t="str">
            <v>AarhusNordKV</v>
          </cell>
          <cell r="B846" t="str">
            <v>DK-West</v>
          </cell>
          <cell r="G846">
            <v>9</v>
          </cell>
          <cell r="H846">
            <v>33.333333333333329</v>
          </cell>
          <cell r="AK846">
            <v>1.5479999999999998</v>
          </cell>
          <cell r="AL846">
            <v>21.234567901234559</v>
          </cell>
          <cell r="AN846">
            <v>0</v>
          </cell>
          <cell r="AO846">
            <v>10.44</v>
          </cell>
          <cell r="AP846">
            <v>0</v>
          </cell>
          <cell r="AQ846">
            <v>0.80999999999999994</v>
          </cell>
          <cell r="BG846" t="b">
            <v>1</v>
          </cell>
          <cell r="BO846" t="b">
            <v>1</v>
          </cell>
          <cell r="CA846" t="b">
            <v>1</v>
          </cell>
          <cell r="CB846" t="b">
            <v>1</v>
          </cell>
          <cell r="CD846" t="b">
            <v>0</v>
          </cell>
          <cell r="CE846" t="b">
            <v>0</v>
          </cell>
          <cell r="CG846" t="b">
            <v>0</v>
          </cell>
          <cell r="CH846" t="b">
            <v>0</v>
          </cell>
          <cell r="CP846" t="str">
            <v>ECWSTBPC</v>
          </cell>
          <cell r="CT846" t="b">
            <v>1</v>
          </cell>
          <cell r="CV846" t="b">
            <v>1</v>
          </cell>
          <cell r="CX846" t="b">
            <v>0</v>
          </cell>
          <cell r="CZ846" t="b">
            <v>0</v>
          </cell>
          <cell r="DB846" t="b">
            <v>0</v>
          </cell>
          <cell r="DD846" t="b">
            <v>0</v>
          </cell>
          <cell r="DF846" t="b">
            <v>1</v>
          </cell>
          <cell r="DH846" t="b">
            <v>1</v>
          </cell>
          <cell r="DJ846" t="b">
            <v>0</v>
          </cell>
          <cell r="DL846" t="b">
            <v>0</v>
          </cell>
          <cell r="DN846" t="b">
            <v>0</v>
          </cell>
          <cell r="DP846" t="b">
            <v>0</v>
          </cell>
          <cell r="DV846">
            <v>9</v>
          </cell>
          <cell r="DX846">
            <v>9</v>
          </cell>
          <cell r="DZ846">
            <v>0</v>
          </cell>
          <cell r="EB846">
            <v>0</v>
          </cell>
          <cell r="ED846">
            <v>0</v>
          </cell>
          <cell r="EF846">
            <v>0</v>
          </cell>
          <cell r="EJ846">
            <v>33.333333333333329</v>
          </cell>
          <cell r="EL846">
            <v>33.333333333333329</v>
          </cell>
          <cell r="EN846">
            <v>0</v>
          </cell>
          <cell r="EP846">
            <v>0</v>
          </cell>
          <cell r="ER846">
            <v>0</v>
          </cell>
          <cell r="ET846">
            <v>0</v>
          </cell>
          <cell r="EX846">
            <v>0</v>
          </cell>
          <cell r="EZ846">
            <v>0</v>
          </cell>
          <cell r="FD846">
            <v>0</v>
          </cell>
          <cell r="FF846">
            <v>0</v>
          </cell>
        </row>
        <row r="847">
          <cell r="A847" t="str">
            <v>AarhusNordKV</v>
          </cell>
          <cell r="B847" t="str">
            <v>DK-West</v>
          </cell>
          <cell r="G847">
            <v>9</v>
          </cell>
          <cell r="H847">
            <v>33.333333333333329</v>
          </cell>
          <cell r="AK847">
            <v>1.5479999999999998</v>
          </cell>
          <cell r="AL847">
            <v>21.234567901234559</v>
          </cell>
          <cell r="AN847">
            <v>0</v>
          </cell>
          <cell r="AO847">
            <v>10.44</v>
          </cell>
          <cell r="AP847">
            <v>0</v>
          </cell>
          <cell r="AQ847">
            <v>0.80999999999999994</v>
          </cell>
          <cell r="BG847" t="b">
            <v>1</v>
          </cell>
          <cell r="BO847" t="b">
            <v>0</v>
          </cell>
          <cell r="CA847" t="b">
            <v>0</v>
          </cell>
          <cell r="CB847" t="b">
            <v>0</v>
          </cell>
          <cell r="CD847" t="b">
            <v>1</v>
          </cell>
          <cell r="CE847" t="b">
            <v>1</v>
          </cell>
          <cell r="CG847" t="b">
            <v>0</v>
          </cell>
          <cell r="CH847" t="b">
            <v>0</v>
          </cell>
          <cell r="CT847" t="b">
            <v>0</v>
          </cell>
          <cell r="CV847" t="b">
            <v>0</v>
          </cell>
          <cell r="CX847" t="b">
            <v>0</v>
          </cell>
          <cell r="CZ847" t="b">
            <v>0</v>
          </cell>
          <cell r="DB847" t="b">
            <v>0</v>
          </cell>
          <cell r="DD847" t="b">
            <v>0</v>
          </cell>
          <cell r="DF847" t="b">
            <v>0</v>
          </cell>
          <cell r="DH847" t="b">
            <v>0</v>
          </cell>
          <cell r="DJ847" t="b">
            <v>0</v>
          </cell>
          <cell r="DL847" t="b">
            <v>0</v>
          </cell>
          <cell r="DN847" t="b">
            <v>0</v>
          </cell>
          <cell r="DP847" t="b">
            <v>0</v>
          </cell>
          <cell r="DV847">
            <v>0</v>
          </cell>
          <cell r="DX847">
            <v>0</v>
          </cell>
          <cell r="DZ847">
            <v>0</v>
          </cell>
          <cell r="EB847">
            <v>0</v>
          </cell>
          <cell r="ED847">
            <v>0</v>
          </cell>
          <cell r="EF847">
            <v>0</v>
          </cell>
          <cell r="EJ847">
            <v>0</v>
          </cell>
          <cell r="EL847">
            <v>0</v>
          </cell>
          <cell r="EN847">
            <v>0</v>
          </cell>
          <cell r="EP847">
            <v>0</v>
          </cell>
          <cell r="ER847">
            <v>0</v>
          </cell>
          <cell r="ET847">
            <v>0</v>
          </cell>
          <cell r="EX847">
            <v>9</v>
          </cell>
          <cell r="EZ847">
            <v>33.333333333333329</v>
          </cell>
          <cell r="FD847">
            <v>0</v>
          </cell>
          <cell r="FF847">
            <v>0</v>
          </cell>
        </row>
        <row r="848">
          <cell r="A848" t="str">
            <v>AarhusNordKV2</v>
          </cell>
          <cell r="B848" t="str">
            <v>DK-West</v>
          </cell>
          <cell r="G848">
            <v>11.3</v>
          </cell>
          <cell r="H848">
            <v>40.357142857142854</v>
          </cell>
          <cell r="AK848">
            <v>2.3616999999999999</v>
          </cell>
          <cell r="AL848">
            <v>30.123724489795915</v>
          </cell>
          <cell r="AN848">
            <v>0</v>
          </cell>
          <cell r="AO848">
            <v>13.108000000000001</v>
          </cell>
          <cell r="AP848">
            <v>0</v>
          </cell>
          <cell r="AQ848">
            <v>1.0170000000000001</v>
          </cell>
          <cell r="BG848" t="b">
            <v>1</v>
          </cell>
          <cell r="BO848" t="b">
            <v>0</v>
          </cell>
          <cell r="CA848" t="b">
            <v>0</v>
          </cell>
          <cell r="CB848" t="b">
            <v>0</v>
          </cell>
          <cell r="CD848" t="b">
            <v>0</v>
          </cell>
          <cell r="CE848" t="b">
            <v>0</v>
          </cell>
          <cell r="CG848" t="b">
            <v>0</v>
          </cell>
          <cell r="CH848" t="b">
            <v>0</v>
          </cell>
          <cell r="CP848" t="str">
            <v>ECWSTBPC</v>
          </cell>
          <cell r="CT848" t="b">
            <v>0</v>
          </cell>
          <cell r="CV848" t="b">
            <v>0</v>
          </cell>
          <cell r="CX848" t="b">
            <v>0</v>
          </cell>
          <cell r="CZ848" t="b">
            <v>0</v>
          </cell>
          <cell r="DB848" t="b">
            <v>0</v>
          </cell>
          <cell r="DD848" t="b">
            <v>0</v>
          </cell>
          <cell r="DF848" t="b">
            <v>0</v>
          </cell>
          <cell r="DH848" t="b">
            <v>0</v>
          </cell>
          <cell r="DJ848" t="b">
            <v>0</v>
          </cell>
          <cell r="DL848" t="b">
            <v>0</v>
          </cell>
          <cell r="DN848" t="b">
            <v>0</v>
          </cell>
          <cell r="DP848" t="b">
            <v>0</v>
          </cell>
          <cell r="DV848">
            <v>0</v>
          </cell>
          <cell r="DX848">
            <v>0</v>
          </cell>
          <cell r="DZ848">
            <v>0</v>
          </cell>
          <cell r="EB848">
            <v>0</v>
          </cell>
          <cell r="ED848">
            <v>0</v>
          </cell>
          <cell r="EF848">
            <v>0</v>
          </cell>
          <cell r="EJ848">
            <v>0</v>
          </cell>
          <cell r="EL848">
            <v>0</v>
          </cell>
          <cell r="EN848">
            <v>0</v>
          </cell>
          <cell r="EP848">
            <v>0</v>
          </cell>
          <cell r="ER848">
            <v>0</v>
          </cell>
          <cell r="ET848">
            <v>0</v>
          </cell>
          <cell r="EX848">
            <v>0</v>
          </cell>
          <cell r="EZ848">
            <v>0</v>
          </cell>
          <cell r="FD848">
            <v>0</v>
          </cell>
          <cell r="FF848">
            <v>0</v>
          </cell>
        </row>
        <row r="849">
          <cell r="A849" t="str">
            <v>AarhusNordKV2</v>
          </cell>
          <cell r="B849" t="str">
            <v>DK-West</v>
          </cell>
          <cell r="G849">
            <v>11.3</v>
          </cell>
          <cell r="H849">
            <v>40.357142857142854</v>
          </cell>
          <cell r="AK849">
            <v>2.3616999999999999</v>
          </cell>
          <cell r="AL849">
            <v>30.123724489795915</v>
          </cell>
          <cell r="AN849">
            <v>0</v>
          </cell>
          <cell r="AO849">
            <v>13.108000000000001</v>
          </cell>
          <cell r="AP849">
            <v>0</v>
          </cell>
          <cell r="AQ849">
            <v>1.0170000000000001</v>
          </cell>
          <cell r="BG849" t="b">
            <v>1</v>
          </cell>
          <cell r="BO849" t="b">
            <v>1</v>
          </cell>
          <cell r="CA849" t="b">
            <v>1</v>
          </cell>
          <cell r="CB849" t="b">
            <v>1</v>
          </cell>
          <cell r="CD849" t="b">
            <v>0</v>
          </cell>
          <cell r="CE849" t="b">
            <v>0</v>
          </cell>
          <cell r="CG849" t="b">
            <v>0</v>
          </cell>
          <cell r="CH849" t="b">
            <v>0</v>
          </cell>
          <cell r="CP849" t="str">
            <v>ECWSTBPC</v>
          </cell>
          <cell r="CT849" t="b">
            <v>1</v>
          </cell>
          <cell r="CV849" t="b">
            <v>1</v>
          </cell>
          <cell r="CX849" t="b">
            <v>1</v>
          </cell>
          <cell r="CZ849" t="b">
            <v>0</v>
          </cell>
          <cell r="DB849" t="b">
            <v>0</v>
          </cell>
          <cell r="DD849" t="b">
            <v>0</v>
          </cell>
          <cell r="DF849" t="b">
            <v>1</v>
          </cell>
          <cell r="DH849" t="b">
            <v>1</v>
          </cell>
          <cell r="DJ849" t="b">
            <v>1</v>
          </cell>
          <cell r="DL849" t="b">
            <v>0</v>
          </cell>
          <cell r="DN849" t="b">
            <v>0</v>
          </cell>
          <cell r="DP849" t="b">
            <v>0</v>
          </cell>
          <cell r="DV849">
            <v>11.3</v>
          </cell>
          <cell r="DX849">
            <v>11.3</v>
          </cell>
          <cell r="DZ849">
            <v>11.3</v>
          </cell>
          <cell r="EB849">
            <v>0</v>
          </cell>
          <cell r="ED849">
            <v>0</v>
          </cell>
          <cell r="EF849">
            <v>0</v>
          </cell>
          <cell r="EJ849">
            <v>40.357142857142854</v>
          </cell>
          <cell r="EL849">
            <v>40.357142857142854</v>
          </cell>
          <cell r="EN849">
            <v>40.357142857142854</v>
          </cell>
          <cell r="EP849">
            <v>0</v>
          </cell>
          <cell r="ER849">
            <v>0</v>
          </cell>
          <cell r="ET849">
            <v>0</v>
          </cell>
          <cell r="EX849">
            <v>0</v>
          </cell>
          <cell r="EZ849">
            <v>0</v>
          </cell>
          <cell r="FD849">
            <v>0</v>
          </cell>
          <cell r="FF849">
            <v>0</v>
          </cell>
        </row>
        <row r="850">
          <cell r="A850" t="str">
            <v>AarhusNordKV2</v>
          </cell>
          <cell r="B850" t="str">
            <v>DK-West</v>
          </cell>
          <cell r="G850">
            <v>11.3</v>
          </cell>
          <cell r="H850">
            <v>40.357142857142854</v>
          </cell>
          <cell r="AK850">
            <v>2.3616999999999999</v>
          </cell>
          <cell r="AL850">
            <v>30.123724489795915</v>
          </cell>
          <cell r="AN850">
            <v>0</v>
          </cell>
          <cell r="AO850">
            <v>13.108000000000001</v>
          </cell>
          <cell r="AP850">
            <v>0</v>
          </cell>
          <cell r="AQ850">
            <v>1.0170000000000001</v>
          </cell>
          <cell r="BG850" t="b">
            <v>1</v>
          </cell>
          <cell r="BO850" t="b">
            <v>0</v>
          </cell>
          <cell r="CA850" t="b">
            <v>0</v>
          </cell>
          <cell r="CB850" t="b">
            <v>0</v>
          </cell>
          <cell r="CD850" t="b">
            <v>1</v>
          </cell>
          <cell r="CE850" t="b">
            <v>1</v>
          </cell>
          <cell r="CG850" t="b">
            <v>0</v>
          </cell>
          <cell r="CH850" t="b">
            <v>0</v>
          </cell>
          <cell r="CT850" t="b">
            <v>0</v>
          </cell>
          <cell r="CV850" t="b">
            <v>0</v>
          </cell>
          <cell r="CX850" t="b">
            <v>0</v>
          </cell>
          <cell r="CZ850" t="b">
            <v>0</v>
          </cell>
          <cell r="DB850" t="b">
            <v>0</v>
          </cell>
          <cell r="DD850" t="b">
            <v>0</v>
          </cell>
          <cell r="DF850" t="b">
            <v>0</v>
          </cell>
          <cell r="DH850" t="b">
            <v>0</v>
          </cell>
          <cell r="DJ850" t="b">
            <v>0</v>
          </cell>
          <cell r="DL850" t="b">
            <v>0</v>
          </cell>
          <cell r="DN850" t="b">
            <v>0</v>
          </cell>
          <cell r="DP850" t="b">
            <v>0</v>
          </cell>
          <cell r="DV850">
            <v>0</v>
          </cell>
          <cell r="DX850">
            <v>0</v>
          </cell>
          <cell r="DZ850">
            <v>0</v>
          </cell>
          <cell r="EB850">
            <v>0</v>
          </cell>
          <cell r="ED850">
            <v>0</v>
          </cell>
          <cell r="EF850">
            <v>0</v>
          </cell>
          <cell r="EJ850">
            <v>0</v>
          </cell>
          <cell r="EL850">
            <v>0</v>
          </cell>
          <cell r="EN850">
            <v>0</v>
          </cell>
          <cell r="EP850">
            <v>0</v>
          </cell>
          <cell r="ER850">
            <v>0</v>
          </cell>
          <cell r="ET850">
            <v>0</v>
          </cell>
          <cell r="EX850">
            <v>11.3</v>
          </cell>
          <cell r="EZ850">
            <v>40.357142857142854</v>
          </cell>
          <cell r="FD850">
            <v>0</v>
          </cell>
          <cell r="FF850">
            <v>0</v>
          </cell>
        </row>
        <row r="851">
          <cell r="A851" t="str">
            <v>AarhusNordKV3</v>
          </cell>
          <cell r="B851" t="str">
            <v>DK-West</v>
          </cell>
          <cell r="G851">
            <v>33.19756376094405</v>
          </cell>
          <cell r="H851">
            <v>95</v>
          </cell>
          <cell r="AK851">
            <v>7.9474967643700047</v>
          </cell>
          <cell r="AL851">
            <v>65.082637254901954</v>
          </cell>
          <cell r="AN851">
            <v>0</v>
          </cell>
          <cell r="AO851">
            <v>38.509173962695094</v>
          </cell>
          <cell r="AP851">
            <v>0</v>
          </cell>
          <cell r="AQ851">
            <v>2.3238294632660832</v>
          </cell>
          <cell r="BG851" t="b">
            <v>1</v>
          </cell>
          <cell r="BO851" t="b">
            <v>0</v>
          </cell>
          <cell r="CA851" t="b">
            <v>0</v>
          </cell>
          <cell r="CB851" t="b">
            <v>0</v>
          </cell>
          <cell r="CD851" t="b">
            <v>0</v>
          </cell>
          <cell r="CE851" t="b">
            <v>0</v>
          </cell>
          <cell r="CG851" t="b">
            <v>0</v>
          </cell>
          <cell r="CH851" t="b">
            <v>0</v>
          </cell>
          <cell r="CP851" t="str">
            <v>ECWSTBPC</v>
          </cell>
          <cell r="CT851" t="b">
            <v>0</v>
          </cell>
          <cell r="CV851" t="b">
            <v>1</v>
          </cell>
          <cell r="CX851" t="b">
            <v>1</v>
          </cell>
          <cell r="CZ851" t="b">
            <v>1</v>
          </cell>
          <cell r="DB851" t="b">
            <v>1</v>
          </cell>
          <cell r="DD851" t="b">
            <v>0</v>
          </cell>
          <cell r="DF851" t="b">
            <v>0</v>
          </cell>
          <cell r="DH851" t="b">
            <v>1</v>
          </cell>
          <cell r="DJ851" t="b">
            <v>1</v>
          </cell>
          <cell r="DL851" t="b">
            <v>1</v>
          </cell>
          <cell r="DN851" t="b">
            <v>1</v>
          </cell>
          <cell r="DP851" t="b">
            <v>0</v>
          </cell>
          <cell r="DV851">
            <v>0</v>
          </cell>
          <cell r="DX851">
            <v>0</v>
          </cell>
          <cell r="DZ851">
            <v>0</v>
          </cell>
          <cell r="EB851">
            <v>0</v>
          </cell>
          <cell r="ED851">
            <v>0</v>
          </cell>
          <cell r="EF851">
            <v>0</v>
          </cell>
          <cell r="EJ851">
            <v>0</v>
          </cell>
          <cell r="EL851">
            <v>0</v>
          </cell>
          <cell r="EN851">
            <v>0</v>
          </cell>
          <cell r="EP851">
            <v>0</v>
          </cell>
          <cell r="ER851">
            <v>0</v>
          </cell>
          <cell r="ET851">
            <v>0</v>
          </cell>
          <cell r="EX851">
            <v>0</v>
          </cell>
          <cell r="EZ851">
            <v>0</v>
          </cell>
          <cell r="FD851">
            <v>0</v>
          </cell>
          <cell r="FF851">
            <v>0</v>
          </cell>
        </row>
        <row r="852">
          <cell r="A852" t="str">
            <v>VarmelagerÅrhus</v>
          </cell>
          <cell r="B852" t="str">
            <v>DK-West</v>
          </cell>
          <cell r="G852">
            <v>0</v>
          </cell>
          <cell r="H852">
            <v>139.56666666666666</v>
          </cell>
          <cell r="AK852">
            <v>0</v>
          </cell>
          <cell r="AL852">
            <v>0</v>
          </cell>
          <cell r="AN852">
            <v>0</v>
          </cell>
          <cell r="AO852">
            <v>0</v>
          </cell>
          <cell r="AP852">
            <v>0</v>
          </cell>
          <cell r="AQ852">
            <v>0</v>
          </cell>
          <cell r="BG852" t="b">
            <v>0</v>
          </cell>
          <cell r="BO852" t="b">
            <v>0</v>
          </cell>
          <cell r="CA852" t="b">
            <v>0</v>
          </cell>
          <cell r="CB852" t="b">
            <v>0</v>
          </cell>
          <cell r="CD852" t="b">
            <v>0</v>
          </cell>
          <cell r="CE852" t="b">
            <v>0</v>
          </cell>
          <cell r="CG852" t="b">
            <v>0</v>
          </cell>
          <cell r="CH852" t="b">
            <v>0</v>
          </cell>
          <cell r="CP852">
            <v>0</v>
          </cell>
          <cell r="CT852" t="b">
            <v>0</v>
          </cell>
          <cell r="CV852" t="b">
            <v>0</v>
          </cell>
          <cell r="CX852" t="b">
            <v>0</v>
          </cell>
          <cell r="CZ852" t="b">
            <v>0</v>
          </cell>
          <cell r="DB852" t="b">
            <v>0</v>
          </cell>
          <cell r="DD852" t="b">
            <v>0</v>
          </cell>
          <cell r="DF852" t="b">
            <v>0</v>
          </cell>
          <cell r="DH852" t="b">
            <v>0</v>
          </cell>
          <cell r="DJ852" t="b">
            <v>0</v>
          </cell>
          <cell r="DL852" t="b">
            <v>0</v>
          </cell>
          <cell r="DN852" t="b">
            <v>0</v>
          </cell>
          <cell r="DP852" t="b">
            <v>0</v>
          </cell>
          <cell r="DV852">
            <v>0</v>
          </cell>
          <cell r="DX852">
            <v>0</v>
          </cell>
          <cell r="DZ852">
            <v>0</v>
          </cell>
          <cell r="EB852">
            <v>0</v>
          </cell>
          <cell r="ED852">
            <v>0</v>
          </cell>
          <cell r="EF852">
            <v>0</v>
          </cell>
          <cell r="EJ852">
            <v>0</v>
          </cell>
          <cell r="EL852">
            <v>0</v>
          </cell>
          <cell r="EN852">
            <v>0</v>
          </cell>
          <cell r="EP852">
            <v>0</v>
          </cell>
          <cell r="ER852">
            <v>0</v>
          </cell>
          <cell r="ET852">
            <v>0</v>
          </cell>
          <cell r="EX852">
            <v>0</v>
          </cell>
          <cell r="EZ852">
            <v>0</v>
          </cell>
          <cell r="FD852">
            <v>0</v>
          </cell>
          <cell r="FF852">
            <v>0</v>
          </cell>
        </row>
        <row r="853">
          <cell r="A853" t="str">
            <v>ElkedelÅrhus</v>
          </cell>
          <cell r="B853" t="str">
            <v>DK-West</v>
          </cell>
          <cell r="G853" t="e">
            <v>#VALUE!</v>
          </cell>
          <cell r="H853">
            <v>84.181250000000006</v>
          </cell>
          <cell r="AK853">
            <v>0</v>
          </cell>
          <cell r="AL853">
            <v>0</v>
          </cell>
          <cell r="AN853">
            <v>0</v>
          </cell>
          <cell r="AO853">
            <v>0</v>
          </cell>
          <cell r="AP853">
            <v>0</v>
          </cell>
          <cell r="AQ853">
            <v>0</v>
          </cell>
          <cell r="BG853" t="b">
            <v>0</v>
          </cell>
          <cell r="BO853" t="b">
            <v>0</v>
          </cell>
          <cell r="CA853" t="b">
            <v>0</v>
          </cell>
          <cell r="CB853" t="b">
            <v>0</v>
          </cell>
          <cell r="CD853" t="b">
            <v>0</v>
          </cell>
          <cell r="CE853" t="b">
            <v>0</v>
          </cell>
          <cell r="CG853" t="b">
            <v>0</v>
          </cell>
          <cell r="CH853" t="b">
            <v>0</v>
          </cell>
          <cell r="CP853">
            <v>0</v>
          </cell>
          <cell r="CT853" t="b">
            <v>0</v>
          </cell>
          <cell r="CV853" t="b">
            <v>0</v>
          </cell>
          <cell r="CX853" t="b">
            <v>0</v>
          </cell>
          <cell r="CZ853" t="b">
            <v>0</v>
          </cell>
          <cell r="DB853" t="b">
            <v>0</v>
          </cell>
          <cell r="DD853" t="b">
            <v>0</v>
          </cell>
          <cell r="DF853" t="b">
            <v>0</v>
          </cell>
          <cell r="DH853" t="b">
            <v>0</v>
          </cell>
          <cell r="DJ853" t="b">
            <v>0</v>
          </cell>
          <cell r="DL853" t="b">
            <v>0</v>
          </cell>
          <cell r="DN853" t="b">
            <v>0</v>
          </cell>
          <cell r="DP853" t="b">
            <v>0</v>
          </cell>
          <cell r="DV853">
            <v>0</v>
          </cell>
          <cell r="DX853">
            <v>0</v>
          </cell>
          <cell r="DZ853">
            <v>0</v>
          </cell>
          <cell r="EB853">
            <v>0</v>
          </cell>
          <cell r="ED853">
            <v>0</v>
          </cell>
          <cell r="EF853">
            <v>0</v>
          </cell>
          <cell r="EJ853">
            <v>0</v>
          </cell>
          <cell r="EL853">
            <v>0</v>
          </cell>
          <cell r="EN853">
            <v>0</v>
          </cell>
          <cell r="EP853">
            <v>0</v>
          </cell>
          <cell r="ER853">
            <v>0</v>
          </cell>
          <cell r="ET853">
            <v>0</v>
          </cell>
          <cell r="EX853">
            <v>0</v>
          </cell>
          <cell r="EZ853">
            <v>0</v>
          </cell>
          <cell r="FD853">
            <v>0</v>
          </cell>
          <cell r="FF853">
            <v>0</v>
          </cell>
        </row>
        <row r="854">
          <cell r="A854" t="str">
            <v>AffKV_DKW10</v>
          </cell>
          <cell r="B854" t="str">
            <v>DK-West</v>
          </cell>
          <cell r="G854">
            <v>10</v>
          </cell>
          <cell r="H854">
            <v>31.948881789137381</v>
          </cell>
          <cell r="AK854">
            <v>1.88</v>
          </cell>
          <cell r="AL854">
            <v>19.189743694433954</v>
          </cell>
          <cell r="AN854">
            <v>0</v>
          </cell>
          <cell r="AO854">
            <v>11.6</v>
          </cell>
          <cell r="AP854">
            <v>0</v>
          </cell>
          <cell r="AQ854">
            <v>0.89999999999999991</v>
          </cell>
          <cell r="BG854" t="b">
            <v>1</v>
          </cell>
          <cell r="BO854" t="b">
            <v>0</v>
          </cell>
          <cell r="CA854" t="b">
            <v>0</v>
          </cell>
          <cell r="CB854" t="b">
            <v>0</v>
          </cell>
          <cell r="CD854" t="b">
            <v>0</v>
          </cell>
          <cell r="CE854" t="b">
            <v>0</v>
          </cell>
          <cell r="CG854" t="b">
            <v>0</v>
          </cell>
          <cell r="CH854" t="b">
            <v>0</v>
          </cell>
          <cell r="CP854" t="str">
            <v>ECWSTBPD</v>
          </cell>
          <cell r="CT854" t="b">
            <v>0</v>
          </cell>
          <cell r="CV854" t="b">
            <v>0</v>
          </cell>
          <cell r="CX854" t="b">
            <v>0</v>
          </cell>
          <cell r="CZ854" t="b">
            <v>0</v>
          </cell>
          <cell r="DB854" t="b">
            <v>0</v>
          </cell>
          <cell r="DD854" t="b">
            <v>0</v>
          </cell>
          <cell r="DF854" t="b">
            <v>0</v>
          </cell>
          <cell r="DH854" t="b">
            <v>0</v>
          </cell>
          <cell r="DJ854" t="b">
            <v>0</v>
          </cell>
          <cell r="DL854" t="b">
            <v>0</v>
          </cell>
          <cell r="DN854" t="b">
            <v>0</v>
          </cell>
          <cell r="DP854" t="b">
            <v>0</v>
          </cell>
          <cell r="DV854">
            <v>0</v>
          </cell>
          <cell r="DX854">
            <v>0</v>
          </cell>
          <cell r="DZ854">
            <v>0</v>
          </cell>
          <cell r="EB854">
            <v>0</v>
          </cell>
          <cell r="ED854">
            <v>0</v>
          </cell>
          <cell r="EF854">
            <v>0</v>
          </cell>
          <cell r="EJ854">
            <v>0</v>
          </cell>
          <cell r="EL854">
            <v>0</v>
          </cell>
          <cell r="EN854">
            <v>0</v>
          </cell>
          <cell r="EP854">
            <v>0</v>
          </cell>
          <cell r="ER854">
            <v>0</v>
          </cell>
          <cell r="ET854">
            <v>0</v>
          </cell>
          <cell r="EX854">
            <v>0</v>
          </cell>
          <cell r="EZ854">
            <v>0</v>
          </cell>
          <cell r="FD854">
            <v>0</v>
          </cell>
          <cell r="FF854">
            <v>0</v>
          </cell>
        </row>
        <row r="855">
          <cell r="A855" t="str">
            <v>AffKV_DKW10</v>
          </cell>
          <cell r="B855" t="str">
            <v>DK-West</v>
          </cell>
          <cell r="G855">
            <v>10</v>
          </cell>
          <cell r="H855">
            <v>31.948881789137381</v>
          </cell>
          <cell r="AK855">
            <v>1.88</v>
          </cell>
          <cell r="AL855">
            <v>19.189743694433954</v>
          </cell>
          <cell r="AN855">
            <v>0</v>
          </cell>
          <cell r="AO855">
            <v>11.6</v>
          </cell>
          <cell r="AP855">
            <v>0</v>
          </cell>
          <cell r="AQ855">
            <v>0.89999999999999991</v>
          </cell>
          <cell r="BG855" t="b">
            <v>1</v>
          </cell>
          <cell r="BO855" t="b">
            <v>1</v>
          </cell>
          <cell r="CA855" t="b">
            <v>1</v>
          </cell>
          <cell r="CB855" t="b">
            <v>1</v>
          </cell>
          <cell r="CD855" t="b">
            <v>0</v>
          </cell>
          <cell r="CE855" t="b">
            <v>0</v>
          </cell>
          <cell r="CG855" t="b">
            <v>0</v>
          </cell>
          <cell r="CH855" t="b">
            <v>0</v>
          </cell>
          <cell r="CP855" t="str">
            <v>ECWSTBPD</v>
          </cell>
          <cell r="CT855" t="b">
            <v>0</v>
          </cell>
          <cell r="CV855" t="b">
            <v>0</v>
          </cell>
          <cell r="CX855" t="b">
            <v>0</v>
          </cell>
          <cell r="CZ855" t="b">
            <v>0</v>
          </cell>
          <cell r="DB855" t="b">
            <v>0</v>
          </cell>
          <cell r="DD855" t="b">
            <v>0</v>
          </cell>
          <cell r="DF855" t="b">
            <v>0</v>
          </cell>
          <cell r="DH855" t="b">
            <v>0</v>
          </cell>
          <cell r="DJ855" t="b">
            <v>0</v>
          </cell>
          <cell r="DL855" t="b">
            <v>0</v>
          </cell>
          <cell r="DN855" t="b">
            <v>0</v>
          </cell>
          <cell r="DP855" t="b">
            <v>0</v>
          </cell>
          <cell r="DV855">
            <v>0</v>
          </cell>
          <cell r="DX855">
            <v>0</v>
          </cell>
          <cell r="DZ855">
            <v>0</v>
          </cell>
          <cell r="EB855">
            <v>0</v>
          </cell>
          <cell r="ED855">
            <v>0</v>
          </cell>
          <cell r="EF855">
            <v>0</v>
          </cell>
          <cell r="EJ855">
            <v>0</v>
          </cell>
          <cell r="EL855">
            <v>0</v>
          </cell>
          <cell r="EN855">
            <v>0</v>
          </cell>
          <cell r="EP855">
            <v>0</v>
          </cell>
          <cell r="ER855">
            <v>0</v>
          </cell>
          <cell r="ET855">
            <v>0</v>
          </cell>
          <cell r="EX855">
            <v>0</v>
          </cell>
          <cell r="EZ855">
            <v>0</v>
          </cell>
          <cell r="FD855">
            <v>0</v>
          </cell>
          <cell r="FF855">
            <v>0</v>
          </cell>
        </row>
        <row r="856">
          <cell r="A856" t="str">
            <v>AffKV_DKW10</v>
          </cell>
          <cell r="B856" t="str">
            <v>DK-West</v>
          </cell>
          <cell r="G856">
            <v>10</v>
          </cell>
          <cell r="H856">
            <v>31.948881789137381</v>
          </cell>
          <cell r="AK856">
            <v>1.88</v>
          </cell>
          <cell r="AL856">
            <v>19.189743694433954</v>
          </cell>
          <cell r="AN856">
            <v>0</v>
          </cell>
          <cell r="AO856">
            <v>11.6</v>
          </cell>
          <cell r="AP856">
            <v>0</v>
          </cell>
          <cell r="AQ856">
            <v>0.89999999999999991</v>
          </cell>
          <cell r="BG856" t="b">
            <v>1</v>
          </cell>
          <cell r="BO856" t="b">
            <v>0</v>
          </cell>
          <cell r="CA856" t="b">
            <v>0</v>
          </cell>
          <cell r="CB856" t="b">
            <v>0</v>
          </cell>
          <cell r="CD856" t="b">
            <v>1</v>
          </cell>
          <cell r="CE856" t="b">
            <v>1</v>
          </cell>
          <cell r="CG856" t="b">
            <v>0</v>
          </cell>
          <cell r="CH856" t="b">
            <v>0</v>
          </cell>
          <cell r="CT856" t="b">
            <v>0</v>
          </cell>
          <cell r="CV856" t="b">
            <v>0</v>
          </cell>
          <cell r="CX856" t="b">
            <v>0</v>
          </cell>
          <cell r="CZ856" t="b">
            <v>0</v>
          </cell>
          <cell r="DB856" t="b">
            <v>0</v>
          </cell>
          <cell r="DD856" t="b">
            <v>0</v>
          </cell>
          <cell r="DF856" t="b">
            <v>0</v>
          </cell>
          <cell r="DH856" t="b">
            <v>0</v>
          </cell>
          <cell r="DJ856" t="b">
            <v>0</v>
          </cell>
          <cell r="DL856" t="b">
            <v>0</v>
          </cell>
          <cell r="DN856" t="b">
            <v>0</v>
          </cell>
          <cell r="DP856" t="b">
            <v>0</v>
          </cell>
          <cell r="DV856">
            <v>0</v>
          </cell>
          <cell r="DX856">
            <v>0</v>
          </cell>
          <cell r="DZ856">
            <v>0</v>
          </cell>
          <cell r="EB856">
            <v>0</v>
          </cell>
          <cell r="ED856">
            <v>0</v>
          </cell>
          <cell r="EF856">
            <v>0</v>
          </cell>
          <cell r="EJ856">
            <v>0</v>
          </cell>
          <cell r="EL856">
            <v>0</v>
          </cell>
          <cell r="EN856">
            <v>0</v>
          </cell>
          <cell r="EP856">
            <v>0</v>
          </cell>
          <cell r="ER856">
            <v>0</v>
          </cell>
          <cell r="ET856">
            <v>0</v>
          </cell>
          <cell r="EX856">
            <v>10</v>
          </cell>
          <cell r="EZ856">
            <v>31.948881789137381</v>
          </cell>
          <cell r="FD856">
            <v>0</v>
          </cell>
          <cell r="FF856">
            <v>0</v>
          </cell>
        </row>
        <row r="857">
          <cell r="A857" t="str">
            <v>GT_DKW10</v>
          </cell>
          <cell r="B857" t="str">
            <v>DK-West</v>
          </cell>
          <cell r="G857">
            <v>6</v>
          </cell>
          <cell r="H857">
            <v>12.793176972281451</v>
          </cell>
          <cell r="AK857">
            <v>1.7159999999999997</v>
          </cell>
          <cell r="AL857">
            <v>7.8013829724360226</v>
          </cell>
          <cell r="AN857">
            <v>0</v>
          </cell>
          <cell r="AO857">
            <v>0.24</v>
          </cell>
          <cell r="AP857">
            <v>60</v>
          </cell>
          <cell r="AQ857">
            <v>0.48</v>
          </cell>
          <cell r="BG857" t="b">
            <v>1</v>
          </cell>
          <cell r="BO857" t="b">
            <v>0</v>
          </cell>
          <cell r="CA857" t="b">
            <v>0</v>
          </cell>
          <cell r="CB857" t="b">
            <v>0</v>
          </cell>
          <cell r="CD857" t="b">
            <v>0</v>
          </cell>
          <cell r="CE857" t="b">
            <v>0</v>
          </cell>
          <cell r="CG857" t="b">
            <v>0</v>
          </cell>
          <cell r="CH857" t="b">
            <v>0</v>
          </cell>
          <cell r="CP857" t="str">
            <v>ECGASGTD</v>
          </cell>
          <cell r="CT857" t="b">
            <v>0</v>
          </cell>
          <cell r="CV857" t="b">
            <v>0</v>
          </cell>
          <cell r="CX857" t="b">
            <v>0</v>
          </cell>
          <cell r="CZ857" t="b">
            <v>0</v>
          </cell>
          <cell r="DB857" t="b">
            <v>0</v>
          </cell>
          <cell r="DD857" t="b">
            <v>0</v>
          </cell>
          <cell r="DF857" t="b">
            <v>0</v>
          </cell>
          <cell r="DH857" t="b">
            <v>0</v>
          </cell>
          <cell r="DJ857" t="b">
            <v>0</v>
          </cell>
          <cell r="DL857" t="b">
            <v>0</v>
          </cell>
          <cell r="DN857" t="b">
            <v>0</v>
          </cell>
          <cell r="DP857" t="b">
            <v>0</v>
          </cell>
          <cell r="DV857">
            <v>0</v>
          </cell>
          <cell r="DX857">
            <v>0</v>
          </cell>
          <cell r="DZ857">
            <v>0</v>
          </cell>
          <cell r="EB857">
            <v>0</v>
          </cell>
          <cell r="ED857">
            <v>0</v>
          </cell>
          <cell r="EF857">
            <v>0</v>
          </cell>
          <cell r="EJ857">
            <v>0</v>
          </cell>
          <cell r="EL857">
            <v>0</v>
          </cell>
          <cell r="EN857">
            <v>0</v>
          </cell>
          <cell r="EP857">
            <v>0</v>
          </cell>
          <cell r="ER857">
            <v>0</v>
          </cell>
          <cell r="ET857">
            <v>0</v>
          </cell>
          <cell r="EX857">
            <v>0</v>
          </cell>
          <cell r="EZ857">
            <v>0</v>
          </cell>
          <cell r="FD857">
            <v>0</v>
          </cell>
          <cell r="FF857">
            <v>0</v>
          </cell>
        </row>
        <row r="858">
          <cell r="A858" t="str">
            <v>GT_DKW10</v>
          </cell>
          <cell r="B858" t="str">
            <v>DK-West</v>
          </cell>
          <cell r="G858">
            <v>6</v>
          </cell>
          <cell r="H858">
            <v>12.793176972281451</v>
          </cell>
          <cell r="AK858">
            <v>1.7159999999999997</v>
          </cell>
          <cell r="AL858">
            <v>7.8013829724360226</v>
          </cell>
          <cell r="AN858">
            <v>0</v>
          </cell>
          <cell r="AO858">
            <v>0.24</v>
          </cell>
          <cell r="AP858">
            <v>60</v>
          </cell>
          <cell r="AQ858">
            <v>0.48</v>
          </cell>
          <cell r="BG858" t="b">
            <v>1</v>
          </cell>
          <cell r="BO858" t="b">
            <v>1</v>
          </cell>
          <cell r="CA858" t="b">
            <v>1</v>
          </cell>
          <cell r="CB858" t="b">
            <v>1</v>
          </cell>
          <cell r="CD858" t="b">
            <v>0</v>
          </cell>
          <cell r="CE858" t="b">
            <v>0</v>
          </cell>
          <cell r="CG858" t="b">
            <v>0</v>
          </cell>
          <cell r="CH858" t="b">
            <v>0</v>
          </cell>
          <cell r="CP858" t="str">
            <v>ECGASGTD</v>
          </cell>
          <cell r="CT858" t="b">
            <v>0</v>
          </cell>
          <cell r="CV858" t="b">
            <v>0</v>
          </cell>
          <cell r="CX858" t="b">
            <v>0</v>
          </cell>
          <cell r="CZ858" t="b">
            <v>0</v>
          </cell>
          <cell r="DB858" t="b">
            <v>0</v>
          </cell>
          <cell r="DD858" t="b">
            <v>0</v>
          </cell>
          <cell r="DF858" t="b">
            <v>0</v>
          </cell>
          <cell r="DH858" t="b">
            <v>0</v>
          </cell>
          <cell r="DJ858" t="b">
            <v>0</v>
          </cell>
          <cell r="DL858" t="b">
            <v>0</v>
          </cell>
          <cell r="DN858" t="b">
            <v>0</v>
          </cell>
          <cell r="DP858" t="b">
            <v>0</v>
          </cell>
          <cell r="DV858">
            <v>6</v>
          </cell>
          <cell r="DX858">
            <v>6</v>
          </cell>
          <cell r="DZ858">
            <v>6</v>
          </cell>
          <cell r="EB858">
            <v>6</v>
          </cell>
          <cell r="ED858">
            <v>0</v>
          </cell>
          <cell r="EF858">
            <v>0</v>
          </cell>
          <cell r="EJ858">
            <v>12.793176972281451</v>
          </cell>
          <cell r="EL858">
            <v>12.793176972281451</v>
          </cell>
          <cell r="EN858">
            <v>12.793176972281451</v>
          </cell>
          <cell r="EP858">
            <v>12.793176972281451</v>
          </cell>
          <cell r="ER858">
            <v>0</v>
          </cell>
          <cell r="ET858">
            <v>0</v>
          </cell>
          <cell r="EX858">
            <v>0</v>
          </cell>
          <cell r="EZ858">
            <v>0</v>
          </cell>
          <cell r="FD858">
            <v>0</v>
          </cell>
          <cell r="FF858">
            <v>0</v>
          </cell>
        </row>
        <row r="859">
          <cell r="A859" t="str">
            <v>GT_DKW10</v>
          </cell>
          <cell r="B859" t="str">
            <v>DK-West</v>
          </cell>
          <cell r="G859">
            <v>6</v>
          </cell>
          <cell r="H859">
            <v>12.793176972281451</v>
          </cell>
          <cell r="AK859">
            <v>1.7159999999999997</v>
          </cell>
          <cell r="AL859">
            <v>7.8013829724360226</v>
          </cell>
          <cell r="AN859">
            <v>0</v>
          </cell>
          <cell r="AO859">
            <v>0.24</v>
          </cell>
          <cell r="AP859">
            <v>60</v>
          </cell>
          <cell r="AQ859">
            <v>0.48</v>
          </cell>
          <cell r="BG859" t="b">
            <v>1</v>
          </cell>
          <cell r="BO859" t="b">
            <v>0</v>
          </cell>
          <cell r="CA859" t="b">
            <v>0</v>
          </cell>
          <cell r="CB859" t="b">
            <v>0</v>
          </cell>
          <cell r="CD859" t="b">
            <v>1</v>
          </cell>
          <cell r="CE859" t="b">
            <v>1</v>
          </cell>
          <cell r="CG859" t="b">
            <v>0</v>
          </cell>
          <cell r="CH859" t="b">
            <v>0</v>
          </cell>
          <cell r="CP859" t="str">
            <v>ECGASGTD</v>
          </cell>
          <cell r="CT859" t="b">
            <v>1</v>
          </cell>
          <cell r="CV859" t="b">
            <v>1</v>
          </cell>
          <cell r="CX859" t="b">
            <v>1</v>
          </cell>
          <cell r="CZ859" t="b">
            <v>1</v>
          </cell>
          <cell r="DB859" t="b">
            <v>0</v>
          </cell>
          <cell r="DD859" t="b">
            <v>0</v>
          </cell>
          <cell r="DF859" t="b">
            <v>1</v>
          </cell>
          <cell r="DH859" t="b">
            <v>1</v>
          </cell>
          <cell r="DJ859" t="b">
            <v>1</v>
          </cell>
          <cell r="DL859" t="b">
            <v>1</v>
          </cell>
          <cell r="DN859" t="b">
            <v>0</v>
          </cell>
          <cell r="DP859" t="b">
            <v>0</v>
          </cell>
          <cell r="DV859">
            <v>0</v>
          </cell>
          <cell r="DX859">
            <v>0</v>
          </cell>
          <cell r="DZ859">
            <v>0</v>
          </cell>
          <cell r="EB859">
            <v>0</v>
          </cell>
          <cell r="ED859">
            <v>0</v>
          </cell>
          <cell r="EF859">
            <v>0</v>
          </cell>
          <cell r="EJ859">
            <v>0</v>
          </cell>
          <cell r="EL859">
            <v>0</v>
          </cell>
          <cell r="EN859">
            <v>0</v>
          </cell>
          <cell r="EP859">
            <v>0</v>
          </cell>
          <cell r="ER859">
            <v>0</v>
          </cell>
          <cell r="ET859">
            <v>0</v>
          </cell>
          <cell r="EX859">
            <v>6</v>
          </cell>
          <cell r="EZ859">
            <v>12.793176972281451</v>
          </cell>
          <cell r="FD859">
            <v>0</v>
          </cell>
          <cell r="FF859">
            <v>0</v>
          </cell>
        </row>
        <row r="860">
          <cell r="A860" t="str">
            <v>GM_DKW10</v>
          </cell>
          <cell r="B860" t="str">
            <v>DK-West</v>
          </cell>
          <cell r="G860">
            <v>131.51999999999998</v>
          </cell>
          <cell r="H860">
            <v>153.64485981308408</v>
          </cell>
          <cell r="AK860">
            <v>53.134079999999997</v>
          </cell>
          <cell r="AL860">
            <v>72.514630098698575</v>
          </cell>
          <cell r="AN860">
            <v>0</v>
          </cell>
          <cell r="AO860">
            <v>13.151999999999999</v>
          </cell>
          <cell r="AP860">
            <v>3945.5999999999995</v>
          </cell>
          <cell r="AQ860">
            <v>13.151999999999999</v>
          </cell>
          <cell r="BG860" t="b">
            <v>1</v>
          </cell>
          <cell r="BO860" t="b">
            <v>0</v>
          </cell>
          <cell r="CA860" t="b">
            <v>0</v>
          </cell>
          <cell r="CB860" t="b">
            <v>0</v>
          </cell>
          <cell r="CD860" t="b">
            <v>0</v>
          </cell>
          <cell r="CE860" t="b">
            <v>0</v>
          </cell>
          <cell r="CG860" t="b">
            <v>0</v>
          </cell>
          <cell r="CH860" t="b">
            <v>0</v>
          </cell>
          <cell r="CP860" t="str">
            <v>ECGASEND</v>
          </cell>
          <cell r="CT860" t="b">
            <v>0</v>
          </cell>
          <cell r="CV860" t="b">
            <v>0</v>
          </cell>
          <cell r="CX860" t="b">
            <v>0</v>
          </cell>
          <cell r="CZ860" t="b">
            <v>0</v>
          </cell>
          <cell r="DB860" t="b">
            <v>0</v>
          </cell>
          <cell r="DD860" t="b">
            <v>0</v>
          </cell>
          <cell r="DF860" t="b">
            <v>0</v>
          </cell>
          <cell r="DH860" t="b">
            <v>0</v>
          </cell>
          <cell r="DJ860" t="b">
            <v>0</v>
          </cell>
          <cell r="DL860" t="b">
            <v>0</v>
          </cell>
          <cell r="DN860" t="b">
            <v>0</v>
          </cell>
          <cell r="DP860" t="b">
            <v>0</v>
          </cell>
          <cell r="DV860">
            <v>0</v>
          </cell>
          <cell r="DX860">
            <v>0</v>
          </cell>
          <cell r="DZ860">
            <v>0</v>
          </cell>
          <cell r="EB860">
            <v>0</v>
          </cell>
          <cell r="ED860">
            <v>0</v>
          </cell>
          <cell r="EF860">
            <v>0</v>
          </cell>
          <cell r="EJ860">
            <v>0</v>
          </cell>
          <cell r="EL860">
            <v>0</v>
          </cell>
          <cell r="EN860">
            <v>0</v>
          </cell>
          <cell r="EP860">
            <v>0</v>
          </cell>
          <cell r="ER860">
            <v>0</v>
          </cell>
          <cell r="ET860">
            <v>0</v>
          </cell>
          <cell r="EX860">
            <v>0</v>
          </cell>
          <cell r="EZ860">
            <v>0</v>
          </cell>
          <cell r="FD860">
            <v>0</v>
          </cell>
          <cell r="FF860">
            <v>0</v>
          </cell>
        </row>
        <row r="861">
          <cell r="A861" t="str">
            <v>GM_DKW10</v>
          </cell>
          <cell r="B861" t="str">
            <v>DK-West</v>
          </cell>
          <cell r="G861">
            <v>131.51999999999998</v>
          </cell>
          <cell r="H861">
            <v>153.64485981308408</v>
          </cell>
          <cell r="AK861">
            <v>53.134079999999997</v>
          </cell>
          <cell r="AL861">
            <v>72.514630098698575</v>
          </cell>
          <cell r="AN861">
            <v>0</v>
          </cell>
          <cell r="AO861">
            <v>13.151999999999999</v>
          </cell>
          <cell r="AP861">
            <v>3945.5999999999995</v>
          </cell>
          <cell r="AQ861">
            <v>13.151999999999999</v>
          </cell>
          <cell r="BG861" t="b">
            <v>1</v>
          </cell>
          <cell r="BO861" t="b">
            <v>1</v>
          </cell>
          <cell r="CA861" t="b">
            <v>1</v>
          </cell>
          <cell r="CB861" t="b">
            <v>1</v>
          </cell>
          <cell r="CD861" t="b">
            <v>0</v>
          </cell>
          <cell r="CE861" t="b">
            <v>0</v>
          </cell>
          <cell r="CG861" t="b">
            <v>0</v>
          </cell>
          <cell r="CH861" t="b">
            <v>0</v>
          </cell>
          <cell r="CP861" t="str">
            <v>ECGASEND</v>
          </cell>
          <cell r="CT861" t="b">
            <v>0</v>
          </cell>
          <cell r="CV861" t="b">
            <v>0</v>
          </cell>
          <cell r="CX861" t="b">
            <v>0</v>
          </cell>
          <cell r="CZ861" t="b">
            <v>0</v>
          </cell>
          <cell r="DB861" t="b">
            <v>0</v>
          </cell>
          <cell r="DD861" t="b">
            <v>0</v>
          </cell>
          <cell r="DF861" t="b">
            <v>0</v>
          </cell>
          <cell r="DH861" t="b">
            <v>0</v>
          </cell>
          <cell r="DJ861" t="b">
            <v>0</v>
          </cell>
          <cell r="DL861" t="b">
            <v>0</v>
          </cell>
          <cell r="DN861" t="b">
            <v>0</v>
          </cell>
          <cell r="DP861" t="b">
            <v>0</v>
          </cell>
          <cell r="DV861">
            <v>131.51999999999998</v>
          </cell>
          <cell r="DX861">
            <v>131.51999999999998</v>
          </cell>
          <cell r="DZ861">
            <v>131.51999999999998</v>
          </cell>
          <cell r="EB861">
            <v>131.51999999999998</v>
          </cell>
          <cell r="ED861">
            <v>0</v>
          </cell>
          <cell r="EF861">
            <v>0</v>
          </cell>
          <cell r="EJ861">
            <v>153.64485981308408</v>
          </cell>
          <cell r="EL861">
            <v>153.64485981308408</v>
          </cell>
          <cell r="EN861">
            <v>153.64485981308408</v>
          </cell>
          <cell r="EP861">
            <v>153.64485981308408</v>
          </cell>
          <cell r="ER861">
            <v>0</v>
          </cell>
          <cell r="ET861">
            <v>0</v>
          </cell>
          <cell r="EX861">
            <v>0</v>
          </cell>
          <cell r="EZ861">
            <v>0</v>
          </cell>
          <cell r="FD861">
            <v>0</v>
          </cell>
          <cell r="FF861">
            <v>0</v>
          </cell>
        </row>
        <row r="862">
          <cell r="A862" t="str">
            <v>GM_DKW10</v>
          </cell>
          <cell r="B862" t="str">
            <v>DK-West</v>
          </cell>
          <cell r="G862">
            <v>131.51999999999998</v>
          </cell>
          <cell r="H862">
            <v>153.64485981308408</v>
          </cell>
          <cell r="AK862">
            <v>53.134079999999997</v>
          </cell>
          <cell r="AL862">
            <v>72.514630098698575</v>
          </cell>
          <cell r="AN862">
            <v>0</v>
          </cell>
          <cell r="AO862">
            <v>13.151999999999999</v>
          </cell>
          <cell r="AP862">
            <v>3945.5999999999995</v>
          </cell>
          <cell r="AQ862">
            <v>13.151999999999999</v>
          </cell>
          <cell r="BG862" t="b">
            <v>1</v>
          </cell>
          <cell r="BO862" t="b">
            <v>0</v>
          </cell>
          <cell r="CA862" t="b">
            <v>0</v>
          </cell>
          <cell r="CB862" t="b">
            <v>0</v>
          </cell>
          <cell r="CD862" t="b">
            <v>1</v>
          </cell>
          <cell r="CE862" t="b">
            <v>1</v>
          </cell>
          <cell r="CG862" t="b">
            <v>0</v>
          </cell>
          <cell r="CH862" t="b">
            <v>0</v>
          </cell>
          <cell r="CP862" t="str">
            <v>ECGASEND</v>
          </cell>
          <cell r="CT862" t="b">
            <v>1</v>
          </cell>
          <cell r="CV862" t="b">
            <v>1</v>
          </cell>
          <cell r="CX862" t="b">
            <v>1</v>
          </cell>
          <cell r="CZ862" t="b">
            <v>1</v>
          </cell>
          <cell r="DB862" t="b">
            <v>0</v>
          </cell>
          <cell r="DD862" t="b">
            <v>0</v>
          </cell>
          <cell r="DF862" t="b">
            <v>1</v>
          </cell>
          <cell r="DH862" t="b">
            <v>1</v>
          </cell>
          <cell r="DJ862" t="b">
            <v>1</v>
          </cell>
          <cell r="DL862" t="b">
            <v>1</v>
          </cell>
          <cell r="DN862" t="b">
            <v>0</v>
          </cell>
          <cell r="DP862" t="b">
            <v>0</v>
          </cell>
          <cell r="DV862">
            <v>0</v>
          </cell>
          <cell r="DX862">
            <v>0</v>
          </cell>
          <cell r="DZ862">
            <v>0</v>
          </cell>
          <cell r="EB862">
            <v>0</v>
          </cell>
          <cell r="ED862">
            <v>0</v>
          </cell>
          <cell r="EF862">
            <v>0</v>
          </cell>
          <cell r="EJ862">
            <v>0</v>
          </cell>
          <cell r="EL862">
            <v>0</v>
          </cell>
          <cell r="EN862">
            <v>0</v>
          </cell>
          <cell r="EP862">
            <v>0</v>
          </cell>
          <cell r="ER862">
            <v>0</v>
          </cell>
          <cell r="ET862">
            <v>0</v>
          </cell>
          <cell r="EX862">
            <v>131.51999999999998</v>
          </cell>
          <cell r="EZ862">
            <v>153.64485981308408</v>
          </cell>
          <cell r="FD862">
            <v>0</v>
          </cell>
          <cell r="FF862">
            <v>0</v>
          </cell>
        </row>
        <row r="863">
          <cell r="A863" t="str">
            <v>Biogas_DKW10</v>
          </cell>
          <cell r="B863" t="str">
            <v>DK-West</v>
          </cell>
          <cell r="G863">
            <v>5.48</v>
          </cell>
          <cell r="H863">
            <v>6.4018691588785055</v>
          </cell>
          <cell r="AK863">
            <v>2.2139200000000003</v>
          </cell>
          <cell r="AL863">
            <v>3.021442920779108</v>
          </cell>
          <cell r="AN863">
            <v>0</v>
          </cell>
          <cell r="AO863">
            <v>0.54800000000000004</v>
          </cell>
          <cell r="AP863">
            <v>164.4</v>
          </cell>
          <cell r="AQ863">
            <v>0.54800000000000004</v>
          </cell>
          <cell r="BG863" t="b">
            <v>1</v>
          </cell>
          <cell r="BO863" t="b">
            <v>1</v>
          </cell>
          <cell r="CA863" t="b">
            <v>1</v>
          </cell>
          <cell r="CB863" t="b">
            <v>1</v>
          </cell>
          <cell r="CD863" t="b">
            <v>0</v>
          </cell>
          <cell r="CE863" t="b">
            <v>0</v>
          </cell>
          <cell r="CG863" t="b">
            <v>0</v>
          </cell>
          <cell r="CH863" t="b">
            <v>0</v>
          </cell>
          <cell r="CP863" t="str">
            <v>ECBGAEND</v>
          </cell>
          <cell r="CT863" t="b">
            <v>1</v>
          </cell>
          <cell r="CV863" t="b">
            <v>1</v>
          </cell>
          <cell r="CX863" t="b">
            <v>1</v>
          </cell>
          <cell r="CZ863" t="b">
            <v>1</v>
          </cell>
          <cell r="DB863" t="b">
            <v>0</v>
          </cell>
          <cell r="DD863" t="b">
            <v>0</v>
          </cell>
          <cell r="DF863" t="b">
            <v>1</v>
          </cell>
          <cell r="DH863" t="b">
            <v>1</v>
          </cell>
          <cell r="DJ863" t="b">
            <v>1</v>
          </cell>
          <cell r="DL863" t="b">
            <v>1</v>
          </cell>
          <cell r="DN863" t="b">
            <v>0</v>
          </cell>
          <cell r="DP863" t="b">
            <v>0</v>
          </cell>
          <cell r="DV863">
            <v>5.48</v>
          </cell>
          <cell r="DX863">
            <v>5.48</v>
          </cell>
          <cell r="DZ863">
            <v>5.48</v>
          </cell>
          <cell r="EB863">
            <v>5.48</v>
          </cell>
          <cell r="ED863">
            <v>0</v>
          </cell>
          <cell r="EF863">
            <v>0</v>
          </cell>
          <cell r="EJ863">
            <v>6.4018691588785055</v>
          </cell>
          <cell r="EL863">
            <v>6.4018691588785055</v>
          </cell>
          <cell r="EN863">
            <v>6.4018691588785055</v>
          </cell>
          <cell r="EP863">
            <v>6.4018691588785055</v>
          </cell>
          <cell r="ER863">
            <v>0</v>
          </cell>
          <cell r="ET863">
            <v>0</v>
          </cell>
          <cell r="EX863">
            <v>0</v>
          </cell>
          <cell r="EZ863">
            <v>0</v>
          </cell>
          <cell r="FD863">
            <v>0</v>
          </cell>
          <cell r="FF863">
            <v>0</v>
          </cell>
        </row>
        <row r="864">
          <cell r="A864" t="str">
            <v>Kedler_DKW10_NG</v>
          </cell>
          <cell r="B864" t="str">
            <v>DK-West</v>
          </cell>
          <cell r="G864">
            <v>0</v>
          </cell>
          <cell r="H864">
            <v>299.2</v>
          </cell>
          <cell r="AK864">
            <v>0</v>
          </cell>
          <cell r="AL864">
            <v>293.81439999999998</v>
          </cell>
          <cell r="AN864">
            <v>0</v>
          </cell>
          <cell r="AO864">
            <v>0</v>
          </cell>
          <cell r="AP864">
            <v>3231.36</v>
          </cell>
          <cell r="AQ864">
            <v>0</v>
          </cell>
          <cell r="BG864" t="b">
            <v>1</v>
          </cell>
          <cell r="BO864" t="b">
            <v>0</v>
          </cell>
          <cell r="CA864" t="b">
            <v>0</v>
          </cell>
          <cell r="CB864" t="b">
            <v>0</v>
          </cell>
          <cell r="CD864" t="b">
            <v>0</v>
          </cell>
          <cell r="CE864" t="b">
            <v>0</v>
          </cell>
          <cell r="CG864" t="b">
            <v>0</v>
          </cell>
          <cell r="CH864" t="b">
            <v>0</v>
          </cell>
          <cell r="CP864" t="str">
            <v>EHGASBOD</v>
          </cell>
          <cell r="CT864" t="b">
            <v>0</v>
          </cell>
          <cell r="CV864" t="b">
            <v>0</v>
          </cell>
          <cell r="CX864" t="b">
            <v>0</v>
          </cell>
          <cell r="CZ864" t="b">
            <v>0</v>
          </cell>
          <cell r="DB864" t="b">
            <v>0</v>
          </cell>
          <cell r="DD864" t="b">
            <v>0</v>
          </cell>
          <cell r="DF864" t="b">
            <v>0</v>
          </cell>
          <cell r="DH864" t="b">
            <v>0</v>
          </cell>
          <cell r="DJ864" t="b">
            <v>0</v>
          </cell>
          <cell r="DL864" t="b">
            <v>0</v>
          </cell>
          <cell r="DN864" t="b">
            <v>0</v>
          </cell>
          <cell r="DP864" t="b">
            <v>0</v>
          </cell>
          <cell r="DV864">
            <v>0</v>
          </cell>
          <cell r="DX864">
            <v>0</v>
          </cell>
          <cell r="DZ864">
            <v>0</v>
          </cell>
          <cell r="EB864">
            <v>0</v>
          </cell>
          <cell r="ED864">
            <v>0</v>
          </cell>
          <cell r="EF864">
            <v>0</v>
          </cell>
          <cell r="EJ864">
            <v>0</v>
          </cell>
          <cell r="EL864">
            <v>0</v>
          </cell>
          <cell r="EN864">
            <v>0</v>
          </cell>
          <cell r="EP864">
            <v>0</v>
          </cell>
          <cell r="ER864">
            <v>0</v>
          </cell>
          <cell r="ET864">
            <v>0</v>
          </cell>
          <cell r="EX864">
            <v>0</v>
          </cell>
          <cell r="EZ864">
            <v>0</v>
          </cell>
          <cell r="FD864">
            <v>0</v>
          </cell>
          <cell r="FF864">
            <v>0</v>
          </cell>
        </row>
        <row r="865">
          <cell r="A865" t="str">
            <v>Kedler_DKW10_NG</v>
          </cell>
          <cell r="B865" t="str">
            <v>DK-West</v>
          </cell>
          <cell r="G865">
            <v>0</v>
          </cell>
          <cell r="H865">
            <v>299.2</v>
          </cell>
          <cell r="AK865">
            <v>0</v>
          </cell>
          <cell r="AL865">
            <v>293.81439999999998</v>
          </cell>
          <cell r="AN865">
            <v>0</v>
          </cell>
          <cell r="AO865">
            <v>0</v>
          </cell>
          <cell r="AP865">
            <v>3231.36</v>
          </cell>
          <cell r="AQ865">
            <v>0</v>
          </cell>
          <cell r="BG865" t="b">
            <v>1</v>
          </cell>
          <cell r="BO865" t="b">
            <v>0</v>
          </cell>
          <cell r="CA865" t="b">
            <v>0</v>
          </cell>
          <cell r="CB865" t="b">
            <v>0</v>
          </cell>
          <cell r="CD865" t="b">
            <v>0</v>
          </cell>
          <cell r="CE865" t="b">
            <v>0</v>
          </cell>
          <cell r="CG865" t="b">
            <v>0</v>
          </cell>
          <cell r="CH865" t="b">
            <v>0</v>
          </cell>
          <cell r="CP865" t="str">
            <v>EHGASBOD</v>
          </cell>
          <cell r="CT865" t="b">
            <v>0</v>
          </cell>
          <cell r="CV865" t="b">
            <v>0</v>
          </cell>
          <cell r="CX865" t="b">
            <v>0</v>
          </cell>
          <cell r="CZ865" t="b">
            <v>0</v>
          </cell>
          <cell r="DB865" t="b">
            <v>0</v>
          </cell>
          <cell r="DD865" t="b">
            <v>0</v>
          </cell>
          <cell r="DF865" t="b">
            <v>0</v>
          </cell>
          <cell r="DH865" t="b">
            <v>0</v>
          </cell>
          <cell r="DJ865" t="b">
            <v>0</v>
          </cell>
          <cell r="DL865" t="b">
            <v>0</v>
          </cell>
          <cell r="DN865" t="b">
            <v>0</v>
          </cell>
          <cell r="DP865" t="b">
            <v>0</v>
          </cell>
          <cell r="DV865">
            <v>0</v>
          </cell>
          <cell r="DX865">
            <v>0</v>
          </cell>
          <cell r="DZ865">
            <v>0</v>
          </cell>
          <cell r="EB865">
            <v>0</v>
          </cell>
          <cell r="ED865">
            <v>0</v>
          </cell>
          <cell r="EF865">
            <v>0</v>
          </cell>
          <cell r="EJ865">
            <v>0</v>
          </cell>
          <cell r="EL865">
            <v>0</v>
          </cell>
          <cell r="EN865">
            <v>0</v>
          </cell>
          <cell r="EP865">
            <v>0</v>
          </cell>
          <cell r="ER865">
            <v>0</v>
          </cell>
          <cell r="ET865">
            <v>0</v>
          </cell>
          <cell r="EX865">
            <v>0</v>
          </cell>
          <cell r="EZ865">
            <v>0</v>
          </cell>
          <cell r="FD865">
            <v>0</v>
          </cell>
          <cell r="FF865">
            <v>0</v>
          </cell>
        </row>
        <row r="866">
          <cell r="A866" t="str">
            <v>Kedler_DKW10_NG</v>
          </cell>
          <cell r="B866" t="str">
            <v>DK-West</v>
          </cell>
          <cell r="G866">
            <v>0</v>
          </cell>
          <cell r="H866">
            <v>299.2</v>
          </cell>
          <cell r="AK866">
            <v>0</v>
          </cell>
          <cell r="AL866">
            <v>293.81439999999998</v>
          </cell>
          <cell r="AN866">
            <v>0</v>
          </cell>
          <cell r="AO866">
            <v>0</v>
          </cell>
          <cell r="AP866">
            <v>3231.36</v>
          </cell>
          <cell r="AQ866">
            <v>0</v>
          </cell>
          <cell r="BG866" t="b">
            <v>1</v>
          </cell>
          <cell r="BO866" t="b">
            <v>1</v>
          </cell>
          <cell r="CA866" t="b">
            <v>0</v>
          </cell>
          <cell r="CB866" t="b">
            <v>1</v>
          </cell>
          <cell r="CD866" t="b">
            <v>0</v>
          </cell>
          <cell r="CE866" t="b">
            <v>0</v>
          </cell>
          <cell r="CG866" t="b">
            <v>0</v>
          </cell>
          <cell r="CH866" t="b">
            <v>0</v>
          </cell>
          <cell r="CP866" t="str">
            <v>EHGASBOD</v>
          </cell>
          <cell r="CT866" t="b">
            <v>0</v>
          </cell>
          <cell r="CV866" t="b">
            <v>0</v>
          </cell>
          <cell r="CX866" t="b">
            <v>0</v>
          </cell>
          <cell r="CZ866" t="b">
            <v>0</v>
          </cell>
          <cell r="DB866" t="b">
            <v>0</v>
          </cell>
          <cell r="DD866" t="b">
            <v>0</v>
          </cell>
          <cell r="DF866" t="b">
            <v>1</v>
          </cell>
          <cell r="DH866" t="b">
            <v>1</v>
          </cell>
          <cell r="DJ866" t="b">
            <v>1</v>
          </cell>
          <cell r="DL866" t="b">
            <v>1</v>
          </cell>
          <cell r="DN866" t="b">
            <v>0</v>
          </cell>
          <cell r="DP866" t="b">
            <v>0</v>
          </cell>
          <cell r="DV866">
            <v>0</v>
          </cell>
          <cell r="DX866">
            <v>0</v>
          </cell>
          <cell r="DZ866">
            <v>0</v>
          </cell>
          <cell r="EB866">
            <v>0</v>
          </cell>
          <cell r="ED866">
            <v>0</v>
          </cell>
          <cell r="EF866">
            <v>0</v>
          </cell>
          <cell r="EJ866">
            <v>299.2</v>
          </cell>
          <cell r="EL866">
            <v>299.2</v>
          </cell>
          <cell r="EN866">
            <v>299.2</v>
          </cell>
          <cell r="EP866">
            <v>299.2</v>
          </cell>
          <cell r="ER866">
            <v>0</v>
          </cell>
          <cell r="ET866">
            <v>0</v>
          </cell>
          <cell r="EX866">
            <v>0</v>
          </cell>
          <cell r="EZ866">
            <v>0</v>
          </cell>
          <cell r="FD866">
            <v>0</v>
          </cell>
          <cell r="FF866">
            <v>0</v>
          </cell>
        </row>
        <row r="867">
          <cell r="A867" t="str">
            <v>Kedler_DKW10_FO</v>
          </cell>
          <cell r="B867" t="str">
            <v>DK-West</v>
          </cell>
          <cell r="G867">
            <v>0</v>
          </cell>
          <cell r="H867">
            <v>74.8</v>
          </cell>
          <cell r="AK867">
            <v>0</v>
          </cell>
          <cell r="AL867">
            <v>73.453599999999994</v>
          </cell>
          <cell r="AN867">
            <v>0</v>
          </cell>
          <cell r="AO867">
            <v>0</v>
          </cell>
          <cell r="AP867">
            <v>1181.8399999999999</v>
          </cell>
          <cell r="AQ867">
            <v>0</v>
          </cell>
          <cell r="BG867" t="b">
            <v>1</v>
          </cell>
          <cell r="BO867" t="b">
            <v>0</v>
          </cell>
          <cell r="CA867" t="b">
            <v>0</v>
          </cell>
          <cell r="CB867" t="b">
            <v>0</v>
          </cell>
          <cell r="CD867" t="b">
            <v>0</v>
          </cell>
          <cell r="CE867" t="b">
            <v>0</v>
          </cell>
          <cell r="CG867" t="b">
            <v>0</v>
          </cell>
          <cell r="CH867" t="b">
            <v>0</v>
          </cell>
          <cell r="CP867" t="str">
            <v>EHHFOBOD</v>
          </cell>
          <cell r="CT867" t="b">
            <v>0</v>
          </cell>
          <cell r="CV867" t="b">
            <v>0</v>
          </cell>
          <cell r="CX867" t="b">
            <v>0</v>
          </cell>
          <cell r="CZ867" t="b">
            <v>0</v>
          </cell>
          <cell r="DB867" t="b">
            <v>0</v>
          </cell>
          <cell r="DD867" t="b">
            <v>0</v>
          </cell>
          <cell r="DF867" t="b">
            <v>0</v>
          </cell>
          <cell r="DH867" t="b">
            <v>0</v>
          </cell>
          <cell r="DJ867" t="b">
            <v>0</v>
          </cell>
          <cell r="DL867" t="b">
            <v>0</v>
          </cell>
          <cell r="DN867" t="b">
            <v>0</v>
          </cell>
          <cell r="DP867" t="b">
            <v>0</v>
          </cell>
          <cell r="DV867">
            <v>0</v>
          </cell>
          <cell r="DX867">
            <v>0</v>
          </cell>
          <cell r="DZ867">
            <v>0</v>
          </cell>
          <cell r="EB867">
            <v>0</v>
          </cell>
          <cell r="ED867">
            <v>0</v>
          </cell>
          <cell r="EF867">
            <v>0</v>
          </cell>
          <cell r="EJ867">
            <v>0</v>
          </cell>
          <cell r="EL867">
            <v>0</v>
          </cell>
          <cell r="EN867">
            <v>0</v>
          </cell>
          <cell r="EP867">
            <v>0</v>
          </cell>
          <cell r="ER867">
            <v>0</v>
          </cell>
          <cell r="ET867">
            <v>0</v>
          </cell>
          <cell r="EX867">
            <v>0</v>
          </cell>
          <cell r="EZ867">
            <v>0</v>
          </cell>
          <cell r="FD867">
            <v>0</v>
          </cell>
          <cell r="FF867">
            <v>0</v>
          </cell>
        </row>
        <row r="868">
          <cell r="A868" t="str">
            <v>Kedler_DKW10_FO</v>
          </cell>
          <cell r="B868" t="str">
            <v>DK-West</v>
          </cell>
          <cell r="G868">
            <v>0</v>
          </cell>
          <cell r="H868">
            <v>74.8</v>
          </cell>
          <cell r="AK868">
            <v>0</v>
          </cell>
          <cell r="AL868">
            <v>73.453599999999994</v>
          </cell>
          <cell r="AN868">
            <v>0</v>
          </cell>
          <cell r="AO868">
            <v>0</v>
          </cell>
          <cell r="AP868">
            <v>1181.8399999999999</v>
          </cell>
          <cell r="AQ868">
            <v>0</v>
          </cell>
          <cell r="BG868" t="b">
            <v>1</v>
          </cell>
          <cell r="BO868" t="b">
            <v>0</v>
          </cell>
          <cell r="CA868" t="b">
            <v>0</v>
          </cell>
          <cell r="CB868" t="b">
            <v>0</v>
          </cell>
          <cell r="CD868" t="b">
            <v>0</v>
          </cell>
          <cell r="CE868" t="b">
            <v>0</v>
          </cell>
          <cell r="CG868" t="b">
            <v>0</v>
          </cell>
          <cell r="CH868" t="b">
            <v>0</v>
          </cell>
          <cell r="CP868" t="str">
            <v>EHHFOBOD</v>
          </cell>
          <cell r="CT868" t="b">
            <v>0</v>
          </cell>
          <cell r="CV868" t="b">
            <v>0</v>
          </cell>
          <cell r="CX868" t="b">
            <v>0</v>
          </cell>
          <cell r="CZ868" t="b">
            <v>0</v>
          </cell>
          <cell r="DB868" t="b">
            <v>0</v>
          </cell>
          <cell r="DD868" t="b">
            <v>0</v>
          </cell>
          <cell r="DF868" t="b">
            <v>0</v>
          </cell>
          <cell r="DH868" t="b">
            <v>0</v>
          </cell>
          <cell r="DJ868" t="b">
            <v>0</v>
          </cell>
          <cell r="DL868" t="b">
            <v>0</v>
          </cell>
          <cell r="DN868" t="b">
            <v>0</v>
          </cell>
          <cell r="DP868" t="b">
            <v>0</v>
          </cell>
          <cell r="DV868">
            <v>0</v>
          </cell>
          <cell r="DX868">
            <v>0</v>
          </cell>
          <cell r="DZ868">
            <v>0</v>
          </cell>
          <cell r="EB868">
            <v>0</v>
          </cell>
          <cell r="ED868">
            <v>0</v>
          </cell>
          <cell r="EF868">
            <v>0</v>
          </cell>
          <cell r="EJ868">
            <v>0</v>
          </cell>
          <cell r="EL868">
            <v>0</v>
          </cell>
          <cell r="EN868">
            <v>0</v>
          </cell>
          <cell r="EP868">
            <v>0</v>
          </cell>
          <cell r="ER868">
            <v>0</v>
          </cell>
          <cell r="ET868">
            <v>0</v>
          </cell>
          <cell r="EX868">
            <v>0</v>
          </cell>
          <cell r="EZ868">
            <v>0</v>
          </cell>
          <cell r="FD868">
            <v>0</v>
          </cell>
          <cell r="FF868">
            <v>0</v>
          </cell>
        </row>
        <row r="869">
          <cell r="A869" t="str">
            <v>Kedler_DKW10_FO</v>
          </cell>
          <cell r="B869" t="str">
            <v>DK-West</v>
          </cell>
          <cell r="G869">
            <v>0</v>
          </cell>
          <cell r="H869">
            <v>74.8</v>
          </cell>
          <cell r="AK869">
            <v>0</v>
          </cell>
          <cell r="AL869">
            <v>73.453599999999994</v>
          </cell>
          <cell r="AN869">
            <v>0</v>
          </cell>
          <cell r="AO869">
            <v>0</v>
          </cell>
          <cell r="AP869">
            <v>1181.8399999999999</v>
          </cell>
          <cell r="AQ869">
            <v>0</v>
          </cell>
          <cell r="BG869" t="b">
            <v>1</v>
          </cell>
          <cell r="BO869" t="b">
            <v>1</v>
          </cell>
          <cell r="CA869" t="b">
            <v>0</v>
          </cell>
          <cell r="CB869" t="b">
            <v>1</v>
          </cell>
          <cell r="CD869" t="b">
            <v>0</v>
          </cell>
          <cell r="CE869" t="b">
            <v>0</v>
          </cell>
          <cell r="CG869" t="b">
            <v>0</v>
          </cell>
          <cell r="CH869" t="b">
            <v>0</v>
          </cell>
          <cell r="CP869" t="str">
            <v>EHHFOBOD</v>
          </cell>
          <cell r="CT869" t="b">
            <v>0</v>
          </cell>
          <cell r="CV869" t="b">
            <v>0</v>
          </cell>
          <cell r="CX869" t="b">
            <v>0</v>
          </cell>
          <cell r="CZ869" t="b">
            <v>0</v>
          </cell>
          <cell r="DB869" t="b">
            <v>0</v>
          </cell>
          <cell r="DD869" t="b">
            <v>0</v>
          </cell>
          <cell r="DF869" t="b">
            <v>1</v>
          </cell>
          <cell r="DH869" t="b">
            <v>1</v>
          </cell>
          <cell r="DJ869" t="b">
            <v>1</v>
          </cell>
          <cell r="DL869" t="b">
            <v>1</v>
          </cell>
          <cell r="DN869" t="b">
            <v>0</v>
          </cell>
          <cell r="DP869" t="b">
            <v>0</v>
          </cell>
          <cell r="DV869">
            <v>0</v>
          </cell>
          <cell r="DX869">
            <v>0</v>
          </cell>
          <cell r="DZ869">
            <v>0</v>
          </cell>
          <cell r="EB869">
            <v>0</v>
          </cell>
          <cell r="ED869">
            <v>0</v>
          </cell>
          <cell r="EF869">
            <v>0</v>
          </cell>
          <cell r="EJ869">
            <v>74.8</v>
          </cell>
          <cell r="EL869">
            <v>74.8</v>
          </cell>
          <cell r="EN869">
            <v>74.8</v>
          </cell>
          <cell r="EP869">
            <v>74.8</v>
          </cell>
          <cell r="ER869">
            <v>0</v>
          </cell>
          <cell r="ET869">
            <v>0</v>
          </cell>
          <cell r="EX869">
            <v>0</v>
          </cell>
          <cell r="EZ869">
            <v>0</v>
          </cell>
          <cell r="FD869">
            <v>0</v>
          </cell>
          <cell r="FF869">
            <v>0</v>
          </cell>
        </row>
        <row r="870">
          <cell r="A870" t="str">
            <v>Kedler_DKW10_AF</v>
          </cell>
          <cell r="B870" t="str">
            <v>DK-West</v>
          </cell>
          <cell r="G870">
            <v>0</v>
          </cell>
          <cell r="H870">
            <v>5</v>
          </cell>
          <cell r="AK870">
            <v>0</v>
          </cell>
          <cell r="AL870">
            <v>4</v>
          </cell>
          <cell r="AN870">
            <v>0</v>
          </cell>
          <cell r="AO870">
            <v>0.99</v>
          </cell>
          <cell r="AP870">
            <v>0</v>
          </cell>
          <cell r="AQ870">
            <v>0.35000000000000003</v>
          </cell>
          <cell r="BG870" t="b">
            <v>1</v>
          </cell>
          <cell r="BO870" t="b">
            <v>1</v>
          </cell>
          <cell r="CA870" t="b">
            <v>0</v>
          </cell>
          <cell r="CB870" t="b">
            <v>1</v>
          </cell>
          <cell r="CD870" t="b">
            <v>0</v>
          </cell>
          <cell r="CE870" t="b">
            <v>0</v>
          </cell>
          <cell r="CG870" t="b">
            <v>0</v>
          </cell>
          <cell r="CH870" t="b">
            <v>0</v>
          </cell>
          <cell r="CP870" t="str">
            <v>EHWSTBOD</v>
          </cell>
          <cell r="CT870" t="b">
            <v>0</v>
          </cell>
          <cell r="CV870" t="b">
            <v>0</v>
          </cell>
          <cell r="CX870" t="b">
            <v>0</v>
          </cell>
          <cell r="CZ870" t="b">
            <v>0</v>
          </cell>
          <cell r="DB870" t="b">
            <v>0</v>
          </cell>
          <cell r="DD870" t="b">
            <v>0</v>
          </cell>
          <cell r="DF870" t="b">
            <v>1</v>
          </cell>
          <cell r="DH870" t="b">
            <v>1</v>
          </cell>
          <cell r="DJ870" t="b">
            <v>1</v>
          </cell>
          <cell r="DL870" t="b">
            <v>1</v>
          </cell>
          <cell r="DN870" t="b">
            <v>0</v>
          </cell>
          <cell r="DP870" t="b">
            <v>0</v>
          </cell>
          <cell r="DV870">
            <v>0</v>
          </cell>
          <cell r="DX870">
            <v>0</v>
          </cell>
          <cell r="DZ870">
            <v>0</v>
          </cell>
          <cell r="EB870">
            <v>0</v>
          </cell>
          <cell r="ED870">
            <v>0</v>
          </cell>
          <cell r="EF870">
            <v>0</v>
          </cell>
          <cell r="EJ870">
            <v>5</v>
          </cell>
          <cell r="EL870">
            <v>5</v>
          </cell>
          <cell r="EN870">
            <v>5</v>
          </cell>
          <cell r="EP870">
            <v>5</v>
          </cell>
          <cell r="ER870">
            <v>0</v>
          </cell>
          <cell r="ET870">
            <v>0</v>
          </cell>
          <cell r="EX870">
            <v>0</v>
          </cell>
          <cell r="EZ870">
            <v>0</v>
          </cell>
          <cell r="FD870">
            <v>0</v>
          </cell>
          <cell r="FF870">
            <v>0</v>
          </cell>
        </row>
        <row r="871">
          <cell r="A871" t="str">
            <v>Kedler_DKW10_BG</v>
          </cell>
          <cell r="B871" t="str">
            <v>DK-West</v>
          </cell>
          <cell r="G871">
            <v>0</v>
          </cell>
          <cell r="H871">
            <v>4.2972972972972974</v>
          </cell>
          <cell r="AK871">
            <v>0</v>
          </cell>
          <cell r="AL871">
            <v>3.4722162162162165</v>
          </cell>
          <cell r="AN871">
            <v>0</v>
          </cell>
          <cell r="AO871">
            <v>0</v>
          </cell>
          <cell r="AP871">
            <v>46.410810810810815</v>
          </cell>
          <cell r="AQ871">
            <v>0.21486486486486489</v>
          </cell>
          <cell r="BG871" t="b">
            <v>1</v>
          </cell>
          <cell r="BO871" t="b">
            <v>1</v>
          </cell>
          <cell r="CA871" t="b">
            <v>0</v>
          </cell>
          <cell r="CB871" t="b">
            <v>1</v>
          </cell>
          <cell r="CD871" t="b">
            <v>0</v>
          </cell>
          <cell r="CE871" t="b">
            <v>0</v>
          </cell>
          <cell r="CG871" t="b">
            <v>0</v>
          </cell>
          <cell r="CH871" t="b">
            <v>0</v>
          </cell>
          <cell r="CP871" t="str">
            <v>EHBGABOD</v>
          </cell>
          <cell r="CT871" t="b">
            <v>0</v>
          </cell>
          <cell r="CV871" t="b">
            <v>0</v>
          </cell>
          <cell r="CX871" t="b">
            <v>0</v>
          </cell>
          <cell r="CZ871" t="b">
            <v>0</v>
          </cell>
          <cell r="DB871" t="b">
            <v>0</v>
          </cell>
          <cell r="DD871" t="b">
            <v>0</v>
          </cell>
          <cell r="DF871" t="b">
            <v>1</v>
          </cell>
          <cell r="DH871" t="b">
            <v>1</v>
          </cell>
          <cell r="DJ871" t="b">
            <v>1</v>
          </cell>
          <cell r="DL871" t="b">
            <v>1</v>
          </cell>
          <cell r="DN871" t="b">
            <v>0</v>
          </cell>
          <cell r="DP871" t="b">
            <v>0</v>
          </cell>
          <cell r="DV871">
            <v>0</v>
          </cell>
          <cell r="DX871">
            <v>0</v>
          </cell>
          <cell r="DZ871">
            <v>0</v>
          </cell>
          <cell r="EB871">
            <v>0</v>
          </cell>
          <cell r="ED871">
            <v>0</v>
          </cell>
          <cell r="EF871">
            <v>0</v>
          </cell>
          <cell r="EJ871">
            <v>4.2972972972972974</v>
          </cell>
          <cell r="EL871">
            <v>4.2972972972972974</v>
          </cell>
          <cell r="EN871">
            <v>4.2972972972972974</v>
          </cell>
          <cell r="EP871">
            <v>4.2972972972972974</v>
          </cell>
          <cell r="ER871">
            <v>0</v>
          </cell>
          <cell r="ET871">
            <v>0</v>
          </cell>
          <cell r="EX871">
            <v>0</v>
          </cell>
          <cell r="EZ871">
            <v>0</v>
          </cell>
          <cell r="FD871">
            <v>0</v>
          </cell>
          <cell r="FF871">
            <v>0</v>
          </cell>
        </row>
        <row r="872">
          <cell r="A872" t="str">
            <v>Kedler_DKW10_TR</v>
          </cell>
          <cell r="B872" t="str">
            <v>DK-West</v>
          </cell>
          <cell r="G872">
            <v>0</v>
          </cell>
          <cell r="H872">
            <v>77.351351351351354</v>
          </cell>
          <cell r="AK872">
            <v>0</v>
          </cell>
          <cell r="AL872">
            <v>62.499891891891899</v>
          </cell>
          <cell r="AN872">
            <v>0</v>
          </cell>
          <cell r="AO872">
            <v>0.1547027027027027</v>
          </cell>
          <cell r="AP872">
            <v>1608.9081081081083</v>
          </cell>
          <cell r="AQ872">
            <v>3.8675675675675678</v>
          </cell>
          <cell r="BG872" t="b">
            <v>1</v>
          </cell>
          <cell r="BO872" t="b">
            <v>1</v>
          </cell>
          <cell r="CA872" t="b">
            <v>0</v>
          </cell>
          <cell r="CB872" t="b">
            <v>1</v>
          </cell>
          <cell r="CD872" t="b">
            <v>0</v>
          </cell>
          <cell r="CE872" t="b">
            <v>0</v>
          </cell>
          <cell r="CG872" t="b">
            <v>0</v>
          </cell>
          <cell r="CH872" t="b">
            <v>0</v>
          </cell>
          <cell r="CP872" t="str">
            <v>EHWPEBOD</v>
          </cell>
          <cell r="CT872" t="b">
            <v>0</v>
          </cell>
          <cell r="CV872" t="b">
            <v>0</v>
          </cell>
          <cell r="CX872" t="b">
            <v>0</v>
          </cell>
          <cell r="CZ872" t="b">
            <v>0</v>
          </cell>
          <cell r="DB872" t="b">
            <v>0</v>
          </cell>
          <cell r="DD872" t="b">
            <v>0</v>
          </cell>
          <cell r="DF872" t="b">
            <v>1</v>
          </cell>
          <cell r="DH872" t="b">
            <v>1</v>
          </cell>
          <cell r="DJ872" t="b">
            <v>1</v>
          </cell>
          <cell r="DL872" t="b">
            <v>1</v>
          </cell>
          <cell r="DN872" t="b">
            <v>0</v>
          </cell>
          <cell r="DP872" t="b">
            <v>0</v>
          </cell>
          <cell r="DV872">
            <v>0</v>
          </cell>
          <cell r="DX872">
            <v>0</v>
          </cell>
          <cell r="DZ872">
            <v>0</v>
          </cell>
          <cell r="EB872">
            <v>0</v>
          </cell>
          <cell r="ED872">
            <v>0</v>
          </cell>
          <cell r="EF872">
            <v>0</v>
          </cell>
          <cell r="EJ872">
            <v>77.351351351351354</v>
          </cell>
          <cell r="EL872">
            <v>77.351351351351354</v>
          </cell>
          <cell r="EN872">
            <v>77.351351351351354</v>
          </cell>
          <cell r="EP872">
            <v>77.351351351351354</v>
          </cell>
          <cell r="ER872">
            <v>0</v>
          </cell>
          <cell r="ET872">
            <v>0</v>
          </cell>
          <cell r="EX872">
            <v>0</v>
          </cell>
          <cell r="EZ872">
            <v>0</v>
          </cell>
          <cell r="FD872">
            <v>0</v>
          </cell>
          <cell r="FF872">
            <v>0</v>
          </cell>
        </row>
        <row r="873">
          <cell r="A873" t="str">
            <v>OVV_DKW10</v>
          </cell>
          <cell r="B873" t="str">
            <v>DK-West</v>
          </cell>
          <cell r="G873">
            <v>0</v>
          </cell>
          <cell r="H873">
            <v>40</v>
          </cell>
          <cell r="N873">
            <v>175.01196176362978</v>
          </cell>
          <cell r="AK873">
            <v>0</v>
          </cell>
          <cell r="AL873">
            <v>0</v>
          </cell>
          <cell r="AN873">
            <v>0</v>
          </cell>
          <cell r="AO873">
            <v>0</v>
          </cell>
          <cell r="AP873">
            <v>0</v>
          </cell>
          <cell r="AQ873">
            <v>0</v>
          </cell>
          <cell r="BG873" t="b">
            <v>0</v>
          </cell>
          <cell r="BO873" t="b">
            <v>0</v>
          </cell>
          <cell r="CA873" t="b">
            <v>0</v>
          </cell>
          <cell r="CB873" t="b">
            <v>0</v>
          </cell>
          <cell r="CD873" t="b">
            <v>0</v>
          </cell>
          <cell r="CE873" t="b">
            <v>0</v>
          </cell>
          <cell r="CG873" t="b">
            <v>0</v>
          </cell>
          <cell r="CH873" t="b">
            <v>0</v>
          </cell>
          <cell r="CP873">
            <v>0</v>
          </cell>
          <cell r="CT873" t="b">
            <v>0</v>
          </cell>
          <cell r="CV873" t="b">
            <v>0</v>
          </cell>
          <cell r="CX873" t="b">
            <v>0</v>
          </cell>
          <cell r="CZ873" t="b">
            <v>0</v>
          </cell>
          <cell r="DB873" t="b">
            <v>0</v>
          </cell>
          <cell r="DD873" t="b">
            <v>0</v>
          </cell>
          <cell r="DF873" t="b">
            <v>0</v>
          </cell>
          <cell r="DH873" t="b">
            <v>0</v>
          </cell>
          <cell r="DJ873" t="b">
            <v>0</v>
          </cell>
          <cell r="DL873" t="b">
            <v>0</v>
          </cell>
          <cell r="DN873" t="b">
            <v>0</v>
          </cell>
          <cell r="DP873" t="b">
            <v>0</v>
          </cell>
          <cell r="DV873">
            <v>0</v>
          </cell>
          <cell r="DX873">
            <v>0</v>
          </cell>
          <cell r="DZ873">
            <v>0</v>
          </cell>
          <cell r="EB873">
            <v>0</v>
          </cell>
          <cell r="ED873">
            <v>0</v>
          </cell>
          <cell r="EF873">
            <v>0</v>
          </cell>
          <cell r="EJ873">
            <v>0</v>
          </cell>
          <cell r="EL873">
            <v>0</v>
          </cell>
          <cell r="EN873">
            <v>0</v>
          </cell>
          <cell r="EP873">
            <v>0</v>
          </cell>
          <cell r="ER873">
            <v>0</v>
          </cell>
          <cell r="ET873">
            <v>0</v>
          </cell>
          <cell r="EX873">
            <v>0</v>
          </cell>
          <cell r="EZ873">
            <v>0</v>
          </cell>
          <cell r="FD873">
            <v>0</v>
          </cell>
          <cell r="FF873">
            <v>0</v>
          </cell>
        </row>
        <row r="874">
          <cell r="A874" t="str">
            <v>Elkedler_DKW10_2013</v>
          </cell>
          <cell r="B874" t="str">
            <v>DK-West</v>
          </cell>
          <cell r="G874">
            <v>-78</v>
          </cell>
          <cell r="H874">
            <v>78</v>
          </cell>
          <cell r="AK874">
            <v>-78</v>
          </cell>
          <cell r="AL874">
            <v>0</v>
          </cell>
          <cell r="AN874">
            <v>0</v>
          </cell>
          <cell r="AO874">
            <v>0</v>
          </cell>
          <cell r="AP874">
            <v>0</v>
          </cell>
          <cell r="AQ874">
            <v>0</v>
          </cell>
          <cell r="BG874" t="b">
            <v>0</v>
          </cell>
          <cell r="BO874" t="b">
            <v>0</v>
          </cell>
          <cell r="CA874" t="b">
            <v>0</v>
          </cell>
          <cell r="CB874" t="b">
            <v>0</v>
          </cell>
          <cell r="CD874" t="b">
            <v>0</v>
          </cell>
          <cell r="CE874" t="b">
            <v>0</v>
          </cell>
          <cell r="CG874" t="b">
            <v>0</v>
          </cell>
          <cell r="CH874" t="b">
            <v>0</v>
          </cell>
          <cell r="CP874">
            <v>0</v>
          </cell>
          <cell r="CT874" t="b">
            <v>0</v>
          </cell>
          <cell r="CV874" t="b">
            <v>0</v>
          </cell>
          <cell r="CX874" t="b">
            <v>0</v>
          </cell>
          <cell r="CZ874" t="b">
            <v>0</v>
          </cell>
          <cell r="DB874" t="b">
            <v>0</v>
          </cell>
          <cell r="DD874" t="b">
            <v>0</v>
          </cell>
          <cell r="DF874" t="b">
            <v>0</v>
          </cell>
          <cell r="DH874" t="b">
            <v>0</v>
          </cell>
          <cell r="DJ874" t="b">
            <v>0</v>
          </cell>
          <cell r="DL874" t="b">
            <v>0</v>
          </cell>
          <cell r="DN874" t="b">
            <v>0</v>
          </cell>
          <cell r="DP874" t="b">
            <v>0</v>
          </cell>
          <cell r="DV874">
            <v>0</v>
          </cell>
          <cell r="DX874">
            <v>0</v>
          </cell>
          <cell r="DZ874">
            <v>0</v>
          </cell>
          <cell r="EB874">
            <v>0</v>
          </cell>
          <cell r="ED874">
            <v>0</v>
          </cell>
          <cell r="EF874">
            <v>0</v>
          </cell>
          <cell r="EJ874">
            <v>0</v>
          </cell>
          <cell r="EL874">
            <v>0</v>
          </cell>
          <cell r="EN874">
            <v>0</v>
          </cell>
          <cell r="EP874">
            <v>0</v>
          </cell>
          <cell r="ER874">
            <v>0</v>
          </cell>
          <cell r="ET874">
            <v>0</v>
          </cell>
          <cell r="EX874">
            <v>0</v>
          </cell>
          <cell r="EZ874">
            <v>0</v>
          </cell>
          <cell r="FD874">
            <v>0</v>
          </cell>
          <cell r="FF874">
            <v>0</v>
          </cell>
        </row>
        <row r="875">
          <cell r="A875" t="str">
            <v>Elkedler_DKW10_2014</v>
          </cell>
          <cell r="B875" t="str">
            <v>DK-West</v>
          </cell>
          <cell r="G875">
            <v>-3.5</v>
          </cell>
          <cell r="H875">
            <v>3.5</v>
          </cell>
          <cell r="AK875">
            <v>-3.5</v>
          </cell>
          <cell r="AL875">
            <v>0</v>
          </cell>
          <cell r="AN875">
            <v>0</v>
          </cell>
          <cell r="AO875">
            <v>0</v>
          </cell>
          <cell r="AP875">
            <v>0</v>
          </cell>
          <cell r="AQ875">
            <v>0</v>
          </cell>
          <cell r="BG875" t="b">
            <v>0</v>
          </cell>
          <cell r="BO875" t="b">
            <v>0</v>
          </cell>
          <cell r="CA875" t="b">
            <v>0</v>
          </cell>
          <cell r="CB875" t="b">
            <v>0</v>
          </cell>
          <cell r="CD875" t="b">
            <v>0</v>
          </cell>
          <cell r="CE875" t="b">
            <v>0</v>
          </cell>
          <cell r="CG875" t="b">
            <v>0</v>
          </cell>
          <cell r="CH875" t="b">
            <v>0</v>
          </cell>
          <cell r="CP875">
            <v>0</v>
          </cell>
          <cell r="CT875" t="b">
            <v>0</v>
          </cell>
          <cell r="CV875" t="b">
            <v>0</v>
          </cell>
          <cell r="CX875" t="b">
            <v>0</v>
          </cell>
          <cell r="CZ875" t="b">
            <v>0</v>
          </cell>
          <cell r="DB875" t="b">
            <v>0</v>
          </cell>
          <cell r="DD875" t="b">
            <v>0</v>
          </cell>
          <cell r="DF875" t="b">
            <v>0</v>
          </cell>
          <cell r="DH875" t="b">
            <v>0</v>
          </cell>
          <cell r="DJ875" t="b">
            <v>0</v>
          </cell>
          <cell r="DL875" t="b">
            <v>0</v>
          </cell>
          <cell r="DN875" t="b">
            <v>0</v>
          </cell>
          <cell r="DP875" t="b">
            <v>0</v>
          </cell>
          <cell r="DV875">
            <v>0</v>
          </cell>
          <cell r="DX875">
            <v>0</v>
          </cell>
          <cell r="DZ875">
            <v>0</v>
          </cell>
          <cell r="EB875">
            <v>0</v>
          </cell>
          <cell r="ED875">
            <v>0</v>
          </cell>
          <cell r="EF875">
            <v>0</v>
          </cell>
          <cell r="EJ875">
            <v>0</v>
          </cell>
          <cell r="EL875">
            <v>0</v>
          </cell>
          <cell r="EN875">
            <v>0</v>
          </cell>
          <cell r="EP875">
            <v>0</v>
          </cell>
          <cell r="ER875">
            <v>0</v>
          </cell>
          <cell r="ET875">
            <v>0</v>
          </cell>
          <cell r="EX875">
            <v>0</v>
          </cell>
          <cell r="EZ875">
            <v>0</v>
          </cell>
          <cell r="FD875">
            <v>0</v>
          </cell>
          <cell r="FF875">
            <v>0</v>
          </cell>
        </row>
        <row r="876">
          <cell r="A876" t="str">
            <v>Elkedler_DKW10_2015</v>
          </cell>
          <cell r="B876" t="str">
            <v>DK-West</v>
          </cell>
          <cell r="G876">
            <v>-3.5</v>
          </cell>
          <cell r="H876">
            <v>3.5</v>
          </cell>
          <cell r="AK876">
            <v>-3.5</v>
          </cell>
          <cell r="AL876">
            <v>0</v>
          </cell>
          <cell r="AN876">
            <v>0</v>
          </cell>
          <cell r="AO876">
            <v>0</v>
          </cell>
          <cell r="AP876">
            <v>0</v>
          </cell>
          <cell r="AQ876">
            <v>0</v>
          </cell>
          <cell r="BG876" t="b">
            <v>0</v>
          </cell>
          <cell r="BO876" t="b">
            <v>0</v>
          </cell>
          <cell r="CA876" t="b">
            <v>0</v>
          </cell>
          <cell r="CB876" t="b">
            <v>0</v>
          </cell>
          <cell r="CD876" t="b">
            <v>0</v>
          </cell>
          <cell r="CE876" t="b">
            <v>0</v>
          </cell>
          <cell r="CG876" t="b">
            <v>0</v>
          </cell>
          <cell r="CH876" t="b">
            <v>0</v>
          </cell>
          <cell r="CP876">
            <v>0</v>
          </cell>
          <cell r="CT876" t="b">
            <v>0</v>
          </cell>
          <cell r="CV876" t="b">
            <v>0</v>
          </cell>
          <cell r="CX876" t="b">
            <v>0</v>
          </cell>
          <cell r="CZ876" t="b">
            <v>0</v>
          </cell>
          <cell r="DB876" t="b">
            <v>0</v>
          </cell>
          <cell r="DD876" t="b">
            <v>0</v>
          </cell>
          <cell r="DF876" t="b">
            <v>0</v>
          </cell>
          <cell r="DH876" t="b">
            <v>0</v>
          </cell>
          <cell r="DJ876" t="b">
            <v>0</v>
          </cell>
          <cell r="DL876" t="b">
            <v>0</v>
          </cell>
          <cell r="DN876" t="b">
            <v>0</v>
          </cell>
          <cell r="DP876" t="b">
            <v>0</v>
          </cell>
          <cell r="DV876">
            <v>0</v>
          </cell>
          <cell r="DX876">
            <v>0</v>
          </cell>
          <cell r="DZ876">
            <v>0</v>
          </cell>
          <cell r="EB876">
            <v>0</v>
          </cell>
          <cell r="ED876">
            <v>0</v>
          </cell>
          <cell r="EF876">
            <v>0</v>
          </cell>
          <cell r="EJ876">
            <v>0</v>
          </cell>
          <cell r="EL876">
            <v>0</v>
          </cell>
          <cell r="EN876">
            <v>0</v>
          </cell>
          <cell r="EP876">
            <v>0</v>
          </cell>
          <cell r="ER876">
            <v>0</v>
          </cell>
          <cell r="ET876">
            <v>0</v>
          </cell>
          <cell r="EX876">
            <v>0</v>
          </cell>
          <cell r="EZ876">
            <v>0</v>
          </cell>
          <cell r="FD876">
            <v>0</v>
          </cell>
          <cell r="FF876">
            <v>0</v>
          </cell>
        </row>
        <row r="877">
          <cell r="A877" t="str">
            <v>Elkedler_DKW10_2016</v>
          </cell>
          <cell r="B877" t="str">
            <v>DK-West</v>
          </cell>
          <cell r="G877">
            <v>-3.5</v>
          </cell>
          <cell r="H877">
            <v>3.5</v>
          </cell>
          <cell r="AK877">
            <v>-3.5</v>
          </cell>
          <cell r="AL877">
            <v>0</v>
          </cell>
          <cell r="AN877">
            <v>0</v>
          </cell>
          <cell r="AO877">
            <v>0</v>
          </cell>
          <cell r="AP877">
            <v>0</v>
          </cell>
          <cell r="AQ877">
            <v>0</v>
          </cell>
          <cell r="BG877" t="b">
            <v>0</v>
          </cell>
          <cell r="BO877" t="b">
            <v>0</v>
          </cell>
          <cell r="CA877" t="b">
            <v>0</v>
          </cell>
          <cell r="CB877" t="b">
            <v>0</v>
          </cell>
          <cell r="CD877" t="b">
            <v>0</v>
          </cell>
          <cell r="CE877" t="b">
            <v>0</v>
          </cell>
          <cell r="CG877" t="b">
            <v>0</v>
          </cell>
          <cell r="CH877" t="b">
            <v>0</v>
          </cell>
          <cell r="CP877">
            <v>0</v>
          </cell>
          <cell r="CT877" t="b">
            <v>0</v>
          </cell>
          <cell r="CV877" t="b">
            <v>0</v>
          </cell>
          <cell r="CX877" t="b">
            <v>0</v>
          </cell>
          <cell r="CZ877" t="b">
            <v>0</v>
          </cell>
          <cell r="DB877" t="b">
            <v>0</v>
          </cell>
          <cell r="DD877" t="b">
            <v>0</v>
          </cell>
          <cell r="DF877" t="b">
            <v>0</v>
          </cell>
          <cell r="DH877" t="b">
            <v>0</v>
          </cell>
          <cell r="DJ877" t="b">
            <v>0</v>
          </cell>
          <cell r="DL877" t="b">
            <v>0</v>
          </cell>
          <cell r="DN877" t="b">
            <v>0</v>
          </cell>
          <cell r="DP877" t="b">
            <v>0</v>
          </cell>
          <cell r="DV877">
            <v>0</v>
          </cell>
          <cell r="DX877">
            <v>0</v>
          </cell>
          <cell r="DZ877">
            <v>0</v>
          </cell>
          <cell r="EB877">
            <v>0</v>
          </cell>
          <cell r="ED877">
            <v>0</v>
          </cell>
          <cell r="EF877">
            <v>0</v>
          </cell>
          <cell r="EJ877">
            <v>0</v>
          </cell>
          <cell r="EL877">
            <v>0</v>
          </cell>
          <cell r="EN877">
            <v>0</v>
          </cell>
          <cell r="EP877">
            <v>0</v>
          </cell>
          <cell r="ER877">
            <v>0</v>
          </cell>
          <cell r="ET877">
            <v>0</v>
          </cell>
          <cell r="EX877">
            <v>0</v>
          </cell>
          <cell r="EZ877">
            <v>0</v>
          </cell>
          <cell r="FD877">
            <v>0</v>
          </cell>
          <cell r="FF877">
            <v>0</v>
          </cell>
        </row>
        <row r="878">
          <cell r="A878" t="str">
            <v>Elkedler_DKW10_2017</v>
          </cell>
          <cell r="B878" t="str">
            <v>DK-West</v>
          </cell>
          <cell r="G878">
            <v>-3.5</v>
          </cell>
          <cell r="H878">
            <v>3.5</v>
          </cell>
          <cell r="AK878">
            <v>-3.5</v>
          </cell>
          <cell r="AL878">
            <v>0</v>
          </cell>
          <cell r="AN878">
            <v>0</v>
          </cell>
          <cell r="AO878">
            <v>0</v>
          </cell>
          <cell r="AP878">
            <v>0</v>
          </cell>
          <cell r="AQ878">
            <v>0</v>
          </cell>
          <cell r="BG878" t="b">
            <v>0</v>
          </cell>
          <cell r="BO878" t="b">
            <v>0</v>
          </cell>
          <cell r="CA878" t="b">
            <v>0</v>
          </cell>
          <cell r="CB878" t="b">
            <v>0</v>
          </cell>
          <cell r="CD878" t="b">
            <v>0</v>
          </cell>
          <cell r="CE878" t="b">
            <v>0</v>
          </cell>
          <cell r="CG878" t="b">
            <v>0</v>
          </cell>
          <cell r="CH878" t="b">
            <v>0</v>
          </cell>
          <cell r="CP878">
            <v>0</v>
          </cell>
          <cell r="CT878" t="b">
            <v>0</v>
          </cell>
          <cell r="CV878" t="b">
            <v>0</v>
          </cell>
          <cell r="CX878" t="b">
            <v>0</v>
          </cell>
          <cell r="CZ878" t="b">
            <v>0</v>
          </cell>
          <cell r="DB878" t="b">
            <v>0</v>
          </cell>
          <cell r="DD878" t="b">
            <v>0</v>
          </cell>
          <cell r="DF878" t="b">
            <v>0</v>
          </cell>
          <cell r="DH878" t="b">
            <v>0</v>
          </cell>
          <cell r="DJ878" t="b">
            <v>0</v>
          </cell>
          <cell r="DL878" t="b">
            <v>0</v>
          </cell>
          <cell r="DN878" t="b">
            <v>0</v>
          </cell>
          <cell r="DP878" t="b">
            <v>0</v>
          </cell>
          <cell r="DV878">
            <v>0</v>
          </cell>
          <cell r="DX878">
            <v>0</v>
          </cell>
          <cell r="DZ878">
            <v>0</v>
          </cell>
          <cell r="EB878">
            <v>0</v>
          </cell>
          <cell r="ED878">
            <v>0</v>
          </cell>
          <cell r="EF878">
            <v>0</v>
          </cell>
          <cell r="EJ878">
            <v>0</v>
          </cell>
          <cell r="EL878">
            <v>0</v>
          </cell>
          <cell r="EN878">
            <v>0</v>
          </cell>
          <cell r="EP878">
            <v>0</v>
          </cell>
          <cell r="ER878">
            <v>0</v>
          </cell>
          <cell r="ET878">
            <v>0</v>
          </cell>
          <cell r="EX878">
            <v>0</v>
          </cell>
          <cell r="EZ878">
            <v>0</v>
          </cell>
          <cell r="FD878">
            <v>0</v>
          </cell>
          <cell r="FF878">
            <v>0</v>
          </cell>
        </row>
        <row r="879">
          <cell r="A879" t="str">
            <v>Elkedler_DKW10_2018</v>
          </cell>
          <cell r="B879" t="str">
            <v>DK-West</v>
          </cell>
          <cell r="G879">
            <v>-3.5</v>
          </cell>
          <cell r="H879">
            <v>3.5</v>
          </cell>
          <cell r="AK879">
            <v>-3.5</v>
          </cell>
          <cell r="AL879">
            <v>0</v>
          </cell>
          <cell r="AN879">
            <v>0</v>
          </cell>
          <cell r="AO879">
            <v>0</v>
          </cell>
          <cell r="AP879">
            <v>0</v>
          </cell>
          <cell r="AQ879">
            <v>0</v>
          </cell>
          <cell r="BG879" t="b">
            <v>0</v>
          </cell>
          <cell r="BO879" t="b">
            <v>0</v>
          </cell>
          <cell r="CA879" t="b">
            <v>0</v>
          </cell>
          <cell r="CB879" t="b">
            <v>0</v>
          </cell>
          <cell r="CD879" t="b">
            <v>0</v>
          </cell>
          <cell r="CE879" t="b">
            <v>0</v>
          </cell>
          <cell r="CG879" t="b">
            <v>0</v>
          </cell>
          <cell r="CH879" t="b">
            <v>0</v>
          </cell>
          <cell r="CP879">
            <v>0</v>
          </cell>
          <cell r="CT879" t="b">
            <v>0</v>
          </cell>
          <cell r="CV879" t="b">
            <v>0</v>
          </cell>
          <cell r="CX879" t="b">
            <v>0</v>
          </cell>
          <cell r="CZ879" t="b">
            <v>0</v>
          </cell>
          <cell r="DB879" t="b">
            <v>0</v>
          </cell>
          <cell r="DD879" t="b">
            <v>0</v>
          </cell>
          <cell r="DF879" t="b">
            <v>0</v>
          </cell>
          <cell r="DH879" t="b">
            <v>0</v>
          </cell>
          <cell r="DJ879" t="b">
            <v>0</v>
          </cell>
          <cell r="DL879" t="b">
            <v>0</v>
          </cell>
          <cell r="DN879" t="b">
            <v>0</v>
          </cell>
          <cell r="DP879" t="b">
            <v>0</v>
          </cell>
          <cell r="DV879">
            <v>0</v>
          </cell>
          <cell r="DX879">
            <v>0</v>
          </cell>
          <cell r="DZ879">
            <v>0</v>
          </cell>
          <cell r="EB879">
            <v>0</v>
          </cell>
          <cell r="ED879">
            <v>0</v>
          </cell>
          <cell r="EF879">
            <v>0</v>
          </cell>
          <cell r="EJ879">
            <v>0</v>
          </cell>
          <cell r="EL879">
            <v>0</v>
          </cell>
          <cell r="EN879">
            <v>0</v>
          </cell>
          <cell r="EP879">
            <v>0</v>
          </cell>
          <cell r="ER879">
            <v>0</v>
          </cell>
          <cell r="ET879">
            <v>0</v>
          </cell>
          <cell r="EX879">
            <v>0</v>
          </cell>
          <cell r="EZ879">
            <v>0</v>
          </cell>
          <cell r="FD879">
            <v>0</v>
          </cell>
          <cell r="FF879">
            <v>0</v>
          </cell>
        </row>
        <row r="880">
          <cell r="A880" t="str">
            <v>Elkedler_DKW10_2019</v>
          </cell>
          <cell r="B880" t="str">
            <v>DK-West</v>
          </cell>
          <cell r="G880">
            <v>-3.5</v>
          </cell>
          <cell r="H880">
            <v>3.5</v>
          </cell>
          <cell r="AK880">
            <v>-3.5</v>
          </cell>
          <cell r="AL880">
            <v>0</v>
          </cell>
          <cell r="AN880">
            <v>0</v>
          </cell>
          <cell r="AO880">
            <v>0</v>
          </cell>
          <cell r="AP880">
            <v>0</v>
          </cell>
          <cell r="AQ880">
            <v>0</v>
          </cell>
          <cell r="BG880" t="b">
            <v>0</v>
          </cell>
          <cell r="BO880" t="b">
            <v>0</v>
          </cell>
          <cell r="CA880" t="b">
            <v>0</v>
          </cell>
          <cell r="CB880" t="b">
            <v>0</v>
          </cell>
          <cell r="CD880" t="b">
            <v>0</v>
          </cell>
          <cell r="CE880" t="b">
            <v>0</v>
          </cell>
          <cell r="CG880" t="b">
            <v>0</v>
          </cell>
          <cell r="CH880" t="b">
            <v>0</v>
          </cell>
          <cell r="CP880">
            <v>0</v>
          </cell>
          <cell r="CT880" t="b">
            <v>0</v>
          </cell>
          <cell r="CV880" t="b">
            <v>0</v>
          </cell>
          <cell r="CX880" t="b">
            <v>0</v>
          </cell>
          <cell r="CZ880" t="b">
            <v>0</v>
          </cell>
          <cell r="DB880" t="b">
            <v>0</v>
          </cell>
          <cell r="DD880" t="b">
            <v>0</v>
          </cell>
          <cell r="DF880" t="b">
            <v>0</v>
          </cell>
          <cell r="DH880" t="b">
            <v>0</v>
          </cell>
          <cell r="DJ880" t="b">
            <v>0</v>
          </cell>
          <cell r="DL880" t="b">
            <v>0</v>
          </cell>
          <cell r="DN880" t="b">
            <v>0</v>
          </cell>
          <cell r="DP880" t="b">
            <v>0</v>
          </cell>
          <cell r="DV880">
            <v>0</v>
          </cell>
          <cell r="DX880">
            <v>0</v>
          </cell>
          <cell r="DZ880">
            <v>0</v>
          </cell>
          <cell r="EB880">
            <v>0</v>
          </cell>
          <cell r="ED880">
            <v>0</v>
          </cell>
          <cell r="EF880">
            <v>0</v>
          </cell>
          <cell r="EJ880">
            <v>0</v>
          </cell>
          <cell r="EL880">
            <v>0</v>
          </cell>
          <cell r="EN880">
            <v>0</v>
          </cell>
          <cell r="EP880">
            <v>0</v>
          </cell>
          <cell r="ER880">
            <v>0</v>
          </cell>
          <cell r="ET880">
            <v>0</v>
          </cell>
          <cell r="EX880">
            <v>0</v>
          </cell>
          <cell r="EZ880">
            <v>0</v>
          </cell>
          <cell r="FD880">
            <v>0</v>
          </cell>
          <cell r="FF880">
            <v>0</v>
          </cell>
        </row>
        <row r="881">
          <cell r="A881" t="str">
            <v>Elkedler_DKW10_2020</v>
          </cell>
          <cell r="B881" t="str">
            <v>DK-West</v>
          </cell>
          <cell r="G881">
            <v>-3.5</v>
          </cell>
          <cell r="H881">
            <v>3.5</v>
          </cell>
          <cell r="AK881">
            <v>-3.5</v>
          </cell>
          <cell r="AL881">
            <v>0</v>
          </cell>
          <cell r="AN881">
            <v>0</v>
          </cell>
          <cell r="AO881">
            <v>0</v>
          </cell>
          <cell r="AP881">
            <v>0</v>
          </cell>
          <cell r="AQ881">
            <v>0</v>
          </cell>
          <cell r="BG881" t="b">
            <v>0</v>
          </cell>
          <cell r="BO881" t="b">
            <v>0</v>
          </cell>
          <cell r="CA881" t="b">
            <v>0</v>
          </cell>
          <cell r="CB881" t="b">
            <v>0</v>
          </cell>
          <cell r="CD881" t="b">
            <v>0</v>
          </cell>
          <cell r="CE881" t="b">
            <v>0</v>
          </cell>
          <cell r="CG881" t="b">
            <v>0</v>
          </cell>
          <cell r="CH881" t="b">
            <v>0</v>
          </cell>
          <cell r="CP881">
            <v>0</v>
          </cell>
          <cell r="CT881" t="b">
            <v>0</v>
          </cell>
          <cell r="CV881" t="b">
            <v>0</v>
          </cell>
          <cell r="CX881" t="b">
            <v>0</v>
          </cell>
          <cell r="CZ881" t="b">
            <v>0</v>
          </cell>
          <cell r="DB881" t="b">
            <v>0</v>
          </cell>
          <cell r="DD881" t="b">
            <v>0</v>
          </cell>
          <cell r="DF881" t="b">
            <v>0</v>
          </cell>
          <cell r="DH881" t="b">
            <v>0</v>
          </cell>
          <cell r="DJ881" t="b">
            <v>0</v>
          </cell>
          <cell r="DL881" t="b">
            <v>0</v>
          </cell>
          <cell r="DN881" t="b">
            <v>0</v>
          </cell>
          <cell r="DP881" t="b">
            <v>0</v>
          </cell>
          <cell r="DV881">
            <v>0</v>
          </cell>
          <cell r="DX881">
            <v>0</v>
          </cell>
          <cell r="DZ881">
            <v>0</v>
          </cell>
          <cell r="EB881">
            <v>0</v>
          </cell>
          <cell r="ED881">
            <v>0</v>
          </cell>
          <cell r="EF881">
            <v>0</v>
          </cell>
          <cell r="EJ881">
            <v>0</v>
          </cell>
          <cell r="EL881">
            <v>0</v>
          </cell>
          <cell r="EN881">
            <v>0</v>
          </cell>
          <cell r="EP881">
            <v>0</v>
          </cell>
          <cell r="ER881">
            <v>0</v>
          </cell>
          <cell r="ET881">
            <v>0</v>
          </cell>
          <cell r="EX881">
            <v>0</v>
          </cell>
          <cell r="EZ881">
            <v>0</v>
          </cell>
          <cell r="FD881">
            <v>0</v>
          </cell>
          <cell r="FF881">
            <v>0</v>
          </cell>
        </row>
        <row r="882">
          <cell r="A882" t="str">
            <v>VarmelagerDKW10</v>
          </cell>
          <cell r="B882" t="str">
            <v>DK-West</v>
          </cell>
          <cell r="G882">
            <v>0</v>
          </cell>
          <cell r="H882">
            <v>166</v>
          </cell>
          <cell r="AK882">
            <v>0</v>
          </cell>
          <cell r="AL882">
            <v>0</v>
          </cell>
          <cell r="AN882">
            <v>0</v>
          </cell>
          <cell r="AO882">
            <v>0</v>
          </cell>
          <cell r="AP882">
            <v>0</v>
          </cell>
          <cell r="AQ882">
            <v>0</v>
          </cell>
          <cell r="BG882" t="b">
            <v>0</v>
          </cell>
          <cell r="BO882" t="b">
            <v>0</v>
          </cell>
          <cell r="CA882" t="b">
            <v>0</v>
          </cell>
          <cell r="CB882" t="b">
            <v>0</v>
          </cell>
          <cell r="CD882" t="b">
            <v>0</v>
          </cell>
          <cell r="CE882" t="b">
            <v>0</v>
          </cell>
          <cell r="CG882" t="b">
            <v>0</v>
          </cell>
          <cell r="CH882" t="b">
            <v>0</v>
          </cell>
          <cell r="CP882">
            <v>0</v>
          </cell>
          <cell r="CT882" t="b">
            <v>0</v>
          </cell>
          <cell r="CV882" t="b">
            <v>0</v>
          </cell>
          <cell r="CX882" t="b">
            <v>0</v>
          </cell>
          <cell r="CZ882" t="b">
            <v>0</v>
          </cell>
          <cell r="DB882" t="b">
            <v>0</v>
          </cell>
          <cell r="DD882" t="b">
            <v>0</v>
          </cell>
          <cell r="DF882" t="b">
            <v>0</v>
          </cell>
          <cell r="DH882" t="b">
            <v>0</v>
          </cell>
          <cell r="DJ882" t="b">
            <v>0</v>
          </cell>
          <cell r="DL882" t="b">
            <v>0</v>
          </cell>
          <cell r="DN882" t="b">
            <v>0</v>
          </cell>
          <cell r="DP882" t="b">
            <v>0</v>
          </cell>
          <cell r="DV882">
            <v>0</v>
          </cell>
          <cell r="DX882">
            <v>0</v>
          </cell>
          <cell r="DZ882">
            <v>0</v>
          </cell>
          <cell r="EB882">
            <v>0</v>
          </cell>
          <cell r="ED882">
            <v>0</v>
          </cell>
          <cell r="EF882">
            <v>0</v>
          </cell>
          <cell r="EJ882">
            <v>0</v>
          </cell>
          <cell r="EL882">
            <v>0</v>
          </cell>
          <cell r="EN882">
            <v>0</v>
          </cell>
          <cell r="EP882">
            <v>0</v>
          </cell>
          <cell r="ER882">
            <v>0</v>
          </cell>
          <cell r="ET882">
            <v>0</v>
          </cell>
          <cell r="EX882">
            <v>0</v>
          </cell>
          <cell r="EZ882">
            <v>0</v>
          </cell>
          <cell r="FD882">
            <v>0</v>
          </cell>
          <cell r="FF882">
            <v>0</v>
          </cell>
        </row>
        <row r="883">
          <cell r="A883" t="str">
            <v>GT_DKW5-10</v>
          </cell>
          <cell r="B883" t="str">
            <v>DK-West</v>
          </cell>
          <cell r="G883">
            <v>9</v>
          </cell>
          <cell r="H883">
            <v>17.441860465116278</v>
          </cell>
          <cell r="AK883">
            <v>2.6459999999999999</v>
          </cell>
          <cell r="AL883">
            <v>9.937804218496483</v>
          </cell>
          <cell r="AN883">
            <v>0</v>
          </cell>
          <cell r="AO883">
            <v>0.36</v>
          </cell>
          <cell r="AP883">
            <v>90</v>
          </cell>
          <cell r="AQ883">
            <v>0.72</v>
          </cell>
          <cell r="BG883" t="b">
            <v>1</v>
          </cell>
          <cell r="BO883" t="b">
            <v>0</v>
          </cell>
          <cell r="CA883" t="b">
            <v>0</v>
          </cell>
          <cell r="CB883" t="b">
            <v>0</v>
          </cell>
          <cell r="CD883" t="b">
            <v>0</v>
          </cell>
          <cell r="CE883" t="b">
            <v>0</v>
          </cell>
          <cell r="CG883" t="b">
            <v>0</v>
          </cell>
          <cell r="CH883" t="b">
            <v>0</v>
          </cell>
          <cell r="CP883" t="str">
            <v>ECGASGTD</v>
          </cell>
          <cell r="CT883" t="b">
            <v>0</v>
          </cell>
          <cell r="CV883" t="b">
            <v>0</v>
          </cell>
          <cell r="CX883" t="b">
            <v>0</v>
          </cell>
          <cell r="CZ883" t="b">
            <v>0</v>
          </cell>
          <cell r="DB883" t="b">
            <v>0</v>
          </cell>
          <cell r="DD883" t="b">
            <v>0</v>
          </cell>
          <cell r="DF883" t="b">
            <v>0</v>
          </cell>
          <cell r="DH883" t="b">
            <v>0</v>
          </cell>
          <cell r="DJ883" t="b">
            <v>0</v>
          </cell>
          <cell r="DL883" t="b">
            <v>0</v>
          </cell>
          <cell r="DN883" t="b">
            <v>0</v>
          </cell>
          <cell r="DP883" t="b">
            <v>0</v>
          </cell>
          <cell r="DV883">
            <v>0</v>
          </cell>
          <cell r="DX883">
            <v>0</v>
          </cell>
          <cell r="DZ883">
            <v>0</v>
          </cell>
          <cell r="EB883">
            <v>0</v>
          </cell>
          <cell r="ED883">
            <v>0</v>
          </cell>
          <cell r="EF883">
            <v>0</v>
          </cell>
          <cell r="EJ883">
            <v>0</v>
          </cell>
          <cell r="EL883">
            <v>0</v>
          </cell>
          <cell r="EN883">
            <v>0</v>
          </cell>
          <cell r="EP883">
            <v>0</v>
          </cell>
          <cell r="ER883">
            <v>0</v>
          </cell>
          <cell r="ET883">
            <v>0</v>
          </cell>
          <cell r="EX883">
            <v>0</v>
          </cell>
          <cell r="EZ883">
            <v>0</v>
          </cell>
          <cell r="FD883">
            <v>0</v>
          </cell>
          <cell r="FF883">
            <v>0</v>
          </cell>
        </row>
        <row r="884">
          <cell r="A884" t="str">
            <v>GT_DKW5-10</v>
          </cell>
          <cell r="B884" t="str">
            <v>DK-West</v>
          </cell>
          <cell r="G884">
            <v>9</v>
          </cell>
          <cell r="H884">
            <v>17.441860465116278</v>
          </cell>
          <cell r="AK884">
            <v>2.6459999999999999</v>
          </cell>
          <cell r="AL884">
            <v>9.937804218496483</v>
          </cell>
          <cell r="AN884">
            <v>0</v>
          </cell>
          <cell r="AO884">
            <v>0.36</v>
          </cell>
          <cell r="AP884">
            <v>90</v>
          </cell>
          <cell r="AQ884">
            <v>0.72</v>
          </cell>
          <cell r="BG884" t="b">
            <v>1</v>
          </cell>
          <cell r="BO884" t="b">
            <v>0</v>
          </cell>
          <cell r="CA884" t="b">
            <v>0</v>
          </cell>
          <cell r="CB884" t="b">
            <v>0</v>
          </cell>
          <cell r="CD884" t="b">
            <v>0</v>
          </cell>
          <cell r="CE884" t="b">
            <v>0</v>
          </cell>
          <cell r="CG884" t="b">
            <v>0</v>
          </cell>
          <cell r="CH884" t="b">
            <v>0</v>
          </cell>
          <cell r="CP884" t="str">
            <v>ECGASGTD</v>
          </cell>
          <cell r="CT884" t="b">
            <v>0</v>
          </cell>
          <cell r="CV884" t="b">
            <v>0</v>
          </cell>
          <cell r="CX884" t="b">
            <v>0</v>
          </cell>
          <cell r="CZ884" t="b">
            <v>0</v>
          </cell>
          <cell r="DB884" t="b">
            <v>0</v>
          </cell>
          <cell r="DD884" t="b">
            <v>0</v>
          </cell>
          <cell r="DF884" t="b">
            <v>0</v>
          </cell>
          <cell r="DH884" t="b">
            <v>0</v>
          </cell>
          <cell r="DJ884" t="b">
            <v>0</v>
          </cell>
          <cell r="DL884" t="b">
            <v>0</v>
          </cell>
          <cell r="DN884" t="b">
            <v>0</v>
          </cell>
          <cell r="DP884" t="b">
            <v>0</v>
          </cell>
          <cell r="DV884">
            <v>0</v>
          </cell>
          <cell r="DX884">
            <v>0</v>
          </cell>
          <cell r="DZ884">
            <v>0</v>
          </cell>
          <cell r="EB884">
            <v>0</v>
          </cell>
          <cell r="ED884">
            <v>0</v>
          </cell>
          <cell r="EF884">
            <v>0</v>
          </cell>
          <cell r="EJ884">
            <v>0</v>
          </cell>
          <cell r="EL884">
            <v>0</v>
          </cell>
          <cell r="EN884">
            <v>0</v>
          </cell>
          <cell r="EP884">
            <v>0</v>
          </cell>
          <cell r="ER884">
            <v>0</v>
          </cell>
          <cell r="ET884">
            <v>0</v>
          </cell>
          <cell r="EX884">
            <v>0</v>
          </cell>
          <cell r="EZ884">
            <v>0</v>
          </cell>
          <cell r="FD884">
            <v>0</v>
          </cell>
          <cell r="FF884">
            <v>0</v>
          </cell>
        </row>
        <row r="885">
          <cell r="A885" t="str">
            <v>GT_DKW5-10</v>
          </cell>
          <cell r="B885" t="str">
            <v>DK-West</v>
          </cell>
          <cell r="G885">
            <v>9</v>
          </cell>
          <cell r="H885">
            <v>17.441860465116278</v>
          </cell>
          <cell r="AK885">
            <v>2.6459999999999999</v>
          </cell>
          <cell r="AL885">
            <v>9.937804218496483</v>
          </cell>
          <cell r="AN885">
            <v>0</v>
          </cell>
          <cell r="AO885">
            <v>0.36</v>
          </cell>
          <cell r="AP885">
            <v>90</v>
          </cell>
          <cell r="AQ885">
            <v>0.72</v>
          </cell>
          <cell r="BG885" t="b">
            <v>1</v>
          </cell>
          <cell r="BO885" t="b">
            <v>1</v>
          </cell>
          <cell r="CA885" t="b">
            <v>1</v>
          </cell>
          <cell r="CB885" t="b">
            <v>1</v>
          </cell>
          <cell r="CD885" t="b">
            <v>0</v>
          </cell>
          <cell r="CE885" t="b">
            <v>0</v>
          </cell>
          <cell r="CG885" t="b">
            <v>0</v>
          </cell>
          <cell r="CH885" t="b">
            <v>0</v>
          </cell>
          <cell r="CP885" t="str">
            <v>ECGASGTD</v>
          </cell>
          <cell r="CT885" t="b">
            <v>0</v>
          </cell>
          <cell r="CV885" t="b">
            <v>0</v>
          </cell>
          <cell r="CX885" t="b">
            <v>0</v>
          </cell>
          <cell r="CZ885" t="b">
            <v>0</v>
          </cell>
          <cell r="DB885" t="b">
            <v>0</v>
          </cell>
          <cell r="DD885" t="b">
            <v>0</v>
          </cell>
          <cell r="DF885" t="b">
            <v>0</v>
          </cell>
          <cell r="DH885" t="b">
            <v>0</v>
          </cell>
          <cell r="DJ885" t="b">
            <v>0</v>
          </cell>
          <cell r="DL885" t="b">
            <v>0</v>
          </cell>
          <cell r="DN885" t="b">
            <v>0</v>
          </cell>
          <cell r="DP885" t="b">
            <v>0</v>
          </cell>
          <cell r="DV885">
            <v>9</v>
          </cell>
          <cell r="DX885">
            <v>9</v>
          </cell>
          <cell r="DZ885">
            <v>9</v>
          </cell>
          <cell r="EB885">
            <v>9</v>
          </cell>
          <cell r="ED885">
            <v>0</v>
          </cell>
          <cell r="EF885">
            <v>0</v>
          </cell>
          <cell r="EJ885">
            <v>17.441860465116278</v>
          </cell>
          <cell r="EL885">
            <v>17.441860465116278</v>
          </cell>
          <cell r="EN885">
            <v>17.441860465116278</v>
          </cell>
          <cell r="EP885">
            <v>17.441860465116278</v>
          </cell>
          <cell r="ER885">
            <v>0</v>
          </cell>
          <cell r="ET885">
            <v>0</v>
          </cell>
          <cell r="EX885">
            <v>0</v>
          </cell>
          <cell r="EZ885">
            <v>0</v>
          </cell>
          <cell r="FD885">
            <v>0</v>
          </cell>
          <cell r="FF885">
            <v>0</v>
          </cell>
        </row>
        <row r="886">
          <cell r="A886" t="str">
            <v>GT_DKW5-10</v>
          </cell>
          <cell r="B886" t="str">
            <v>DK-West</v>
          </cell>
          <cell r="G886">
            <v>9</v>
          </cell>
          <cell r="H886">
            <v>17.441860465116278</v>
          </cell>
          <cell r="AK886">
            <v>2.6459999999999999</v>
          </cell>
          <cell r="AL886">
            <v>9.937804218496483</v>
          </cell>
          <cell r="AN886">
            <v>0</v>
          </cell>
          <cell r="AO886">
            <v>0.36</v>
          </cell>
          <cell r="AP886">
            <v>90</v>
          </cell>
          <cell r="AQ886">
            <v>0.72</v>
          </cell>
          <cell r="BG886" t="b">
            <v>1</v>
          </cell>
          <cell r="BO886" t="b">
            <v>0</v>
          </cell>
          <cell r="CA886" t="b">
            <v>0</v>
          </cell>
          <cell r="CB886" t="b">
            <v>0</v>
          </cell>
          <cell r="CD886" t="b">
            <v>1</v>
          </cell>
          <cell r="CE886" t="b">
            <v>1</v>
          </cell>
          <cell r="CG886" t="b">
            <v>0</v>
          </cell>
          <cell r="CH886" t="b">
            <v>0</v>
          </cell>
          <cell r="CP886" t="str">
            <v>ECGASGTD</v>
          </cell>
          <cell r="CT886" t="b">
            <v>1</v>
          </cell>
          <cell r="CV886" t="b">
            <v>1</v>
          </cell>
          <cell r="CX886" t="b">
            <v>1</v>
          </cell>
          <cell r="CZ886" t="b">
            <v>1</v>
          </cell>
          <cell r="DB886" t="b">
            <v>0</v>
          </cell>
          <cell r="DD886" t="b">
            <v>0</v>
          </cell>
          <cell r="DF886" t="b">
            <v>1</v>
          </cell>
          <cell r="DH886" t="b">
            <v>1</v>
          </cell>
          <cell r="DJ886" t="b">
            <v>1</v>
          </cell>
          <cell r="DL886" t="b">
            <v>1</v>
          </cell>
          <cell r="DN886" t="b">
            <v>0</v>
          </cell>
          <cell r="DP886" t="b">
            <v>0</v>
          </cell>
          <cell r="DV886">
            <v>0</v>
          </cell>
          <cell r="DX886">
            <v>0</v>
          </cell>
          <cell r="DZ886">
            <v>0</v>
          </cell>
          <cell r="EB886">
            <v>0</v>
          </cell>
          <cell r="ED886">
            <v>0</v>
          </cell>
          <cell r="EF886">
            <v>0</v>
          </cell>
          <cell r="EJ886">
            <v>0</v>
          </cell>
          <cell r="EL886">
            <v>0</v>
          </cell>
          <cell r="EN886">
            <v>0</v>
          </cell>
          <cell r="EP886">
            <v>0</v>
          </cell>
          <cell r="ER886">
            <v>0</v>
          </cell>
          <cell r="ET886">
            <v>0</v>
          </cell>
          <cell r="EX886">
            <v>9</v>
          </cell>
          <cell r="EZ886">
            <v>17.441860465116278</v>
          </cell>
          <cell r="FD886">
            <v>0</v>
          </cell>
          <cell r="FF886">
            <v>0</v>
          </cell>
        </row>
        <row r="887">
          <cell r="A887" t="str">
            <v>Kombi_DKW5-10</v>
          </cell>
          <cell r="B887" t="str">
            <v>DK-West</v>
          </cell>
          <cell r="G887">
            <v>15</v>
          </cell>
          <cell r="H887">
            <v>19.815059445178335</v>
          </cell>
          <cell r="AK887">
            <v>5.5649999999999995</v>
          </cell>
          <cell r="AL887">
            <v>9.7112114321811926</v>
          </cell>
          <cell r="AN887">
            <v>0</v>
          </cell>
          <cell r="AO887">
            <v>1.5</v>
          </cell>
          <cell r="AP887">
            <v>450</v>
          </cell>
          <cell r="AQ887">
            <v>1.5</v>
          </cell>
          <cell r="BG887" t="b">
            <v>1</v>
          </cell>
          <cell r="BO887" t="b">
            <v>0</v>
          </cell>
          <cell r="CA887" t="b">
            <v>0</v>
          </cell>
          <cell r="CB887" t="b">
            <v>0</v>
          </cell>
          <cell r="CD887" t="b">
            <v>0</v>
          </cell>
          <cell r="CE887" t="b">
            <v>0</v>
          </cell>
          <cell r="CG887" t="b">
            <v>0</v>
          </cell>
          <cell r="CH887" t="b">
            <v>0</v>
          </cell>
          <cell r="CP887" t="str">
            <v>ECGASEND</v>
          </cell>
          <cell r="CT887" t="b">
            <v>0</v>
          </cell>
          <cell r="CV887" t="b">
            <v>0</v>
          </cell>
          <cell r="CX887" t="b">
            <v>0</v>
          </cell>
          <cell r="CZ887" t="b">
            <v>0</v>
          </cell>
          <cell r="DB887" t="b">
            <v>0</v>
          </cell>
          <cell r="DD887" t="b">
            <v>0</v>
          </cell>
          <cell r="DF887" t="b">
            <v>0</v>
          </cell>
          <cell r="DH887" t="b">
            <v>0</v>
          </cell>
          <cell r="DJ887" t="b">
            <v>0</v>
          </cell>
          <cell r="DL887" t="b">
            <v>0</v>
          </cell>
          <cell r="DN887" t="b">
            <v>0</v>
          </cell>
          <cell r="DP887" t="b">
            <v>0</v>
          </cell>
          <cell r="DV887">
            <v>0</v>
          </cell>
          <cell r="DX887">
            <v>0</v>
          </cell>
          <cell r="DZ887">
            <v>0</v>
          </cell>
          <cell r="EB887">
            <v>0</v>
          </cell>
          <cell r="ED887">
            <v>0</v>
          </cell>
          <cell r="EF887">
            <v>0</v>
          </cell>
          <cell r="EJ887">
            <v>0</v>
          </cell>
          <cell r="EL887">
            <v>0</v>
          </cell>
          <cell r="EN887">
            <v>0</v>
          </cell>
          <cell r="EP887">
            <v>0</v>
          </cell>
          <cell r="ER887">
            <v>0</v>
          </cell>
          <cell r="ET887">
            <v>0</v>
          </cell>
          <cell r="EX887">
            <v>0</v>
          </cell>
          <cell r="EZ887">
            <v>0</v>
          </cell>
          <cell r="FD887">
            <v>0</v>
          </cell>
          <cell r="FF887">
            <v>0</v>
          </cell>
        </row>
        <row r="888">
          <cell r="A888" t="str">
            <v>Kombi_DKW5-10</v>
          </cell>
          <cell r="B888" t="str">
            <v>DK-West</v>
          </cell>
          <cell r="G888">
            <v>15</v>
          </cell>
          <cell r="H888">
            <v>19.815059445178335</v>
          </cell>
          <cell r="AK888">
            <v>5.5649999999999995</v>
          </cell>
          <cell r="AL888">
            <v>9.7112114321811926</v>
          </cell>
          <cell r="AN888">
            <v>0</v>
          </cell>
          <cell r="AO888">
            <v>1.5</v>
          </cell>
          <cell r="AP888">
            <v>450</v>
          </cell>
          <cell r="AQ888">
            <v>1.5</v>
          </cell>
          <cell r="BG888" t="b">
            <v>1</v>
          </cell>
          <cell r="BO888" t="b">
            <v>0</v>
          </cell>
          <cell r="CA888" t="b">
            <v>0</v>
          </cell>
          <cell r="CB888" t="b">
            <v>0</v>
          </cell>
          <cell r="CD888" t="b">
            <v>0</v>
          </cell>
          <cell r="CE888" t="b">
            <v>0</v>
          </cell>
          <cell r="CG888" t="b">
            <v>0</v>
          </cell>
          <cell r="CH888" t="b">
            <v>0</v>
          </cell>
          <cell r="CP888" t="str">
            <v>ECGASEND</v>
          </cell>
          <cell r="CT888" t="b">
            <v>0</v>
          </cell>
          <cell r="CV888" t="b">
            <v>0</v>
          </cell>
          <cell r="CX888" t="b">
            <v>0</v>
          </cell>
          <cell r="CZ888" t="b">
            <v>0</v>
          </cell>
          <cell r="DB888" t="b">
            <v>0</v>
          </cell>
          <cell r="DD888" t="b">
            <v>0</v>
          </cell>
          <cell r="DF888" t="b">
            <v>0</v>
          </cell>
          <cell r="DH888" t="b">
            <v>0</v>
          </cell>
          <cell r="DJ888" t="b">
            <v>0</v>
          </cell>
          <cell r="DL888" t="b">
            <v>0</v>
          </cell>
          <cell r="DN888" t="b">
            <v>0</v>
          </cell>
          <cell r="DP888" t="b">
            <v>0</v>
          </cell>
          <cell r="DV888">
            <v>0</v>
          </cell>
          <cell r="DX888">
            <v>0</v>
          </cell>
          <cell r="DZ888">
            <v>0</v>
          </cell>
          <cell r="EB888">
            <v>0</v>
          </cell>
          <cell r="ED888">
            <v>0</v>
          </cell>
          <cell r="EF888">
            <v>0</v>
          </cell>
          <cell r="EJ888">
            <v>0</v>
          </cell>
          <cell r="EL888">
            <v>0</v>
          </cell>
          <cell r="EN888">
            <v>0</v>
          </cell>
          <cell r="EP888">
            <v>0</v>
          </cell>
          <cell r="ER888">
            <v>0</v>
          </cell>
          <cell r="ET888">
            <v>0</v>
          </cell>
          <cell r="EX888">
            <v>0</v>
          </cell>
          <cell r="EZ888">
            <v>0</v>
          </cell>
          <cell r="FD888">
            <v>0</v>
          </cell>
          <cell r="FF888">
            <v>0</v>
          </cell>
        </row>
        <row r="889">
          <cell r="A889" t="str">
            <v>Kombi_DKW5-10</v>
          </cell>
          <cell r="B889" t="str">
            <v>DK-West</v>
          </cell>
          <cell r="G889">
            <v>15</v>
          </cell>
          <cell r="H889">
            <v>19.815059445178335</v>
          </cell>
          <cell r="AK889">
            <v>5.5649999999999995</v>
          </cell>
          <cell r="AL889">
            <v>9.7112114321811926</v>
          </cell>
          <cell r="AN889">
            <v>0</v>
          </cell>
          <cell r="AO889">
            <v>1.5</v>
          </cell>
          <cell r="AP889">
            <v>450</v>
          </cell>
          <cell r="AQ889">
            <v>1.5</v>
          </cell>
          <cell r="BG889" t="b">
            <v>1</v>
          </cell>
          <cell r="BO889" t="b">
            <v>1</v>
          </cell>
          <cell r="CA889" t="b">
            <v>1</v>
          </cell>
          <cell r="CB889" t="b">
            <v>1</v>
          </cell>
          <cell r="CD889" t="b">
            <v>0</v>
          </cell>
          <cell r="CE889" t="b">
            <v>0</v>
          </cell>
          <cell r="CG889" t="b">
            <v>0</v>
          </cell>
          <cell r="CH889" t="b">
            <v>0</v>
          </cell>
          <cell r="CP889" t="str">
            <v>ECGASEND</v>
          </cell>
          <cell r="CT889" t="b">
            <v>0</v>
          </cell>
          <cell r="CV889" t="b">
            <v>0</v>
          </cell>
          <cell r="CX889" t="b">
            <v>0</v>
          </cell>
          <cell r="CZ889" t="b">
            <v>0</v>
          </cell>
          <cell r="DB889" t="b">
            <v>0</v>
          </cell>
          <cell r="DD889" t="b">
            <v>0</v>
          </cell>
          <cell r="DF889" t="b">
            <v>0</v>
          </cell>
          <cell r="DH889" t="b">
            <v>0</v>
          </cell>
          <cell r="DJ889" t="b">
            <v>0</v>
          </cell>
          <cell r="DL889" t="b">
            <v>0</v>
          </cell>
          <cell r="DN889" t="b">
            <v>0</v>
          </cell>
          <cell r="DP889" t="b">
            <v>0</v>
          </cell>
          <cell r="DV889">
            <v>15</v>
          </cell>
          <cell r="DX889">
            <v>15</v>
          </cell>
          <cell r="DZ889">
            <v>15</v>
          </cell>
          <cell r="EB889">
            <v>15</v>
          </cell>
          <cell r="ED889">
            <v>0</v>
          </cell>
          <cell r="EF889">
            <v>0</v>
          </cell>
          <cell r="EJ889">
            <v>19.815059445178335</v>
          </cell>
          <cell r="EL889">
            <v>19.815059445178335</v>
          </cell>
          <cell r="EN889">
            <v>19.815059445178335</v>
          </cell>
          <cell r="EP889">
            <v>19.815059445178335</v>
          </cell>
          <cell r="ER889">
            <v>0</v>
          </cell>
          <cell r="ET889">
            <v>0</v>
          </cell>
          <cell r="EX889">
            <v>0</v>
          </cell>
          <cell r="EZ889">
            <v>0</v>
          </cell>
          <cell r="FD889">
            <v>0</v>
          </cell>
          <cell r="FF889">
            <v>0</v>
          </cell>
        </row>
        <row r="890">
          <cell r="A890" t="str">
            <v>Kombi_DKW5-10</v>
          </cell>
          <cell r="B890" t="str">
            <v>DK-West</v>
          </cell>
          <cell r="G890">
            <v>15</v>
          </cell>
          <cell r="H890">
            <v>19.815059445178335</v>
          </cell>
          <cell r="AK890">
            <v>5.5649999999999995</v>
          </cell>
          <cell r="AL890">
            <v>9.7112114321811926</v>
          </cell>
          <cell r="AN890">
            <v>0</v>
          </cell>
          <cell r="AO890">
            <v>1.5</v>
          </cell>
          <cell r="AP890">
            <v>450</v>
          </cell>
          <cell r="AQ890">
            <v>1.5</v>
          </cell>
          <cell r="BG890" t="b">
            <v>1</v>
          </cell>
          <cell r="BO890" t="b">
            <v>0</v>
          </cell>
          <cell r="CA890" t="b">
            <v>0</v>
          </cell>
          <cell r="CB890" t="b">
            <v>0</v>
          </cell>
          <cell r="CD890" t="b">
            <v>1</v>
          </cell>
          <cell r="CE890" t="b">
            <v>1</v>
          </cell>
          <cell r="CG890" t="b">
            <v>0</v>
          </cell>
          <cell r="CH890" t="b">
            <v>0</v>
          </cell>
          <cell r="CP890" t="str">
            <v>ECGASEND</v>
          </cell>
          <cell r="CT890" t="b">
            <v>1</v>
          </cell>
          <cell r="CV890" t="b">
            <v>1</v>
          </cell>
          <cell r="CX890" t="b">
            <v>1</v>
          </cell>
          <cell r="CZ890" t="b">
            <v>1</v>
          </cell>
          <cell r="DB890" t="b">
            <v>0</v>
          </cell>
          <cell r="DD890" t="b">
            <v>0</v>
          </cell>
          <cell r="DF890" t="b">
            <v>1</v>
          </cell>
          <cell r="DH890" t="b">
            <v>1</v>
          </cell>
          <cell r="DJ890" t="b">
            <v>1</v>
          </cell>
          <cell r="DL890" t="b">
            <v>1</v>
          </cell>
          <cell r="DN890" t="b">
            <v>0</v>
          </cell>
          <cell r="DP890" t="b">
            <v>0</v>
          </cell>
          <cell r="DV890">
            <v>0</v>
          </cell>
          <cell r="DX890">
            <v>0</v>
          </cell>
          <cell r="DZ890">
            <v>0</v>
          </cell>
          <cell r="EB890">
            <v>0</v>
          </cell>
          <cell r="ED890">
            <v>0</v>
          </cell>
          <cell r="EF890">
            <v>0</v>
          </cell>
          <cell r="EJ890">
            <v>0</v>
          </cell>
          <cell r="EL890">
            <v>0</v>
          </cell>
          <cell r="EN890">
            <v>0</v>
          </cell>
          <cell r="EP890">
            <v>0</v>
          </cell>
          <cell r="ER890">
            <v>0</v>
          </cell>
          <cell r="ET890">
            <v>0</v>
          </cell>
          <cell r="EX890">
            <v>15</v>
          </cell>
          <cell r="EZ890">
            <v>19.815059445178335</v>
          </cell>
          <cell r="FD890">
            <v>0</v>
          </cell>
          <cell r="FF890">
            <v>0</v>
          </cell>
        </row>
        <row r="891">
          <cell r="A891" t="str">
            <v>GM_DKW5-10</v>
          </cell>
          <cell r="B891" t="str">
            <v>DK-West</v>
          </cell>
          <cell r="G891">
            <v>174</v>
          </cell>
          <cell r="H891">
            <v>213.49693251533745</v>
          </cell>
          <cell r="AK891">
            <v>69.426000000000002</v>
          </cell>
          <cell r="AL891">
            <v>104.52181113327565</v>
          </cell>
          <cell r="AN891">
            <v>0</v>
          </cell>
          <cell r="AO891">
            <v>17.400000000000002</v>
          </cell>
          <cell r="AP891">
            <v>5220</v>
          </cell>
          <cell r="AQ891">
            <v>17.400000000000002</v>
          </cell>
          <cell r="BG891" t="b">
            <v>1</v>
          </cell>
          <cell r="BO891" t="b">
            <v>0</v>
          </cell>
          <cell r="CA891" t="b">
            <v>0</v>
          </cell>
          <cell r="CB891" t="b">
            <v>0</v>
          </cell>
          <cell r="CD891" t="b">
            <v>0</v>
          </cell>
          <cell r="CE891" t="b">
            <v>0</v>
          </cell>
          <cell r="CG891" t="b">
            <v>0</v>
          </cell>
          <cell r="CH891" t="b">
            <v>0</v>
          </cell>
          <cell r="CP891" t="str">
            <v>ECGASEND</v>
          </cell>
          <cell r="CT891" t="b">
            <v>0</v>
          </cell>
          <cell r="CV891" t="b">
            <v>0</v>
          </cell>
          <cell r="CX891" t="b">
            <v>0</v>
          </cell>
          <cell r="CZ891" t="b">
            <v>0</v>
          </cell>
          <cell r="DB891" t="b">
            <v>0</v>
          </cell>
          <cell r="DD891" t="b">
            <v>0</v>
          </cell>
          <cell r="DF891" t="b">
            <v>0</v>
          </cell>
          <cell r="DH891" t="b">
            <v>0</v>
          </cell>
          <cell r="DJ891" t="b">
            <v>0</v>
          </cell>
          <cell r="DL891" t="b">
            <v>0</v>
          </cell>
          <cell r="DN891" t="b">
            <v>0</v>
          </cell>
          <cell r="DP891" t="b">
            <v>0</v>
          </cell>
          <cell r="DV891">
            <v>0</v>
          </cell>
          <cell r="DX891">
            <v>0</v>
          </cell>
          <cell r="DZ891">
            <v>0</v>
          </cell>
          <cell r="EB891">
            <v>0</v>
          </cell>
          <cell r="ED891">
            <v>0</v>
          </cell>
          <cell r="EF891">
            <v>0</v>
          </cell>
          <cell r="EJ891">
            <v>0</v>
          </cell>
          <cell r="EL891">
            <v>0</v>
          </cell>
          <cell r="EN891">
            <v>0</v>
          </cell>
          <cell r="EP891">
            <v>0</v>
          </cell>
          <cell r="ER891">
            <v>0</v>
          </cell>
          <cell r="ET891">
            <v>0</v>
          </cell>
          <cell r="EX891">
            <v>0</v>
          </cell>
          <cell r="EZ891">
            <v>0</v>
          </cell>
          <cell r="FD891">
            <v>0</v>
          </cell>
          <cell r="FF891">
            <v>0</v>
          </cell>
        </row>
        <row r="892">
          <cell r="A892" t="str">
            <v>GM_DKW5-10</v>
          </cell>
          <cell r="B892" t="str">
            <v>DK-West</v>
          </cell>
          <cell r="G892">
            <v>174</v>
          </cell>
          <cell r="H892">
            <v>213.49693251533745</v>
          </cell>
          <cell r="AK892">
            <v>69.426000000000002</v>
          </cell>
          <cell r="AL892">
            <v>104.52181113327565</v>
          </cell>
          <cell r="AN892">
            <v>0</v>
          </cell>
          <cell r="AO892">
            <v>17.400000000000002</v>
          </cell>
          <cell r="AP892">
            <v>5220</v>
          </cell>
          <cell r="AQ892">
            <v>17.400000000000002</v>
          </cell>
          <cell r="BG892" t="b">
            <v>1</v>
          </cell>
          <cell r="BO892" t="b">
            <v>0</v>
          </cell>
          <cell r="CA892" t="b">
            <v>0</v>
          </cell>
          <cell r="CB892" t="b">
            <v>0</v>
          </cell>
          <cell r="CD892" t="b">
            <v>0</v>
          </cell>
          <cell r="CE892" t="b">
            <v>0</v>
          </cell>
          <cell r="CG892" t="b">
            <v>0</v>
          </cell>
          <cell r="CH892" t="b">
            <v>0</v>
          </cell>
          <cell r="CP892" t="str">
            <v>ECGASEND</v>
          </cell>
          <cell r="CT892" t="b">
            <v>0</v>
          </cell>
          <cell r="CV892" t="b">
            <v>0</v>
          </cell>
          <cell r="CX892" t="b">
            <v>0</v>
          </cell>
          <cell r="CZ892" t="b">
            <v>0</v>
          </cell>
          <cell r="DB892" t="b">
            <v>0</v>
          </cell>
          <cell r="DD892" t="b">
            <v>0</v>
          </cell>
          <cell r="DF892" t="b">
            <v>0</v>
          </cell>
          <cell r="DH892" t="b">
            <v>0</v>
          </cell>
          <cell r="DJ892" t="b">
            <v>0</v>
          </cell>
          <cell r="DL892" t="b">
            <v>0</v>
          </cell>
          <cell r="DN892" t="b">
            <v>0</v>
          </cell>
          <cell r="DP892" t="b">
            <v>0</v>
          </cell>
          <cell r="DV892">
            <v>0</v>
          </cell>
          <cell r="DX892">
            <v>0</v>
          </cell>
          <cell r="DZ892">
            <v>0</v>
          </cell>
          <cell r="EB892">
            <v>0</v>
          </cell>
          <cell r="ED892">
            <v>0</v>
          </cell>
          <cell r="EF892">
            <v>0</v>
          </cell>
          <cell r="EJ892">
            <v>0</v>
          </cell>
          <cell r="EL892">
            <v>0</v>
          </cell>
          <cell r="EN892">
            <v>0</v>
          </cell>
          <cell r="EP892">
            <v>0</v>
          </cell>
          <cell r="ER892">
            <v>0</v>
          </cell>
          <cell r="ET892">
            <v>0</v>
          </cell>
          <cell r="EX892">
            <v>0</v>
          </cell>
          <cell r="EZ892">
            <v>0</v>
          </cell>
          <cell r="FD892">
            <v>0</v>
          </cell>
          <cell r="FF892">
            <v>0</v>
          </cell>
        </row>
        <row r="893">
          <cell r="A893" t="str">
            <v>GM_DKW5-10</v>
          </cell>
          <cell r="B893" t="str">
            <v>DK-West</v>
          </cell>
          <cell r="G893">
            <v>174</v>
          </cell>
          <cell r="H893">
            <v>213.49693251533745</v>
          </cell>
          <cell r="AK893">
            <v>69.426000000000002</v>
          </cell>
          <cell r="AL893">
            <v>104.52181113327565</v>
          </cell>
          <cell r="AN893">
            <v>0</v>
          </cell>
          <cell r="AO893">
            <v>17.400000000000002</v>
          </cell>
          <cell r="AP893">
            <v>5220</v>
          </cell>
          <cell r="AQ893">
            <v>17.400000000000002</v>
          </cell>
          <cell r="BG893" t="b">
            <v>1</v>
          </cell>
          <cell r="BO893" t="b">
            <v>1</v>
          </cell>
          <cell r="CA893" t="b">
            <v>1</v>
          </cell>
          <cell r="CB893" t="b">
            <v>1</v>
          </cell>
          <cell r="CD893" t="b">
            <v>0</v>
          </cell>
          <cell r="CE893" t="b">
            <v>0</v>
          </cell>
          <cell r="CG893" t="b">
            <v>0</v>
          </cell>
          <cell r="CH893" t="b">
            <v>0</v>
          </cell>
          <cell r="CP893" t="str">
            <v>ECGASEND</v>
          </cell>
          <cell r="CT893" t="b">
            <v>0</v>
          </cell>
          <cell r="CV893" t="b">
            <v>0</v>
          </cell>
          <cell r="CX893" t="b">
            <v>0</v>
          </cell>
          <cell r="CZ893" t="b">
            <v>0</v>
          </cell>
          <cell r="DB893" t="b">
            <v>0</v>
          </cell>
          <cell r="DD893" t="b">
            <v>0</v>
          </cell>
          <cell r="DF893" t="b">
            <v>0</v>
          </cell>
          <cell r="DH893" t="b">
            <v>0</v>
          </cell>
          <cell r="DJ893" t="b">
            <v>0</v>
          </cell>
          <cell r="DL893" t="b">
            <v>0</v>
          </cell>
          <cell r="DN893" t="b">
            <v>0</v>
          </cell>
          <cell r="DP893" t="b">
            <v>0</v>
          </cell>
          <cell r="DV893">
            <v>174</v>
          </cell>
          <cell r="DX893">
            <v>174</v>
          </cell>
          <cell r="DZ893">
            <v>174</v>
          </cell>
          <cell r="EB893">
            <v>174</v>
          </cell>
          <cell r="ED893">
            <v>0</v>
          </cell>
          <cell r="EF893">
            <v>0</v>
          </cell>
          <cell r="EJ893">
            <v>213.49693251533745</v>
          </cell>
          <cell r="EL893">
            <v>213.49693251533745</v>
          </cell>
          <cell r="EN893">
            <v>213.49693251533745</v>
          </cell>
          <cell r="EP893">
            <v>213.49693251533745</v>
          </cell>
          <cell r="ER893">
            <v>0</v>
          </cell>
          <cell r="ET893">
            <v>0</v>
          </cell>
          <cell r="EX893">
            <v>0</v>
          </cell>
          <cell r="EZ893">
            <v>0</v>
          </cell>
          <cell r="FD893">
            <v>0</v>
          </cell>
          <cell r="FF893">
            <v>0</v>
          </cell>
        </row>
        <row r="894">
          <cell r="A894" t="str">
            <v>GM_DKW5-10</v>
          </cell>
          <cell r="B894" t="str">
            <v>DK-West</v>
          </cell>
          <cell r="G894">
            <v>174</v>
          </cell>
          <cell r="H894">
            <v>213.49693251533745</v>
          </cell>
          <cell r="AK894">
            <v>69.426000000000002</v>
          </cell>
          <cell r="AL894">
            <v>104.52181113327565</v>
          </cell>
          <cell r="AN894">
            <v>0</v>
          </cell>
          <cell r="AO894">
            <v>17.400000000000002</v>
          </cell>
          <cell r="AP894">
            <v>5220</v>
          </cell>
          <cell r="AQ894">
            <v>17.400000000000002</v>
          </cell>
          <cell r="BG894" t="b">
            <v>1</v>
          </cell>
          <cell r="BO894" t="b">
            <v>0</v>
          </cell>
          <cell r="CA894" t="b">
            <v>0</v>
          </cell>
          <cell r="CB894" t="b">
            <v>0</v>
          </cell>
          <cell r="CD894" t="b">
            <v>1</v>
          </cell>
          <cell r="CE894" t="b">
            <v>1</v>
          </cell>
          <cell r="CG894" t="b">
            <v>0</v>
          </cell>
          <cell r="CH894" t="b">
            <v>0</v>
          </cell>
          <cell r="CP894" t="str">
            <v>ECGASEND</v>
          </cell>
          <cell r="CT894" t="b">
            <v>1</v>
          </cell>
          <cell r="CV894" t="b">
            <v>1</v>
          </cell>
          <cell r="CX894" t="b">
            <v>1</v>
          </cell>
          <cell r="CZ894" t="b">
            <v>1</v>
          </cell>
          <cell r="DB894" t="b">
            <v>0</v>
          </cell>
          <cell r="DD894" t="b">
            <v>0</v>
          </cell>
          <cell r="DF894" t="b">
            <v>1</v>
          </cell>
          <cell r="DH894" t="b">
            <v>1</v>
          </cell>
          <cell r="DJ894" t="b">
            <v>1</v>
          </cell>
          <cell r="DL894" t="b">
            <v>1</v>
          </cell>
          <cell r="DN894" t="b">
            <v>0</v>
          </cell>
          <cell r="DP894" t="b">
            <v>0</v>
          </cell>
          <cell r="DV894">
            <v>0</v>
          </cell>
          <cell r="DX894">
            <v>0</v>
          </cell>
          <cell r="DZ894">
            <v>0</v>
          </cell>
          <cell r="EB894">
            <v>0</v>
          </cell>
          <cell r="ED894">
            <v>0</v>
          </cell>
          <cell r="EF894">
            <v>0</v>
          </cell>
          <cell r="EJ894">
            <v>0</v>
          </cell>
          <cell r="EL894">
            <v>0</v>
          </cell>
          <cell r="EN894">
            <v>0</v>
          </cell>
          <cell r="EP894">
            <v>0</v>
          </cell>
          <cell r="ER894">
            <v>0</v>
          </cell>
          <cell r="ET894">
            <v>0</v>
          </cell>
          <cell r="EX894">
            <v>174</v>
          </cell>
          <cell r="EZ894">
            <v>213.49693251533745</v>
          </cell>
          <cell r="FD894">
            <v>0</v>
          </cell>
          <cell r="FF894">
            <v>0</v>
          </cell>
        </row>
        <row r="895">
          <cell r="A895" t="str">
            <v>Kedler_DKW5-10_NG</v>
          </cell>
          <cell r="B895" t="str">
            <v>DK-West</v>
          </cell>
          <cell r="G895">
            <v>0</v>
          </cell>
          <cell r="H895">
            <v>419</v>
          </cell>
          <cell r="AK895">
            <v>0</v>
          </cell>
          <cell r="AL895">
            <v>419.83800000000002</v>
          </cell>
          <cell r="AN895">
            <v>0</v>
          </cell>
          <cell r="AO895">
            <v>0</v>
          </cell>
          <cell r="AP895">
            <v>4525.2000000000007</v>
          </cell>
          <cell r="AQ895">
            <v>0</v>
          </cell>
          <cell r="BG895" t="b">
            <v>1</v>
          </cell>
          <cell r="BO895" t="b">
            <v>0</v>
          </cell>
          <cell r="CA895" t="b">
            <v>0</v>
          </cell>
          <cell r="CB895" t="b">
            <v>0</v>
          </cell>
          <cell r="CD895" t="b">
            <v>0</v>
          </cell>
          <cell r="CE895" t="b">
            <v>0</v>
          </cell>
          <cell r="CG895" t="b">
            <v>0</v>
          </cell>
          <cell r="CH895" t="b">
            <v>0</v>
          </cell>
          <cell r="CP895" t="str">
            <v>EHGASBOD</v>
          </cell>
          <cell r="CT895" t="b">
            <v>0</v>
          </cell>
          <cell r="CV895" t="b">
            <v>0</v>
          </cell>
          <cell r="CX895" t="b">
            <v>0</v>
          </cell>
          <cell r="CZ895" t="b">
            <v>0</v>
          </cell>
          <cell r="DB895" t="b">
            <v>0</v>
          </cell>
          <cell r="DD895" t="b">
            <v>0</v>
          </cell>
          <cell r="DF895" t="b">
            <v>0</v>
          </cell>
          <cell r="DH895" t="b">
            <v>0</v>
          </cell>
          <cell r="DJ895" t="b">
            <v>0</v>
          </cell>
          <cell r="DL895" t="b">
            <v>0</v>
          </cell>
          <cell r="DN895" t="b">
            <v>0</v>
          </cell>
          <cell r="DP895" t="b">
            <v>0</v>
          </cell>
          <cell r="DV895">
            <v>0</v>
          </cell>
          <cell r="DX895">
            <v>0</v>
          </cell>
          <cell r="DZ895">
            <v>0</v>
          </cell>
          <cell r="EB895">
            <v>0</v>
          </cell>
          <cell r="ED895">
            <v>0</v>
          </cell>
          <cell r="EF895">
            <v>0</v>
          </cell>
          <cell r="EJ895">
            <v>0</v>
          </cell>
          <cell r="EL895">
            <v>0</v>
          </cell>
          <cell r="EN895">
            <v>0</v>
          </cell>
          <cell r="EP895">
            <v>0</v>
          </cell>
          <cell r="ER895">
            <v>0</v>
          </cell>
          <cell r="ET895">
            <v>0</v>
          </cell>
          <cell r="EX895">
            <v>0</v>
          </cell>
          <cell r="EZ895">
            <v>0</v>
          </cell>
          <cell r="FD895">
            <v>0</v>
          </cell>
          <cell r="FF895">
            <v>0</v>
          </cell>
        </row>
        <row r="896">
          <cell r="A896" t="str">
            <v>Kedler_DKW5-10_NG</v>
          </cell>
          <cell r="B896" t="str">
            <v>DK-West</v>
          </cell>
          <cell r="G896">
            <v>0</v>
          </cell>
          <cell r="H896">
            <v>419</v>
          </cell>
          <cell r="AK896">
            <v>0</v>
          </cell>
          <cell r="AL896">
            <v>419.83800000000002</v>
          </cell>
          <cell r="AN896">
            <v>0</v>
          </cell>
          <cell r="AO896">
            <v>0</v>
          </cell>
          <cell r="AP896">
            <v>4525.2000000000007</v>
          </cell>
          <cell r="AQ896">
            <v>0</v>
          </cell>
          <cell r="BG896" t="b">
            <v>1</v>
          </cell>
          <cell r="BO896" t="b">
            <v>0</v>
          </cell>
          <cell r="CA896" t="b">
            <v>0</v>
          </cell>
          <cell r="CB896" t="b">
            <v>0</v>
          </cell>
          <cell r="CD896" t="b">
            <v>0</v>
          </cell>
          <cell r="CE896" t="b">
            <v>0</v>
          </cell>
          <cell r="CG896" t="b">
            <v>0</v>
          </cell>
          <cell r="CH896" t="b">
            <v>0</v>
          </cell>
          <cell r="CP896" t="str">
            <v>EHGASBOD</v>
          </cell>
          <cell r="CT896" t="b">
            <v>0</v>
          </cell>
          <cell r="CV896" t="b">
            <v>0</v>
          </cell>
          <cell r="CX896" t="b">
            <v>0</v>
          </cell>
          <cell r="CZ896" t="b">
            <v>0</v>
          </cell>
          <cell r="DB896" t="b">
            <v>0</v>
          </cell>
          <cell r="DD896" t="b">
            <v>0</v>
          </cell>
          <cell r="DF896" t="b">
            <v>0</v>
          </cell>
          <cell r="DH896" t="b">
            <v>0</v>
          </cell>
          <cell r="DJ896" t="b">
            <v>0</v>
          </cell>
          <cell r="DL896" t="b">
            <v>0</v>
          </cell>
          <cell r="DN896" t="b">
            <v>0</v>
          </cell>
          <cell r="DP896" t="b">
            <v>0</v>
          </cell>
          <cell r="DV896">
            <v>0</v>
          </cell>
          <cell r="DX896">
            <v>0</v>
          </cell>
          <cell r="DZ896">
            <v>0</v>
          </cell>
          <cell r="EB896">
            <v>0</v>
          </cell>
          <cell r="ED896">
            <v>0</v>
          </cell>
          <cell r="EF896">
            <v>0</v>
          </cell>
          <cell r="EJ896">
            <v>0</v>
          </cell>
          <cell r="EL896">
            <v>0</v>
          </cell>
          <cell r="EN896">
            <v>0</v>
          </cell>
          <cell r="EP896">
            <v>0</v>
          </cell>
          <cell r="ER896">
            <v>0</v>
          </cell>
          <cell r="ET896">
            <v>0</v>
          </cell>
          <cell r="EX896">
            <v>0</v>
          </cell>
          <cell r="EZ896">
            <v>0</v>
          </cell>
          <cell r="FD896">
            <v>0</v>
          </cell>
          <cell r="FF896">
            <v>0</v>
          </cell>
        </row>
        <row r="897">
          <cell r="A897" t="str">
            <v>Kedler_DKW5-10_NG</v>
          </cell>
          <cell r="B897" t="str">
            <v>DK-West</v>
          </cell>
          <cell r="G897">
            <v>0</v>
          </cell>
          <cell r="H897">
            <v>419</v>
          </cell>
          <cell r="AK897">
            <v>0</v>
          </cell>
          <cell r="AL897">
            <v>419.83800000000002</v>
          </cell>
          <cell r="AN897">
            <v>0</v>
          </cell>
          <cell r="AO897">
            <v>0</v>
          </cell>
          <cell r="AP897">
            <v>4525.2000000000007</v>
          </cell>
          <cell r="AQ897">
            <v>0</v>
          </cell>
          <cell r="BG897" t="b">
            <v>1</v>
          </cell>
          <cell r="BO897" t="b">
            <v>1</v>
          </cell>
          <cell r="CA897" t="b">
            <v>0</v>
          </cell>
          <cell r="CB897" t="b">
            <v>1</v>
          </cell>
          <cell r="CD897" t="b">
            <v>0</v>
          </cell>
          <cell r="CE897" t="b">
            <v>0</v>
          </cell>
          <cell r="CG897" t="b">
            <v>0</v>
          </cell>
          <cell r="CH897" t="b">
            <v>0</v>
          </cell>
          <cell r="CP897" t="str">
            <v>EHGASBOD</v>
          </cell>
          <cell r="CT897" t="b">
            <v>0</v>
          </cell>
          <cell r="CV897" t="b">
            <v>0</v>
          </cell>
          <cell r="CX897" t="b">
            <v>0</v>
          </cell>
          <cell r="CZ897" t="b">
            <v>0</v>
          </cell>
          <cell r="DB897" t="b">
            <v>0</v>
          </cell>
          <cell r="DD897" t="b">
            <v>0</v>
          </cell>
          <cell r="DF897" t="b">
            <v>1</v>
          </cell>
          <cell r="DH897" t="b">
            <v>1</v>
          </cell>
          <cell r="DJ897" t="b">
            <v>1</v>
          </cell>
          <cell r="DL897" t="b">
            <v>1</v>
          </cell>
          <cell r="DN897" t="b">
            <v>0</v>
          </cell>
          <cell r="DP897" t="b">
            <v>0</v>
          </cell>
          <cell r="DV897">
            <v>0</v>
          </cell>
          <cell r="DX897">
            <v>0</v>
          </cell>
          <cell r="DZ897">
            <v>0</v>
          </cell>
          <cell r="EB897">
            <v>0</v>
          </cell>
          <cell r="ED897">
            <v>0</v>
          </cell>
          <cell r="EF897">
            <v>0</v>
          </cell>
          <cell r="EJ897">
            <v>419</v>
          </cell>
          <cell r="EL897">
            <v>419</v>
          </cell>
          <cell r="EN897">
            <v>419</v>
          </cell>
          <cell r="EP897">
            <v>419</v>
          </cell>
          <cell r="ER897">
            <v>0</v>
          </cell>
          <cell r="ET897">
            <v>0</v>
          </cell>
          <cell r="EX897">
            <v>0</v>
          </cell>
          <cell r="EZ897">
            <v>0</v>
          </cell>
          <cell r="FD897">
            <v>0</v>
          </cell>
          <cell r="FF897">
            <v>0</v>
          </cell>
        </row>
        <row r="898">
          <cell r="A898" t="str">
            <v>Kedler_DKW5-10_Bio</v>
          </cell>
          <cell r="B898" t="str">
            <v>DK-West</v>
          </cell>
          <cell r="G898">
            <v>0</v>
          </cell>
          <cell r="H898">
            <v>23</v>
          </cell>
          <cell r="AK898">
            <v>0</v>
          </cell>
          <cell r="AL898">
            <v>20.378</v>
          </cell>
          <cell r="AN898">
            <v>0</v>
          </cell>
          <cell r="AO898">
            <v>0.23000000000000004</v>
          </cell>
          <cell r="AP898">
            <v>575.24210526315801</v>
          </cell>
          <cell r="AQ898">
            <v>1.1500000000000001</v>
          </cell>
          <cell r="BG898" t="b">
            <v>1</v>
          </cell>
          <cell r="BO898" t="b">
            <v>1</v>
          </cell>
          <cell r="CA898" t="b">
            <v>0</v>
          </cell>
          <cell r="CB898" t="b">
            <v>1</v>
          </cell>
          <cell r="CD898" t="b">
            <v>0</v>
          </cell>
          <cell r="CE898" t="b">
            <v>0</v>
          </cell>
          <cell r="CG898" t="b">
            <v>0</v>
          </cell>
          <cell r="CH898" t="b">
            <v>0</v>
          </cell>
          <cell r="CP898" t="str">
            <v>EHWOOBOD</v>
          </cell>
          <cell r="CT898" t="b">
            <v>0</v>
          </cell>
          <cell r="CV898" t="b">
            <v>0</v>
          </cell>
          <cell r="CX898" t="b">
            <v>0</v>
          </cell>
          <cell r="CZ898" t="b">
            <v>0</v>
          </cell>
          <cell r="DB898" t="b">
            <v>0</v>
          </cell>
          <cell r="DD898" t="b">
            <v>0</v>
          </cell>
          <cell r="DF898" t="b">
            <v>1</v>
          </cell>
          <cell r="DH898" t="b">
            <v>1</v>
          </cell>
          <cell r="DJ898" t="b">
            <v>1</v>
          </cell>
          <cell r="DL898" t="b">
            <v>1</v>
          </cell>
          <cell r="DN898" t="b">
            <v>0</v>
          </cell>
          <cell r="DP898" t="b">
            <v>0</v>
          </cell>
          <cell r="DV898">
            <v>0</v>
          </cell>
          <cell r="DX898">
            <v>0</v>
          </cell>
          <cell r="DZ898">
            <v>0</v>
          </cell>
          <cell r="EB898">
            <v>0</v>
          </cell>
          <cell r="ED898">
            <v>0</v>
          </cell>
          <cell r="EF898">
            <v>0</v>
          </cell>
          <cell r="EJ898">
            <v>23</v>
          </cell>
          <cell r="EL898">
            <v>23</v>
          </cell>
          <cell r="EN898">
            <v>23</v>
          </cell>
          <cell r="EP898">
            <v>23</v>
          </cell>
          <cell r="ER898">
            <v>0</v>
          </cell>
          <cell r="ET898">
            <v>0</v>
          </cell>
          <cell r="EX898">
            <v>0</v>
          </cell>
          <cell r="EZ898">
            <v>0</v>
          </cell>
          <cell r="FD898">
            <v>0</v>
          </cell>
          <cell r="FF898">
            <v>0</v>
          </cell>
        </row>
        <row r="899">
          <cell r="A899" t="str">
            <v>OVV_DKW5-10</v>
          </cell>
          <cell r="B899" t="str">
            <v>DK-West</v>
          </cell>
          <cell r="G899">
            <v>0</v>
          </cell>
          <cell r="H899">
            <v>2</v>
          </cell>
          <cell r="N899">
            <v>11.667464117575319</v>
          </cell>
          <cell r="AK899">
            <v>0</v>
          </cell>
          <cell r="AL899">
            <v>0</v>
          </cell>
          <cell r="AN899">
            <v>0</v>
          </cell>
          <cell r="AO899">
            <v>0</v>
          </cell>
          <cell r="AP899">
            <v>0</v>
          </cell>
          <cell r="AQ899">
            <v>0</v>
          </cell>
          <cell r="BG899" t="b">
            <v>0</v>
          </cell>
          <cell r="BO899" t="b">
            <v>0</v>
          </cell>
          <cell r="CA899" t="b">
            <v>0</v>
          </cell>
          <cell r="CB899" t="b">
            <v>0</v>
          </cell>
          <cell r="CD899" t="b">
            <v>0</v>
          </cell>
          <cell r="CE899" t="b">
            <v>0</v>
          </cell>
          <cell r="CG899" t="b">
            <v>0</v>
          </cell>
          <cell r="CH899" t="b">
            <v>0</v>
          </cell>
          <cell r="CP899">
            <v>0</v>
          </cell>
          <cell r="CT899" t="b">
            <v>0</v>
          </cell>
          <cell r="CV899" t="b">
            <v>0</v>
          </cell>
          <cell r="CX899" t="b">
            <v>0</v>
          </cell>
          <cell r="CZ899" t="b">
            <v>0</v>
          </cell>
          <cell r="DB899" t="b">
            <v>0</v>
          </cell>
          <cell r="DD899" t="b">
            <v>0</v>
          </cell>
          <cell r="DF899" t="b">
            <v>0</v>
          </cell>
          <cell r="DH899" t="b">
            <v>0</v>
          </cell>
          <cell r="DJ899" t="b">
            <v>0</v>
          </cell>
          <cell r="DL899" t="b">
            <v>0</v>
          </cell>
          <cell r="DN899" t="b">
            <v>0</v>
          </cell>
          <cell r="DP899" t="b">
            <v>0</v>
          </cell>
          <cell r="DV899">
            <v>0</v>
          </cell>
          <cell r="DX899">
            <v>0</v>
          </cell>
          <cell r="DZ899">
            <v>0</v>
          </cell>
          <cell r="EB899">
            <v>0</v>
          </cell>
          <cell r="ED899">
            <v>0</v>
          </cell>
          <cell r="EF899">
            <v>0</v>
          </cell>
          <cell r="EJ899">
            <v>0</v>
          </cell>
          <cell r="EL899">
            <v>0</v>
          </cell>
          <cell r="EN899">
            <v>0</v>
          </cell>
          <cell r="EP899">
            <v>0</v>
          </cell>
          <cell r="ER899">
            <v>0</v>
          </cell>
          <cell r="ET899">
            <v>0</v>
          </cell>
          <cell r="EX899">
            <v>0</v>
          </cell>
          <cell r="EZ899">
            <v>0</v>
          </cell>
          <cell r="FD899">
            <v>0</v>
          </cell>
          <cell r="FF899">
            <v>0</v>
          </cell>
        </row>
        <row r="900">
          <cell r="A900" t="str">
            <v>Elkedler_DKW5-10_2013</v>
          </cell>
          <cell r="B900" t="str">
            <v>DK-West</v>
          </cell>
          <cell r="G900">
            <v>-114</v>
          </cell>
          <cell r="H900">
            <v>114</v>
          </cell>
          <cell r="AK900">
            <v>-114</v>
          </cell>
          <cell r="AL900">
            <v>0</v>
          </cell>
          <cell r="AN900">
            <v>0</v>
          </cell>
          <cell r="AO900">
            <v>0</v>
          </cell>
          <cell r="AP900">
            <v>0</v>
          </cell>
          <cell r="AQ900">
            <v>0</v>
          </cell>
          <cell r="BG900" t="b">
            <v>0</v>
          </cell>
          <cell r="BO900" t="b">
            <v>0</v>
          </cell>
          <cell r="CA900" t="b">
            <v>0</v>
          </cell>
          <cell r="CB900" t="b">
            <v>0</v>
          </cell>
          <cell r="CD900" t="b">
            <v>0</v>
          </cell>
          <cell r="CE900" t="b">
            <v>0</v>
          </cell>
          <cell r="CG900" t="b">
            <v>0</v>
          </cell>
          <cell r="CH900" t="b">
            <v>0</v>
          </cell>
          <cell r="CP900">
            <v>0</v>
          </cell>
          <cell r="CT900" t="b">
            <v>0</v>
          </cell>
          <cell r="CV900" t="b">
            <v>0</v>
          </cell>
          <cell r="CX900" t="b">
            <v>0</v>
          </cell>
          <cell r="CZ900" t="b">
            <v>0</v>
          </cell>
          <cell r="DB900" t="b">
            <v>0</v>
          </cell>
          <cell r="DD900" t="b">
            <v>0</v>
          </cell>
          <cell r="DF900" t="b">
            <v>0</v>
          </cell>
          <cell r="DH900" t="b">
            <v>0</v>
          </cell>
          <cell r="DJ900" t="b">
            <v>0</v>
          </cell>
          <cell r="DL900" t="b">
            <v>0</v>
          </cell>
          <cell r="DN900" t="b">
            <v>0</v>
          </cell>
          <cell r="DP900" t="b">
            <v>0</v>
          </cell>
          <cell r="DV900">
            <v>0</v>
          </cell>
          <cell r="DX900">
            <v>0</v>
          </cell>
          <cell r="DZ900">
            <v>0</v>
          </cell>
          <cell r="EB900">
            <v>0</v>
          </cell>
          <cell r="ED900">
            <v>0</v>
          </cell>
          <cell r="EF900">
            <v>0</v>
          </cell>
          <cell r="EJ900">
            <v>0</v>
          </cell>
          <cell r="EL900">
            <v>0</v>
          </cell>
          <cell r="EN900">
            <v>0</v>
          </cell>
          <cell r="EP900">
            <v>0</v>
          </cell>
          <cell r="ER900">
            <v>0</v>
          </cell>
          <cell r="ET900">
            <v>0</v>
          </cell>
          <cell r="EX900">
            <v>0</v>
          </cell>
          <cell r="EZ900">
            <v>0</v>
          </cell>
          <cell r="FD900">
            <v>0</v>
          </cell>
          <cell r="FF900">
            <v>0</v>
          </cell>
        </row>
        <row r="901">
          <cell r="A901" t="str">
            <v>Elkedler_DKW5-10_2014</v>
          </cell>
          <cell r="B901" t="str">
            <v>DK-West</v>
          </cell>
          <cell r="G901">
            <v>-3.5</v>
          </cell>
          <cell r="H901">
            <v>3.5</v>
          </cell>
          <cell r="AK901">
            <v>-3.5</v>
          </cell>
          <cell r="AL901">
            <v>0</v>
          </cell>
          <cell r="AN901">
            <v>0</v>
          </cell>
          <cell r="AO901">
            <v>0</v>
          </cell>
          <cell r="AP901">
            <v>0</v>
          </cell>
          <cell r="AQ901">
            <v>0</v>
          </cell>
          <cell r="BG901" t="b">
            <v>0</v>
          </cell>
          <cell r="BO901" t="b">
            <v>0</v>
          </cell>
          <cell r="CA901" t="b">
            <v>0</v>
          </cell>
          <cell r="CB901" t="b">
            <v>0</v>
          </cell>
          <cell r="CD901" t="b">
            <v>0</v>
          </cell>
          <cell r="CE901" t="b">
            <v>0</v>
          </cell>
          <cell r="CG901" t="b">
            <v>0</v>
          </cell>
          <cell r="CH901" t="b">
            <v>0</v>
          </cell>
          <cell r="CP901">
            <v>0</v>
          </cell>
          <cell r="CT901" t="b">
            <v>0</v>
          </cell>
          <cell r="CV901" t="b">
            <v>0</v>
          </cell>
          <cell r="CX901" t="b">
            <v>0</v>
          </cell>
          <cell r="CZ901" t="b">
            <v>0</v>
          </cell>
          <cell r="DB901" t="b">
            <v>0</v>
          </cell>
          <cell r="DD901" t="b">
            <v>0</v>
          </cell>
          <cell r="DF901" t="b">
            <v>0</v>
          </cell>
          <cell r="DH901" t="b">
            <v>0</v>
          </cell>
          <cell r="DJ901" t="b">
            <v>0</v>
          </cell>
          <cell r="DL901" t="b">
            <v>0</v>
          </cell>
          <cell r="DN901" t="b">
            <v>0</v>
          </cell>
          <cell r="DP901" t="b">
            <v>0</v>
          </cell>
          <cell r="DV901">
            <v>0</v>
          </cell>
          <cell r="DX901">
            <v>0</v>
          </cell>
          <cell r="DZ901">
            <v>0</v>
          </cell>
          <cell r="EB901">
            <v>0</v>
          </cell>
          <cell r="ED901">
            <v>0</v>
          </cell>
          <cell r="EF901">
            <v>0</v>
          </cell>
          <cell r="EJ901">
            <v>0</v>
          </cell>
          <cell r="EL901">
            <v>0</v>
          </cell>
          <cell r="EN901">
            <v>0</v>
          </cell>
          <cell r="EP901">
            <v>0</v>
          </cell>
          <cell r="ER901">
            <v>0</v>
          </cell>
          <cell r="ET901">
            <v>0</v>
          </cell>
          <cell r="EX901">
            <v>0</v>
          </cell>
          <cell r="EZ901">
            <v>0</v>
          </cell>
          <cell r="FD901">
            <v>0</v>
          </cell>
          <cell r="FF901">
            <v>0</v>
          </cell>
        </row>
        <row r="902">
          <cell r="A902" t="str">
            <v>Elkedler_DKW5-10_2015</v>
          </cell>
          <cell r="B902" t="str">
            <v>DK-West</v>
          </cell>
          <cell r="G902">
            <v>-3.5</v>
          </cell>
          <cell r="H902">
            <v>3.5</v>
          </cell>
          <cell r="AK902">
            <v>-3.5</v>
          </cell>
          <cell r="AL902">
            <v>0</v>
          </cell>
          <cell r="AN902">
            <v>0</v>
          </cell>
          <cell r="AO902">
            <v>0</v>
          </cell>
          <cell r="AP902">
            <v>0</v>
          </cell>
          <cell r="AQ902">
            <v>0</v>
          </cell>
          <cell r="BG902" t="b">
            <v>0</v>
          </cell>
          <cell r="BO902" t="b">
            <v>0</v>
          </cell>
          <cell r="CA902" t="b">
            <v>0</v>
          </cell>
          <cell r="CB902" t="b">
            <v>0</v>
          </cell>
          <cell r="CD902" t="b">
            <v>0</v>
          </cell>
          <cell r="CE902" t="b">
            <v>0</v>
          </cell>
          <cell r="CG902" t="b">
            <v>0</v>
          </cell>
          <cell r="CH902" t="b">
            <v>0</v>
          </cell>
          <cell r="CP902">
            <v>0</v>
          </cell>
          <cell r="CT902" t="b">
            <v>0</v>
          </cell>
          <cell r="CV902" t="b">
            <v>0</v>
          </cell>
          <cell r="CX902" t="b">
            <v>0</v>
          </cell>
          <cell r="CZ902" t="b">
            <v>0</v>
          </cell>
          <cell r="DB902" t="b">
            <v>0</v>
          </cell>
          <cell r="DD902" t="b">
            <v>0</v>
          </cell>
          <cell r="DF902" t="b">
            <v>0</v>
          </cell>
          <cell r="DH902" t="b">
            <v>0</v>
          </cell>
          <cell r="DJ902" t="b">
            <v>0</v>
          </cell>
          <cell r="DL902" t="b">
            <v>0</v>
          </cell>
          <cell r="DN902" t="b">
            <v>0</v>
          </cell>
          <cell r="DP902" t="b">
            <v>0</v>
          </cell>
          <cell r="DV902">
            <v>0</v>
          </cell>
          <cell r="DX902">
            <v>0</v>
          </cell>
          <cell r="DZ902">
            <v>0</v>
          </cell>
          <cell r="EB902">
            <v>0</v>
          </cell>
          <cell r="ED902">
            <v>0</v>
          </cell>
          <cell r="EF902">
            <v>0</v>
          </cell>
          <cell r="EJ902">
            <v>0</v>
          </cell>
          <cell r="EL902">
            <v>0</v>
          </cell>
          <cell r="EN902">
            <v>0</v>
          </cell>
          <cell r="EP902">
            <v>0</v>
          </cell>
          <cell r="ER902">
            <v>0</v>
          </cell>
          <cell r="ET902">
            <v>0</v>
          </cell>
          <cell r="EX902">
            <v>0</v>
          </cell>
          <cell r="EZ902">
            <v>0</v>
          </cell>
          <cell r="FD902">
            <v>0</v>
          </cell>
          <cell r="FF902">
            <v>0</v>
          </cell>
        </row>
        <row r="903">
          <cell r="A903" t="str">
            <v>Elkedler_DKW5-10_2016</v>
          </cell>
          <cell r="B903" t="str">
            <v>DK-West</v>
          </cell>
          <cell r="G903">
            <v>-3.5</v>
          </cell>
          <cell r="H903">
            <v>3.5</v>
          </cell>
          <cell r="AK903">
            <v>-3.5</v>
          </cell>
          <cell r="AL903">
            <v>0</v>
          </cell>
          <cell r="AN903">
            <v>0</v>
          </cell>
          <cell r="AO903">
            <v>0</v>
          </cell>
          <cell r="AP903">
            <v>0</v>
          </cell>
          <cell r="AQ903">
            <v>0</v>
          </cell>
          <cell r="BG903" t="b">
            <v>0</v>
          </cell>
          <cell r="BO903" t="b">
            <v>0</v>
          </cell>
          <cell r="CA903" t="b">
            <v>0</v>
          </cell>
          <cell r="CB903" t="b">
            <v>0</v>
          </cell>
          <cell r="CD903" t="b">
            <v>0</v>
          </cell>
          <cell r="CE903" t="b">
            <v>0</v>
          </cell>
          <cell r="CG903" t="b">
            <v>0</v>
          </cell>
          <cell r="CH903" t="b">
            <v>0</v>
          </cell>
          <cell r="CP903">
            <v>0</v>
          </cell>
          <cell r="CT903" t="b">
            <v>0</v>
          </cell>
          <cell r="CV903" t="b">
            <v>0</v>
          </cell>
          <cell r="CX903" t="b">
            <v>0</v>
          </cell>
          <cell r="CZ903" t="b">
            <v>0</v>
          </cell>
          <cell r="DB903" t="b">
            <v>0</v>
          </cell>
          <cell r="DD903" t="b">
            <v>0</v>
          </cell>
          <cell r="DF903" t="b">
            <v>0</v>
          </cell>
          <cell r="DH903" t="b">
            <v>0</v>
          </cell>
          <cell r="DJ903" t="b">
            <v>0</v>
          </cell>
          <cell r="DL903" t="b">
            <v>0</v>
          </cell>
          <cell r="DN903" t="b">
            <v>0</v>
          </cell>
          <cell r="DP903" t="b">
            <v>0</v>
          </cell>
          <cell r="DV903">
            <v>0</v>
          </cell>
          <cell r="DX903">
            <v>0</v>
          </cell>
          <cell r="DZ903">
            <v>0</v>
          </cell>
          <cell r="EB903">
            <v>0</v>
          </cell>
          <cell r="ED903">
            <v>0</v>
          </cell>
          <cell r="EF903">
            <v>0</v>
          </cell>
          <cell r="EJ903">
            <v>0</v>
          </cell>
          <cell r="EL903">
            <v>0</v>
          </cell>
          <cell r="EN903">
            <v>0</v>
          </cell>
          <cell r="EP903">
            <v>0</v>
          </cell>
          <cell r="ER903">
            <v>0</v>
          </cell>
          <cell r="ET903">
            <v>0</v>
          </cell>
          <cell r="EX903">
            <v>0</v>
          </cell>
          <cell r="EZ903">
            <v>0</v>
          </cell>
          <cell r="FD903">
            <v>0</v>
          </cell>
          <cell r="FF903">
            <v>0</v>
          </cell>
        </row>
        <row r="904">
          <cell r="A904" t="str">
            <v>Elkedler_DKW5-10_2017</v>
          </cell>
          <cell r="B904" t="str">
            <v>DK-West</v>
          </cell>
          <cell r="G904">
            <v>-3.5</v>
          </cell>
          <cell r="H904">
            <v>3.5</v>
          </cell>
          <cell r="AK904">
            <v>-3.5</v>
          </cell>
          <cell r="AL904">
            <v>0</v>
          </cell>
          <cell r="AN904">
            <v>0</v>
          </cell>
          <cell r="AO904">
            <v>0</v>
          </cell>
          <cell r="AP904">
            <v>0</v>
          </cell>
          <cell r="AQ904">
            <v>0</v>
          </cell>
          <cell r="BG904" t="b">
            <v>0</v>
          </cell>
          <cell r="BO904" t="b">
            <v>0</v>
          </cell>
          <cell r="CA904" t="b">
            <v>0</v>
          </cell>
          <cell r="CB904" t="b">
            <v>0</v>
          </cell>
          <cell r="CD904" t="b">
            <v>0</v>
          </cell>
          <cell r="CE904" t="b">
            <v>0</v>
          </cell>
          <cell r="CG904" t="b">
            <v>0</v>
          </cell>
          <cell r="CH904" t="b">
            <v>0</v>
          </cell>
          <cell r="CP904">
            <v>0</v>
          </cell>
          <cell r="CT904" t="b">
            <v>0</v>
          </cell>
          <cell r="CV904" t="b">
            <v>0</v>
          </cell>
          <cell r="CX904" t="b">
            <v>0</v>
          </cell>
          <cell r="CZ904" t="b">
            <v>0</v>
          </cell>
          <cell r="DB904" t="b">
            <v>0</v>
          </cell>
          <cell r="DD904" t="b">
            <v>0</v>
          </cell>
          <cell r="DF904" t="b">
            <v>0</v>
          </cell>
          <cell r="DH904" t="b">
            <v>0</v>
          </cell>
          <cell r="DJ904" t="b">
            <v>0</v>
          </cell>
          <cell r="DL904" t="b">
            <v>0</v>
          </cell>
          <cell r="DN904" t="b">
            <v>0</v>
          </cell>
          <cell r="DP904" t="b">
            <v>0</v>
          </cell>
          <cell r="DV904">
            <v>0</v>
          </cell>
          <cell r="DX904">
            <v>0</v>
          </cell>
          <cell r="DZ904">
            <v>0</v>
          </cell>
          <cell r="EB904">
            <v>0</v>
          </cell>
          <cell r="ED904">
            <v>0</v>
          </cell>
          <cell r="EF904">
            <v>0</v>
          </cell>
          <cell r="EJ904">
            <v>0</v>
          </cell>
          <cell r="EL904">
            <v>0</v>
          </cell>
          <cell r="EN904">
            <v>0</v>
          </cell>
          <cell r="EP904">
            <v>0</v>
          </cell>
          <cell r="ER904">
            <v>0</v>
          </cell>
          <cell r="ET904">
            <v>0</v>
          </cell>
          <cell r="EX904">
            <v>0</v>
          </cell>
          <cell r="EZ904">
            <v>0</v>
          </cell>
          <cell r="FD904">
            <v>0</v>
          </cell>
          <cell r="FF904">
            <v>0</v>
          </cell>
        </row>
        <row r="905">
          <cell r="A905" t="str">
            <v>Elkedler_DKW5-10_2018</v>
          </cell>
          <cell r="B905" t="str">
            <v>DK-West</v>
          </cell>
          <cell r="G905">
            <v>-3.5</v>
          </cell>
          <cell r="H905">
            <v>3.5</v>
          </cell>
          <cell r="AK905">
            <v>-3.5</v>
          </cell>
          <cell r="AL905">
            <v>0</v>
          </cell>
          <cell r="AN905">
            <v>0</v>
          </cell>
          <cell r="AO905">
            <v>0</v>
          </cell>
          <cell r="AP905">
            <v>0</v>
          </cell>
          <cell r="AQ905">
            <v>0</v>
          </cell>
          <cell r="BG905" t="b">
            <v>0</v>
          </cell>
          <cell r="BO905" t="b">
            <v>0</v>
          </cell>
          <cell r="CA905" t="b">
            <v>0</v>
          </cell>
          <cell r="CB905" t="b">
            <v>0</v>
          </cell>
          <cell r="CD905" t="b">
            <v>0</v>
          </cell>
          <cell r="CE905" t="b">
            <v>0</v>
          </cell>
          <cell r="CG905" t="b">
            <v>0</v>
          </cell>
          <cell r="CH905" t="b">
            <v>0</v>
          </cell>
          <cell r="CP905">
            <v>0</v>
          </cell>
          <cell r="CT905" t="b">
            <v>0</v>
          </cell>
          <cell r="CV905" t="b">
            <v>0</v>
          </cell>
          <cell r="CX905" t="b">
            <v>0</v>
          </cell>
          <cell r="CZ905" t="b">
            <v>0</v>
          </cell>
          <cell r="DB905" t="b">
            <v>0</v>
          </cell>
          <cell r="DD905" t="b">
            <v>0</v>
          </cell>
          <cell r="DF905" t="b">
            <v>0</v>
          </cell>
          <cell r="DH905" t="b">
            <v>0</v>
          </cell>
          <cell r="DJ905" t="b">
            <v>0</v>
          </cell>
          <cell r="DL905" t="b">
            <v>0</v>
          </cell>
          <cell r="DN905" t="b">
            <v>0</v>
          </cell>
          <cell r="DP905" t="b">
            <v>0</v>
          </cell>
          <cell r="DV905">
            <v>0</v>
          </cell>
          <cell r="DX905">
            <v>0</v>
          </cell>
          <cell r="DZ905">
            <v>0</v>
          </cell>
          <cell r="EB905">
            <v>0</v>
          </cell>
          <cell r="ED905">
            <v>0</v>
          </cell>
          <cell r="EF905">
            <v>0</v>
          </cell>
          <cell r="EJ905">
            <v>0</v>
          </cell>
          <cell r="EL905">
            <v>0</v>
          </cell>
          <cell r="EN905">
            <v>0</v>
          </cell>
          <cell r="EP905">
            <v>0</v>
          </cell>
          <cell r="ER905">
            <v>0</v>
          </cell>
          <cell r="ET905">
            <v>0</v>
          </cell>
          <cell r="EX905">
            <v>0</v>
          </cell>
          <cell r="EZ905">
            <v>0</v>
          </cell>
          <cell r="FD905">
            <v>0</v>
          </cell>
          <cell r="FF905">
            <v>0</v>
          </cell>
        </row>
        <row r="906">
          <cell r="A906" t="str">
            <v>Elkedler_DKW5-10_2019</v>
          </cell>
          <cell r="B906" t="str">
            <v>DK-West</v>
          </cell>
          <cell r="G906">
            <v>-3.5</v>
          </cell>
          <cell r="H906">
            <v>3.5</v>
          </cell>
          <cell r="AK906">
            <v>-3.5</v>
          </cell>
          <cell r="AL906">
            <v>0</v>
          </cell>
          <cell r="AN906">
            <v>0</v>
          </cell>
          <cell r="AO906">
            <v>0</v>
          </cell>
          <cell r="AP906">
            <v>0</v>
          </cell>
          <cell r="AQ906">
            <v>0</v>
          </cell>
          <cell r="BG906" t="b">
            <v>0</v>
          </cell>
          <cell r="BO906" t="b">
            <v>0</v>
          </cell>
          <cell r="CA906" t="b">
            <v>0</v>
          </cell>
          <cell r="CB906" t="b">
            <v>0</v>
          </cell>
          <cell r="CD906" t="b">
            <v>0</v>
          </cell>
          <cell r="CE906" t="b">
            <v>0</v>
          </cell>
          <cell r="CG906" t="b">
            <v>0</v>
          </cell>
          <cell r="CH906" t="b">
            <v>0</v>
          </cell>
          <cell r="CP906">
            <v>0</v>
          </cell>
          <cell r="CT906" t="b">
            <v>0</v>
          </cell>
          <cell r="CV906" t="b">
            <v>0</v>
          </cell>
          <cell r="CX906" t="b">
            <v>0</v>
          </cell>
          <cell r="CZ906" t="b">
            <v>0</v>
          </cell>
          <cell r="DB906" t="b">
            <v>0</v>
          </cell>
          <cell r="DD906" t="b">
            <v>0</v>
          </cell>
          <cell r="DF906" t="b">
            <v>0</v>
          </cell>
          <cell r="DH906" t="b">
            <v>0</v>
          </cell>
          <cell r="DJ906" t="b">
            <v>0</v>
          </cell>
          <cell r="DL906" t="b">
            <v>0</v>
          </cell>
          <cell r="DN906" t="b">
            <v>0</v>
          </cell>
          <cell r="DP906" t="b">
            <v>0</v>
          </cell>
          <cell r="DV906">
            <v>0</v>
          </cell>
          <cell r="DX906">
            <v>0</v>
          </cell>
          <cell r="DZ906">
            <v>0</v>
          </cell>
          <cell r="EB906">
            <v>0</v>
          </cell>
          <cell r="ED906">
            <v>0</v>
          </cell>
          <cell r="EF906">
            <v>0</v>
          </cell>
          <cell r="EJ906">
            <v>0</v>
          </cell>
          <cell r="EL906">
            <v>0</v>
          </cell>
          <cell r="EN906">
            <v>0</v>
          </cell>
          <cell r="EP906">
            <v>0</v>
          </cell>
          <cell r="ER906">
            <v>0</v>
          </cell>
          <cell r="ET906">
            <v>0</v>
          </cell>
          <cell r="EX906">
            <v>0</v>
          </cell>
          <cell r="EZ906">
            <v>0</v>
          </cell>
          <cell r="FD906">
            <v>0</v>
          </cell>
          <cell r="FF906">
            <v>0</v>
          </cell>
        </row>
        <row r="907">
          <cell r="A907" t="str">
            <v>Elkedler_DKW5-10_2020</v>
          </cell>
          <cell r="B907" t="str">
            <v>DK-West</v>
          </cell>
          <cell r="G907">
            <v>-3.5</v>
          </cell>
          <cell r="H907">
            <v>3.5</v>
          </cell>
          <cell r="AK907">
            <v>-3.5</v>
          </cell>
          <cell r="AL907">
            <v>0</v>
          </cell>
          <cell r="AN907">
            <v>0</v>
          </cell>
          <cell r="AO907">
            <v>0</v>
          </cell>
          <cell r="AP907">
            <v>0</v>
          </cell>
          <cell r="AQ907">
            <v>0</v>
          </cell>
          <cell r="BG907" t="b">
            <v>0</v>
          </cell>
          <cell r="BO907" t="b">
            <v>0</v>
          </cell>
          <cell r="CA907" t="b">
            <v>0</v>
          </cell>
          <cell r="CB907" t="b">
            <v>0</v>
          </cell>
          <cell r="CD907" t="b">
            <v>0</v>
          </cell>
          <cell r="CE907" t="b">
            <v>0</v>
          </cell>
          <cell r="CG907" t="b">
            <v>0</v>
          </cell>
          <cell r="CH907" t="b">
            <v>0</v>
          </cell>
          <cell r="CP907">
            <v>0</v>
          </cell>
          <cell r="CT907" t="b">
            <v>0</v>
          </cell>
          <cell r="CV907" t="b">
            <v>0</v>
          </cell>
          <cell r="CX907" t="b">
            <v>0</v>
          </cell>
          <cell r="CZ907" t="b">
            <v>0</v>
          </cell>
          <cell r="DB907" t="b">
            <v>0</v>
          </cell>
          <cell r="DD907" t="b">
            <v>0</v>
          </cell>
          <cell r="DF907" t="b">
            <v>0</v>
          </cell>
          <cell r="DH907" t="b">
            <v>0</v>
          </cell>
          <cell r="DJ907" t="b">
            <v>0</v>
          </cell>
          <cell r="DL907" t="b">
            <v>0</v>
          </cell>
          <cell r="DN907" t="b">
            <v>0</v>
          </cell>
          <cell r="DP907" t="b">
            <v>0</v>
          </cell>
          <cell r="DV907">
            <v>0</v>
          </cell>
          <cell r="DX907">
            <v>0</v>
          </cell>
          <cell r="DZ907">
            <v>0</v>
          </cell>
          <cell r="EB907">
            <v>0</v>
          </cell>
          <cell r="ED907">
            <v>0</v>
          </cell>
          <cell r="EF907">
            <v>0</v>
          </cell>
          <cell r="EJ907">
            <v>0</v>
          </cell>
          <cell r="EL907">
            <v>0</v>
          </cell>
          <cell r="EN907">
            <v>0</v>
          </cell>
          <cell r="EP907">
            <v>0</v>
          </cell>
          <cell r="ER907">
            <v>0</v>
          </cell>
          <cell r="ET907">
            <v>0</v>
          </cell>
          <cell r="EX907">
            <v>0</v>
          </cell>
          <cell r="EZ907">
            <v>0</v>
          </cell>
          <cell r="FD907">
            <v>0</v>
          </cell>
          <cell r="FF907">
            <v>0</v>
          </cell>
        </row>
        <row r="908">
          <cell r="A908" t="str">
            <v>VarmelagerDKW5-10</v>
          </cell>
          <cell r="B908" t="str">
            <v>DK-West</v>
          </cell>
          <cell r="G908">
            <v>0</v>
          </cell>
          <cell r="H908">
            <v>220</v>
          </cell>
          <cell r="AK908">
            <v>0</v>
          </cell>
          <cell r="AL908">
            <v>0</v>
          </cell>
          <cell r="AN908">
            <v>0</v>
          </cell>
          <cell r="AO908">
            <v>0</v>
          </cell>
          <cell r="AP908">
            <v>0</v>
          </cell>
          <cell r="AQ908">
            <v>0</v>
          </cell>
          <cell r="BG908" t="b">
            <v>0</v>
          </cell>
          <cell r="BO908" t="b">
            <v>0</v>
          </cell>
          <cell r="CA908" t="b">
            <v>0</v>
          </cell>
          <cell r="CB908" t="b">
            <v>0</v>
          </cell>
          <cell r="CD908" t="b">
            <v>0</v>
          </cell>
          <cell r="CE908" t="b">
            <v>0</v>
          </cell>
          <cell r="CG908" t="b">
            <v>0</v>
          </cell>
          <cell r="CH908" t="b">
            <v>0</v>
          </cell>
          <cell r="CP908">
            <v>0</v>
          </cell>
          <cell r="CT908" t="b">
            <v>0</v>
          </cell>
          <cell r="CV908" t="b">
            <v>0</v>
          </cell>
          <cell r="CX908" t="b">
            <v>0</v>
          </cell>
          <cell r="CZ908" t="b">
            <v>0</v>
          </cell>
          <cell r="DB908" t="b">
            <v>0</v>
          </cell>
          <cell r="DD908" t="b">
            <v>0</v>
          </cell>
          <cell r="DF908" t="b">
            <v>0</v>
          </cell>
          <cell r="DH908" t="b">
            <v>0</v>
          </cell>
          <cell r="DJ908" t="b">
            <v>0</v>
          </cell>
          <cell r="DL908" t="b">
            <v>0</v>
          </cell>
          <cell r="DN908" t="b">
            <v>0</v>
          </cell>
          <cell r="DP908" t="b">
            <v>0</v>
          </cell>
          <cell r="DV908">
            <v>0</v>
          </cell>
          <cell r="DX908">
            <v>0</v>
          </cell>
          <cell r="DZ908">
            <v>0</v>
          </cell>
          <cell r="EB908">
            <v>0</v>
          </cell>
          <cell r="ED908">
            <v>0</v>
          </cell>
          <cell r="EF908">
            <v>0</v>
          </cell>
          <cell r="EJ908">
            <v>0</v>
          </cell>
          <cell r="EL908">
            <v>0</v>
          </cell>
          <cell r="EN908">
            <v>0</v>
          </cell>
          <cell r="EP908">
            <v>0</v>
          </cell>
          <cell r="ER908">
            <v>0</v>
          </cell>
          <cell r="ET908">
            <v>0</v>
          </cell>
          <cell r="EX908">
            <v>0</v>
          </cell>
          <cell r="EZ908">
            <v>0</v>
          </cell>
          <cell r="FD908">
            <v>0</v>
          </cell>
          <cell r="FF908">
            <v>0</v>
          </cell>
        </row>
        <row r="909">
          <cell r="A909" t="str">
            <v>Barmarkskedler_DKW0-5</v>
          </cell>
          <cell r="B909" t="str">
            <v>DK-West</v>
          </cell>
          <cell r="G909">
            <v>0</v>
          </cell>
          <cell r="H909">
            <v>21</v>
          </cell>
          <cell r="AK909">
            <v>0</v>
          </cell>
          <cell r="AL909">
            <v>21</v>
          </cell>
          <cell r="AN909">
            <v>0</v>
          </cell>
          <cell r="AO909">
            <v>4.2000000000000003E-2</v>
          </cell>
          <cell r="AP909">
            <v>436.8</v>
          </cell>
          <cell r="AQ909">
            <v>1.05</v>
          </cell>
          <cell r="BG909" t="b">
            <v>1</v>
          </cell>
          <cell r="BO909" t="b">
            <v>0</v>
          </cell>
          <cell r="CA909" t="b">
            <v>0</v>
          </cell>
          <cell r="CB909" t="b">
            <v>0</v>
          </cell>
          <cell r="CD909" t="b">
            <v>0</v>
          </cell>
          <cell r="CE909" t="b">
            <v>0</v>
          </cell>
          <cell r="CG909" t="b">
            <v>0</v>
          </cell>
          <cell r="CH909" t="b">
            <v>0</v>
          </cell>
          <cell r="CP909" t="str">
            <v>EHWOOBOD</v>
          </cell>
          <cell r="CT909" t="b">
            <v>0</v>
          </cell>
          <cell r="CV909" t="b">
            <v>0</v>
          </cell>
          <cell r="CX909" t="b">
            <v>0</v>
          </cell>
          <cell r="CZ909" t="b">
            <v>0</v>
          </cell>
          <cell r="DB909" t="b">
            <v>0</v>
          </cell>
          <cell r="DD909" t="b">
            <v>0</v>
          </cell>
          <cell r="DF909" t="b">
            <v>0</v>
          </cell>
          <cell r="DH909" t="b">
            <v>1</v>
          </cell>
          <cell r="DJ909" t="b">
            <v>1</v>
          </cell>
          <cell r="DL909" t="b">
            <v>1</v>
          </cell>
          <cell r="DN909" t="b">
            <v>0</v>
          </cell>
          <cell r="DP909" t="b">
            <v>0</v>
          </cell>
          <cell r="DV909">
            <v>0</v>
          </cell>
          <cell r="DX909">
            <v>0</v>
          </cell>
          <cell r="DZ909">
            <v>0</v>
          </cell>
          <cell r="EB909">
            <v>0</v>
          </cell>
          <cell r="ED909">
            <v>0</v>
          </cell>
          <cell r="EF909">
            <v>0</v>
          </cell>
          <cell r="EJ909">
            <v>0</v>
          </cell>
          <cell r="EL909">
            <v>0</v>
          </cell>
          <cell r="EN909">
            <v>0</v>
          </cell>
          <cell r="EP909">
            <v>0</v>
          </cell>
          <cell r="ER909">
            <v>0</v>
          </cell>
          <cell r="ET909">
            <v>0</v>
          </cell>
          <cell r="EX909">
            <v>0</v>
          </cell>
          <cell r="EZ909">
            <v>0</v>
          </cell>
          <cell r="FD909">
            <v>0</v>
          </cell>
          <cell r="FF909">
            <v>0</v>
          </cell>
        </row>
        <row r="910">
          <cell r="A910" t="str">
            <v>Kedler_DKW0-5_BG</v>
          </cell>
          <cell r="B910" t="str">
            <v>DK-West</v>
          </cell>
          <cell r="G910">
            <v>0</v>
          </cell>
          <cell r="H910">
            <v>5.5</v>
          </cell>
          <cell r="AK910">
            <v>0</v>
          </cell>
          <cell r="AL910">
            <v>5.2139999999999995</v>
          </cell>
          <cell r="AN910">
            <v>0</v>
          </cell>
          <cell r="AO910">
            <v>0</v>
          </cell>
          <cell r="AP910">
            <v>59.400000000000006</v>
          </cell>
          <cell r="AQ910">
            <v>0.27500000000000002</v>
          </cell>
          <cell r="BG910" t="b">
            <v>1</v>
          </cell>
          <cell r="BO910" t="b">
            <v>1</v>
          </cell>
          <cell r="CA910" t="b">
            <v>0</v>
          </cell>
          <cell r="CB910" t="b">
            <v>1</v>
          </cell>
          <cell r="CD910" t="b">
            <v>0</v>
          </cell>
          <cell r="CE910" t="b">
            <v>0</v>
          </cell>
          <cell r="CG910" t="b">
            <v>0</v>
          </cell>
          <cell r="CH910" t="b">
            <v>0</v>
          </cell>
          <cell r="CP910" t="str">
            <v>EHBGABOD</v>
          </cell>
          <cell r="CT910" t="b">
            <v>0</v>
          </cell>
          <cell r="CV910" t="b">
            <v>0</v>
          </cell>
          <cell r="CX910" t="b">
            <v>0</v>
          </cell>
          <cell r="CZ910" t="b">
            <v>0</v>
          </cell>
          <cell r="DB910" t="b">
            <v>0</v>
          </cell>
          <cell r="DD910" t="b">
            <v>0</v>
          </cell>
          <cell r="DF910" t="b">
            <v>1</v>
          </cell>
          <cell r="DH910" t="b">
            <v>1</v>
          </cell>
          <cell r="DJ910" t="b">
            <v>1</v>
          </cell>
          <cell r="DL910" t="b">
            <v>1</v>
          </cell>
          <cell r="DN910" t="b">
            <v>0</v>
          </cell>
          <cell r="DP910" t="b">
            <v>0</v>
          </cell>
          <cell r="DV910">
            <v>0</v>
          </cell>
          <cell r="DX910">
            <v>0</v>
          </cell>
          <cell r="DZ910">
            <v>0</v>
          </cell>
          <cell r="EB910">
            <v>0</v>
          </cell>
          <cell r="ED910">
            <v>0</v>
          </cell>
          <cell r="EF910">
            <v>0</v>
          </cell>
          <cell r="EJ910">
            <v>5.5</v>
          </cell>
          <cell r="EL910">
            <v>5.5</v>
          </cell>
          <cell r="EN910">
            <v>5.5</v>
          </cell>
          <cell r="EP910">
            <v>5.5</v>
          </cell>
          <cell r="ER910">
            <v>0</v>
          </cell>
          <cell r="ET910">
            <v>0</v>
          </cell>
          <cell r="EX910">
            <v>0</v>
          </cell>
          <cell r="EZ910">
            <v>0</v>
          </cell>
          <cell r="FD910">
            <v>0</v>
          </cell>
          <cell r="FF910">
            <v>0</v>
          </cell>
        </row>
        <row r="911">
          <cell r="A911" t="str">
            <v>Kedler_DKW0-5_NG</v>
          </cell>
          <cell r="B911" t="str">
            <v>DK-West</v>
          </cell>
          <cell r="G911">
            <v>0</v>
          </cell>
          <cell r="H911">
            <v>893</v>
          </cell>
          <cell r="AK911">
            <v>0</v>
          </cell>
          <cell r="AL911">
            <v>932.29200000000003</v>
          </cell>
          <cell r="AN911">
            <v>0</v>
          </cell>
          <cell r="AO911">
            <v>0</v>
          </cell>
          <cell r="AP911">
            <v>9644.4000000000015</v>
          </cell>
          <cell r="AQ911">
            <v>0</v>
          </cell>
          <cell r="BG911" t="b">
            <v>1</v>
          </cell>
          <cell r="BO911" t="b">
            <v>0</v>
          </cell>
          <cell r="CA911" t="b">
            <v>0</v>
          </cell>
          <cell r="CB911" t="b">
            <v>0</v>
          </cell>
          <cell r="CD911" t="b">
            <v>0</v>
          </cell>
          <cell r="CE911" t="b">
            <v>0</v>
          </cell>
          <cell r="CG911" t="b">
            <v>0</v>
          </cell>
          <cell r="CH911" t="b">
            <v>0</v>
          </cell>
          <cell r="CP911" t="str">
            <v>EHGASBOD</v>
          </cell>
          <cell r="CT911" t="b">
            <v>0</v>
          </cell>
          <cell r="CV911" t="b">
            <v>0</v>
          </cell>
          <cell r="CX911" t="b">
            <v>0</v>
          </cell>
          <cell r="CZ911" t="b">
            <v>0</v>
          </cell>
          <cell r="DB911" t="b">
            <v>0</v>
          </cell>
          <cell r="DD911" t="b">
            <v>0</v>
          </cell>
          <cell r="DF911" t="b">
            <v>0</v>
          </cell>
          <cell r="DH911" t="b">
            <v>0</v>
          </cell>
          <cell r="DJ911" t="b">
            <v>0</v>
          </cell>
          <cell r="DL911" t="b">
            <v>0</v>
          </cell>
          <cell r="DN911" t="b">
            <v>0</v>
          </cell>
          <cell r="DP911" t="b">
            <v>0</v>
          </cell>
          <cell r="DV911">
            <v>0</v>
          </cell>
          <cell r="DX911">
            <v>0</v>
          </cell>
          <cell r="DZ911">
            <v>0</v>
          </cell>
          <cell r="EB911">
            <v>0</v>
          </cell>
          <cell r="ED911">
            <v>0</v>
          </cell>
          <cell r="EF911">
            <v>0</v>
          </cell>
          <cell r="EJ911">
            <v>0</v>
          </cell>
          <cell r="EL911">
            <v>0</v>
          </cell>
          <cell r="EN911">
            <v>0</v>
          </cell>
          <cell r="EP911">
            <v>0</v>
          </cell>
          <cell r="ER911">
            <v>0</v>
          </cell>
          <cell r="ET911">
            <v>0</v>
          </cell>
          <cell r="EX911">
            <v>0</v>
          </cell>
          <cell r="EZ911">
            <v>0</v>
          </cell>
          <cell r="FD911">
            <v>0</v>
          </cell>
          <cell r="FF911">
            <v>0</v>
          </cell>
        </row>
        <row r="912">
          <cell r="A912" t="str">
            <v>Kedler_DKW0-5_NG</v>
          </cell>
          <cell r="B912" t="str">
            <v>DK-West</v>
          </cell>
          <cell r="G912">
            <v>0</v>
          </cell>
          <cell r="H912">
            <v>893</v>
          </cell>
          <cell r="AK912">
            <v>0</v>
          </cell>
          <cell r="AL912">
            <v>932.29200000000003</v>
          </cell>
          <cell r="AN912">
            <v>0</v>
          </cell>
          <cell r="AO912">
            <v>0</v>
          </cell>
          <cell r="AP912">
            <v>9644.4000000000015</v>
          </cell>
          <cell r="AQ912">
            <v>0</v>
          </cell>
          <cell r="BG912" t="b">
            <v>1</v>
          </cell>
          <cell r="BO912" t="b">
            <v>0</v>
          </cell>
          <cell r="CA912" t="b">
            <v>0</v>
          </cell>
          <cell r="CB912" t="b">
            <v>0</v>
          </cell>
          <cell r="CD912" t="b">
            <v>0</v>
          </cell>
          <cell r="CE912" t="b">
            <v>0</v>
          </cell>
          <cell r="CG912" t="b">
            <v>0</v>
          </cell>
          <cell r="CH912" t="b">
            <v>0</v>
          </cell>
          <cell r="CP912" t="str">
            <v>EHGASBOD</v>
          </cell>
          <cell r="CT912" t="b">
            <v>0</v>
          </cell>
          <cell r="CV912" t="b">
            <v>0</v>
          </cell>
          <cell r="CX912" t="b">
            <v>0</v>
          </cell>
          <cell r="CZ912" t="b">
            <v>0</v>
          </cell>
          <cell r="DB912" t="b">
            <v>0</v>
          </cell>
          <cell r="DD912" t="b">
            <v>0</v>
          </cell>
          <cell r="DF912" t="b">
            <v>0</v>
          </cell>
          <cell r="DH912" t="b">
            <v>0</v>
          </cell>
          <cell r="DJ912" t="b">
            <v>0</v>
          </cell>
          <cell r="DL912" t="b">
            <v>0</v>
          </cell>
          <cell r="DN912" t="b">
            <v>0</v>
          </cell>
          <cell r="DP912" t="b">
            <v>0</v>
          </cell>
          <cell r="DV912">
            <v>0</v>
          </cell>
          <cell r="DX912">
            <v>0</v>
          </cell>
          <cell r="DZ912">
            <v>0</v>
          </cell>
          <cell r="EB912">
            <v>0</v>
          </cell>
          <cell r="ED912">
            <v>0</v>
          </cell>
          <cell r="EF912">
            <v>0</v>
          </cell>
          <cell r="EJ912">
            <v>0</v>
          </cell>
          <cell r="EL912">
            <v>0</v>
          </cell>
          <cell r="EN912">
            <v>0</v>
          </cell>
          <cell r="EP912">
            <v>0</v>
          </cell>
          <cell r="ER912">
            <v>0</v>
          </cell>
          <cell r="ET912">
            <v>0</v>
          </cell>
          <cell r="EX912">
            <v>0</v>
          </cell>
          <cell r="EZ912">
            <v>0</v>
          </cell>
          <cell r="FD912">
            <v>0</v>
          </cell>
          <cell r="FF912">
            <v>0</v>
          </cell>
        </row>
        <row r="913">
          <cell r="A913" t="str">
            <v>Kedler_DKW0-5_NG</v>
          </cell>
          <cell r="B913" t="str">
            <v>DK-West</v>
          </cell>
          <cell r="G913">
            <v>0</v>
          </cell>
          <cell r="H913">
            <v>893</v>
          </cell>
          <cell r="AK913">
            <v>0</v>
          </cell>
          <cell r="AL913">
            <v>932.29200000000003</v>
          </cell>
          <cell r="AN913">
            <v>0</v>
          </cell>
          <cell r="AO913">
            <v>0</v>
          </cell>
          <cell r="AP913">
            <v>9644.4000000000015</v>
          </cell>
          <cell r="AQ913">
            <v>0</v>
          </cell>
          <cell r="BG913" t="b">
            <v>1</v>
          </cell>
          <cell r="BO913" t="b">
            <v>1</v>
          </cell>
          <cell r="CA913" t="b">
            <v>0</v>
          </cell>
          <cell r="CB913" t="b">
            <v>1</v>
          </cell>
          <cell r="CD913" t="b">
            <v>0</v>
          </cell>
          <cell r="CE913" t="b">
            <v>0</v>
          </cell>
          <cell r="CG913" t="b">
            <v>0</v>
          </cell>
          <cell r="CH913" t="b">
            <v>0</v>
          </cell>
          <cell r="CP913" t="str">
            <v>EHGASBOD</v>
          </cell>
          <cell r="CT913" t="b">
            <v>0</v>
          </cell>
          <cell r="CV913" t="b">
            <v>0</v>
          </cell>
          <cell r="CX913" t="b">
            <v>0</v>
          </cell>
          <cell r="CZ913" t="b">
            <v>0</v>
          </cell>
          <cell r="DB913" t="b">
            <v>0</v>
          </cell>
          <cell r="DD913" t="b">
            <v>0</v>
          </cell>
          <cell r="DF913" t="b">
            <v>1</v>
          </cell>
          <cell r="DH913" t="b">
            <v>1</v>
          </cell>
          <cell r="DJ913" t="b">
            <v>1</v>
          </cell>
          <cell r="DL913" t="b">
            <v>1</v>
          </cell>
          <cell r="DN913" t="b">
            <v>0</v>
          </cell>
          <cell r="DP913" t="b">
            <v>0</v>
          </cell>
          <cell r="DV913">
            <v>0</v>
          </cell>
          <cell r="DX913">
            <v>0</v>
          </cell>
          <cell r="DZ913">
            <v>0</v>
          </cell>
          <cell r="EB913">
            <v>0</v>
          </cell>
          <cell r="ED913">
            <v>0</v>
          </cell>
          <cell r="EF913">
            <v>0</v>
          </cell>
          <cell r="EJ913">
            <v>893</v>
          </cell>
          <cell r="EL913">
            <v>893</v>
          </cell>
          <cell r="EN913">
            <v>893</v>
          </cell>
          <cell r="EP913">
            <v>893</v>
          </cell>
          <cell r="ER913">
            <v>0</v>
          </cell>
          <cell r="ET913">
            <v>0</v>
          </cell>
          <cell r="EX913">
            <v>0</v>
          </cell>
          <cell r="EZ913">
            <v>0</v>
          </cell>
          <cell r="FD913">
            <v>0</v>
          </cell>
          <cell r="FF913">
            <v>0</v>
          </cell>
        </row>
        <row r="914">
          <cell r="A914" t="str">
            <v>Kedler_DKW0-5_AF</v>
          </cell>
          <cell r="B914" t="str">
            <v>DK-West</v>
          </cell>
          <cell r="G914">
            <v>0</v>
          </cell>
          <cell r="H914">
            <v>7</v>
          </cell>
          <cell r="AK914">
            <v>0</v>
          </cell>
          <cell r="AL914">
            <v>4.6760000000000002</v>
          </cell>
          <cell r="AN914">
            <v>0</v>
          </cell>
          <cell r="AO914">
            <v>1.3860000000000001</v>
          </cell>
          <cell r="AP914">
            <v>0</v>
          </cell>
          <cell r="AQ914">
            <v>0.49000000000000005</v>
          </cell>
          <cell r="BG914" t="b">
            <v>1</v>
          </cell>
          <cell r="BO914" t="b">
            <v>1</v>
          </cell>
          <cell r="CA914" t="b">
            <v>0</v>
          </cell>
          <cell r="CB914" t="b">
            <v>1</v>
          </cell>
          <cell r="CD914" t="b">
            <v>0</v>
          </cell>
          <cell r="CE914" t="b">
            <v>0</v>
          </cell>
          <cell r="CG914" t="b">
            <v>0</v>
          </cell>
          <cell r="CH914" t="b">
            <v>0</v>
          </cell>
          <cell r="CP914" t="str">
            <v>EHWSTBOD</v>
          </cell>
          <cell r="CT914" t="b">
            <v>0</v>
          </cell>
          <cell r="CV914" t="b">
            <v>0</v>
          </cell>
          <cell r="CX914" t="b">
            <v>0</v>
          </cell>
          <cell r="CZ914" t="b">
            <v>0</v>
          </cell>
          <cell r="DB914" t="b">
            <v>0</v>
          </cell>
          <cell r="DD914" t="b">
            <v>0</v>
          </cell>
          <cell r="DF914" t="b">
            <v>1</v>
          </cell>
          <cell r="DH914" t="b">
            <v>1</v>
          </cell>
          <cell r="DJ914" t="b">
            <v>1</v>
          </cell>
          <cell r="DL914" t="b">
            <v>1</v>
          </cell>
          <cell r="DN914" t="b">
            <v>0</v>
          </cell>
          <cell r="DP914" t="b">
            <v>0</v>
          </cell>
          <cell r="DV914">
            <v>0</v>
          </cell>
          <cell r="DX914">
            <v>0</v>
          </cell>
          <cell r="DZ914">
            <v>0</v>
          </cell>
          <cell r="EB914">
            <v>0</v>
          </cell>
          <cell r="ED914">
            <v>0</v>
          </cell>
          <cell r="EF914">
            <v>0</v>
          </cell>
          <cell r="EJ914">
            <v>7</v>
          </cell>
          <cell r="EL914">
            <v>7</v>
          </cell>
          <cell r="EN914">
            <v>7</v>
          </cell>
          <cell r="EP914">
            <v>7</v>
          </cell>
          <cell r="ER914">
            <v>0</v>
          </cell>
          <cell r="ET914">
            <v>0</v>
          </cell>
          <cell r="EX914">
            <v>0</v>
          </cell>
          <cell r="EZ914">
            <v>0</v>
          </cell>
          <cell r="FD914">
            <v>0</v>
          </cell>
          <cell r="FF914">
            <v>0</v>
          </cell>
        </row>
        <row r="915">
          <cell r="A915" t="str">
            <v>Kedler_DKW0-5_HA</v>
          </cell>
          <cell r="B915" t="str">
            <v>DK-West</v>
          </cell>
          <cell r="G915">
            <v>0</v>
          </cell>
          <cell r="H915">
            <v>10.5</v>
          </cell>
          <cell r="AK915">
            <v>0</v>
          </cell>
          <cell r="AL915">
            <v>9.9539999999999988</v>
          </cell>
          <cell r="AN915">
            <v>0</v>
          </cell>
          <cell r="AO915">
            <v>0.4200000000000001</v>
          </cell>
          <cell r="AP915">
            <v>428.4</v>
          </cell>
          <cell r="AQ915">
            <v>0.52500000000000002</v>
          </cell>
          <cell r="BG915" t="b">
            <v>1</v>
          </cell>
          <cell r="BO915" t="b">
            <v>1</v>
          </cell>
          <cell r="CA915" t="b">
            <v>0</v>
          </cell>
          <cell r="CB915" t="b">
            <v>1</v>
          </cell>
          <cell r="CD915" t="b">
            <v>0</v>
          </cell>
          <cell r="CE915" t="b">
            <v>0</v>
          </cell>
          <cell r="CG915" t="b">
            <v>0</v>
          </cell>
          <cell r="CH915" t="b">
            <v>0</v>
          </cell>
          <cell r="CP915" t="str">
            <v>EHSTRBOD</v>
          </cell>
          <cell r="CT915" t="b">
            <v>0</v>
          </cell>
          <cell r="CV915" t="b">
            <v>0</v>
          </cell>
          <cell r="CX915" t="b">
            <v>0</v>
          </cell>
          <cell r="CZ915" t="b">
            <v>0</v>
          </cell>
          <cell r="DB915" t="b">
            <v>0</v>
          </cell>
          <cell r="DD915" t="b">
            <v>0</v>
          </cell>
          <cell r="DF915" t="b">
            <v>1</v>
          </cell>
          <cell r="DH915" t="b">
            <v>1</v>
          </cell>
          <cell r="DJ915" t="b">
            <v>1</v>
          </cell>
          <cell r="DL915" t="b">
            <v>1</v>
          </cell>
          <cell r="DN915" t="b">
            <v>0</v>
          </cell>
          <cell r="DP915" t="b">
            <v>0</v>
          </cell>
          <cell r="DV915">
            <v>0</v>
          </cell>
          <cell r="DX915">
            <v>0</v>
          </cell>
          <cell r="DZ915">
            <v>0</v>
          </cell>
          <cell r="EB915">
            <v>0</v>
          </cell>
          <cell r="ED915">
            <v>0</v>
          </cell>
          <cell r="EF915">
            <v>0</v>
          </cell>
          <cell r="EJ915">
            <v>10.5</v>
          </cell>
          <cell r="EL915">
            <v>10.5</v>
          </cell>
          <cell r="EN915">
            <v>10.5</v>
          </cell>
          <cell r="EP915">
            <v>10.5</v>
          </cell>
          <cell r="ER915">
            <v>0</v>
          </cell>
          <cell r="ET915">
            <v>0</v>
          </cell>
          <cell r="EX915">
            <v>0</v>
          </cell>
          <cell r="EZ915">
            <v>0</v>
          </cell>
          <cell r="FD915">
            <v>0</v>
          </cell>
          <cell r="FF915">
            <v>0</v>
          </cell>
        </row>
        <row r="916">
          <cell r="A916" t="str">
            <v>Kedler_DKW0-5_TR</v>
          </cell>
          <cell r="B916" t="str">
            <v>DK-West</v>
          </cell>
          <cell r="G916">
            <v>0</v>
          </cell>
          <cell r="H916">
            <v>61.5</v>
          </cell>
          <cell r="AK916">
            <v>0</v>
          </cell>
          <cell r="AL916">
            <v>58.302</v>
          </cell>
          <cell r="AN916">
            <v>0</v>
          </cell>
          <cell r="AO916">
            <v>0.123</v>
          </cell>
          <cell r="AP916">
            <v>1279.2</v>
          </cell>
          <cell r="AQ916">
            <v>3.0750000000000002</v>
          </cell>
          <cell r="BG916" t="b">
            <v>1</v>
          </cell>
          <cell r="BO916" t="b">
            <v>1</v>
          </cell>
          <cell r="CA916" t="b">
            <v>0</v>
          </cell>
          <cell r="CB916" t="b">
            <v>1</v>
          </cell>
          <cell r="CD916" t="b">
            <v>0</v>
          </cell>
          <cell r="CE916" t="b">
            <v>0</v>
          </cell>
          <cell r="CG916" t="b">
            <v>0</v>
          </cell>
          <cell r="CH916" t="b">
            <v>0</v>
          </cell>
          <cell r="CP916" t="str">
            <v>EHWPEBOD</v>
          </cell>
          <cell r="CT916" t="b">
            <v>0</v>
          </cell>
          <cell r="CV916" t="b">
            <v>0</v>
          </cell>
          <cell r="CX916" t="b">
            <v>0</v>
          </cell>
          <cell r="CZ916" t="b">
            <v>0</v>
          </cell>
          <cell r="DB916" t="b">
            <v>0</v>
          </cell>
          <cell r="DD916" t="b">
            <v>0</v>
          </cell>
          <cell r="DF916" t="b">
            <v>1</v>
          </cell>
          <cell r="DH916" t="b">
            <v>1</v>
          </cell>
          <cell r="DJ916" t="b">
            <v>1</v>
          </cell>
          <cell r="DL916" t="b">
            <v>1</v>
          </cell>
          <cell r="DN916" t="b">
            <v>0</v>
          </cell>
          <cell r="DP916" t="b">
            <v>0</v>
          </cell>
          <cell r="DV916">
            <v>0</v>
          </cell>
          <cell r="DX916">
            <v>0</v>
          </cell>
          <cell r="DZ916">
            <v>0</v>
          </cell>
          <cell r="EB916">
            <v>0</v>
          </cell>
          <cell r="ED916">
            <v>0</v>
          </cell>
          <cell r="EF916">
            <v>0</v>
          </cell>
          <cell r="EJ916">
            <v>61.5</v>
          </cell>
          <cell r="EL916">
            <v>61.5</v>
          </cell>
          <cell r="EN916">
            <v>61.5</v>
          </cell>
          <cell r="EP916">
            <v>61.5</v>
          </cell>
          <cell r="ER916">
            <v>0</v>
          </cell>
          <cell r="ET916">
            <v>0</v>
          </cell>
          <cell r="EX916">
            <v>0</v>
          </cell>
          <cell r="EZ916">
            <v>0</v>
          </cell>
          <cell r="FD916">
            <v>0</v>
          </cell>
          <cell r="FF916">
            <v>0</v>
          </cell>
        </row>
        <row r="917">
          <cell r="A917" t="str">
            <v>DT_DKW0-5</v>
          </cell>
          <cell r="B917" t="str">
            <v>DK-West</v>
          </cell>
          <cell r="G917">
            <v>15.9</v>
          </cell>
          <cell r="H917">
            <v>59.328358208955223</v>
          </cell>
          <cell r="AK917">
            <v>2.6394000000000002</v>
          </cell>
          <cell r="AL917">
            <v>36.748162174203607</v>
          </cell>
          <cell r="AN917">
            <v>0</v>
          </cell>
          <cell r="AO917">
            <v>11.71035</v>
          </cell>
          <cell r="AP917">
            <v>1237.0200000000002</v>
          </cell>
          <cell r="AQ917">
            <v>2.2260000000000004</v>
          </cell>
          <cell r="BG917" t="b">
            <v>1</v>
          </cell>
          <cell r="BO917" t="b">
            <v>0</v>
          </cell>
          <cell r="CA917" t="b">
            <v>0</v>
          </cell>
          <cell r="CB917" t="b">
            <v>0</v>
          </cell>
          <cell r="CD917" t="b">
            <v>0</v>
          </cell>
          <cell r="CE917" t="b">
            <v>0</v>
          </cell>
          <cell r="CG917" t="b">
            <v>0</v>
          </cell>
          <cell r="CH917" t="b">
            <v>0</v>
          </cell>
          <cell r="CP917" t="str">
            <v>ECWSTBPD</v>
          </cell>
          <cell r="CT917" t="b">
            <v>0</v>
          </cell>
          <cell r="CV917" t="b">
            <v>0</v>
          </cell>
          <cell r="CX917" t="b">
            <v>0</v>
          </cell>
          <cell r="CZ917" t="b">
            <v>0</v>
          </cell>
          <cell r="DB917" t="b">
            <v>0</v>
          </cell>
          <cell r="DD917" t="b">
            <v>0</v>
          </cell>
          <cell r="DF917" t="b">
            <v>0</v>
          </cell>
          <cell r="DH917" t="b">
            <v>0</v>
          </cell>
          <cell r="DJ917" t="b">
            <v>0</v>
          </cell>
          <cell r="DL917" t="b">
            <v>0</v>
          </cell>
          <cell r="DN917" t="b">
            <v>0</v>
          </cell>
          <cell r="DP917" t="b">
            <v>0</v>
          </cell>
          <cell r="DV917">
            <v>0</v>
          </cell>
          <cell r="DX917">
            <v>0</v>
          </cell>
          <cell r="DZ917">
            <v>0</v>
          </cell>
          <cell r="EB917">
            <v>0</v>
          </cell>
          <cell r="ED917">
            <v>0</v>
          </cell>
          <cell r="EF917">
            <v>0</v>
          </cell>
          <cell r="EJ917">
            <v>0</v>
          </cell>
          <cell r="EL917">
            <v>0</v>
          </cell>
          <cell r="EN917">
            <v>0</v>
          </cell>
          <cell r="EP917">
            <v>0</v>
          </cell>
          <cell r="ER917">
            <v>0</v>
          </cell>
          <cell r="ET917">
            <v>0</v>
          </cell>
          <cell r="EX917">
            <v>0</v>
          </cell>
          <cell r="EZ917">
            <v>0</v>
          </cell>
          <cell r="FD917">
            <v>0</v>
          </cell>
          <cell r="FF917">
            <v>0</v>
          </cell>
        </row>
        <row r="918">
          <cell r="A918" t="str">
            <v>GT_DKW0-5</v>
          </cell>
          <cell r="B918" t="str">
            <v>DK-West</v>
          </cell>
          <cell r="G918">
            <v>13</v>
          </cell>
          <cell r="H918">
            <v>25.291828793774318</v>
          </cell>
          <cell r="AK918">
            <v>3.8089999999999997</v>
          </cell>
          <cell r="AL918">
            <v>14.417326530303258</v>
          </cell>
          <cell r="AN918">
            <v>0</v>
          </cell>
          <cell r="AO918">
            <v>0.52</v>
          </cell>
          <cell r="AP918">
            <v>130</v>
          </cell>
          <cell r="AQ918">
            <v>1.04</v>
          </cell>
          <cell r="BG918" t="b">
            <v>1</v>
          </cell>
          <cell r="BO918" t="b">
            <v>0</v>
          </cell>
          <cell r="CA918" t="b">
            <v>0</v>
          </cell>
          <cell r="CB918" t="b">
            <v>0</v>
          </cell>
          <cell r="CD918" t="b">
            <v>0</v>
          </cell>
          <cell r="CE918" t="b">
            <v>0</v>
          </cell>
          <cell r="CG918" t="b">
            <v>0</v>
          </cell>
          <cell r="CH918" t="b">
            <v>0</v>
          </cell>
          <cell r="CP918" t="str">
            <v>ECGASGTD</v>
          </cell>
          <cell r="CT918" t="b">
            <v>0</v>
          </cell>
          <cell r="CV918" t="b">
            <v>0</v>
          </cell>
          <cell r="CX918" t="b">
            <v>0</v>
          </cell>
          <cell r="CZ918" t="b">
            <v>0</v>
          </cell>
          <cell r="DB918" t="b">
            <v>0</v>
          </cell>
          <cell r="DD918" t="b">
            <v>0</v>
          </cell>
          <cell r="DF918" t="b">
            <v>0</v>
          </cell>
          <cell r="DH918" t="b">
            <v>0</v>
          </cell>
          <cell r="DJ918" t="b">
            <v>0</v>
          </cell>
          <cell r="DL918" t="b">
            <v>0</v>
          </cell>
          <cell r="DN918" t="b">
            <v>0</v>
          </cell>
          <cell r="DP918" t="b">
            <v>0</v>
          </cell>
          <cell r="DV918">
            <v>0</v>
          </cell>
          <cell r="DX918">
            <v>0</v>
          </cell>
          <cell r="DZ918">
            <v>0</v>
          </cell>
          <cell r="EB918">
            <v>0</v>
          </cell>
          <cell r="ED918">
            <v>0</v>
          </cell>
          <cell r="EF918">
            <v>0</v>
          </cell>
          <cell r="EJ918">
            <v>0</v>
          </cell>
          <cell r="EL918">
            <v>0</v>
          </cell>
          <cell r="EN918">
            <v>0</v>
          </cell>
          <cell r="EP918">
            <v>0</v>
          </cell>
          <cell r="ER918">
            <v>0</v>
          </cell>
          <cell r="ET918">
            <v>0</v>
          </cell>
          <cell r="EX918">
            <v>0</v>
          </cell>
          <cell r="EZ918">
            <v>0</v>
          </cell>
          <cell r="FD918">
            <v>0</v>
          </cell>
          <cell r="FF918">
            <v>0</v>
          </cell>
        </row>
        <row r="919">
          <cell r="A919" t="str">
            <v>GT_DKW0-5</v>
          </cell>
          <cell r="B919" t="str">
            <v>DK-West</v>
          </cell>
          <cell r="G919">
            <v>13</v>
          </cell>
          <cell r="H919">
            <v>25.291828793774318</v>
          </cell>
          <cell r="AK919">
            <v>3.8089999999999997</v>
          </cell>
          <cell r="AL919">
            <v>14.417326530303258</v>
          </cell>
          <cell r="AN919">
            <v>0</v>
          </cell>
          <cell r="AO919">
            <v>0.52</v>
          </cell>
          <cell r="AP919">
            <v>130</v>
          </cell>
          <cell r="AQ919">
            <v>1.04</v>
          </cell>
          <cell r="BG919" t="b">
            <v>1</v>
          </cell>
          <cell r="BO919" t="b">
            <v>0</v>
          </cell>
          <cell r="CA919" t="b">
            <v>0</v>
          </cell>
          <cell r="CB919" t="b">
            <v>0</v>
          </cell>
          <cell r="CD919" t="b">
            <v>0</v>
          </cell>
          <cell r="CE919" t="b">
            <v>0</v>
          </cell>
          <cell r="CG919" t="b">
            <v>0</v>
          </cell>
          <cell r="CH919" t="b">
            <v>0</v>
          </cell>
          <cell r="CP919" t="str">
            <v>ECGASGTD</v>
          </cell>
          <cell r="CT919" t="b">
            <v>0</v>
          </cell>
          <cell r="CV919" t="b">
            <v>0</v>
          </cell>
          <cell r="CX919" t="b">
            <v>0</v>
          </cell>
          <cell r="CZ919" t="b">
            <v>0</v>
          </cell>
          <cell r="DB919" t="b">
            <v>0</v>
          </cell>
          <cell r="DD919" t="b">
            <v>0</v>
          </cell>
          <cell r="DF919" t="b">
            <v>0</v>
          </cell>
          <cell r="DH919" t="b">
            <v>0</v>
          </cell>
          <cell r="DJ919" t="b">
            <v>0</v>
          </cell>
          <cell r="DL919" t="b">
            <v>0</v>
          </cell>
          <cell r="DN919" t="b">
            <v>0</v>
          </cell>
          <cell r="DP919" t="b">
            <v>0</v>
          </cell>
          <cell r="DV919">
            <v>0</v>
          </cell>
          <cell r="DX919">
            <v>0</v>
          </cell>
          <cell r="DZ919">
            <v>0</v>
          </cell>
          <cell r="EB919">
            <v>0</v>
          </cell>
          <cell r="ED919">
            <v>0</v>
          </cell>
          <cell r="EF919">
            <v>0</v>
          </cell>
          <cell r="EJ919">
            <v>0</v>
          </cell>
          <cell r="EL919">
            <v>0</v>
          </cell>
          <cell r="EN919">
            <v>0</v>
          </cell>
          <cell r="EP919">
            <v>0</v>
          </cell>
          <cell r="ER919">
            <v>0</v>
          </cell>
          <cell r="ET919">
            <v>0</v>
          </cell>
          <cell r="EX919">
            <v>0</v>
          </cell>
          <cell r="EZ919">
            <v>0</v>
          </cell>
          <cell r="FD919">
            <v>0</v>
          </cell>
          <cell r="FF919">
            <v>0</v>
          </cell>
        </row>
        <row r="920">
          <cell r="A920" t="str">
            <v>DT_DKW0-5</v>
          </cell>
          <cell r="B920" t="str">
            <v>DK-West</v>
          </cell>
          <cell r="G920">
            <v>15.9</v>
          </cell>
          <cell r="H920">
            <v>59.328358208955223</v>
          </cell>
          <cell r="AK920">
            <v>2.6394000000000002</v>
          </cell>
          <cell r="AL920">
            <v>36.748162174203607</v>
          </cell>
          <cell r="AN920">
            <v>0</v>
          </cell>
          <cell r="AO920">
            <v>11.71035</v>
          </cell>
          <cell r="AP920">
            <v>1237.0200000000002</v>
          </cell>
          <cell r="AQ920">
            <v>2.2260000000000004</v>
          </cell>
          <cell r="BG920" t="b">
            <v>1</v>
          </cell>
          <cell r="BO920" t="b">
            <v>0</v>
          </cell>
          <cell r="CA920" t="b">
            <v>0</v>
          </cell>
          <cell r="CB920" t="b">
            <v>0</v>
          </cell>
          <cell r="CD920" t="b">
            <v>0</v>
          </cell>
          <cell r="CE920" t="b">
            <v>0</v>
          </cell>
          <cell r="CG920" t="b">
            <v>0</v>
          </cell>
          <cell r="CH920" t="b">
            <v>0</v>
          </cell>
          <cell r="CP920" t="str">
            <v>ECWSTBPD</v>
          </cell>
          <cell r="CT920" t="b">
            <v>0</v>
          </cell>
          <cell r="CV920" t="b">
            <v>0</v>
          </cell>
          <cell r="CX920" t="b">
            <v>0</v>
          </cell>
          <cell r="CZ920" t="b">
            <v>0</v>
          </cell>
          <cell r="DB920" t="b">
            <v>0</v>
          </cell>
          <cell r="DD920" t="b">
            <v>0</v>
          </cell>
          <cell r="DF920" t="b">
            <v>0</v>
          </cell>
          <cell r="DH920" t="b">
            <v>0</v>
          </cell>
          <cell r="DJ920" t="b">
            <v>0</v>
          </cell>
          <cell r="DL920" t="b">
            <v>0</v>
          </cell>
          <cell r="DN920" t="b">
            <v>0</v>
          </cell>
          <cell r="DP920" t="b">
            <v>0</v>
          </cell>
          <cell r="DV920">
            <v>0</v>
          </cell>
          <cell r="DX920">
            <v>0</v>
          </cell>
          <cell r="DZ920">
            <v>0</v>
          </cell>
          <cell r="EB920">
            <v>0</v>
          </cell>
          <cell r="ED920">
            <v>0</v>
          </cell>
          <cell r="EF920">
            <v>0</v>
          </cell>
          <cell r="EJ920">
            <v>0</v>
          </cell>
          <cell r="EL920">
            <v>0</v>
          </cell>
          <cell r="EN920">
            <v>0</v>
          </cell>
          <cell r="EP920">
            <v>0</v>
          </cell>
          <cell r="ER920">
            <v>0</v>
          </cell>
          <cell r="ET920">
            <v>0</v>
          </cell>
          <cell r="EX920">
            <v>0</v>
          </cell>
          <cell r="EZ920">
            <v>0</v>
          </cell>
          <cell r="FD920">
            <v>0</v>
          </cell>
          <cell r="FF920">
            <v>0</v>
          </cell>
        </row>
        <row r="921">
          <cell r="A921" t="str">
            <v>DT_DKW0-5</v>
          </cell>
          <cell r="B921" t="str">
            <v>DK-West</v>
          </cell>
          <cell r="G921">
            <v>15.9</v>
          </cell>
          <cell r="H921">
            <v>59.328358208955223</v>
          </cell>
          <cell r="AK921">
            <v>2.6394000000000002</v>
          </cell>
          <cell r="AL921">
            <v>36.748162174203607</v>
          </cell>
          <cell r="AN921">
            <v>0</v>
          </cell>
          <cell r="AO921">
            <v>11.71035</v>
          </cell>
          <cell r="AP921">
            <v>1237.0200000000002</v>
          </cell>
          <cell r="AQ921">
            <v>2.2260000000000004</v>
          </cell>
          <cell r="BG921" t="b">
            <v>1</v>
          </cell>
          <cell r="BO921" t="b">
            <v>0</v>
          </cell>
          <cell r="CA921" t="b">
            <v>0</v>
          </cell>
          <cell r="CB921" t="b">
            <v>0</v>
          </cell>
          <cell r="CD921" t="b">
            <v>0</v>
          </cell>
          <cell r="CE921" t="b">
            <v>0</v>
          </cell>
          <cell r="CG921" t="b">
            <v>0</v>
          </cell>
          <cell r="CH921" t="b">
            <v>0</v>
          </cell>
          <cell r="CP921" t="str">
            <v>ECWSTBPD</v>
          </cell>
          <cell r="CT921" t="b">
            <v>0</v>
          </cell>
          <cell r="CV921" t="b">
            <v>0</v>
          </cell>
          <cell r="CX921" t="b">
            <v>0</v>
          </cell>
          <cell r="CZ921" t="b">
            <v>0</v>
          </cell>
          <cell r="DB921" t="b">
            <v>0</v>
          </cell>
          <cell r="DD921" t="b">
            <v>0</v>
          </cell>
          <cell r="DF921" t="b">
            <v>0</v>
          </cell>
          <cell r="DH921" t="b">
            <v>0</v>
          </cell>
          <cell r="DJ921" t="b">
            <v>0</v>
          </cell>
          <cell r="DL921" t="b">
            <v>0</v>
          </cell>
          <cell r="DN921" t="b">
            <v>0</v>
          </cell>
          <cell r="DP921" t="b">
            <v>0</v>
          </cell>
          <cell r="DV921">
            <v>0</v>
          </cell>
          <cell r="DX921">
            <v>0</v>
          </cell>
          <cell r="DZ921">
            <v>0</v>
          </cell>
          <cell r="EB921">
            <v>0</v>
          </cell>
          <cell r="ED921">
            <v>0</v>
          </cell>
          <cell r="EF921">
            <v>0</v>
          </cell>
          <cell r="EJ921">
            <v>0</v>
          </cell>
          <cell r="EL921">
            <v>0</v>
          </cell>
          <cell r="EN921">
            <v>0</v>
          </cell>
          <cell r="EP921">
            <v>0</v>
          </cell>
          <cell r="ER921">
            <v>0</v>
          </cell>
          <cell r="ET921">
            <v>0</v>
          </cell>
          <cell r="EX921">
            <v>0</v>
          </cell>
          <cell r="EZ921">
            <v>0</v>
          </cell>
          <cell r="FD921">
            <v>0</v>
          </cell>
          <cell r="FF921">
            <v>0</v>
          </cell>
        </row>
        <row r="922">
          <cell r="A922" t="str">
            <v>GT_DKW0-5</v>
          </cell>
          <cell r="B922" t="str">
            <v>DK-West</v>
          </cell>
          <cell r="G922">
            <v>13</v>
          </cell>
          <cell r="H922">
            <v>25.291828793774318</v>
          </cell>
          <cell r="AK922">
            <v>3.8089999999999997</v>
          </cell>
          <cell r="AL922">
            <v>14.417326530303258</v>
          </cell>
          <cell r="AN922">
            <v>0</v>
          </cell>
          <cell r="AO922">
            <v>0.52</v>
          </cell>
          <cell r="AP922">
            <v>130</v>
          </cell>
          <cell r="AQ922">
            <v>1.04</v>
          </cell>
          <cell r="BG922" t="b">
            <v>1</v>
          </cell>
          <cell r="BO922" t="b">
            <v>1</v>
          </cell>
          <cell r="CA922" t="b">
            <v>1</v>
          </cell>
          <cell r="CB922" t="b">
            <v>1</v>
          </cell>
          <cell r="CD922" t="b">
            <v>0</v>
          </cell>
          <cell r="CE922" t="b">
            <v>0</v>
          </cell>
          <cell r="CG922" t="b">
            <v>0</v>
          </cell>
          <cell r="CH922" t="b">
            <v>0</v>
          </cell>
          <cell r="CP922" t="str">
            <v>ECGASGTD</v>
          </cell>
          <cell r="CT922" t="b">
            <v>0</v>
          </cell>
          <cell r="CV922" t="b">
            <v>0</v>
          </cell>
          <cell r="CX922" t="b">
            <v>0</v>
          </cell>
          <cell r="CZ922" t="b">
            <v>0</v>
          </cell>
          <cell r="DB922" t="b">
            <v>0</v>
          </cell>
          <cell r="DD922" t="b">
            <v>0</v>
          </cell>
          <cell r="DF922" t="b">
            <v>0</v>
          </cell>
          <cell r="DH922" t="b">
            <v>0</v>
          </cell>
          <cell r="DJ922" t="b">
            <v>0</v>
          </cell>
          <cell r="DL922" t="b">
            <v>0</v>
          </cell>
          <cell r="DN922" t="b">
            <v>0</v>
          </cell>
          <cell r="DP922" t="b">
            <v>0</v>
          </cell>
          <cell r="DV922">
            <v>13</v>
          </cell>
          <cell r="DX922">
            <v>13</v>
          </cell>
          <cell r="DZ922">
            <v>13</v>
          </cell>
          <cell r="EB922">
            <v>13</v>
          </cell>
          <cell r="ED922">
            <v>0</v>
          </cell>
          <cell r="EF922">
            <v>0</v>
          </cell>
          <cell r="EJ922">
            <v>25.291828793774318</v>
          </cell>
          <cell r="EL922">
            <v>25.291828793774318</v>
          </cell>
          <cell r="EN922">
            <v>25.291828793774318</v>
          </cell>
          <cell r="EP922">
            <v>25.291828793774318</v>
          </cell>
          <cell r="ER922">
            <v>0</v>
          </cell>
          <cell r="ET922">
            <v>0</v>
          </cell>
          <cell r="EX922">
            <v>0</v>
          </cell>
          <cell r="EZ922">
            <v>0</v>
          </cell>
          <cell r="FD922">
            <v>0</v>
          </cell>
          <cell r="FF922">
            <v>0</v>
          </cell>
        </row>
        <row r="923">
          <cell r="A923" t="str">
            <v>GT_DKW0-5</v>
          </cell>
          <cell r="B923" t="str">
            <v>DK-West</v>
          </cell>
          <cell r="G923">
            <v>13</v>
          </cell>
          <cell r="H923">
            <v>25.291828793774318</v>
          </cell>
          <cell r="AK923">
            <v>3.8089999999999997</v>
          </cell>
          <cell r="AL923">
            <v>14.417326530303258</v>
          </cell>
          <cell r="AN923">
            <v>0</v>
          </cell>
          <cell r="AO923">
            <v>0.52</v>
          </cell>
          <cell r="AP923">
            <v>130</v>
          </cell>
          <cell r="AQ923">
            <v>1.04</v>
          </cell>
          <cell r="BG923" t="b">
            <v>1</v>
          </cell>
          <cell r="BO923" t="b">
            <v>0</v>
          </cell>
          <cell r="CA923" t="b">
            <v>0</v>
          </cell>
          <cell r="CB923" t="b">
            <v>0</v>
          </cell>
          <cell r="CD923" t="b">
            <v>1</v>
          </cell>
          <cell r="CE923" t="b">
            <v>1</v>
          </cell>
          <cell r="CG923" t="b">
            <v>0</v>
          </cell>
          <cell r="CH923" t="b">
            <v>0</v>
          </cell>
          <cell r="CP923" t="str">
            <v>ECGASGTD</v>
          </cell>
          <cell r="CT923" t="b">
            <v>1</v>
          </cell>
          <cell r="CV923" t="b">
            <v>1</v>
          </cell>
          <cell r="CX923" t="b">
            <v>1</v>
          </cell>
          <cell r="CZ923" t="b">
            <v>1</v>
          </cell>
          <cell r="DB923" t="b">
            <v>0</v>
          </cell>
          <cell r="DD923" t="b">
            <v>0</v>
          </cell>
          <cell r="DF923" t="b">
            <v>1</v>
          </cell>
          <cell r="DH923" t="b">
            <v>1</v>
          </cell>
          <cell r="DJ923" t="b">
            <v>1</v>
          </cell>
          <cell r="DL923" t="b">
            <v>1</v>
          </cell>
          <cell r="DN923" t="b">
            <v>0</v>
          </cell>
          <cell r="DP923" t="b">
            <v>0</v>
          </cell>
          <cell r="DV923">
            <v>0</v>
          </cell>
          <cell r="DX923">
            <v>0</v>
          </cell>
          <cell r="DZ923">
            <v>0</v>
          </cell>
          <cell r="EB923">
            <v>0</v>
          </cell>
          <cell r="ED923">
            <v>0</v>
          </cell>
          <cell r="EF923">
            <v>0</v>
          </cell>
          <cell r="EJ923">
            <v>0</v>
          </cell>
          <cell r="EL923">
            <v>0</v>
          </cell>
          <cell r="EN923">
            <v>0</v>
          </cell>
          <cell r="EP923">
            <v>0</v>
          </cell>
          <cell r="ER923">
            <v>0</v>
          </cell>
          <cell r="ET923">
            <v>0</v>
          </cell>
          <cell r="EX923">
            <v>13</v>
          </cell>
          <cell r="EZ923">
            <v>25.291828793774318</v>
          </cell>
          <cell r="FD923">
            <v>0</v>
          </cell>
          <cell r="FF923">
            <v>0</v>
          </cell>
        </row>
        <row r="924">
          <cell r="A924" t="str">
            <v>GM_DKW0-5-A</v>
          </cell>
          <cell r="B924" t="str">
            <v>DK-West</v>
          </cell>
          <cell r="G924">
            <v>15.00398112260649</v>
          </cell>
          <cell r="H924">
            <v>20.69514637600895</v>
          </cell>
          <cell r="AK924">
            <v>5.6565008832226464</v>
          </cell>
          <cell r="AL924">
            <v>10.761476115524655</v>
          </cell>
          <cell r="AN924">
            <v>0</v>
          </cell>
          <cell r="AO924">
            <v>1.5003981122606491</v>
          </cell>
          <cell r="AP924">
            <v>450.1194336781947</v>
          </cell>
          <cell r="AQ924">
            <v>1.5003981122606491</v>
          </cell>
          <cell r="BG924" t="b">
            <v>1</v>
          </cell>
          <cell r="BO924" t="b">
            <v>1</v>
          </cell>
          <cell r="CA924" t="b">
            <v>1</v>
          </cell>
          <cell r="CB924" t="b">
            <v>1</v>
          </cell>
          <cell r="CD924" t="b">
            <v>0</v>
          </cell>
          <cell r="CE924" t="b">
            <v>0</v>
          </cell>
          <cell r="CG924" t="b">
            <v>0</v>
          </cell>
          <cell r="CH924" t="b">
            <v>0</v>
          </cell>
          <cell r="CP924" t="str">
            <v>ECGASEND</v>
          </cell>
          <cell r="CT924" t="b">
            <v>0</v>
          </cell>
          <cell r="CV924" t="b">
            <v>0</v>
          </cell>
          <cell r="CX924" t="b">
            <v>0</v>
          </cell>
          <cell r="CZ924" t="b">
            <v>0</v>
          </cell>
          <cell r="DB924" t="b">
            <v>0</v>
          </cell>
          <cell r="DD924" t="b">
            <v>0</v>
          </cell>
          <cell r="DF924" t="b">
            <v>0</v>
          </cell>
          <cell r="DH924" t="b">
            <v>0</v>
          </cell>
          <cell r="DJ924" t="b">
            <v>0</v>
          </cell>
          <cell r="DL924" t="b">
            <v>0</v>
          </cell>
          <cell r="DN924" t="b">
            <v>0</v>
          </cell>
          <cell r="DP924" t="b">
            <v>0</v>
          </cell>
          <cell r="DV924">
            <v>0</v>
          </cell>
          <cell r="DX924">
            <v>0</v>
          </cell>
          <cell r="DZ924">
            <v>0</v>
          </cell>
          <cell r="EB924">
            <v>0</v>
          </cell>
          <cell r="ED924">
            <v>0</v>
          </cell>
          <cell r="EF924">
            <v>0</v>
          </cell>
          <cell r="EJ924">
            <v>0</v>
          </cell>
          <cell r="EL924">
            <v>0</v>
          </cell>
          <cell r="EN924">
            <v>0</v>
          </cell>
          <cell r="EP924">
            <v>0</v>
          </cell>
          <cell r="ER924">
            <v>0</v>
          </cell>
          <cell r="ET924">
            <v>0</v>
          </cell>
          <cell r="EX924">
            <v>0</v>
          </cell>
          <cell r="EZ924">
            <v>0</v>
          </cell>
          <cell r="FD924">
            <v>0</v>
          </cell>
          <cell r="FF924">
            <v>0</v>
          </cell>
        </row>
        <row r="925">
          <cell r="A925" t="str">
            <v>GM_DKW0-5-B</v>
          </cell>
          <cell r="B925" t="str">
            <v>DK-West</v>
          </cell>
          <cell r="G925">
            <v>39.570478796655266</v>
          </cell>
          <cell r="H925">
            <v>54.579970754007206</v>
          </cell>
          <cell r="AK925">
            <v>14.918070506339035</v>
          </cell>
          <cell r="AL925">
            <v>28.38158479208375</v>
          </cell>
          <cell r="AN925">
            <v>0</v>
          </cell>
          <cell r="AO925">
            <v>3.9570478796655268</v>
          </cell>
          <cell r="AP925">
            <v>1187.114363899658</v>
          </cell>
          <cell r="AQ925">
            <v>3.9570478796655268</v>
          </cell>
          <cell r="BG925" t="b">
            <v>1</v>
          </cell>
          <cell r="BO925" t="b">
            <v>1</v>
          </cell>
          <cell r="CA925" t="b">
            <v>1</v>
          </cell>
          <cell r="CB925" t="b">
            <v>1</v>
          </cell>
          <cell r="CD925" t="b">
            <v>0</v>
          </cell>
          <cell r="CE925" t="b">
            <v>0</v>
          </cell>
          <cell r="CG925" t="b">
            <v>0</v>
          </cell>
          <cell r="CH925" t="b">
            <v>0</v>
          </cell>
          <cell r="CP925" t="str">
            <v>ECGASEND</v>
          </cell>
          <cell r="CT925" t="b">
            <v>1</v>
          </cell>
          <cell r="CV925" t="b">
            <v>0</v>
          </cell>
          <cell r="CX925" t="b">
            <v>0</v>
          </cell>
          <cell r="CZ925" t="b">
            <v>0</v>
          </cell>
          <cell r="DB925" t="b">
            <v>0</v>
          </cell>
          <cell r="DD925" t="b">
            <v>0</v>
          </cell>
          <cell r="DF925" t="b">
            <v>1</v>
          </cell>
          <cell r="DH925" t="b">
            <v>0</v>
          </cell>
          <cell r="DJ925" t="b">
            <v>0</v>
          </cell>
          <cell r="DL925" t="b">
            <v>0</v>
          </cell>
          <cell r="DN925" t="b">
            <v>0</v>
          </cell>
          <cell r="DP925" t="b">
            <v>0</v>
          </cell>
          <cell r="DV925">
            <v>39.570478796655266</v>
          </cell>
          <cell r="DX925">
            <v>0</v>
          </cell>
          <cell r="DZ925">
            <v>0</v>
          </cell>
          <cell r="EB925">
            <v>0</v>
          </cell>
          <cell r="ED925">
            <v>0</v>
          </cell>
          <cell r="EF925">
            <v>0</v>
          </cell>
          <cell r="EJ925">
            <v>54.579970754007206</v>
          </cell>
          <cell r="EL925">
            <v>0</v>
          </cell>
          <cell r="EN925">
            <v>0</v>
          </cell>
          <cell r="EP925">
            <v>0</v>
          </cell>
          <cell r="ER925">
            <v>0</v>
          </cell>
          <cell r="ET925">
            <v>0</v>
          </cell>
          <cell r="EX925">
            <v>0</v>
          </cell>
          <cell r="EZ925">
            <v>0</v>
          </cell>
          <cell r="FD925">
            <v>0</v>
          </cell>
          <cell r="FF925">
            <v>0</v>
          </cell>
        </row>
        <row r="926">
          <cell r="A926" t="str">
            <v>GM_DKW0-5-C</v>
          </cell>
          <cell r="B926" t="str">
            <v>DK-West</v>
          </cell>
          <cell r="G926">
            <v>55.198697865731248</v>
          </cell>
          <cell r="H926">
            <v>76.136134987215485</v>
          </cell>
          <cell r="AK926">
            <v>20.809909095380682</v>
          </cell>
          <cell r="AL926">
            <v>39.590790193352056</v>
          </cell>
          <cell r="AN926">
            <v>0</v>
          </cell>
          <cell r="AO926">
            <v>5.5198697865731248</v>
          </cell>
          <cell r="AP926">
            <v>1655.9609359719375</v>
          </cell>
          <cell r="AQ926">
            <v>5.5198697865731248</v>
          </cell>
          <cell r="BG926" t="b">
            <v>1</v>
          </cell>
          <cell r="BO926" t="b">
            <v>1</v>
          </cell>
          <cell r="CA926" t="b">
            <v>1</v>
          </cell>
          <cell r="CB926" t="b">
            <v>1</v>
          </cell>
          <cell r="CD926" t="b">
            <v>0</v>
          </cell>
          <cell r="CE926" t="b">
            <v>0</v>
          </cell>
          <cell r="CG926" t="b">
            <v>0</v>
          </cell>
          <cell r="CH926" t="b">
            <v>0</v>
          </cell>
          <cell r="CP926" t="str">
            <v>ECGASEND</v>
          </cell>
          <cell r="CT926" t="b">
            <v>1</v>
          </cell>
          <cell r="CV926" t="b">
            <v>1</v>
          </cell>
          <cell r="CX926" t="b">
            <v>0</v>
          </cell>
          <cell r="CZ926" t="b">
            <v>0</v>
          </cell>
          <cell r="DB926" t="b">
            <v>0</v>
          </cell>
          <cell r="DD926" t="b">
            <v>0</v>
          </cell>
          <cell r="DF926" t="b">
            <v>1</v>
          </cell>
          <cell r="DH926" t="b">
            <v>1</v>
          </cell>
          <cell r="DJ926" t="b">
            <v>0</v>
          </cell>
          <cell r="DL926" t="b">
            <v>0</v>
          </cell>
          <cell r="DN926" t="b">
            <v>0</v>
          </cell>
          <cell r="DP926" t="b">
            <v>0</v>
          </cell>
          <cell r="DV926">
            <v>55.198697865731248</v>
          </cell>
          <cell r="DX926">
            <v>55.198697865731248</v>
          </cell>
          <cell r="DZ926">
            <v>0</v>
          </cell>
          <cell r="EB926">
            <v>0</v>
          </cell>
          <cell r="ED926">
            <v>0</v>
          </cell>
          <cell r="EF926">
            <v>0</v>
          </cell>
          <cell r="EJ926">
            <v>76.136134987215485</v>
          </cell>
          <cell r="EL926">
            <v>76.136134987215485</v>
          </cell>
          <cell r="EN926">
            <v>0</v>
          </cell>
          <cell r="EP926">
            <v>0</v>
          </cell>
          <cell r="ER926">
            <v>0</v>
          </cell>
          <cell r="ET926">
            <v>0</v>
          </cell>
          <cell r="EX926">
            <v>0</v>
          </cell>
          <cell r="EZ926">
            <v>0</v>
          </cell>
          <cell r="FD926">
            <v>0</v>
          </cell>
          <cell r="FF926">
            <v>0</v>
          </cell>
        </row>
        <row r="927">
          <cell r="A927" t="str">
            <v>GM_DKW0-5-D</v>
          </cell>
          <cell r="B927" t="str">
            <v>DK-West</v>
          </cell>
          <cell r="G927">
            <v>55.198697865731248</v>
          </cell>
          <cell r="H927">
            <v>76.136134987215627</v>
          </cell>
          <cell r="AK927">
            <v>20.809909095380682</v>
          </cell>
          <cell r="AL927">
            <v>39.590790193352127</v>
          </cell>
          <cell r="AN927">
            <v>0</v>
          </cell>
          <cell r="AO927">
            <v>5.5198697865731248</v>
          </cell>
          <cell r="AP927">
            <v>1655.9609359719375</v>
          </cell>
          <cell r="AQ927">
            <v>5.5198697865731248</v>
          </cell>
          <cell r="BG927" t="b">
            <v>1</v>
          </cell>
          <cell r="BO927" t="b">
            <v>1</v>
          </cell>
          <cell r="CA927" t="b">
            <v>1</v>
          </cell>
          <cell r="CB927" t="b">
            <v>1</v>
          </cell>
          <cell r="CD927" t="b">
            <v>0</v>
          </cell>
          <cell r="CE927" t="b">
            <v>0</v>
          </cell>
          <cell r="CG927" t="b">
            <v>0</v>
          </cell>
          <cell r="CH927" t="b">
            <v>0</v>
          </cell>
          <cell r="CP927" t="str">
            <v>ECGASEND</v>
          </cell>
          <cell r="CT927" t="b">
            <v>1</v>
          </cell>
          <cell r="CV927" t="b">
            <v>1</v>
          </cell>
          <cell r="CX927" t="b">
            <v>1</v>
          </cell>
          <cell r="CZ927" t="b">
            <v>0</v>
          </cell>
          <cell r="DB927" t="b">
            <v>0</v>
          </cell>
          <cell r="DD927" t="b">
            <v>0</v>
          </cell>
          <cell r="DF927" t="b">
            <v>1</v>
          </cell>
          <cell r="DH927" t="b">
            <v>1</v>
          </cell>
          <cell r="DJ927" t="b">
            <v>1</v>
          </cell>
          <cell r="DL927" t="b">
            <v>0</v>
          </cell>
          <cell r="DN927" t="b">
            <v>0</v>
          </cell>
          <cell r="DP927" t="b">
            <v>0</v>
          </cell>
          <cell r="DV927">
            <v>55.198697865731248</v>
          </cell>
          <cell r="DX927">
            <v>55.198697865731248</v>
          </cell>
          <cell r="DZ927">
            <v>55.198697865731248</v>
          </cell>
          <cell r="EB927">
            <v>0</v>
          </cell>
          <cell r="ED927">
            <v>0</v>
          </cell>
          <cell r="EF927">
            <v>0</v>
          </cell>
          <cell r="EJ927">
            <v>76.136134987215627</v>
          </cell>
          <cell r="EL927">
            <v>76.136134987215627</v>
          </cell>
          <cell r="EN927">
            <v>76.136134987215627</v>
          </cell>
          <cell r="EP927">
            <v>0</v>
          </cell>
          <cell r="ER927">
            <v>0</v>
          </cell>
          <cell r="ET927">
            <v>0</v>
          </cell>
          <cell r="EX927">
            <v>0</v>
          </cell>
          <cell r="EZ927">
            <v>0</v>
          </cell>
          <cell r="FD927">
            <v>0</v>
          </cell>
          <cell r="FF927">
            <v>0</v>
          </cell>
        </row>
        <row r="928">
          <cell r="A928" t="str">
            <v>GM_DKW0-5-E</v>
          </cell>
          <cell r="B928" t="str">
            <v>DK-West</v>
          </cell>
          <cell r="G928">
            <v>110.39739573146252</v>
          </cell>
          <cell r="H928">
            <v>152.27226997443117</v>
          </cell>
          <cell r="AK928">
            <v>41.619818190761372</v>
          </cell>
          <cell r="AL928">
            <v>79.181580386704212</v>
          </cell>
          <cell r="AN928">
            <v>0</v>
          </cell>
          <cell r="AO928">
            <v>11.039739573146253</v>
          </cell>
          <cell r="AP928">
            <v>3311.9218719438759</v>
          </cell>
          <cell r="AQ928">
            <v>11.039739573146253</v>
          </cell>
          <cell r="BG928" t="b">
            <v>1</v>
          </cell>
          <cell r="BO928" t="b">
            <v>1</v>
          </cell>
          <cell r="CA928" t="b">
            <v>1</v>
          </cell>
          <cell r="CB928" t="b">
            <v>1</v>
          </cell>
          <cell r="CD928" t="b">
            <v>0</v>
          </cell>
          <cell r="CE928" t="b">
            <v>0</v>
          </cell>
          <cell r="CG928" t="b">
            <v>0</v>
          </cell>
          <cell r="CH928" t="b">
            <v>0</v>
          </cell>
          <cell r="CP928" t="str">
            <v>ECGASEND</v>
          </cell>
          <cell r="CT928" t="b">
            <v>1</v>
          </cell>
          <cell r="CV928" t="b">
            <v>1</v>
          </cell>
          <cell r="CX928" t="b">
            <v>1</v>
          </cell>
          <cell r="CZ928" t="b">
            <v>1</v>
          </cell>
          <cell r="DB928" t="b">
            <v>0</v>
          </cell>
          <cell r="DD928" t="b">
            <v>0</v>
          </cell>
          <cell r="DF928" t="b">
            <v>1</v>
          </cell>
          <cell r="DH928" t="b">
            <v>1</v>
          </cell>
          <cell r="DJ928" t="b">
            <v>1</v>
          </cell>
          <cell r="DL928" t="b">
            <v>1</v>
          </cell>
          <cell r="DN928" t="b">
            <v>0</v>
          </cell>
          <cell r="DP928" t="b">
            <v>0</v>
          </cell>
          <cell r="DV928">
            <v>110.39739573146252</v>
          </cell>
          <cell r="DX928">
            <v>110.39739573146252</v>
          </cell>
          <cell r="DZ928">
            <v>110.39739573146252</v>
          </cell>
          <cell r="EB928">
            <v>110.39739573146252</v>
          </cell>
          <cell r="ED928">
            <v>0</v>
          </cell>
          <cell r="EF928">
            <v>0</v>
          </cell>
          <cell r="EJ928">
            <v>152.27226997443117</v>
          </cell>
          <cell r="EL928">
            <v>152.27226997443117</v>
          </cell>
          <cell r="EN928">
            <v>152.27226997443117</v>
          </cell>
          <cell r="EP928">
            <v>152.27226997443117</v>
          </cell>
          <cell r="ER928">
            <v>0</v>
          </cell>
          <cell r="ET928">
            <v>0</v>
          </cell>
          <cell r="EX928">
            <v>0</v>
          </cell>
          <cell r="EZ928">
            <v>0</v>
          </cell>
          <cell r="FD928">
            <v>0</v>
          </cell>
          <cell r="FF928">
            <v>0</v>
          </cell>
        </row>
        <row r="929">
          <cell r="A929" t="str">
            <v>GM_DKW0-5-F</v>
          </cell>
          <cell r="B929" t="str">
            <v>DK-West</v>
          </cell>
          <cell r="G929">
            <v>22.079479146292641</v>
          </cell>
          <cell r="H929">
            <v>30.454453994886318</v>
          </cell>
          <cell r="AK929">
            <v>8.3239636381523265</v>
          </cell>
          <cell r="AL929">
            <v>15.836316077340888</v>
          </cell>
          <cell r="AN929">
            <v>0</v>
          </cell>
          <cell r="AO929">
            <v>2.2079479146292642</v>
          </cell>
          <cell r="AP929">
            <v>662.38437438877918</v>
          </cell>
          <cell r="AQ929">
            <v>2.2079479146292642</v>
          </cell>
          <cell r="BG929" t="b">
            <v>1</v>
          </cell>
          <cell r="BO929" t="b">
            <v>1</v>
          </cell>
          <cell r="CA929" t="b">
            <v>1</v>
          </cell>
          <cell r="CB929" t="b">
            <v>1</v>
          </cell>
          <cell r="CD929" t="b">
            <v>0</v>
          </cell>
          <cell r="CE929" t="b">
            <v>0</v>
          </cell>
          <cell r="CG929" t="b">
            <v>0</v>
          </cell>
          <cell r="CH929" t="b">
            <v>0</v>
          </cell>
          <cell r="CP929" t="str">
            <v>ECGASEND</v>
          </cell>
          <cell r="CT929" t="b">
            <v>1</v>
          </cell>
          <cell r="CV929" t="b">
            <v>1</v>
          </cell>
          <cell r="CX929" t="b">
            <v>1</v>
          </cell>
          <cell r="CZ929" t="b">
            <v>1</v>
          </cell>
          <cell r="DB929" t="b">
            <v>1</v>
          </cell>
          <cell r="DD929" t="b">
            <v>0</v>
          </cell>
          <cell r="DF929" t="b">
            <v>1</v>
          </cell>
          <cell r="DH929" t="b">
            <v>1</v>
          </cell>
          <cell r="DJ929" t="b">
            <v>1</v>
          </cell>
          <cell r="DL929" t="b">
            <v>1</v>
          </cell>
          <cell r="DN929" t="b">
            <v>1</v>
          </cell>
          <cell r="DP929" t="b">
            <v>0</v>
          </cell>
          <cell r="DV929">
            <v>22.079479146292641</v>
          </cell>
          <cell r="DX929">
            <v>22.079479146292641</v>
          </cell>
          <cell r="DZ929">
            <v>22.079479146292641</v>
          </cell>
          <cell r="EB929">
            <v>22.079479146292641</v>
          </cell>
          <cell r="ED929">
            <v>22.079479146292641</v>
          </cell>
          <cell r="EF929">
            <v>0</v>
          </cell>
          <cell r="EJ929">
            <v>30.454453994886318</v>
          </cell>
          <cell r="EL929">
            <v>30.454453994886318</v>
          </cell>
          <cell r="EN929">
            <v>30.454453994886318</v>
          </cell>
          <cell r="EP929">
            <v>30.454453994886318</v>
          </cell>
          <cell r="ER929">
            <v>30.454453994886318</v>
          </cell>
          <cell r="ET929">
            <v>0</v>
          </cell>
          <cell r="EX929">
            <v>0</v>
          </cell>
          <cell r="EZ929">
            <v>0</v>
          </cell>
          <cell r="FD929">
            <v>0</v>
          </cell>
          <cell r="FF929">
            <v>0</v>
          </cell>
        </row>
        <row r="930">
          <cell r="A930" t="str">
            <v>GM_DKW0-5</v>
          </cell>
          <cell r="B930" t="str">
            <v>DK-West</v>
          </cell>
          <cell r="G930">
            <v>105.82486747473361</v>
          </cell>
          <cell r="H930">
            <v>145.96533444790842</v>
          </cell>
          <cell r="AK930">
            <v>39.895975037974573</v>
          </cell>
          <cell r="AL930">
            <v>75.901973912912382</v>
          </cell>
          <cell r="AN930">
            <v>0</v>
          </cell>
          <cell r="AO930">
            <v>10.582486747473361</v>
          </cell>
          <cell r="AP930">
            <v>3174.7460242420084</v>
          </cell>
          <cell r="AQ930">
            <v>10.582486747473361</v>
          </cell>
          <cell r="BG930" t="b">
            <v>1</v>
          </cell>
          <cell r="BO930" t="b">
            <v>1</v>
          </cell>
          <cell r="CA930" t="b">
            <v>1</v>
          </cell>
          <cell r="CB930" t="b">
            <v>1</v>
          </cell>
          <cell r="CD930" t="b">
            <v>0</v>
          </cell>
          <cell r="CE930" t="b">
            <v>0</v>
          </cell>
          <cell r="CG930" t="b">
            <v>0</v>
          </cell>
          <cell r="CH930" t="b">
            <v>0</v>
          </cell>
          <cell r="CT930" t="b">
            <v>0</v>
          </cell>
          <cell r="CV930" t="b">
            <v>0</v>
          </cell>
          <cell r="CX930" t="b">
            <v>0</v>
          </cell>
          <cell r="CZ930" t="b">
            <v>0</v>
          </cell>
          <cell r="DB930" t="b">
            <v>0</v>
          </cell>
          <cell r="DD930" t="b">
            <v>0</v>
          </cell>
          <cell r="DF930" t="b">
            <v>0</v>
          </cell>
          <cell r="DH930" t="b">
            <v>0</v>
          </cell>
          <cell r="DJ930" t="b">
            <v>0</v>
          </cell>
          <cell r="DL930" t="b">
            <v>0</v>
          </cell>
          <cell r="DN930" t="b">
            <v>0</v>
          </cell>
          <cell r="DP930" t="b">
            <v>0</v>
          </cell>
          <cell r="DV930">
            <v>0</v>
          </cell>
          <cell r="DX930">
            <v>0</v>
          </cell>
          <cell r="DZ930">
            <v>0</v>
          </cell>
          <cell r="EB930">
            <v>0</v>
          </cell>
          <cell r="ED930">
            <v>0</v>
          </cell>
          <cell r="EF930">
            <v>0</v>
          </cell>
          <cell r="EJ930">
            <v>0</v>
          </cell>
          <cell r="EL930">
            <v>0</v>
          </cell>
          <cell r="EN930">
            <v>0</v>
          </cell>
          <cell r="EP930">
            <v>0</v>
          </cell>
          <cell r="ER930">
            <v>0</v>
          </cell>
          <cell r="ET930">
            <v>0</v>
          </cell>
          <cell r="EX930">
            <v>0</v>
          </cell>
          <cell r="EZ930">
            <v>0</v>
          </cell>
          <cell r="FD930">
            <v>0</v>
          </cell>
          <cell r="FF930">
            <v>0</v>
          </cell>
        </row>
        <row r="931">
          <cell r="A931" t="str">
            <v>GM_DKW0-5</v>
          </cell>
          <cell r="B931" t="str">
            <v>DK-West</v>
          </cell>
          <cell r="G931">
            <v>292.65861896629752</v>
          </cell>
          <cell r="H931">
            <v>403.66706064316901</v>
          </cell>
          <cell r="AK931">
            <v>110.33229935029416</v>
          </cell>
          <cell r="AL931">
            <v>209.90687153444793</v>
          </cell>
          <cell r="AN931">
            <v>0</v>
          </cell>
          <cell r="AO931">
            <v>29.265861896629755</v>
          </cell>
          <cell r="AP931">
            <v>8779.7585689889256</v>
          </cell>
          <cell r="AQ931">
            <v>29.265861896629755</v>
          </cell>
          <cell r="BG931" t="b">
            <v>1</v>
          </cell>
          <cell r="BO931" t="b">
            <v>0</v>
          </cell>
          <cell r="CA931" t="b">
            <v>0</v>
          </cell>
          <cell r="CB931" t="b">
            <v>0</v>
          </cell>
          <cell r="CD931" t="b">
            <v>1</v>
          </cell>
          <cell r="CE931" t="b">
            <v>1</v>
          </cell>
          <cell r="CG931" t="b">
            <v>0</v>
          </cell>
          <cell r="CH931" t="b">
            <v>0</v>
          </cell>
          <cell r="CT931" t="b">
            <v>0</v>
          </cell>
          <cell r="CV931" t="b">
            <v>0</v>
          </cell>
          <cell r="CX931" t="b">
            <v>0</v>
          </cell>
          <cell r="CZ931" t="b">
            <v>0</v>
          </cell>
          <cell r="DB931" t="b">
            <v>0</v>
          </cell>
          <cell r="DD931" t="b">
            <v>0</v>
          </cell>
          <cell r="DF931" t="b">
            <v>0</v>
          </cell>
          <cell r="DH931" t="b">
            <v>0</v>
          </cell>
          <cell r="DJ931" t="b">
            <v>0</v>
          </cell>
          <cell r="DL931" t="b">
            <v>0</v>
          </cell>
          <cell r="DN931" t="b">
            <v>0</v>
          </cell>
          <cell r="DP931" t="b">
            <v>0</v>
          </cell>
          <cell r="DV931">
            <v>0</v>
          </cell>
          <cell r="DX931">
            <v>0</v>
          </cell>
          <cell r="DZ931">
            <v>0</v>
          </cell>
          <cell r="EB931">
            <v>0</v>
          </cell>
          <cell r="ED931">
            <v>0</v>
          </cell>
          <cell r="EF931">
            <v>0</v>
          </cell>
          <cell r="EJ931">
            <v>0</v>
          </cell>
          <cell r="EL931">
            <v>0</v>
          </cell>
          <cell r="EN931">
            <v>0</v>
          </cell>
          <cell r="EP931">
            <v>0</v>
          </cell>
          <cell r="ER931">
            <v>0</v>
          </cell>
          <cell r="ET931">
            <v>0</v>
          </cell>
          <cell r="EX931">
            <v>292.65861896629752</v>
          </cell>
          <cell r="EZ931">
            <v>403.66706064316901</v>
          </cell>
          <cell r="FD931">
            <v>0</v>
          </cell>
          <cell r="FF931">
            <v>0</v>
          </cell>
        </row>
        <row r="932">
          <cell r="A932" t="str">
            <v>GM_DKW0-5</v>
          </cell>
          <cell r="B932" t="str">
            <v>DK-West</v>
          </cell>
          <cell r="G932">
            <v>286.62754798982581</v>
          </cell>
          <cell r="H932">
            <v>395.34834205493217</v>
          </cell>
          <cell r="AK932">
            <v>108.05858559216433</v>
          </cell>
          <cell r="AL932">
            <v>205.58113786856475</v>
          </cell>
          <cell r="AN932">
            <v>0</v>
          </cell>
          <cell r="AO932">
            <v>28.662754798982583</v>
          </cell>
          <cell r="AP932">
            <v>8598.8264396947743</v>
          </cell>
          <cell r="AQ932">
            <v>28.662754798982583</v>
          </cell>
          <cell r="BG932" t="b">
            <v>1</v>
          </cell>
          <cell r="BO932" t="b">
            <v>0</v>
          </cell>
          <cell r="CA932" t="b">
            <v>0</v>
          </cell>
          <cell r="CB932" t="b">
            <v>0</v>
          </cell>
          <cell r="CD932" t="b">
            <v>0</v>
          </cell>
          <cell r="CE932" t="b">
            <v>0</v>
          </cell>
          <cell r="CG932" t="b">
            <v>1</v>
          </cell>
          <cell r="CH932" t="b">
            <v>1</v>
          </cell>
          <cell r="CT932" t="b">
            <v>0</v>
          </cell>
          <cell r="CV932" t="b">
            <v>0</v>
          </cell>
          <cell r="CX932" t="b">
            <v>0</v>
          </cell>
          <cell r="CZ932" t="b">
            <v>0</v>
          </cell>
          <cell r="DB932" t="b">
            <v>0</v>
          </cell>
          <cell r="DD932" t="b">
            <v>0</v>
          </cell>
          <cell r="DF932" t="b">
            <v>0</v>
          </cell>
          <cell r="DH932" t="b">
            <v>0</v>
          </cell>
          <cell r="DJ932" t="b">
            <v>0</v>
          </cell>
          <cell r="DL932" t="b">
            <v>0</v>
          </cell>
          <cell r="DN932" t="b">
            <v>0</v>
          </cell>
          <cell r="DP932" t="b">
            <v>0</v>
          </cell>
          <cell r="DV932">
            <v>0</v>
          </cell>
          <cell r="DX932">
            <v>0</v>
          </cell>
          <cell r="DZ932">
            <v>0</v>
          </cell>
          <cell r="EB932">
            <v>0</v>
          </cell>
          <cell r="ED932">
            <v>0</v>
          </cell>
          <cell r="EF932">
            <v>0</v>
          </cell>
          <cell r="EJ932">
            <v>0</v>
          </cell>
          <cell r="EL932">
            <v>0</v>
          </cell>
          <cell r="EN932">
            <v>0</v>
          </cell>
          <cell r="EP932">
            <v>0</v>
          </cell>
          <cell r="ER932">
            <v>0</v>
          </cell>
          <cell r="ET932">
            <v>0</v>
          </cell>
          <cell r="EX932">
            <v>0</v>
          </cell>
          <cell r="EZ932">
            <v>0</v>
          </cell>
          <cell r="FD932">
            <v>71.656886997456454</v>
          </cell>
          <cell r="FF932">
            <v>98.837085513733044</v>
          </cell>
        </row>
        <row r="933">
          <cell r="A933" t="str">
            <v>GM_DKW0-5</v>
          </cell>
          <cell r="B933" t="str">
            <v>DK-West</v>
          </cell>
          <cell r="G933">
            <v>282.44474940587293</v>
          </cell>
          <cell r="H933">
            <v>389.57896469775579</v>
          </cell>
          <cell r="AK933">
            <v>106.4816705260141</v>
          </cell>
          <cell r="AL933">
            <v>202.58106164283302</v>
          </cell>
          <cell r="AN933">
            <v>0</v>
          </cell>
          <cell r="AO933">
            <v>28.244474940587295</v>
          </cell>
          <cell r="AP933">
            <v>8473.3424821761873</v>
          </cell>
          <cell r="AQ933">
            <v>28.244474940587295</v>
          </cell>
          <cell r="BG933" t="b">
            <v>1</v>
          </cell>
          <cell r="BO933" t="b">
            <v>0</v>
          </cell>
          <cell r="CA933" t="b">
            <v>0</v>
          </cell>
          <cell r="CB933" t="b">
            <v>0</v>
          </cell>
          <cell r="CD933" t="b">
            <v>0</v>
          </cell>
          <cell r="CE933" t="b">
            <v>0</v>
          </cell>
          <cell r="CG933" t="b">
            <v>1</v>
          </cell>
          <cell r="CH933" t="b">
            <v>1</v>
          </cell>
          <cell r="CT933" t="b">
            <v>0</v>
          </cell>
          <cell r="CV933" t="b">
            <v>0</v>
          </cell>
          <cell r="CX933" t="b">
            <v>0</v>
          </cell>
          <cell r="CZ933" t="b">
            <v>0</v>
          </cell>
          <cell r="DB933" t="b">
            <v>0</v>
          </cell>
          <cell r="DD933" t="b">
            <v>0</v>
          </cell>
          <cell r="DF933" t="b">
            <v>0</v>
          </cell>
          <cell r="DH933" t="b">
            <v>0</v>
          </cell>
          <cell r="DJ933" t="b">
            <v>0</v>
          </cell>
          <cell r="DL933" t="b">
            <v>0</v>
          </cell>
          <cell r="DN933" t="b">
            <v>0</v>
          </cell>
          <cell r="DP933" t="b">
            <v>0</v>
          </cell>
          <cell r="DV933">
            <v>0</v>
          </cell>
          <cell r="DX933">
            <v>0</v>
          </cell>
          <cell r="DZ933">
            <v>0</v>
          </cell>
          <cell r="EB933">
            <v>0</v>
          </cell>
          <cell r="ED933">
            <v>0</v>
          </cell>
          <cell r="EF933">
            <v>0</v>
          </cell>
          <cell r="EJ933">
            <v>0</v>
          </cell>
          <cell r="EL933">
            <v>0</v>
          </cell>
          <cell r="EN933">
            <v>0</v>
          </cell>
          <cell r="EP933">
            <v>0</v>
          </cell>
          <cell r="ER933">
            <v>0</v>
          </cell>
          <cell r="ET933">
            <v>0</v>
          </cell>
          <cell r="EX933">
            <v>0</v>
          </cell>
          <cell r="EZ933">
            <v>0</v>
          </cell>
          <cell r="FD933">
            <v>70.611187351468232</v>
          </cell>
          <cell r="FF933">
            <v>97.394741174438948</v>
          </cell>
        </row>
        <row r="934">
          <cell r="A934" t="str">
            <v>GM_DKW0-5</v>
          </cell>
          <cell r="B934" t="str">
            <v>DK-West</v>
          </cell>
          <cell r="G934">
            <v>280.32974225825416</v>
          </cell>
          <cell r="H934">
            <v>386.66171345966092</v>
          </cell>
          <cell r="AK934">
            <v>105.68431283136182</v>
          </cell>
          <cell r="AL934">
            <v>201.0640909990237</v>
          </cell>
          <cell r="AN934">
            <v>0</v>
          </cell>
          <cell r="AO934">
            <v>28.032974225825416</v>
          </cell>
          <cell r="AP934">
            <v>8409.8922677476239</v>
          </cell>
          <cell r="AQ934">
            <v>28.032974225825416</v>
          </cell>
          <cell r="BG934" t="b">
            <v>1</v>
          </cell>
          <cell r="BO934" t="b">
            <v>0</v>
          </cell>
          <cell r="CA934" t="b">
            <v>0</v>
          </cell>
          <cell r="CB934" t="b">
            <v>0</v>
          </cell>
          <cell r="CD934" t="b">
            <v>0</v>
          </cell>
          <cell r="CE934" t="b">
            <v>0</v>
          </cell>
          <cell r="CG934" t="b">
            <v>1</v>
          </cell>
          <cell r="CH934" t="b">
            <v>1</v>
          </cell>
          <cell r="CT934" t="b">
            <v>0</v>
          </cell>
          <cell r="CV934" t="b">
            <v>0</v>
          </cell>
          <cell r="CX934" t="b">
            <v>0</v>
          </cell>
          <cell r="CZ934" t="b">
            <v>0</v>
          </cell>
          <cell r="DB934" t="b">
            <v>0</v>
          </cell>
          <cell r="DD934" t="b">
            <v>0</v>
          </cell>
          <cell r="DF934" t="b">
            <v>0</v>
          </cell>
          <cell r="DH934" t="b">
            <v>0</v>
          </cell>
          <cell r="DJ934" t="b">
            <v>0</v>
          </cell>
          <cell r="DL934" t="b">
            <v>0</v>
          </cell>
          <cell r="DN934" t="b">
            <v>0</v>
          </cell>
          <cell r="DP934" t="b">
            <v>0</v>
          </cell>
          <cell r="DV934">
            <v>0</v>
          </cell>
          <cell r="DX934">
            <v>0</v>
          </cell>
          <cell r="DZ934">
            <v>0</v>
          </cell>
          <cell r="EB934">
            <v>0</v>
          </cell>
          <cell r="ED934">
            <v>0</v>
          </cell>
          <cell r="EF934">
            <v>0</v>
          </cell>
          <cell r="EJ934">
            <v>0</v>
          </cell>
          <cell r="EL934">
            <v>0</v>
          </cell>
          <cell r="EN934">
            <v>0</v>
          </cell>
          <cell r="EP934">
            <v>0</v>
          </cell>
          <cell r="ER934">
            <v>0</v>
          </cell>
          <cell r="ET934">
            <v>0</v>
          </cell>
          <cell r="EX934">
            <v>0</v>
          </cell>
          <cell r="EZ934">
            <v>0</v>
          </cell>
          <cell r="FD934">
            <v>70.082435564563539</v>
          </cell>
          <cell r="FF934">
            <v>96.665428364915229</v>
          </cell>
        </row>
        <row r="935">
          <cell r="A935" t="str">
            <v>GM_DKW0-5</v>
          </cell>
          <cell r="B935" t="str">
            <v>DK-West</v>
          </cell>
          <cell r="G935">
            <v>275.99348932865644</v>
          </cell>
          <cell r="H935">
            <v>380.68067493607788</v>
          </cell>
          <cell r="AK935">
            <v>104.04954547690348</v>
          </cell>
          <cell r="AL935">
            <v>197.95395096676052</v>
          </cell>
          <cell r="AN935">
            <v>0</v>
          </cell>
          <cell r="AO935">
            <v>27.599348932865645</v>
          </cell>
          <cell r="AP935">
            <v>8279.8046798596934</v>
          </cell>
          <cell r="AQ935">
            <v>27.599348932865645</v>
          </cell>
          <cell r="BG935" t="b">
            <v>1</v>
          </cell>
          <cell r="BO935" t="b">
            <v>0</v>
          </cell>
          <cell r="CA935" t="b">
            <v>0</v>
          </cell>
          <cell r="CB935" t="b">
            <v>0</v>
          </cell>
          <cell r="CD935" t="b">
            <v>0</v>
          </cell>
          <cell r="CE935" t="b">
            <v>0</v>
          </cell>
          <cell r="CG935" t="b">
            <v>1</v>
          </cell>
          <cell r="CH935" t="b">
            <v>1</v>
          </cell>
          <cell r="CT935" t="b">
            <v>0</v>
          </cell>
          <cell r="CV935" t="b">
            <v>0</v>
          </cell>
          <cell r="CX935" t="b">
            <v>0</v>
          </cell>
          <cell r="CZ935" t="b">
            <v>0</v>
          </cell>
          <cell r="DB935" t="b">
            <v>0</v>
          </cell>
          <cell r="DD935" t="b">
            <v>0</v>
          </cell>
          <cell r="DF935" t="b">
            <v>0</v>
          </cell>
          <cell r="DH935" t="b">
            <v>0</v>
          </cell>
          <cell r="DJ935" t="b">
            <v>0</v>
          </cell>
          <cell r="DL935" t="b">
            <v>0</v>
          </cell>
          <cell r="DN935" t="b">
            <v>0</v>
          </cell>
          <cell r="DP935" t="b">
            <v>0</v>
          </cell>
          <cell r="DV935">
            <v>0</v>
          </cell>
          <cell r="DX935">
            <v>0</v>
          </cell>
          <cell r="DZ935">
            <v>0</v>
          </cell>
          <cell r="EB935">
            <v>0</v>
          </cell>
          <cell r="ED935">
            <v>0</v>
          </cell>
          <cell r="EF935">
            <v>0</v>
          </cell>
          <cell r="EJ935">
            <v>0</v>
          </cell>
          <cell r="EL935">
            <v>0</v>
          </cell>
          <cell r="EN935">
            <v>0</v>
          </cell>
          <cell r="EP935">
            <v>0</v>
          </cell>
          <cell r="ER935">
            <v>0</v>
          </cell>
          <cell r="ET935">
            <v>0</v>
          </cell>
          <cell r="EX935">
            <v>0</v>
          </cell>
          <cell r="EZ935">
            <v>0</v>
          </cell>
          <cell r="FD935">
            <v>68.998372332164109</v>
          </cell>
          <cell r="FF935">
            <v>95.17016873401947</v>
          </cell>
        </row>
        <row r="936">
          <cell r="A936" t="str">
            <v>GM_DKW0-5</v>
          </cell>
          <cell r="B936" t="str">
            <v>DK-West</v>
          </cell>
          <cell r="G936">
            <v>274.92337057701064</v>
          </cell>
          <cell r="H936">
            <v>379.20464907173886</v>
          </cell>
          <cell r="AK936">
            <v>103.64611070753301</v>
          </cell>
          <cell r="AL936">
            <v>197.18641751730419</v>
          </cell>
          <cell r="AN936">
            <v>0</v>
          </cell>
          <cell r="AO936">
            <v>27.492337057701064</v>
          </cell>
          <cell r="AP936">
            <v>8247.7011173103201</v>
          </cell>
          <cell r="AQ936">
            <v>27.492337057701064</v>
          </cell>
          <cell r="BG936" t="b">
            <v>1</v>
          </cell>
          <cell r="BO936" t="b">
            <v>0</v>
          </cell>
          <cell r="CA936" t="b">
            <v>0</v>
          </cell>
          <cell r="CB936" t="b">
            <v>0</v>
          </cell>
          <cell r="CD936" t="b">
            <v>0</v>
          </cell>
          <cell r="CE936" t="b">
            <v>0</v>
          </cell>
          <cell r="CG936" t="b">
            <v>0</v>
          </cell>
          <cell r="CH936" t="b">
            <v>0</v>
          </cell>
          <cell r="CT936" t="b">
            <v>0</v>
          </cell>
          <cell r="CV936" t="b">
            <v>0</v>
          </cell>
          <cell r="CX936" t="b">
            <v>0</v>
          </cell>
          <cell r="CZ936" t="b">
            <v>0</v>
          </cell>
          <cell r="DB936" t="b">
            <v>0</v>
          </cell>
          <cell r="DD936" t="b">
            <v>0</v>
          </cell>
          <cell r="DF936" t="b">
            <v>0</v>
          </cell>
          <cell r="DH936" t="b">
            <v>0</v>
          </cell>
          <cell r="DJ936" t="b">
            <v>0</v>
          </cell>
          <cell r="DL936" t="b">
            <v>0</v>
          </cell>
          <cell r="DN936" t="b">
            <v>0</v>
          </cell>
          <cell r="DP936" t="b">
            <v>0</v>
          </cell>
          <cell r="DV936">
            <v>0</v>
          </cell>
          <cell r="DX936">
            <v>0</v>
          </cell>
          <cell r="DZ936">
            <v>0</v>
          </cell>
          <cell r="EB936">
            <v>0</v>
          </cell>
          <cell r="ED936">
            <v>0</v>
          </cell>
          <cell r="EF936">
            <v>0</v>
          </cell>
          <cell r="EJ936">
            <v>0</v>
          </cell>
          <cell r="EL936">
            <v>0</v>
          </cell>
          <cell r="EN936">
            <v>0</v>
          </cell>
          <cell r="EP936">
            <v>0</v>
          </cell>
          <cell r="ER936">
            <v>0</v>
          </cell>
          <cell r="ET936">
            <v>0</v>
          </cell>
          <cell r="EX936">
            <v>0</v>
          </cell>
          <cell r="EZ936">
            <v>0</v>
          </cell>
          <cell r="FD936">
            <v>0</v>
          </cell>
          <cell r="FF936">
            <v>0</v>
          </cell>
        </row>
        <row r="937">
          <cell r="A937" t="str">
            <v>GM_DKW0-5</v>
          </cell>
          <cell r="B937" t="str">
            <v>DK-West</v>
          </cell>
          <cell r="G937">
            <v>274.03645842935248</v>
          </cell>
          <cell r="H937">
            <v>377.98132197152069</v>
          </cell>
          <cell r="AK937">
            <v>103.31174482786588</v>
          </cell>
          <cell r="AL937">
            <v>196.55028742519076</v>
          </cell>
          <cell r="AN937">
            <v>0</v>
          </cell>
          <cell r="AO937">
            <v>27.403645842935248</v>
          </cell>
          <cell r="AP937">
            <v>8221.0937528805734</v>
          </cell>
          <cell r="AQ937">
            <v>27.403645842935248</v>
          </cell>
          <cell r="BG937" t="b">
            <v>1</v>
          </cell>
          <cell r="BO937" t="b">
            <v>0</v>
          </cell>
          <cell r="CA937" t="b">
            <v>0</v>
          </cell>
          <cell r="CB937" t="b">
            <v>0</v>
          </cell>
          <cell r="CD937" t="b">
            <v>0</v>
          </cell>
          <cell r="CE937" t="b">
            <v>0</v>
          </cell>
          <cell r="CG937" t="b">
            <v>0</v>
          </cell>
          <cell r="CH937" t="b">
            <v>0</v>
          </cell>
          <cell r="CT937" t="b">
            <v>0</v>
          </cell>
          <cell r="CV937" t="b">
            <v>0</v>
          </cell>
          <cell r="CX937" t="b">
            <v>0</v>
          </cell>
          <cell r="CZ937" t="b">
            <v>0</v>
          </cell>
          <cell r="DB937" t="b">
            <v>0</v>
          </cell>
          <cell r="DD937" t="b">
            <v>0</v>
          </cell>
          <cell r="DF937" t="b">
            <v>0</v>
          </cell>
          <cell r="DH937" t="b">
            <v>0</v>
          </cell>
          <cell r="DJ937" t="b">
            <v>0</v>
          </cell>
          <cell r="DL937" t="b">
            <v>0</v>
          </cell>
          <cell r="DN937" t="b">
            <v>0</v>
          </cell>
          <cell r="DP937" t="b">
            <v>0</v>
          </cell>
          <cell r="DV937">
            <v>0</v>
          </cell>
          <cell r="DX937">
            <v>0</v>
          </cell>
          <cell r="DZ937">
            <v>0</v>
          </cell>
          <cell r="EB937">
            <v>0</v>
          </cell>
          <cell r="ED937">
            <v>0</v>
          </cell>
          <cell r="EF937">
            <v>0</v>
          </cell>
          <cell r="EJ937">
            <v>0</v>
          </cell>
          <cell r="EL937">
            <v>0</v>
          </cell>
          <cell r="EN937">
            <v>0</v>
          </cell>
          <cell r="EP937">
            <v>0</v>
          </cell>
          <cell r="ER937">
            <v>0</v>
          </cell>
          <cell r="ET937">
            <v>0</v>
          </cell>
          <cell r="EX937">
            <v>0</v>
          </cell>
          <cell r="EZ937">
            <v>0</v>
          </cell>
          <cell r="FD937">
            <v>0</v>
          </cell>
          <cell r="FF937">
            <v>0</v>
          </cell>
        </row>
        <row r="938">
          <cell r="A938" t="str">
            <v>GM_DKW0-5</v>
          </cell>
          <cell r="B938" t="str">
            <v>DK-West</v>
          </cell>
          <cell r="G938">
            <v>272.98988016917122</v>
          </cell>
          <cell r="H938">
            <v>376.537765750581</v>
          </cell>
          <cell r="AK938">
            <v>102.91718482377755</v>
          </cell>
          <cell r="AL938">
            <v>195.79963819030215</v>
          </cell>
          <cell r="AN938">
            <v>0</v>
          </cell>
          <cell r="AO938">
            <v>27.298988016917122</v>
          </cell>
          <cell r="AP938">
            <v>8189.6964050751367</v>
          </cell>
          <cell r="AQ938">
            <v>27.298988016917122</v>
          </cell>
          <cell r="BG938" t="b">
            <v>1</v>
          </cell>
          <cell r="BO938" t="b">
            <v>0</v>
          </cell>
          <cell r="CA938" t="b">
            <v>0</v>
          </cell>
          <cell r="CB938" t="b">
            <v>0</v>
          </cell>
          <cell r="CD938" t="b">
            <v>0</v>
          </cell>
          <cell r="CE938" t="b">
            <v>0</v>
          </cell>
          <cell r="CG938" t="b">
            <v>0</v>
          </cell>
          <cell r="CH938" t="b">
            <v>0</v>
          </cell>
          <cell r="CT938" t="b">
            <v>0</v>
          </cell>
          <cell r="CV938" t="b">
            <v>0</v>
          </cell>
          <cell r="CX938" t="b">
            <v>0</v>
          </cell>
          <cell r="CZ938" t="b">
            <v>0</v>
          </cell>
          <cell r="DB938" t="b">
            <v>0</v>
          </cell>
          <cell r="DD938" t="b">
            <v>0</v>
          </cell>
          <cell r="DF938" t="b">
            <v>0</v>
          </cell>
          <cell r="DH938" t="b">
            <v>0</v>
          </cell>
          <cell r="DJ938" t="b">
            <v>0</v>
          </cell>
          <cell r="DL938" t="b">
            <v>0</v>
          </cell>
          <cell r="DN938" t="b">
            <v>0</v>
          </cell>
          <cell r="DP938" t="b">
            <v>0</v>
          </cell>
          <cell r="DV938">
            <v>0</v>
          </cell>
          <cell r="DX938">
            <v>0</v>
          </cell>
          <cell r="DZ938">
            <v>0</v>
          </cell>
          <cell r="EB938">
            <v>0</v>
          </cell>
          <cell r="ED938">
            <v>0</v>
          </cell>
          <cell r="EF938">
            <v>0</v>
          </cell>
          <cell r="EJ938">
            <v>0</v>
          </cell>
          <cell r="EL938">
            <v>0</v>
          </cell>
          <cell r="EN938">
            <v>0</v>
          </cell>
          <cell r="EP938">
            <v>0</v>
          </cell>
          <cell r="ER938">
            <v>0</v>
          </cell>
          <cell r="ET938">
            <v>0</v>
          </cell>
          <cell r="EX938">
            <v>0</v>
          </cell>
          <cell r="EZ938">
            <v>0</v>
          </cell>
          <cell r="FD938">
            <v>0</v>
          </cell>
          <cell r="FF938">
            <v>0</v>
          </cell>
        </row>
        <row r="939">
          <cell r="A939" t="str">
            <v>GM_DKW0-5</v>
          </cell>
          <cell r="B939" t="str">
            <v>DK-West</v>
          </cell>
          <cell r="G939">
            <v>263.32646663241712</v>
          </cell>
          <cell r="H939">
            <v>363.20891949298914</v>
          </cell>
          <cell r="AK939">
            <v>99.274077920421263</v>
          </cell>
          <cell r="AL939">
            <v>188.86863813635435</v>
          </cell>
          <cell r="AN939">
            <v>0</v>
          </cell>
          <cell r="AO939">
            <v>26.332646663241714</v>
          </cell>
          <cell r="AP939">
            <v>7899.7939989725137</v>
          </cell>
          <cell r="AQ939">
            <v>26.332646663241714</v>
          </cell>
          <cell r="BG939" t="b">
            <v>1</v>
          </cell>
          <cell r="BO939" t="b">
            <v>0</v>
          </cell>
          <cell r="CA939" t="b">
            <v>0</v>
          </cell>
          <cell r="CB939" t="b">
            <v>0</v>
          </cell>
          <cell r="CD939" t="b">
            <v>0</v>
          </cell>
          <cell r="CE939" t="b">
            <v>0</v>
          </cell>
          <cell r="CG939" t="b">
            <v>0</v>
          </cell>
          <cell r="CH939" t="b">
            <v>0</v>
          </cell>
          <cell r="CT939" t="b">
            <v>0</v>
          </cell>
          <cell r="CV939" t="b">
            <v>0</v>
          </cell>
          <cell r="CX939" t="b">
            <v>0</v>
          </cell>
          <cell r="CZ939" t="b">
            <v>0</v>
          </cell>
          <cell r="DB939" t="b">
            <v>0</v>
          </cell>
          <cell r="DD939" t="b">
            <v>0</v>
          </cell>
          <cell r="DF939" t="b">
            <v>0</v>
          </cell>
          <cell r="DH939" t="b">
            <v>0</v>
          </cell>
          <cell r="DJ939" t="b">
            <v>0</v>
          </cell>
          <cell r="DL939" t="b">
            <v>0</v>
          </cell>
          <cell r="DN939" t="b">
            <v>0</v>
          </cell>
          <cell r="DP939" t="b">
            <v>0</v>
          </cell>
          <cell r="DV939">
            <v>0</v>
          </cell>
          <cell r="DX939">
            <v>0</v>
          </cell>
          <cell r="DZ939">
            <v>0</v>
          </cell>
          <cell r="EB939">
            <v>0</v>
          </cell>
          <cell r="ED939">
            <v>0</v>
          </cell>
          <cell r="EF939">
            <v>0</v>
          </cell>
          <cell r="EJ939">
            <v>0</v>
          </cell>
          <cell r="EL939">
            <v>0</v>
          </cell>
          <cell r="EN939">
            <v>0</v>
          </cell>
          <cell r="EP939">
            <v>0</v>
          </cell>
          <cell r="ER939">
            <v>0</v>
          </cell>
          <cell r="ET939">
            <v>0</v>
          </cell>
          <cell r="EX939">
            <v>0</v>
          </cell>
          <cell r="EZ939">
            <v>0</v>
          </cell>
          <cell r="FD939">
            <v>0</v>
          </cell>
          <cell r="FF939">
            <v>0</v>
          </cell>
        </row>
        <row r="940">
          <cell r="A940" t="str">
            <v>GM_DKW0-5</v>
          </cell>
          <cell r="B940" t="str">
            <v>DK-West</v>
          </cell>
          <cell r="G940">
            <v>252.17147313840343</v>
          </cell>
          <cell r="H940">
            <v>347.82272157021163</v>
          </cell>
          <cell r="AK940">
            <v>95.068645373178086</v>
          </cell>
          <cell r="AL940">
            <v>180.86781521651005</v>
          </cell>
          <cell r="AN940">
            <v>0</v>
          </cell>
          <cell r="AO940">
            <v>25.217147313840343</v>
          </cell>
          <cell r="AP940">
            <v>7565.1441941521025</v>
          </cell>
          <cell r="AQ940">
            <v>25.217147313840343</v>
          </cell>
          <cell r="BG940" t="b">
            <v>1</v>
          </cell>
          <cell r="BO940" t="b">
            <v>0</v>
          </cell>
          <cell r="CA940" t="b">
            <v>0</v>
          </cell>
          <cell r="CB940" t="b">
            <v>0</v>
          </cell>
          <cell r="CD940" t="b">
            <v>0</v>
          </cell>
          <cell r="CE940" t="b">
            <v>0</v>
          </cell>
          <cell r="CG940" t="b">
            <v>0</v>
          </cell>
          <cell r="CH940" t="b">
            <v>0</v>
          </cell>
          <cell r="CT940" t="b">
            <v>0</v>
          </cell>
          <cell r="CV940" t="b">
            <v>0</v>
          </cell>
          <cell r="CX940" t="b">
            <v>0</v>
          </cell>
          <cell r="CZ940" t="b">
            <v>0</v>
          </cell>
          <cell r="DB940" t="b">
            <v>0</v>
          </cell>
          <cell r="DD940" t="b">
            <v>0</v>
          </cell>
          <cell r="DF940" t="b">
            <v>0</v>
          </cell>
          <cell r="DH940" t="b">
            <v>0</v>
          </cell>
          <cell r="DJ940" t="b">
            <v>0</v>
          </cell>
          <cell r="DL940" t="b">
            <v>0</v>
          </cell>
          <cell r="DN940" t="b">
            <v>0</v>
          </cell>
          <cell r="DP940" t="b">
            <v>0</v>
          </cell>
          <cell r="DV940">
            <v>0</v>
          </cell>
          <cell r="DX940">
            <v>0</v>
          </cell>
          <cell r="DZ940">
            <v>0</v>
          </cell>
          <cell r="EB940">
            <v>0</v>
          </cell>
          <cell r="ED940">
            <v>0</v>
          </cell>
          <cell r="EF940">
            <v>0</v>
          </cell>
          <cell r="EJ940">
            <v>0</v>
          </cell>
          <cell r="EL940">
            <v>0</v>
          </cell>
          <cell r="EN940">
            <v>0</v>
          </cell>
          <cell r="EP940">
            <v>0</v>
          </cell>
          <cell r="ER940">
            <v>0</v>
          </cell>
          <cell r="ET940">
            <v>0</v>
          </cell>
          <cell r="EX940">
            <v>0</v>
          </cell>
          <cell r="EZ940">
            <v>0</v>
          </cell>
          <cell r="FD940">
            <v>0</v>
          </cell>
          <cell r="FF940">
            <v>0</v>
          </cell>
        </row>
        <row r="941">
          <cell r="A941" t="str">
            <v>GM_DKW0-5</v>
          </cell>
          <cell r="B941" t="str">
            <v>DK-West</v>
          </cell>
          <cell r="G941">
            <v>240.78043493727904</v>
          </cell>
          <cell r="H941">
            <v>332.11094474107455</v>
          </cell>
          <cell r="AK941">
            <v>90.774223971354203</v>
          </cell>
          <cell r="AL941">
            <v>172.6976912653588</v>
          </cell>
          <cell r="AN941">
            <v>0</v>
          </cell>
          <cell r="AO941">
            <v>24.078043493727904</v>
          </cell>
          <cell r="AP941">
            <v>7223.4130481183711</v>
          </cell>
          <cell r="AQ941">
            <v>24.078043493727904</v>
          </cell>
          <cell r="BG941" t="b">
            <v>1</v>
          </cell>
          <cell r="BO941" t="b">
            <v>0</v>
          </cell>
          <cell r="CA941" t="b">
            <v>0</v>
          </cell>
          <cell r="CB941" t="b">
            <v>0</v>
          </cell>
          <cell r="CD941" t="b">
            <v>0</v>
          </cell>
          <cell r="CE941" t="b">
            <v>0</v>
          </cell>
          <cell r="CG941" t="b">
            <v>0</v>
          </cell>
          <cell r="CH941" t="b">
            <v>0</v>
          </cell>
          <cell r="CT941" t="b">
            <v>0</v>
          </cell>
          <cell r="CV941" t="b">
            <v>0</v>
          </cell>
          <cell r="CX941" t="b">
            <v>0</v>
          </cell>
          <cell r="CZ941" t="b">
            <v>0</v>
          </cell>
          <cell r="DB941" t="b">
            <v>0</v>
          </cell>
          <cell r="DD941" t="b">
            <v>0</v>
          </cell>
          <cell r="DF941" t="b">
            <v>0</v>
          </cell>
          <cell r="DH941" t="b">
            <v>0</v>
          </cell>
          <cell r="DJ941" t="b">
            <v>0</v>
          </cell>
          <cell r="DL941" t="b">
            <v>0</v>
          </cell>
          <cell r="DN941" t="b">
            <v>0</v>
          </cell>
          <cell r="DP941" t="b">
            <v>0</v>
          </cell>
          <cell r="DV941">
            <v>0</v>
          </cell>
          <cell r="DX941">
            <v>0</v>
          </cell>
          <cell r="DZ941">
            <v>0</v>
          </cell>
          <cell r="EB941">
            <v>0</v>
          </cell>
          <cell r="ED941">
            <v>0</v>
          </cell>
          <cell r="EF941">
            <v>0</v>
          </cell>
          <cell r="EJ941">
            <v>0</v>
          </cell>
          <cell r="EL941">
            <v>0</v>
          </cell>
          <cell r="EN941">
            <v>0</v>
          </cell>
          <cell r="EP941">
            <v>0</v>
          </cell>
          <cell r="ER941">
            <v>0</v>
          </cell>
          <cell r="ET941">
            <v>0</v>
          </cell>
          <cell r="EX941">
            <v>0</v>
          </cell>
          <cell r="EZ941">
            <v>0</v>
          </cell>
          <cell r="FD941">
            <v>0</v>
          </cell>
          <cell r="FF941">
            <v>0</v>
          </cell>
        </row>
        <row r="942">
          <cell r="A942" t="str">
            <v>GM_DKW0-5</v>
          </cell>
          <cell r="B942" t="str">
            <v>DK-West</v>
          </cell>
          <cell r="G942">
            <v>227.02824269069856</v>
          </cell>
          <cell r="H942">
            <v>313.14240371130836</v>
          </cell>
          <cell r="AK942">
            <v>85.589647494393361</v>
          </cell>
          <cell r="AL942">
            <v>162.83404992988036</v>
          </cell>
          <cell r="AN942">
            <v>0</v>
          </cell>
          <cell r="AO942">
            <v>22.702824269069858</v>
          </cell>
          <cell r="AP942">
            <v>6810.8472807209564</v>
          </cell>
          <cell r="AQ942">
            <v>22.702824269069858</v>
          </cell>
          <cell r="BG942" t="b">
            <v>1</v>
          </cell>
          <cell r="BO942" t="b">
            <v>0</v>
          </cell>
          <cell r="CA942" t="b">
            <v>0</v>
          </cell>
          <cell r="CB942" t="b">
            <v>0</v>
          </cell>
          <cell r="CD942" t="b">
            <v>0</v>
          </cell>
          <cell r="CE942" t="b">
            <v>0</v>
          </cell>
          <cell r="CG942" t="b">
            <v>0</v>
          </cell>
          <cell r="CH942" t="b">
            <v>0</v>
          </cell>
          <cell r="CT942" t="b">
            <v>0</v>
          </cell>
          <cell r="CV942" t="b">
            <v>0</v>
          </cell>
          <cell r="CX942" t="b">
            <v>0</v>
          </cell>
          <cell r="CZ942" t="b">
            <v>0</v>
          </cell>
          <cell r="DB942" t="b">
            <v>0</v>
          </cell>
          <cell r="DD942" t="b">
            <v>0</v>
          </cell>
          <cell r="DF942" t="b">
            <v>0</v>
          </cell>
          <cell r="DH942" t="b">
            <v>0</v>
          </cell>
          <cell r="DJ942" t="b">
            <v>0</v>
          </cell>
          <cell r="DL942" t="b">
            <v>0</v>
          </cell>
          <cell r="DN942" t="b">
            <v>0</v>
          </cell>
          <cell r="DP942" t="b">
            <v>0</v>
          </cell>
          <cell r="DV942">
            <v>0</v>
          </cell>
          <cell r="DX942">
            <v>0</v>
          </cell>
          <cell r="DZ942">
            <v>0</v>
          </cell>
          <cell r="EB942">
            <v>0</v>
          </cell>
          <cell r="ED942">
            <v>0</v>
          </cell>
          <cell r="EF942">
            <v>0</v>
          </cell>
          <cell r="EJ942">
            <v>0</v>
          </cell>
          <cell r="EL942">
            <v>0</v>
          </cell>
          <cell r="EN942">
            <v>0</v>
          </cell>
          <cell r="EP942">
            <v>0</v>
          </cell>
          <cell r="ER942">
            <v>0</v>
          </cell>
          <cell r="ET942">
            <v>0</v>
          </cell>
          <cell r="EX942">
            <v>0</v>
          </cell>
          <cell r="EZ942">
            <v>0</v>
          </cell>
          <cell r="FD942">
            <v>0</v>
          </cell>
          <cell r="FF942">
            <v>0</v>
          </cell>
        </row>
        <row r="943">
          <cell r="A943" t="str">
            <v>GM_DKW0-5</v>
          </cell>
          <cell r="B943" t="str">
            <v>DK-West</v>
          </cell>
          <cell r="G943">
            <v>214.53206497699082</v>
          </cell>
          <cell r="H943">
            <v>295.90629651998734</v>
          </cell>
          <cell r="AK943">
            <v>80.878588496325534</v>
          </cell>
          <cell r="AL943">
            <v>153.87127419039342</v>
          </cell>
          <cell r="AN943">
            <v>0</v>
          </cell>
          <cell r="AO943">
            <v>21.453206497699085</v>
          </cell>
          <cell r="AP943">
            <v>6435.9619493097243</v>
          </cell>
          <cell r="AQ943">
            <v>21.453206497699085</v>
          </cell>
          <cell r="BG943" t="b">
            <v>1</v>
          </cell>
          <cell r="BO943" t="b">
            <v>0</v>
          </cell>
          <cell r="CA943" t="b">
            <v>0</v>
          </cell>
          <cell r="CB943" t="b">
            <v>0</v>
          </cell>
          <cell r="CD943" t="b">
            <v>0</v>
          </cell>
          <cell r="CE943" t="b">
            <v>0</v>
          </cell>
          <cell r="CG943" t="b">
            <v>0</v>
          </cell>
          <cell r="CH943" t="b">
            <v>0</v>
          </cell>
          <cell r="CT943" t="b">
            <v>0</v>
          </cell>
          <cell r="CV943" t="b">
            <v>0</v>
          </cell>
          <cell r="CX943" t="b">
            <v>0</v>
          </cell>
          <cell r="CZ943" t="b">
            <v>0</v>
          </cell>
          <cell r="DB943" t="b">
            <v>0</v>
          </cell>
          <cell r="DD943" t="b">
            <v>0</v>
          </cell>
          <cell r="DF943" t="b">
            <v>0</v>
          </cell>
          <cell r="DH943" t="b">
            <v>0</v>
          </cell>
          <cell r="DJ943" t="b">
            <v>0</v>
          </cell>
          <cell r="DL943" t="b">
            <v>0</v>
          </cell>
          <cell r="DN943" t="b">
            <v>0</v>
          </cell>
          <cell r="DP943" t="b">
            <v>0</v>
          </cell>
          <cell r="DV943">
            <v>0</v>
          </cell>
          <cell r="DX943">
            <v>0</v>
          </cell>
          <cell r="DZ943">
            <v>0</v>
          </cell>
          <cell r="EB943">
            <v>0</v>
          </cell>
          <cell r="ED943">
            <v>0</v>
          </cell>
          <cell r="EF943">
            <v>0</v>
          </cell>
          <cell r="EJ943">
            <v>0</v>
          </cell>
          <cell r="EL943">
            <v>0</v>
          </cell>
          <cell r="EN943">
            <v>0</v>
          </cell>
          <cell r="EP943">
            <v>0</v>
          </cell>
          <cell r="ER943">
            <v>0</v>
          </cell>
          <cell r="ET943">
            <v>0</v>
          </cell>
          <cell r="EX943">
            <v>0</v>
          </cell>
          <cell r="EZ943">
            <v>0</v>
          </cell>
          <cell r="FD943">
            <v>0</v>
          </cell>
          <cell r="FF943">
            <v>0</v>
          </cell>
        </row>
        <row r="944">
          <cell r="A944" t="str">
            <v>GM_DKW0-5</v>
          </cell>
          <cell r="B944" t="str">
            <v>DK-West</v>
          </cell>
          <cell r="G944">
            <v>199.1067554710643</v>
          </cell>
          <cell r="H944">
            <v>274.63000754629559</v>
          </cell>
          <cell r="AK944">
            <v>75.063246812591245</v>
          </cell>
          <cell r="AL944">
            <v>142.8076039240737</v>
          </cell>
          <cell r="AN944">
            <v>0</v>
          </cell>
          <cell r="AO944">
            <v>19.910675547106433</v>
          </cell>
          <cell r="AP944">
            <v>5973.2026641319289</v>
          </cell>
          <cell r="AQ944">
            <v>19.910675547106433</v>
          </cell>
          <cell r="BG944" t="b">
            <v>1</v>
          </cell>
          <cell r="BO944" t="b">
            <v>0</v>
          </cell>
          <cell r="CA944" t="b">
            <v>0</v>
          </cell>
          <cell r="CB944" t="b">
            <v>0</v>
          </cell>
          <cell r="CD944" t="b">
            <v>0</v>
          </cell>
          <cell r="CE944" t="b">
            <v>0</v>
          </cell>
          <cell r="CG944" t="b">
            <v>0</v>
          </cell>
          <cell r="CH944" t="b">
            <v>0</v>
          </cell>
          <cell r="CT944" t="b">
            <v>0</v>
          </cell>
          <cell r="CV944" t="b">
            <v>0</v>
          </cell>
          <cell r="CX944" t="b">
            <v>0</v>
          </cell>
          <cell r="CZ944" t="b">
            <v>0</v>
          </cell>
          <cell r="DB944" t="b">
            <v>0</v>
          </cell>
          <cell r="DD944" t="b">
            <v>0</v>
          </cell>
          <cell r="DF944" t="b">
            <v>0</v>
          </cell>
          <cell r="DH944" t="b">
            <v>0</v>
          </cell>
          <cell r="DJ944" t="b">
            <v>0</v>
          </cell>
          <cell r="DL944" t="b">
            <v>0</v>
          </cell>
          <cell r="DN944" t="b">
            <v>0</v>
          </cell>
          <cell r="DP944" t="b">
            <v>0</v>
          </cell>
          <cell r="DV944">
            <v>0</v>
          </cell>
          <cell r="DX944">
            <v>0</v>
          </cell>
          <cell r="DZ944">
            <v>0</v>
          </cell>
          <cell r="EB944">
            <v>0</v>
          </cell>
          <cell r="ED944">
            <v>0</v>
          </cell>
          <cell r="EF944">
            <v>0</v>
          </cell>
          <cell r="EJ944">
            <v>0</v>
          </cell>
          <cell r="EL944">
            <v>0</v>
          </cell>
          <cell r="EN944">
            <v>0</v>
          </cell>
          <cell r="EP944">
            <v>0</v>
          </cell>
          <cell r="ER944">
            <v>0</v>
          </cell>
          <cell r="ET944">
            <v>0</v>
          </cell>
          <cell r="EX944">
            <v>0</v>
          </cell>
          <cell r="EZ944">
            <v>0</v>
          </cell>
          <cell r="FD944">
            <v>0</v>
          </cell>
          <cell r="FF944">
            <v>0</v>
          </cell>
        </row>
        <row r="945">
          <cell r="A945" t="str">
            <v>GM_DKW0-5</v>
          </cell>
          <cell r="B945" t="str">
            <v>DK-West</v>
          </cell>
          <cell r="G945">
            <v>183.89610484484007</v>
          </cell>
          <cell r="H945">
            <v>253.64979978598632</v>
          </cell>
          <cell r="AK945">
            <v>69.3288315265047</v>
          </cell>
          <cell r="AL945">
            <v>131.8978958887129</v>
          </cell>
          <cell r="AN945">
            <v>0</v>
          </cell>
          <cell r="AO945">
            <v>18.389610484484006</v>
          </cell>
          <cell r="AP945">
            <v>5516.8831453452021</v>
          </cell>
          <cell r="AQ945">
            <v>18.389610484484006</v>
          </cell>
          <cell r="BG945" t="b">
            <v>1</v>
          </cell>
          <cell r="BO945" t="b">
            <v>0</v>
          </cell>
          <cell r="CA945" t="b">
            <v>0</v>
          </cell>
          <cell r="CB945" t="b">
            <v>0</v>
          </cell>
          <cell r="CD945" t="b">
            <v>0</v>
          </cell>
          <cell r="CE945" t="b">
            <v>0</v>
          </cell>
          <cell r="CG945" t="b">
            <v>0</v>
          </cell>
          <cell r="CH945" t="b">
            <v>0</v>
          </cell>
          <cell r="CT945" t="b">
            <v>0</v>
          </cell>
          <cell r="CV945" t="b">
            <v>0</v>
          </cell>
          <cell r="CX945" t="b">
            <v>0</v>
          </cell>
          <cell r="CZ945" t="b">
            <v>0</v>
          </cell>
          <cell r="DB945" t="b">
            <v>0</v>
          </cell>
          <cell r="DD945" t="b">
            <v>0</v>
          </cell>
          <cell r="DF945" t="b">
            <v>0</v>
          </cell>
          <cell r="DH945" t="b">
            <v>0</v>
          </cell>
          <cell r="DJ945" t="b">
            <v>0</v>
          </cell>
          <cell r="DL945" t="b">
            <v>0</v>
          </cell>
          <cell r="DN945" t="b">
            <v>0</v>
          </cell>
          <cell r="DP945" t="b">
            <v>0</v>
          </cell>
          <cell r="DV945">
            <v>0</v>
          </cell>
          <cell r="DX945">
            <v>0</v>
          </cell>
          <cell r="DZ945">
            <v>0</v>
          </cell>
          <cell r="EB945">
            <v>0</v>
          </cell>
          <cell r="ED945">
            <v>0</v>
          </cell>
          <cell r="EF945">
            <v>0</v>
          </cell>
          <cell r="EJ945">
            <v>0</v>
          </cell>
          <cell r="EL945">
            <v>0</v>
          </cell>
          <cell r="EN945">
            <v>0</v>
          </cell>
          <cell r="EP945">
            <v>0</v>
          </cell>
          <cell r="ER945">
            <v>0</v>
          </cell>
          <cell r="ET945">
            <v>0</v>
          </cell>
          <cell r="EX945">
            <v>0</v>
          </cell>
          <cell r="EZ945">
            <v>0</v>
          </cell>
          <cell r="FD945">
            <v>0</v>
          </cell>
          <cell r="FF945">
            <v>0</v>
          </cell>
        </row>
        <row r="946">
          <cell r="A946" t="str">
            <v>GM_DKW0-5</v>
          </cell>
          <cell r="B946" t="str">
            <v>DK-West</v>
          </cell>
          <cell r="G946">
            <v>169.82091526246316</v>
          </cell>
          <cell r="H946">
            <v>234.23574518960436</v>
          </cell>
          <cell r="AK946">
            <v>64.022485053948614</v>
          </cell>
          <cell r="AL946">
            <v>121.80258749859428</v>
          </cell>
          <cell r="AN946">
            <v>0</v>
          </cell>
          <cell r="AO946">
            <v>16.982091526246318</v>
          </cell>
          <cell r="AP946">
            <v>5094.6274578738949</v>
          </cell>
          <cell r="AQ946">
            <v>16.982091526246318</v>
          </cell>
          <cell r="BG946" t="b">
            <v>1</v>
          </cell>
          <cell r="BO946" t="b">
            <v>0</v>
          </cell>
          <cell r="CA946" t="b">
            <v>0</v>
          </cell>
          <cell r="CB946" t="b">
            <v>0</v>
          </cell>
          <cell r="CD946" t="b">
            <v>0</v>
          </cell>
          <cell r="CE946" t="b">
            <v>0</v>
          </cell>
          <cell r="CG946" t="b">
            <v>0</v>
          </cell>
          <cell r="CH946" t="b">
            <v>0</v>
          </cell>
          <cell r="CT946" t="b">
            <v>0</v>
          </cell>
          <cell r="CV946" t="b">
            <v>0</v>
          </cell>
          <cell r="CX946" t="b">
            <v>0</v>
          </cell>
          <cell r="CZ946" t="b">
            <v>0</v>
          </cell>
          <cell r="DB946" t="b">
            <v>0</v>
          </cell>
          <cell r="DD946" t="b">
            <v>0</v>
          </cell>
          <cell r="DF946" t="b">
            <v>0</v>
          </cell>
          <cell r="DH946" t="b">
            <v>0</v>
          </cell>
          <cell r="DJ946" t="b">
            <v>0</v>
          </cell>
          <cell r="DL946" t="b">
            <v>0</v>
          </cell>
          <cell r="DN946" t="b">
            <v>0</v>
          </cell>
          <cell r="DP946" t="b">
            <v>0</v>
          </cell>
          <cell r="DV946">
            <v>0</v>
          </cell>
          <cell r="DX946">
            <v>0</v>
          </cell>
          <cell r="DZ946">
            <v>0</v>
          </cell>
          <cell r="EB946">
            <v>0</v>
          </cell>
          <cell r="ED946">
            <v>0</v>
          </cell>
          <cell r="EF946">
            <v>0</v>
          </cell>
          <cell r="EJ946">
            <v>0</v>
          </cell>
          <cell r="EL946">
            <v>0</v>
          </cell>
          <cell r="EN946">
            <v>0</v>
          </cell>
          <cell r="EP946">
            <v>0</v>
          </cell>
          <cell r="ER946">
            <v>0</v>
          </cell>
          <cell r="ET946">
            <v>0</v>
          </cell>
          <cell r="EX946">
            <v>0</v>
          </cell>
          <cell r="EZ946">
            <v>0</v>
          </cell>
          <cell r="FD946">
            <v>0</v>
          </cell>
          <cell r="FF946">
            <v>0</v>
          </cell>
        </row>
        <row r="947">
          <cell r="A947" t="str">
            <v>GM_DKW0-5</v>
          </cell>
          <cell r="B947" t="str">
            <v>DK-West</v>
          </cell>
          <cell r="G947">
            <v>155.31062221192951</v>
          </cell>
          <cell r="H947">
            <v>214.22154787852347</v>
          </cell>
          <cell r="AK947">
            <v>58.552104573897424</v>
          </cell>
          <cell r="AL947">
            <v>111.39520489683221</v>
          </cell>
          <cell r="AN947">
            <v>0</v>
          </cell>
          <cell r="AO947">
            <v>15.531062221192952</v>
          </cell>
          <cell r="AP947">
            <v>4659.3186663578854</v>
          </cell>
          <cell r="AQ947">
            <v>15.531062221192952</v>
          </cell>
          <cell r="BG947" t="b">
            <v>1</v>
          </cell>
          <cell r="BO947" t="b">
            <v>0</v>
          </cell>
          <cell r="CA947" t="b">
            <v>0</v>
          </cell>
          <cell r="CB947" t="b">
            <v>0</v>
          </cell>
          <cell r="CD947" t="b">
            <v>0</v>
          </cell>
          <cell r="CE947" t="b">
            <v>0</v>
          </cell>
          <cell r="CG947" t="b">
            <v>0</v>
          </cell>
          <cell r="CH947" t="b">
            <v>0</v>
          </cell>
          <cell r="CT947" t="b">
            <v>0</v>
          </cell>
          <cell r="CV947" t="b">
            <v>0</v>
          </cell>
          <cell r="CX947" t="b">
            <v>0</v>
          </cell>
          <cell r="CZ947" t="b">
            <v>0</v>
          </cell>
          <cell r="DB947" t="b">
            <v>0</v>
          </cell>
          <cell r="DD947" t="b">
            <v>0</v>
          </cell>
          <cell r="DF947" t="b">
            <v>0</v>
          </cell>
          <cell r="DH947" t="b">
            <v>0</v>
          </cell>
          <cell r="DJ947" t="b">
            <v>0</v>
          </cell>
          <cell r="DL947" t="b">
            <v>0</v>
          </cell>
          <cell r="DN947" t="b">
            <v>0</v>
          </cell>
          <cell r="DP947" t="b">
            <v>0</v>
          </cell>
          <cell r="DV947">
            <v>0</v>
          </cell>
          <cell r="DX947">
            <v>0</v>
          </cell>
          <cell r="DZ947">
            <v>0</v>
          </cell>
          <cell r="EB947">
            <v>0</v>
          </cell>
          <cell r="ED947">
            <v>0</v>
          </cell>
          <cell r="EF947">
            <v>0</v>
          </cell>
          <cell r="EJ947">
            <v>0</v>
          </cell>
          <cell r="EL947">
            <v>0</v>
          </cell>
          <cell r="EN947">
            <v>0</v>
          </cell>
          <cell r="EP947">
            <v>0</v>
          </cell>
          <cell r="ER947">
            <v>0</v>
          </cell>
          <cell r="ET947">
            <v>0</v>
          </cell>
          <cell r="EX947">
            <v>0</v>
          </cell>
          <cell r="EZ947">
            <v>0</v>
          </cell>
          <cell r="FD947">
            <v>0</v>
          </cell>
          <cell r="FF947">
            <v>0</v>
          </cell>
        </row>
        <row r="948">
          <cell r="A948" t="str">
            <v>GM_DKW0-5</v>
          </cell>
          <cell r="B948" t="str">
            <v>DK-West</v>
          </cell>
          <cell r="G948">
            <v>139.84078588376934</v>
          </cell>
          <cell r="H948">
            <v>192.88384259830255</v>
          </cell>
          <cell r="AK948">
            <v>52.719976278181043</v>
          </cell>
          <cell r="AL948">
            <v>100.29959815111732</v>
          </cell>
          <cell r="AN948">
            <v>0</v>
          </cell>
          <cell r="AO948">
            <v>13.984078588376935</v>
          </cell>
          <cell r="AP948">
            <v>4195.2235765130799</v>
          </cell>
          <cell r="AQ948">
            <v>13.984078588376935</v>
          </cell>
          <cell r="BG948" t="b">
            <v>1</v>
          </cell>
          <cell r="BO948" t="b">
            <v>0</v>
          </cell>
          <cell r="CA948" t="b">
            <v>0</v>
          </cell>
          <cell r="CB948" t="b">
            <v>0</v>
          </cell>
          <cell r="CD948" t="b">
            <v>0</v>
          </cell>
          <cell r="CE948" t="b">
            <v>0</v>
          </cell>
          <cell r="CG948" t="b">
            <v>0</v>
          </cell>
          <cell r="CH948" t="b">
            <v>0</v>
          </cell>
          <cell r="CT948" t="b">
            <v>0</v>
          </cell>
          <cell r="CV948" t="b">
            <v>0</v>
          </cell>
          <cell r="CX948" t="b">
            <v>0</v>
          </cell>
          <cell r="CZ948" t="b">
            <v>0</v>
          </cell>
          <cell r="DB948" t="b">
            <v>0</v>
          </cell>
          <cell r="DD948" t="b">
            <v>0</v>
          </cell>
          <cell r="DF948" t="b">
            <v>0</v>
          </cell>
          <cell r="DH948" t="b">
            <v>0</v>
          </cell>
          <cell r="DJ948" t="b">
            <v>0</v>
          </cell>
          <cell r="DL948" t="b">
            <v>0</v>
          </cell>
          <cell r="DN948" t="b">
            <v>0</v>
          </cell>
          <cell r="DP948" t="b">
            <v>0</v>
          </cell>
          <cell r="DV948">
            <v>0</v>
          </cell>
          <cell r="DX948">
            <v>0</v>
          </cell>
          <cell r="DZ948">
            <v>0</v>
          </cell>
          <cell r="EB948">
            <v>0</v>
          </cell>
          <cell r="ED948">
            <v>0</v>
          </cell>
          <cell r="EF948">
            <v>0</v>
          </cell>
          <cell r="EJ948">
            <v>0</v>
          </cell>
          <cell r="EL948">
            <v>0</v>
          </cell>
          <cell r="EN948">
            <v>0</v>
          </cell>
          <cell r="EP948">
            <v>0</v>
          </cell>
          <cell r="ER948">
            <v>0</v>
          </cell>
          <cell r="ET948">
            <v>0</v>
          </cell>
          <cell r="EX948">
            <v>0</v>
          </cell>
          <cell r="EZ948">
            <v>0</v>
          </cell>
          <cell r="FD948">
            <v>0</v>
          </cell>
          <cell r="FF948">
            <v>0</v>
          </cell>
        </row>
        <row r="949">
          <cell r="A949" t="str">
            <v>GM_DKW0-5</v>
          </cell>
          <cell r="B949" t="str">
            <v>DK-West</v>
          </cell>
          <cell r="G949">
            <v>124.37230962535281</v>
          </cell>
          <cell r="H949">
            <v>171.54801327634871</v>
          </cell>
          <cell r="AK949">
            <v>46.888360728758009</v>
          </cell>
          <cell r="AL949">
            <v>89.204966903701347</v>
          </cell>
          <cell r="AN949">
            <v>0</v>
          </cell>
          <cell r="AO949">
            <v>12.437230962535281</v>
          </cell>
          <cell r="AP949">
            <v>3731.1692887605845</v>
          </cell>
          <cell r="AQ949">
            <v>12.437230962535281</v>
          </cell>
          <cell r="BG949" t="b">
            <v>1</v>
          </cell>
          <cell r="BO949" t="b">
            <v>0</v>
          </cell>
          <cell r="CA949" t="b">
            <v>0</v>
          </cell>
          <cell r="CB949" t="b">
            <v>0</v>
          </cell>
          <cell r="CD949" t="b">
            <v>0</v>
          </cell>
          <cell r="CE949" t="b">
            <v>0</v>
          </cell>
          <cell r="CG949" t="b">
            <v>0</v>
          </cell>
          <cell r="CH949" t="b">
            <v>0</v>
          </cell>
          <cell r="CT949" t="b">
            <v>0</v>
          </cell>
          <cell r="CV949" t="b">
            <v>0</v>
          </cell>
          <cell r="CX949" t="b">
            <v>0</v>
          </cell>
          <cell r="CZ949" t="b">
            <v>0</v>
          </cell>
          <cell r="DB949" t="b">
            <v>0</v>
          </cell>
          <cell r="DD949" t="b">
            <v>0</v>
          </cell>
          <cell r="DF949" t="b">
            <v>0</v>
          </cell>
          <cell r="DH949" t="b">
            <v>0</v>
          </cell>
          <cell r="DJ949" t="b">
            <v>0</v>
          </cell>
          <cell r="DL949" t="b">
            <v>0</v>
          </cell>
          <cell r="DN949" t="b">
            <v>0</v>
          </cell>
          <cell r="DP949" t="b">
            <v>0</v>
          </cell>
          <cell r="DV949">
            <v>0</v>
          </cell>
          <cell r="DX949">
            <v>0</v>
          </cell>
          <cell r="DZ949">
            <v>0</v>
          </cell>
          <cell r="EB949">
            <v>0</v>
          </cell>
          <cell r="ED949">
            <v>0</v>
          </cell>
          <cell r="EF949">
            <v>0</v>
          </cell>
          <cell r="EJ949">
            <v>0</v>
          </cell>
          <cell r="EL949">
            <v>0</v>
          </cell>
          <cell r="EN949">
            <v>0</v>
          </cell>
          <cell r="EP949">
            <v>0</v>
          </cell>
          <cell r="ER949">
            <v>0</v>
          </cell>
          <cell r="ET949">
            <v>0</v>
          </cell>
          <cell r="EX949">
            <v>0</v>
          </cell>
          <cell r="EZ949">
            <v>0</v>
          </cell>
          <cell r="FD949">
            <v>0</v>
          </cell>
          <cell r="FF949">
            <v>0</v>
          </cell>
        </row>
        <row r="950">
          <cell r="A950" t="str">
            <v>GM_DKW0-5</v>
          </cell>
          <cell r="B950" t="str">
            <v>DK-West</v>
          </cell>
          <cell r="G950">
            <v>108.22261117026596</v>
          </cell>
          <cell r="H950">
            <v>149.27256713140133</v>
          </cell>
          <cell r="AK950">
            <v>40.799924411190268</v>
          </cell>
          <cell r="AL950">
            <v>77.62173490832869</v>
          </cell>
          <cell r="AN950">
            <v>0</v>
          </cell>
          <cell r="AO950">
            <v>10.822261117026597</v>
          </cell>
          <cell r="AP950">
            <v>3246.6783351079789</v>
          </cell>
          <cell r="AQ950">
            <v>10.822261117026597</v>
          </cell>
          <cell r="BG950" t="b">
            <v>1</v>
          </cell>
          <cell r="BO950" t="b">
            <v>0</v>
          </cell>
          <cell r="CA950" t="b">
            <v>0</v>
          </cell>
          <cell r="CB950" t="b">
            <v>0</v>
          </cell>
          <cell r="CD950" t="b">
            <v>0</v>
          </cell>
          <cell r="CE950" t="b">
            <v>0</v>
          </cell>
          <cell r="CG950" t="b">
            <v>0</v>
          </cell>
          <cell r="CH950" t="b">
            <v>0</v>
          </cell>
          <cell r="CT950" t="b">
            <v>0</v>
          </cell>
          <cell r="CV950" t="b">
            <v>0</v>
          </cell>
          <cell r="CX950" t="b">
            <v>0</v>
          </cell>
          <cell r="CZ950" t="b">
            <v>0</v>
          </cell>
          <cell r="DB950" t="b">
            <v>0</v>
          </cell>
          <cell r="DD950" t="b">
            <v>0</v>
          </cell>
          <cell r="DF950" t="b">
            <v>0</v>
          </cell>
          <cell r="DH950" t="b">
            <v>0</v>
          </cell>
          <cell r="DJ950" t="b">
            <v>0</v>
          </cell>
          <cell r="DL950" t="b">
            <v>0</v>
          </cell>
          <cell r="DN950" t="b">
            <v>0</v>
          </cell>
          <cell r="DP950" t="b">
            <v>0</v>
          </cell>
          <cell r="DV950">
            <v>0</v>
          </cell>
          <cell r="DX950">
            <v>0</v>
          </cell>
          <cell r="DZ950">
            <v>0</v>
          </cell>
          <cell r="EB950">
            <v>0</v>
          </cell>
          <cell r="ED950">
            <v>0</v>
          </cell>
          <cell r="EF950">
            <v>0</v>
          </cell>
          <cell r="EJ950">
            <v>0</v>
          </cell>
          <cell r="EL950">
            <v>0</v>
          </cell>
          <cell r="EN950">
            <v>0</v>
          </cell>
          <cell r="EP950">
            <v>0</v>
          </cell>
          <cell r="ER950">
            <v>0</v>
          </cell>
          <cell r="ET950">
            <v>0</v>
          </cell>
          <cell r="EX950">
            <v>0</v>
          </cell>
          <cell r="EZ950">
            <v>0</v>
          </cell>
          <cell r="FD950">
            <v>0</v>
          </cell>
          <cell r="FF950">
            <v>0</v>
          </cell>
        </row>
        <row r="951">
          <cell r="A951" t="str">
            <v>GM_DKW0-5</v>
          </cell>
          <cell r="B951" t="str">
            <v>DK-West</v>
          </cell>
          <cell r="G951">
            <v>108.12075372682045</v>
          </cell>
          <cell r="H951">
            <v>149.13207410595925</v>
          </cell>
          <cell r="AK951">
            <v>40.761524155011308</v>
          </cell>
          <cell r="AL951">
            <v>77.548678535098816</v>
          </cell>
          <cell r="AN951">
            <v>0</v>
          </cell>
          <cell r="AO951">
            <v>10.812075372682045</v>
          </cell>
          <cell r="AP951">
            <v>3243.6226118046134</v>
          </cell>
          <cell r="AQ951">
            <v>10.812075372682045</v>
          </cell>
          <cell r="BG951" t="b">
            <v>1</v>
          </cell>
          <cell r="BO951" t="b">
            <v>0</v>
          </cell>
          <cell r="CA951" t="b">
            <v>0</v>
          </cell>
          <cell r="CB951" t="b">
            <v>0</v>
          </cell>
          <cell r="CD951" t="b">
            <v>0</v>
          </cell>
          <cell r="CE951" t="b">
            <v>0</v>
          </cell>
          <cell r="CG951" t="b">
            <v>0</v>
          </cell>
          <cell r="CH951" t="b">
            <v>0</v>
          </cell>
          <cell r="CT951" t="b">
            <v>0</v>
          </cell>
          <cell r="CV951" t="b">
            <v>0</v>
          </cell>
          <cell r="CX951" t="b">
            <v>0</v>
          </cell>
          <cell r="CZ951" t="b">
            <v>0</v>
          </cell>
          <cell r="DB951" t="b">
            <v>0</v>
          </cell>
          <cell r="DD951" t="b">
            <v>0</v>
          </cell>
          <cell r="DF951" t="b">
            <v>0</v>
          </cell>
          <cell r="DH951" t="b">
            <v>0</v>
          </cell>
          <cell r="DJ951" t="b">
            <v>0</v>
          </cell>
          <cell r="DL951" t="b">
            <v>0</v>
          </cell>
          <cell r="DN951" t="b">
            <v>0</v>
          </cell>
          <cell r="DP951" t="b">
            <v>0</v>
          </cell>
          <cell r="DV951">
            <v>0</v>
          </cell>
          <cell r="DX951">
            <v>0</v>
          </cell>
          <cell r="DZ951">
            <v>0</v>
          </cell>
          <cell r="EB951">
            <v>0</v>
          </cell>
          <cell r="ED951">
            <v>0</v>
          </cell>
          <cell r="EF951">
            <v>0</v>
          </cell>
          <cell r="EJ951">
            <v>0</v>
          </cell>
          <cell r="EL951">
            <v>0</v>
          </cell>
          <cell r="EN951">
            <v>0</v>
          </cell>
          <cell r="EP951">
            <v>0</v>
          </cell>
          <cell r="ER951">
            <v>0</v>
          </cell>
          <cell r="ET951">
            <v>0</v>
          </cell>
          <cell r="EX951">
            <v>0</v>
          </cell>
          <cell r="EZ951">
            <v>0</v>
          </cell>
          <cell r="FD951">
            <v>0</v>
          </cell>
          <cell r="FF951">
            <v>0</v>
          </cell>
        </row>
        <row r="952">
          <cell r="A952" t="str">
            <v>GM_DKW0-5</v>
          </cell>
          <cell r="B952" t="str">
            <v>DK-West</v>
          </cell>
          <cell r="G952">
            <v>107.92117444020543</v>
          </cell>
          <cell r="H952">
            <v>148.85679233131785</v>
          </cell>
          <cell r="AK952">
            <v>40.68628276395745</v>
          </cell>
          <cell r="AL952">
            <v>77.405532012285292</v>
          </cell>
          <cell r="AN952">
            <v>0</v>
          </cell>
          <cell r="AO952">
            <v>10.792117444020544</v>
          </cell>
          <cell r="AP952">
            <v>3237.6352332061629</v>
          </cell>
          <cell r="AQ952">
            <v>10.792117444020544</v>
          </cell>
          <cell r="BG952" t="b">
            <v>1</v>
          </cell>
          <cell r="BO952" t="b">
            <v>0</v>
          </cell>
          <cell r="CA952" t="b">
            <v>0</v>
          </cell>
          <cell r="CB952" t="b">
            <v>0</v>
          </cell>
          <cell r="CD952" t="b">
            <v>0</v>
          </cell>
          <cell r="CE952" t="b">
            <v>0</v>
          </cell>
          <cell r="CG952" t="b">
            <v>0</v>
          </cell>
          <cell r="CH952" t="b">
            <v>0</v>
          </cell>
          <cell r="CT952" t="b">
            <v>0</v>
          </cell>
          <cell r="CV952" t="b">
            <v>0</v>
          </cell>
          <cell r="CX952" t="b">
            <v>0</v>
          </cell>
          <cell r="CZ952" t="b">
            <v>0</v>
          </cell>
          <cell r="DB952" t="b">
            <v>0</v>
          </cell>
          <cell r="DD952" t="b">
            <v>0</v>
          </cell>
          <cell r="DF952" t="b">
            <v>0</v>
          </cell>
          <cell r="DH952" t="b">
            <v>0</v>
          </cell>
          <cell r="DJ952" t="b">
            <v>0</v>
          </cell>
          <cell r="DL952" t="b">
            <v>0</v>
          </cell>
          <cell r="DN952" t="b">
            <v>0</v>
          </cell>
          <cell r="DP952" t="b">
            <v>0</v>
          </cell>
          <cell r="DV952">
            <v>0</v>
          </cell>
          <cell r="DX952">
            <v>0</v>
          </cell>
          <cell r="DZ952">
            <v>0</v>
          </cell>
          <cell r="EB952">
            <v>0</v>
          </cell>
          <cell r="ED952">
            <v>0</v>
          </cell>
          <cell r="EF952">
            <v>0</v>
          </cell>
          <cell r="EJ952">
            <v>0</v>
          </cell>
          <cell r="EL952">
            <v>0</v>
          </cell>
          <cell r="EN952">
            <v>0</v>
          </cell>
          <cell r="EP952">
            <v>0</v>
          </cell>
          <cell r="ER952">
            <v>0</v>
          </cell>
          <cell r="ET952">
            <v>0</v>
          </cell>
          <cell r="EX952">
            <v>0</v>
          </cell>
          <cell r="EZ952">
            <v>0</v>
          </cell>
          <cell r="FD952">
            <v>0</v>
          </cell>
          <cell r="FF952">
            <v>0</v>
          </cell>
        </row>
        <row r="953">
          <cell r="A953" t="str">
            <v>GM_DKW0-5</v>
          </cell>
          <cell r="B953" t="str">
            <v>DK-West</v>
          </cell>
          <cell r="G953">
            <v>105.82486747473361</v>
          </cell>
          <cell r="H953">
            <v>145.96533444790842</v>
          </cell>
          <cell r="AK953">
            <v>39.895975037974573</v>
          </cell>
          <cell r="AL953">
            <v>75.901973912912382</v>
          </cell>
          <cell r="AN953">
            <v>0</v>
          </cell>
          <cell r="AO953">
            <v>10.582486747473361</v>
          </cell>
          <cell r="AP953">
            <v>3174.7460242420084</v>
          </cell>
          <cell r="AQ953">
            <v>10.582486747473361</v>
          </cell>
          <cell r="BG953" t="b">
            <v>1</v>
          </cell>
          <cell r="BO953" t="b">
            <v>0</v>
          </cell>
          <cell r="CA953" t="b">
            <v>0</v>
          </cell>
          <cell r="CB953" t="b">
            <v>0</v>
          </cell>
          <cell r="CD953" t="b">
            <v>0</v>
          </cell>
          <cell r="CE953" t="b">
            <v>0</v>
          </cell>
          <cell r="CG953" t="b">
            <v>0</v>
          </cell>
          <cell r="CH953" t="b">
            <v>0</v>
          </cell>
          <cell r="CT953" t="b">
            <v>0</v>
          </cell>
          <cell r="CV953" t="b">
            <v>0</v>
          </cell>
          <cell r="CX953" t="b">
            <v>0</v>
          </cell>
          <cell r="CZ953" t="b">
            <v>0</v>
          </cell>
          <cell r="DB953" t="b">
            <v>0</v>
          </cell>
          <cell r="DD953" t="b">
            <v>0</v>
          </cell>
          <cell r="DF953" t="b">
            <v>0</v>
          </cell>
          <cell r="DH953" t="b">
            <v>0</v>
          </cell>
          <cell r="DJ953" t="b">
            <v>0</v>
          </cell>
          <cell r="DL953" t="b">
            <v>0</v>
          </cell>
          <cell r="DN953" t="b">
            <v>0</v>
          </cell>
          <cell r="DP953" t="b">
            <v>0</v>
          </cell>
          <cell r="DV953">
            <v>0</v>
          </cell>
          <cell r="DX953">
            <v>0</v>
          </cell>
          <cell r="DZ953">
            <v>0</v>
          </cell>
          <cell r="EB953">
            <v>0</v>
          </cell>
          <cell r="ED953">
            <v>0</v>
          </cell>
          <cell r="EF953">
            <v>0</v>
          </cell>
          <cell r="EJ953">
            <v>0</v>
          </cell>
          <cell r="EL953">
            <v>0</v>
          </cell>
          <cell r="EN953">
            <v>0</v>
          </cell>
          <cell r="EP953">
            <v>0</v>
          </cell>
          <cell r="ER953">
            <v>0</v>
          </cell>
          <cell r="ET953">
            <v>0</v>
          </cell>
          <cell r="EX953">
            <v>0</v>
          </cell>
          <cell r="EZ953">
            <v>0</v>
          </cell>
          <cell r="FD953">
            <v>0</v>
          </cell>
          <cell r="FF953">
            <v>0</v>
          </cell>
        </row>
        <row r="954">
          <cell r="A954" t="str">
            <v>NyBiogas_DKW_0-5_2008</v>
          </cell>
          <cell r="B954" t="str">
            <v>DK-West</v>
          </cell>
          <cell r="G954">
            <v>0</v>
          </cell>
          <cell r="H954">
            <v>0</v>
          </cell>
          <cell r="AK954">
            <v>0</v>
          </cell>
          <cell r="AL954">
            <v>0</v>
          </cell>
          <cell r="AN954">
            <v>0</v>
          </cell>
          <cell r="AO954">
            <v>0</v>
          </cell>
          <cell r="AP954">
            <v>0</v>
          </cell>
          <cell r="AQ954">
            <v>0</v>
          </cell>
          <cell r="BG954" t="b">
            <v>1</v>
          </cell>
          <cell r="BO954" t="b">
            <v>1</v>
          </cell>
          <cell r="CA954" t="b">
            <v>0</v>
          </cell>
          <cell r="CB954" t="b">
            <v>0</v>
          </cell>
          <cell r="CD954" t="b">
            <v>0</v>
          </cell>
          <cell r="CE954" t="b">
            <v>0</v>
          </cell>
          <cell r="CG954" t="b">
            <v>0</v>
          </cell>
          <cell r="CH954" t="b">
            <v>0</v>
          </cell>
          <cell r="CP954" t="str">
            <v>ECBGAEND</v>
          </cell>
          <cell r="CT954" t="b">
            <v>0</v>
          </cell>
          <cell r="CV954" t="b">
            <v>0</v>
          </cell>
          <cell r="CX954" t="b">
            <v>0</v>
          </cell>
          <cell r="CZ954" t="b">
            <v>0</v>
          </cell>
          <cell r="DB954" t="b">
            <v>0</v>
          </cell>
          <cell r="DD954" t="b">
            <v>0</v>
          </cell>
          <cell r="DF954" t="b">
            <v>0</v>
          </cell>
          <cell r="DH954" t="b">
            <v>0</v>
          </cell>
          <cell r="DJ954" t="b">
            <v>0</v>
          </cell>
          <cell r="DL954" t="b">
            <v>0</v>
          </cell>
          <cell r="DN954" t="b">
            <v>0</v>
          </cell>
          <cell r="DP954" t="b">
            <v>0</v>
          </cell>
          <cell r="DV954">
            <v>0</v>
          </cell>
          <cell r="DX954">
            <v>0</v>
          </cell>
          <cell r="DZ954">
            <v>0</v>
          </cell>
          <cell r="EB954">
            <v>0</v>
          </cell>
          <cell r="ED954">
            <v>0</v>
          </cell>
          <cell r="EF954">
            <v>0</v>
          </cell>
          <cell r="EJ954">
            <v>0</v>
          </cell>
          <cell r="EL954">
            <v>0</v>
          </cell>
          <cell r="EN954">
            <v>0</v>
          </cell>
          <cell r="EP954">
            <v>0</v>
          </cell>
          <cell r="ER954">
            <v>0</v>
          </cell>
          <cell r="ET954">
            <v>0</v>
          </cell>
          <cell r="EX954">
            <v>0</v>
          </cell>
          <cell r="EZ954">
            <v>0</v>
          </cell>
          <cell r="FD954">
            <v>0</v>
          </cell>
          <cell r="FF954">
            <v>0</v>
          </cell>
        </row>
        <row r="955">
          <cell r="A955" t="str">
            <v>NyBiogas_DKW_0-5_2009</v>
          </cell>
          <cell r="B955" t="str">
            <v>DK-West</v>
          </cell>
          <cell r="G955">
            <v>0</v>
          </cell>
          <cell r="H955">
            <v>0</v>
          </cell>
          <cell r="AK955">
            <v>0</v>
          </cell>
          <cell r="AL955">
            <v>0</v>
          </cell>
          <cell r="AN955">
            <v>0</v>
          </cell>
          <cell r="AO955">
            <v>0</v>
          </cell>
          <cell r="AP955">
            <v>0</v>
          </cell>
          <cell r="AQ955">
            <v>0</v>
          </cell>
          <cell r="BG955" t="b">
            <v>1</v>
          </cell>
          <cell r="BO955" t="b">
            <v>1</v>
          </cell>
          <cell r="CA955" t="b">
            <v>0</v>
          </cell>
          <cell r="CB955" t="b">
            <v>0</v>
          </cell>
          <cell r="CD955" t="b">
            <v>0</v>
          </cell>
          <cell r="CE955" t="b">
            <v>0</v>
          </cell>
          <cell r="CG955" t="b">
            <v>0</v>
          </cell>
          <cell r="CH955" t="b">
            <v>0</v>
          </cell>
          <cell r="CP955" t="str">
            <v>ECBGAEND</v>
          </cell>
          <cell r="CT955" t="b">
            <v>0</v>
          </cell>
          <cell r="CV955" t="b">
            <v>0</v>
          </cell>
          <cell r="CX955" t="b">
            <v>0</v>
          </cell>
          <cell r="CZ955" t="b">
            <v>0</v>
          </cell>
          <cell r="DB955" t="b">
            <v>0</v>
          </cell>
          <cell r="DD955" t="b">
            <v>0</v>
          </cell>
          <cell r="DF955" t="b">
            <v>0</v>
          </cell>
          <cell r="DH955" t="b">
            <v>0</v>
          </cell>
          <cell r="DJ955" t="b">
            <v>0</v>
          </cell>
          <cell r="DL955" t="b">
            <v>0</v>
          </cell>
          <cell r="DN955" t="b">
            <v>0</v>
          </cell>
          <cell r="DP955" t="b">
            <v>0</v>
          </cell>
          <cell r="DV955">
            <v>0</v>
          </cell>
          <cell r="DX955">
            <v>0</v>
          </cell>
          <cell r="DZ955">
            <v>0</v>
          </cell>
          <cell r="EB955">
            <v>0</v>
          </cell>
          <cell r="ED955">
            <v>0</v>
          </cell>
          <cell r="EF955">
            <v>0</v>
          </cell>
          <cell r="EJ955">
            <v>0</v>
          </cell>
          <cell r="EL955">
            <v>0</v>
          </cell>
          <cell r="EN955">
            <v>0</v>
          </cell>
          <cell r="EP955">
            <v>0</v>
          </cell>
          <cell r="ER955">
            <v>0</v>
          </cell>
          <cell r="ET955">
            <v>0</v>
          </cell>
          <cell r="EX955">
            <v>0</v>
          </cell>
          <cell r="EZ955">
            <v>0</v>
          </cell>
          <cell r="FD955">
            <v>0</v>
          </cell>
          <cell r="FF955">
            <v>0</v>
          </cell>
        </row>
        <row r="956">
          <cell r="A956" t="str">
            <v>NyBiogas_DKW_0-5_2010</v>
          </cell>
          <cell r="B956" t="str">
            <v>DK-West</v>
          </cell>
          <cell r="G956">
            <v>8.551269471520575</v>
          </cell>
          <cell r="H956">
            <v>9.7728793960235141</v>
          </cell>
          <cell r="AK956">
            <v>2.9929443150322013</v>
          </cell>
          <cell r="AL956">
            <v>3.9091517584094051</v>
          </cell>
          <cell r="AN956">
            <v>0</v>
          </cell>
          <cell r="AO956">
            <v>0.8551269471520575</v>
          </cell>
          <cell r="AP956">
            <v>256.53808414561723</v>
          </cell>
          <cell r="AQ956">
            <v>0.8551269471520575</v>
          </cell>
          <cell r="BG956" t="b">
            <v>1</v>
          </cell>
          <cell r="BO956" t="b">
            <v>1</v>
          </cell>
          <cell r="CA956" t="b">
            <v>1</v>
          </cell>
          <cell r="CB956" t="b">
            <v>1</v>
          </cell>
          <cell r="CD956" t="b">
            <v>0</v>
          </cell>
          <cell r="CE956" t="b">
            <v>0</v>
          </cell>
          <cell r="CG956" t="b">
            <v>0</v>
          </cell>
          <cell r="CH956" t="b">
            <v>0</v>
          </cell>
          <cell r="CP956" t="str">
            <v>ECBGAEND</v>
          </cell>
          <cell r="CT956" t="b">
            <v>1</v>
          </cell>
          <cell r="CV956" t="b">
            <v>1</v>
          </cell>
          <cell r="CX956" t="b">
            <v>1</v>
          </cell>
          <cell r="CZ956" t="b">
            <v>1</v>
          </cell>
          <cell r="DB956" t="b">
            <v>0</v>
          </cell>
          <cell r="DD956" t="b">
            <v>0</v>
          </cell>
          <cell r="DF956" t="b">
            <v>1</v>
          </cell>
          <cell r="DH956" t="b">
            <v>1</v>
          </cell>
          <cell r="DJ956" t="b">
            <v>1</v>
          </cell>
          <cell r="DL956" t="b">
            <v>1</v>
          </cell>
          <cell r="DN956" t="b">
            <v>0</v>
          </cell>
          <cell r="DP956" t="b">
            <v>0</v>
          </cell>
          <cell r="DV956">
            <v>8.551269471520575</v>
          </cell>
          <cell r="DX956">
            <v>8.551269471520575</v>
          </cell>
          <cell r="DZ956">
            <v>8.551269471520575</v>
          </cell>
          <cell r="EB956">
            <v>8.551269471520575</v>
          </cell>
          <cell r="ED956">
            <v>0</v>
          </cell>
          <cell r="EF956">
            <v>0</v>
          </cell>
          <cell r="EJ956">
            <v>9.7728793960235141</v>
          </cell>
          <cell r="EL956">
            <v>9.7728793960235141</v>
          </cell>
          <cell r="EN956">
            <v>9.7728793960235141</v>
          </cell>
          <cell r="EP956">
            <v>9.7728793960235141</v>
          </cell>
          <cell r="ER956">
            <v>0</v>
          </cell>
          <cell r="ET956">
            <v>0</v>
          </cell>
          <cell r="EX956">
            <v>0</v>
          </cell>
          <cell r="EZ956">
            <v>0</v>
          </cell>
          <cell r="FD956">
            <v>0</v>
          </cell>
          <cell r="FF956">
            <v>0</v>
          </cell>
        </row>
        <row r="957">
          <cell r="A957" t="str">
            <v>NyBiogas_DKW_0-5_2011</v>
          </cell>
          <cell r="B957" t="str">
            <v>DK-West</v>
          </cell>
          <cell r="G957">
            <v>1.5359849422562861</v>
          </cell>
          <cell r="H957">
            <v>1.7554113625786127</v>
          </cell>
          <cell r="AK957">
            <v>0.53759472978970013</v>
          </cell>
          <cell r="AL957">
            <v>0.70216454503144499</v>
          </cell>
          <cell r="AN957">
            <v>0</v>
          </cell>
          <cell r="AO957">
            <v>0.15359849422562863</v>
          </cell>
          <cell r="AP957">
            <v>46.079548267688587</v>
          </cell>
          <cell r="AQ957">
            <v>0.15359849422562863</v>
          </cell>
          <cell r="BG957" t="b">
            <v>1</v>
          </cell>
          <cell r="BO957" t="b">
            <v>0</v>
          </cell>
          <cell r="CA957" t="b">
            <v>0</v>
          </cell>
          <cell r="CB957" t="b">
            <v>0</v>
          </cell>
          <cell r="CD957" t="b">
            <v>1</v>
          </cell>
          <cell r="CE957" t="b">
            <v>1</v>
          </cell>
          <cell r="CG957" t="b">
            <v>0</v>
          </cell>
          <cell r="CH957" t="b">
            <v>0</v>
          </cell>
          <cell r="CP957" t="str">
            <v>ECBGAEND</v>
          </cell>
          <cell r="CT957" t="b">
            <v>1</v>
          </cell>
          <cell r="CV957" t="b">
            <v>1</v>
          </cell>
          <cell r="CX957" t="b">
            <v>1</v>
          </cell>
          <cell r="CZ957" t="b">
            <v>1</v>
          </cell>
          <cell r="DB957" t="b">
            <v>0</v>
          </cell>
          <cell r="DD957" t="b">
            <v>0</v>
          </cell>
          <cell r="DF957" t="b">
            <v>1</v>
          </cell>
          <cell r="DH957" t="b">
            <v>1</v>
          </cell>
          <cell r="DJ957" t="b">
            <v>1</v>
          </cell>
          <cell r="DL957" t="b">
            <v>1</v>
          </cell>
          <cell r="DN957" t="b">
            <v>0</v>
          </cell>
          <cell r="DP957" t="b">
            <v>0</v>
          </cell>
          <cell r="DV957">
            <v>0</v>
          </cell>
          <cell r="DX957">
            <v>0</v>
          </cell>
          <cell r="DZ957">
            <v>0</v>
          </cell>
          <cell r="EB957">
            <v>0</v>
          </cell>
          <cell r="ED957">
            <v>0</v>
          </cell>
          <cell r="EF957">
            <v>0</v>
          </cell>
          <cell r="EJ957">
            <v>0</v>
          </cell>
          <cell r="EL957">
            <v>0</v>
          </cell>
          <cell r="EN957">
            <v>0</v>
          </cell>
          <cell r="EP957">
            <v>0</v>
          </cell>
          <cell r="ER957">
            <v>0</v>
          </cell>
          <cell r="ET957">
            <v>0</v>
          </cell>
          <cell r="EX957">
            <v>1.5359849422562861</v>
          </cell>
          <cell r="EZ957">
            <v>1.7554113625786127</v>
          </cell>
          <cell r="FD957">
            <v>0</v>
          </cell>
          <cell r="FF957">
            <v>0</v>
          </cell>
        </row>
        <row r="958">
          <cell r="A958" t="str">
            <v>NyBiogas_DKW_0-5_2012</v>
          </cell>
          <cell r="B958" t="str">
            <v>DK-West</v>
          </cell>
          <cell r="G958">
            <v>0</v>
          </cell>
          <cell r="H958">
            <v>0</v>
          </cell>
          <cell r="AK958">
            <v>0</v>
          </cell>
          <cell r="AL958">
            <v>0</v>
          </cell>
          <cell r="AN958">
            <v>0</v>
          </cell>
          <cell r="AO958">
            <v>0</v>
          </cell>
          <cell r="AP958">
            <v>0</v>
          </cell>
          <cell r="AQ958">
            <v>0</v>
          </cell>
          <cell r="BG958" t="b">
            <v>1</v>
          </cell>
          <cell r="BO958" t="b">
            <v>0</v>
          </cell>
          <cell r="CA958" t="b">
            <v>0</v>
          </cell>
          <cell r="CB958" t="b">
            <v>0</v>
          </cell>
          <cell r="CD958" t="b">
            <v>0</v>
          </cell>
          <cell r="CE958" t="b">
            <v>0</v>
          </cell>
          <cell r="CG958" t="b">
            <v>0</v>
          </cell>
          <cell r="CH958" t="b">
            <v>0</v>
          </cell>
          <cell r="CP958" t="str">
            <v>ECBGAEND</v>
          </cell>
          <cell r="CT958" t="b">
            <v>0</v>
          </cell>
          <cell r="CV958" t="b">
            <v>0</v>
          </cell>
          <cell r="CX958" t="b">
            <v>0</v>
          </cell>
          <cell r="CZ958" t="b">
            <v>0</v>
          </cell>
          <cell r="DB958" t="b">
            <v>0</v>
          </cell>
          <cell r="DD958" t="b">
            <v>0</v>
          </cell>
          <cell r="DF958" t="b">
            <v>0</v>
          </cell>
          <cell r="DH958" t="b">
            <v>0</v>
          </cell>
          <cell r="DJ958" t="b">
            <v>0</v>
          </cell>
          <cell r="DL958" t="b">
            <v>0</v>
          </cell>
          <cell r="DN958" t="b">
            <v>0</v>
          </cell>
          <cell r="DP958" t="b">
            <v>0</v>
          </cell>
          <cell r="DV958">
            <v>0</v>
          </cell>
          <cell r="DX958">
            <v>0</v>
          </cell>
          <cell r="DZ958">
            <v>0</v>
          </cell>
          <cell r="EB958">
            <v>0</v>
          </cell>
          <cell r="ED958">
            <v>0</v>
          </cell>
          <cell r="EF958">
            <v>0</v>
          </cell>
          <cell r="EJ958">
            <v>0</v>
          </cell>
          <cell r="EL958">
            <v>0</v>
          </cell>
          <cell r="EN958">
            <v>0</v>
          </cell>
          <cell r="EP958">
            <v>0</v>
          </cell>
          <cell r="ER958">
            <v>0</v>
          </cell>
          <cell r="ET958">
            <v>0</v>
          </cell>
          <cell r="EX958">
            <v>0</v>
          </cell>
          <cell r="EZ958">
            <v>0</v>
          </cell>
          <cell r="FD958">
            <v>0</v>
          </cell>
          <cell r="FF958">
            <v>0</v>
          </cell>
        </row>
        <row r="959">
          <cell r="A959" t="str">
            <v>NyBiogas_DKW_0-5_2013</v>
          </cell>
          <cell r="B959" t="str">
            <v>DK-West</v>
          </cell>
          <cell r="G959">
            <v>3.2541266199256129</v>
          </cell>
          <cell r="H959">
            <v>3.7190018513435574</v>
          </cell>
          <cell r="AK959">
            <v>1.1389443169739644</v>
          </cell>
          <cell r="AL959">
            <v>1.4876007405374227</v>
          </cell>
          <cell r="AN959">
            <v>0</v>
          </cell>
          <cell r="AO959">
            <v>0.3254126619925613</v>
          </cell>
          <cell r="AP959">
            <v>97.623798597768385</v>
          </cell>
          <cell r="AQ959">
            <v>0.3254126619925613</v>
          </cell>
          <cell r="BG959" t="b">
            <v>1</v>
          </cell>
          <cell r="BO959" t="b">
            <v>0</v>
          </cell>
          <cell r="CA959" t="b">
            <v>0</v>
          </cell>
          <cell r="CB959" t="b">
            <v>0</v>
          </cell>
          <cell r="CD959" t="b">
            <v>1</v>
          </cell>
          <cell r="CE959" t="b">
            <v>1</v>
          </cell>
          <cell r="CG959" t="b">
            <v>0</v>
          </cell>
          <cell r="CH959" t="b">
            <v>0</v>
          </cell>
          <cell r="CP959" t="str">
            <v>ECBGAEND</v>
          </cell>
          <cell r="CT959" t="b">
            <v>1</v>
          </cell>
          <cell r="CV959" t="b">
            <v>1</v>
          </cell>
          <cell r="CX959" t="b">
            <v>1</v>
          </cell>
          <cell r="CZ959" t="b">
            <v>1</v>
          </cell>
          <cell r="DB959" t="b">
            <v>0</v>
          </cell>
          <cell r="DD959" t="b">
            <v>0</v>
          </cell>
          <cell r="DF959" t="b">
            <v>1</v>
          </cell>
          <cell r="DH959" t="b">
            <v>1</v>
          </cell>
          <cell r="DJ959" t="b">
            <v>1</v>
          </cell>
          <cell r="DL959" t="b">
            <v>1</v>
          </cell>
          <cell r="DN959" t="b">
            <v>0</v>
          </cell>
          <cell r="DP959" t="b">
            <v>0</v>
          </cell>
          <cell r="DV959">
            <v>0</v>
          </cell>
          <cell r="DX959">
            <v>0</v>
          </cell>
          <cell r="DZ959">
            <v>0</v>
          </cell>
          <cell r="EB959">
            <v>0</v>
          </cell>
          <cell r="ED959">
            <v>0</v>
          </cell>
          <cell r="EF959">
            <v>0</v>
          </cell>
          <cell r="EJ959">
            <v>0</v>
          </cell>
          <cell r="EL959">
            <v>0</v>
          </cell>
          <cell r="EN959">
            <v>0</v>
          </cell>
          <cell r="EP959">
            <v>0</v>
          </cell>
          <cell r="ER959">
            <v>0</v>
          </cell>
          <cell r="ET959">
            <v>0</v>
          </cell>
          <cell r="EX959">
            <v>3.2541266199256129</v>
          </cell>
          <cell r="EZ959">
            <v>3.7190018513435574</v>
          </cell>
          <cell r="FD959">
            <v>0</v>
          </cell>
          <cell r="FF959">
            <v>0</v>
          </cell>
        </row>
        <row r="960">
          <cell r="A960" t="str">
            <v>NyBiogas_DKW_0-5_2014</v>
          </cell>
          <cell r="B960" t="str">
            <v>DK-West</v>
          </cell>
          <cell r="G960">
            <v>6.0310709764717281</v>
          </cell>
          <cell r="H960">
            <v>6.8926525445391178</v>
          </cell>
          <cell r="AK960">
            <v>2.1108748417651046</v>
          </cell>
          <cell r="AL960">
            <v>2.7570610178156465</v>
          </cell>
          <cell r="AN960">
            <v>0</v>
          </cell>
          <cell r="AO960">
            <v>0.60310709764717285</v>
          </cell>
          <cell r="AP960">
            <v>180.93212929415185</v>
          </cell>
          <cell r="AQ960">
            <v>0.60310709764717285</v>
          </cell>
          <cell r="BG960" t="b">
            <v>1</v>
          </cell>
          <cell r="BO960" t="b">
            <v>0</v>
          </cell>
          <cell r="CA960" t="b">
            <v>0</v>
          </cell>
          <cell r="CB960" t="b">
            <v>0</v>
          </cell>
          <cell r="CD960" t="b">
            <v>0</v>
          </cell>
          <cell r="CE960" t="b">
            <v>0</v>
          </cell>
          <cell r="CG960" t="b">
            <v>1</v>
          </cell>
          <cell r="CH960" t="b">
            <v>1</v>
          </cell>
          <cell r="CP960" t="str">
            <v>ECBGAEND</v>
          </cell>
          <cell r="CT960" t="b">
            <v>1</v>
          </cell>
          <cell r="CV960" t="b">
            <v>1</v>
          </cell>
          <cell r="CX960" t="b">
            <v>1</v>
          </cell>
          <cell r="CZ960" t="b">
            <v>1</v>
          </cell>
          <cell r="DB960" t="b">
            <v>0</v>
          </cell>
          <cell r="DD960" t="b">
            <v>0</v>
          </cell>
          <cell r="DF960" t="b">
            <v>1</v>
          </cell>
          <cell r="DH960" t="b">
            <v>1</v>
          </cell>
          <cell r="DJ960" t="b">
            <v>1</v>
          </cell>
          <cell r="DL960" t="b">
            <v>1</v>
          </cell>
          <cell r="DN960" t="b">
            <v>0</v>
          </cell>
          <cell r="DP960" t="b">
            <v>0</v>
          </cell>
          <cell r="DV960">
            <v>0</v>
          </cell>
          <cell r="DX960">
            <v>0</v>
          </cell>
          <cell r="DZ960">
            <v>0</v>
          </cell>
          <cell r="EB960">
            <v>0</v>
          </cell>
          <cell r="ED960">
            <v>0</v>
          </cell>
          <cell r="EF960">
            <v>0</v>
          </cell>
          <cell r="EJ960">
            <v>0</v>
          </cell>
          <cell r="EL960">
            <v>0</v>
          </cell>
          <cell r="EN960">
            <v>0</v>
          </cell>
          <cell r="EP960">
            <v>0</v>
          </cell>
          <cell r="ER960">
            <v>0</v>
          </cell>
          <cell r="ET960">
            <v>0</v>
          </cell>
          <cell r="EX960">
            <v>0</v>
          </cell>
          <cell r="EZ960">
            <v>0</v>
          </cell>
          <cell r="FD960">
            <v>6.0310709764717281</v>
          </cell>
          <cell r="FF960">
            <v>6.8926525445391178</v>
          </cell>
        </row>
        <row r="961">
          <cell r="A961" t="str">
            <v>NyBiogas_DKW_0-5_2015</v>
          </cell>
          <cell r="B961" t="str">
            <v>DK-West</v>
          </cell>
          <cell r="G961">
            <v>4.1827985839529083</v>
          </cell>
          <cell r="H961">
            <v>4.7803412388033237</v>
          </cell>
          <cell r="AK961">
            <v>1.4639795043835178</v>
          </cell>
          <cell r="AL961">
            <v>1.9121364955213294</v>
          </cell>
          <cell r="AN961">
            <v>0</v>
          </cell>
          <cell r="AO961">
            <v>0.41827985839529086</v>
          </cell>
          <cell r="AP961">
            <v>125.48395751858725</v>
          </cell>
          <cell r="AQ961">
            <v>0.41827985839529086</v>
          </cell>
          <cell r="BG961" t="b">
            <v>1</v>
          </cell>
          <cell r="BO961" t="b">
            <v>0</v>
          </cell>
          <cell r="CA961" t="b">
            <v>0</v>
          </cell>
          <cell r="CB961" t="b">
            <v>0</v>
          </cell>
          <cell r="CD961" t="b">
            <v>0</v>
          </cell>
          <cell r="CE961" t="b">
            <v>0</v>
          </cell>
          <cell r="CG961" t="b">
            <v>1</v>
          </cell>
          <cell r="CH961" t="b">
            <v>1</v>
          </cell>
          <cell r="CP961" t="str">
            <v>ECBGAEND</v>
          </cell>
          <cell r="CT961" t="b">
            <v>1</v>
          </cell>
          <cell r="CV961" t="b">
            <v>1</v>
          </cell>
          <cell r="CX961" t="b">
            <v>1</v>
          </cell>
          <cell r="CZ961" t="b">
            <v>1</v>
          </cell>
          <cell r="DB961" t="b">
            <v>0</v>
          </cell>
          <cell r="DD961" t="b">
            <v>0</v>
          </cell>
          <cell r="DF961" t="b">
            <v>1</v>
          </cell>
          <cell r="DH961" t="b">
            <v>1</v>
          </cell>
          <cell r="DJ961" t="b">
            <v>1</v>
          </cell>
          <cell r="DL961" t="b">
            <v>1</v>
          </cell>
          <cell r="DN961" t="b">
            <v>0</v>
          </cell>
          <cell r="DP961" t="b">
            <v>0</v>
          </cell>
          <cell r="DV961">
            <v>0</v>
          </cell>
          <cell r="DX961">
            <v>0</v>
          </cell>
          <cell r="DZ961">
            <v>0</v>
          </cell>
          <cell r="EB961">
            <v>0</v>
          </cell>
          <cell r="ED961">
            <v>0</v>
          </cell>
          <cell r="EF961">
            <v>0</v>
          </cell>
          <cell r="EJ961">
            <v>0</v>
          </cell>
          <cell r="EL961">
            <v>0</v>
          </cell>
          <cell r="EN961">
            <v>0</v>
          </cell>
          <cell r="EP961">
            <v>0</v>
          </cell>
          <cell r="ER961">
            <v>0</v>
          </cell>
          <cell r="ET961">
            <v>0</v>
          </cell>
          <cell r="EX961">
            <v>0</v>
          </cell>
          <cell r="EZ961">
            <v>0</v>
          </cell>
          <cell r="FD961">
            <v>4.1827985839529083</v>
          </cell>
          <cell r="FF961">
            <v>4.7803412388033237</v>
          </cell>
        </row>
        <row r="962">
          <cell r="A962" t="str">
            <v>NyBiogas_DKW_0-5_2016</v>
          </cell>
          <cell r="B962" t="str">
            <v>DK-West</v>
          </cell>
          <cell r="G962">
            <v>2.1150071476187691</v>
          </cell>
          <cell r="H962">
            <v>2.4171510258500217</v>
          </cell>
          <cell r="AK962">
            <v>0.74025250166656908</v>
          </cell>
          <cell r="AL962">
            <v>0.96686041034000869</v>
          </cell>
          <cell r="AN962">
            <v>0</v>
          </cell>
          <cell r="AO962">
            <v>0.21150071476187693</v>
          </cell>
          <cell r="AP962">
            <v>63.450214428563072</v>
          </cell>
          <cell r="AQ962">
            <v>0.21150071476187693</v>
          </cell>
          <cell r="BG962" t="b">
            <v>1</v>
          </cell>
          <cell r="BO962" t="b">
            <v>0</v>
          </cell>
          <cell r="CA962" t="b">
            <v>0</v>
          </cell>
          <cell r="CB962" t="b">
            <v>0</v>
          </cell>
          <cell r="CD962" t="b">
            <v>0</v>
          </cell>
          <cell r="CE962" t="b">
            <v>0</v>
          </cell>
          <cell r="CG962" t="b">
            <v>1</v>
          </cell>
          <cell r="CH962" t="b">
            <v>1</v>
          </cell>
          <cell r="CP962" t="str">
            <v>ECBGAEND</v>
          </cell>
          <cell r="CT962" t="b">
            <v>0</v>
          </cell>
          <cell r="CV962" t="b">
            <v>1</v>
          </cell>
          <cell r="CX962" t="b">
            <v>1</v>
          </cell>
          <cell r="CZ962" t="b">
            <v>1</v>
          </cell>
          <cell r="DB962" t="b">
            <v>0</v>
          </cell>
          <cell r="DD962" t="b">
            <v>0</v>
          </cell>
          <cell r="DF962" t="b">
            <v>0</v>
          </cell>
          <cell r="DH962" t="b">
            <v>1</v>
          </cell>
          <cell r="DJ962" t="b">
            <v>1</v>
          </cell>
          <cell r="DL962" t="b">
            <v>1</v>
          </cell>
          <cell r="DN962" t="b">
            <v>0</v>
          </cell>
          <cell r="DP962" t="b">
            <v>0</v>
          </cell>
          <cell r="DV962">
            <v>0</v>
          </cell>
          <cell r="DX962">
            <v>0</v>
          </cell>
          <cell r="DZ962">
            <v>0</v>
          </cell>
          <cell r="EB962">
            <v>0</v>
          </cell>
          <cell r="ED962">
            <v>0</v>
          </cell>
          <cell r="EF962">
            <v>0</v>
          </cell>
          <cell r="EJ962">
            <v>0</v>
          </cell>
          <cell r="EL962">
            <v>0</v>
          </cell>
          <cell r="EN962">
            <v>0</v>
          </cell>
          <cell r="EP962">
            <v>0</v>
          </cell>
          <cell r="ER962">
            <v>0</v>
          </cell>
          <cell r="ET962">
            <v>0</v>
          </cell>
          <cell r="EX962">
            <v>0</v>
          </cell>
          <cell r="EZ962">
            <v>0</v>
          </cell>
          <cell r="FD962">
            <v>2.1150071476187691</v>
          </cell>
          <cell r="FF962">
            <v>2.4171510258500217</v>
          </cell>
        </row>
        <row r="963">
          <cell r="A963" t="str">
            <v>NyBiogas_DKW_0-5_2017</v>
          </cell>
          <cell r="B963" t="str">
            <v>DK-West</v>
          </cell>
          <cell r="G963">
            <v>4.3362529295977312</v>
          </cell>
          <cell r="H963">
            <v>4.9557176338259783</v>
          </cell>
          <cell r="AK963">
            <v>1.5176885253592058</v>
          </cell>
          <cell r="AL963">
            <v>1.9822870535303911</v>
          </cell>
          <cell r="AN963">
            <v>0</v>
          </cell>
          <cell r="AO963">
            <v>0.43362529295977315</v>
          </cell>
          <cell r="AP963">
            <v>130.08758788793193</v>
          </cell>
          <cell r="AQ963">
            <v>0.43362529295977315</v>
          </cell>
          <cell r="BG963" t="b">
            <v>1</v>
          </cell>
          <cell r="BO963" t="b">
            <v>0</v>
          </cell>
          <cell r="CA963" t="b">
            <v>0</v>
          </cell>
          <cell r="CB963" t="b">
            <v>0</v>
          </cell>
          <cell r="CD963" t="b">
            <v>0</v>
          </cell>
          <cell r="CE963" t="b">
            <v>0</v>
          </cell>
          <cell r="CG963" t="b">
            <v>1</v>
          </cell>
          <cell r="CH963" t="b">
            <v>1</v>
          </cell>
          <cell r="CP963" t="str">
            <v>ECBGAEND</v>
          </cell>
          <cell r="CT963" t="b">
            <v>0</v>
          </cell>
          <cell r="CV963" t="b">
            <v>1</v>
          </cell>
          <cell r="CX963" t="b">
            <v>1</v>
          </cell>
          <cell r="CZ963" t="b">
            <v>1</v>
          </cell>
          <cell r="DB963" t="b">
            <v>0</v>
          </cell>
          <cell r="DD963" t="b">
            <v>0</v>
          </cell>
          <cell r="DF963" t="b">
            <v>0</v>
          </cell>
          <cell r="DH963" t="b">
            <v>1</v>
          </cell>
          <cell r="DJ963" t="b">
            <v>1</v>
          </cell>
          <cell r="DL963" t="b">
            <v>1</v>
          </cell>
          <cell r="DN963" t="b">
            <v>0</v>
          </cell>
          <cell r="DP963" t="b">
            <v>0</v>
          </cell>
          <cell r="DV963">
            <v>0</v>
          </cell>
          <cell r="DX963">
            <v>0</v>
          </cell>
          <cell r="DZ963">
            <v>0</v>
          </cell>
          <cell r="EB963">
            <v>0</v>
          </cell>
          <cell r="ED963">
            <v>0</v>
          </cell>
          <cell r="EF963">
            <v>0</v>
          </cell>
          <cell r="EJ963">
            <v>0</v>
          </cell>
          <cell r="EL963">
            <v>0</v>
          </cell>
          <cell r="EN963">
            <v>0</v>
          </cell>
          <cell r="EP963">
            <v>0</v>
          </cell>
          <cell r="ER963">
            <v>0</v>
          </cell>
          <cell r="ET963">
            <v>0</v>
          </cell>
          <cell r="EX963">
            <v>0</v>
          </cell>
          <cell r="EZ963">
            <v>0</v>
          </cell>
          <cell r="FD963">
            <v>4.3362529295977312</v>
          </cell>
          <cell r="FF963">
            <v>4.9557176338259783</v>
          </cell>
        </row>
        <row r="964">
          <cell r="A964" t="str">
            <v>NyBiogas_DKW_0-5_2018</v>
          </cell>
          <cell r="B964" t="str">
            <v>DK-West</v>
          </cell>
          <cell r="G964">
            <v>1.070118751645788</v>
          </cell>
          <cell r="H964">
            <v>1.2229928590237578</v>
          </cell>
          <cell r="AK964">
            <v>0.37454156307602576</v>
          </cell>
          <cell r="AL964">
            <v>0.48919714360950306</v>
          </cell>
          <cell r="AN964">
            <v>0</v>
          </cell>
          <cell r="AO964">
            <v>0.1070118751645788</v>
          </cell>
          <cell r="AP964">
            <v>32.103562549373642</v>
          </cell>
          <cell r="AQ964">
            <v>0.1070118751645788</v>
          </cell>
          <cell r="BG964" t="b">
            <v>1</v>
          </cell>
          <cell r="BO964" t="b">
            <v>0</v>
          </cell>
          <cell r="CA964" t="b">
            <v>0</v>
          </cell>
          <cell r="CB964" t="b">
            <v>0</v>
          </cell>
          <cell r="CD964" t="b">
            <v>0</v>
          </cell>
          <cell r="CE964" t="b">
            <v>0</v>
          </cell>
          <cell r="CG964" t="b">
            <v>0</v>
          </cell>
          <cell r="CH964" t="b">
            <v>0</v>
          </cell>
          <cell r="CP964" t="str">
            <v>ECBGAEND</v>
          </cell>
          <cell r="CT964" t="b">
            <v>0</v>
          </cell>
          <cell r="CV964" t="b">
            <v>1</v>
          </cell>
          <cell r="CX964" t="b">
            <v>1</v>
          </cell>
          <cell r="CZ964" t="b">
            <v>1</v>
          </cell>
          <cell r="DB964" t="b">
            <v>0</v>
          </cell>
          <cell r="DD964" t="b">
            <v>0</v>
          </cell>
          <cell r="DF964" t="b">
            <v>0</v>
          </cell>
          <cell r="DH964" t="b">
            <v>1</v>
          </cell>
          <cell r="DJ964" t="b">
            <v>1</v>
          </cell>
          <cell r="DL964" t="b">
            <v>1</v>
          </cell>
          <cell r="DN964" t="b">
            <v>0</v>
          </cell>
          <cell r="DP964" t="b">
            <v>0</v>
          </cell>
          <cell r="DV964">
            <v>0</v>
          </cell>
          <cell r="DX964">
            <v>0</v>
          </cell>
          <cell r="DZ964">
            <v>0</v>
          </cell>
          <cell r="EB964">
            <v>0</v>
          </cell>
          <cell r="ED964">
            <v>0</v>
          </cell>
          <cell r="EF964">
            <v>0</v>
          </cell>
          <cell r="EJ964">
            <v>0</v>
          </cell>
          <cell r="EL964">
            <v>0</v>
          </cell>
          <cell r="EN964">
            <v>0</v>
          </cell>
          <cell r="EP964">
            <v>0</v>
          </cell>
          <cell r="ER964">
            <v>0</v>
          </cell>
          <cell r="ET964">
            <v>0</v>
          </cell>
          <cell r="EX964">
            <v>0</v>
          </cell>
          <cell r="EZ964">
            <v>0</v>
          </cell>
          <cell r="FD964">
            <v>0</v>
          </cell>
          <cell r="FF964">
            <v>0</v>
          </cell>
        </row>
        <row r="965">
          <cell r="A965" t="str">
            <v>NyBiogas_DKW_0-5_2019</v>
          </cell>
          <cell r="B965" t="str">
            <v>DK-West</v>
          </cell>
          <cell r="G965">
            <v>0.88691214765818249</v>
          </cell>
          <cell r="H965">
            <v>1.0136138830379229</v>
          </cell>
          <cell r="AK965">
            <v>0.31041925168036383</v>
          </cell>
          <cell r="AL965">
            <v>0.40544555321516912</v>
          </cell>
          <cell r="AN965">
            <v>0</v>
          </cell>
          <cell r="AO965">
            <v>8.869121476581826E-2</v>
          </cell>
          <cell r="AP965">
            <v>26.607364429745473</v>
          </cell>
          <cell r="AQ965">
            <v>8.869121476581826E-2</v>
          </cell>
          <cell r="BG965" t="b">
            <v>1</v>
          </cell>
          <cell r="BO965" t="b">
            <v>0</v>
          </cell>
          <cell r="CA965" t="b">
            <v>0</v>
          </cell>
          <cell r="CB965" t="b">
            <v>0</v>
          </cell>
          <cell r="CD965" t="b">
            <v>0</v>
          </cell>
          <cell r="CE965" t="b">
            <v>0</v>
          </cell>
          <cell r="CG965" t="b">
            <v>0</v>
          </cell>
          <cell r="CH965" t="b">
            <v>0</v>
          </cell>
          <cell r="CP965" t="str">
            <v>ECBGAEND</v>
          </cell>
          <cell r="CT965" t="b">
            <v>0</v>
          </cell>
          <cell r="CV965" t="b">
            <v>1</v>
          </cell>
          <cell r="CX965" t="b">
            <v>1</v>
          </cell>
          <cell r="CZ965" t="b">
            <v>1</v>
          </cell>
          <cell r="DB965" t="b">
            <v>0</v>
          </cell>
          <cell r="DD965" t="b">
            <v>0</v>
          </cell>
          <cell r="DF965" t="b">
            <v>0</v>
          </cell>
          <cell r="DH965" t="b">
            <v>1</v>
          </cell>
          <cell r="DJ965" t="b">
            <v>1</v>
          </cell>
          <cell r="DL965" t="b">
            <v>1</v>
          </cell>
          <cell r="DN965" t="b">
            <v>0</v>
          </cell>
          <cell r="DP965" t="b">
            <v>0</v>
          </cell>
          <cell r="DV965">
            <v>0</v>
          </cell>
          <cell r="DX965">
            <v>0</v>
          </cell>
          <cell r="DZ965">
            <v>0</v>
          </cell>
          <cell r="EB965">
            <v>0</v>
          </cell>
          <cell r="ED965">
            <v>0</v>
          </cell>
          <cell r="EF965">
            <v>0</v>
          </cell>
          <cell r="EJ965">
            <v>0</v>
          </cell>
          <cell r="EL965">
            <v>0</v>
          </cell>
          <cell r="EN965">
            <v>0</v>
          </cell>
          <cell r="EP965">
            <v>0</v>
          </cell>
          <cell r="ER965">
            <v>0</v>
          </cell>
          <cell r="ET965">
            <v>0</v>
          </cell>
          <cell r="EX965">
            <v>0</v>
          </cell>
          <cell r="EZ965">
            <v>0</v>
          </cell>
          <cell r="FD965">
            <v>0</v>
          </cell>
          <cell r="FF965">
            <v>0</v>
          </cell>
        </row>
        <row r="966">
          <cell r="A966" t="str">
            <v>NyBiogas_DKW_0-5_2020</v>
          </cell>
          <cell r="B966" t="str">
            <v>DK-West</v>
          </cell>
          <cell r="G966">
            <v>1.0465782601812579</v>
          </cell>
          <cell r="H966">
            <v>1.1960894402071518</v>
          </cell>
          <cell r="AK966">
            <v>0.36630239106344026</v>
          </cell>
          <cell r="AL966">
            <v>0.47843577608286064</v>
          </cell>
          <cell r="AN966">
            <v>0</v>
          </cell>
          <cell r="AO966">
            <v>0.10465782601812579</v>
          </cell>
          <cell r="AP966">
            <v>31.397347805437736</v>
          </cell>
          <cell r="AQ966">
            <v>0.10465782601812579</v>
          </cell>
          <cell r="BG966" t="b">
            <v>1</v>
          </cell>
          <cell r="BO966" t="b">
            <v>0</v>
          </cell>
          <cell r="CA966" t="b">
            <v>0</v>
          </cell>
          <cell r="CB966" t="b">
            <v>0</v>
          </cell>
          <cell r="CD966" t="b">
            <v>0</v>
          </cell>
          <cell r="CE966" t="b">
            <v>0</v>
          </cell>
          <cell r="CG966" t="b">
            <v>0</v>
          </cell>
          <cell r="CH966" t="b">
            <v>0</v>
          </cell>
          <cell r="CP966" t="str">
            <v>ECBGAEND</v>
          </cell>
          <cell r="CT966" t="b">
            <v>0</v>
          </cell>
          <cell r="CV966" t="b">
            <v>1</v>
          </cell>
          <cell r="CX966" t="b">
            <v>1</v>
          </cell>
          <cell r="CZ966" t="b">
            <v>1</v>
          </cell>
          <cell r="DB966" t="b">
            <v>0</v>
          </cell>
          <cell r="DD966" t="b">
            <v>0</v>
          </cell>
          <cell r="DF966" t="b">
            <v>0</v>
          </cell>
          <cell r="DH966" t="b">
            <v>1</v>
          </cell>
          <cell r="DJ966" t="b">
            <v>1</v>
          </cell>
          <cell r="DL966" t="b">
            <v>1</v>
          </cell>
          <cell r="DN966" t="b">
            <v>0</v>
          </cell>
          <cell r="DP966" t="b">
            <v>0</v>
          </cell>
          <cell r="DV966">
            <v>0</v>
          </cell>
          <cell r="DX966">
            <v>0</v>
          </cell>
          <cell r="DZ966">
            <v>0</v>
          </cell>
          <cell r="EB966">
            <v>0</v>
          </cell>
          <cell r="ED966">
            <v>0</v>
          </cell>
          <cell r="EF966">
            <v>0</v>
          </cell>
          <cell r="EJ966">
            <v>0</v>
          </cell>
          <cell r="EL966">
            <v>0</v>
          </cell>
          <cell r="EN966">
            <v>0</v>
          </cell>
          <cell r="EP966">
            <v>0</v>
          </cell>
          <cell r="ER966">
            <v>0</v>
          </cell>
          <cell r="ET966">
            <v>0</v>
          </cell>
          <cell r="EX966">
            <v>0</v>
          </cell>
          <cell r="EZ966">
            <v>0</v>
          </cell>
          <cell r="FD966">
            <v>0</v>
          </cell>
          <cell r="FF966">
            <v>0</v>
          </cell>
        </row>
        <row r="967">
          <cell r="A967" t="str">
            <v>NyBiogas_DKW_0-5_2021</v>
          </cell>
          <cell r="B967" t="str">
            <v>DK-West</v>
          </cell>
          <cell r="G967">
            <v>9.6634135367541045</v>
          </cell>
          <cell r="H967">
            <v>11.043901184861834</v>
          </cell>
          <cell r="AK967">
            <v>3.3821947378639363</v>
          </cell>
          <cell r="AL967">
            <v>4.4175604739447332</v>
          </cell>
          <cell r="AN967">
            <v>0</v>
          </cell>
          <cell r="AO967">
            <v>0.96634135367541052</v>
          </cell>
          <cell r="AP967">
            <v>289.90240610262316</v>
          </cell>
          <cell r="AQ967">
            <v>0.96634135367541052</v>
          </cell>
          <cell r="BG967" t="b">
            <v>1</v>
          </cell>
          <cell r="BO967" t="b">
            <v>0</v>
          </cell>
          <cell r="CA967" t="b">
            <v>0</v>
          </cell>
          <cell r="CB967" t="b">
            <v>0</v>
          </cell>
          <cell r="CD967" t="b">
            <v>0</v>
          </cell>
          <cell r="CE967" t="b">
            <v>0</v>
          </cell>
          <cell r="CG967" t="b">
            <v>0</v>
          </cell>
          <cell r="CH967" t="b">
            <v>0</v>
          </cell>
          <cell r="CP967" t="str">
            <v>ECBGAEND</v>
          </cell>
          <cell r="CT967" t="b">
            <v>0</v>
          </cell>
          <cell r="CV967" t="b">
            <v>0</v>
          </cell>
          <cell r="CX967" t="b">
            <v>1</v>
          </cell>
          <cell r="CZ967" t="b">
            <v>1</v>
          </cell>
          <cell r="DB967" t="b">
            <v>0</v>
          </cell>
          <cell r="DD967" t="b">
            <v>0</v>
          </cell>
          <cell r="DF967" t="b">
            <v>0</v>
          </cell>
          <cell r="DH967" t="b">
            <v>0</v>
          </cell>
          <cell r="DJ967" t="b">
            <v>1</v>
          </cell>
          <cell r="DL967" t="b">
            <v>1</v>
          </cell>
          <cell r="DN967" t="b">
            <v>0</v>
          </cell>
          <cell r="DP967" t="b">
            <v>0</v>
          </cell>
          <cell r="DV967">
            <v>0</v>
          </cell>
          <cell r="DX967">
            <v>0</v>
          </cell>
          <cell r="DZ967">
            <v>0</v>
          </cell>
          <cell r="EB967">
            <v>0</v>
          </cell>
          <cell r="ED967">
            <v>0</v>
          </cell>
          <cell r="EF967">
            <v>0</v>
          </cell>
          <cell r="EJ967">
            <v>0</v>
          </cell>
          <cell r="EL967">
            <v>0</v>
          </cell>
          <cell r="EN967">
            <v>0</v>
          </cell>
          <cell r="EP967">
            <v>0</v>
          </cell>
          <cell r="ER967">
            <v>0</v>
          </cell>
          <cell r="ET967">
            <v>0</v>
          </cell>
          <cell r="EX967">
            <v>0</v>
          </cell>
          <cell r="EZ967">
            <v>0</v>
          </cell>
          <cell r="FD967">
            <v>0</v>
          </cell>
          <cell r="FF967">
            <v>0</v>
          </cell>
        </row>
        <row r="968">
          <cell r="A968" t="str">
            <v>NyBiogas_DKW_0-5_2022</v>
          </cell>
          <cell r="B968" t="str">
            <v>DK-West</v>
          </cell>
          <cell r="G968">
            <v>11.154993494013702</v>
          </cell>
          <cell r="H968">
            <v>12.748563993158516</v>
          </cell>
          <cell r="AK968">
            <v>3.9042477229047954</v>
          </cell>
          <cell r="AL968">
            <v>5.0994255972634059</v>
          </cell>
          <cell r="AN968">
            <v>0</v>
          </cell>
          <cell r="AO968">
            <v>1.1154993494013703</v>
          </cell>
          <cell r="AP968">
            <v>334.64980482041108</v>
          </cell>
          <cell r="AQ968">
            <v>1.1154993494013703</v>
          </cell>
          <cell r="BG968" t="b">
            <v>1</v>
          </cell>
          <cell r="BO968" t="b">
            <v>0</v>
          </cell>
          <cell r="CA968" t="b">
            <v>0</v>
          </cell>
          <cell r="CB968" t="b">
            <v>0</v>
          </cell>
          <cell r="CD968" t="b">
            <v>0</v>
          </cell>
          <cell r="CE968" t="b">
            <v>0</v>
          </cell>
          <cell r="CG968" t="b">
            <v>0</v>
          </cell>
          <cell r="CH968" t="b">
            <v>0</v>
          </cell>
          <cell r="CP968" t="str">
            <v>ECBGAEND</v>
          </cell>
          <cell r="CT968" t="b">
            <v>0</v>
          </cell>
          <cell r="CV968" t="b">
            <v>0</v>
          </cell>
          <cell r="CX968" t="b">
            <v>1</v>
          </cell>
          <cell r="CZ968" t="b">
            <v>1</v>
          </cell>
          <cell r="DB968" t="b">
            <v>0</v>
          </cell>
          <cell r="DD968" t="b">
            <v>0</v>
          </cell>
          <cell r="DF968" t="b">
            <v>0</v>
          </cell>
          <cell r="DH968" t="b">
            <v>0</v>
          </cell>
          <cell r="DJ968" t="b">
            <v>1</v>
          </cell>
          <cell r="DL968" t="b">
            <v>1</v>
          </cell>
          <cell r="DN968" t="b">
            <v>0</v>
          </cell>
          <cell r="DP968" t="b">
            <v>0</v>
          </cell>
          <cell r="DV968">
            <v>0</v>
          </cell>
          <cell r="DX968">
            <v>0</v>
          </cell>
          <cell r="DZ968">
            <v>0</v>
          </cell>
          <cell r="EB968">
            <v>0</v>
          </cell>
          <cell r="ED968">
            <v>0</v>
          </cell>
          <cell r="EF968">
            <v>0</v>
          </cell>
          <cell r="EJ968">
            <v>0</v>
          </cell>
          <cell r="EL968">
            <v>0</v>
          </cell>
          <cell r="EN968">
            <v>0</v>
          </cell>
          <cell r="EP968">
            <v>0</v>
          </cell>
          <cell r="ER968">
            <v>0</v>
          </cell>
          <cell r="ET968">
            <v>0</v>
          </cell>
          <cell r="EX968">
            <v>0</v>
          </cell>
          <cell r="EZ968">
            <v>0</v>
          </cell>
          <cell r="FD968">
            <v>0</v>
          </cell>
          <cell r="FF968">
            <v>0</v>
          </cell>
        </row>
        <row r="969">
          <cell r="A969" t="str">
            <v>NyBiogas_DKW_0-5_2023</v>
          </cell>
          <cell r="B969" t="str">
            <v>DK-West</v>
          </cell>
          <cell r="G969">
            <v>11.391038201124388</v>
          </cell>
          <cell r="H969">
            <v>13.018329372713586</v>
          </cell>
          <cell r="AK969">
            <v>3.9868633703935354</v>
          </cell>
          <cell r="AL969">
            <v>5.2073317490854336</v>
          </cell>
          <cell r="AN969">
            <v>0</v>
          </cell>
          <cell r="AO969">
            <v>1.1391038201124388</v>
          </cell>
          <cell r="AP969">
            <v>341.73114603373165</v>
          </cell>
          <cell r="AQ969">
            <v>1.1391038201124388</v>
          </cell>
          <cell r="BG969" t="b">
            <v>1</v>
          </cell>
          <cell r="BO969" t="b">
            <v>0</v>
          </cell>
          <cell r="CA969" t="b">
            <v>0</v>
          </cell>
          <cell r="CB969" t="b">
            <v>0</v>
          </cell>
          <cell r="CD969" t="b">
            <v>0</v>
          </cell>
          <cell r="CE969" t="b">
            <v>0</v>
          </cell>
          <cell r="CG969" t="b">
            <v>0</v>
          </cell>
          <cell r="CH969" t="b">
            <v>0</v>
          </cell>
          <cell r="CP969" t="str">
            <v>ECBGAEND</v>
          </cell>
          <cell r="CT969" t="b">
            <v>0</v>
          </cell>
          <cell r="CV969" t="b">
            <v>0</v>
          </cell>
          <cell r="CX969" t="b">
            <v>1</v>
          </cell>
          <cell r="CZ969" t="b">
            <v>1</v>
          </cell>
          <cell r="DB969" t="b">
            <v>0</v>
          </cell>
          <cell r="DD969" t="b">
            <v>0</v>
          </cell>
          <cell r="DF969" t="b">
            <v>0</v>
          </cell>
          <cell r="DH969" t="b">
            <v>0</v>
          </cell>
          <cell r="DJ969" t="b">
            <v>1</v>
          </cell>
          <cell r="DL969" t="b">
            <v>1</v>
          </cell>
          <cell r="DN969" t="b">
            <v>0</v>
          </cell>
          <cell r="DP969" t="b">
            <v>0</v>
          </cell>
          <cell r="DV969">
            <v>0</v>
          </cell>
          <cell r="DX969">
            <v>0</v>
          </cell>
          <cell r="DZ969">
            <v>0</v>
          </cell>
          <cell r="EB969">
            <v>0</v>
          </cell>
          <cell r="ED969">
            <v>0</v>
          </cell>
          <cell r="EF969">
            <v>0</v>
          </cell>
          <cell r="EJ969">
            <v>0</v>
          </cell>
          <cell r="EL969">
            <v>0</v>
          </cell>
          <cell r="EN969">
            <v>0</v>
          </cell>
          <cell r="EP969">
            <v>0</v>
          </cell>
          <cell r="ER969">
            <v>0</v>
          </cell>
          <cell r="ET969">
            <v>0</v>
          </cell>
          <cell r="EX969">
            <v>0</v>
          </cell>
          <cell r="EZ969">
            <v>0</v>
          </cell>
          <cell r="FD969">
            <v>0</v>
          </cell>
          <cell r="FF969">
            <v>0</v>
          </cell>
        </row>
        <row r="970">
          <cell r="A970" t="str">
            <v>NyBiogas_DKW_0-5_2024</v>
          </cell>
          <cell r="B970" t="str">
            <v>DK-West</v>
          </cell>
          <cell r="G970">
            <v>13.75219224658049</v>
          </cell>
          <cell r="H970">
            <v>15.716791138949132</v>
          </cell>
          <cell r="AK970">
            <v>4.8132672863031711</v>
          </cell>
          <cell r="AL970">
            <v>6.2867164555796524</v>
          </cell>
          <cell r="AN970">
            <v>0</v>
          </cell>
          <cell r="AO970">
            <v>1.375219224658049</v>
          </cell>
          <cell r="AP970">
            <v>412.56576739741473</v>
          </cell>
          <cell r="AQ970">
            <v>1.375219224658049</v>
          </cell>
          <cell r="BG970" t="b">
            <v>1</v>
          </cell>
          <cell r="BO970" t="b">
            <v>0</v>
          </cell>
          <cell r="CA970" t="b">
            <v>0</v>
          </cell>
          <cell r="CB970" t="b">
            <v>0</v>
          </cell>
          <cell r="CD970" t="b">
            <v>0</v>
          </cell>
          <cell r="CE970" t="b">
            <v>0</v>
          </cell>
          <cell r="CG970" t="b">
            <v>0</v>
          </cell>
          <cell r="CH970" t="b">
            <v>0</v>
          </cell>
          <cell r="CP970" t="str">
            <v>ECBGAEND</v>
          </cell>
          <cell r="CT970" t="b">
            <v>0</v>
          </cell>
          <cell r="CV970" t="b">
            <v>0</v>
          </cell>
          <cell r="CX970" t="b">
            <v>1</v>
          </cell>
          <cell r="CZ970" t="b">
            <v>1</v>
          </cell>
          <cell r="DB970" t="b">
            <v>0</v>
          </cell>
          <cell r="DD970" t="b">
            <v>0</v>
          </cell>
          <cell r="DF970" t="b">
            <v>0</v>
          </cell>
          <cell r="DH970" t="b">
            <v>0</v>
          </cell>
          <cell r="DJ970" t="b">
            <v>1</v>
          </cell>
          <cell r="DL970" t="b">
            <v>1</v>
          </cell>
          <cell r="DN970" t="b">
            <v>0</v>
          </cell>
          <cell r="DP970" t="b">
            <v>0</v>
          </cell>
          <cell r="DV970">
            <v>0</v>
          </cell>
          <cell r="DX970">
            <v>0</v>
          </cell>
          <cell r="DZ970">
            <v>0</v>
          </cell>
          <cell r="EB970">
            <v>0</v>
          </cell>
          <cell r="ED970">
            <v>0</v>
          </cell>
          <cell r="EF970">
            <v>0</v>
          </cell>
          <cell r="EJ970">
            <v>0</v>
          </cell>
          <cell r="EL970">
            <v>0</v>
          </cell>
          <cell r="EN970">
            <v>0</v>
          </cell>
          <cell r="EP970">
            <v>0</v>
          </cell>
          <cell r="ER970">
            <v>0</v>
          </cell>
          <cell r="ET970">
            <v>0</v>
          </cell>
          <cell r="EX970">
            <v>0</v>
          </cell>
          <cell r="EZ970">
            <v>0</v>
          </cell>
          <cell r="FD970">
            <v>0</v>
          </cell>
          <cell r="FF970">
            <v>0</v>
          </cell>
        </row>
        <row r="971">
          <cell r="A971" t="str">
            <v>NyBiogas_DKW_0-5_2025</v>
          </cell>
          <cell r="B971" t="str">
            <v>DK-West</v>
          </cell>
          <cell r="G971">
            <v>12.496177713707745</v>
          </cell>
          <cell r="H971">
            <v>14.281345958523136</v>
          </cell>
          <cell r="AK971">
            <v>4.3736621997977103</v>
          </cell>
          <cell r="AL971">
            <v>5.712538383409254</v>
          </cell>
          <cell r="AN971">
            <v>0</v>
          </cell>
          <cell r="AO971">
            <v>1.2496177713707746</v>
          </cell>
          <cell r="AP971">
            <v>374.88533141123236</v>
          </cell>
          <cell r="AQ971">
            <v>1.2496177713707746</v>
          </cell>
          <cell r="BG971" t="b">
            <v>1</v>
          </cell>
          <cell r="BO971" t="b">
            <v>0</v>
          </cell>
          <cell r="CA971" t="b">
            <v>0</v>
          </cell>
          <cell r="CB971" t="b">
            <v>0</v>
          </cell>
          <cell r="CD971" t="b">
            <v>0</v>
          </cell>
          <cell r="CE971" t="b">
            <v>0</v>
          </cell>
          <cell r="CG971" t="b">
            <v>0</v>
          </cell>
          <cell r="CH971" t="b">
            <v>0</v>
          </cell>
          <cell r="CP971" t="str">
            <v>ECBGAEND</v>
          </cell>
          <cell r="CT971" t="b">
            <v>0</v>
          </cell>
          <cell r="CV971" t="b">
            <v>0</v>
          </cell>
          <cell r="CX971" t="b">
            <v>1</v>
          </cell>
          <cell r="CZ971" t="b">
            <v>1</v>
          </cell>
          <cell r="DB971" t="b">
            <v>0</v>
          </cell>
          <cell r="DD971" t="b">
            <v>0</v>
          </cell>
          <cell r="DF971" t="b">
            <v>0</v>
          </cell>
          <cell r="DH971" t="b">
            <v>0</v>
          </cell>
          <cell r="DJ971" t="b">
            <v>1</v>
          </cell>
          <cell r="DL971" t="b">
            <v>1</v>
          </cell>
          <cell r="DN971" t="b">
            <v>0</v>
          </cell>
          <cell r="DP971" t="b">
            <v>0</v>
          </cell>
          <cell r="DV971">
            <v>0</v>
          </cell>
          <cell r="DX971">
            <v>0</v>
          </cell>
          <cell r="DZ971">
            <v>0</v>
          </cell>
          <cell r="EB971">
            <v>0</v>
          </cell>
          <cell r="ED971">
            <v>0</v>
          </cell>
          <cell r="EF971">
            <v>0</v>
          </cell>
          <cell r="EJ971">
            <v>0</v>
          </cell>
          <cell r="EL971">
            <v>0</v>
          </cell>
          <cell r="EN971">
            <v>0</v>
          </cell>
          <cell r="EP971">
            <v>0</v>
          </cell>
          <cell r="ER971">
            <v>0</v>
          </cell>
          <cell r="ET971">
            <v>0</v>
          </cell>
          <cell r="EX971">
            <v>0</v>
          </cell>
          <cell r="EZ971">
            <v>0</v>
          </cell>
          <cell r="FD971">
            <v>0</v>
          </cell>
          <cell r="FF971">
            <v>0</v>
          </cell>
        </row>
        <row r="972">
          <cell r="A972" t="str">
            <v>NyBiogas_DKW_0-5_2026</v>
          </cell>
          <cell r="B972" t="str">
            <v>DK-West</v>
          </cell>
          <cell r="G972">
            <v>15.42530950592651</v>
          </cell>
          <cell r="H972">
            <v>17.628925149630298</v>
          </cell>
          <cell r="AK972">
            <v>5.3988583270742785</v>
          </cell>
          <cell r="AL972">
            <v>7.0515700598521187</v>
          </cell>
          <cell r="AN972">
            <v>0</v>
          </cell>
          <cell r="AO972">
            <v>1.542530950592651</v>
          </cell>
          <cell r="AP972">
            <v>462.75928517779528</v>
          </cell>
          <cell r="AQ972">
            <v>1.542530950592651</v>
          </cell>
          <cell r="BG972" t="b">
            <v>1</v>
          </cell>
          <cell r="BO972" t="b">
            <v>0</v>
          </cell>
          <cell r="CA972" t="b">
            <v>0</v>
          </cell>
          <cell r="CB972" t="b">
            <v>0</v>
          </cell>
          <cell r="CD972" t="b">
            <v>0</v>
          </cell>
          <cell r="CE972" t="b">
            <v>0</v>
          </cell>
          <cell r="CG972" t="b">
            <v>0</v>
          </cell>
          <cell r="CH972" t="b">
            <v>0</v>
          </cell>
          <cell r="CP972" t="str">
            <v>ECBGAEND</v>
          </cell>
          <cell r="CT972" t="b">
            <v>0</v>
          </cell>
          <cell r="CV972" t="b">
            <v>0</v>
          </cell>
          <cell r="CX972" t="b">
            <v>0</v>
          </cell>
          <cell r="CZ972" t="b">
            <v>1</v>
          </cell>
          <cell r="DB972" t="b">
            <v>0</v>
          </cell>
          <cell r="DD972" t="b">
            <v>0</v>
          </cell>
          <cell r="DF972" t="b">
            <v>0</v>
          </cell>
          <cell r="DH972" t="b">
            <v>0</v>
          </cell>
          <cell r="DJ972" t="b">
            <v>0</v>
          </cell>
          <cell r="DL972" t="b">
            <v>1</v>
          </cell>
          <cell r="DN972" t="b">
            <v>0</v>
          </cell>
          <cell r="DP972" t="b">
            <v>0</v>
          </cell>
          <cell r="DV972">
            <v>0</v>
          </cell>
          <cell r="DX972">
            <v>0</v>
          </cell>
          <cell r="DZ972">
            <v>0</v>
          </cell>
          <cell r="EB972">
            <v>0</v>
          </cell>
          <cell r="ED972">
            <v>0</v>
          </cell>
          <cell r="EF972">
            <v>0</v>
          </cell>
          <cell r="EJ972">
            <v>0</v>
          </cell>
          <cell r="EL972">
            <v>0</v>
          </cell>
          <cell r="EN972">
            <v>0</v>
          </cell>
          <cell r="EP972">
            <v>0</v>
          </cell>
          <cell r="ER972">
            <v>0</v>
          </cell>
          <cell r="ET972">
            <v>0</v>
          </cell>
          <cell r="EX972">
            <v>0</v>
          </cell>
          <cell r="EZ972">
            <v>0</v>
          </cell>
          <cell r="FD972">
            <v>0</v>
          </cell>
          <cell r="FF972">
            <v>0</v>
          </cell>
        </row>
        <row r="973">
          <cell r="A973" t="str">
            <v>NyBiogas_DKW_0-5_2027</v>
          </cell>
          <cell r="B973" t="str">
            <v>DK-West</v>
          </cell>
          <cell r="G973">
            <v>15.210650626224243</v>
          </cell>
          <cell r="H973">
            <v>17.38360071568485</v>
          </cell>
          <cell r="AK973">
            <v>5.3237277191784846</v>
          </cell>
          <cell r="AL973">
            <v>6.9534402862739393</v>
          </cell>
          <cell r="AN973">
            <v>0</v>
          </cell>
          <cell r="AO973">
            <v>1.5210650626224245</v>
          </cell>
          <cell r="AP973">
            <v>456.31951878672731</v>
          </cell>
          <cell r="AQ973">
            <v>1.5210650626224245</v>
          </cell>
          <cell r="BG973" t="b">
            <v>1</v>
          </cell>
          <cell r="BO973" t="b">
            <v>0</v>
          </cell>
          <cell r="CA973" t="b">
            <v>0</v>
          </cell>
          <cell r="CB973" t="b">
            <v>0</v>
          </cell>
          <cell r="CD973" t="b">
            <v>0</v>
          </cell>
          <cell r="CE973" t="b">
            <v>0</v>
          </cell>
          <cell r="CG973" t="b">
            <v>0</v>
          </cell>
          <cell r="CH973" t="b">
            <v>0</v>
          </cell>
          <cell r="CP973" t="str">
            <v>ECBGAEND</v>
          </cell>
          <cell r="CT973" t="b">
            <v>0</v>
          </cell>
          <cell r="CV973" t="b">
            <v>0</v>
          </cell>
          <cell r="CX973" t="b">
            <v>0</v>
          </cell>
          <cell r="CZ973" t="b">
            <v>1</v>
          </cell>
          <cell r="DB973" t="b">
            <v>0</v>
          </cell>
          <cell r="DD973" t="b">
            <v>0</v>
          </cell>
          <cell r="DF973" t="b">
            <v>0</v>
          </cell>
          <cell r="DH973" t="b">
            <v>0</v>
          </cell>
          <cell r="DJ973" t="b">
            <v>0</v>
          </cell>
          <cell r="DL973" t="b">
            <v>1</v>
          </cell>
          <cell r="DN973" t="b">
            <v>0</v>
          </cell>
          <cell r="DP973" t="b">
            <v>0</v>
          </cell>
          <cell r="DV973">
            <v>0</v>
          </cell>
          <cell r="DX973">
            <v>0</v>
          </cell>
          <cell r="DZ973">
            <v>0</v>
          </cell>
          <cell r="EB973">
            <v>0</v>
          </cell>
          <cell r="ED973">
            <v>0</v>
          </cell>
          <cell r="EF973">
            <v>0</v>
          </cell>
          <cell r="EJ973">
            <v>0</v>
          </cell>
          <cell r="EL973">
            <v>0</v>
          </cell>
          <cell r="EN973">
            <v>0</v>
          </cell>
          <cell r="EP973">
            <v>0</v>
          </cell>
          <cell r="ER973">
            <v>0</v>
          </cell>
          <cell r="ET973">
            <v>0</v>
          </cell>
          <cell r="EX973">
            <v>0</v>
          </cell>
          <cell r="EZ973">
            <v>0</v>
          </cell>
          <cell r="FD973">
            <v>0</v>
          </cell>
          <cell r="FF973">
            <v>0</v>
          </cell>
        </row>
        <row r="974">
          <cell r="A974" t="str">
            <v>NyBiogas_DKW_0-5_2028</v>
          </cell>
          <cell r="B974" t="str">
            <v>DK-West</v>
          </cell>
          <cell r="G974">
            <v>14.075189582376902</v>
          </cell>
          <cell r="H974">
            <v>16.085930951287889</v>
          </cell>
          <cell r="AK974">
            <v>4.9263163538319157</v>
          </cell>
          <cell r="AL974">
            <v>6.4343723805151543</v>
          </cell>
          <cell r="AN974">
            <v>0</v>
          </cell>
          <cell r="AO974">
            <v>1.4075189582376904</v>
          </cell>
          <cell r="AP974">
            <v>422.25568747130706</v>
          </cell>
          <cell r="AQ974">
            <v>1.4075189582376904</v>
          </cell>
          <cell r="BG974" t="b">
            <v>1</v>
          </cell>
          <cell r="BO974" t="b">
            <v>0</v>
          </cell>
          <cell r="CA974" t="b">
            <v>0</v>
          </cell>
          <cell r="CB974" t="b">
            <v>0</v>
          </cell>
          <cell r="CD974" t="b">
            <v>0</v>
          </cell>
          <cell r="CE974" t="b">
            <v>0</v>
          </cell>
          <cell r="CG974" t="b">
            <v>0</v>
          </cell>
          <cell r="CH974" t="b">
            <v>0</v>
          </cell>
          <cell r="CP974" t="str">
            <v>ECBGAEND</v>
          </cell>
          <cell r="CT974" t="b">
            <v>0</v>
          </cell>
          <cell r="CV974" t="b">
            <v>0</v>
          </cell>
          <cell r="CX974" t="b">
            <v>0</v>
          </cell>
          <cell r="CZ974" t="b">
            <v>1</v>
          </cell>
          <cell r="DB974" t="b">
            <v>0</v>
          </cell>
          <cell r="DD974" t="b">
            <v>0</v>
          </cell>
          <cell r="DF974" t="b">
            <v>0</v>
          </cell>
          <cell r="DH974" t="b">
            <v>0</v>
          </cell>
          <cell r="DJ974" t="b">
            <v>0</v>
          </cell>
          <cell r="DL974" t="b">
            <v>1</v>
          </cell>
          <cell r="DN974" t="b">
            <v>0</v>
          </cell>
          <cell r="DP974" t="b">
            <v>0</v>
          </cell>
          <cell r="DV974">
            <v>0</v>
          </cell>
          <cell r="DX974">
            <v>0</v>
          </cell>
          <cell r="DZ974">
            <v>0</v>
          </cell>
          <cell r="EB974">
            <v>0</v>
          </cell>
          <cell r="ED974">
            <v>0</v>
          </cell>
          <cell r="EF974">
            <v>0</v>
          </cell>
          <cell r="EJ974">
            <v>0</v>
          </cell>
          <cell r="EL974">
            <v>0</v>
          </cell>
          <cell r="EN974">
            <v>0</v>
          </cell>
          <cell r="EP974">
            <v>0</v>
          </cell>
          <cell r="ER974">
            <v>0</v>
          </cell>
          <cell r="ET974">
            <v>0</v>
          </cell>
          <cell r="EX974">
            <v>0</v>
          </cell>
          <cell r="EZ974">
            <v>0</v>
          </cell>
          <cell r="FD974">
            <v>0</v>
          </cell>
          <cell r="FF974">
            <v>0</v>
          </cell>
        </row>
        <row r="975">
          <cell r="A975" t="str">
            <v>NyBiogas_DKW_0-5_2029</v>
          </cell>
          <cell r="B975" t="str">
            <v>DK-West</v>
          </cell>
          <cell r="G975">
            <v>14.510293050533642</v>
          </cell>
          <cell r="H975">
            <v>16.583192057752733</v>
          </cell>
          <cell r="AK975">
            <v>5.0786025676867741</v>
          </cell>
          <cell r="AL975">
            <v>6.6332768231010926</v>
          </cell>
          <cell r="AN975">
            <v>0</v>
          </cell>
          <cell r="AO975">
            <v>1.4510293050533642</v>
          </cell>
          <cell r="AP975">
            <v>435.30879151600925</v>
          </cell>
          <cell r="AQ975">
            <v>1.4510293050533642</v>
          </cell>
          <cell r="BG975" t="b">
            <v>1</v>
          </cell>
          <cell r="BO975" t="b">
            <v>0</v>
          </cell>
          <cell r="CA975" t="b">
            <v>0</v>
          </cell>
          <cell r="CB975" t="b">
            <v>0</v>
          </cell>
          <cell r="CD975" t="b">
            <v>0</v>
          </cell>
          <cell r="CE975" t="b">
            <v>0</v>
          </cell>
          <cell r="CG975" t="b">
            <v>0</v>
          </cell>
          <cell r="CH975" t="b">
            <v>0</v>
          </cell>
          <cell r="CP975" t="str">
            <v>ECBGAEND</v>
          </cell>
          <cell r="CT975" t="b">
            <v>0</v>
          </cell>
          <cell r="CV975" t="b">
            <v>0</v>
          </cell>
          <cell r="CX975" t="b">
            <v>0</v>
          </cell>
          <cell r="CZ975" t="b">
            <v>1</v>
          </cell>
          <cell r="DB975" t="b">
            <v>0</v>
          </cell>
          <cell r="DD975" t="b">
            <v>0</v>
          </cell>
          <cell r="DF975" t="b">
            <v>0</v>
          </cell>
          <cell r="DH975" t="b">
            <v>0</v>
          </cell>
          <cell r="DJ975" t="b">
            <v>0</v>
          </cell>
          <cell r="DL975" t="b">
            <v>1</v>
          </cell>
          <cell r="DN975" t="b">
            <v>0</v>
          </cell>
          <cell r="DP975" t="b">
            <v>0</v>
          </cell>
          <cell r="DV975">
            <v>0</v>
          </cell>
          <cell r="DX975">
            <v>0</v>
          </cell>
          <cell r="DZ975">
            <v>0</v>
          </cell>
          <cell r="EB975">
            <v>0</v>
          </cell>
          <cell r="ED975">
            <v>0</v>
          </cell>
          <cell r="EF975">
            <v>0</v>
          </cell>
          <cell r="EJ975">
            <v>0</v>
          </cell>
          <cell r="EL975">
            <v>0</v>
          </cell>
          <cell r="EN975">
            <v>0</v>
          </cell>
          <cell r="EP975">
            <v>0</v>
          </cell>
          <cell r="ER975">
            <v>0</v>
          </cell>
          <cell r="ET975">
            <v>0</v>
          </cell>
          <cell r="EX975">
            <v>0</v>
          </cell>
          <cell r="EZ975">
            <v>0</v>
          </cell>
          <cell r="FD975">
            <v>0</v>
          </cell>
          <cell r="FF975">
            <v>0</v>
          </cell>
        </row>
        <row r="976">
          <cell r="A976" t="str">
            <v>NyBiogas_DKW_0-5_2030</v>
          </cell>
          <cell r="B976" t="str">
            <v>DK-West</v>
          </cell>
          <cell r="G976">
            <v>15.469836328160183</v>
          </cell>
          <cell r="H976">
            <v>17.679812946468779</v>
          </cell>
          <cell r="AK976">
            <v>5.4144427148560634</v>
          </cell>
          <cell r="AL976">
            <v>7.0719251785875104</v>
          </cell>
          <cell r="AN976">
            <v>0</v>
          </cell>
          <cell r="AO976">
            <v>1.5469836328160183</v>
          </cell>
          <cell r="AP976">
            <v>464.0950898448055</v>
          </cell>
          <cell r="AQ976">
            <v>1.5469836328160183</v>
          </cell>
          <cell r="BG976" t="b">
            <v>1</v>
          </cell>
          <cell r="BO976" t="b">
            <v>0</v>
          </cell>
          <cell r="CA976" t="b">
            <v>0</v>
          </cell>
          <cell r="CB976" t="b">
            <v>0</v>
          </cell>
          <cell r="CD976" t="b">
            <v>0</v>
          </cell>
          <cell r="CE976" t="b">
            <v>0</v>
          </cell>
          <cell r="CG976" t="b">
            <v>0</v>
          </cell>
          <cell r="CH976" t="b">
            <v>0</v>
          </cell>
          <cell r="CP976" t="str">
            <v>ECBGAEND</v>
          </cell>
          <cell r="CT976" t="b">
            <v>0</v>
          </cell>
          <cell r="CV976" t="b">
            <v>0</v>
          </cell>
          <cell r="CX976" t="b">
            <v>0</v>
          </cell>
          <cell r="CZ976" t="b">
            <v>1</v>
          </cell>
          <cell r="DB976" t="b">
            <v>0</v>
          </cell>
          <cell r="DD976" t="b">
            <v>0</v>
          </cell>
          <cell r="DF976" t="b">
            <v>0</v>
          </cell>
          <cell r="DH976" t="b">
            <v>0</v>
          </cell>
          <cell r="DJ976" t="b">
            <v>0</v>
          </cell>
          <cell r="DL976" t="b">
            <v>1</v>
          </cell>
          <cell r="DN976" t="b">
            <v>0</v>
          </cell>
          <cell r="DP976" t="b">
            <v>0</v>
          </cell>
          <cell r="DV976">
            <v>0</v>
          </cell>
          <cell r="DX976">
            <v>0</v>
          </cell>
          <cell r="DZ976">
            <v>0</v>
          </cell>
          <cell r="EB976">
            <v>0</v>
          </cell>
          <cell r="ED976">
            <v>0</v>
          </cell>
          <cell r="EF976">
            <v>0</v>
          </cell>
          <cell r="EJ976">
            <v>0</v>
          </cell>
          <cell r="EL976">
            <v>0</v>
          </cell>
          <cell r="EN976">
            <v>0</v>
          </cell>
          <cell r="EP976">
            <v>0</v>
          </cell>
          <cell r="ER976">
            <v>0</v>
          </cell>
          <cell r="ET976">
            <v>0</v>
          </cell>
          <cell r="EX976">
            <v>0</v>
          </cell>
          <cell r="EZ976">
            <v>0</v>
          </cell>
          <cell r="FD976">
            <v>0</v>
          </cell>
          <cell r="FF976">
            <v>0</v>
          </cell>
        </row>
        <row r="977">
          <cell r="A977" t="str">
            <v>NyBiogas_DKW_0-5_2031</v>
          </cell>
          <cell r="B977" t="str">
            <v>DK-West</v>
          </cell>
          <cell r="G977">
            <v>15.468476258416537</v>
          </cell>
          <cell r="H977">
            <v>17.678258581047469</v>
          </cell>
          <cell r="AK977">
            <v>5.4139666904457879</v>
          </cell>
          <cell r="AL977">
            <v>7.0713034324189872</v>
          </cell>
          <cell r="AN977">
            <v>0</v>
          </cell>
          <cell r="AO977">
            <v>1.5468476258416537</v>
          </cell>
          <cell r="AP977">
            <v>464.05428775249612</v>
          </cell>
          <cell r="AQ977">
            <v>1.5468476258416537</v>
          </cell>
          <cell r="BG977" t="b">
            <v>1</v>
          </cell>
          <cell r="BO977" t="b">
            <v>0</v>
          </cell>
          <cell r="CA977" t="b">
            <v>0</v>
          </cell>
          <cell r="CB977" t="b">
            <v>0</v>
          </cell>
          <cell r="CD977" t="b">
            <v>0</v>
          </cell>
          <cell r="CE977" t="b">
            <v>0</v>
          </cell>
          <cell r="CG977" t="b">
            <v>0</v>
          </cell>
          <cell r="CH977" t="b">
            <v>0</v>
          </cell>
          <cell r="CP977" t="str">
            <v>ECBGAEND</v>
          </cell>
          <cell r="CT977" t="b">
            <v>0</v>
          </cell>
          <cell r="CV977" t="b">
            <v>0</v>
          </cell>
          <cell r="CX977" t="b">
            <v>0</v>
          </cell>
          <cell r="CZ977" t="b">
            <v>0</v>
          </cell>
          <cell r="DB977" t="b">
            <v>0</v>
          </cell>
          <cell r="DD977" t="b">
            <v>0</v>
          </cell>
          <cell r="DF977" t="b">
            <v>0</v>
          </cell>
          <cell r="DH977" t="b">
            <v>0</v>
          </cell>
          <cell r="DJ977" t="b">
            <v>0</v>
          </cell>
          <cell r="DL977" t="b">
            <v>0</v>
          </cell>
          <cell r="DN977" t="b">
            <v>0</v>
          </cell>
          <cell r="DP977" t="b">
            <v>0</v>
          </cell>
          <cell r="DV977">
            <v>0</v>
          </cell>
          <cell r="DX977">
            <v>0</v>
          </cell>
          <cell r="DZ977">
            <v>0</v>
          </cell>
          <cell r="EB977">
            <v>0</v>
          </cell>
          <cell r="ED977">
            <v>0</v>
          </cell>
          <cell r="EF977">
            <v>0</v>
          </cell>
          <cell r="EJ977">
            <v>0</v>
          </cell>
          <cell r="EL977">
            <v>0</v>
          </cell>
          <cell r="EN977">
            <v>0</v>
          </cell>
          <cell r="EP977">
            <v>0</v>
          </cell>
          <cell r="ER977">
            <v>0</v>
          </cell>
          <cell r="ET977">
            <v>0</v>
          </cell>
          <cell r="EX977">
            <v>0</v>
          </cell>
          <cell r="EZ977">
            <v>0</v>
          </cell>
          <cell r="FD977">
            <v>0</v>
          </cell>
          <cell r="FF977">
            <v>0</v>
          </cell>
        </row>
        <row r="978">
          <cell r="A978" t="str">
            <v>NyBiogas_DKW_0-5_2032</v>
          </cell>
          <cell r="B978" t="str">
            <v>DK-West</v>
          </cell>
          <cell r="G978">
            <v>16.149698455086856</v>
          </cell>
          <cell r="H978">
            <v>18.45679823438498</v>
          </cell>
          <cell r="AK978">
            <v>5.6523944592803996</v>
          </cell>
          <cell r="AL978">
            <v>7.3827192937539907</v>
          </cell>
          <cell r="AN978">
            <v>0</v>
          </cell>
          <cell r="AO978">
            <v>1.6149698455086856</v>
          </cell>
          <cell r="AP978">
            <v>484.4909536526057</v>
          </cell>
          <cell r="AQ978">
            <v>1.6149698455086856</v>
          </cell>
          <cell r="BG978" t="b">
            <v>1</v>
          </cell>
          <cell r="BO978" t="b">
            <v>0</v>
          </cell>
          <cell r="CA978" t="b">
            <v>0</v>
          </cell>
          <cell r="CB978" t="b">
            <v>0</v>
          </cell>
          <cell r="CD978" t="b">
            <v>0</v>
          </cell>
          <cell r="CE978" t="b">
            <v>0</v>
          </cell>
          <cell r="CG978" t="b">
            <v>0</v>
          </cell>
          <cell r="CH978" t="b">
            <v>0</v>
          </cell>
          <cell r="CP978" t="str">
            <v>ECBGAEND</v>
          </cell>
          <cell r="CT978" t="b">
            <v>0</v>
          </cell>
          <cell r="CV978" t="b">
            <v>0</v>
          </cell>
          <cell r="CX978" t="b">
            <v>0</v>
          </cell>
          <cell r="CZ978" t="b">
            <v>0</v>
          </cell>
          <cell r="DB978" t="b">
            <v>0</v>
          </cell>
          <cell r="DD978" t="b">
            <v>0</v>
          </cell>
          <cell r="DF978" t="b">
            <v>0</v>
          </cell>
          <cell r="DH978" t="b">
            <v>0</v>
          </cell>
          <cell r="DJ978" t="b">
            <v>0</v>
          </cell>
          <cell r="DL978" t="b">
            <v>0</v>
          </cell>
          <cell r="DN978" t="b">
            <v>0</v>
          </cell>
          <cell r="DP978" t="b">
            <v>0</v>
          </cell>
          <cell r="DV978">
            <v>0</v>
          </cell>
          <cell r="DX978">
            <v>0</v>
          </cell>
          <cell r="DZ978">
            <v>0</v>
          </cell>
          <cell r="EB978">
            <v>0</v>
          </cell>
          <cell r="ED978">
            <v>0</v>
          </cell>
          <cell r="EF978">
            <v>0</v>
          </cell>
          <cell r="EJ978">
            <v>0</v>
          </cell>
          <cell r="EL978">
            <v>0</v>
          </cell>
          <cell r="EN978">
            <v>0</v>
          </cell>
          <cell r="EP978">
            <v>0</v>
          </cell>
          <cell r="ER978">
            <v>0</v>
          </cell>
          <cell r="ET978">
            <v>0</v>
          </cell>
          <cell r="EX978">
            <v>0</v>
          </cell>
          <cell r="EZ978">
            <v>0</v>
          </cell>
          <cell r="FD978">
            <v>0</v>
          </cell>
          <cell r="FF978">
            <v>0</v>
          </cell>
        </row>
        <row r="979">
          <cell r="A979" t="str">
            <v>NyBiogas_DKW_0-5_2033</v>
          </cell>
          <cell r="B979" t="str">
            <v>DK-West</v>
          </cell>
          <cell r="G979">
            <v>0.1018574434455104</v>
          </cell>
          <cell r="H979">
            <v>0.11640850679486903</v>
          </cell>
          <cell r="AK979">
            <v>3.5650105205928637E-2</v>
          </cell>
          <cell r="AL979">
            <v>4.6563402717947601E-2</v>
          </cell>
          <cell r="AN979">
            <v>0</v>
          </cell>
          <cell r="AO979">
            <v>1.0185744344551041E-2</v>
          </cell>
          <cell r="AP979">
            <v>3.0557233033653119</v>
          </cell>
          <cell r="AQ979">
            <v>1.0185744344551041E-2</v>
          </cell>
          <cell r="BG979" t="b">
            <v>1</v>
          </cell>
          <cell r="BO979" t="b">
            <v>0</v>
          </cell>
          <cell r="CA979" t="b">
            <v>0</v>
          </cell>
          <cell r="CB979" t="b">
            <v>0</v>
          </cell>
          <cell r="CD979" t="b">
            <v>0</v>
          </cell>
          <cell r="CE979" t="b">
            <v>0</v>
          </cell>
          <cell r="CG979" t="b">
            <v>0</v>
          </cell>
          <cell r="CH979" t="b">
            <v>0</v>
          </cell>
          <cell r="CP979" t="str">
            <v>ECBGAEND</v>
          </cell>
          <cell r="CT979" t="b">
            <v>0</v>
          </cell>
          <cell r="CV979" t="b">
            <v>0</v>
          </cell>
          <cell r="CX979" t="b">
            <v>0</v>
          </cell>
          <cell r="CZ979" t="b">
            <v>0</v>
          </cell>
          <cell r="DB979" t="b">
            <v>0</v>
          </cell>
          <cell r="DD979" t="b">
            <v>0</v>
          </cell>
          <cell r="DF979" t="b">
            <v>0</v>
          </cell>
          <cell r="DH979" t="b">
            <v>0</v>
          </cell>
          <cell r="DJ979" t="b">
            <v>0</v>
          </cell>
          <cell r="DL979" t="b">
            <v>0</v>
          </cell>
          <cell r="DN979" t="b">
            <v>0</v>
          </cell>
          <cell r="DP979" t="b">
            <v>0</v>
          </cell>
          <cell r="DV979">
            <v>0</v>
          </cell>
          <cell r="DX979">
            <v>0</v>
          </cell>
          <cell r="DZ979">
            <v>0</v>
          </cell>
          <cell r="EB979">
            <v>0</v>
          </cell>
          <cell r="ED979">
            <v>0</v>
          </cell>
          <cell r="EF979">
            <v>0</v>
          </cell>
          <cell r="EJ979">
            <v>0</v>
          </cell>
          <cell r="EL979">
            <v>0</v>
          </cell>
          <cell r="EN979">
            <v>0</v>
          </cell>
          <cell r="EP979">
            <v>0</v>
          </cell>
          <cell r="ER979">
            <v>0</v>
          </cell>
          <cell r="ET979">
            <v>0</v>
          </cell>
          <cell r="EX979">
            <v>0</v>
          </cell>
          <cell r="EZ979">
            <v>0</v>
          </cell>
          <cell r="FD979">
            <v>0</v>
          </cell>
          <cell r="FF979">
            <v>0</v>
          </cell>
        </row>
        <row r="980">
          <cell r="A980" t="str">
            <v>NyBiogas_DKW_0-5_2034</v>
          </cell>
          <cell r="B980" t="str">
            <v>DK-West</v>
          </cell>
          <cell r="G980">
            <v>0.19957928661501684</v>
          </cell>
          <cell r="H980">
            <v>0.22809061327430497</v>
          </cell>
          <cell r="AK980">
            <v>6.9852750315255882E-2</v>
          </cell>
          <cell r="AL980">
            <v>9.1236245309721978E-2</v>
          </cell>
          <cell r="AN980">
            <v>0</v>
          </cell>
          <cell r="AO980">
            <v>1.9957928661501687E-2</v>
          </cell>
          <cell r="AP980">
            <v>5.9873785984505048</v>
          </cell>
          <cell r="AQ980">
            <v>1.9957928661501687E-2</v>
          </cell>
          <cell r="BG980" t="b">
            <v>1</v>
          </cell>
          <cell r="BO980" t="b">
            <v>0</v>
          </cell>
          <cell r="CA980" t="b">
            <v>0</v>
          </cell>
          <cell r="CB980" t="b">
            <v>0</v>
          </cell>
          <cell r="CD980" t="b">
            <v>0</v>
          </cell>
          <cell r="CE980" t="b">
            <v>0</v>
          </cell>
          <cell r="CG980" t="b">
            <v>0</v>
          </cell>
          <cell r="CH980" t="b">
            <v>0</v>
          </cell>
          <cell r="CP980" t="str">
            <v>ECBGAEND</v>
          </cell>
          <cell r="CT980" t="b">
            <v>0</v>
          </cell>
          <cell r="CV980" t="b">
            <v>0</v>
          </cell>
          <cell r="CX980" t="b">
            <v>0</v>
          </cell>
          <cell r="CZ980" t="b">
            <v>0</v>
          </cell>
          <cell r="DB980" t="b">
            <v>0</v>
          </cell>
          <cell r="DD980" t="b">
            <v>0</v>
          </cell>
          <cell r="DF980" t="b">
            <v>0</v>
          </cell>
          <cell r="DH980" t="b">
            <v>0</v>
          </cell>
          <cell r="DJ980" t="b">
            <v>0</v>
          </cell>
          <cell r="DL980" t="b">
            <v>0</v>
          </cell>
          <cell r="DN980" t="b">
            <v>0</v>
          </cell>
          <cell r="DP980" t="b">
            <v>0</v>
          </cell>
          <cell r="DV980">
            <v>0</v>
          </cell>
          <cell r="DX980">
            <v>0</v>
          </cell>
          <cell r="DZ980">
            <v>0</v>
          </cell>
          <cell r="EB980">
            <v>0</v>
          </cell>
          <cell r="ED980">
            <v>0</v>
          </cell>
          <cell r="EF980">
            <v>0</v>
          </cell>
          <cell r="EJ980">
            <v>0</v>
          </cell>
          <cell r="EL980">
            <v>0</v>
          </cell>
          <cell r="EN980">
            <v>0</v>
          </cell>
          <cell r="EP980">
            <v>0</v>
          </cell>
          <cell r="ER980">
            <v>0</v>
          </cell>
          <cell r="ET980">
            <v>0</v>
          </cell>
          <cell r="EX980">
            <v>0</v>
          </cell>
          <cell r="EZ980">
            <v>0</v>
          </cell>
          <cell r="FD980">
            <v>0</v>
          </cell>
          <cell r="FF980">
            <v>0</v>
          </cell>
        </row>
        <row r="981">
          <cell r="A981" t="str">
            <v>NyBiogas_DKW_0-5_2035</v>
          </cell>
          <cell r="B981" t="str">
            <v>DK-West</v>
          </cell>
          <cell r="G981">
            <v>2.0963069654718312</v>
          </cell>
          <cell r="H981">
            <v>2.3957793891106642</v>
          </cell>
          <cell r="AK981">
            <v>0.73370743791514081</v>
          </cell>
          <cell r="AL981">
            <v>0.95831175564426563</v>
          </cell>
          <cell r="AN981">
            <v>0</v>
          </cell>
          <cell r="AO981">
            <v>0.20963069654718314</v>
          </cell>
          <cell r="AP981">
            <v>62.889208964154932</v>
          </cell>
          <cell r="AQ981">
            <v>0.20963069654718314</v>
          </cell>
          <cell r="BG981" t="b">
            <v>1</v>
          </cell>
          <cell r="BO981" t="b">
            <v>0</v>
          </cell>
          <cell r="CA981" t="b">
            <v>0</v>
          </cell>
          <cell r="CB981" t="b">
            <v>0</v>
          </cell>
          <cell r="CD981" t="b">
            <v>0</v>
          </cell>
          <cell r="CE981" t="b">
            <v>0</v>
          </cell>
          <cell r="CG981" t="b">
            <v>0</v>
          </cell>
          <cell r="CH981" t="b">
            <v>0</v>
          </cell>
          <cell r="CP981" t="str">
            <v>ECBGAEND</v>
          </cell>
          <cell r="CT981" t="b">
            <v>0</v>
          </cell>
          <cell r="CV981" t="b">
            <v>0</v>
          </cell>
          <cell r="CX981" t="b">
            <v>0</v>
          </cell>
          <cell r="CZ981" t="b">
            <v>0</v>
          </cell>
          <cell r="DB981" t="b">
            <v>0</v>
          </cell>
          <cell r="DD981" t="b">
            <v>0</v>
          </cell>
          <cell r="DF981" t="b">
            <v>0</v>
          </cell>
          <cell r="DH981" t="b">
            <v>0</v>
          </cell>
          <cell r="DJ981" t="b">
            <v>0</v>
          </cell>
          <cell r="DL981" t="b">
            <v>0</v>
          </cell>
          <cell r="DN981" t="b">
            <v>0</v>
          </cell>
          <cell r="DP981" t="b">
            <v>0</v>
          </cell>
          <cell r="DV981">
            <v>0</v>
          </cell>
          <cell r="DX981">
            <v>0</v>
          </cell>
          <cell r="DZ981">
            <v>0</v>
          </cell>
          <cell r="EB981">
            <v>0</v>
          </cell>
          <cell r="ED981">
            <v>0</v>
          </cell>
          <cell r="EF981">
            <v>0</v>
          </cell>
          <cell r="EJ981">
            <v>0</v>
          </cell>
          <cell r="EL981">
            <v>0</v>
          </cell>
          <cell r="EN981">
            <v>0</v>
          </cell>
          <cell r="EP981">
            <v>0</v>
          </cell>
          <cell r="ER981">
            <v>0</v>
          </cell>
          <cell r="ET981">
            <v>0</v>
          </cell>
          <cell r="EX981">
            <v>0</v>
          </cell>
          <cell r="EZ981">
            <v>0</v>
          </cell>
          <cell r="FD981">
            <v>0</v>
          </cell>
          <cell r="FF981">
            <v>0</v>
          </cell>
        </row>
        <row r="982">
          <cell r="A982" t="str">
            <v>Solvarme_DKW0-5</v>
          </cell>
          <cell r="B982" t="str">
            <v>DK-West</v>
          </cell>
          <cell r="G982">
            <v>0</v>
          </cell>
          <cell r="H982">
            <v>20</v>
          </cell>
          <cell r="N982">
            <v>8.6111111111111107</v>
          </cell>
          <cell r="AK982">
            <v>0</v>
          </cell>
          <cell r="AL982">
            <v>20</v>
          </cell>
          <cell r="AN982">
            <v>0</v>
          </cell>
          <cell r="AO982">
            <v>0</v>
          </cell>
          <cell r="AP982">
            <v>200</v>
          </cell>
          <cell r="AQ982">
            <v>0</v>
          </cell>
          <cell r="BG982" t="b">
            <v>1</v>
          </cell>
          <cell r="BO982" t="b">
            <v>1</v>
          </cell>
          <cell r="CA982" t="b">
            <v>0</v>
          </cell>
          <cell r="CB982" t="b">
            <v>1</v>
          </cell>
          <cell r="CD982" t="b">
            <v>0</v>
          </cell>
          <cell r="CE982" t="b">
            <v>0</v>
          </cell>
          <cell r="CG982" t="b">
            <v>0</v>
          </cell>
          <cell r="CH982" t="b">
            <v>0</v>
          </cell>
          <cell r="CP982" t="str">
            <v>EHSOLSOL</v>
          </cell>
          <cell r="CT982" t="b">
            <v>0</v>
          </cell>
          <cell r="CV982" t="b">
            <v>0</v>
          </cell>
          <cell r="CX982" t="b">
            <v>0</v>
          </cell>
          <cell r="CZ982" t="b">
            <v>0</v>
          </cell>
          <cell r="DB982" t="b">
            <v>0</v>
          </cell>
          <cell r="DD982" t="b">
            <v>0</v>
          </cell>
          <cell r="DF982" t="b">
            <v>0</v>
          </cell>
          <cell r="DH982" t="b">
            <v>0</v>
          </cell>
          <cell r="DJ982" t="b">
            <v>0</v>
          </cell>
          <cell r="DL982" t="b">
            <v>0</v>
          </cell>
          <cell r="DN982" t="b">
            <v>0</v>
          </cell>
          <cell r="DP982" t="b">
            <v>0</v>
          </cell>
          <cell r="DV982">
            <v>0</v>
          </cell>
          <cell r="DX982">
            <v>0</v>
          </cell>
          <cell r="DZ982">
            <v>0</v>
          </cell>
          <cell r="EB982">
            <v>0</v>
          </cell>
          <cell r="ED982">
            <v>0</v>
          </cell>
          <cell r="EF982">
            <v>0</v>
          </cell>
          <cell r="EJ982">
            <v>20</v>
          </cell>
          <cell r="EL982">
            <v>20</v>
          </cell>
          <cell r="EN982">
            <v>20</v>
          </cell>
          <cell r="EP982">
            <v>20</v>
          </cell>
          <cell r="ER982">
            <v>0</v>
          </cell>
          <cell r="ET982">
            <v>0</v>
          </cell>
          <cell r="EX982">
            <v>0</v>
          </cell>
          <cell r="EZ982">
            <v>0</v>
          </cell>
          <cell r="FD982">
            <v>0</v>
          </cell>
          <cell r="FF982">
            <v>0</v>
          </cell>
        </row>
        <row r="983">
          <cell r="A983" t="str">
            <v>Solvarme_DKW0-5</v>
          </cell>
          <cell r="B983" t="str">
            <v>DK-West</v>
          </cell>
          <cell r="G983">
            <v>0</v>
          </cell>
          <cell r="H983">
            <v>20</v>
          </cell>
          <cell r="N983">
            <v>10.611111111111111</v>
          </cell>
          <cell r="AK983">
            <v>0</v>
          </cell>
          <cell r="AL983">
            <v>20</v>
          </cell>
          <cell r="AN983">
            <v>0</v>
          </cell>
          <cell r="AO983">
            <v>0</v>
          </cell>
          <cell r="AP983">
            <v>200</v>
          </cell>
          <cell r="AQ983">
            <v>0</v>
          </cell>
          <cell r="BG983" t="b">
            <v>1</v>
          </cell>
          <cell r="BO983" t="b">
            <v>0</v>
          </cell>
          <cell r="CA983" t="b">
            <v>0</v>
          </cell>
          <cell r="CB983" t="b">
            <v>0</v>
          </cell>
          <cell r="CD983" t="b">
            <v>0</v>
          </cell>
          <cell r="CE983" t="b">
            <v>1</v>
          </cell>
          <cell r="CG983" t="b">
            <v>0</v>
          </cell>
          <cell r="CH983" t="b">
            <v>0</v>
          </cell>
          <cell r="CP983" t="str">
            <v>EHSOLSOL</v>
          </cell>
          <cell r="CT983" t="b">
            <v>0</v>
          </cell>
          <cell r="CV983" t="b">
            <v>0</v>
          </cell>
          <cell r="CX983" t="b">
            <v>0</v>
          </cell>
          <cell r="CZ983" t="b">
            <v>0</v>
          </cell>
          <cell r="DB983" t="b">
            <v>0</v>
          </cell>
          <cell r="DD983" t="b">
            <v>0</v>
          </cell>
          <cell r="DF983" t="b">
            <v>1</v>
          </cell>
          <cell r="DH983" t="b">
            <v>0</v>
          </cell>
          <cell r="DJ983" t="b">
            <v>0</v>
          </cell>
          <cell r="DL983" t="b">
            <v>0</v>
          </cell>
          <cell r="DN983" t="b">
            <v>0</v>
          </cell>
          <cell r="DP983" t="b">
            <v>0</v>
          </cell>
          <cell r="DV983">
            <v>0</v>
          </cell>
          <cell r="DX983">
            <v>0</v>
          </cell>
          <cell r="DZ983">
            <v>0</v>
          </cell>
          <cell r="EB983">
            <v>0</v>
          </cell>
          <cell r="ED983">
            <v>0</v>
          </cell>
          <cell r="EF983">
            <v>0</v>
          </cell>
          <cell r="EJ983">
            <v>0</v>
          </cell>
          <cell r="EL983">
            <v>0</v>
          </cell>
          <cell r="EN983">
            <v>0</v>
          </cell>
          <cell r="EP983">
            <v>0</v>
          </cell>
          <cell r="ER983">
            <v>0</v>
          </cell>
          <cell r="ET983">
            <v>0</v>
          </cell>
          <cell r="EX983">
            <v>0</v>
          </cell>
          <cell r="EZ983">
            <v>20</v>
          </cell>
          <cell r="FD983">
            <v>0</v>
          </cell>
          <cell r="FF983">
            <v>0</v>
          </cell>
        </row>
        <row r="984">
          <cell r="A984" t="str">
            <v>Solvarme_DKW0-5</v>
          </cell>
          <cell r="B984" t="str">
            <v>DK-West</v>
          </cell>
          <cell r="G984">
            <v>0</v>
          </cell>
          <cell r="H984">
            <v>20</v>
          </cell>
          <cell r="N984">
            <v>12.611111111111111</v>
          </cell>
          <cell r="AK984">
            <v>0</v>
          </cell>
          <cell r="AL984">
            <v>20</v>
          </cell>
          <cell r="AN984">
            <v>0</v>
          </cell>
          <cell r="AO984">
            <v>0</v>
          </cell>
          <cell r="AP984">
            <v>200</v>
          </cell>
          <cell r="AQ984">
            <v>0</v>
          </cell>
          <cell r="BG984" t="b">
            <v>1</v>
          </cell>
          <cell r="BO984" t="b">
            <v>0</v>
          </cell>
          <cell r="CA984" t="b">
            <v>0</v>
          </cell>
          <cell r="CB984" t="b">
            <v>0</v>
          </cell>
          <cell r="CD984" t="b">
            <v>0</v>
          </cell>
          <cell r="CE984" t="b">
            <v>0</v>
          </cell>
          <cell r="CG984" t="b">
            <v>0</v>
          </cell>
          <cell r="CH984" t="b">
            <v>1</v>
          </cell>
          <cell r="CP984" t="str">
            <v>EHSOLSOL</v>
          </cell>
          <cell r="CT984" t="b">
            <v>0</v>
          </cell>
          <cell r="CV984" t="b">
            <v>0</v>
          </cell>
          <cell r="CX984" t="b">
            <v>0</v>
          </cell>
          <cell r="CZ984" t="b">
            <v>0</v>
          </cell>
          <cell r="DB984" t="b">
            <v>0</v>
          </cell>
          <cell r="DD984" t="b">
            <v>0</v>
          </cell>
          <cell r="DF984" t="b">
            <v>0</v>
          </cell>
          <cell r="DH984" t="b">
            <v>1</v>
          </cell>
          <cell r="DJ984" t="b">
            <v>0</v>
          </cell>
          <cell r="DL984" t="b">
            <v>0</v>
          </cell>
          <cell r="DN984" t="b">
            <v>0</v>
          </cell>
          <cell r="DP984" t="b">
            <v>0</v>
          </cell>
          <cell r="DV984">
            <v>0</v>
          </cell>
          <cell r="DX984">
            <v>0</v>
          </cell>
          <cell r="DZ984">
            <v>0</v>
          </cell>
          <cell r="EB984">
            <v>0</v>
          </cell>
          <cell r="ED984">
            <v>0</v>
          </cell>
          <cell r="EF984">
            <v>0</v>
          </cell>
          <cell r="EJ984">
            <v>0</v>
          </cell>
          <cell r="EL984">
            <v>0</v>
          </cell>
          <cell r="EN984">
            <v>0</v>
          </cell>
          <cell r="EP984">
            <v>0</v>
          </cell>
          <cell r="ER984">
            <v>0</v>
          </cell>
          <cell r="ET984">
            <v>0</v>
          </cell>
          <cell r="EX984">
            <v>0</v>
          </cell>
          <cell r="EZ984">
            <v>0</v>
          </cell>
          <cell r="FD984">
            <v>0</v>
          </cell>
          <cell r="FF984">
            <v>20</v>
          </cell>
        </row>
        <row r="985">
          <cell r="A985" t="str">
            <v>Solvarme_DKW0-5</v>
          </cell>
          <cell r="B985" t="str">
            <v>DK-West</v>
          </cell>
          <cell r="G985">
            <v>0</v>
          </cell>
          <cell r="H985">
            <v>20</v>
          </cell>
          <cell r="N985">
            <v>14.611111111111111</v>
          </cell>
          <cell r="AK985">
            <v>0</v>
          </cell>
          <cell r="AL985">
            <v>20</v>
          </cell>
          <cell r="AN985">
            <v>0</v>
          </cell>
          <cell r="AO985">
            <v>0</v>
          </cell>
          <cell r="AP985">
            <v>200</v>
          </cell>
          <cell r="AQ985">
            <v>0</v>
          </cell>
          <cell r="BG985" t="b">
            <v>1</v>
          </cell>
          <cell r="BO985" t="b">
            <v>0</v>
          </cell>
          <cell r="CA985" t="b">
            <v>0</v>
          </cell>
          <cell r="CB985" t="b">
            <v>0</v>
          </cell>
          <cell r="CD985" t="b">
            <v>0</v>
          </cell>
          <cell r="CE985" t="b">
            <v>0</v>
          </cell>
          <cell r="CG985" t="b">
            <v>0</v>
          </cell>
          <cell r="CH985" t="b">
            <v>0</v>
          </cell>
          <cell r="CP985" t="str">
            <v>EHSOLSOL</v>
          </cell>
          <cell r="CT985" t="b">
            <v>0</v>
          </cell>
          <cell r="CV985" t="b">
            <v>0</v>
          </cell>
          <cell r="CX985" t="b">
            <v>0</v>
          </cell>
          <cell r="CZ985" t="b">
            <v>0</v>
          </cell>
          <cell r="DB985" t="b">
            <v>0</v>
          </cell>
          <cell r="DD985" t="b">
            <v>0</v>
          </cell>
          <cell r="DF985" t="b">
            <v>0</v>
          </cell>
          <cell r="DH985" t="b">
            <v>0</v>
          </cell>
          <cell r="DJ985" t="b">
            <v>1</v>
          </cell>
          <cell r="DL985" t="b">
            <v>0</v>
          </cell>
          <cell r="DN985" t="b">
            <v>0</v>
          </cell>
          <cell r="DP985" t="b">
            <v>0</v>
          </cell>
          <cell r="DV985">
            <v>0</v>
          </cell>
          <cell r="DX985">
            <v>0</v>
          </cell>
          <cell r="DZ985">
            <v>0</v>
          </cell>
          <cell r="EB985">
            <v>0</v>
          </cell>
          <cell r="ED985">
            <v>0</v>
          </cell>
          <cell r="EF985">
            <v>0</v>
          </cell>
          <cell r="EJ985">
            <v>0</v>
          </cell>
          <cell r="EL985">
            <v>0</v>
          </cell>
          <cell r="EN985">
            <v>0</v>
          </cell>
          <cell r="EP985">
            <v>0</v>
          </cell>
          <cell r="ER985">
            <v>0</v>
          </cell>
          <cell r="ET985">
            <v>0</v>
          </cell>
          <cell r="EX985">
            <v>0</v>
          </cell>
          <cell r="EZ985">
            <v>0</v>
          </cell>
          <cell r="FD985">
            <v>0</v>
          </cell>
          <cell r="FF985">
            <v>0</v>
          </cell>
        </row>
        <row r="986">
          <cell r="A986" t="str">
            <v>Solvarme_DKW0-5</v>
          </cell>
          <cell r="B986" t="str">
            <v>DK-West</v>
          </cell>
          <cell r="G986">
            <v>0</v>
          </cell>
          <cell r="H986">
            <v>20</v>
          </cell>
          <cell r="N986">
            <v>16.611111111111111</v>
          </cell>
          <cell r="AK986">
            <v>0</v>
          </cell>
          <cell r="AL986">
            <v>20</v>
          </cell>
          <cell r="AN986">
            <v>0</v>
          </cell>
          <cell r="AO986">
            <v>0</v>
          </cell>
          <cell r="AP986">
            <v>200</v>
          </cell>
          <cell r="AQ986">
            <v>0</v>
          </cell>
          <cell r="BG986" t="b">
            <v>1</v>
          </cell>
          <cell r="BO986" t="b">
            <v>0</v>
          </cell>
          <cell r="CA986" t="b">
            <v>0</v>
          </cell>
          <cell r="CB986" t="b">
            <v>0</v>
          </cell>
          <cell r="CD986" t="b">
            <v>0</v>
          </cell>
          <cell r="CE986" t="b">
            <v>0</v>
          </cell>
          <cell r="CG986" t="b">
            <v>0</v>
          </cell>
          <cell r="CH986" t="b">
            <v>0</v>
          </cell>
          <cell r="CP986" t="str">
            <v>EHSOLSOL</v>
          </cell>
          <cell r="CT986" t="b">
            <v>0</v>
          </cell>
          <cell r="CV986" t="b">
            <v>0</v>
          </cell>
          <cell r="CX986" t="b">
            <v>0</v>
          </cell>
          <cell r="CZ986" t="b">
            <v>0</v>
          </cell>
          <cell r="DB986" t="b">
            <v>0</v>
          </cell>
          <cell r="DD986" t="b">
            <v>0</v>
          </cell>
          <cell r="DF986" t="b">
            <v>0</v>
          </cell>
          <cell r="DH986" t="b">
            <v>0</v>
          </cell>
          <cell r="DJ986" t="b">
            <v>0</v>
          </cell>
          <cell r="DL986" t="b">
            <v>1</v>
          </cell>
          <cell r="DN986" t="b">
            <v>0</v>
          </cell>
          <cell r="DP986" t="b">
            <v>0</v>
          </cell>
          <cell r="DV986">
            <v>0</v>
          </cell>
          <cell r="DX986">
            <v>0</v>
          </cell>
          <cell r="DZ986">
            <v>0</v>
          </cell>
          <cell r="EB986">
            <v>0</v>
          </cell>
          <cell r="ED986">
            <v>0</v>
          </cell>
          <cell r="EF986">
            <v>0</v>
          </cell>
          <cell r="EJ986">
            <v>0</v>
          </cell>
          <cell r="EL986">
            <v>0</v>
          </cell>
          <cell r="EN986">
            <v>0</v>
          </cell>
          <cell r="EP986">
            <v>0</v>
          </cell>
          <cell r="ER986">
            <v>0</v>
          </cell>
          <cell r="ET986">
            <v>0</v>
          </cell>
          <cell r="EX986">
            <v>0</v>
          </cell>
          <cell r="EZ986">
            <v>0</v>
          </cell>
          <cell r="FD986">
            <v>0</v>
          </cell>
          <cell r="FF986">
            <v>0</v>
          </cell>
        </row>
        <row r="987">
          <cell r="A987" t="str">
            <v>OVV_DKW0-5</v>
          </cell>
          <cell r="B987" t="str">
            <v>DK-West</v>
          </cell>
          <cell r="G987">
            <v>0</v>
          </cell>
          <cell r="H987">
            <v>4</v>
          </cell>
          <cell r="N987">
            <v>18.031535454434586</v>
          </cell>
          <cell r="AK987">
            <v>0</v>
          </cell>
          <cell r="AL987">
            <v>0</v>
          </cell>
          <cell r="AN987">
            <v>0</v>
          </cell>
          <cell r="AO987">
            <v>0</v>
          </cell>
          <cell r="AP987">
            <v>0</v>
          </cell>
          <cell r="AQ987">
            <v>0</v>
          </cell>
          <cell r="BG987" t="b">
            <v>0</v>
          </cell>
          <cell r="BO987" t="b">
            <v>0</v>
          </cell>
          <cell r="CA987" t="b">
            <v>0</v>
          </cell>
          <cell r="CB987" t="b">
            <v>0</v>
          </cell>
          <cell r="CD987" t="b">
            <v>0</v>
          </cell>
          <cell r="CE987" t="b">
            <v>0</v>
          </cell>
          <cell r="CG987" t="b">
            <v>0</v>
          </cell>
          <cell r="CH987" t="b">
            <v>0</v>
          </cell>
          <cell r="CP987">
            <v>0</v>
          </cell>
          <cell r="CT987" t="b">
            <v>0</v>
          </cell>
          <cell r="CV987" t="b">
            <v>0</v>
          </cell>
          <cell r="CX987" t="b">
            <v>0</v>
          </cell>
          <cell r="CZ987" t="b">
            <v>0</v>
          </cell>
          <cell r="DB987" t="b">
            <v>0</v>
          </cell>
          <cell r="DD987" t="b">
            <v>0</v>
          </cell>
          <cell r="DF987" t="b">
            <v>0</v>
          </cell>
          <cell r="DH987" t="b">
            <v>0</v>
          </cell>
          <cell r="DJ987" t="b">
            <v>0</v>
          </cell>
          <cell r="DL987" t="b">
            <v>0</v>
          </cell>
          <cell r="DN987" t="b">
            <v>0</v>
          </cell>
          <cell r="DP987" t="b">
            <v>0</v>
          </cell>
          <cell r="DV987">
            <v>0</v>
          </cell>
          <cell r="DX987">
            <v>0</v>
          </cell>
          <cell r="DZ987">
            <v>0</v>
          </cell>
          <cell r="EB987">
            <v>0</v>
          </cell>
          <cell r="ED987">
            <v>0</v>
          </cell>
          <cell r="EF987">
            <v>0</v>
          </cell>
          <cell r="EJ987">
            <v>0</v>
          </cell>
          <cell r="EL987">
            <v>0</v>
          </cell>
          <cell r="EN987">
            <v>0</v>
          </cell>
          <cell r="EP987">
            <v>0</v>
          </cell>
          <cell r="ER987">
            <v>0</v>
          </cell>
          <cell r="ET987">
            <v>0</v>
          </cell>
          <cell r="EX987">
            <v>0</v>
          </cell>
          <cell r="EZ987">
            <v>0</v>
          </cell>
          <cell r="FD987">
            <v>0</v>
          </cell>
          <cell r="FF987">
            <v>0</v>
          </cell>
        </row>
        <row r="988">
          <cell r="A988" t="str">
            <v>Elkedler_DKW0-5_2013</v>
          </cell>
          <cell r="B988" t="str">
            <v>DK-West</v>
          </cell>
          <cell r="G988">
            <v>-51.5</v>
          </cell>
          <cell r="H988">
            <v>51.5</v>
          </cell>
          <cell r="AK988">
            <v>-51.5</v>
          </cell>
          <cell r="AL988">
            <v>0</v>
          </cell>
          <cell r="AN988">
            <v>0</v>
          </cell>
          <cell r="AO988">
            <v>0</v>
          </cell>
          <cell r="AP988">
            <v>0</v>
          </cell>
          <cell r="AQ988">
            <v>0</v>
          </cell>
          <cell r="BG988" t="b">
            <v>0</v>
          </cell>
          <cell r="BO988" t="b">
            <v>0</v>
          </cell>
          <cell r="CA988" t="b">
            <v>0</v>
          </cell>
          <cell r="CB988" t="b">
            <v>0</v>
          </cell>
          <cell r="CD988" t="b">
            <v>0</v>
          </cell>
          <cell r="CE988" t="b">
            <v>0</v>
          </cell>
          <cell r="CG988" t="b">
            <v>0</v>
          </cell>
          <cell r="CH988" t="b">
            <v>0</v>
          </cell>
          <cell r="CP988">
            <v>0</v>
          </cell>
          <cell r="CT988" t="b">
            <v>0</v>
          </cell>
          <cell r="CV988" t="b">
            <v>0</v>
          </cell>
          <cell r="CX988" t="b">
            <v>0</v>
          </cell>
          <cell r="CZ988" t="b">
            <v>0</v>
          </cell>
          <cell r="DB988" t="b">
            <v>0</v>
          </cell>
          <cell r="DD988" t="b">
            <v>0</v>
          </cell>
          <cell r="DF988" t="b">
            <v>0</v>
          </cell>
          <cell r="DH988" t="b">
            <v>0</v>
          </cell>
          <cell r="DJ988" t="b">
            <v>0</v>
          </cell>
          <cell r="DL988" t="b">
            <v>0</v>
          </cell>
          <cell r="DN988" t="b">
            <v>0</v>
          </cell>
          <cell r="DP988" t="b">
            <v>0</v>
          </cell>
          <cell r="DV988">
            <v>0</v>
          </cell>
          <cell r="DX988">
            <v>0</v>
          </cell>
          <cell r="DZ988">
            <v>0</v>
          </cell>
          <cell r="EB988">
            <v>0</v>
          </cell>
          <cell r="ED988">
            <v>0</v>
          </cell>
          <cell r="EF988">
            <v>0</v>
          </cell>
          <cell r="EJ988">
            <v>0</v>
          </cell>
          <cell r="EL988">
            <v>0</v>
          </cell>
          <cell r="EN988">
            <v>0</v>
          </cell>
          <cell r="EP988">
            <v>0</v>
          </cell>
          <cell r="ER988">
            <v>0</v>
          </cell>
          <cell r="ET988">
            <v>0</v>
          </cell>
          <cell r="EX988">
            <v>0</v>
          </cell>
          <cell r="EZ988">
            <v>0</v>
          </cell>
          <cell r="FD988">
            <v>0</v>
          </cell>
          <cell r="FF988">
            <v>0</v>
          </cell>
        </row>
        <row r="989">
          <cell r="A989" t="str">
            <v>Elkedler_DKW0-5_2014</v>
          </cell>
          <cell r="B989" t="str">
            <v>DK-West</v>
          </cell>
          <cell r="G989">
            <v>-3.5</v>
          </cell>
          <cell r="H989">
            <v>3.5</v>
          </cell>
          <cell r="AK989">
            <v>-3.5</v>
          </cell>
          <cell r="AL989">
            <v>0</v>
          </cell>
          <cell r="AN989">
            <v>0</v>
          </cell>
          <cell r="AO989">
            <v>0</v>
          </cell>
          <cell r="AP989">
            <v>0</v>
          </cell>
          <cell r="AQ989">
            <v>0</v>
          </cell>
          <cell r="BG989" t="b">
            <v>0</v>
          </cell>
          <cell r="BO989" t="b">
            <v>0</v>
          </cell>
          <cell r="CA989" t="b">
            <v>0</v>
          </cell>
          <cell r="CB989" t="b">
            <v>0</v>
          </cell>
          <cell r="CD989" t="b">
            <v>0</v>
          </cell>
          <cell r="CE989" t="b">
            <v>0</v>
          </cell>
          <cell r="CG989" t="b">
            <v>0</v>
          </cell>
          <cell r="CH989" t="b">
            <v>0</v>
          </cell>
          <cell r="CP989">
            <v>0</v>
          </cell>
          <cell r="CT989" t="b">
            <v>0</v>
          </cell>
          <cell r="CV989" t="b">
            <v>0</v>
          </cell>
          <cell r="CX989" t="b">
            <v>0</v>
          </cell>
          <cell r="CZ989" t="b">
            <v>0</v>
          </cell>
          <cell r="DB989" t="b">
            <v>0</v>
          </cell>
          <cell r="DD989" t="b">
            <v>0</v>
          </cell>
          <cell r="DF989" t="b">
            <v>0</v>
          </cell>
          <cell r="DH989" t="b">
            <v>0</v>
          </cell>
          <cell r="DJ989" t="b">
            <v>0</v>
          </cell>
          <cell r="DL989" t="b">
            <v>0</v>
          </cell>
          <cell r="DN989" t="b">
            <v>0</v>
          </cell>
          <cell r="DP989" t="b">
            <v>0</v>
          </cell>
          <cell r="DV989">
            <v>0</v>
          </cell>
          <cell r="DX989">
            <v>0</v>
          </cell>
          <cell r="DZ989">
            <v>0</v>
          </cell>
          <cell r="EB989">
            <v>0</v>
          </cell>
          <cell r="ED989">
            <v>0</v>
          </cell>
          <cell r="EF989">
            <v>0</v>
          </cell>
          <cell r="EJ989">
            <v>0</v>
          </cell>
          <cell r="EL989">
            <v>0</v>
          </cell>
          <cell r="EN989">
            <v>0</v>
          </cell>
          <cell r="EP989">
            <v>0</v>
          </cell>
          <cell r="ER989">
            <v>0</v>
          </cell>
          <cell r="ET989">
            <v>0</v>
          </cell>
          <cell r="EX989">
            <v>0</v>
          </cell>
          <cell r="EZ989">
            <v>0</v>
          </cell>
          <cell r="FD989">
            <v>0</v>
          </cell>
          <cell r="FF989">
            <v>0</v>
          </cell>
        </row>
        <row r="990">
          <cell r="A990" t="str">
            <v>Elkedler_DKW0-5_2015</v>
          </cell>
          <cell r="B990" t="str">
            <v>DK-West</v>
          </cell>
          <cell r="G990">
            <v>-3.5</v>
          </cell>
          <cell r="H990">
            <v>3.5</v>
          </cell>
          <cell r="AK990">
            <v>-3.5</v>
          </cell>
          <cell r="AL990">
            <v>0</v>
          </cell>
          <cell r="AN990">
            <v>0</v>
          </cell>
          <cell r="AO990">
            <v>0</v>
          </cell>
          <cell r="AP990">
            <v>0</v>
          </cell>
          <cell r="AQ990">
            <v>0</v>
          </cell>
          <cell r="BG990" t="b">
            <v>0</v>
          </cell>
          <cell r="BO990" t="b">
            <v>0</v>
          </cell>
          <cell r="CA990" t="b">
            <v>0</v>
          </cell>
          <cell r="CB990" t="b">
            <v>0</v>
          </cell>
          <cell r="CD990" t="b">
            <v>0</v>
          </cell>
          <cell r="CE990" t="b">
            <v>0</v>
          </cell>
          <cell r="CG990" t="b">
            <v>0</v>
          </cell>
          <cell r="CH990" t="b">
            <v>0</v>
          </cell>
          <cell r="CP990">
            <v>0</v>
          </cell>
          <cell r="CT990" t="b">
            <v>0</v>
          </cell>
          <cell r="CV990" t="b">
            <v>0</v>
          </cell>
          <cell r="CX990" t="b">
            <v>0</v>
          </cell>
          <cell r="CZ990" t="b">
            <v>0</v>
          </cell>
          <cell r="DB990" t="b">
            <v>0</v>
          </cell>
          <cell r="DD990" t="b">
            <v>0</v>
          </cell>
          <cell r="DF990" t="b">
            <v>0</v>
          </cell>
          <cell r="DH990" t="b">
            <v>0</v>
          </cell>
          <cell r="DJ990" t="b">
            <v>0</v>
          </cell>
          <cell r="DL990" t="b">
            <v>0</v>
          </cell>
          <cell r="DN990" t="b">
            <v>0</v>
          </cell>
          <cell r="DP990" t="b">
            <v>0</v>
          </cell>
          <cell r="DV990">
            <v>0</v>
          </cell>
          <cell r="DX990">
            <v>0</v>
          </cell>
          <cell r="DZ990">
            <v>0</v>
          </cell>
          <cell r="EB990">
            <v>0</v>
          </cell>
          <cell r="ED990">
            <v>0</v>
          </cell>
          <cell r="EF990">
            <v>0</v>
          </cell>
          <cell r="EJ990">
            <v>0</v>
          </cell>
          <cell r="EL990">
            <v>0</v>
          </cell>
          <cell r="EN990">
            <v>0</v>
          </cell>
          <cell r="EP990">
            <v>0</v>
          </cell>
          <cell r="ER990">
            <v>0</v>
          </cell>
          <cell r="ET990">
            <v>0</v>
          </cell>
          <cell r="EX990">
            <v>0</v>
          </cell>
          <cell r="EZ990">
            <v>0</v>
          </cell>
          <cell r="FD990">
            <v>0</v>
          </cell>
          <cell r="FF990">
            <v>0</v>
          </cell>
        </row>
        <row r="991">
          <cell r="A991" t="str">
            <v>Elkedler_DKW0-5_2016</v>
          </cell>
          <cell r="B991" t="str">
            <v>DK-West</v>
          </cell>
          <cell r="G991">
            <v>-3.5</v>
          </cell>
          <cell r="H991">
            <v>3.5</v>
          </cell>
          <cell r="AK991">
            <v>-3.5</v>
          </cell>
          <cell r="AL991">
            <v>0</v>
          </cell>
          <cell r="AN991">
            <v>0</v>
          </cell>
          <cell r="AO991">
            <v>0</v>
          </cell>
          <cell r="AP991">
            <v>0</v>
          </cell>
          <cell r="AQ991">
            <v>0</v>
          </cell>
          <cell r="BG991" t="b">
            <v>0</v>
          </cell>
          <cell r="BO991" t="b">
            <v>0</v>
          </cell>
          <cell r="CA991" t="b">
            <v>0</v>
          </cell>
          <cell r="CB991" t="b">
            <v>0</v>
          </cell>
          <cell r="CD991" t="b">
            <v>0</v>
          </cell>
          <cell r="CE991" t="b">
            <v>0</v>
          </cell>
          <cell r="CG991" t="b">
            <v>0</v>
          </cell>
          <cell r="CH991" t="b">
            <v>0</v>
          </cell>
          <cell r="CP991">
            <v>0</v>
          </cell>
          <cell r="CT991" t="b">
            <v>0</v>
          </cell>
          <cell r="CV991" t="b">
            <v>0</v>
          </cell>
          <cell r="CX991" t="b">
            <v>0</v>
          </cell>
          <cell r="CZ991" t="b">
            <v>0</v>
          </cell>
          <cell r="DB991" t="b">
            <v>0</v>
          </cell>
          <cell r="DD991" t="b">
            <v>0</v>
          </cell>
          <cell r="DF991" t="b">
            <v>0</v>
          </cell>
          <cell r="DH991" t="b">
            <v>0</v>
          </cell>
          <cell r="DJ991" t="b">
            <v>0</v>
          </cell>
          <cell r="DL991" t="b">
            <v>0</v>
          </cell>
          <cell r="DN991" t="b">
            <v>0</v>
          </cell>
          <cell r="DP991" t="b">
            <v>0</v>
          </cell>
          <cell r="DV991">
            <v>0</v>
          </cell>
          <cell r="DX991">
            <v>0</v>
          </cell>
          <cell r="DZ991">
            <v>0</v>
          </cell>
          <cell r="EB991">
            <v>0</v>
          </cell>
          <cell r="ED991">
            <v>0</v>
          </cell>
          <cell r="EF991">
            <v>0</v>
          </cell>
          <cell r="EJ991">
            <v>0</v>
          </cell>
          <cell r="EL991">
            <v>0</v>
          </cell>
          <cell r="EN991">
            <v>0</v>
          </cell>
          <cell r="EP991">
            <v>0</v>
          </cell>
          <cell r="ER991">
            <v>0</v>
          </cell>
          <cell r="ET991">
            <v>0</v>
          </cell>
          <cell r="EX991">
            <v>0</v>
          </cell>
          <cell r="EZ991">
            <v>0</v>
          </cell>
          <cell r="FD991">
            <v>0</v>
          </cell>
          <cell r="FF991">
            <v>0</v>
          </cell>
        </row>
        <row r="992">
          <cell r="A992" t="str">
            <v>Elkedler_DKW0-5_2017</v>
          </cell>
          <cell r="B992" t="str">
            <v>DK-West</v>
          </cell>
          <cell r="G992">
            <v>-3.5</v>
          </cell>
          <cell r="H992">
            <v>3.5</v>
          </cell>
          <cell r="AK992">
            <v>-3.5</v>
          </cell>
          <cell r="AL992">
            <v>0</v>
          </cell>
          <cell r="AN992">
            <v>0</v>
          </cell>
          <cell r="AO992">
            <v>0</v>
          </cell>
          <cell r="AP992">
            <v>0</v>
          </cell>
          <cell r="AQ992">
            <v>0</v>
          </cell>
          <cell r="BG992" t="b">
            <v>0</v>
          </cell>
          <cell r="BO992" t="b">
            <v>0</v>
          </cell>
          <cell r="CA992" t="b">
            <v>0</v>
          </cell>
          <cell r="CB992" t="b">
            <v>0</v>
          </cell>
          <cell r="CD992" t="b">
            <v>0</v>
          </cell>
          <cell r="CE992" t="b">
            <v>0</v>
          </cell>
          <cell r="CG992" t="b">
            <v>0</v>
          </cell>
          <cell r="CH992" t="b">
            <v>0</v>
          </cell>
          <cell r="CP992">
            <v>0</v>
          </cell>
          <cell r="CT992" t="b">
            <v>0</v>
          </cell>
          <cell r="CV992" t="b">
            <v>0</v>
          </cell>
          <cell r="CX992" t="b">
            <v>0</v>
          </cell>
          <cell r="CZ992" t="b">
            <v>0</v>
          </cell>
          <cell r="DB992" t="b">
            <v>0</v>
          </cell>
          <cell r="DD992" t="b">
            <v>0</v>
          </cell>
          <cell r="DF992" t="b">
            <v>0</v>
          </cell>
          <cell r="DH992" t="b">
            <v>0</v>
          </cell>
          <cell r="DJ992" t="b">
            <v>0</v>
          </cell>
          <cell r="DL992" t="b">
            <v>0</v>
          </cell>
          <cell r="DN992" t="b">
            <v>0</v>
          </cell>
          <cell r="DP992" t="b">
            <v>0</v>
          </cell>
          <cell r="DV992">
            <v>0</v>
          </cell>
          <cell r="DX992">
            <v>0</v>
          </cell>
          <cell r="DZ992">
            <v>0</v>
          </cell>
          <cell r="EB992">
            <v>0</v>
          </cell>
          <cell r="ED992">
            <v>0</v>
          </cell>
          <cell r="EF992">
            <v>0</v>
          </cell>
          <cell r="EJ992">
            <v>0</v>
          </cell>
          <cell r="EL992">
            <v>0</v>
          </cell>
          <cell r="EN992">
            <v>0</v>
          </cell>
          <cell r="EP992">
            <v>0</v>
          </cell>
          <cell r="ER992">
            <v>0</v>
          </cell>
          <cell r="ET992">
            <v>0</v>
          </cell>
          <cell r="EX992">
            <v>0</v>
          </cell>
          <cell r="EZ992">
            <v>0</v>
          </cell>
          <cell r="FD992">
            <v>0</v>
          </cell>
          <cell r="FF992">
            <v>0</v>
          </cell>
        </row>
        <row r="993">
          <cell r="A993" t="str">
            <v>Elkedler_DKW0-5_2018</v>
          </cell>
          <cell r="B993" t="str">
            <v>DK-West</v>
          </cell>
          <cell r="G993">
            <v>-3.5</v>
          </cell>
          <cell r="H993">
            <v>3.5</v>
          </cell>
          <cell r="AK993">
            <v>-3.5</v>
          </cell>
          <cell r="AL993">
            <v>0</v>
          </cell>
          <cell r="AN993">
            <v>0</v>
          </cell>
          <cell r="AO993">
            <v>0</v>
          </cell>
          <cell r="AP993">
            <v>0</v>
          </cell>
          <cell r="AQ993">
            <v>0</v>
          </cell>
          <cell r="BG993" t="b">
            <v>0</v>
          </cell>
          <cell r="BO993" t="b">
            <v>0</v>
          </cell>
          <cell r="CA993" t="b">
            <v>0</v>
          </cell>
          <cell r="CB993" t="b">
            <v>0</v>
          </cell>
          <cell r="CD993" t="b">
            <v>0</v>
          </cell>
          <cell r="CE993" t="b">
            <v>0</v>
          </cell>
          <cell r="CG993" t="b">
            <v>0</v>
          </cell>
          <cell r="CH993" t="b">
            <v>0</v>
          </cell>
          <cell r="CP993">
            <v>0</v>
          </cell>
          <cell r="CT993" t="b">
            <v>0</v>
          </cell>
          <cell r="CV993" t="b">
            <v>0</v>
          </cell>
          <cell r="CX993" t="b">
            <v>0</v>
          </cell>
          <cell r="CZ993" t="b">
            <v>0</v>
          </cell>
          <cell r="DB993" t="b">
            <v>0</v>
          </cell>
          <cell r="DD993" t="b">
            <v>0</v>
          </cell>
          <cell r="DF993" t="b">
            <v>0</v>
          </cell>
          <cell r="DH993" t="b">
            <v>0</v>
          </cell>
          <cell r="DJ993" t="b">
            <v>0</v>
          </cell>
          <cell r="DL993" t="b">
            <v>0</v>
          </cell>
          <cell r="DN993" t="b">
            <v>0</v>
          </cell>
          <cell r="DP993" t="b">
            <v>0</v>
          </cell>
          <cell r="DV993">
            <v>0</v>
          </cell>
          <cell r="DX993">
            <v>0</v>
          </cell>
          <cell r="DZ993">
            <v>0</v>
          </cell>
          <cell r="EB993">
            <v>0</v>
          </cell>
          <cell r="ED993">
            <v>0</v>
          </cell>
          <cell r="EF993">
            <v>0</v>
          </cell>
          <cell r="EJ993">
            <v>0</v>
          </cell>
          <cell r="EL993">
            <v>0</v>
          </cell>
          <cell r="EN993">
            <v>0</v>
          </cell>
          <cell r="EP993">
            <v>0</v>
          </cell>
          <cell r="ER993">
            <v>0</v>
          </cell>
          <cell r="ET993">
            <v>0</v>
          </cell>
          <cell r="EX993">
            <v>0</v>
          </cell>
          <cell r="EZ993">
            <v>0</v>
          </cell>
          <cell r="FD993">
            <v>0</v>
          </cell>
          <cell r="FF993">
            <v>0</v>
          </cell>
        </row>
        <row r="994">
          <cell r="A994" t="str">
            <v>Elkedler_DKW0-5_2019</v>
          </cell>
          <cell r="B994" t="str">
            <v>DK-West</v>
          </cell>
          <cell r="G994">
            <v>-3.5</v>
          </cell>
          <cell r="H994">
            <v>3.5</v>
          </cell>
          <cell r="AK994">
            <v>-3.5</v>
          </cell>
          <cell r="AL994">
            <v>0</v>
          </cell>
          <cell r="AN994">
            <v>0</v>
          </cell>
          <cell r="AO994">
            <v>0</v>
          </cell>
          <cell r="AP994">
            <v>0</v>
          </cell>
          <cell r="AQ994">
            <v>0</v>
          </cell>
          <cell r="BG994" t="b">
            <v>0</v>
          </cell>
          <cell r="BO994" t="b">
            <v>0</v>
          </cell>
          <cell r="CA994" t="b">
            <v>0</v>
          </cell>
          <cell r="CB994" t="b">
            <v>0</v>
          </cell>
          <cell r="CD994" t="b">
            <v>0</v>
          </cell>
          <cell r="CE994" t="b">
            <v>0</v>
          </cell>
          <cell r="CG994" t="b">
            <v>0</v>
          </cell>
          <cell r="CH994" t="b">
            <v>0</v>
          </cell>
          <cell r="CP994">
            <v>0</v>
          </cell>
          <cell r="CT994" t="b">
            <v>0</v>
          </cell>
          <cell r="CV994" t="b">
            <v>0</v>
          </cell>
          <cell r="CX994" t="b">
            <v>0</v>
          </cell>
          <cell r="CZ994" t="b">
            <v>0</v>
          </cell>
          <cell r="DB994" t="b">
            <v>0</v>
          </cell>
          <cell r="DD994" t="b">
            <v>0</v>
          </cell>
          <cell r="DF994" t="b">
            <v>0</v>
          </cell>
          <cell r="DH994" t="b">
            <v>0</v>
          </cell>
          <cell r="DJ994" t="b">
            <v>0</v>
          </cell>
          <cell r="DL994" t="b">
            <v>0</v>
          </cell>
          <cell r="DN994" t="b">
            <v>0</v>
          </cell>
          <cell r="DP994" t="b">
            <v>0</v>
          </cell>
          <cell r="DV994">
            <v>0</v>
          </cell>
          <cell r="DX994">
            <v>0</v>
          </cell>
          <cell r="DZ994">
            <v>0</v>
          </cell>
          <cell r="EB994">
            <v>0</v>
          </cell>
          <cell r="ED994">
            <v>0</v>
          </cell>
          <cell r="EF994">
            <v>0</v>
          </cell>
          <cell r="EJ994">
            <v>0</v>
          </cell>
          <cell r="EL994">
            <v>0</v>
          </cell>
          <cell r="EN994">
            <v>0</v>
          </cell>
          <cell r="EP994">
            <v>0</v>
          </cell>
          <cell r="ER994">
            <v>0</v>
          </cell>
          <cell r="ET994">
            <v>0</v>
          </cell>
          <cell r="EX994">
            <v>0</v>
          </cell>
          <cell r="EZ994">
            <v>0</v>
          </cell>
          <cell r="FD994">
            <v>0</v>
          </cell>
          <cell r="FF994">
            <v>0</v>
          </cell>
        </row>
        <row r="995">
          <cell r="A995" t="str">
            <v>Elkedler_DKW0-5_2020</v>
          </cell>
          <cell r="B995" t="str">
            <v>DK-West</v>
          </cell>
          <cell r="G995">
            <v>-3.5</v>
          </cell>
          <cell r="H995">
            <v>3.5</v>
          </cell>
          <cell r="AK995">
            <v>-3.5</v>
          </cell>
          <cell r="AL995">
            <v>0</v>
          </cell>
          <cell r="AN995">
            <v>0</v>
          </cell>
          <cell r="AO995">
            <v>0</v>
          </cell>
          <cell r="AP995">
            <v>0</v>
          </cell>
          <cell r="AQ995">
            <v>0</v>
          </cell>
          <cell r="BG995" t="b">
            <v>0</v>
          </cell>
          <cell r="BO995" t="b">
            <v>0</v>
          </cell>
          <cell r="CA995" t="b">
            <v>0</v>
          </cell>
          <cell r="CB995" t="b">
            <v>0</v>
          </cell>
          <cell r="CD995" t="b">
            <v>0</v>
          </cell>
          <cell r="CE995" t="b">
            <v>0</v>
          </cell>
          <cell r="CG995" t="b">
            <v>0</v>
          </cell>
          <cell r="CH995" t="b">
            <v>0</v>
          </cell>
          <cell r="CP995">
            <v>0</v>
          </cell>
          <cell r="CT995" t="b">
            <v>0</v>
          </cell>
          <cell r="CV995" t="b">
            <v>0</v>
          </cell>
          <cell r="CX995" t="b">
            <v>0</v>
          </cell>
          <cell r="CZ995" t="b">
            <v>0</v>
          </cell>
          <cell r="DB995" t="b">
            <v>0</v>
          </cell>
          <cell r="DD995" t="b">
            <v>0</v>
          </cell>
          <cell r="DF995" t="b">
            <v>0</v>
          </cell>
          <cell r="DH995" t="b">
            <v>0</v>
          </cell>
          <cell r="DJ995" t="b">
            <v>0</v>
          </cell>
          <cell r="DL995" t="b">
            <v>0</v>
          </cell>
          <cell r="DN995" t="b">
            <v>0</v>
          </cell>
          <cell r="DP995" t="b">
            <v>0</v>
          </cell>
          <cell r="DV995">
            <v>0</v>
          </cell>
          <cell r="DX995">
            <v>0</v>
          </cell>
          <cell r="DZ995">
            <v>0</v>
          </cell>
          <cell r="EB995">
            <v>0</v>
          </cell>
          <cell r="ED995">
            <v>0</v>
          </cell>
          <cell r="EF995">
            <v>0</v>
          </cell>
          <cell r="EJ995">
            <v>0</v>
          </cell>
          <cell r="EL995">
            <v>0</v>
          </cell>
          <cell r="EN995">
            <v>0</v>
          </cell>
          <cell r="EP995">
            <v>0</v>
          </cell>
          <cell r="ER995">
            <v>0</v>
          </cell>
          <cell r="ET995">
            <v>0</v>
          </cell>
          <cell r="EX995">
            <v>0</v>
          </cell>
          <cell r="EZ995">
            <v>0</v>
          </cell>
          <cell r="FD995">
            <v>0</v>
          </cell>
          <cell r="FF995">
            <v>0</v>
          </cell>
        </row>
        <row r="996">
          <cell r="A996" t="str">
            <v>VarmelagerDKW0-5</v>
          </cell>
          <cell r="B996" t="str">
            <v>DK-West</v>
          </cell>
          <cell r="G996">
            <v>0</v>
          </cell>
          <cell r="H996">
            <v>450</v>
          </cell>
          <cell r="AK996">
            <v>0</v>
          </cell>
          <cell r="AL996">
            <v>0</v>
          </cell>
          <cell r="AN996">
            <v>0</v>
          </cell>
          <cell r="AO996">
            <v>0</v>
          </cell>
          <cell r="AP996">
            <v>0</v>
          </cell>
          <cell r="AQ996">
            <v>0</v>
          </cell>
          <cell r="BG996" t="b">
            <v>0</v>
          </cell>
          <cell r="BO996" t="b">
            <v>0</v>
          </cell>
          <cell r="CA996" t="b">
            <v>0</v>
          </cell>
          <cell r="CB996" t="b">
            <v>0</v>
          </cell>
          <cell r="CD996" t="b">
            <v>0</v>
          </cell>
          <cell r="CE996" t="b">
            <v>0</v>
          </cell>
          <cell r="CG996" t="b">
            <v>0</v>
          </cell>
          <cell r="CH996" t="b">
            <v>0</v>
          </cell>
          <cell r="CP996">
            <v>0</v>
          </cell>
          <cell r="CT996" t="b">
            <v>0</v>
          </cell>
          <cell r="CV996" t="b">
            <v>0</v>
          </cell>
          <cell r="CX996" t="b">
            <v>0</v>
          </cell>
          <cell r="CZ996" t="b">
            <v>0</v>
          </cell>
          <cell r="DB996" t="b">
            <v>0</v>
          </cell>
          <cell r="DD996" t="b">
            <v>0</v>
          </cell>
          <cell r="DF996" t="b">
            <v>0</v>
          </cell>
          <cell r="DH996" t="b">
            <v>0</v>
          </cell>
          <cell r="DJ996" t="b">
            <v>0</v>
          </cell>
          <cell r="DL996" t="b">
            <v>0</v>
          </cell>
          <cell r="DN996" t="b">
            <v>0</v>
          </cell>
          <cell r="DP996" t="b">
            <v>0</v>
          </cell>
          <cell r="DV996">
            <v>0</v>
          </cell>
          <cell r="DX996">
            <v>0</v>
          </cell>
          <cell r="DZ996">
            <v>0</v>
          </cell>
          <cell r="EB996">
            <v>0</v>
          </cell>
          <cell r="ED996">
            <v>0</v>
          </cell>
          <cell r="EF996">
            <v>0</v>
          </cell>
          <cell r="EJ996">
            <v>0</v>
          </cell>
          <cell r="EL996">
            <v>0</v>
          </cell>
          <cell r="EN996">
            <v>0</v>
          </cell>
          <cell r="EP996">
            <v>0</v>
          </cell>
          <cell r="ER996">
            <v>0</v>
          </cell>
          <cell r="ET996">
            <v>0</v>
          </cell>
          <cell r="EX996">
            <v>0</v>
          </cell>
          <cell r="EZ996">
            <v>0</v>
          </cell>
          <cell r="FD996">
            <v>0</v>
          </cell>
          <cell r="FF996">
            <v>0</v>
          </cell>
        </row>
        <row r="997">
          <cell r="A997" t="str">
            <v>Solvarme_DKW0</v>
          </cell>
          <cell r="B997" t="str">
            <v>DK-West</v>
          </cell>
          <cell r="G997">
            <v>0</v>
          </cell>
          <cell r="H997">
            <v>5</v>
          </cell>
          <cell r="N997">
            <v>3.0555555555555554</v>
          </cell>
          <cell r="AK997">
            <v>0</v>
          </cell>
          <cell r="AL997">
            <v>5</v>
          </cell>
          <cell r="AN997">
            <v>0</v>
          </cell>
          <cell r="AO997">
            <v>0</v>
          </cell>
          <cell r="AP997">
            <v>50</v>
          </cell>
          <cell r="AQ997">
            <v>0</v>
          </cell>
          <cell r="BG997" t="b">
            <v>1</v>
          </cell>
          <cell r="BO997" t="b">
            <v>1</v>
          </cell>
          <cell r="CA997" t="b">
            <v>0</v>
          </cell>
          <cell r="CB997" t="b">
            <v>1</v>
          </cell>
          <cell r="CD997" t="b">
            <v>0</v>
          </cell>
          <cell r="CE997" t="b">
            <v>0</v>
          </cell>
          <cell r="CG997" t="b">
            <v>0</v>
          </cell>
          <cell r="CH997" t="b">
            <v>0</v>
          </cell>
          <cell r="CP997" t="str">
            <v>EHSOLSOL</v>
          </cell>
          <cell r="CT997" t="b">
            <v>0</v>
          </cell>
          <cell r="CV997" t="b">
            <v>0</v>
          </cell>
          <cell r="CX997" t="b">
            <v>0</v>
          </cell>
          <cell r="CZ997" t="b">
            <v>0</v>
          </cell>
          <cell r="DB997" t="b">
            <v>0</v>
          </cell>
          <cell r="DD997" t="b">
            <v>0</v>
          </cell>
          <cell r="DF997" t="b">
            <v>0</v>
          </cell>
          <cell r="DH997" t="b">
            <v>0</v>
          </cell>
          <cell r="DJ997" t="b">
            <v>0</v>
          </cell>
          <cell r="DL997" t="b">
            <v>0</v>
          </cell>
          <cell r="DN997" t="b">
            <v>0</v>
          </cell>
          <cell r="DP997" t="b">
            <v>0</v>
          </cell>
          <cell r="DV997">
            <v>0</v>
          </cell>
          <cell r="DX997">
            <v>0</v>
          </cell>
          <cell r="DZ997">
            <v>0</v>
          </cell>
          <cell r="EB997">
            <v>0</v>
          </cell>
          <cell r="ED997">
            <v>0</v>
          </cell>
          <cell r="EF997">
            <v>0</v>
          </cell>
          <cell r="EJ997">
            <v>5</v>
          </cell>
          <cell r="EL997">
            <v>5</v>
          </cell>
          <cell r="EN997">
            <v>5</v>
          </cell>
          <cell r="EP997">
            <v>5</v>
          </cell>
          <cell r="ER997">
            <v>0</v>
          </cell>
          <cell r="ET997">
            <v>0</v>
          </cell>
          <cell r="EX997">
            <v>0</v>
          </cell>
          <cell r="EZ997">
            <v>0</v>
          </cell>
          <cell r="FD997">
            <v>0</v>
          </cell>
          <cell r="FF997">
            <v>0</v>
          </cell>
        </row>
        <row r="998">
          <cell r="A998" t="str">
            <v>Solvarme_DKW0</v>
          </cell>
          <cell r="B998" t="str">
            <v>DK-West</v>
          </cell>
          <cell r="G998">
            <v>0</v>
          </cell>
          <cell r="H998">
            <v>5</v>
          </cell>
          <cell r="N998">
            <v>3.6555555555555554</v>
          </cell>
          <cell r="AK998">
            <v>0</v>
          </cell>
          <cell r="AL998">
            <v>5</v>
          </cell>
          <cell r="AN998">
            <v>0</v>
          </cell>
          <cell r="AO998">
            <v>0</v>
          </cell>
          <cell r="AP998">
            <v>50</v>
          </cell>
          <cell r="AQ998">
            <v>0</v>
          </cell>
          <cell r="BG998" t="b">
            <v>1</v>
          </cell>
          <cell r="BO998" t="b">
            <v>0</v>
          </cell>
          <cell r="CA998" t="b">
            <v>0</v>
          </cell>
          <cell r="CB998" t="b">
            <v>0</v>
          </cell>
          <cell r="CD998" t="b">
            <v>0</v>
          </cell>
          <cell r="CE998" t="b">
            <v>1</v>
          </cell>
          <cell r="CG998" t="b">
            <v>0</v>
          </cell>
          <cell r="CH998" t="b">
            <v>0</v>
          </cell>
          <cell r="CP998" t="str">
            <v>EHSOLSOL</v>
          </cell>
          <cell r="CT998" t="b">
            <v>0</v>
          </cell>
          <cell r="CV998" t="b">
            <v>0</v>
          </cell>
          <cell r="CX998" t="b">
            <v>0</v>
          </cell>
          <cell r="CZ998" t="b">
            <v>0</v>
          </cell>
          <cell r="DB998" t="b">
            <v>0</v>
          </cell>
          <cell r="DD998" t="b">
            <v>0</v>
          </cell>
          <cell r="DF998" t="b">
            <v>1</v>
          </cell>
          <cell r="DH998" t="b">
            <v>0</v>
          </cell>
          <cell r="DJ998" t="b">
            <v>0</v>
          </cell>
          <cell r="DL998" t="b">
            <v>0</v>
          </cell>
          <cell r="DN998" t="b">
            <v>0</v>
          </cell>
          <cell r="DP998" t="b">
            <v>0</v>
          </cell>
          <cell r="DV998">
            <v>0</v>
          </cell>
          <cell r="DX998">
            <v>0</v>
          </cell>
          <cell r="DZ998">
            <v>0</v>
          </cell>
          <cell r="EB998">
            <v>0</v>
          </cell>
          <cell r="ED998">
            <v>0</v>
          </cell>
          <cell r="EF998">
            <v>0</v>
          </cell>
          <cell r="EJ998">
            <v>0</v>
          </cell>
          <cell r="EL998">
            <v>0</v>
          </cell>
          <cell r="EN998">
            <v>0</v>
          </cell>
          <cell r="EP998">
            <v>0</v>
          </cell>
          <cell r="ER998">
            <v>0</v>
          </cell>
          <cell r="ET998">
            <v>0</v>
          </cell>
          <cell r="EX998">
            <v>0</v>
          </cell>
          <cell r="EZ998">
            <v>5</v>
          </cell>
          <cell r="FD998">
            <v>0</v>
          </cell>
          <cell r="FF998">
            <v>0</v>
          </cell>
        </row>
        <row r="999">
          <cell r="A999" t="str">
            <v>Solvarme_DKW0</v>
          </cell>
          <cell r="B999" t="str">
            <v>DK-West</v>
          </cell>
          <cell r="G999">
            <v>0</v>
          </cell>
          <cell r="H999">
            <v>5</v>
          </cell>
          <cell r="N999">
            <v>4.2555555555555555</v>
          </cell>
          <cell r="AK999">
            <v>0</v>
          </cell>
          <cell r="AL999">
            <v>5</v>
          </cell>
          <cell r="AN999">
            <v>0</v>
          </cell>
          <cell r="AO999">
            <v>0</v>
          </cell>
          <cell r="AP999">
            <v>50</v>
          </cell>
          <cell r="AQ999">
            <v>0</v>
          </cell>
          <cell r="BG999" t="b">
            <v>1</v>
          </cell>
          <cell r="BO999" t="b">
            <v>0</v>
          </cell>
          <cell r="CA999" t="b">
            <v>0</v>
          </cell>
          <cell r="CB999" t="b">
            <v>0</v>
          </cell>
          <cell r="CD999" t="b">
            <v>0</v>
          </cell>
          <cell r="CE999" t="b">
            <v>0</v>
          </cell>
          <cell r="CG999" t="b">
            <v>0</v>
          </cell>
          <cell r="CH999" t="b">
            <v>1</v>
          </cell>
          <cell r="CP999" t="str">
            <v>EHSOLSOL</v>
          </cell>
          <cell r="CT999" t="b">
            <v>0</v>
          </cell>
          <cell r="CV999" t="b">
            <v>0</v>
          </cell>
          <cell r="CX999" t="b">
            <v>0</v>
          </cell>
          <cell r="CZ999" t="b">
            <v>0</v>
          </cell>
          <cell r="DB999" t="b">
            <v>0</v>
          </cell>
          <cell r="DD999" t="b">
            <v>0</v>
          </cell>
          <cell r="DF999" t="b">
            <v>0</v>
          </cell>
          <cell r="DH999" t="b">
            <v>1</v>
          </cell>
          <cell r="DJ999" t="b">
            <v>0</v>
          </cell>
          <cell r="DL999" t="b">
            <v>0</v>
          </cell>
          <cell r="DN999" t="b">
            <v>0</v>
          </cell>
          <cell r="DP999" t="b">
            <v>0</v>
          </cell>
          <cell r="DV999">
            <v>0</v>
          </cell>
          <cell r="DX999">
            <v>0</v>
          </cell>
          <cell r="DZ999">
            <v>0</v>
          </cell>
          <cell r="EB999">
            <v>0</v>
          </cell>
          <cell r="ED999">
            <v>0</v>
          </cell>
          <cell r="EF999">
            <v>0</v>
          </cell>
          <cell r="EJ999">
            <v>0</v>
          </cell>
          <cell r="EL999">
            <v>0</v>
          </cell>
          <cell r="EN999">
            <v>0</v>
          </cell>
          <cell r="EP999">
            <v>0</v>
          </cell>
          <cell r="ER999">
            <v>0</v>
          </cell>
          <cell r="ET999">
            <v>0</v>
          </cell>
          <cell r="EX999">
            <v>0</v>
          </cell>
          <cell r="EZ999">
            <v>0</v>
          </cell>
          <cell r="FD999">
            <v>0</v>
          </cell>
          <cell r="FF999">
            <v>5</v>
          </cell>
        </row>
        <row r="1000">
          <cell r="A1000" t="str">
            <v>Solvarme_DKW0</v>
          </cell>
          <cell r="B1000" t="str">
            <v>DK-West</v>
          </cell>
          <cell r="G1000">
            <v>0</v>
          </cell>
          <cell r="H1000">
            <v>5</v>
          </cell>
          <cell r="N1000">
            <v>4.8555555555555552</v>
          </cell>
          <cell r="AK1000">
            <v>0</v>
          </cell>
          <cell r="AL1000">
            <v>5</v>
          </cell>
          <cell r="AN1000">
            <v>0</v>
          </cell>
          <cell r="AO1000">
            <v>0</v>
          </cell>
          <cell r="AP1000">
            <v>50</v>
          </cell>
          <cell r="AQ1000">
            <v>0</v>
          </cell>
          <cell r="BG1000" t="b">
            <v>1</v>
          </cell>
          <cell r="BO1000" t="b">
            <v>0</v>
          </cell>
          <cell r="CA1000" t="b">
            <v>0</v>
          </cell>
          <cell r="CB1000" t="b">
            <v>0</v>
          </cell>
          <cell r="CD1000" t="b">
            <v>0</v>
          </cell>
          <cell r="CE1000" t="b">
            <v>0</v>
          </cell>
          <cell r="CG1000" t="b">
            <v>0</v>
          </cell>
          <cell r="CH1000" t="b">
            <v>0</v>
          </cell>
          <cell r="CP1000" t="str">
            <v>EHSOLSOL</v>
          </cell>
          <cell r="CT1000" t="b">
            <v>0</v>
          </cell>
          <cell r="CV1000" t="b">
            <v>0</v>
          </cell>
          <cell r="CX1000" t="b">
            <v>0</v>
          </cell>
          <cell r="CZ1000" t="b">
            <v>0</v>
          </cell>
          <cell r="DB1000" t="b">
            <v>0</v>
          </cell>
          <cell r="DD1000" t="b">
            <v>0</v>
          </cell>
          <cell r="DF1000" t="b">
            <v>0</v>
          </cell>
          <cell r="DH1000" t="b">
            <v>0</v>
          </cell>
          <cell r="DJ1000" t="b">
            <v>1</v>
          </cell>
          <cell r="DL1000" t="b">
            <v>0</v>
          </cell>
          <cell r="DN1000" t="b">
            <v>0</v>
          </cell>
          <cell r="DP1000" t="b">
            <v>0</v>
          </cell>
          <cell r="DV1000">
            <v>0</v>
          </cell>
          <cell r="DX1000">
            <v>0</v>
          </cell>
          <cell r="DZ1000">
            <v>0</v>
          </cell>
          <cell r="EB1000">
            <v>0</v>
          </cell>
          <cell r="ED1000">
            <v>0</v>
          </cell>
          <cell r="EF1000">
            <v>0</v>
          </cell>
          <cell r="EJ1000">
            <v>0</v>
          </cell>
          <cell r="EL1000">
            <v>0</v>
          </cell>
          <cell r="EN1000">
            <v>0</v>
          </cell>
          <cell r="EP1000">
            <v>0</v>
          </cell>
          <cell r="ER1000">
            <v>0</v>
          </cell>
          <cell r="ET1000">
            <v>0</v>
          </cell>
          <cell r="EX1000">
            <v>0</v>
          </cell>
          <cell r="EZ1000">
            <v>0</v>
          </cell>
          <cell r="FD1000">
            <v>0</v>
          </cell>
          <cell r="FF1000">
            <v>0</v>
          </cell>
        </row>
        <row r="1001">
          <cell r="A1001" t="str">
            <v>Solvarme_DKW0</v>
          </cell>
          <cell r="B1001" t="str">
            <v>DK-West</v>
          </cell>
          <cell r="G1001">
            <v>0</v>
          </cell>
          <cell r="H1001">
            <v>5</v>
          </cell>
          <cell r="N1001">
            <v>5.4555555555555548</v>
          </cell>
          <cell r="AK1001">
            <v>0</v>
          </cell>
          <cell r="AL1001">
            <v>5</v>
          </cell>
          <cell r="AN1001">
            <v>0</v>
          </cell>
          <cell r="AO1001">
            <v>0</v>
          </cell>
          <cell r="AP1001">
            <v>50</v>
          </cell>
          <cell r="AQ1001">
            <v>0</v>
          </cell>
          <cell r="BG1001" t="b">
            <v>1</v>
          </cell>
          <cell r="BO1001" t="b">
            <v>0</v>
          </cell>
          <cell r="CA1001" t="b">
            <v>0</v>
          </cell>
          <cell r="CB1001" t="b">
            <v>0</v>
          </cell>
          <cell r="CD1001" t="b">
            <v>0</v>
          </cell>
          <cell r="CE1001" t="b">
            <v>0</v>
          </cell>
          <cell r="CG1001" t="b">
            <v>0</v>
          </cell>
          <cell r="CH1001" t="b">
            <v>0</v>
          </cell>
          <cell r="CP1001" t="str">
            <v>EHSOLSOL</v>
          </cell>
          <cell r="CT1001" t="b">
            <v>0</v>
          </cell>
          <cell r="CV1001" t="b">
            <v>0</v>
          </cell>
          <cell r="CX1001" t="b">
            <v>0</v>
          </cell>
          <cell r="CZ1001" t="b">
            <v>0</v>
          </cell>
          <cell r="DB1001" t="b">
            <v>0</v>
          </cell>
          <cell r="DD1001" t="b">
            <v>0</v>
          </cell>
          <cell r="DF1001" t="b">
            <v>0</v>
          </cell>
          <cell r="DH1001" t="b">
            <v>0</v>
          </cell>
          <cell r="DJ1001" t="b">
            <v>0</v>
          </cell>
          <cell r="DL1001" t="b">
            <v>1</v>
          </cell>
          <cell r="DN1001" t="b">
            <v>0</v>
          </cell>
          <cell r="DP1001" t="b">
            <v>0</v>
          </cell>
          <cell r="DV1001">
            <v>0</v>
          </cell>
          <cell r="DX1001">
            <v>0</v>
          </cell>
          <cell r="DZ1001">
            <v>0</v>
          </cell>
          <cell r="EB1001">
            <v>0</v>
          </cell>
          <cell r="ED1001">
            <v>0</v>
          </cell>
          <cell r="EF1001">
            <v>0</v>
          </cell>
          <cell r="EJ1001">
            <v>0</v>
          </cell>
          <cell r="EL1001">
            <v>0</v>
          </cell>
          <cell r="EN1001">
            <v>0</v>
          </cell>
          <cell r="EP1001">
            <v>0</v>
          </cell>
          <cell r="ER1001">
            <v>0</v>
          </cell>
          <cell r="ET1001">
            <v>0</v>
          </cell>
          <cell r="EX1001">
            <v>0</v>
          </cell>
          <cell r="EZ1001">
            <v>0</v>
          </cell>
          <cell r="FD1001">
            <v>0</v>
          </cell>
          <cell r="FF1001">
            <v>0</v>
          </cell>
        </row>
        <row r="1002">
          <cell r="A1002" t="str">
            <v>Kedler_DKW0_AF</v>
          </cell>
          <cell r="B1002" t="str">
            <v>DK-West</v>
          </cell>
          <cell r="G1002">
            <v>0</v>
          </cell>
          <cell r="H1002">
            <v>20</v>
          </cell>
          <cell r="AK1002">
            <v>0</v>
          </cell>
          <cell r="AL1002">
            <v>15.52</v>
          </cell>
          <cell r="AN1002">
            <v>0</v>
          </cell>
          <cell r="AO1002">
            <v>3.96</v>
          </cell>
          <cell r="AP1002">
            <v>0</v>
          </cell>
          <cell r="AQ1002">
            <v>1.4000000000000001</v>
          </cell>
          <cell r="BG1002" t="b">
            <v>1</v>
          </cell>
          <cell r="BO1002" t="b">
            <v>1</v>
          </cell>
          <cell r="CA1002" t="b">
            <v>0</v>
          </cell>
          <cell r="CB1002" t="b">
            <v>1</v>
          </cell>
          <cell r="CD1002" t="b">
            <v>0</v>
          </cell>
          <cell r="CE1002" t="b">
            <v>0</v>
          </cell>
          <cell r="CG1002" t="b">
            <v>0</v>
          </cell>
          <cell r="CH1002" t="b">
            <v>0</v>
          </cell>
          <cell r="CP1002" t="str">
            <v>EHWSTBOD</v>
          </cell>
          <cell r="CT1002" t="b">
            <v>0</v>
          </cell>
          <cell r="CV1002" t="b">
            <v>0</v>
          </cell>
          <cell r="CX1002" t="b">
            <v>0</v>
          </cell>
          <cell r="CZ1002" t="b">
            <v>0</v>
          </cell>
          <cell r="DB1002" t="b">
            <v>0</v>
          </cell>
          <cell r="DD1002" t="b">
            <v>0</v>
          </cell>
          <cell r="DF1002" t="b">
            <v>1</v>
          </cell>
          <cell r="DH1002" t="b">
            <v>1</v>
          </cell>
          <cell r="DJ1002" t="b">
            <v>1</v>
          </cell>
          <cell r="DL1002" t="b">
            <v>1</v>
          </cell>
          <cell r="DN1002" t="b">
            <v>0</v>
          </cell>
          <cell r="DP1002" t="b">
            <v>0</v>
          </cell>
          <cell r="DV1002">
            <v>0</v>
          </cell>
          <cell r="DX1002">
            <v>0</v>
          </cell>
          <cell r="DZ1002">
            <v>0</v>
          </cell>
          <cell r="EB1002">
            <v>0</v>
          </cell>
          <cell r="ED1002">
            <v>0</v>
          </cell>
          <cell r="EF1002">
            <v>0</v>
          </cell>
          <cell r="EJ1002">
            <v>20</v>
          </cell>
          <cell r="EL1002">
            <v>20</v>
          </cell>
          <cell r="EN1002">
            <v>20</v>
          </cell>
          <cell r="EP1002">
            <v>20</v>
          </cell>
          <cell r="ER1002">
            <v>0</v>
          </cell>
          <cell r="ET1002">
            <v>0</v>
          </cell>
          <cell r="EX1002">
            <v>0</v>
          </cell>
          <cell r="EZ1002">
            <v>0</v>
          </cell>
          <cell r="FD1002">
            <v>0</v>
          </cell>
          <cell r="FF1002">
            <v>0</v>
          </cell>
        </row>
        <row r="1003">
          <cell r="A1003" t="str">
            <v>Kedler_DKW0_BIO</v>
          </cell>
          <cell r="B1003" t="str">
            <v>DK-West</v>
          </cell>
          <cell r="G1003">
            <v>0</v>
          </cell>
          <cell r="H1003">
            <v>577</v>
          </cell>
          <cell r="AK1003">
            <v>0</v>
          </cell>
          <cell r="AL1003">
            <v>546.99599999999998</v>
          </cell>
          <cell r="AN1003">
            <v>0</v>
          </cell>
          <cell r="AO1003">
            <v>8.402274000000002</v>
          </cell>
          <cell r="AP1003">
            <v>15780.95</v>
          </cell>
          <cell r="AQ1003">
            <v>28.85</v>
          </cell>
          <cell r="BG1003" t="b">
            <v>1</v>
          </cell>
          <cell r="BO1003" t="b">
            <v>1</v>
          </cell>
          <cell r="CA1003" t="b">
            <v>0</v>
          </cell>
          <cell r="CB1003" t="b">
            <v>1</v>
          </cell>
          <cell r="CD1003" t="b">
            <v>0</v>
          </cell>
          <cell r="CE1003" t="b">
            <v>0</v>
          </cell>
          <cell r="CG1003" t="b">
            <v>0</v>
          </cell>
          <cell r="CH1003" t="b">
            <v>0</v>
          </cell>
          <cell r="CP1003" t="str">
            <v>EHWOOBOD</v>
          </cell>
          <cell r="CT1003" t="b">
            <v>0</v>
          </cell>
          <cell r="CV1003" t="b">
            <v>0</v>
          </cell>
          <cell r="CX1003" t="b">
            <v>0</v>
          </cell>
          <cell r="CZ1003" t="b">
            <v>0</v>
          </cell>
          <cell r="DB1003" t="b">
            <v>0</v>
          </cell>
          <cell r="DD1003" t="b">
            <v>0</v>
          </cell>
          <cell r="DF1003" t="b">
            <v>1</v>
          </cell>
          <cell r="DH1003" t="b">
            <v>1</v>
          </cell>
          <cell r="DJ1003" t="b">
            <v>1</v>
          </cell>
          <cell r="DL1003" t="b">
            <v>1</v>
          </cell>
          <cell r="DN1003" t="b">
            <v>0</v>
          </cell>
          <cell r="DP1003" t="b">
            <v>0</v>
          </cell>
          <cell r="DV1003">
            <v>0</v>
          </cell>
          <cell r="DX1003">
            <v>0</v>
          </cell>
          <cell r="DZ1003">
            <v>0</v>
          </cell>
          <cell r="EB1003">
            <v>0</v>
          </cell>
          <cell r="ED1003">
            <v>0</v>
          </cell>
          <cell r="EF1003">
            <v>0</v>
          </cell>
          <cell r="EJ1003">
            <v>577</v>
          </cell>
          <cell r="EL1003">
            <v>577</v>
          </cell>
          <cell r="EN1003">
            <v>577</v>
          </cell>
          <cell r="EP1003">
            <v>577</v>
          </cell>
          <cell r="ER1003">
            <v>0</v>
          </cell>
          <cell r="ET1003">
            <v>0</v>
          </cell>
          <cell r="EX1003">
            <v>0</v>
          </cell>
          <cell r="EZ1003">
            <v>0</v>
          </cell>
          <cell r="FD1003">
            <v>0</v>
          </cell>
          <cell r="FF1003">
            <v>0</v>
          </cell>
        </row>
        <row r="1004">
          <cell r="A1004" t="str">
            <v>Kedler_DKW0_NG</v>
          </cell>
          <cell r="B1004" t="str">
            <v>DK-West</v>
          </cell>
          <cell r="G1004">
            <v>0</v>
          </cell>
          <cell r="H1004">
            <v>518</v>
          </cell>
          <cell r="AK1004">
            <v>0</v>
          </cell>
          <cell r="AL1004">
            <v>518</v>
          </cell>
          <cell r="AN1004">
            <v>0</v>
          </cell>
          <cell r="AO1004">
            <v>0</v>
          </cell>
          <cell r="AP1004">
            <v>5939.7333333333336</v>
          </cell>
          <cell r="AQ1004">
            <v>0</v>
          </cell>
          <cell r="BG1004" t="b">
            <v>1</v>
          </cell>
          <cell r="BO1004" t="b">
            <v>0</v>
          </cell>
          <cell r="CA1004" t="b">
            <v>0</v>
          </cell>
          <cell r="CB1004" t="b">
            <v>0</v>
          </cell>
          <cell r="CD1004" t="b">
            <v>0</v>
          </cell>
          <cell r="CE1004" t="b">
            <v>0</v>
          </cell>
          <cell r="CG1004" t="b">
            <v>0</v>
          </cell>
          <cell r="CH1004" t="b">
            <v>0</v>
          </cell>
          <cell r="CP1004" t="str">
            <v>EHGASBOD</v>
          </cell>
          <cell r="CT1004" t="b">
            <v>0</v>
          </cell>
          <cell r="CV1004" t="b">
            <v>0</v>
          </cell>
          <cell r="CX1004" t="b">
            <v>0</v>
          </cell>
          <cell r="CZ1004" t="b">
            <v>0</v>
          </cell>
          <cell r="DB1004" t="b">
            <v>0</v>
          </cell>
          <cell r="DD1004" t="b">
            <v>0</v>
          </cell>
          <cell r="DF1004" t="b">
            <v>0</v>
          </cell>
          <cell r="DH1004" t="b">
            <v>0</v>
          </cell>
          <cell r="DJ1004" t="b">
            <v>0</v>
          </cell>
          <cell r="DL1004" t="b">
            <v>0</v>
          </cell>
          <cell r="DN1004" t="b">
            <v>0</v>
          </cell>
          <cell r="DP1004" t="b">
            <v>0</v>
          </cell>
          <cell r="DV1004">
            <v>0</v>
          </cell>
          <cell r="DX1004">
            <v>0</v>
          </cell>
          <cell r="DZ1004">
            <v>0</v>
          </cell>
          <cell r="EB1004">
            <v>0</v>
          </cell>
          <cell r="ED1004">
            <v>0</v>
          </cell>
          <cell r="EF1004">
            <v>0</v>
          </cell>
          <cell r="EJ1004">
            <v>0</v>
          </cell>
          <cell r="EL1004">
            <v>0</v>
          </cell>
          <cell r="EN1004">
            <v>0</v>
          </cell>
          <cell r="EP1004">
            <v>0</v>
          </cell>
          <cell r="ER1004">
            <v>0</v>
          </cell>
          <cell r="ET1004">
            <v>0</v>
          </cell>
          <cell r="EX1004">
            <v>0</v>
          </cell>
          <cell r="EZ1004">
            <v>0</v>
          </cell>
          <cell r="FD1004">
            <v>0</v>
          </cell>
          <cell r="FF1004">
            <v>0</v>
          </cell>
        </row>
        <row r="1005">
          <cell r="A1005" t="str">
            <v>Kedler_DKW0_NG</v>
          </cell>
          <cell r="B1005" t="str">
            <v>DK-West</v>
          </cell>
          <cell r="G1005">
            <v>0</v>
          </cell>
          <cell r="H1005">
            <v>518</v>
          </cell>
          <cell r="AK1005">
            <v>0</v>
          </cell>
          <cell r="AL1005">
            <v>518</v>
          </cell>
          <cell r="AN1005">
            <v>0</v>
          </cell>
          <cell r="AO1005">
            <v>0</v>
          </cell>
          <cell r="AP1005">
            <v>5939.7333333333336</v>
          </cell>
          <cell r="AQ1005">
            <v>0</v>
          </cell>
          <cell r="BG1005" t="b">
            <v>1</v>
          </cell>
          <cell r="BO1005" t="b">
            <v>0</v>
          </cell>
          <cell r="CA1005" t="b">
            <v>0</v>
          </cell>
          <cell r="CB1005" t="b">
            <v>0</v>
          </cell>
          <cell r="CD1005" t="b">
            <v>0</v>
          </cell>
          <cell r="CE1005" t="b">
            <v>0</v>
          </cell>
          <cell r="CG1005" t="b">
            <v>0</v>
          </cell>
          <cell r="CH1005" t="b">
            <v>0</v>
          </cell>
          <cell r="CP1005" t="str">
            <v>EHGASBOD</v>
          </cell>
          <cell r="CT1005" t="b">
            <v>0</v>
          </cell>
          <cell r="CV1005" t="b">
            <v>0</v>
          </cell>
          <cell r="CX1005" t="b">
            <v>0</v>
          </cell>
          <cell r="CZ1005" t="b">
            <v>0</v>
          </cell>
          <cell r="DB1005" t="b">
            <v>0</v>
          </cell>
          <cell r="DD1005" t="b">
            <v>0</v>
          </cell>
          <cell r="DF1005" t="b">
            <v>0</v>
          </cell>
          <cell r="DH1005" t="b">
            <v>0</v>
          </cell>
          <cell r="DJ1005" t="b">
            <v>0</v>
          </cell>
          <cell r="DL1005" t="b">
            <v>0</v>
          </cell>
          <cell r="DN1005" t="b">
            <v>0</v>
          </cell>
          <cell r="DP1005" t="b">
            <v>0</v>
          </cell>
          <cell r="DV1005">
            <v>0</v>
          </cell>
          <cell r="DX1005">
            <v>0</v>
          </cell>
          <cell r="DZ1005">
            <v>0</v>
          </cell>
          <cell r="EB1005">
            <v>0</v>
          </cell>
          <cell r="ED1005">
            <v>0</v>
          </cell>
          <cell r="EF1005">
            <v>0</v>
          </cell>
          <cell r="EJ1005">
            <v>0</v>
          </cell>
          <cell r="EL1005">
            <v>0</v>
          </cell>
          <cell r="EN1005">
            <v>0</v>
          </cell>
          <cell r="EP1005">
            <v>0</v>
          </cell>
          <cell r="ER1005">
            <v>0</v>
          </cell>
          <cell r="ET1005">
            <v>0</v>
          </cell>
          <cell r="EX1005">
            <v>0</v>
          </cell>
          <cell r="EZ1005">
            <v>0</v>
          </cell>
          <cell r="FD1005">
            <v>0</v>
          </cell>
          <cell r="FF1005">
            <v>0</v>
          </cell>
        </row>
        <row r="1006">
          <cell r="A1006" t="str">
            <v>Kedler_DKW0_NG</v>
          </cell>
          <cell r="B1006" t="str">
            <v>DK-West</v>
          </cell>
          <cell r="G1006">
            <v>0</v>
          </cell>
          <cell r="H1006">
            <v>518</v>
          </cell>
          <cell r="AK1006">
            <v>0</v>
          </cell>
          <cell r="AL1006">
            <v>518</v>
          </cell>
          <cell r="AN1006">
            <v>0</v>
          </cell>
          <cell r="AO1006">
            <v>0</v>
          </cell>
          <cell r="AP1006">
            <v>5939.7333333333336</v>
          </cell>
          <cell r="AQ1006">
            <v>0</v>
          </cell>
          <cell r="BG1006" t="b">
            <v>1</v>
          </cell>
          <cell r="BO1006" t="b">
            <v>1</v>
          </cell>
          <cell r="CA1006" t="b">
            <v>0</v>
          </cell>
          <cell r="CB1006" t="b">
            <v>1</v>
          </cell>
          <cell r="CD1006" t="b">
            <v>0</v>
          </cell>
          <cell r="CE1006" t="b">
            <v>0</v>
          </cell>
          <cell r="CG1006" t="b">
            <v>0</v>
          </cell>
          <cell r="CH1006" t="b">
            <v>0</v>
          </cell>
          <cell r="CP1006" t="str">
            <v>EHGASBOD</v>
          </cell>
          <cell r="CT1006" t="b">
            <v>0</v>
          </cell>
          <cell r="CV1006" t="b">
            <v>0</v>
          </cell>
          <cell r="CX1006" t="b">
            <v>0</v>
          </cell>
          <cell r="CZ1006" t="b">
            <v>0</v>
          </cell>
          <cell r="DB1006" t="b">
            <v>0</v>
          </cell>
          <cell r="DD1006" t="b">
            <v>0</v>
          </cell>
          <cell r="DF1006" t="b">
            <v>1</v>
          </cell>
          <cell r="DH1006" t="b">
            <v>1</v>
          </cell>
          <cell r="DJ1006" t="b">
            <v>1</v>
          </cell>
          <cell r="DL1006" t="b">
            <v>1</v>
          </cell>
          <cell r="DN1006" t="b">
            <v>0</v>
          </cell>
          <cell r="DP1006" t="b">
            <v>0</v>
          </cell>
          <cell r="DV1006">
            <v>0</v>
          </cell>
          <cell r="DX1006">
            <v>0</v>
          </cell>
          <cell r="DZ1006">
            <v>0</v>
          </cell>
          <cell r="EB1006">
            <v>0</v>
          </cell>
          <cell r="ED1006">
            <v>0</v>
          </cell>
          <cell r="EF1006">
            <v>0</v>
          </cell>
          <cell r="EJ1006">
            <v>518</v>
          </cell>
          <cell r="EL1006">
            <v>518</v>
          </cell>
          <cell r="EN1006">
            <v>518</v>
          </cell>
          <cell r="EP1006">
            <v>518</v>
          </cell>
          <cell r="ER1006">
            <v>0</v>
          </cell>
          <cell r="ET1006">
            <v>0</v>
          </cell>
          <cell r="EX1006">
            <v>0</v>
          </cell>
          <cell r="EZ1006">
            <v>0</v>
          </cell>
          <cell r="FD1006">
            <v>0</v>
          </cell>
          <cell r="FF1006">
            <v>0</v>
          </cell>
        </row>
        <row r="1007">
          <cell r="A1007" t="str">
            <v>OVV_DKW0</v>
          </cell>
          <cell r="B1007" t="str">
            <v>DK-West</v>
          </cell>
          <cell r="G1007">
            <v>0</v>
          </cell>
          <cell r="H1007">
            <v>40</v>
          </cell>
          <cell r="N1007">
            <v>158.04110486533841</v>
          </cell>
          <cell r="AK1007">
            <v>0</v>
          </cell>
          <cell r="AL1007">
            <v>0</v>
          </cell>
          <cell r="AN1007">
            <v>0</v>
          </cell>
          <cell r="AO1007">
            <v>0</v>
          </cell>
          <cell r="AP1007">
            <v>0</v>
          </cell>
          <cell r="AQ1007">
            <v>0</v>
          </cell>
          <cell r="BG1007" t="b">
            <v>0</v>
          </cell>
          <cell r="BO1007" t="b">
            <v>0</v>
          </cell>
          <cell r="CA1007" t="b">
            <v>0</v>
          </cell>
          <cell r="CB1007" t="b">
            <v>0</v>
          </cell>
          <cell r="CD1007" t="b">
            <v>0</v>
          </cell>
          <cell r="CE1007" t="b">
            <v>0</v>
          </cell>
          <cell r="CG1007" t="b">
            <v>0</v>
          </cell>
          <cell r="CH1007" t="b">
            <v>0</v>
          </cell>
          <cell r="CP1007">
            <v>0</v>
          </cell>
          <cell r="CT1007" t="b">
            <v>0</v>
          </cell>
          <cell r="CV1007" t="b">
            <v>0</v>
          </cell>
          <cell r="CX1007" t="b">
            <v>0</v>
          </cell>
          <cell r="CZ1007" t="b">
            <v>0</v>
          </cell>
          <cell r="DB1007" t="b">
            <v>0</v>
          </cell>
          <cell r="DD1007" t="b">
            <v>0</v>
          </cell>
          <cell r="DF1007" t="b">
            <v>0</v>
          </cell>
          <cell r="DH1007" t="b">
            <v>0</v>
          </cell>
          <cell r="DJ1007" t="b">
            <v>0</v>
          </cell>
          <cell r="DL1007" t="b">
            <v>0</v>
          </cell>
          <cell r="DN1007" t="b">
            <v>0</v>
          </cell>
          <cell r="DP1007" t="b">
            <v>0</v>
          </cell>
          <cell r="DV1007">
            <v>0</v>
          </cell>
          <cell r="DX1007">
            <v>0</v>
          </cell>
          <cell r="DZ1007">
            <v>0</v>
          </cell>
          <cell r="EB1007">
            <v>0</v>
          </cell>
          <cell r="ED1007">
            <v>0</v>
          </cell>
          <cell r="EF1007">
            <v>0</v>
          </cell>
          <cell r="EJ1007">
            <v>0</v>
          </cell>
          <cell r="EL1007">
            <v>0</v>
          </cell>
          <cell r="EN1007">
            <v>0</v>
          </cell>
          <cell r="EP1007">
            <v>0</v>
          </cell>
          <cell r="ER1007">
            <v>0</v>
          </cell>
          <cell r="ET1007">
            <v>0</v>
          </cell>
          <cell r="EX1007">
            <v>0</v>
          </cell>
          <cell r="EZ1007">
            <v>0</v>
          </cell>
          <cell r="FD1007">
            <v>0</v>
          </cell>
          <cell r="FF1007">
            <v>0</v>
          </cell>
        </row>
        <row r="1008">
          <cell r="A1008" t="str">
            <v>Elkedler_DKW0_2013</v>
          </cell>
          <cell r="B1008" t="str">
            <v>DK-West</v>
          </cell>
          <cell r="G1008">
            <v>0</v>
          </cell>
          <cell r="H1008">
            <v>0</v>
          </cell>
          <cell r="AK1008">
            <v>0</v>
          </cell>
          <cell r="AL1008">
            <v>0</v>
          </cell>
          <cell r="AN1008">
            <v>0</v>
          </cell>
          <cell r="AO1008">
            <v>0</v>
          </cell>
          <cell r="AP1008">
            <v>0</v>
          </cell>
          <cell r="AQ1008">
            <v>0</v>
          </cell>
          <cell r="BG1008" t="b">
            <v>0</v>
          </cell>
          <cell r="BO1008" t="b">
            <v>0</v>
          </cell>
          <cell r="CA1008" t="b">
            <v>0</v>
          </cell>
          <cell r="CB1008" t="b">
            <v>0</v>
          </cell>
          <cell r="CD1008" t="b">
            <v>0</v>
          </cell>
          <cell r="CE1008" t="b">
            <v>0</v>
          </cell>
          <cell r="CG1008" t="b">
            <v>0</v>
          </cell>
          <cell r="CH1008" t="b">
            <v>0</v>
          </cell>
          <cell r="CP1008">
            <v>0</v>
          </cell>
          <cell r="CT1008" t="b">
            <v>0</v>
          </cell>
          <cell r="CV1008" t="b">
            <v>0</v>
          </cell>
          <cell r="CX1008" t="b">
            <v>0</v>
          </cell>
          <cell r="CZ1008" t="b">
            <v>0</v>
          </cell>
          <cell r="DB1008" t="b">
            <v>0</v>
          </cell>
          <cell r="DD1008" t="b">
            <v>0</v>
          </cell>
          <cell r="DF1008" t="b">
            <v>0</v>
          </cell>
          <cell r="DH1008" t="b">
            <v>0</v>
          </cell>
          <cell r="DJ1008" t="b">
            <v>0</v>
          </cell>
          <cell r="DL1008" t="b">
            <v>0</v>
          </cell>
          <cell r="DN1008" t="b">
            <v>0</v>
          </cell>
          <cell r="DP1008" t="b">
            <v>0</v>
          </cell>
          <cell r="DV1008">
            <v>0</v>
          </cell>
          <cell r="DX1008">
            <v>0</v>
          </cell>
          <cell r="DZ1008">
            <v>0</v>
          </cell>
          <cell r="EB1008">
            <v>0</v>
          </cell>
          <cell r="ED1008">
            <v>0</v>
          </cell>
          <cell r="EF1008">
            <v>0</v>
          </cell>
          <cell r="EJ1008">
            <v>0</v>
          </cell>
          <cell r="EL1008">
            <v>0</v>
          </cell>
          <cell r="EN1008">
            <v>0</v>
          </cell>
          <cell r="EP1008">
            <v>0</v>
          </cell>
          <cell r="ER1008">
            <v>0</v>
          </cell>
          <cell r="ET1008">
            <v>0</v>
          </cell>
          <cell r="EX1008">
            <v>0</v>
          </cell>
          <cell r="EZ1008">
            <v>0</v>
          </cell>
          <cell r="FD1008">
            <v>0</v>
          </cell>
          <cell r="FF1008">
            <v>0</v>
          </cell>
        </row>
        <row r="1009">
          <cell r="A1009" t="str">
            <v>Elkedler_DKW0_2014</v>
          </cell>
          <cell r="B1009" t="str">
            <v>DK-West</v>
          </cell>
          <cell r="G1009">
            <v>-3.5</v>
          </cell>
          <cell r="H1009">
            <v>3.5</v>
          </cell>
          <cell r="AK1009">
            <v>-3.5</v>
          </cell>
          <cell r="AL1009">
            <v>0</v>
          </cell>
          <cell r="AN1009">
            <v>0</v>
          </cell>
          <cell r="AO1009">
            <v>0</v>
          </cell>
          <cell r="AP1009">
            <v>0</v>
          </cell>
          <cell r="AQ1009">
            <v>0</v>
          </cell>
          <cell r="BG1009" t="b">
            <v>0</v>
          </cell>
          <cell r="BO1009" t="b">
            <v>0</v>
          </cell>
          <cell r="CA1009" t="b">
            <v>0</v>
          </cell>
          <cell r="CB1009" t="b">
            <v>0</v>
          </cell>
          <cell r="CD1009" t="b">
            <v>0</v>
          </cell>
          <cell r="CE1009" t="b">
            <v>0</v>
          </cell>
          <cell r="CG1009" t="b">
            <v>0</v>
          </cell>
          <cell r="CH1009" t="b">
            <v>0</v>
          </cell>
          <cell r="CP1009">
            <v>0</v>
          </cell>
          <cell r="CT1009" t="b">
            <v>0</v>
          </cell>
          <cell r="CV1009" t="b">
            <v>0</v>
          </cell>
          <cell r="CX1009" t="b">
            <v>0</v>
          </cell>
          <cell r="CZ1009" t="b">
            <v>0</v>
          </cell>
          <cell r="DB1009" t="b">
            <v>0</v>
          </cell>
          <cell r="DD1009" t="b">
            <v>0</v>
          </cell>
          <cell r="DF1009" t="b">
            <v>0</v>
          </cell>
          <cell r="DH1009" t="b">
            <v>0</v>
          </cell>
          <cell r="DJ1009" t="b">
            <v>0</v>
          </cell>
          <cell r="DL1009" t="b">
            <v>0</v>
          </cell>
          <cell r="DN1009" t="b">
            <v>0</v>
          </cell>
          <cell r="DP1009" t="b">
            <v>0</v>
          </cell>
          <cell r="DV1009">
            <v>0</v>
          </cell>
          <cell r="DX1009">
            <v>0</v>
          </cell>
          <cell r="DZ1009">
            <v>0</v>
          </cell>
          <cell r="EB1009">
            <v>0</v>
          </cell>
          <cell r="ED1009">
            <v>0</v>
          </cell>
          <cell r="EF1009">
            <v>0</v>
          </cell>
          <cell r="EJ1009">
            <v>0</v>
          </cell>
          <cell r="EL1009">
            <v>0</v>
          </cell>
          <cell r="EN1009">
            <v>0</v>
          </cell>
          <cell r="EP1009">
            <v>0</v>
          </cell>
          <cell r="ER1009">
            <v>0</v>
          </cell>
          <cell r="ET1009">
            <v>0</v>
          </cell>
          <cell r="EX1009">
            <v>0</v>
          </cell>
          <cell r="EZ1009">
            <v>0</v>
          </cell>
          <cell r="FD1009">
            <v>0</v>
          </cell>
          <cell r="FF1009">
            <v>0</v>
          </cell>
        </row>
        <row r="1010">
          <cell r="A1010" t="str">
            <v>Elkedler_DKW0_2015</v>
          </cell>
          <cell r="B1010" t="str">
            <v>DK-West</v>
          </cell>
          <cell r="G1010">
            <v>-3.5</v>
          </cell>
          <cell r="H1010">
            <v>3.5</v>
          </cell>
          <cell r="AK1010">
            <v>-3.5</v>
          </cell>
          <cell r="AL1010">
            <v>0</v>
          </cell>
          <cell r="AN1010">
            <v>0</v>
          </cell>
          <cell r="AO1010">
            <v>0</v>
          </cell>
          <cell r="AP1010">
            <v>0</v>
          </cell>
          <cell r="AQ1010">
            <v>0</v>
          </cell>
          <cell r="BG1010" t="b">
            <v>0</v>
          </cell>
          <cell r="BO1010" t="b">
            <v>0</v>
          </cell>
          <cell r="CA1010" t="b">
            <v>0</v>
          </cell>
          <cell r="CB1010" t="b">
            <v>0</v>
          </cell>
          <cell r="CD1010" t="b">
            <v>0</v>
          </cell>
          <cell r="CE1010" t="b">
            <v>0</v>
          </cell>
          <cell r="CG1010" t="b">
            <v>0</v>
          </cell>
          <cell r="CH1010" t="b">
            <v>0</v>
          </cell>
          <cell r="CP1010">
            <v>0</v>
          </cell>
          <cell r="CT1010" t="b">
            <v>0</v>
          </cell>
          <cell r="CV1010" t="b">
            <v>0</v>
          </cell>
          <cell r="CX1010" t="b">
            <v>0</v>
          </cell>
          <cell r="CZ1010" t="b">
            <v>0</v>
          </cell>
          <cell r="DB1010" t="b">
            <v>0</v>
          </cell>
          <cell r="DD1010" t="b">
            <v>0</v>
          </cell>
          <cell r="DF1010" t="b">
            <v>0</v>
          </cell>
          <cell r="DH1010" t="b">
            <v>0</v>
          </cell>
          <cell r="DJ1010" t="b">
            <v>0</v>
          </cell>
          <cell r="DL1010" t="b">
            <v>0</v>
          </cell>
          <cell r="DN1010" t="b">
            <v>0</v>
          </cell>
          <cell r="DP1010" t="b">
            <v>0</v>
          </cell>
          <cell r="DV1010">
            <v>0</v>
          </cell>
          <cell r="DX1010">
            <v>0</v>
          </cell>
          <cell r="DZ1010">
            <v>0</v>
          </cell>
          <cell r="EB1010">
            <v>0</v>
          </cell>
          <cell r="ED1010">
            <v>0</v>
          </cell>
          <cell r="EF1010">
            <v>0</v>
          </cell>
          <cell r="EJ1010">
            <v>0</v>
          </cell>
          <cell r="EL1010">
            <v>0</v>
          </cell>
          <cell r="EN1010">
            <v>0</v>
          </cell>
          <cell r="EP1010">
            <v>0</v>
          </cell>
          <cell r="ER1010">
            <v>0</v>
          </cell>
          <cell r="ET1010">
            <v>0</v>
          </cell>
          <cell r="EX1010">
            <v>0</v>
          </cell>
          <cell r="EZ1010">
            <v>0</v>
          </cell>
          <cell r="FD1010">
            <v>0</v>
          </cell>
          <cell r="FF1010">
            <v>0</v>
          </cell>
        </row>
        <row r="1011">
          <cell r="A1011" t="str">
            <v>Elkedler_DKW0_2016</v>
          </cell>
          <cell r="B1011" t="str">
            <v>DK-West</v>
          </cell>
          <cell r="G1011">
            <v>-3.5</v>
          </cell>
          <cell r="H1011">
            <v>3.5</v>
          </cell>
          <cell r="AK1011">
            <v>-3.5</v>
          </cell>
          <cell r="AL1011">
            <v>0</v>
          </cell>
          <cell r="AN1011">
            <v>0</v>
          </cell>
          <cell r="AO1011">
            <v>0</v>
          </cell>
          <cell r="AP1011">
            <v>0</v>
          </cell>
          <cell r="AQ1011">
            <v>0</v>
          </cell>
          <cell r="BG1011" t="b">
            <v>0</v>
          </cell>
          <cell r="BO1011" t="b">
            <v>0</v>
          </cell>
          <cell r="CA1011" t="b">
            <v>0</v>
          </cell>
          <cell r="CB1011" t="b">
            <v>0</v>
          </cell>
          <cell r="CD1011" t="b">
            <v>0</v>
          </cell>
          <cell r="CE1011" t="b">
            <v>0</v>
          </cell>
          <cell r="CG1011" t="b">
            <v>0</v>
          </cell>
          <cell r="CH1011" t="b">
            <v>0</v>
          </cell>
          <cell r="CP1011">
            <v>0</v>
          </cell>
          <cell r="CT1011" t="b">
            <v>0</v>
          </cell>
          <cell r="CV1011" t="b">
            <v>0</v>
          </cell>
          <cell r="CX1011" t="b">
            <v>0</v>
          </cell>
          <cell r="CZ1011" t="b">
            <v>0</v>
          </cell>
          <cell r="DB1011" t="b">
            <v>0</v>
          </cell>
          <cell r="DD1011" t="b">
            <v>0</v>
          </cell>
          <cell r="DF1011" t="b">
            <v>0</v>
          </cell>
          <cell r="DH1011" t="b">
            <v>0</v>
          </cell>
          <cell r="DJ1011" t="b">
            <v>0</v>
          </cell>
          <cell r="DL1011" t="b">
            <v>0</v>
          </cell>
          <cell r="DN1011" t="b">
            <v>0</v>
          </cell>
          <cell r="DP1011" t="b">
            <v>0</v>
          </cell>
          <cell r="DV1011">
            <v>0</v>
          </cell>
          <cell r="DX1011">
            <v>0</v>
          </cell>
          <cell r="DZ1011">
            <v>0</v>
          </cell>
          <cell r="EB1011">
            <v>0</v>
          </cell>
          <cell r="ED1011">
            <v>0</v>
          </cell>
          <cell r="EF1011">
            <v>0</v>
          </cell>
          <cell r="EJ1011">
            <v>0</v>
          </cell>
          <cell r="EL1011">
            <v>0</v>
          </cell>
          <cell r="EN1011">
            <v>0</v>
          </cell>
          <cell r="EP1011">
            <v>0</v>
          </cell>
          <cell r="ER1011">
            <v>0</v>
          </cell>
          <cell r="ET1011">
            <v>0</v>
          </cell>
          <cell r="EX1011">
            <v>0</v>
          </cell>
          <cell r="EZ1011">
            <v>0</v>
          </cell>
          <cell r="FD1011">
            <v>0</v>
          </cell>
          <cell r="FF1011">
            <v>0</v>
          </cell>
        </row>
        <row r="1012">
          <cell r="A1012" t="str">
            <v>Elkedler_DKW0_2017</v>
          </cell>
          <cell r="B1012" t="str">
            <v>DK-West</v>
          </cell>
          <cell r="G1012">
            <v>-3.5</v>
          </cell>
          <cell r="H1012">
            <v>3.5</v>
          </cell>
          <cell r="AK1012">
            <v>-3.5</v>
          </cell>
          <cell r="AL1012">
            <v>0</v>
          </cell>
          <cell r="AN1012">
            <v>0</v>
          </cell>
          <cell r="AO1012">
            <v>0</v>
          </cell>
          <cell r="AP1012">
            <v>0</v>
          </cell>
          <cell r="AQ1012">
            <v>0</v>
          </cell>
          <cell r="BG1012" t="b">
            <v>0</v>
          </cell>
          <cell r="BO1012" t="b">
            <v>0</v>
          </cell>
          <cell r="CA1012" t="b">
            <v>0</v>
          </cell>
          <cell r="CB1012" t="b">
            <v>0</v>
          </cell>
          <cell r="CD1012" t="b">
            <v>0</v>
          </cell>
          <cell r="CE1012" t="b">
            <v>0</v>
          </cell>
          <cell r="CG1012" t="b">
            <v>0</v>
          </cell>
          <cell r="CH1012" t="b">
            <v>0</v>
          </cell>
          <cell r="CP1012">
            <v>0</v>
          </cell>
          <cell r="CT1012" t="b">
            <v>0</v>
          </cell>
          <cell r="CV1012" t="b">
            <v>0</v>
          </cell>
          <cell r="CX1012" t="b">
            <v>0</v>
          </cell>
          <cell r="CZ1012" t="b">
            <v>0</v>
          </cell>
          <cell r="DB1012" t="b">
            <v>0</v>
          </cell>
          <cell r="DD1012" t="b">
            <v>0</v>
          </cell>
          <cell r="DF1012" t="b">
            <v>0</v>
          </cell>
          <cell r="DH1012" t="b">
            <v>0</v>
          </cell>
          <cell r="DJ1012" t="b">
            <v>0</v>
          </cell>
          <cell r="DL1012" t="b">
            <v>0</v>
          </cell>
          <cell r="DN1012" t="b">
            <v>0</v>
          </cell>
          <cell r="DP1012" t="b">
            <v>0</v>
          </cell>
          <cell r="DV1012">
            <v>0</v>
          </cell>
          <cell r="DX1012">
            <v>0</v>
          </cell>
          <cell r="DZ1012">
            <v>0</v>
          </cell>
          <cell r="EB1012">
            <v>0</v>
          </cell>
          <cell r="ED1012">
            <v>0</v>
          </cell>
          <cell r="EF1012">
            <v>0</v>
          </cell>
          <cell r="EJ1012">
            <v>0</v>
          </cell>
          <cell r="EL1012">
            <v>0</v>
          </cell>
          <cell r="EN1012">
            <v>0</v>
          </cell>
          <cell r="EP1012">
            <v>0</v>
          </cell>
          <cell r="ER1012">
            <v>0</v>
          </cell>
          <cell r="ET1012">
            <v>0</v>
          </cell>
          <cell r="EX1012">
            <v>0</v>
          </cell>
          <cell r="EZ1012">
            <v>0</v>
          </cell>
          <cell r="FD1012">
            <v>0</v>
          </cell>
          <cell r="FF1012">
            <v>0</v>
          </cell>
        </row>
        <row r="1013">
          <cell r="A1013" t="str">
            <v>Elkedler_DKW0_2018</v>
          </cell>
          <cell r="B1013" t="str">
            <v>DK-West</v>
          </cell>
          <cell r="G1013">
            <v>-3.5</v>
          </cell>
          <cell r="H1013">
            <v>3.5</v>
          </cell>
          <cell r="AK1013">
            <v>-3.5</v>
          </cell>
          <cell r="AL1013">
            <v>0</v>
          </cell>
          <cell r="AN1013">
            <v>0</v>
          </cell>
          <cell r="AO1013">
            <v>0</v>
          </cell>
          <cell r="AP1013">
            <v>0</v>
          </cell>
          <cell r="AQ1013">
            <v>0</v>
          </cell>
          <cell r="BG1013" t="b">
            <v>0</v>
          </cell>
          <cell r="BO1013" t="b">
            <v>0</v>
          </cell>
          <cell r="CA1013" t="b">
            <v>0</v>
          </cell>
          <cell r="CB1013" t="b">
            <v>0</v>
          </cell>
          <cell r="CD1013" t="b">
            <v>0</v>
          </cell>
          <cell r="CE1013" t="b">
            <v>0</v>
          </cell>
          <cell r="CG1013" t="b">
            <v>0</v>
          </cell>
          <cell r="CH1013" t="b">
            <v>0</v>
          </cell>
          <cell r="CP1013">
            <v>0</v>
          </cell>
          <cell r="CT1013" t="b">
            <v>0</v>
          </cell>
          <cell r="CV1013" t="b">
            <v>0</v>
          </cell>
          <cell r="CX1013" t="b">
            <v>0</v>
          </cell>
          <cell r="CZ1013" t="b">
            <v>0</v>
          </cell>
          <cell r="DB1013" t="b">
            <v>0</v>
          </cell>
          <cell r="DD1013" t="b">
            <v>0</v>
          </cell>
          <cell r="DF1013" t="b">
            <v>0</v>
          </cell>
          <cell r="DH1013" t="b">
            <v>0</v>
          </cell>
          <cell r="DJ1013" t="b">
            <v>0</v>
          </cell>
          <cell r="DL1013" t="b">
            <v>0</v>
          </cell>
          <cell r="DN1013" t="b">
            <v>0</v>
          </cell>
          <cell r="DP1013" t="b">
            <v>0</v>
          </cell>
          <cell r="DV1013">
            <v>0</v>
          </cell>
          <cell r="DX1013">
            <v>0</v>
          </cell>
          <cell r="DZ1013">
            <v>0</v>
          </cell>
          <cell r="EB1013">
            <v>0</v>
          </cell>
          <cell r="ED1013">
            <v>0</v>
          </cell>
          <cell r="EF1013">
            <v>0</v>
          </cell>
          <cell r="EJ1013">
            <v>0</v>
          </cell>
          <cell r="EL1013">
            <v>0</v>
          </cell>
          <cell r="EN1013">
            <v>0</v>
          </cell>
          <cell r="EP1013">
            <v>0</v>
          </cell>
          <cell r="ER1013">
            <v>0</v>
          </cell>
          <cell r="ET1013">
            <v>0</v>
          </cell>
          <cell r="EX1013">
            <v>0</v>
          </cell>
          <cell r="EZ1013">
            <v>0</v>
          </cell>
          <cell r="FD1013">
            <v>0</v>
          </cell>
          <cell r="FF1013">
            <v>0</v>
          </cell>
        </row>
        <row r="1014">
          <cell r="A1014" t="str">
            <v>Elkedler_DKW0_2019</v>
          </cell>
          <cell r="B1014" t="str">
            <v>DK-West</v>
          </cell>
          <cell r="G1014">
            <v>-3.5</v>
          </cell>
          <cell r="H1014">
            <v>3.5</v>
          </cell>
          <cell r="AK1014">
            <v>-3.5</v>
          </cell>
          <cell r="AL1014">
            <v>0</v>
          </cell>
          <cell r="AN1014">
            <v>0</v>
          </cell>
          <cell r="AO1014">
            <v>0</v>
          </cell>
          <cell r="AP1014">
            <v>0</v>
          </cell>
          <cell r="AQ1014">
            <v>0</v>
          </cell>
          <cell r="BG1014" t="b">
            <v>0</v>
          </cell>
          <cell r="BO1014" t="b">
            <v>0</v>
          </cell>
          <cell r="CA1014" t="b">
            <v>0</v>
          </cell>
          <cell r="CB1014" t="b">
            <v>0</v>
          </cell>
          <cell r="CD1014" t="b">
            <v>0</v>
          </cell>
          <cell r="CE1014" t="b">
            <v>0</v>
          </cell>
          <cell r="CG1014" t="b">
            <v>0</v>
          </cell>
          <cell r="CH1014" t="b">
            <v>0</v>
          </cell>
          <cell r="CP1014">
            <v>0</v>
          </cell>
          <cell r="CT1014" t="b">
            <v>0</v>
          </cell>
          <cell r="CV1014" t="b">
            <v>0</v>
          </cell>
          <cell r="CX1014" t="b">
            <v>0</v>
          </cell>
          <cell r="CZ1014" t="b">
            <v>0</v>
          </cell>
          <cell r="DB1014" t="b">
            <v>0</v>
          </cell>
          <cell r="DD1014" t="b">
            <v>0</v>
          </cell>
          <cell r="DF1014" t="b">
            <v>0</v>
          </cell>
          <cell r="DH1014" t="b">
            <v>0</v>
          </cell>
          <cell r="DJ1014" t="b">
            <v>0</v>
          </cell>
          <cell r="DL1014" t="b">
            <v>0</v>
          </cell>
          <cell r="DN1014" t="b">
            <v>0</v>
          </cell>
          <cell r="DP1014" t="b">
            <v>0</v>
          </cell>
          <cell r="DV1014">
            <v>0</v>
          </cell>
          <cell r="DX1014">
            <v>0</v>
          </cell>
          <cell r="DZ1014">
            <v>0</v>
          </cell>
          <cell r="EB1014">
            <v>0</v>
          </cell>
          <cell r="ED1014">
            <v>0</v>
          </cell>
          <cell r="EF1014">
            <v>0</v>
          </cell>
          <cell r="EJ1014">
            <v>0</v>
          </cell>
          <cell r="EL1014">
            <v>0</v>
          </cell>
          <cell r="EN1014">
            <v>0</v>
          </cell>
          <cell r="EP1014">
            <v>0</v>
          </cell>
          <cell r="ER1014">
            <v>0</v>
          </cell>
          <cell r="ET1014">
            <v>0</v>
          </cell>
          <cell r="EX1014">
            <v>0</v>
          </cell>
          <cell r="EZ1014">
            <v>0</v>
          </cell>
          <cell r="FD1014">
            <v>0</v>
          </cell>
          <cell r="FF1014">
            <v>0</v>
          </cell>
        </row>
        <row r="1015">
          <cell r="A1015" t="str">
            <v>Elkedler_DKW0_2020</v>
          </cell>
          <cell r="B1015" t="str">
            <v>DK-West</v>
          </cell>
          <cell r="G1015">
            <v>-3.5</v>
          </cell>
          <cell r="H1015">
            <v>3.5</v>
          </cell>
          <cell r="AK1015">
            <v>-3.5</v>
          </cell>
          <cell r="AL1015">
            <v>0</v>
          </cell>
          <cell r="AN1015">
            <v>0</v>
          </cell>
          <cell r="AO1015">
            <v>0</v>
          </cell>
          <cell r="AP1015">
            <v>0</v>
          </cell>
          <cell r="AQ1015">
            <v>0</v>
          </cell>
          <cell r="BG1015" t="b">
            <v>0</v>
          </cell>
          <cell r="BO1015" t="b">
            <v>0</v>
          </cell>
          <cell r="CA1015" t="b">
            <v>0</v>
          </cell>
          <cell r="CB1015" t="b">
            <v>0</v>
          </cell>
          <cell r="CD1015" t="b">
            <v>0</v>
          </cell>
          <cell r="CE1015" t="b">
            <v>0</v>
          </cell>
          <cell r="CG1015" t="b">
            <v>0</v>
          </cell>
          <cell r="CH1015" t="b">
            <v>0</v>
          </cell>
          <cell r="CP1015">
            <v>0</v>
          </cell>
          <cell r="CT1015" t="b">
            <v>0</v>
          </cell>
          <cell r="CV1015" t="b">
            <v>0</v>
          </cell>
          <cell r="CX1015" t="b">
            <v>0</v>
          </cell>
          <cell r="CZ1015" t="b">
            <v>0</v>
          </cell>
          <cell r="DB1015" t="b">
            <v>0</v>
          </cell>
          <cell r="DD1015" t="b">
            <v>0</v>
          </cell>
          <cell r="DF1015" t="b">
            <v>0</v>
          </cell>
          <cell r="DH1015" t="b">
            <v>0</v>
          </cell>
          <cell r="DJ1015" t="b">
            <v>0</v>
          </cell>
          <cell r="DL1015" t="b">
            <v>0</v>
          </cell>
          <cell r="DN1015" t="b">
            <v>0</v>
          </cell>
          <cell r="DP1015" t="b">
            <v>0</v>
          </cell>
          <cell r="DV1015">
            <v>0</v>
          </cell>
          <cell r="DX1015">
            <v>0</v>
          </cell>
          <cell r="DZ1015">
            <v>0</v>
          </cell>
          <cell r="EB1015">
            <v>0</v>
          </cell>
          <cell r="ED1015">
            <v>0</v>
          </cell>
          <cell r="EF1015">
            <v>0</v>
          </cell>
          <cell r="EJ1015">
            <v>0</v>
          </cell>
          <cell r="EL1015">
            <v>0</v>
          </cell>
          <cell r="EN1015">
            <v>0</v>
          </cell>
          <cell r="EP1015">
            <v>0</v>
          </cell>
          <cell r="ER1015">
            <v>0</v>
          </cell>
          <cell r="ET1015">
            <v>0</v>
          </cell>
          <cell r="EX1015">
            <v>0</v>
          </cell>
          <cell r="EZ1015">
            <v>0</v>
          </cell>
          <cell r="FD1015">
            <v>0</v>
          </cell>
          <cell r="FF1015">
            <v>0</v>
          </cell>
        </row>
        <row r="1016">
          <cell r="A1016" t="str">
            <v>HydroDK-West</v>
          </cell>
          <cell r="B1016" t="str">
            <v>DK-West</v>
          </cell>
          <cell r="G1016">
            <v>10</v>
          </cell>
          <cell r="H1016">
            <v>0</v>
          </cell>
          <cell r="N1016">
            <v>19.633333333333336</v>
          </cell>
          <cell r="AK1016">
            <v>10</v>
          </cell>
          <cell r="AL1016">
            <v>0</v>
          </cell>
          <cell r="AN1016">
            <v>0</v>
          </cell>
          <cell r="AO1016">
            <v>0.5</v>
          </cell>
          <cell r="AP1016">
            <v>350</v>
          </cell>
          <cell r="AQ1016">
            <v>0</v>
          </cell>
          <cell r="BG1016" t="b">
            <v>1</v>
          </cell>
          <cell r="BO1016" t="b">
            <v>1</v>
          </cell>
          <cell r="CA1016" t="b">
            <v>1</v>
          </cell>
          <cell r="CB1016" t="b">
            <v>0</v>
          </cell>
          <cell r="CD1016" t="b">
            <v>0</v>
          </cell>
          <cell r="CE1016" t="b">
            <v>0</v>
          </cell>
          <cell r="CG1016" t="b">
            <v>0</v>
          </cell>
          <cell r="CH1016" t="b">
            <v>0</v>
          </cell>
          <cell r="CP1016" t="str">
            <v>ERHYDDAM</v>
          </cell>
          <cell r="CT1016" t="b">
            <v>1</v>
          </cell>
          <cell r="CV1016" t="b">
            <v>1</v>
          </cell>
          <cell r="CX1016" t="b">
            <v>1</v>
          </cell>
          <cell r="CZ1016" t="b">
            <v>1</v>
          </cell>
          <cell r="DB1016" t="b">
            <v>0</v>
          </cell>
          <cell r="DD1016" t="b">
            <v>0</v>
          </cell>
          <cell r="DF1016" t="b">
            <v>0</v>
          </cell>
          <cell r="DH1016" t="b">
            <v>0</v>
          </cell>
          <cell r="DJ1016" t="b">
            <v>0</v>
          </cell>
          <cell r="DL1016" t="b">
            <v>0</v>
          </cell>
          <cell r="DN1016" t="b">
            <v>0</v>
          </cell>
          <cell r="DP1016" t="b">
            <v>0</v>
          </cell>
          <cell r="DV1016">
            <v>10</v>
          </cell>
          <cell r="DX1016">
            <v>10</v>
          </cell>
          <cell r="DZ1016">
            <v>10</v>
          </cell>
          <cell r="EB1016">
            <v>10</v>
          </cell>
          <cell r="ED1016">
            <v>0</v>
          </cell>
          <cell r="EF1016">
            <v>0</v>
          </cell>
          <cell r="EJ1016">
            <v>0</v>
          </cell>
          <cell r="EL1016">
            <v>0</v>
          </cell>
          <cell r="EN1016">
            <v>0</v>
          </cell>
          <cell r="EP1016">
            <v>0</v>
          </cell>
          <cell r="ER1016">
            <v>0</v>
          </cell>
          <cell r="ET1016">
            <v>0</v>
          </cell>
          <cell r="EX1016">
            <v>0</v>
          </cell>
          <cell r="EZ1016">
            <v>0</v>
          </cell>
          <cell r="FD1016">
            <v>0</v>
          </cell>
          <cell r="FF1016">
            <v>0</v>
          </cell>
        </row>
        <row r="1017">
          <cell r="A1017" t="str">
            <v>IndustryCHP_DKW_2000</v>
          </cell>
          <cell r="B1017" t="str">
            <v>DK-West</v>
          </cell>
          <cell r="G1017">
            <v>333.34200071822852</v>
          </cell>
          <cell r="H1017">
            <v>0</v>
          </cell>
          <cell r="N1017">
            <v>1580.2413699999997</v>
          </cell>
          <cell r="AK1017">
            <v>333.34200071822852</v>
          </cell>
          <cell r="AL1017">
            <v>0</v>
          </cell>
          <cell r="AN1017">
            <v>0</v>
          </cell>
          <cell r="AO1017">
            <v>0</v>
          </cell>
          <cell r="AP1017">
            <v>0</v>
          </cell>
          <cell r="AQ1017">
            <v>0</v>
          </cell>
          <cell r="BG1017" t="b">
            <v>0</v>
          </cell>
          <cell r="BO1017" t="b">
            <v>0</v>
          </cell>
          <cell r="CA1017" t="b">
            <v>0</v>
          </cell>
          <cell r="CB1017" t="b">
            <v>0</v>
          </cell>
          <cell r="CD1017" t="b">
            <v>0</v>
          </cell>
          <cell r="CE1017" t="b">
            <v>0</v>
          </cell>
          <cell r="CG1017" t="b">
            <v>0</v>
          </cell>
          <cell r="CH1017" t="b">
            <v>0</v>
          </cell>
          <cell r="CP1017">
            <v>0</v>
          </cell>
          <cell r="CT1017" t="b">
            <v>0</v>
          </cell>
          <cell r="CV1017" t="b">
            <v>0</v>
          </cell>
          <cell r="CX1017" t="b">
            <v>0</v>
          </cell>
          <cell r="CZ1017" t="b">
            <v>0</v>
          </cell>
          <cell r="DB1017" t="b">
            <v>0</v>
          </cell>
          <cell r="DD1017" t="b">
            <v>0</v>
          </cell>
          <cell r="DF1017" t="b">
            <v>0</v>
          </cell>
          <cell r="DH1017" t="b">
            <v>0</v>
          </cell>
          <cell r="DJ1017" t="b">
            <v>0</v>
          </cell>
          <cell r="DL1017" t="b">
            <v>0</v>
          </cell>
          <cell r="DN1017" t="b">
            <v>0</v>
          </cell>
          <cell r="DP1017" t="b">
            <v>0</v>
          </cell>
          <cell r="DV1017">
            <v>0</v>
          </cell>
          <cell r="DX1017">
            <v>0</v>
          </cell>
          <cell r="DZ1017">
            <v>0</v>
          </cell>
          <cell r="EB1017">
            <v>0</v>
          </cell>
          <cell r="ED1017">
            <v>0</v>
          </cell>
          <cell r="EF1017">
            <v>0</v>
          </cell>
          <cell r="EJ1017">
            <v>0</v>
          </cell>
          <cell r="EL1017">
            <v>0</v>
          </cell>
          <cell r="EN1017">
            <v>0</v>
          </cell>
          <cell r="EP1017">
            <v>0</v>
          </cell>
          <cell r="ER1017">
            <v>0</v>
          </cell>
          <cell r="ET1017">
            <v>0</v>
          </cell>
          <cell r="EX1017">
            <v>0</v>
          </cell>
          <cell r="EZ1017">
            <v>0</v>
          </cell>
          <cell r="FD1017">
            <v>0</v>
          </cell>
          <cell r="FF1017">
            <v>0</v>
          </cell>
        </row>
        <row r="1018">
          <cell r="A1018" t="str">
            <v>IndustryCHP_DKW_2001</v>
          </cell>
          <cell r="B1018" t="str">
            <v>DK-West</v>
          </cell>
          <cell r="G1018">
            <v>343.62200076784939</v>
          </cell>
          <cell r="H1018">
            <v>0</v>
          </cell>
          <cell r="N1018">
            <v>1366.9965114000004</v>
          </cell>
          <cell r="AK1018">
            <v>343.62200076784939</v>
          </cell>
          <cell r="AL1018">
            <v>0</v>
          </cell>
          <cell r="AN1018">
            <v>0</v>
          </cell>
          <cell r="AO1018">
            <v>0</v>
          </cell>
          <cell r="AP1018">
            <v>0</v>
          </cell>
          <cell r="AQ1018">
            <v>0</v>
          </cell>
          <cell r="BG1018" t="b">
            <v>0</v>
          </cell>
          <cell r="BO1018" t="b">
            <v>0</v>
          </cell>
          <cell r="CA1018" t="b">
            <v>0</v>
          </cell>
          <cell r="CB1018" t="b">
            <v>0</v>
          </cell>
          <cell r="CD1018" t="b">
            <v>0</v>
          </cell>
          <cell r="CE1018" t="b">
            <v>0</v>
          </cell>
          <cell r="CG1018" t="b">
            <v>0</v>
          </cell>
          <cell r="CH1018" t="b">
            <v>0</v>
          </cell>
          <cell r="CP1018">
            <v>0</v>
          </cell>
          <cell r="CT1018" t="b">
            <v>0</v>
          </cell>
          <cell r="CV1018" t="b">
            <v>0</v>
          </cell>
          <cell r="CX1018" t="b">
            <v>0</v>
          </cell>
          <cell r="CZ1018" t="b">
            <v>0</v>
          </cell>
          <cell r="DB1018" t="b">
            <v>0</v>
          </cell>
          <cell r="DD1018" t="b">
            <v>0</v>
          </cell>
          <cell r="DF1018" t="b">
            <v>0</v>
          </cell>
          <cell r="DH1018" t="b">
            <v>0</v>
          </cell>
          <cell r="DJ1018" t="b">
            <v>0</v>
          </cell>
          <cell r="DL1018" t="b">
            <v>0</v>
          </cell>
          <cell r="DN1018" t="b">
            <v>0</v>
          </cell>
          <cell r="DP1018" t="b">
            <v>0</v>
          </cell>
          <cell r="DV1018">
            <v>0</v>
          </cell>
          <cell r="DX1018">
            <v>0</v>
          </cell>
          <cell r="DZ1018">
            <v>0</v>
          </cell>
          <cell r="EB1018">
            <v>0</v>
          </cell>
          <cell r="ED1018">
            <v>0</v>
          </cell>
          <cell r="EF1018">
            <v>0</v>
          </cell>
          <cell r="EJ1018">
            <v>0</v>
          </cell>
          <cell r="EL1018">
            <v>0</v>
          </cell>
          <cell r="EN1018">
            <v>0</v>
          </cell>
          <cell r="EP1018">
            <v>0</v>
          </cell>
          <cell r="ER1018">
            <v>0</v>
          </cell>
          <cell r="ET1018">
            <v>0</v>
          </cell>
          <cell r="EX1018">
            <v>0</v>
          </cell>
          <cell r="EZ1018">
            <v>0</v>
          </cell>
          <cell r="FD1018">
            <v>0</v>
          </cell>
          <cell r="FF1018">
            <v>0</v>
          </cell>
        </row>
        <row r="1019">
          <cell r="A1019" t="str">
            <v>IndustryCHP_DKW_2002</v>
          </cell>
          <cell r="B1019" t="str">
            <v>DK-West</v>
          </cell>
          <cell r="G1019">
            <v>341.89100075419992</v>
          </cell>
          <cell r="H1019">
            <v>0</v>
          </cell>
          <cell r="N1019">
            <v>1282.9573169999992</v>
          </cell>
          <cell r="AK1019">
            <v>341.89100075419992</v>
          </cell>
          <cell r="AL1019">
            <v>0</v>
          </cell>
          <cell r="AN1019">
            <v>0</v>
          </cell>
          <cell r="AO1019">
            <v>0</v>
          </cell>
          <cell r="AP1019">
            <v>0</v>
          </cell>
          <cell r="AQ1019">
            <v>0</v>
          </cell>
          <cell r="BG1019" t="b">
            <v>0</v>
          </cell>
          <cell r="BO1019" t="b">
            <v>0</v>
          </cell>
          <cell r="CA1019" t="b">
            <v>0</v>
          </cell>
          <cell r="CB1019" t="b">
            <v>0</v>
          </cell>
          <cell r="CD1019" t="b">
            <v>0</v>
          </cell>
          <cell r="CE1019" t="b">
            <v>0</v>
          </cell>
          <cell r="CG1019" t="b">
            <v>0</v>
          </cell>
          <cell r="CH1019" t="b">
            <v>0</v>
          </cell>
          <cell r="CP1019">
            <v>0</v>
          </cell>
          <cell r="CT1019" t="b">
            <v>0</v>
          </cell>
          <cell r="CV1019" t="b">
            <v>0</v>
          </cell>
          <cell r="CX1019" t="b">
            <v>0</v>
          </cell>
          <cell r="CZ1019" t="b">
            <v>0</v>
          </cell>
          <cell r="DB1019" t="b">
            <v>0</v>
          </cell>
          <cell r="DD1019" t="b">
            <v>0</v>
          </cell>
          <cell r="DF1019" t="b">
            <v>0</v>
          </cell>
          <cell r="DH1019" t="b">
            <v>0</v>
          </cell>
          <cell r="DJ1019" t="b">
            <v>0</v>
          </cell>
          <cell r="DL1019" t="b">
            <v>0</v>
          </cell>
          <cell r="DN1019" t="b">
            <v>0</v>
          </cell>
          <cell r="DP1019" t="b">
            <v>0</v>
          </cell>
          <cell r="DV1019">
            <v>0</v>
          </cell>
          <cell r="DX1019">
            <v>0</v>
          </cell>
          <cell r="DZ1019">
            <v>0</v>
          </cell>
          <cell r="EB1019">
            <v>0</v>
          </cell>
          <cell r="ED1019">
            <v>0</v>
          </cell>
          <cell r="EF1019">
            <v>0</v>
          </cell>
          <cell r="EJ1019">
            <v>0</v>
          </cell>
          <cell r="EL1019">
            <v>0</v>
          </cell>
          <cell r="EN1019">
            <v>0</v>
          </cell>
          <cell r="EP1019">
            <v>0</v>
          </cell>
          <cell r="ER1019">
            <v>0</v>
          </cell>
          <cell r="ET1019">
            <v>0</v>
          </cell>
          <cell r="EX1019">
            <v>0</v>
          </cell>
          <cell r="EZ1019">
            <v>0</v>
          </cell>
          <cell r="FD1019">
            <v>0</v>
          </cell>
          <cell r="FF1019">
            <v>0</v>
          </cell>
        </row>
        <row r="1020">
          <cell r="A1020" t="str">
            <v>IndustryCHP_DKW_2003</v>
          </cell>
          <cell r="B1020" t="str">
            <v>DK-West</v>
          </cell>
          <cell r="G1020">
            <v>348.87500077113509</v>
          </cell>
          <cell r="H1020">
            <v>0</v>
          </cell>
          <cell r="N1020">
            <v>1222.6046070000002</v>
          </cell>
          <cell r="AK1020">
            <v>348.87500077113509</v>
          </cell>
          <cell r="AL1020">
            <v>0</v>
          </cell>
          <cell r="AN1020">
            <v>0</v>
          </cell>
          <cell r="AO1020">
            <v>0</v>
          </cell>
          <cell r="AP1020">
            <v>0</v>
          </cell>
          <cell r="AQ1020">
            <v>0</v>
          </cell>
          <cell r="BG1020" t="b">
            <v>0</v>
          </cell>
          <cell r="BO1020" t="b">
            <v>0</v>
          </cell>
          <cell r="CA1020" t="b">
            <v>0</v>
          </cell>
          <cell r="CB1020" t="b">
            <v>0</v>
          </cell>
          <cell r="CD1020" t="b">
            <v>0</v>
          </cell>
          <cell r="CE1020" t="b">
            <v>0</v>
          </cell>
          <cell r="CG1020" t="b">
            <v>0</v>
          </cell>
          <cell r="CH1020" t="b">
            <v>0</v>
          </cell>
          <cell r="CP1020">
            <v>0</v>
          </cell>
          <cell r="CT1020" t="b">
            <v>0</v>
          </cell>
          <cell r="CV1020" t="b">
            <v>0</v>
          </cell>
          <cell r="CX1020" t="b">
            <v>0</v>
          </cell>
          <cell r="CZ1020" t="b">
            <v>0</v>
          </cell>
          <cell r="DB1020" t="b">
            <v>0</v>
          </cell>
          <cell r="DD1020" t="b">
            <v>0</v>
          </cell>
          <cell r="DF1020" t="b">
            <v>0</v>
          </cell>
          <cell r="DH1020" t="b">
            <v>0</v>
          </cell>
          <cell r="DJ1020" t="b">
            <v>0</v>
          </cell>
          <cell r="DL1020" t="b">
            <v>0</v>
          </cell>
          <cell r="DN1020" t="b">
            <v>0</v>
          </cell>
          <cell r="DP1020" t="b">
            <v>0</v>
          </cell>
          <cell r="DV1020">
            <v>0</v>
          </cell>
          <cell r="DX1020">
            <v>0</v>
          </cell>
          <cell r="DZ1020">
            <v>0</v>
          </cell>
          <cell r="EB1020">
            <v>0</v>
          </cell>
          <cell r="ED1020">
            <v>0</v>
          </cell>
          <cell r="EF1020">
            <v>0</v>
          </cell>
          <cell r="EJ1020">
            <v>0</v>
          </cell>
          <cell r="EL1020">
            <v>0</v>
          </cell>
          <cell r="EN1020">
            <v>0</v>
          </cell>
          <cell r="EP1020">
            <v>0</v>
          </cell>
          <cell r="ER1020">
            <v>0</v>
          </cell>
          <cell r="ET1020">
            <v>0</v>
          </cell>
          <cell r="EX1020">
            <v>0</v>
          </cell>
          <cell r="EZ1020">
            <v>0</v>
          </cell>
          <cell r="FD1020">
            <v>0</v>
          </cell>
          <cell r="FF1020">
            <v>0</v>
          </cell>
        </row>
        <row r="1021">
          <cell r="A1021" t="str">
            <v>IndustryCHP_DKW_2004</v>
          </cell>
          <cell r="B1021" t="str">
            <v>DK-West</v>
          </cell>
          <cell r="G1021">
            <v>348.18800077680498</v>
          </cell>
          <cell r="H1021">
            <v>0</v>
          </cell>
          <cell r="N1021">
            <v>1247.00955245</v>
          </cell>
          <cell r="AK1021">
            <v>348.18800077680498</v>
          </cell>
          <cell r="AL1021">
            <v>0</v>
          </cell>
          <cell r="AN1021">
            <v>0</v>
          </cell>
          <cell r="AO1021">
            <v>0</v>
          </cell>
          <cell r="AP1021">
            <v>0</v>
          </cell>
          <cell r="AQ1021">
            <v>0</v>
          </cell>
          <cell r="BG1021" t="b">
            <v>0</v>
          </cell>
          <cell r="BO1021" t="b">
            <v>0</v>
          </cell>
          <cell r="CA1021" t="b">
            <v>0</v>
          </cell>
          <cell r="CB1021" t="b">
            <v>0</v>
          </cell>
          <cell r="CD1021" t="b">
            <v>0</v>
          </cell>
          <cell r="CE1021" t="b">
            <v>0</v>
          </cell>
          <cell r="CG1021" t="b">
            <v>0</v>
          </cell>
          <cell r="CH1021" t="b">
            <v>0</v>
          </cell>
          <cell r="CP1021">
            <v>0</v>
          </cell>
          <cell r="CT1021" t="b">
            <v>0</v>
          </cell>
          <cell r="CV1021" t="b">
            <v>0</v>
          </cell>
          <cell r="CX1021" t="b">
            <v>0</v>
          </cell>
          <cell r="CZ1021" t="b">
            <v>0</v>
          </cell>
          <cell r="DB1021" t="b">
            <v>0</v>
          </cell>
          <cell r="DD1021" t="b">
            <v>0</v>
          </cell>
          <cell r="DF1021" t="b">
            <v>0</v>
          </cell>
          <cell r="DH1021" t="b">
            <v>0</v>
          </cell>
          <cell r="DJ1021" t="b">
            <v>0</v>
          </cell>
          <cell r="DL1021" t="b">
            <v>0</v>
          </cell>
          <cell r="DN1021" t="b">
            <v>0</v>
          </cell>
          <cell r="DP1021" t="b">
            <v>0</v>
          </cell>
          <cell r="DV1021">
            <v>0</v>
          </cell>
          <cell r="DX1021">
            <v>0</v>
          </cell>
          <cell r="DZ1021">
            <v>0</v>
          </cell>
          <cell r="EB1021">
            <v>0</v>
          </cell>
          <cell r="ED1021">
            <v>0</v>
          </cell>
          <cell r="EF1021">
            <v>0</v>
          </cell>
          <cell r="EJ1021">
            <v>0</v>
          </cell>
          <cell r="EL1021">
            <v>0</v>
          </cell>
          <cell r="EN1021">
            <v>0</v>
          </cell>
          <cell r="EP1021">
            <v>0</v>
          </cell>
          <cell r="ER1021">
            <v>0</v>
          </cell>
          <cell r="ET1021">
            <v>0</v>
          </cell>
          <cell r="EX1021">
            <v>0</v>
          </cell>
          <cell r="EZ1021">
            <v>0</v>
          </cell>
          <cell r="FD1021">
            <v>0</v>
          </cell>
          <cell r="FF1021">
            <v>0</v>
          </cell>
        </row>
        <row r="1022">
          <cell r="A1022" t="str">
            <v>IndustryCHP_DKW_2005</v>
          </cell>
          <cell r="B1022" t="str">
            <v>DK-West</v>
          </cell>
          <cell r="G1022">
            <v>349.19400071911514</v>
          </cell>
          <cell r="H1022">
            <v>0</v>
          </cell>
          <cell r="N1022">
            <v>892.82853423262702</v>
          </cell>
          <cell r="AK1022">
            <v>349.19400071911514</v>
          </cell>
          <cell r="AL1022">
            <v>0</v>
          </cell>
          <cell r="AN1022">
            <v>0</v>
          </cell>
          <cell r="AO1022">
            <v>0</v>
          </cell>
          <cell r="AP1022">
            <v>0</v>
          </cell>
          <cell r="AQ1022">
            <v>0</v>
          </cell>
          <cell r="BG1022" t="b">
            <v>0</v>
          </cell>
          <cell r="BO1022" t="b">
            <v>0</v>
          </cell>
          <cell r="CA1022" t="b">
            <v>0</v>
          </cell>
          <cell r="CB1022" t="b">
            <v>0</v>
          </cell>
          <cell r="CD1022" t="b">
            <v>0</v>
          </cell>
          <cell r="CE1022" t="b">
            <v>0</v>
          </cell>
          <cell r="CG1022" t="b">
            <v>0</v>
          </cell>
          <cell r="CH1022" t="b">
            <v>0</v>
          </cell>
          <cell r="CP1022">
            <v>0</v>
          </cell>
          <cell r="CT1022" t="b">
            <v>0</v>
          </cell>
          <cell r="CV1022" t="b">
            <v>0</v>
          </cell>
          <cell r="CX1022" t="b">
            <v>0</v>
          </cell>
          <cell r="CZ1022" t="b">
            <v>0</v>
          </cell>
          <cell r="DB1022" t="b">
            <v>0</v>
          </cell>
          <cell r="DD1022" t="b">
            <v>0</v>
          </cell>
          <cell r="DF1022" t="b">
            <v>0</v>
          </cell>
          <cell r="DH1022" t="b">
            <v>0</v>
          </cell>
          <cell r="DJ1022" t="b">
            <v>0</v>
          </cell>
          <cell r="DL1022" t="b">
            <v>0</v>
          </cell>
          <cell r="DN1022" t="b">
            <v>0</v>
          </cell>
          <cell r="DP1022" t="b">
            <v>0</v>
          </cell>
          <cell r="DV1022">
            <v>0</v>
          </cell>
          <cell r="DX1022">
            <v>0</v>
          </cell>
          <cell r="DZ1022">
            <v>0</v>
          </cell>
          <cell r="EB1022">
            <v>0</v>
          </cell>
          <cell r="ED1022">
            <v>0</v>
          </cell>
          <cell r="EF1022">
            <v>0</v>
          </cell>
          <cell r="EJ1022">
            <v>0</v>
          </cell>
          <cell r="EL1022">
            <v>0</v>
          </cell>
          <cell r="EN1022">
            <v>0</v>
          </cell>
          <cell r="EP1022">
            <v>0</v>
          </cell>
          <cell r="ER1022">
            <v>0</v>
          </cell>
          <cell r="ET1022">
            <v>0</v>
          </cell>
          <cell r="EX1022">
            <v>0</v>
          </cell>
          <cell r="EZ1022">
            <v>0</v>
          </cell>
          <cell r="FD1022">
            <v>0</v>
          </cell>
          <cell r="FF1022">
            <v>0</v>
          </cell>
        </row>
        <row r="1023">
          <cell r="A1023" t="str">
            <v>IndustryCHP_DKW_2006</v>
          </cell>
          <cell r="B1023" t="str">
            <v>DK-West</v>
          </cell>
          <cell r="G1023">
            <v>330.70200072508305</v>
          </cell>
          <cell r="H1023">
            <v>0</v>
          </cell>
          <cell r="N1023">
            <v>738.79681314140555</v>
          </cell>
          <cell r="AK1023">
            <v>330.70200072508305</v>
          </cell>
          <cell r="AL1023">
            <v>0</v>
          </cell>
          <cell r="AN1023">
            <v>0</v>
          </cell>
          <cell r="AO1023">
            <v>0</v>
          </cell>
          <cell r="AP1023">
            <v>0</v>
          </cell>
          <cell r="AQ1023">
            <v>0</v>
          </cell>
          <cell r="BG1023" t="b">
            <v>0</v>
          </cell>
          <cell r="BO1023" t="b">
            <v>0</v>
          </cell>
          <cell r="CA1023" t="b">
            <v>0</v>
          </cell>
          <cell r="CB1023" t="b">
            <v>0</v>
          </cell>
          <cell r="CD1023" t="b">
            <v>0</v>
          </cell>
          <cell r="CE1023" t="b">
            <v>0</v>
          </cell>
          <cell r="CG1023" t="b">
            <v>0</v>
          </cell>
          <cell r="CH1023" t="b">
            <v>0</v>
          </cell>
          <cell r="CP1023">
            <v>0</v>
          </cell>
          <cell r="CT1023" t="b">
            <v>0</v>
          </cell>
          <cell r="CV1023" t="b">
            <v>0</v>
          </cell>
          <cell r="CX1023" t="b">
            <v>0</v>
          </cell>
          <cell r="CZ1023" t="b">
            <v>0</v>
          </cell>
          <cell r="DB1023" t="b">
            <v>0</v>
          </cell>
          <cell r="DD1023" t="b">
            <v>0</v>
          </cell>
          <cell r="DF1023" t="b">
            <v>0</v>
          </cell>
          <cell r="DH1023" t="b">
            <v>0</v>
          </cell>
          <cell r="DJ1023" t="b">
            <v>0</v>
          </cell>
          <cell r="DL1023" t="b">
            <v>0</v>
          </cell>
          <cell r="DN1023" t="b">
            <v>0</v>
          </cell>
          <cell r="DP1023" t="b">
            <v>0</v>
          </cell>
          <cell r="DV1023">
            <v>0</v>
          </cell>
          <cell r="DX1023">
            <v>0</v>
          </cell>
          <cell r="DZ1023">
            <v>0</v>
          </cell>
          <cell r="EB1023">
            <v>0</v>
          </cell>
          <cell r="ED1023">
            <v>0</v>
          </cell>
          <cell r="EF1023">
            <v>0</v>
          </cell>
          <cell r="EJ1023">
            <v>0</v>
          </cell>
          <cell r="EL1023">
            <v>0</v>
          </cell>
          <cell r="EN1023">
            <v>0</v>
          </cell>
          <cell r="EP1023">
            <v>0</v>
          </cell>
          <cell r="ER1023">
            <v>0</v>
          </cell>
          <cell r="ET1023">
            <v>0</v>
          </cell>
          <cell r="EX1023">
            <v>0</v>
          </cell>
          <cell r="EZ1023">
            <v>0</v>
          </cell>
          <cell r="FD1023">
            <v>0</v>
          </cell>
          <cell r="FF1023">
            <v>0</v>
          </cell>
        </row>
        <row r="1024">
          <cell r="A1024" t="str">
            <v>IndustryCHP_DKW_2007</v>
          </cell>
          <cell r="B1024" t="str">
            <v>DK-West</v>
          </cell>
          <cell r="G1024">
            <v>330.70200072508305</v>
          </cell>
          <cell r="H1024">
            <v>0</v>
          </cell>
          <cell r="N1024">
            <v>642.37310000000002</v>
          </cell>
          <cell r="AK1024">
            <v>330.70200072508305</v>
          </cell>
          <cell r="AL1024">
            <v>0</v>
          </cell>
          <cell r="AN1024">
            <v>0</v>
          </cell>
          <cell r="AO1024">
            <v>0</v>
          </cell>
          <cell r="AP1024">
            <v>0</v>
          </cell>
          <cell r="AQ1024">
            <v>0</v>
          </cell>
          <cell r="BG1024" t="b">
            <v>0</v>
          </cell>
          <cell r="BO1024" t="b">
            <v>0</v>
          </cell>
          <cell r="CA1024" t="b">
            <v>0</v>
          </cell>
          <cell r="CB1024" t="b">
            <v>0</v>
          </cell>
          <cell r="CD1024" t="b">
            <v>0</v>
          </cell>
          <cell r="CE1024" t="b">
            <v>0</v>
          </cell>
          <cell r="CG1024" t="b">
            <v>0</v>
          </cell>
          <cell r="CH1024" t="b">
            <v>0</v>
          </cell>
          <cell r="CP1024">
            <v>0</v>
          </cell>
          <cell r="CT1024" t="b">
            <v>0</v>
          </cell>
          <cell r="CV1024" t="b">
            <v>0</v>
          </cell>
          <cell r="CX1024" t="b">
            <v>0</v>
          </cell>
          <cell r="CZ1024" t="b">
            <v>0</v>
          </cell>
          <cell r="DB1024" t="b">
            <v>0</v>
          </cell>
          <cell r="DD1024" t="b">
            <v>0</v>
          </cell>
          <cell r="DF1024" t="b">
            <v>0</v>
          </cell>
          <cell r="DH1024" t="b">
            <v>0</v>
          </cell>
          <cell r="DJ1024" t="b">
            <v>0</v>
          </cell>
          <cell r="DL1024" t="b">
            <v>0</v>
          </cell>
          <cell r="DN1024" t="b">
            <v>0</v>
          </cell>
          <cell r="DP1024" t="b">
            <v>0</v>
          </cell>
          <cell r="DV1024">
            <v>0</v>
          </cell>
          <cell r="DX1024">
            <v>0</v>
          </cell>
          <cell r="DZ1024">
            <v>0</v>
          </cell>
          <cell r="EB1024">
            <v>0</v>
          </cell>
          <cell r="ED1024">
            <v>0</v>
          </cell>
          <cell r="EF1024">
            <v>0</v>
          </cell>
          <cell r="EJ1024">
            <v>0</v>
          </cell>
          <cell r="EL1024">
            <v>0</v>
          </cell>
          <cell r="EN1024">
            <v>0</v>
          </cell>
          <cell r="EP1024">
            <v>0</v>
          </cell>
          <cell r="ER1024">
            <v>0</v>
          </cell>
          <cell r="ET1024">
            <v>0</v>
          </cell>
          <cell r="EX1024">
            <v>0</v>
          </cell>
          <cell r="EZ1024">
            <v>0</v>
          </cell>
          <cell r="FD1024">
            <v>0</v>
          </cell>
          <cell r="FF1024">
            <v>0</v>
          </cell>
        </row>
        <row r="1025">
          <cell r="A1025" t="str">
            <v>IndustryCHP_DKW_2008</v>
          </cell>
          <cell r="B1025" t="str">
            <v>DK-West</v>
          </cell>
          <cell r="G1025">
            <v>330.70200072508305</v>
          </cell>
          <cell r="H1025">
            <v>0</v>
          </cell>
          <cell r="N1025">
            <v>575.33336445069972</v>
          </cell>
          <cell r="AK1025">
            <v>330.70200072508305</v>
          </cell>
          <cell r="AL1025">
            <v>0</v>
          </cell>
          <cell r="AN1025">
            <v>0</v>
          </cell>
          <cell r="AO1025">
            <v>0</v>
          </cell>
          <cell r="AP1025">
            <v>0</v>
          </cell>
          <cell r="AQ1025">
            <v>0</v>
          </cell>
          <cell r="BG1025" t="b">
            <v>0</v>
          </cell>
          <cell r="BO1025" t="b">
            <v>0</v>
          </cell>
          <cell r="CA1025" t="b">
            <v>0</v>
          </cell>
          <cell r="CB1025" t="b">
            <v>0</v>
          </cell>
          <cell r="CD1025" t="b">
            <v>0</v>
          </cell>
          <cell r="CE1025" t="b">
            <v>0</v>
          </cell>
          <cell r="CG1025" t="b">
            <v>0</v>
          </cell>
          <cell r="CH1025" t="b">
            <v>0</v>
          </cell>
          <cell r="CP1025">
            <v>0</v>
          </cell>
          <cell r="CT1025" t="b">
            <v>0</v>
          </cell>
          <cell r="CV1025" t="b">
            <v>0</v>
          </cell>
          <cell r="CX1025" t="b">
            <v>0</v>
          </cell>
          <cell r="CZ1025" t="b">
            <v>0</v>
          </cell>
          <cell r="DB1025" t="b">
            <v>0</v>
          </cell>
          <cell r="DD1025" t="b">
            <v>0</v>
          </cell>
          <cell r="DF1025" t="b">
            <v>0</v>
          </cell>
          <cell r="DH1025" t="b">
            <v>0</v>
          </cell>
          <cell r="DJ1025" t="b">
            <v>0</v>
          </cell>
          <cell r="DL1025" t="b">
            <v>0</v>
          </cell>
          <cell r="DN1025" t="b">
            <v>0</v>
          </cell>
          <cell r="DP1025" t="b">
            <v>0</v>
          </cell>
          <cell r="DV1025">
            <v>0</v>
          </cell>
          <cell r="DX1025">
            <v>0</v>
          </cell>
          <cell r="DZ1025">
            <v>0</v>
          </cell>
          <cell r="EB1025">
            <v>0</v>
          </cell>
          <cell r="ED1025">
            <v>0</v>
          </cell>
          <cell r="EF1025">
            <v>0</v>
          </cell>
          <cell r="EJ1025">
            <v>0</v>
          </cell>
          <cell r="EL1025">
            <v>0</v>
          </cell>
          <cell r="EN1025">
            <v>0</v>
          </cell>
          <cell r="EP1025">
            <v>0</v>
          </cell>
          <cell r="ER1025">
            <v>0</v>
          </cell>
          <cell r="ET1025">
            <v>0</v>
          </cell>
          <cell r="EX1025">
            <v>0</v>
          </cell>
          <cell r="EZ1025">
            <v>0</v>
          </cell>
          <cell r="FD1025">
            <v>0</v>
          </cell>
          <cell r="FF1025">
            <v>0</v>
          </cell>
        </row>
        <row r="1026">
          <cell r="A1026" t="str">
            <v>IndustryCHP_DKW_2009</v>
          </cell>
          <cell r="B1026" t="str">
            <v>DK-West</v>
          </cell>
          <cell r="G1026">
            <v>330.70200072508305</v>
          </cell>
          <cell r="H1026">
            <v>0</v>
          </cell>
          <cell r="N1026">
            <v>567.86064052914503</v>
          </cell>
          <cell r="AK1026">
            <v>330.70200072508305</v>
          </cell>
          <cell r="AL1026">
            <v>0</v>
          </cell>
          <cell r="AN1026">
            <v>0</v>
          </cell>
          <cell r="AO1026">
            <v>0</v>
          </cell>
          <cell r="AP1026">
            <v>0</v>
          </cell>
          <cell r="AQ1026">
            <v>0</v>
          </cell>
          <cell r="BG1026" t="b">
            <v>0</v>
          </cell>
          <cell r="BO1026" t="b">
            <v>0</v>
          </cell>
          <cell r="CA1026" t="b">
            <v>0</v>
          </cell>
          <cell r="CB1026" t="b">
            <v>0</v>
          </cell>
          <cell r="CD1026" t="b">
            <v>0</v>
          </cell>
          <cell r="CE1026" t="b">
            <v>0</v>
          </cell>
          <cell r="CG1026" t="b">
            <v>0</v>
          </cell>
          <cell r="CH1026" t="b">
            <v>0</v>
          </cell>
          <cell r="CP1026">
            <v>0</v>
          </cell>
          <cell r="CT1026" t="b">
            <v>0</v>
          </cell>
          <cell r="CV1026" t="b">
            <v>0</v>
          </cell>
          <cell r="CX1026" t="b">
            <v>0</v>
          </cell>
          <cell r="CZ1026" t="b">
            <v>0</v>
          </cell>
          <cell r="DB1026" t="b">
            <v>0</v>
          </cell>
          <cell r="DD1026" t="b">
            <v>0</v>
          </cell>
          <cell r="DF1026" t="b">
            <v>0</v>
          </cell>
          <cell r="DH1026" t="b">
            <v>0</v>
          </cell>
          <cell r="DJ1026" t="b">
            <v>0</v>
          </cell>
          <cell r="DL1026" t="b">
            <v>0</v>
          </cell>
          <cell r="DN1026" t="b">
            <v>0</v>
          </cell>
          <cell r="DP1026" t="b">
            <v>0</v>
          </cell>
          <cell r="DV1026">
            <v>0</v>
          </cell>
          <cell r="DX1026">
            <v>0</v>
          </cell>
          <cell r="DZ1026">
            <v>0</v>
          </cell>
          <cell r="EB1026">
            <v>0</v>
          </cell>
          <cell r="ED1026">
            <v>0</v>
          </cell>
          <cell r="EF1026">
            <v>0</v>
          </cell>
          <cell r="EJ1026">
            <v>0</v>
          </cell>
          <cell r="EL1026">
            <v>0</v>
          </cell>
          <cell r="EN1026">
            <v>0</v>
          </cell>
          <cell r="EP1026">
            <v>0</v>
          </cell>
          <cell r="ER1026">
            <v>0</v>
          </cell>
          <cell r="ET1026">
            <v>0</v>
          </cell>
          <cell r="EX1026">
            <v>0</v>
          </cell>
          <cell r="EZ1026">
            <v>0</v>
          </cell>
          <cell r="FD1026">
            <v>0</v>
          </cell>
          <cell r="FF1026">
            <v>0</v>
          </cell>
        </row>
        <row r="1027">
          <cell r="A1027" t="str">
            <v>IndustryCHP_DKW_2010</v>
          </cell>
          <cell r="B1027" t="str">
            <v>DK-West</v>
          </cell>
          <cell r="G1027">
            <v>370</v>
          </cell>
          <cell r="H1027">
            <v>0</v>
          </cell>
          <cell r="N1027">
            <v>571.03575164025597</v>
          </cell>
          <cell r="AK1027">
            <v>370</v>
          </cell>
          <cell r="AL1027">
            <v>0</v>
          </cell>
          <cell r="AN1027">
            <v>0</v>
          </cell>
          <cell r="AO1027">
            <v>0</v>
          </cell>
          <cell r="AP1027">
            <v>0</v>
          </cell>
          <cell r="AQ1027">
            <v>0</v>
          </cell>
          <cell r="BG1027" t="b">
            <v>0</v>
          </cell>
          <cell r="BO1027" t="b">
            <v>0</v>
          </cell>
          <cell r="CA1027" t="b">
            <v>0</v>
          </cell>
          <cell r="CB1027" t="b">
            <v>0</v>
          </cell>
          <cell r="CD1027" t="b">
            <v>0</v>
          </cell>
          <cell r="CE1027" t="b">
            <v>0</v>
          </cell>
          <cell r="CG1027" t="b">
            <v>0</v>
          </cell>
          <cell r="CH1027" t="b">
            <v>0</v>
          </cell>
          <cell r="CP1027">
            <v>0</v>
          </cell>
          <cell r="CT1027" t="b">
            <v>0</v>
          </cell>
          <cell r="CV1027" t="b">
            <v>0</v>
          </cell>
          <cell r="CX1027" t="b">
            <v>0</v>
          </cell>
          <cell r="CZ1027" t="b">
            <v>0</v>
          </cell>
          <cell r="DB1027" t="b">
            <v>0</v>
          </cell>
          <cell r="DD1027" t="b">
            <v>0</v>
          </cell>
          <cell r="DF1027" t="b">
            <v>0</v>
          </cell>
          <cell r="DH1027" t="b">
            <v>0</v>
          </cell>
          <cell r="DJ1027" t="b">
            <v>0</v>
          </cell>
          <cell r="DL1027" t="b">
            <v>0</v>
          </cell>
          <cell r="DN1027" t="b">
            <v>0</v>
          </cell>
          <cell r="DP1027" t="b">
            <v>0</v>
          </cell>
          <cell r="DV1027">
            <v>0</v>
          </cell>
          <cell r="DX1027">
            <v>0</v>
          </cell>
          <cell r="DZ1027">
            <v>0</v>
          </cell>
          <cell r="EB1027">
            <v>0</v>
          </cell>
          <cell r="ED1027">
            <v>0</v>
          </cell>
          <cell r="EF1027">
            <v>0</v>
          </cell>
          <cell r="EJ1027">
            <v>0</v>
          </cell>
          <cell r="EL1027">
            <v>0</v>
          </cell>
          <cell r="EN1027">
            <v>0</v>
          </cell>
          <cell r="EP1027">
            <v>0</v>
          </cell>
          <cell r="ER1027">
            <v>0</v>
          </cell>
          <cell r="ET1027">
            <v>0</v>
          </cell>
          <cell r="EX1027">
            <v>0</v>
          </cell>
          <cell r="EZ1027">
            <v>0</v>
          </cell>
          <cell r="FD1027">
            <v>0</v>
          </cell>
          <cell r="FF1027">
            <v>0</v>
          </cell>
        </row>
        <row r="1028">
          <cell r="A1028" t="str">
            <v>IndustryCHP_DKW_2011</v>
          </cell>
          <cell r="B1028" t="str">
            <v>DK-West</v>
          </cell>
          <cell r="G1028">
            <v>323</v>
          </cell>
          <cell r="H1028">
            <v>0</v>
          </cell>
          <cell r="N1028">
            <v>597.06916986028216</v>
          </cell>
          <cell r="AK1028">
            <v>323</v>
          </cell>
          <cell r="AL1028">
            <v>0</v>
          </cell>
          <cell r="AN1028">
            <v>0</v>
          </cell>
          <cell r="AO1028">
            <v>0</v>
          </cell>
          <cell r="AP1028">
            <v>0</v>
          </cell>
          <cell r="AQ1028">
            <v>0</v>
          </cell>
          <cell r="BG1028" t="b">
            <v>0</v>
          </cell>
          <cell r="BO1028" t="b">
            <v>0</v>
          </cell>
          <cell r="CA1028" t="b">
            <v>0</v>
          </cell>
          <cell r="CB1028" t="b">
            <v>0</v>
          </cell>
          <cell r="CD1028" t="b">
            <v>0</v>
          </cell>
          <cell r="CE1028" t="b">
            <v>0</v>
          </cell>
          <cell r="CG1028" t="b">
            <v>0</v>
          </cell>
          <cell r="CH1028" t="b">
            <v>0</v>
          </cell>
          <cell r="CP1028">
            <v>0</v>
          </cell>
          <cell r="CT1028" t="b">
            <v>0</v>
          </cell>
          <cell r="CV1028" t="b">
            <v>0</v>
          </cell>
          <cell r="CX1028" t="b">
            <v>0</v>
          </cell>
          <cell r="CZ1028" t="b">
            <v>0</v>
          </cell>
          <cell r="DB1028" t="b">
            <v>0</v>
          </cell>
          <cell r="DD1028" t="b">
            <v>0</v>
          </cell>
          <cell r="DF1028" t="b">
            <v>0</v>
          </cell>
          <cell r="DH1028" t="b">
            <v>0</v>
          </cell>
          <cell r="DJ1028" t="b">
            <v>0</v>
          </cell>
          <cell r="DL1028" t="b">
            <v>0</v>
          </cell>
          <cell r="DN1028" t="b">
            <v>0</v>
          </cell>
          <cell r="DP1028" t="b">
            <v>0</v>
          </cell>
          <cell r="DV1028">
            <v>0</v>
          </cell>
          <cell r="DX1028">
            <v>0</v>
          </cell>
          <cell r="DZ1028">
            <v>0</v>
          </cell>
          <cell r="EB1028">
            <v>0</v>
          </cell>
          <cell r="ED1028">
            <v>0</v>
          </cell>
          <cell r="EF1028">
            <v>0</v>
          </cell>
          <cell r="EJ1028">
            <v>0</v>
          </cell>
          <cell r="EL1028">
            <v>0</v>
          </cell>
          <cell r="EN1028">
            <v>0</v>
          </cell>
          <cell r="EP1028">
            <v>0</v>
          </cell>
          <cell r="ER1028">
            <v>0</v>
          </cell>
          <cell r="ET1028">
            <v>0</v>
          </cell>
          <cell r="EX1028">
            <v>0</v>
          </cell>
          <cell r="EZ1028">
            <v>0</v>
          </cell>
          <cell r="FD1028">
            <v>0</v>
          </cell>
          <cell r="FF1028">
            <v>0</v>
          </cell>
        </row>
        <row r="1029">
          <cell r="A1029" t="str">
            <v>IndustryCHP_DKW_2012</v>
          </cell>
          <cell r="B1029" t="str">
            <v>DK-West</v>
          </cell>
          <cell r="G1029">
            <v>0</v>
          </cell>
          <cell r="H1029">
            <v>0</v>
          </cell>
          <cell r="N1029">
            <v>0</v>
          </cell>
          <cell r="AK1029">
            <v>0</v>
          </cell>
          <cell r="AL1029">
            <v>0</v>
          </cell>
          <cell r="AN1029">
            <v>0</v>
          </cell>
          <cell r="AO1029">
            <v>0</v>
          </cell>
          <cell r="AP1029">
            <v>0</v>
          </cell>
          <cell r="AQ1029">
            <v>0</v>
          </cell>
          <cell r="BG1029" t="b">
            <v>0</v>
          </cell>
          <cell r="BO1029" t="b">
            <v>0</v>
          </cell>
          <cell r="CA1029" t="b">
            <v>0</v>
          </cell>
          <cell r="CB1029" t="b">
            <v>0</v>
          </cell>
          <cell r="CD1029" t="b">
            <v>0</v>
          </cell>
          <cell r="CE1029" t="b">
            <v>0</v>
          </cell>
          <cell r="CG1029" t="b">
            <v>0</v>
          </cell>
          <cell r="CH1029" t="b">
            <v>0</v>
          </cell>
          <cell r="CP1029">
            <v>0</v>
          </cell>
          <cell r="CT1029" t="b">
            <v>0</v>
          </cell>
          <cell r="CV1029" t="b">
            <v>0</v>
          </cell>
          <cell r="CX1029" t="b">
            <v>0</v>
          </cell>
          <cell r="CZ1029" t="b">
            <v>0</v>
          </cell>
          <cell r="DB1029" t="b">
            <v>0</v>
          </cell>
          <cell r="DD1029" t="b">
            <v>0</v>
          </cell>
          <cell r="DF1029" t="b">
            <v>0</v>
          </cell>
          <cell r="DH1029" t="b">
            <v>0</v>
          </cell>
          <cell r="DJ1029" t="b">
            <v>0</v>
          </cell>
          <cell r="DL1029" t="b">
            <v>0</v>
          </cell>
          <cell r="DN1029" t="b">
            <v>0</v>
          </cell>
          <cell r="DP1029" t="b">
            <v>0</v>
          </cell>
          <cell r="DV1029">
            <v>0</v>
          </cell>
          <cell r="DX1029">
            <v>0</v>
          </cell>
          <cell r="DZ1029">
            <v>0</v>
          </cell>
          <cell r="EB1029">
            <v>0</v>
          </cell>
          <cell r="ED1029">
            <v>0</v>
          </cell>
          <cell r="EF1029">
            <v>0</v>
          </cell>
          <cell r="EJ1029">
            <v>0</v>
          </cell>
          <cell r="EL1029">
            <v>0</v>
          </cell>
          <cell r="EN1029">
            <v>0</v>
          </cell>
          <cell r="EP1029">
            <v>0</v>
          </cell>
          <cell r="ER1029">
            <v>0</v>
          </cell>
          <cell r="ET1029">
            <v>0</v>
          </cell>
          <cell r="EX1029">
            <v>0</v>
          </cell>
          <cell r="EZ1029">
            <v>0</v>
          </cell>
          <cell r="FD1029">
            <v>0</v>
          </cell>
          <cell r="FF1029">
            <v>0</v>
          </cell>
        </row>
        <row r="1030">
          <cell r="A1030" t="str">
            <v>IndustryCHP_DKW_2013</v>
          </cell>
          <cell r="B1030" t="str">
            <v>DK-West</v>
          </cell>
          <cell r="G1030">
            <v>0.64710877956994328</v>
          </cell>
          <cell r="H1030">
            <v>0</v>
          </cell>
          <cell r="N1030">
            <v>13.866616705070214</v>
          </cell>
          <cell r="AK1030">
            <v>0.64710877956994328</v>
          </cell>
          <cell r="AL1030">
            <v>0</v>
          </cell>
          <cell r="AN1030">
            <v>0</v>
          </cell>
          <cell r="AO1030">
            <v>0</v>
          </cell>
          <cell r="AP1030">
            <v>0</v>
          </cell>
          <cell r="AQ1030">
            <v>0</v>
          </cell>
          <cell r="BG1030" t="b">
            <v>0</v>
          </cell>
          <cell r="BO1030" t="b">
            <v>0</v>
          </cell>
          <cell r="CA1030" t="b">
            <v>0</v>
          </cell>
          <cell r="CB1030" t="b">
            <v>0</v>
          </cell>
          <cell r="CD1030" t="b">
            <v>0</v>
          </cell>
          <cell r="CE1030" t="b">
            <v>0</v>
          </cell>
          <cell r="CG1030" t="b">
            <v>0</v>
          </cell>
          <cell r="CH1030" t="b">
            <v>0</v>
          </cell>
          <cell r="CP1030">
            <v>0</v>
          </cell>
          <cell r="CT1030" t="b">
            <v>0</v>
          </cell>
          <cell r="CV1030" t="b">
            <v>0</v>
          </cell>
          <cell r="CX1030" t="b">
            <v>0</v>
          </cell>
          <cell r="CZ1030" t="b">
            <v>0</v>
          </cell>
          <cell r="DB1030" t="b">
            <v>0</v>
          </cell>
          <cell r="DD1030" t="b">
            <v>0</v>
          </cell>
          <cell r="DF1030" t="b">
            <v>0</v>
          </cell>
          <cell r="DH1030" t="b">
            <v>0</v>
          </cell>
          <cell r="DJ1030" t="b">
            <v>0</v>
          </cell>
          <cell r="DL1030" t="b">
            <v>0</v>
          </cell>
          <cell r="DN1030" t="b">
            <v>0</v>
          </cell>
          <cell r="DP1030" t="b">
            <v>0</v>
          </cell>
          <cell r="DV1030">
            <v>0</v>
          </cell>
          <cell r="DX1030">
            <v>0</v>
          </cell>
          <cell r="DZ1030">
            <v>0</v>
          </cell>
          <cell r="EB1030">
            <v>0</v>
          </cell>
          <cell r="ED1030">
            <v>0</v>
          </cell>
          <cell r="EF1030">
            <v>0</v>
          </cell>
          <cell r="EJ1030">
            <v>0</v>
          </cell>
          <cell r="EL1030">
            <v>0</v>
          </cell>
          <cell r="EN1030">
            <v>0</v>
          </cell>
          <cell r="EP1030">
            <v>0</v>
          </cell>
          <cell r="ER1030">
            <v>0</v>
          </cell>
          <cell r="ET1030">
            <v>0</v>
          </cell>
          <cell r="EX1030">
            <v>0</v>
          </cell>
          <cell r="EZ1030">
            <v>0</v>
          </cell>
          <cell r="FD1030">
            <v>0</v>
          </cell>
          <cell r="FF1030">
            <v>0</v>
          </cell>
        </row>
        <row r="1031">
          <cell r="A1031" t="str">
            <v>IndustryCHP_DKW_2014</v>
          </cell>
          <cell r="B1031" t="str">
            <v>DK-West</v>
          </cell>
          <cell r="G1031">
            <v>0.61340740740740474</v>
          </cell>
          <cell r="H1031">
            <v>0</v>
          </cell>
          <cell r="N1031">
            <v>13.144444444444389</v>
          </cell>
          <cell r="AK1031">
            <v>0.61340740740740474</v>
          </cell>
          <cell r="AL1031">
            <v>0</v>
          </cell>
          <cell r="AN1031">
            <v>0</v>
          </cell>
          <cell r="AO1031">
            <v>0</v>
          </cell>
          <cell r="AP1031">
            <v>0</v>
          </cell>
          <cell r="AQ1031">
            <v>0</v>
          </cell>
          <cell r="BG1031" t="b">
            <v>0</v>
          </cell>
          <cell r="BO1031" t="b">
            <v>0</v>
          </cell>
          <cell r="CA1031" t="b">
            <v>0</v>
          </cell>
          <cell r="CB1031" t="b">
            <v>0</v>
          </cell>
          <cell r="CD1031" t="b">
            <v>0</v>
          </cell>
          <cell r="CE1031" t="b">
            <v>0</v>
          </cell>
          <cell r="CG1031" t="b">
            <v>0</v>
          </cell>
          <cell r="CH1031" t="b">
            <v>0</v>
          </cell>
          <cell r="CP1031">
            <v>0</v>
          </cell>
          <cell r="CT1031" t="b">
            <v>0</v>
          </cell>
          <cell r="CV1031" t="b">
            <v>0</v>
          </cell>
          <cell r="CX1031" t="b">
            <v>0</v>
          </cell>
          <cell r="CZ1031" t="b">
            <v>0</v>
          </cell>
          <cell r="DB1031" t="b">
            <v>0</v>
          </cell>
          <cell r="DD1031" t="b">
            <v>0</v>
          </cell>
          <cell r="DF1031" t="b">
            <v>0</v>
          </cell>
          <cell r="DH1031" t="b">
            <v>0</v>
          </cell>
          <cell r="DJ1031" t="b">
            <v>0</v>
          </cell>
          <cell r="DL1031" t="b">
            <v>0</v>
          </cell>
          <cell r="DN1031" t="b">
            <v>0</v>
          </cell>
          <cell r="DP1031" t="b">
            <v>0</v>
          </cell>
          <cell r="DV1031">
            <v>0</v>
          </cell>
          <cell r="DX1031">
            <v>0</v>
          </cell>
          <cell r="DZ1031">
            <v>0</v>
          </cell>
          <cell r="EB1031">
            <v>0</v>
          </cell>
          <cell r="ED1031">
            <v>0</v>
          </cell>
          <cell r="EF1031">
            <v>0</v>
          </cell>
          <cell r="EJ1031">
            <v>0</v>
          </cell>
          <cell r="EL1031">
            <v>0</v>
          </cell>
          <cell r="EN1031">
            <v>0</v>
          </cell>
          <cell r="EP1031">
            <v>0</v>
          </cell>
          <cell r="ER1031">
            <v>0</v>
          </cell>
          <cell r="ET1031">
            <v>0</v>
          </cell>
          <cell r="EX1031">
            <v>0</v>
          </cell>
          <cell r="EZ1031">
            <v>0</v>
          </cell>
          <cell r="FD1031">
            <v>0</v>
          </cell>
          <cell r="FF1031">
            <v>0</v>
          </cell>
        </row>
        <row r="1032">
          <cell r="A1032" t="str">
            <v>IndustryCHP_DKW_2015</v>
          </cell>
          <cell r="B1032" t="str">
            <v>DK-West</v>
          </cell>
          <cell r="G1032">
            <v>0.66059259259259306</v>
          </cell>
          <cell r="H1032">
            <v>0</v>
          </cell>
          <cell r="N1032">
            <v>14.155555555555566</v>
          </cell>
          <cell r="AK1032">
            <v>0.66059259259259306</v>
          </cell>
          <cell r="AL1032">
            <v>0</v>
          </cell>
          <cell r="AN1032">
            <v>0</v>
          </cell>
          <cell r="AO1032">
            <v>0</v>
          </cell>
          <cell r="AP1032">
            <v>0</v>
          </cell>
          <cell r="AQ1032">
            <v>0</v>
          </cell>
          <cell r="BG1032" t="b">
            <v>0</v>
          </cell>
          <cell r="BO1032" t="b">
            <v>0</v>
          </cell>
          <cell r="CA1032" t="b">
            <v>0</v>
          </cell>
          <cell r="CB1032" t="b">
            <v>0</v>
          </cell>
          <cell r="CD1032" t="b">
            <v>0</v>
          </cell>
          <cell r="CE1032" t="b">
            <v>0</v>
          </cell>
          <cell r="CG1032" t="b">
            <v>0</v>
          </cell>
          <cell r="CH1032" t="b">
            <v>0</v>
          </cell>
          <cell r="CP1032">
            <v>0</v>
          </cell>
          <cell r="CT1032" t="b">
            <v>0</v>
          </cell>
          <cell r="CV1032" t="b">
            <v>0</v>
          </cell>
          <cell r="CX1032" t="b">
            <v>0</v>
          </cell>
          <cell r="CZ1032" t="b">
            <v>0</v>
          </cell>
          <cell r="DB1032" t="b">
            <v>0</v>
          </cell>
          <cell r="DD1032" t="b">
            <v>0</v>
          </cell>
          <cell r="DF1032" t="b">
            <v>0</v>
          </cell>
          <cell r="DH1032" t="b">
            <v>0</v>
          </cell>
          <cell r="DJ1032" t="b">
            <v>0</v>
          </cell>
          <cell r="DL1032" t="b">
            <v>0</v>
          </cell>
          <cell r="DN1032" t="b">
            <v>0</v>
          </cell>
          <cell r="DP1032" t="b">
            <v>0</v>
          </cell>
          <cell r="DV1032">
            <v>0</v>
          </cell>
          <cell r="DX1032">
            <v>0</v>
          </cell>
          <cell r="DZ1032">
            <v>0</v>
          </cell>
          <cell r="EB1032">
            <v>0</v>
          </cell>
          <cell r="ED1032">
            <v>0</v>
          </cell>
          <cell r="EF1032">
            <v>0</v>
          </cell>
          <cell r="EJ1032">
            <v>0</v>
          </cell>
          <cell r="EL1032">
            <v>0</v>
          </cell>
          <cell r="EN1032">
            <v>0</v>
          </cell>
          <cell r="EP1032">
            <v>0</v>
          </cell>
          <cell r="ER1032">
            <v>0</v>
          </cell>
          <cell r="ET1032">
            <v>0</v>
          </cell>
          <cell r="EX1032">
            <v>0</v>
          </cell>
          <cell r="EZ1032">
            <v>0</v>
          </cell>
          <cell r="FD1032">
            <v>0</v>
          </cell>
          <cell r="FF1032">
            <v>0</v>
          </cell>
        </row>
        <row r="1033">
          <cell r="A1033" t="str">
            <v>IndustryCHP_DKW_2016</v>
          </cell>
          <cell r="B1033" t="str">
            <v>DK-West</v>
          </cell>
          <cell r="G1033">
            <v>0.70777777777778661</v>
          </cell>
          <cell r="H1033">
            <v>0</v>
          </cell>
          <cell r="N1033">
            <v>15.166666666666856</v>
          </cell>
          <cell r="AK1033">
            <v>0.70777777777778661</v>
          </cell>
          <cell r="AL1033">
            <v>0</v>
          </cell>
          <cell r="AN1033">
            <v>0</v>
          </cell>
          <cell r="AO1033">
            <v>0</v>
          </cell>
          <cell r="AP1033">
            <v>0</v>
          </cell>
          <cell r="AQ1033">
            <v>0</v>
          </cell>
          <cell r="BG1033" t="b">
            <v>0</v>
          </cell>
          <cell r="BO1033" t="b">
            <v>0</v>
          </cell>
          <cell r="CA1033" t="b">
            <v>0</v>
          </cell>
          <cell r="CB1033" t="b">
            <v>0</v>
          </cell>
          <cell r="CD1033" t="b">
            <v>0</v>
          </cell>
          <cell r="CE1033" t="b">
            <v>0</v>
          </cell>
          <cell r="CG1033" t="b">
            <v>0</v>
          </cell>
          <cell r="CH1033" t="b">
            <v>0</v>
          </cell>
          <cell r="CP1033">
            <v>0</v>
          </cell>
          <cell r="CT1033" t="b">
            <v>0</v>
          </cell>
          <cell r="CV1033" t="b">
            <v>0</v>
          </cell>
          <cell r="CX1033" t="b">
            <v>0</v>
          </cell>
          <cell r="CZ1033" t="b">
            <v>0</v>
          </cell>
          <cell r="DB1033" t="b">
            <v>0</v>
          </cell>
          <cell r="DD1033" t="b">
            <v>0</v>
          </cell>
          <cell r="DF1033" t="b">
            <v>0</v>
          </cell>
          <cell r="DH1033" t="b">
            <v>0</v>
          </cell>
          <cell r="DJ1033" t="b">
            <v>0</v>
          </cell>
          <cell r="DL1033" t="b">
            <v>0</v>
          </cell>
          <cell r="DN1033" t="b">
            <v>0</v>
          </cell>
          <cell r="DP1033" t="b">
            <v>0</v>
          </cell>
          <cell r="DV1033">
            <v>0</v>
          </cell>
          <cell r="DX1033">
            <v>0</v>
          </cell>
          <cell r="DZ1033">
            <v>0</v>
          </cell>
          <cell r="EB1033">
            <v>0</v>
          </cell>
          <cell r="ED1033">
            <v>0</v>
          </cell>
          <cell r="EF1033">
            <v>0</v>
          </cell>
          <cell r="EJ1033">
            <v>0</v>
          </cell>
          <cell r="EL1033">
            <v>0</v>
          </cell>
          <cell r="EN1033">
            <v>0</v>
          </cell>
          <cell r="EP1033">
            <v>0</v>
          </cell>
          <cell r="ER1033">
            <v>0</v>
          </cell>
          <cell r="ET1033">
            <v>0</v>
          </cell>
          <cell r="EX1033">
            <v>0</v>
          </cell>
          <cell r="EZ1033">
            <v>0</v>
          </cell>
          <cell r="FD1033">
            <v>0</v>
          </cell>
          <cell r="FF1033">
            <v>0</v>
          </cell>
        </row>
        <row r="1034">
          <cell r="A1034" t="str">
            <v>IndustryCHP_DKW_2017</v>
          </cell>
          <cell r="B1034" t="str">
            <v>DK-West</v>
          </cell>
          <cell r="G1034">
            <v>0.80214814814814184</v>
          </cell>
          <cell r="H1034">
            <v>0</v>
          </cell>
          <cell r="N1034">
            <v>17.188888888888755</v>
          </cell>
          <cell r="AK1034">
            <v>0.80214814814814184</v>
          </cell>
          <cell r="AL1034">
            <v>0</v>
          </cell>
          <cell r="AN1034">
            <v>0</v>
          </cell>
          <cell r="AO1034">
            <v>0</v>
          </cell>
          <cell r="AP1034">
            <v>0</v>
          </cell>
          <cell r="AQ1034">
            <v>0</v>
          </cell>
          <cell r="BG1034" t="b">
            <v>0</v>
          </cell>
          <cell r="BO1034" t="b">
            <v>0</v>
          </cell>
          <cell r="CA1034" t="b">
            <v>0</v>
          </cell>
          <cell r="CB1034" t="b">
            <v>0</v>
          </cell>
          <cell r="CD1034" t="b">
            <v>0</v>
          </cell>
          <cell r="CE1034" t="b">
            <v>0</v>
          </cell>
          <cell r="CG1034" t="b">
            <v>0</v>
          </cell>
          <cell r="CH1034" t="b">
            <v>0</v>
          </cell>
          <cell r="CP1034">
            <v>0</v>
          </cell>
          <cell r="CT1034" t="b">
            <v>0</v>
          </cell>
          <cell r="CV1034" t="b">
            <v>0</v>
          </cell>
          <cell r="CX1034" t="b">
            <v>0</v>
          </cell>
          <cell r="CZ1034" t="b">
            <v>0</v>
          </cell>
          <cell r="DB1034" t="b">
            <v>0</v>
          </cell>
          <cell r="DD1034" t="b">
            <v>0</v>
          </cell>
          <cell r="DF1034" t="b">
            <v>0</v>
          </cell>
          <cell r="DH1034" t="b">
            <v>0</v>
          </cell>
          <cell r="DJ1034" t="b">
            <v>0</v>
          </cell>
          <cell r="DL1034" t="b">
            <v>0</v>
          </cell>
          <cell r="DN1034" t="b">
            <v>0</v>
          </cell>
          <cell r="DP1034" t="b">
            <v>0</v>
          </cell>
          <cell r="DV1034">
            <v>0</v>
          </cell>
          <cell r="DX1034">
            <v>0</v>
          </cell>
          <cell r="DZ1034">
            <v>0</v>
          </cell>
          <cell r="EB1034">
            <v>0</v>
          </cell>
          <cell r="ED1034">
            <v>0</v>
          </cell>
          <cell r="EF1034">
            <v>0</v>
          </cell>
          <cell r="EJ1034">
            <v>0</v>
          </cell>
          <cell r="EL1034">
            <v>0</v>
          </cell>
          <cell r="EN1034">
            <v>0</v>
          </cell>
          <cell r="EP1034">
            <v>0</v>
          </cell>
          <cell r="ER1034">
            <v>0</v>
          </cell>
          <cell r="ET1034">
            <v>0</v>
          </cell>
          <cell r="EX1034">
            <v>0</v>
          </cell>
          <cell r="EZ1034">
            <v>0</v>
          </cell>
          <cell r="FD1034">
            <v>0</v>
          </cell>
          <cell r="FF1034">
            <v>0</v>
          </cell>
        </row>
        <row r="1035">
          <cell r="A1035" t="str">
            <v>IndustryCHP_DKW_2018</v>
          </cell>
          <cell r="B1035" t="str">
            <v>DK-West</v>
          </cell>
          <cell r="G1035">
            <v>0.75496296296295884</v>
          </cell>
          <cell r="H1035">
            <v>0</v>
          </cell>
          <cell r="N1035">
            <v>16.177777777777692</v>
          </cell>
          <cell r="AK1035">
            <v>0.75496296296295884</v>
          </cell>
          <cell r="AL1035">
            <v>0</v>
          </cell>
          <cell r="AN1035">
            <v>0</v>
          </cell>
          <cell r="AO1035">
            <v>0</v>
          </cell>
          <cell r="AP1035">
            <v>0</v>
          </cell>
          <cell r="AQ1035">
            <v>0</v>
          </cell>
          <cell r="BG1035" t="b">
            <v>0</v>
          </cell>
          <cell r="BO1035" t="b">
            <v>0</v>
          </cell>
          <cell r="CA1035" t="b">
            <v>0</v>
          </cell>
          <cell r="CB1035" t="b">
            <v>0</v>
          </cell>
          <cell r="CD1035" t="b">
            <v>0</v>
          </cell>
          <cell r="CE1035" t="b">
            <v>0</v>
          </cell>
          <cell r="CG1035" t="b">
            <v>0</v>
          </cell>
          <cell r="CH1035" t="b">
            <v>0</v>
          </cell>
          <cell r="CP1035">
            <v>0</v>
          </cell>
          <cell r="CT1035" t="b">
            <v>0</v>
          </cell>
          <cell r="CV1035" t="b">
            <v>0</v>
          </cell>
          <cell r="CX1035" t="b">
            <v>0</v>
          </cell>
          <cell r="CZ1035" t="b">
            <v>0</v>
          </cell>
          <cell r="DB1035" t="b">
            <v>0</v>
          </cell>
          <cell r="DD1035" t="b">
            <v>0</v>
          </cell>
          <cell r="DF1035" t="b">
            <v>0</v>
          </cell>
          <cell r="DH1035" t="b">
            <v>0</v>
          </cell>
          <cell r="DJ1035" t="b">
            <v>0</v>
          </cell>
          <cell r="DL1035" t="b">
            <v>0</v>
          </cell>
          <cell r="DN1035" t="b">
            <v>0</v>
          </cell>
          <cell r="DP1035" t="b">
            <v>0</v>
          </cell>
          <cell r="DV1035">
            <v>0</v>
          </cell>
          <cell r="DX1035">
            <v>0</v>
          </cell>
          <cell r="DZ1035">
            <v>0</v>
          </cell>
          <cell r="EB1035">
            <v>0</v>
          </cell>
          <cell r="ED1035">
            <v>0</v>
          </cell>
          <cell r="EF1035">
            <v>0</v>
          </cell>
          <cell r="EJ1035">
            <v>0</v>
          </cell>
          <cell r="EL1035">
            <v>0</v>
          </cell>
          <cell r="EN1035">
            <v>0</v>
          </cell>
          <cell r="EP1035">
            <v>0</v>
          </cell>
          <cell r="ER1035">
            <v>0</v>
          </cell>
          <cell r="ET1035">
            <v>0</v>
          </cell>
          <cell r="EX1035">
            <v>0</v>
          </cell>
          <cell r="EZ1035">
            <v>0</v>
          </cell>
          <cell r="FD1035">
            <v>0</v>
          </cell>
          <cell r="FF1035">
            <v>0</v>
          </cell>
        </row>
        <row r="1036">
          <cell r="A1036" t="str">
            <v>IndustryCHP_DKW_2019</v>
          </cell>
          <cell r="B1036" t="str">
            <v>DK-West</v>
          </cell>
          <cell r="G1036">
            <v>0.51903703703703885</v>
          </cell>
          <cell r="H1036">
            <v>0</v>
          </cell>
          <cell r="N1036">
            <v>11.122222222222263</v>
          </cell>
          <cell r="AK1036">
            <v>0.51903703703703885</v>
          </cell>
          <cell r="AL1036">
            <v>0</v>
          </cell>
          <cell r="AN1036">
            <v>0</v>
          </cell>
          <cell r="AO1036">
            <v>0</v>
          </cell>
          <cell r="AP1036">
            <v>0</v>
          </cell>
          <cell r="AQ1036">
            <v>0</v>
          </cell>
          <cell r="BG1036" t="b">
            <v>0</v>
          </cell>
          <cell r="BO1036" t="b">
            <v>0</v>
          </cell>
          <cell r="CA1036" t="b">
            <v>0</v>
          </cell>
          <cell r="CB1036" t="b">
            <v>0</v>
          </cell>
          <cell r="CD1036" t="b">
            <v>0</v>
          </cell>
          <cell r="CE1036" t="b">
            <v>0</v>
          </cell>
          <cell r="CG1036" t="b">
            <v>0</v>
          </cell>
          <cell r="CH1036" t="b">
            <v>0</v>
          </cell>
          <cell r="CP1036">
            <v>0</v>
          </cell>
          <cell r="CT1036" t="b">
            <v>0</v>
          </cell>
          <cell r="CV1036" t="b">
            <v>0</v>
          </cell>
          <cell r="CX1036" t="b">
            <v>0</v>
          </cell>
          <cell r="CZ1036" t="b">
            <v>0</v>
          </cell>
          <cell r="DB1036" t="b">
            <v>0</v>
          </cell>
          <cell r="DD1036" t="b">
            <v>0</v>
          </cell>
          <cell r="DF1036" t="b">
            <v>0</v>
          </cell>
          <cell r="DH1036" t="b">
            <v>0</v>
          </cell>
          <cell r="DJ1036" t="b">
            <v>0</v>
          </cell>
          <cell r="DL1036" t="b">
            <v>0</v>
          </cell>
          <cell r="DN1036" t="b">
            <v>0</v>
          </cell>
          <cell r="DP1036" t="b">
            <v>0</v>
          </cell>
          <cell r="DV1036">
            <v>0</v>
          </cell>
          <cell r="DX1036">
            <v>0</v>
          </cell>
          <cell r="DZ1036">
            <v>0</v>
          </cell>
          <cell r="EB1036">
            <v>0</v>
          </cell>
          <cell r="ED1036">
            <v>0</v>
          </cell>
          <cell r="EF1036">
            <v>0</v>
          </cell>
          <cell r="EJ1036">
            <v>0</v>
          </cell>
          <cell r="EL1036">
            <v>0</v>
          </cell>
          <cell r="EN1036">
            <v>0</v>
          </cell>
          <cell r="EP1036">
            <v>0</v>
          </cell>
          <cell r="ER1036">
            <v>0</v>
          </cell>
          <cell r="ET1036">
            <v>0</v>
          </cell>
          <cell r="EX1036">
            <v>0</v>
          </cell>
          <cell r="EZ1036">
            <v>0</v>
          </cell>
          <cell r="FD1036">
            <v>0</v>
          </cell>
          <cell r="FF1036">
            <v>0</v>
          </cell>
        </row>
        <row r="1037">
          <cell r="A1037" t="str">
            <v>IndustryCHP_DKW_2020</v>
          </cell>
          <cell r="B1037" t="str">
            <v>DK-West</v>
          </cell>
          <cell r="G1037">
            <v>0.75496296296295884</v>
          </cell>
          <cell r="H1037">
            <v>0</v>
          </cell>
          <cell r="N1037">
            <v>16.177777777777692</v>
          </cell>
          <cell r="AK1037">
            <v>0.75496296296295884</v>
          </cell>
          <cell r="AL1037">
            <v>0</v>
          </cell>
          <cell r="AN1037">
            <v>0</v>
          </cell>
          <cell r="AO1037">
            <v>0</v>
          </cell>
          <cell r="AP1037">
            <v>0</v>
          </cell>
          <cell r="AQ1037">
            <v>0</v>
          </cell>
          <cell r="BG1037" t="b">
            <v>0</v>
          </cell>
          <cell r="BO1037" t="b">
            <v>0</v>
          </cell>
          <cell r="CA1037" t="b">
            <v>0</v>
          </cell>
          <cell r="CB1037" t="b">
            <v>0</v>
          </cell>
          <cell r="CD1037" t="b">
            <v>0</v>
          </cell>
          <cell r="CE1037" t="b">
            <v>0</v>
          </cell>
          <cell r="CG1037" t="b">
            <v>0</v>
          </cell>
          <cell r="CH1037" t="b">
            <v>0</v>
          </cell>
          <cell r="CP1037">
            <v>0</v>
          </cell>
          <cell r="CT1037" t="b">
            <v>0</v>
          </cell>
          <cell r="CV1037" t="b">
            <v>0</v>
          </cell>
          <cell r="CX1037" t="b">
            <v>0</v>
          </cell>
          <cell r="CZ1037" t="b">
            <v>0</v>
          </cell>
          <cell r="DB1037" t="b">
            <v>0</v>
          </cell>
          <cell r="DD1037" t="b">
            <v>0</v>
          </cell>
          <cell r="DF1037" t="b">
            <v>0</v>
          </cell>
          <cell r="DH1037" t="b">
            <v>0</v>
          </cell>
          <cell r="DJ1037" t="b">
            <v>0</v>
          </cell>
          <cell r="DL1037" t="b">
            <v>0</v>
          </cell>
          <cell r="DN1037" t="b">
            <v>0</v>
          </cell>
          <cell r="DP1037" t="b">
            <v>0</v>
          </cell>
          <cell r="DV1037">
            <v>0</v>
          </cell>
          <cell r="DX1037">
            <v>0</v>
          </cell>
          <cell r="DZ1037">
            <v>0</v>
          </cell>
          <cell r="EB1037">
            <v>0</v>
          </cell>
          <cell r="ED1037">
            <v>0</v>
          </cell>
          <cell r="EF1037">
            <v>0</v>
          </cell>
          <cell r="EJ1037">
            <v>0</v>
          </cell>
          <cell r="EL1037">
            <v>0</v>
          </cell>
          <cell r="EN1037">
            <v>0</v>
          </cell>
          <cell r="EP1037">
            <v>0</v>
          </cell>
          <cell r="ER1037">
            <v>0</v>
          </cell>
          <cell r="ET1037">
            <v>0</v>
          </cell>
          <cell r="EX1037">
            <v>0</v>
          </cell>
          <cell r="EZ1037">
            <v>0</v>
          </cell>
          <cell r="FD1037">
            <v>0</v>
          </cell>
          <cell r="FF1037">
            <v>0</v>
          </cell>
        </row>
        <row r="1038">
          <cell r="A1038" t="str">
            <v>IndustryCHP_DKW_2021</v>
          </cell>
          <cell r="B1038" t="str">
            <v>DK-West</v>
          </cell>
          <cell r="G1038">
            <v>0.70777777777778128</v>
          </cell>
          <cell r="H1038">
            <v>0</v>
          </cell>
          <cell r="N1038">
            <v>15.166666666666742</v>
          </cell>
          <cell r="AK1038">
            <v>0.70777777777778128</v>
          </cell>
          <cell r="AL1038">
            <v>0</v>
          </cell>
          <cell r="AN1038">
            <v>0</v>
          </cell>
          <cell r="AO1038">
            <v>0</v>
          </cell>
          <cell r="AP1038">
            <v>0</v>
          </cell>
          <cell r="AQ1038">
            <v>0</v>
          </cell>
          <cell r="BG1038" t="b">
            <v>0</v>
          </cell>
          <cell r="BO1038" t="b">
            <v>0</v>
          </cell>
          <cell r="CA1038" t="b">
            <v>0</v>
          </cell>
          <cell r="CB1038" t="b">
            <v>0</v>
          </cell>
          <cell r="CD1038" t="b">
            <v>0</v>
          </cell>
          <cell r="CE1038" t="b">
            <v>0</v>
          </cell>
          <cell r="CG1038" t="b">
            <v>0</v>
          </cell>
          <cell r="CH1038" t="b">
            <v>0</v>
          </cell>
          <cell r="CP1038">
            <v>0</v>
          </cell>
          <cell r="CT1038" t="b">
            <v>0</v>
          </cell>
          <cell r="CV1038" t="b">
            <v>0</v>
          </cell>
          <cell r="CX1038" t="b">
            <v>0</v>
          </cell>
          <cell r="CZ1038" t="b">
            <v>0</v>
          </cell>
          <cell r="DB1038" t="b">
            <v>0</v>
          </cell>
          <cell r="DD1038" t="b">
            <v>0</v>
          </cell>
          <cell r="DF1038" t="b">
            <v>0</v>
          </cell>
          <cell r="DH1038" t="b">
            <v>0</v>
          </cell>
          <cell r="DJ1038" t="b">
            <v>0</v>
          </cell>
          <cell r="DL1038" t="b">
            <v>0</v>
          </cell>
          <cell r="DN1038" t="b">
            <v>0</v>
          </cell>
          <cell r="DP1038" t="b">
            <v>0</v>
          </cell>
          <cell r="DV1038">
            <v>0</v>
          </cell>
          <cell r="DX1038">
            <v>0</v>
          </cell>
          <cell r="DZ1038">
            <v>0</v>
          </cell>
          <cell r="EB1038">
            <v>0</v>
          </cell>
          <cell r="ED1038">
            <v>0</v>
          </cell>
          <cell r="EF1038">
            <v>0</v>
          </cell>
          <cell r="EJ1038">
            <v>0</v>
          </cell>
          <cell r="EL1038">
            <v>0</v>
          </cell>
          <cell r="EN1038">
            <v>0</v>
          </cell>
          <cell r="EP1038">
            <v>0</v>
          </cell>
          <cell r="ER1038">
            <v>0</v>
          </cell>
          <cell r="ET1038">
            <v>0</v>
          </cell>
          <cell r="EX1038">
            <v>0</v>
          </cell>
          <cell r="EZ1038">
            <v>0</v>
          </cell>
          <cell r="FD1038">
            <v>0</v>
          </cell>
          <cell r="FF1038">
            <v>0</v>
          </cell>
        </row>
        <row r="1039">
          <cell r="A1039" t="str">
            <v>IndustryCHP_DKW_2022</v>
          </cell>
          <cell r="B1039" t="str">
            <v>DK-West</v>
          </cell>
          <cell r="G1039">
            <v>0.70777777777777073</v>
          </cell>
          <cell r="H1039">
            <v>0</v>
          </cell>
          <cell r="N1039">
            <v>15.166666666666515</v>
          </cell>
          <cell r="AK1039">
            <v>0.70777777777777073</v>
          </cell>
          <cell r="AL1039">
            <v>0</v>
          </cell>
          <cell r="AN1039">
            <v>0</v>
          </cell>
          <cell r="AO1039">
            <v>0</v>
          </cell>
          <cell r="AP1039">
            <v>0</v>
          </cell>
          <cell r="AQ1039">
            <v>0</v>
          </cell>
          <cell r="BG1039" t="b">
            <v>0</v>
          </cell>
          <cell r="BO1039" t="b">
            <v>0</v>
          </cell>
          <cell r="CA1039" t="b">
            <v>0</v>
          </cell>
          <cell r="CB1039" t="b">
            <v>0</v>
          </cell>
          <cell r="CD1039" t="b">
            <v>0</v>
          </cell>
          <cell r="CE1039" t="b">
            <v>0</v>
          </cell>
          <cell r="CG1039" t="b">
            <v>0</v>
          </cell>
          <cell r="CH1039" t="b">
            <v>0</v>
          </cell>
          <cell r="CP1039">
            <v>0</v>
          </cell>
          <cell r="CT1039" t="b">
            <v>0</v>
          </cell>
          <cell r="CV1039" t="b">
            <v>0</v>
          </cell>
          <cell r="CX1039" t="b">
            <v>0</v>
          </cell>
          <cell r="CZ1039" t="b">
            <v>0</v>
          </cell>
          <cell r="DB1039" t="b">
            <v>0</v>
          </cell>
          <cell r="DD1039" t="b">
            <v>0</v>
          </cell>
          <cell r="DF1039" t="b">
            <v>0</v>
          </cell>
          <cell r="DH1039" t="b">
            <v>0</v>
          </cell>
          <cell r="DJ1039" t="b">
            <v>0</v>
          </cell>
          <cell r="DL1039" t="b">
            <v>0</v>
          </cell>
          <cell r="DN1039" t="b">
            <v>0</v>
          </cell>
          <cell r="DP1039" t="b">
            <v>0</v>
          </cell>
          <cell r="DV1039">
            <v>0</v>
          </cell>
          <cell r="DX1039">
            <v>0</v>
          </cell>
          <cell r="DZ1039">
            <v>0</v>
          </cell>
          <cell r="EB1039">
            <v>0</v>
          </cell>
          <cell r="ED1039">
            <v>0</v>
          </cell>
          <cell r="EF1039">
            <v>0</v>
          </cell>
          <cell r="EJ1039">
            <v>0</v>
          </cell>
          <cell r="EL1039">
            <v>0</v>
          </cell>
          <cell r="EN1039">
            <v>0</v>
          </cell>
          <cell r="EP1039">
            <v>0</v>
          </cell>
          <cell r="ER1039">
            <v>0</v>
          </cell>
          <cell r="ET1039">
            <v>0</v>
          </cell>
          <cell r="EX1039">
            <v>0</v>
          </cell>
          <cell r="EZ1039">
            <v>0</v>
          </cell>
          <cell r="FD1039">
            <v>0</v>
          </cell>
          <cell r="FF1039">
            <v>0</v>
          </cell>
        </row>
        <row r="1040">
          <cell r="A1040" t="str">
            <v>IndustryCHP_DKW_2023</v>
          </cell>
          <cell r="B1040" t="str">
            <v>DK-West</v>
          </cell>
          <cell r="G1040">
            <v>0.70777777777778128</v>
          </cell>
          <cell r="H1040">
            <v>0</v>
          </cell>
          <cell r="N1040">
            <v>15.166666666666742</v>
          </cell>
          <cell r="AK1040">
            <v>0.70777777777778128</v>
          </cell>
          <cell r="AL1040">
            <v>0</v>
          </cell>
          <cell r="AN1040">
            <v>0</v>
          </cell>
          <cell r="AO1040">
            <v>0</v>
          </cell>
          <cell r="AP1040">
            <v>0</v>
          </cell>
          <cell r="AQ1040">
            <v>0</v>
          </cell>
          <cell r="BG1040" t="b">
            <v>0</v>
          </cell>
          <cell r="BO1040" t="b">
            <v>0</v>
          </cell>
          <cell r="CA1040" t="b">
            <v>0</v>
          </cell>
          <cell r="CB1040" t="b">
            <v>0</v>
          </cell>
          <cell r="CD1040" t="b">
            <v>0</v>
          </cell>
          <cell r="CE1040" t="b">
            <v>0</v>
          </cell>
          <cell r="CG1040" t="b">
            <v>0</v>
          </cell>
          <cell r="CH1040" t="b">
            <v>0</v>
          </cell>
          <cell r="CP1040">
            <v>0</v>
          </cell>
          <cell r="CT1040" t="b">
            <v>0</v>
          </cell>
          <cell r="CV1040" t="b">
            <v>0</v>
          </cell>
          <cell r="CX1040" t="b">
            <v>0</v>
          </cell>
          <cell r="CZ1040" t="b">
            <v>0</v>
          </cell>
          <cell r="DB1040" t="b">
            <v>0</v>
          </cell>
          <cell r="DD1040" t="b">
            <v>0</v>
          </cell>
          <cell r="DF1040" t="b">
            <v>0</v>
          </cell>
          <cell r="DH1040" t="b">
            <v>0</v>
          </cell>
          <cell r="DJ1040" t="b">
            <v>0</v>
          </cell>
          <cell r="DL1040" t="b">
            <v>0</v>
          </cell>
          <cell r="DN1040" t="b">
            <v>0</v>
          </cell>
          <cell r="DP1040" t="b">
            <v>0</v>
          </cell>
          <cell r="DV1040">
            <v>0</v>
          </cell>
          <cell r="DX1040">
            <v>0</v>
          </cell>
          <cell r="DZ1040">
            <v>0</v>
          </cell>
          <cell r="EB1040">
            <v>0</v>
          </cell>
          <cell r="ED1040">
            <v>0</v>
          </cell>
          <cell r="EF1040">
            <v>0</v>
          </cell>
          <cell r="EJ1040">
            <v>0</v>
          </cell>
          <cell r="EL1040">
            <v>0</v>
          </cell>
          <cell r="EN1040">
            <v>0</v>
          </cell>
          <cell r="EP1040">
            <v>0</v>
          </cell>
          <cell r="ER1040">
            <v>0</v>
          </cell>
          <cell r="ET1040">
            <v>0</v>
          </cell>
          <cell r="EX1040">
            <v>0</v>
          </cell>
          <cell r="EZ1040">
            <v>0</v>
          </cell>
          <cell r="FD1040">
            <v>0</v>
          </cell>
          <cell r="FF1040">
            <v>0</v>
          </cell>
        </row>
        <row r="1041">
          <cell r="A1041" t="str">
            <v>IndustryCHP_DKW_2024</v>
          </cell>
          <cell r="B1041" t="str">
            <v>DK-West</v>
          </cell>
          <cell r="G1041">
            <v>0.70777777777778128</v>
          </cell>
          <cell r="H1041">
            <v>0</v>
          </cell>
          <cell r="N1041">
            <v>15.166666666666742</v>
          </cell>
          <cell r="AK1041">
            <v>0.70777777777778128</v>
          </cell>
          <cell r="AL1041">
            <v>0</v>
          </cell>
          <cell r="AN1041">
            <v>0</v>
          </cell>
          <cell r="AO1041">
            <v>0</v>
          </cell>
          <cell r="AP1041">
            <v>0</v>
          </cell>
          <cell r="AQ1041">
            <v>0</v>
          </cell>
          <cell r="BG1041" t="b">
            <v>0</v>
          </cell>
          <cell r="BO1041" t="b">
            <v>0</v>
          </cell>
          <cell r="CA1041" t="b">
            <v>0</v>
          </cell>
          <cell r="CB1041" t="b">
            <v>0</v>
          </cell>
          <cell r="CD1041" t="b">
            <v>0</v>
          </cell>
          <cell r="CE1041" t="b">
            <v>0</v>
          </cell>
          <cell r="CG1041" t="b">
            <v>0</v>
          </cell>
          <cell r="CH1041" t="b">
            <v>0</v>
          </cell>
          <cell r="CP1041">
            <v>0</v>
          </cell>
          <cell r="CT1041" t="b">
            <v>0</v>
          </cell>
          <cell r="CV1041" t="b">
            <v>0</v>
          </cell>
          <cell r="CX1041" t="b">
            <v>0</v>
          </cell>
          <cell r="CZ1041" t="b">
            <v>0</v>
          </cell>
          <cell r="DB1041" t="b">
            <v>0</v>
          </cell>
          <cell r="DD1041" t="b">
            <v>0</v>
          </cell>
          <cell r="DF1041" t="b">
            <v>0</v>
          </cell>
          <cell r="DH1041" t="b">
            <v>0</v>
          </cell>
          <cell r="DJ1041" t="b">
            <v>0</v>
          </cell>
          <cell r="DL1041" t="b">
            <v>0</v>
          </cell>
          <cell r="DN1041" t="b">
            <v>0</v>
          </cell>
          <cell r="DP1041" t="b">
            <v>0</v>
          </cell>
          <cell r="DV1041">
            <v>0</v>
          </cell>
          <cell r="DX1041">
            <v>0</v>
          </cell>
          <cell r="DZ1041">
            <v>0</v>
          </cell>
          <cell r="EB1041">
            <v>0</v>
          </cell>
          <cell r="ED1041">
            <v>0</v>
          </cell>
          <cell r="EF1041">
            <v>0</v>
          </cell>
          <cell r="EJ1041">
            <v>0</v>
          </cell>
          <cell r="EL1041">
            <v>0</v>
          </cell>
          <cell r="EN1041">
            <v>0</v>
          </cell>
          <cell r="EP1041">
            <v>0</v>
          </cell>
          <cell r="ER1041">
            <v>0</v>
          </cell>
          <cell r="ET1041">
            <v>0</v>
          </cell>
          <cell r="EX1041">
            <v>0</v>
          </cell>
          <cell r="EZ1041">
            <v>0</v>
          </cell>
          <cell r="FD1041">
            <v>0</v>
          </cell>
          <cell r="FF1041">
            <v>0</v>
          </cell>
        </row>
        <row r="1042">
          <cell r="A1042" t="str">
            <v>IndustryCHP_DKW_2025</v>
          </cell>
          <cell r="B1042" t="str">
            <v>DK-West</v>
          </cell>
          <cell r="G1042">
            <v>0.70777777777777073</v>
          </cell>
          <cell r="H1042">
            <v>0</v>
          </cell>
          <cell r="N1042">
            <v>15.166666666666515</v>
          </cell>
          <cell r="AK1042">
            <v>0.70777777777777073</v>
          </cell>
          <cell r="AL1042">
            <v>0</v>
          </cell>
          <cell r="AN1042">
            <v>0</v>
          </cell>
          <cell r="AO1042">
            <v>0</v>
          </cell>
          <cell r="AP1042">
            <v>0</v>
          </cell>
          <cell r="AQ1042">
            <v>0</v>
          </cell>
          <cell r="BG1042" t="b">
            <v>0</v>
          </cell>
          <cell r="BO1042" t="b">
            <v>0</v>
          </cell>
          <cell r="CA1042" t="b">
            <v>0</v>
          </cell>
          <cell r="CB1042" t="b">
            <v>0</v>
          </cell>
          <cell r="CD1042" t="b">
            <v>0</v>
          </cell>
          <cell r="CE1042" t="b">
            <v>0</v>
          </cell>
          <cell r="CG1042" t="b">
            <v>0</v>
          </cell>
          <cell r="CH1042" t="b">
            <v>0</v>
          </cell>
          <cell r="CP1042">
            <v>0</v>
          </cell>
          <cell r="CT1042" t="b">
            <v>0</v>
          </cell>
          <cell r="CV1042" t="b">
            <v>0</v>
          </cell>
          <cell r="CX1042" t="b">
            <v>0</v>
          </cell>
          <cell r="CZ1042" t="b">
            <v>0</v>
          </cell>
          <cell r="DB1042" t="b">
            <v>0</v>
          </cell>
          <cell r="DD1042" t="b">
            <v>0</v>
          </cell>
          <cell r="DF1042" t="b">
            <v>0</v>
          </cell>
          <cell r="DH1042" t="b">
            <v>0</v>
          </cell>
          <cell r="DJ1042" t="b">
            <v>0</v>
          </cell>
          <cell r="DL1042" t="b">
            <v>0</v>
          </cell>
          <cell r="DN1042" t="b">
            <v>0</v>
          </cell>
          <cell r="DP1042" t="b">
            <v>0</v>
          </cell>
          <cell r="DV1042">
            <v>0</v>
          </cell>
          <cell r="DX1042">
            <v>0</v>
          </cell>
          <cell r="DZ1042">
            <v>0</v>
          </cell>
          <cell r="EB1042">
            <v>0</v>
          </cell>
          <cell r="ED1042">
            <v>0</v>
          </cell>
          <cell r="EF1042">
            <v>0</v>
          </cell>
          <cell r="EJ1042">
            <v>0</v>
          </cell>
          <cell r="EL1042">
            <v>0</v>
          </cell>
          <cell r="EN1042">
            <v>0</v>
          </cell>
          <cell r="EP1042">
            <v>0</v>
          </cell>
          <cell r="ER1042">
            <v>0</v>
          </cell>
          <cell r="ET1042">
            <v>0</v>
          </cell>
          <cell r="EX1042">
            <v>0</v>
          </cell>
          <cell r="EZ1042">
            <v>0</v>
          </cell>
          <cell r="FD1042">
            <v>0</v>
          </cell>
          <cell r="FF1042">
            <v>0</v>
          </cell>
        </row>
        <row r="1043">
          <cell r="A1043" t="str">
            <v>IndustryCHP_DKW_2026</v>
          </cell>
          <cell r="B1043" t="str">
            <v>DK-West</v>
          </cell>
          <cell r="G1043">
            <v>0.70777777777778661</v>
          </cell>
          <cell r="H1043">
            <v>0</v>
          </cell>
          <cell r="N1043">
            <v>15.166666666666856</v>
          </cell>
          <cell r="AK1043">
            <v>0.70777777777778661</v>
          </cell>
          <cell r="AL1043">
            <v>0</v>
          </cell>
          <cell r="AN1043">
            <v>0</v>
          </cell>
          <cell r="AO1043">
            <v>0</v>
          </cell>
          <cell r="AP1043">
            <v>0</v>
          </cell>
          <cell r="AQ1043">
            <v>0</v>
          </cell>
          <cell r="BG1043" t="b">
            <v>0</v>
          </cell>
          <cell r="BO1043" t="b">
            <v>0</v>
          </cell>
          <cell r="CA1043" t="b">
            <v>0</v>
          </cell>
          <cell r="CB1043" t="b">
            <v>0</v>
          </cell>
          <cell r="CD1043" t="b">
            <v>0</v>
          </cell>
          <cell r="CE1043" t="b">
            <v>0</v>
          </cell>
          <cell r="CG1043" t="b">
            <v>0</v>
          </cell>
          <cell r="CH1043" t="b">
            <v>0</v>
          </cell>
          <cell r="CP1043">
            <v>0</v>
          </cell>
          <cell r="CT1043" t="b">
            <v>0</v>
          </cell>
          <cell r="CV1043" t="b">
            <v>0</v>
          </cell>
          <cell r="CX1043" t="b">
            <v>0</v>
          </cell>
          <cell r="CZ1043" t="b">
            <v>0</v>
          </cell>
          <cell r="DB1043" t="b">
            <v>0</v>
          </cell>
          <cell r="DD1043" t="b">
            <v>0</v>
          </cell>
          <cell r="DF1043" t="b">
            <v>0</v>
          </cell>
          <cell r="DH1043" t="b">
            <v>0</v>
          </cell>
          <cell r="DJ1043" t="b">
            <v>0</v>
          </cell>
          <cell r="DL1043" t="b">
            <v>0</v>
          </cell>
          <cell r="DN1043" t="b">
            <v>0</v>
          </cell>
          <cell r="DP1043" t="b">
            <v>0</v>
          </cell>
          <cell r="DV1043">
            <v>0</v>
          </cell>
          <cell r="DX1043">
            <v>0</v>
          </cell>
          <cell r="DZ1043">
            <v>0</v>
          </cell>
          <cell r="EB1043">
            <v>0</v>
          </cell>
          <cell r="ED1043">
            <v>0</v>
          </cell>
          <cell r="EF1043">
            <v>0</v>
          </cell>
          <cell r="EJ1043">
            <v>0</v>
          </cell>
          <cell r="EL1043">
            <v>0</v>
          </cell>
          <cell r="EN1043">
            <v>0</v>
          </cell>
          <cell r="EP1043">
            <v>0</v>
          </cell>
          <cell r="ER1043">
            <v>0</v>
          </cell>
          <cell r="ET1043">
            <v>0</v>
          </cell>
          <cell r="EX1043">
            <v>0</v>
          </cell>
          <cell r="EZ1043">
            <v>0</v>
          </cell>
          <cell r="FD1043">
            <v>0</v>
          </cell>
          <cell r="FF1043">
            <v>0</v>
          </cell>
        </row>
        <row r="1044">
          <cell r="A1044" t="str">
            <v>IndustryCHP_DKW_2027</v>
          </cell>
          <cell r="B1044" t="str">
            <v>DK-West</v>
          </cell>
          <cell r="G1044">
            <v>0.70777777777777595</v>
          </cell>
          <cell r="H1044">
            <v>0</v>
          </cell>
          <cell r="N1044">
            <v>15.166666666666629</v>
          </cell>
          <cell r="AK1044">
            <v>0.70777777777777595</v>
          </cell>
          <cell r="AL1044">
            <v>0</v>
          </cell>
          <cell r="AN1044">
            <v>0</v>
          </cell>
          <cell r="AO1044">
            <v>0</v>
          </cell>
          <cell r="AP1044">
            <v>0</v>
          </cell>
          <cell r="AQ1044">
            <v>0</v>
          </cell>
          <cell r="BG1044" t="b">
            <v>0</v>
          </cell>
          <cell r="BO1044" t="b">
            <v>0</v>
          </cell>
          <cell r="CA1044" t="b">
            <v>0</v>
          </cell>
          <cell r="CB1044" t="b">
            <v>0</v>
          </cell>
          <cell r="CD1044" t="b">
            <v>0</v>
          </cell>
          <cell r="CE1044" t="b">
            <v>0</v>
          </cell>
          <cell r="CG1044" t="b">
            <v>0</v>
          </cell>
          <cell r="CH1044" t="b">
            <v>0</v>
          </cell>
          <cell r="CP1044">
            <v>0</v>
          </cell>
          <cell r="CT1044" t="b">
            <v>0</v>
          </cell>
          <cell r="CV1044" t="b">
            <v>0</v>
          </cell>
          <cell r="CX1044" t="b">
            <v>0</v>
          </cell>
          <cell r="CZ1044" t="b">
            <v>0</v>
          </cell>
          <cell r="DB1044" t="b">
            <v>0</v>
          </cell>
          <cell r="DD1044" t="b">
            <v>0</v>
          </cell>
          <cell r="DF1044" t="b">
            <v>0</v>
          </cell>
          <cell r="DH1044" t="b">
            <v>0</v>
          </cell>
          <cell r="DJ1044" t="b">
            <v>0</v>
          </cell>
          <cell r="DL1044" t="b">
            <v>0</v>
          </cell>
          <cell r="DN1044" t="b">
            <v>0</v>
          </cell>
          <cell r="DP1044" t="b">
            <v>0</v>
          </cell>
          <cell r="DV1044">
            <v>0</v>
          </cell>
          <cell r="DX1044">
            <v>0</v>
          </cell>
          <cell r="DZ1044">
            <v>0</v>
          </cell>
          <cell r="EB1044">
            <v>0</v>
          </cell>
          <cell r="ED1044">
            <v>0</v>
          </cell>
          <cell r="EF1044">
            <v>0</v>
          </cell>
          <cell r="EJ1044">
            <v>0</v>
          </cell>
          <cell r="EL1044">
            <v>0</v>
          </cell>
          <cell r="EN1044">
            <v>0</v>
          </cell>
          <cell r="EP1044">
            <v>0</v>
          </cell>
          <cell r="ER1044">
            <v>0</v>
          </cell>
          <cell r="ET1044">
            <v>0</v>
          </cell>
          <cell r="EX1044">
            <v>0</v>
          </cell>
          <cell r="EZ1044">
            <v>0</v>
          </cell>
          <cell r="FD1044">
            <v>0</v>
          </cell>
          <cell r="FF1044">
            <v>0</v>
          </cell>
        </row>
        <row r="1045">
          <cell r="A1045" t="str">
            <v>IndustryCHP_DKW_2028</v>
          </cell>
          <cell r="B1045" t="str">
            <v>DK-West</v>
          </cell>
          <cell r="G1045">
            <v>0.70777777777777595</v>
          </cell>
          <cell r="H1045">
            <v>0</v>
          </cell>
          <cell r="N1045">
            <v>15.166666666666629</v>
          </cell>
          <cell r="AK1045">
            <v>0.70777777777777595</v>
          </cell>
          <cell r="AL1045">
            <v>0</v>
          </cell>
          <cell r="AN1045">
            <v>0</v>
          </cell>
          <cell r="AO1045">
            <v>0</v>
          </cell>
          <cell r="AP1045">
            <v>0</v>
          </cell>
          <cell r="AQ1045">
            <v>0</v>
          </cell>
          <cell r="BG1045" t="b">
            <v>0</v>
          </cell>
          <cell r="BO1045" t="b">
            <v>0</v>
          </cell>
          <cell r="CA1045" t="b">
            <v>0</v>
          </cell>
          <cell r="CB1045" t="b">
            <v>0</v>
          </cell>
          <cell r="CD1045" t="b">
            <v>0</v>
          </cell>
          <cell r="CE1045" t="b">
            <v>0</v>
          </cell>
          <cell r="CG1045" t="b">
            <v>0</v>
          </cell>
          <cell r="CH1045" t="b">
            <v>0</v>
          </cell>
          <cell r="CP1045">
            <v>0</v>
          </cell>
          <cell r="CT1045" t="b">
            <v>0</v>
          </cell>
          <cell r="CV1045" t="b">
            <v>0</v>
          </cell>
          <cell r="CX1045" t="b">
            <v>0</v>
          </cell>
          <cell r="CZ1045" t="b">
            <v>0</v>
          </cell>
          <cell r="DB1045" t="b">
            <v>0</v>
          </cell>
          <cell r="DD1045" t="b">
            <v>0</v>
          </cell>
          <cell r="DF1045" t="b">
            <v>0</v>
          </cell>
          <cell r="DH1045" t="b">
            <v>0</v>
          </cell>
          <cell r="DJ1045" t="b">
            <v>0</v>
          </cell>
          <cell r="DL1045" t="b">
            <v>0</v>
          </cell>
          <cell r="DN1045" t="b">
            <v>0</v>
          </cell>
          <cell r="DP1045" t="b">
            <v>0</v>
          </cell>
          <cell r="DV1045">
            <v>0</v>
          </cell>
          <cell r="DX1045">
            <v>0</v>
          </cell>
          <cell r="DZ1045">
            <v>0</v>
          </cell>
          <cell r="EB1045">
            <v>0</v>
          </cell>
          <cell r="ED1045">
            <v>0</v>
          </cell>
          <cell r="EF1045">
            <v>0</v>
          </cell>
          <cell r="EJ1045">
            <v>0</v>
          </cell>
          <cell r="EL1045">
            <v>0</v>
          </cell>
          <cell r="EN1045">
            <v>0</v>
          </cell>
          <cell r="EP1045">
            <v>0</v>
          </cell>
          <cell r="ER1045">
            <v>0</v>
          </cell>
          <cell r="ET1045">
            <v>0</v>
          </cell>
          <cell r="EX1045">
            <v>0</v>
          </cell>
          <cell r="EZ1045">
            <v>0</v>
          </cell>
          <cell r="FD1045">
            <v>0</v>
          </cell>
          <cell r="FF1045">
            <v>0</v>
          </cell>
        </row>
        <row r="1046">
          <cell r="A1046" t="str">
            <v>IndustryCHP_DKW_2029</v>
          </cell>
          <cell r="B1046" t="str">
            <v>DK-West</v>
          </cell>
          <cell r="G1046">
            <v>0.7077777777777654</v>
          </cell>
          <cell r="H1046">
            <v>0</v>
          </cell>
          <cell r="N1046">
            <v>15.166666666666401</v>
          </cell>
          <cell r="AK1046">
            <v>0.7077777777777654</v>
          </cell>
          <cell r="AL1046">
            <v>0</v>
          </cell>
          <cell r="AN1046">
            <v>0</v>
          </cell>
          <cell r="AO1046">
            <v>0</v>
          </cell>
          <cell r="AP1046">
            <v>0</v>
          </cell>
          <cell r="AQ1046">
            <v>0</v>
          </cell>
          <cell r="BG1046" t="b">
            <v>0</v>
          </cell>
          <cell r="BO1046" t="b">
            <v>0</v>
          </cell>
          <cell r="CA1046" t="b">
            <v>0</v>
          </cell>
          <cell r="CB1046" t="b">
            <v>0</v>
          </cell>
          <cell r="CD1046" t="b">
            <v>0</v>
          </cell>
          <cell r="CE1046" t="b">
            <v>0</v>
          </cell>
          <cell r="CG1046" t="b">
            <v>0</v>
          </cell>
          <cell r="CH1046" t="b">
            <v>0</v>
          </cell>
          <cell r="CP1046">
            <v>0</v>
          </cell>
          <cell r="CT1046" t="b">
            <v>0</v>
          </cell>
          <cell r="CV1046" t="b">
            <v>0</v>
          </cell>
          <cell r="CX1046" t="b">
            <v>0</v>
          </cell>
          <cell r="CZ1046" t="b">
            <v>0</v>
          </cell>
          <cell r="DB1046" t="b">
            <v>0</v>
          </cell>
          <cell r="DD1046" t="b">
            <v>0</v>
          </cell>
          <cell r="DF1046" t="b">
            <v>0</v>
          </cell>
          <cell r="DH1046" t="b">
            <v>0</v>
          </cell>
          <cell r="DJ1046" t="b">
            <v>0</v>
          </cell>
          <cell r="DL1046" t="b">
            <v>0</v>
          </cell>
          <cell r="DN1046" t="b">
            <v>0</v>
          </cell>
          <cell r="DP1046" t="b">
            <v>0</v>
          </cell>
          <cell r="DV1046">
            <v>0</v>
          </cell>
          <cell r="DX1046">
            <v>0</v>
          </cell>
          <cell r="DZ1046">
            <v>0</v>
          </cell>
          <cell r="EB1046">
            <v>0</v>
          </cell>
          <cell r="ED1046">
            <v>0</v>
          </cell>
          <cell r="EF1046">
            <v>0</v>
          </cell>
          <cell r="EJ1046">
            <v>0</v>
          </cell>
          <cell r="EL1046">
            <v>0</v>
          </cell>
          <cell r="EN1046">
            <v>0</v>
          </cell>
          <cell r="EP1046">
            <v>0</v>
          </cell>
          <cell r="ER1046">
            <v>0</v>
          </cell>
          <cell r="ET1046">
            <v>0</v>
          </cell>
          <cell r="EX1046">
            <v>0</v>
          </cell>
          <cell r="EZ1046">
            <v>0</v>
          </cell>
          <cell r="FD1046">
            <v>0</v>
          </cell>
          <cell r="FF1046">
            <v>0</v>
          </cell>
        </row>
        <row r="1047">
          <cell r="A1047" t="str">
            <v>IndustryCHP_DKW_2030</v>
          </cell>
          <cell r="B1047" t="str">
            <v>DK-West</v>
          </cell>
          <cell r="G1047">
            <v>0.70777777777779194</v>
          </cell>
          <cell r="H1047">
            <v>0</v>
          </cell>
          <cell r="N1047">
            <v>15.16666666666697</v>
          </cell>
          <cell r="AK1047">
            <v>0.70777777777779194</v>
          </cell>
          <cell r="AL1047">
            <v>0</v>
          </cell>
          <cell r="AN1047">
            <v>0</v>
          </cell>
          <cell r="AO1047">
            <v>0</v>
          </cell>
          <cell r="AP1047">
            <v>0</v>
          </cell>
          <cell r="AQ1047">
            <v>0</v>
          </cell>
          <cell r="BG1047" t="b">
            <v>0</v>
          </cell>
          <cell r="BO1047" t="b">
            <v>0</v>
          </cell>
          <cell r="CA1047" t="b">
            <v>0</v>
          </cell>
          <cell r="CB1047" t="b">
            <v>0</v>
          </cell>
          <cell r="CD1047" t="b">
            <v>0</v>
          </cell>
          <cell r="CE1047" t="b">
            <v>0</v>
          </cell>
          <cell r="CG1047" t="b">
            <v>0</v>
          </cell>
          <cell r="CH1047" t="b">
            <v>0</v>
          </cell>
          <cell r="CP1047">
            <v>0</v>
          </cell>
          <cell r="CT1047" t="b">
            <v>0</v>
          </cell>
          <cell r="CV1047" t="b">
            <v>0</v>
          </cell>
          <cell r="CX1047" t="b">
            <v>0</v>
          </cell>
          <cell r="CZ1047" t="b">
            <v>0</v>
          </cell>
          <cell r="DB1047" t="b">
            <v>0</v>
          </cell>
          <cell r="DD1047" t="b">
            <v>0</v>
          </cell>
          <cell r="DF1047" t="b">
            <v>0</v>
          </cell>
          <cell r="DH1047" t="b">
            <v>0</v>
          </cell>
          <cell r="DJ1047" t="b">
            <v>0</v>
          </cell>
          <cell r="DL1047" t="b">
            <v>0</v>
          </cell>
          <cell r="DN1047" t="b">
            <v>0</v>
          </cell>
          <cell r="DP1047" t="b">
            <v>0</v>
          </cell>
          <cell r="DV1047">
            <v>0</v>
          </cell>
          <cell r="DX1047">
            <v>0</v>
          </cell>
          <cell r="DZ1047">
            <v>0</v>
          </cell>
          <cell r="EB1047">
            <v>0</v>
          </cell>
          <cell r="ED1047">
            <v>0</v>
          </cell>
          <cell r="EF1047">
            <v>0</v>
          </cell>
          <cell r="EJ1047">
            <v>0</v>
          </cell>
          <cell r="EL1047">
            <v>0</v>
          </cell>
          <cell r="EN1047">
            <v>0</v>
          </cell>
          <cell r="EP1047">
            <v>0</v>
          </cell>
          <cell r="ER1047">
            <v>0</v>
          </cell>
          <cell r="ET1047">
            <v>0</v>
          </cell>
          <cell r="EX1047">
            <v>0</v>
          </cell>
          <cell r="EZ1047">
            <v>0</v>
          </cell>
          <cell r="FD1047">
            <v>0</v>
          </cell>
          <cell r="FF1047">
            <v>0</v>
          </cell>
        </row>
        <row r="1048">
          <cell r="A1048" t="str">
            <v>IndustryCHP_DKW_2031</v>
          </cell>
          <cell r="B1048" t="str">
            <v>DK-West</v>
          </cell>
          <cell r="G1048">
            <v>0.70777777777777595</v>
          </cell>
          <cell r="H1048">
            <v>0</v>
          </cell>
          <cell r="N1048">
            <v>15.166666666666629</v>
          </cell>
          <cell r="AK1048">
            <v>0.70777777777777595</v>
          </cell>
          <cell r="AL1048">
            <v>0</v>
          </cell>
          <cell r="AN1048">
            <v>0</v>
          </cell>
          <cell r="AO1048">
            <v>0</v>
          </cell>
          <cell r="AP1048">
            <v>0</v>
          </cell>
          <cell r="AQ1048">
            <v>0</v>
          </cell>
          <cell r="BG1048" t="b">
            <v>0</v>
          </cell>
          <cell r="BO1048" t="b">
            <v>0</v>
          </cell>
          <cell r="CA1048" t="b">
            <v>0</v>
          </cell>
          <cell r="CB1048" t="b">
            <v>0</v>
          </cell>
          <cell r="CD1048" t="b">
            <v>0</v>
          </cell>
          <cell r="CE1048" t="b">
            <v>0</v>
          </cell>
          <cell r="CG1048" t="b">
            <v>0</v>
          </cell>
          <cell r="CH1048" t="b">
            <v>0</v>
          </cell>
          <cell r="CP1048">
            <v>0</v>
          </cell>
          <cell r="CT1048" t="b">
            <v>0</v>
          </cell>
          <cell r="CV1048" t="b">
            <v>0</v>
          </cell>
          <cell r="CX1048" t="b">
            <v>0</v>
          </cell>
          <cell r="CZ1048" t="b">
            <v>0</v>
          </cell>
          <cell r="DB1048" t="b">
            <v>0</v>
          </cell>
          <cell r="DD1048" t="b">
            <v>0</v>
          </cell>
          <cell r="DF1048" t="b">
            <v>0</v>
          </cell>
          <cell r="DH1048" t="b">
            <v>0</v>
          </cell>
          <cell r="DJ1048" t="b">
            <v>0</v>
          </cell>
          <cell r="DL1048" t="b">
            <v>0</v>
          </cell>
          <cell r="DN1048" t="b">
            <v>0</v>
          </cell>
          <cell r="DP1048" t="b">
            <v>0</v>
          </cell>
          <cell r="DV1048">
            <v>0</v>
          </cell>
          <cell r="DX1048">
            <v>0</v>
          </cell>
          <cell r="DZ1048">
            <v>0</v>
          </cell>
          <cell r="EB1048">
            <v>0</v>
          </cell>
          <cell r="ED1048">
            <v>0</v>
          </cell>
          <cell r="EF1048">
            <v>0</v>
          </cell>
          <cell r="EJ1048">
            <v>0</v>
          </cell>
          <cell r="EL1048">
            <v>0</v>
          </cell>
          <cell r="EN1048">
            <v>0</v>
          </cell>
          <cell r="EP1048">
            <v>0</v>
          </cell>
          <cell r="ER1048">
            <v>0</v>
          </cell>
          <cell r="ET1048">
            <v>0</v>
          </cell>
          <cell r="EX1048">
            <v>0</v>
          </cell>
          <cell r="EZ1048">
            <v>0</v>
          </cell>
          <cell r="FD1048">
            <v>0</v>
          </cell>
          <cell r="FF1048">
            <v>0</v>
          </cell>
        </row>
        <row r="1049">
          <cell r="A1049" t="str">
            <v>IndustryCHP_DKW_2032</v>
          </cell>
          <cell r="B1049" t="str">
            <v>DK-West</v>
          </cell>
          <cell r="G1049">
            <v>0.7077777777777654</v>
          </cell>
          <cell r="H1049">
            <v>0</v>
          </cell>
          <cell r="N1049">
            <v>15.166666666666401</v>
          </cell>
          <cell r="AK1049">
            <v>0.7077777777777654</v>
          </cell>
          <cell r="AL1049">
            <v>0</v>
          </cell>
          <cell r="AN1049">
            <v>0</v>
          </cell>
          <cell r="AO1049">
            <v>0</v>
          </cell>
          <cell r="AP1049">
            <v>0</v>
          </cell>
          <cell r="AQ1049">
            <v>0</v>
          </cell>
          <cell r="BG1049" t="b">
            <v>0</v>
          </cell>
          <cell r="BO1049" t="b">
            <v>0</v>
          </cell>
          <cell r="CA1049" t="b">
            <v>0</v>
          </cell>
          <cell r="CB1049" t="b">
            <v>0</v>
          </cell>
          <cell r="CD1049" t="b">
            <v>0</v>
          </cell>
          <cell r="CE1049" t="b">
            <v>0</v>
          </cell>
          <cell r="CG1049" t="b">
            <v>0</v>
          </cell>
          <cell r="CH1049" t="b">
            <v>0</v>
          </cell>
          <cell r="CP1049">
            <v>0</v>
          </cell>
          <cell r="CT1049" t="b">
            <v>0</v>
          </cell>
          <cell r="CV1049" t="b">
            <v>0</v>
          </cell>
          <cell r="CX1049" t="b">
            <v>0</v>
          </cell>
          <cell r="CZ1049" t="b">
            <v>0</v>
          </cell>
          <cell r="DB1049" t="b">
            <v>0</v>
          </cell>
          <cell r="DD1049" t="b">
            <v>0</v>
          </cell>
          <cell r="DF1049" t="b">
            <v>0</v>
          </cell>
          <cell r="DH1049" t="b">
            <v>0</v>
          </cell>
          <cell r="DJ1049" t="b">
            <v>0</v>
          </cell>
          <cell r="DL1049" t="b">
            <v>0</v>
          </cell>
          <cell r="DN1049" t="b">
            <v>0</v>
          </cell>
          <cell r="DP1049" t="b">
            <v>0</v>
          </cell>
          <cell r="DV1049">
            <v>0</v>
          </cell>
          <cell r="DX1049">
            <v>0</v>
          </cell>
          <cell r="DZ1049">
            <v>0</v>
          </cell>
          <cell r="EB1049">
            <v>0</v>
          </cell>
          <cell r="ED1049">
            <v>0</v>
          </cell>
          <cell r="EF1049">
            <v>0</v>
          </cell>
          <cell r="EJ1049">
            <v>0</v>
          </cell>
          <cell r="EL1049">
            <v>0</v>
          </cell>
          <cell r="EN1049">
            <v>0</v>
          </cell>
          <cell r="EP1049">
            <v>0</v>
          </cell>
          <cell r="ER1049">
            <v>0</v>
          </cell>
          <cell r="ET1049">
            <v>0</v>
          </cell>
          <cell r="EX1049">
            <v>0</v>
          </cell>
          <cell r="EZ1049">
            <v>0</v>
          </cell>
          <cell r="FD1049">
            <v>0</v>
          </cell>
          <cell r="FF1049">
            <v>0</v>
          </cell>
        </row>
        <row r="1050">
          <cell r="A1050" t="str">
            <v>IndustryCHP_DKW_2033</v>
          </cell>
          <cell r="B1050" t="str">
            <v>DK-West</v>
          </cell>
          <cell r="G1050">
            <v>9.4370370370365872E-2</v>
          </cell>
          <cell r="H1050">
            <v>0</v>
          </cell>
          <cell r="N1050">
            <v>2.0222222222221262</v>
          </cell>
          <cell r="AK1050">
            <v>9.4370370370365872E-2</v>
          </cell>
          <cell r="AL1050">
            <v>0</v>
          </cell>
          <cell r="AN1050">
            <v>0</v>
          </cell>
          <cell r="AO1050">
            <v>0</v>
          </cell>
          <cell r="AP1050">
            <v>0</v>
          </cell>
          <cell r="AQ1050">
            <v>0</v>
          </cell>
          <cell r="BG1050" t="b">
            <v>0</v>
          </cell>
          <cell r="BO1050" t="b">
            <v>0</v>
          </cell>
          <cell r="CA1050" t="b">
            <v>0</v>
          </cell>
          <cell r="CB1050" t="b">
            <v>0</v>
          </cell>
          <cell r="CD1050" t="b">
            <v>0</v>
          </cell>
          <cell r="CE1050" t="b">
            <v>0</v>
          </cell>
          <cell r="CG1050" t="b">
            <v>0</v>
          </cell>
          <cell r="CH1050" t="b">
            <v>0</v>
          </cell>
          <cell r="CP1050">
            <v>0</v>
          </cell>
          <cell r="CT1050" t="b">
            <v>0</v>
          </cell>
          <cell r="CV1050" t="b">
            <v>0</v>
          </cell>
          <cell r="CX1050" t="b">
            <v>0</v>
          </cell>
          <cell r="CZ1050" t="b">
            <v>0</v>
          </cell>
          <cell r="DB1050" t="b">
            <v>0</v>
          </cell>
          <cell r="DD1050" t="b">
            <v>0</v>
          </cell>
          <cell r="DF1050" t="b">
            <v>0</v>
          </cell>
          <cell r="DH1050" t="b">
            <v>0</v>
          </cell>
          <cell r="DJ1050" t="b">
            <v>0</v>
          </cell>
          <cell r="DL1050" t="b">
            <v>0</v>
          </cell>
          <cell r="DN1050" t="b">
            <v>0</v>
          </cell>
          <cell r="DP1050" t="b">
            <v>0</v>
          </cell>
          <cell r="DV1050">
            <v>0</v>
          </cell>
          <cell r="DX1050">
            <v>0</v>
          </cell>
          <cell r="DZ1050">
            <v>0</v>
          </cell>
          <cell r="EB1050">
            <v>0</v>
          </cell>
          <cell r="ED1050">
            <v>0</v>
          </cell>
          <cell r="EF1050">
            <v>0</v>
          </cell>
          <cell r="EJ1050">
            <v>0</v>
          </cell>
          <cell r="EL1050">
            <v>0</v>
          </cell>
          <cell r="EN1050">
            <v>0</v>
          </cell>
          <cell r="EP1050">
            <v>0</v>
          </cell>
          <cell r="ER1050">
            <v>0</v>
          </cell>
          <cell r="ET1050">
            <v>0</v>
          </cell>
          <cell r="EX1050">
            <v>0</v>
          </cell>
          <cell r="EZ1050">
            <v>0</v>
          </cell>
          <cell r="FD1050">
            <v>0</v>
          </cell>
          <cell r="FF1050">
            <v>0</v>
          </cell>
        </row>
        <row r="1051">
          <cell r="A1051" t="str">
            <v>IndustryCHP_DKW_2034</v>
          </cell>
          <cell r="B1051" t="str">
            <v>DK-West</v>
          </cell>
          <cell r="G1051">
            <v>0</v>
          </cell>
          <cell r="H1051">
            <v>0</v>
          </cell>
          <cell r="N1051">
            <v>0</v>
          </cell>
          <cell r="AK1051">
            <v>0</v>
          </cell>
          <cell r="AL1051">
            <v>0</v>
          </cell>
          <cell r="AN1051">
            <v>0</v>
          </cell>
          <cell r="AO1051">
            <v>0</v>
          </cell>
          <cell r="AP1051">
            <v>0</v>
          </cell>
          <cell r="AQ1051">
            <v>0</v>
          </cell>
          <cell r="BG1051" t="b">
            <v>0</v>
          </cell>
          <cell r="BO1051" t="b">
            <v>0</v>
          </cell>
          <cell r="CA1051" t="b">
            <v>0</v>
          </cell>
          <cell r="CB1051" t="b">
            <v>0</v>
          </cell>
          <cell r="CD1051" t="b">
            <v>0</v>
          </cell>
          <cell r="CE1051" t="b">
            <v>0</v>
          </cell>
          <cell r="CG1051" t="b">
            <v>0</v>
          </cell>
          <cell r="CH1051" t="b">
            <v>0</v>
          </cell>
          <cell r="CP1051">
            <v>0</v>
          </cell>
          <cell r="CT1051" t="b">
            <v>0</v>
          </cell>
          <cell r="CV1051" t="b">
            <v>0</v>
          </cell>
          <cell r="CX1051" t="b">
            <v>0</v>
          </cell>
          <cell r="CZ1051" t="b">
            <v>0</v>
          </cell>
          <cell r="DB1051" t="b">
            <v>0</v>
          </cell>
          <cell r="DD1051" t="b">
            <v>0</v>
          </cell>
          <cell r="DF1051" t="b">
            <v>0</v>
          </cell>
          <cell r="DH1051" t="b">
            <v>0</v>
          </cell>
          <cell r="DJ1051" t="b">
            <v>0</v>
          </cell>
          <cell r="DL1051" t="b">
            <v>0</v>
          </cell>
          <cell r="DN1051" t="b">
            <v>0</v>
          </cell>
          <cell r="DP1051" t="b">
            <v>0</v>
          </cell>
          <cell r="DV1051">
            <v>0</v>
          </cell>
          <cell r="DX1051">
            <v>0</v>
          </cell>
          <cell r="DZ1051">
            <v>0</v>
          </cell>
          <cell r="EB1051">
            <v>0</v>
          </cell>
          <cell r="ED1051">
            <v>0</v>
          </cell>
          <cell r="EF1051">
            <v>0</v>
          </cell>
          <cell r="EJ1051">
            <v>0</v>
          </cell>
          <cell r="EL1051">
            <v>0</v>
          </cell>
          <cell r="EN1051">
            <v>0</v>
          </cell>
          <cell r="EP1051">
            <v>0</v>
          </cell>
          <cell r="ER1051">
            <v>0</v>
          </cell>
          <cell r="ET1051">
            <v>0</v>
          </cell>
          <cell r="EX1051">
            <v>0</v>
          </cell>
          <cell r="EZ1051">
            <v>0</v>
          </cell>
          <cell r="FD1051">
            <v>0</v>
          </cell>
          <cell r="FF1051">
            <v>0</v>
          </cell>
        </row>
        <row r="1052">
          <cell r="A1052" t="str">
            <v>IndustryCHP_DKW_2035</v>
          </cell>
          <cell r="B1052" t="str">
            <v>DK-West</v>
          </cell>
          <cell r="G1052">
            <v>0</v>
          </cell>
          <cell r="H1052">
            <v>0</v>
          </cell>
          <cell r="N1052">
            <v>0</v>
          </cell>
          <cell r="AK1052">
            <v>0</v>
          </cell>
          <cell r="AL1052">
            <v>0</v>
          </cell>
          <cell r="AN1052">
            <v>0</v>
          </cell>
          <cell r="AO1052">
            <v>0</v>
          </cell>
          <cell r="AP1052">
            <v>0</v>
          </cell>
          <cell r="AQ1052">
            <v>0</v>
          </cell>
          <cell r="BG1052" t="b">
            <v>0</v>
          </cell>
          <cell r="BO1052" t="b">
            <v>0</v>
          </cell>
          <cell r="CA1052" t="b">
            <v>0</v>
          </cell>
          <cell r="CB1052" t="b">
            <v>0</v>
          </cell>
          <cell r="CD1052" t="b">
            <v>0</v>
          </cell>
          <cell r="CE1052" t="b">
            <v>0</v>
          </cell>
          <cell r="CG1052" t="b">
            <v>0</v>
          </cell>
          <cell r="CH1052" t="b">
            <v>0</v>
          </cell>
          <cell r="CP1052">
            <v>0</v>
          </cell>
          <cell r="CT1052" t="b">
            <v>0</v>
          </cell>
          <cell r="CV1052" t="b">
            <v>0</v>
          </cell>
          <cell r="CX1052" t="b">
            <v>0</v>
          </cell>
          <cell r="CZ1052" t="b">
            <v>0</v>
          </cell>
          <cell r="DB1052" t="b">
            <v>0</v>
          </cell>
          <cell r="DD1052" t="b">
            <v>0</v>
          </cell>
          <cell r="DF1052" t="b">
            <v>0</v>
          </cell>
          <cell r="DH1052" t="b">
            <v>0</v>
          </cell>
          <cell r="DJ1052" t="b">
            <v>0</v>
          </cell>
          <cell r="DL1052" t="b">
            <v>0</v>
          </cell>
          <cell r="DN1052" t="b">
            <v>0</v>
          </cell>
          <cell r="DP1052" t="b">
            <v>0</v>
          </cell>
          <cell r="DV1052">
            <v>0</v>
          </cell>
          <cell r="DX1052">
            <v>0</v>
          </cell>
          <cell r="DZ1052">
            <v>0</v>
          </cell>
          <cell r="EB1052">
            <v>0</v>
          </cell>
          <cell r="ED1052">
            <v>0</v>
          </cell>
          <cell r="EF1052">
            <v>0</v>
          </cell>
          <cell r="EJ1052">
            <v>0</v>
          </cell>
          <cell r="EL1052">
            <v>0</v>
          </cell>
          <cell r="EN1052">
            <v>0</v>
          </cell>
          <cell r="EP1052">
            <v>0</v>
          </cell>
          <cell r="ER1052">
            <v>0</v>
          </cell>
          <cell r="ET1052">
            <v>0</v>
          </cell>
          <cell r="EX1052">
            <v>0</v>
          </cell>
          <cell r="EZ1052">
            <v>0</v>
          </cell>
          <cell r="FD1052">
            <v>0</v>
          </cell>
          <cell r="FF1052">
            <v>0</v>
          </cell>
        </row>
        <row r="1053">
          <cell r="A1053" t="str">
            <v>Solceller_DKW_2009-2011</v>
          </cell>
          <cell r="B1053" t="str">
            <v>DK-West</v>
          </cell>
          <cell r="G1053">
            <v>3.125</v>
          </cell>
          <cell r="H1053">
            <v>0</v>
          </cell>
          <cell r="N1053">
            <v>2.5</v>
          </cell>
          <cell r="AK1053">
            <v>3.125</v>
          </cell>
          <cell r="AL1053">
            <v>0</v>
          </cell>
          <cell r="AN1053">
            <v>0</v>
          </cell>
          <cell r="AO1053">
            <v>0.78125</v>
          </cell>
          <cell r="AP1053">
            <v>0</v>
          </cell>
          <cell r="AQ1053">
            <v>0</v>
          </cell>
          <cell r="BG1053" t="b">
            <v>1</v>
          </cell>
          <cell r="BO1053" t="b">
            <v>1</v>
          </cell>
          <cell r="CA1053" t="b">
            <v>1</v>
          </cell>
          <cell r="CB1053" t="b">
            <v>0</v>
          </cell>
          <cell r="CD1053" t="b">
            <v>0</v>
          </cell>
          <cell r="CE1053" t="b">
            <v>0</v>
          </cell>
          <cell r="CG1053" t="b">
            <v>0</v>
          </cell>
          <cell r="CH1053" t="b">
            <v>0</v>
          </cell>
          <cell r="CP1053" t="str">
            <v>ERSOLPVO</v>
          </cell>
          <cell r="CT1053" t="b">
            <v>1</v>
          </cell>
          <cell r="CV1053" t="b">
            <v>1</v>
          </cell>
          <cell r="CX1053" t="b">
            <v>1</v>
          </cell>
          <cell r="CZ1053" t="b">
            <v>1</v>
          </cell>
          <cell r="DB1053" t="b">
            <v>0</v>
          </cell>
          <cell r="DD1053" t="b">
            <v>0</v>
          </cell>
          <cell r="DF1053" t="b">
            <v>0</v>
          </cell>
          <cell r="DH1053" t="b">
            <v>0</v>
          </cell>
          <cell r="DJ1053" t="b">
            <v>0</v>
          </cell>
          <cell r="DL1053" t="b">
            <v>0</v>
          </cell>
          <cell r="DN1053" t="b">
            <v>0</v>
          </cell>
          <cell r="DP1053" t="b">
            <v>0</v>
          </cell>
          <cell r="DV1053">
            <v>3.125</v>
          </cell>
          <cell r="DX1053">
            <v>3.125</v>
          </cell>
          <cell r="DZ1053">
            <v>3.125</v>
          </cell>
          <cell r="EB1053">
            <v>3.125</v>
          </cell>
          <cell r="ED1053">
            <v>0</v>
          </cell>
          <cell r="EF1053">
            <v>0</v>
          </cell>
          <cell r="EJ1053">
            <v>0</v>
          </cell>
          <cell r="EL1053">
            <v>0</v>
          </cell>
          <cell r="EN1053">
            <v>0</v>
          </cell>
          <cell r="EP1053">
            <v>0</v>
          </cell>
          <cell r="ER1053">
            <v>0</v>
          </cell>
          <cell r="ET1053">
            <v>0</v>
          </cell>
          <cell r="EX1053">
            <v>0</v>
          </cell>
          <cell r="EZ1053">
            <v>0</v>
          </cell>
          <cell r="FD1053">
            <v>0</v>
          </cell>
          <cell r="FF1053">
            <v>0</v>
          </cell>
        </row>
        <row r="1054">
          <cell r="A1054" t="str">
            <v>Solceller_DKW_2012</v>
          </cell>
          <cell r="B1054" t="str">
            <v>DK-West</v>
          </cell>
          <cell r="G1054">
            <v>129</v>
          </cell>
          <cell r="H1054">
            <v>0</v>
          </cell>
          <cell r="N1054">
            <v>109.64999999999999</v>
          </cell>
          <cell r="AK1054">
            <v>129</v>
          </cell>
          <cell r="AL1054">
            <v>0</v>
          </cell>
          <cell r="AN1054">
            <v>0</v>
          </cell>
          <cell r="AO1054">
            <v>32.25</v>
          </cell>
          <cell r="AP1054">
            <v>0</v>
          </cell>
          <cell r="AQ1054">
            <v>0</v>
          </cell>
          <cell r="BG1054" t="b">
            <v>1</v>
          </cell>
          <cell r="BO1054" t="b">
            <v>0</v>
          </cell>
          <cell r="CA1054" t="b">
            <v>0</v>
          </cell>
          <cell r="CB1054" t="b">
            <v>0</v>
          </cell>
          <cell r="CD1054" t="b">
            <v>1</v>
          </cell>
          <cell r="CE1054" t="b">
            <v>0</v>
          </cell>
          <cell r="CG1054" t="b">
            <v>0</v>
          </cell>
          <cell r="CH1054" t="b">
            <v>0</v>
          </cell>
          <cell r="CP1054" t="str">
            <v>ERSOLPVO</v>
          </cell>
          <cell r="CT1054" t="b">
            <v>1</v>
          </cell>
          <cell r="CV1054" t="b">
            <v>1</v>
          </cell>
          <cell r="CX1054" t="b">
            <v>1</v>
          </cell>
          <cell r="CZ1054" t="b">
            <v>1</v>
          </cell>
          <cell r="DB1054" t="b">
            <v>0</v>
          </cell>
          <cell r="DD1054" t="b">
            <v>0</v>
          </cell>
          <cell r="DF1054" t="b">
            <v>0</v>
          </cell>
          <cell r="DH1054" t="b">
            <v>0</v>
          </cell>
          <cell r="DJ1054" t="b">
            <v>0</v>
          </cell>
          <cell r="DL1054" t="b">
            <v>0</v>
          </cell>
          <cell r="DN1054" t="b">
            <v>0</v>
          </cell>
          <cell r="DP1054" t="b">
            <v>0</v>
          </cell>
          <cell r="DV1054">
            <v>0</v>
          </cell>
          <cell r="DX1054">
            <v>0</v>
          </cell>
          <cell r="DZ1054">
            <v>0</v>
          </cell>
          <cell r="EB1054">
            <v>0</v>
          </cell>
          <cell r="ED1054">
            <v>0</v>
          </cell>
          <cell r="EF1054">
            <v>0</v>
          </cell>
          <cell r="EJ1054">
            <v>0</v>
          </cell>
          <cell r="EL1054">
            <v>0</v>
          </cell>
          <cell r="EN1054">
            <v>0</v>
          </cell>
          <cell r="EP1054">
            <v>0</v>
          </cell>
          <cell r="ER1054">
            <v>0</v>
          </cell>
          <cell r="ET1054">
            <v>0</v>
          </cell>
          <cell r="EX1054">
            <v>129</v>
          </cell>
          <cell r="EZ1054">
            <v>0</v>
          </cell>
          <cell r="FD1054">
            <v>0</v>
          </cell>
          <cell r="FF1054">
            <v>0</v>
          </cell>
        </row>
        <row r="1055">
          <cell r="A1055" t="str">
            <v>Solceller_DKW_2013</v>
          </cell>
          <cell r="B1055" t="str">
            <v>DK-West</v>
          </cell>
          <cell r="G1055">
            <v>129</v>
          </cell>
          <cell r="H1055">
            <v>0</v>
          </cell>
          <cell r="N1055">
            <v>109.64999999999999</v>
          </cell>
          <cell r="AK1055">
            <v>129</v>
          </cell>
          <cell r="AL1055">
            <v>0</v>
          </cell>
          <cell r="AN1055">
            <v>0</v>
          </cell>
          <cell r="AO1055">
            <v>32.25</v>
          </cell>
          <cell r="AP1055">
            <v>0</v>
          </cell>
          <cell r="AQ1055">
            <v>0</v>
          </cell>
          <cell r="BG1055" t="b">
            <v>1</v>
          </cell>
          <cell r="BO1055" t="b">
            <v>0</v>
          </cell>
          <cell r="CA1055" t="b">
            <v>0</v>
          </cell>
          <cell r="CB1055" t="b">
            <v>0</v>
          </cell>
          <cell r="CD1055" t="b">
            <v>1</v>
          </cell>
          <cell r="CE1055" t="b">
            <v>0</v>
          </cell>
          <cell r="CG1055" t="b">
            <v>0</v>
          </cell>
          <cell r="CH1055" t="b">
            <v>0</v>
          </cell>
          <cell r="CP1055" t="str">
            <v>ERSOLPVO</v>
          </cell>
          <cell r="CT1055" t="b">
            <v>1</v>
          </cell>
          <cell r="CV1055" t="b">
            <v>1</v>
          </cell>
          <cell r="CX1055" t="b">
            <v>1</v>
          </cell>
          <cell r="CZ1055" t="b">
            <v>1</v>
          </cell>
          <cell r="DB1055" t="b">
            <v>0</v>
          </cell>
          <cell r="DD1055" t="b">
            <v>0</v>
          </cell>
          <cell r="DF1055" t="b">
            <v>0</v>
          </cell>
          <cell r="DH1055" t="b">
            <v>0</v>
          </cell>
          <cell r="DJ1055" t="b">
            <v>0</v>
          </cell>
          <cell r="DL1055" t="b">
            <v>0</v>
          </cell>
          <cell r="DN1055" t="b">
            <v>0</v>
          </cell>
          <cell r="DP1055" t="b">
            <v>0</v>
          </cell>
          <cell r="DV1055">
            <v>0</v>
          </cell>
          <cell r="DX1055">
            <v>0</v>
          </cell>
          <cell r="DZ1055">
            <v>0</v>
          </cell>
          <cell r="EB1055">
            <v>0</v>
          </cell>
          <cell r="ED1055">
            <v>0</v>
          </cell>
          <cell r="EF1055">
            <v>0</v>
          </cell>
          <cell r="EJ1055">
            <v>0</v>
          </cell>
          <cell r="EL1055">
            <v>0</v>
          </cell>
          <cell r="EN1055">
            <v>0</v>
          </cell>
          <cell r="EP1055">
            <v>0</v>
          </cell>
          <cell r="ER1055">
            <v>0</v>
          </cell>
          <cell r="ET1055">
            <v>0</v>
          </cell>
          <cell r="EX1055">
            <v>129</v>
          </cell>
          <cell r="EZ1055">
            <v>0</v>
          </cell>
          <cell r="FD1055">
            <v>0</v>
          </cell>
          <cell r="FF1055">
            <v>0</v>
          </cell>
        </row>
        <row r="1056">
          <cell r="A1056" t="str">
            <v>Solceller_DKW_2014</v>
          </cell>
          <cell r="B1056" t="str">
            <v>DK-West</v>
          </cell>
          <cell r="G1056">
            <v>42</v>
          </cell>
          <cell r="H1056">
            <v>0</v>
          </cell>
          <cell r="N1056">
            <v>35.699999999999996</v>
          </cell>
          <cell r="AK1056">
            <v>42</v>
          </cell>
          <cell r="AL1056">
            <v>0</v>
          </cell>
          <cell r="AN1056">
            <v>0</v>
          </cell>
          <cell r="AO1056">
            <v>10.5</v>
          </cell>
          <cell r="AP1056">
            <v>0</v>
          </cell>
          <cell r="AQ1056">
            <v>0</v>
          </cell>
          <cell r="BG1056" t="b">
            <v>1</v>
          </cell>
          <cell r="BO1056" t="b">
            <v>0</v>
          </cell>
          <cell r="CA1056" t="b">
            <v>0</v>
          </cell>
          <cell r="CB1056" t="b">
            <v>0</v>
          </cell>
          <cell r="CD1056" t="b">
            <v>0</v>
          </cell>
          <cell r="CE1056" t="b">
            <v>0</v>
          </cell>
          <cell r="CG1056" t="b">
            <v>1</v>
          </cell>
          <cell r="CH1056" t="b">
            <v>0</v>
          </cell>
          <cell r="CP1056" t="str">
            <v>ERSOLPVO</v>
          </cell>
          <cell r="CT1056" t="b">
            <v>1</v>
          </cell>
          <cell r="CV1056" t="b">
            <v>1</v>
          </cell>
          <cell r="CX1056" t="b">
            <v>1</v>
          </cell>
          <cell r="CZ1056" t="b">
            <v>1</v>
          </cell>
          <cell r="DB1056" t="b">
            <v>0</v>
          </cell>
          <cell r="DD1056" t="b">
            <v>0</v>
          </cell>
          <cell r="DF1056" t="b">
            <v>0</v>
          </cell>
          <cell r="DH1056" t="b">
            <v>0</v>
          </cell>
          <cell r="DJ1056" t="b">
            <v>0</v>
          </cell>
          <cell r="DL1056" t="b">
            <v>0</v>
          </cell>
          <cell r="DN1056" t="b">
            <v>0</v>
          </cell>
          <cell r="DP1056" t="b">
            <v>0</v>
          </cell>
          <cell r="DV1056">
            <v>0</v>
          </cell>
          <cell r="DX1056">
            <v>0</v>
          </cell>
          <cell r="DZ1056">
            <v>0</v>
          </cell>
          <cell r="EB1056">
            <v>0</v>
          </cell>
          <cell r="ED1056">
            <v>0</v>
          </cell>
          <cell r="EF1056">
            <v>0</v>
          </cell>
          <cell r="EJ1056">
            <v>0</v>
          </cell>
          <cell r="EL1056">
            <v>0</v>
          </cell>
          <cell r="EN1056">
            <v>0</v>
          </cell>
          <cell r="EP1056">
            <v>0</v>
          </cell>
          <cell r="ER1056">
            <v>0</v>
          </cell>
          <cell r="ET1056">
            <v>0</v>
          </cell>
          <cell r="EX1056">
            <v>0</v>
          </cell>
          <cell r="EZ1056">
            <v>0</v>
          </cell>
          <cell r="FD1056">
            <v>42</v>
          </cell>
          <cell r="FF1056">
            <v>0</v>
          </cell>
        </row>
        <row r="1057">
          <cell r="A1057" t="str">
            <v>Solceller_DKW_2015</v>
          </cell>
          <cell r="B1057" t="str">
            <v>DK-West</v>
          </cell>
          <cell r="G1057">
            <v>39</v>
          </cell>
          <cell r="H1057">
            <v>0</v>
          </cell>
          <cell r="N1057">
            <v>33.15</v>
          </cell>
          <cell r="AK1057">
            <v>39</v>
          </cell>
          <cell r="AL1057">
            <v>0</v>
          </cell>
          <cell r="AN1057">
            <v>0</v>
          </cell>
          <cell r="AO1057">
            <v>9.75</v>
          </cell>
          <cell r="AP1057">
            <v>0</v>
          </cell>
          <cell r="AQ1057">
            <v>0</v>
          </cell>
          <cell r="BG1057" t="b">
            <v>1</v>
          </cell>
          <cell r="BO1057" t="b">
            <v>0</v>
          </cell>
          <cell r="CA1057" t="b">
            <v>0</v>
          </cell>
          <cell r="CB1057" t="b">
            <v>0</v>
          </cell>
          <cell r="CD1057" t="b">
            <v>0</v>
          </cell>
          <cell r="CE1057" t="b">
            <v>0</v>
          </cell>
          <cell r="CG1057" t="b">
            <v>1</v>
          </cell>
          <cell r="CH1057" t="b">
            <v>0</v>
          </cell>
          <cell r="CP1057" t="str">
            <v>ERSOLPVO</v>
          </cell>
          <cell r="CT1057" t="b">
            <v>1</v>
          </cell>
          <cell r="CV1057" t="b">
            <v>1</v>
          </cell>
          <cell r="CX1057" t="b">
            <v>1</v>
          </cell>
          <cell r="CZ1057" t="b">
            <v>1</v>
          </cell>
          <cell r="DB1057" t="b">
            <v>0</v>
          </cell>
          <cell r="DD1057" t="b">
            <v>0</v>
          </cell>
          <cell r="DF1057" t="b">
            <v>0</v>
          </cell>
          <cell r="DH1057" t="b">
            <v>0</v>
          </cell>
          <cell r="DJ1057" t="b">
            <v>0</v>
          </cell>
          <cell r="DL1057" t="b">
            <v>0</v>
          </cell>
          <cell r="DN1057" t="b">
            <v>0</v>
          </cell>
          <cell r="DP1057" t="b">
            <v>0</v>
          </cell>
          <cell r="DV1057">
            <v>0</v>
          </cell>
          <cell r="DX1057">
            <v>0</v>
          </cell>
          <cell r="DZ1057">
            <v>0</v>
          </cell>
          <cell r="EB1057">
            <v>0</v>
          </cell>
          <cell r="ED1057">
            <v>0</v>
          </cell>
          <cell r="EF1057">
            <v>0</v>
          </cell>
          <cell r="EJ1057">
            <v>0</v>
          </cell>
          <cell r="EL1057">
            <v>0</v>
          </cell>
          <cell r="EN1057">
            <v>0</v>
          </cell>
          <cell r="EP1057">
            <v>0</v>
          </cell>
          <cell r="ER1057">
            <v>0</v>
          </cell>
          <cell r="ET1057">
            <v>0</v>
          </cell>
          <cell r="EX1057">
            <v>0</v>
          </cell>
          <cell r="EZ1057">
            <v>0</v>
          </cell>
          <cell r="FD1057">
            <v>39</v>
          </cell>
          <cell r="FF1057">
            <v>0</v>
          </cell>
        </row>
        <row r="1058">
          <cell r="A1058" t="str">
            <v>Solceller_DKW_2016</v>
          </cell>
          <cell r="B1058" t="str">
            <v>DK-West</v>
          </cell>
          <cell r="G1058">
            <v>41.4</v>
          </cell>
          <cell r="H1058">
            <v>0</v>
          </cell>
          <cell r="N1058">
            <v>35.189999999999984</v>
          </cell>
          <cell r="AK1058">
            <v>41.4</v>
          </cell>
          <cell r="AL1058">
            <v>0</v>
          </cell>
          <cell r="AN1058">
            <v>0</v>
          </cell>
          <cell r="AO1058">
            <v>10.35</v>
          </cell>
          <cell r="AP1058">
            <v>0</v>
          </cell>
          <cell r="AQ1058">
            <v>0</v>
          </cell>
          <cell r="BG1058" t="b">
            <v>1</v>
          </cell>
          <cell r="BO1058" t="b">
            <v>0</v>
          </cell>
          <cell r="CA1058" t="b">
            <v>0</v>
          </cell>
          <cell r="CB1058" t="b">
            <v>0</v>
          </cell>
          <cell r="CD1058" t="b">
            <v>0</v>
          </cell>
          <cell r="CE1058" t="b">
            <v>0</v>
          </cell>
          <cell r="CG1058" t="b">
            <v>1</v>
          </cell>
          <cell r="CH1058" t="b">
            <v>0</v>
          </cell>
          <cell r="CP1058" t="str">
            <v>ERSOLPVO</v>
          </cell>
          <cell r="CT1058" t="b">
            <v>0</v>
          </cell>
          <cell r="CV1058" t="b">
            <v>1</v>
          </cell>
          <cell r="CX1058" t="b">
            <v>1</v>
          </cell>
          <cell r="CZ1058" t="b">
            <v>1</v>
          </cell>
          <cell r="DB1058" t="b">
            <v>0</v>
          </cell>
          <cell r="DD1058" t="b">
            <v>0</v>
          </cell>
          <cell r="DF1058" t="b">
            <v>0</v>
          </cell>
          <cell r="DH1058" t="b">
            <v>0</v>
          </cell>
          <cell r="DJ1058" t="b">
            <v>0</v>
          </cell>
          <cell r="DL1058" t="b">
            <v>0</v>
          </cell>
          <cell r="DN1058" t="b">
            <v>0</v>
          </cell>
          <cell r="DP1058" t="b">
            <v>0</v>
          </cell>
          <cell r="DV1058">
            <v>0</v>
          </cell>
          <cell r="DX1058">
            <v>0</v>
          </cell>
          <cell r="DZ1058">
            <v>0</v>
          </cell>
          <cell r="EB1058">
            <v>0</v>
          </cell>
          <cell r="ED1058">
            <v>0</v>
          </cell>
          <cell r="EF1058">
            <v>0</v>
          </cell>
          <cell r="EJ1058">
            <v>0</v>
          </cell>
          <cell r="EL1058">
            <v>0</v>
          </cell>
          <cell r="EN1058">
            <v>0</v>
          </cell>
          <cell r="EP1058">
            <v>0</v>
          </cell>
          <cell r="ER1058">
            <v>0</v>
          </cell>
          <cell r="ET1058">
            <v>0</v>
          </cell>
          <cell r="EX1058">
            <v>0</v>
          </cell>
          <cell r="EZ1058">
            <v>0</v>
          </cell>
          <cell r="FD1058">
            <v>41.4</v>
          </cell>
          <cell r="FF1058">
            <v>0</v>
          </cell>
        </row>
        <row r="1059">
          <cell r="A1059" t="str">
            <v>Solceller_DKW_2017</v>
          </cell>
          <cell r="B1059" t="str">
            <v>DK-West</v>
          </cell>
          <cell r="G1059">
            <v>38.4</v>
          </cell>
          <cell r="H1059">
            <v>0</v>
          </cell>
          <cell r="N1059">
            <v>32.639999999999986</v>
          </cell>
          <cell r="AK1059">
            <v>38.4</v>
          </cell>
          <cell r="AL1059">
            <v>0</v>
          </cell>
          <cell r="AN1059">
            <v>0</v>
          </cell>
          <cell r="AO1059">
            <v>9.6</v>
          </cell>
          <cell r="AP1059">
            <v>0</v>
          </cell>
          <cell r="AQ1059">
            <v>0</v>
          </cell>
          <cell r="BG1059" t="b">
            <v>1</v>
          </cell>
          <cell r="BO1059" t="b">
            <v>0</v>
          </cell>
          <cell r="CA1059" t="b">
            <v>0</v>
          </cell>
          <cell r="CB1059" t="b">
            <v>0</v>
          </cell>
          <cell r="CD1059" t="b">
            <v>0</v>
          </cell>
          <cell r="CE1059" t="b">
            <v>0</v>
          </cell>
          <cell r="CG1059" t="b">
            <v>1</v>
          </cell>
          <cell r="CH1059" t="b">
            <v>0</v>
          </cell>
          <cell r="CP1059" t="str">
            <v>ERSOLPVO</v>
          </cell>
          <cell r="CT1059" t="b">
            <v>0</v>
          </cell>
          <cell r="CV1059" t="b">
            <v>1</v>
          </cell>
          <cell r="CX1059" t="b">
            <v>1</v>
          </cell>
          <cell r="CZ1059" t="b">
            <v>1</v>
          </cell>
          <cell r="DB1059" t="b">
            <v>0</v>
          </cell>
          <cell r="DD1059" t="b">
            <v>0</v>
          </cell>
          <cell r="DF1059" t="b">
            <v>0</v>
          </cell>
          <cell r="DH1059" t="b">
            <v>0</v>
          </cell>
          <cell r="DJ1059" t="b">
            <v>0</v>
          </cell>
          <cell r="DL1059" t="b">
            <v>0</v>
          </cell>
          <cell r="DN1059" t="b">
            <v>0</v>
          </cell>
          <cell r="DP1059" t="b">
            <v>0</v>
          </cell>
          <cell r="DV1059">
            <v>0</v>
          </cell>
          <cell r="DX1059">
            <v>0</v>
          </cell>
          <cell r="DZ1059">
            <v>0</v>
          </cell>
          <cell r="EB1059">
            <v>0</v>
          </cell>
          <cell r="ED1059">
            <v>0</v>
          </cell>
          <cell r="EF1059">
            <v>0</v>
          </cell>
          <cell r="EJ1059">
            <v>0</v>
          </cell>
          <cell r="EL1059">
            <v>0</v>
          </cell>
          <cell r="EN1059">
            <v>0</v>
          </cell>
          <cell r="EP1059">
            <v>0</v>
          </cell>
          <cell r="ER1059">
            <v>0</v>
          </cell>
          <cell r="ET1059">
            <v>0</v>
          </cell>
          <cell r="EX1059">
            <v>0</v>
          </cell>
          <cell r="EZ1059">
            <v>0</v>
          </cell>
          <cell r="FD1059">
            <v>38.4</v>
          </cell>
          <cell r="FF1059">
            <v>0</v>
          </cell>
        </row>
        <row r="1060">
          <cell r="A1060" t="str">
            <v>Solceller_DKW_2018</v>
          </cell>
          <cell r="B1060" t="str">
            <v>DK-West</v>
          </cell>
          <cell r="G1060">
            <v>38.4</v>
          </cell>
          <cell r="H1060">
            <v>0</v>
          </cell>
          <cell r="N1060">
            <v>32.64000000000005</v>
          </cell>
          <cell r="AK1060">
            <v>38.4</v>
          </cell>
          <cell r="AL1060">
            <v>0</v>
          </cell>
          <cell r="AN1060">
            <v>0</v>
          </cell>
          <cell r="AO1060">
            <v>9.6</v>
          </cell>
          <cell r="AP1060">
            <v>0</v>
          </cell>
          <cell r="AQ1060">
            <v>0</v>
          </cell>
          <cell r="BG1060" t="b">
            <v>1</v>
          </cell>
          <cell r="BO1060" t="b">
            <v>0</v>
          </cell>
          <cell r="CA1060" t="b">
            <v>0</v>
          </cell>
          <cell r="CB1060" t="b">
            <v>0</v>
          </cell>
          <cell r="CD1060" t="b">
            <v>0</v>
          </cell>
          <cell r="CE1060" t="b">
            <v>0</v>
          </cell>
          <cell r="CG1060" t="b">
            <v>0</v>
          </cell>
          <cell r="CH1060" t="b">
            <v>0</v>
          </cell>
          <cell r="CP1060" t="str">
            <v>ERSOLPVO</v>
          </cell>
          <cell r="CT1060" t="b">
            <v>0</v>
          </cell>
          <cell r="CV1060" t="b">
            <v>1</v>
          </cell>
          <cell r="CX1060" t="b">
            <v>1</v>
          </cell>
          <cell r="CZ1060" t="b">
            <v>1</v>
          </cell>
          <cell r="DB1060" t="b">
            <v>0</v>
          </cell>
          <cell r="DD1060" t="b">
            <v>0</v>
          </cell>
          <cell r="DF1060" t="b">
            <v>0</v>
          </cell>
          <cell r="DH1060" t="b">
            <v>0</v>
          </cell>
          <cell r="DJ1060" t="b">
            <v>0</v>
          </cell>
          <cell r="DL1060" t="b">
            <v>0</v>
          </cell>
          <cell r="DN1060" t="b">
            <v>0</v>
          </cell>
          <cell r="DP1060" t="b">
            <v>0</v>
          </cell>
          <cell r="DV1060">
            <v>0</v>
          </cell>
          <cell r="DX1060">
            <v>0</v>
          </cell>
          <cell r="DZ1060">
            <v>0</v>
          </cell>
          <cell r="EB1060">
            <v>0</v>
          </cell>
          <cell r="ED1060">
            <v>0</v>
          </cell>
          <cell r="EF1060">
            <v>0</v>
          </cell>
          <cell r="EJ1060">
            <v>0</v>
          </cell>
          <cell r="EL1060">
            <v>0</v>
          </cell>
          <cell r="EN1060">
            <v>0</v>
          </cell>
          <cell r="EP1060">
            <v>0</v>
          </cell>
          <cell r="ER1060">
            <v>0</v>
          </cell>
          <cell r="ET1060">
            <v>0</v>
          </cell>
          <cell r="EX1060">
            <v>0</v>
          </cell>
          <cell r="EZ1060">
            <v>0</v>
          </cell>
          <cell r="FD1060">
            <v>0</v>
          </cell>
          <cell r="FF1060">
            <v>0</v>
          </cell>
        </row>
        <row r="1061">
          <cell r="A1061" t="str">
            <v>Solceller_DKW_2019</v>
          </cell>
          <cell r="B1061" t="str">
            <v>DK-West</v>
          </cell>
          <cell r="G1061">
            <v>38.4</v>
          </cell>
          <cell r="H1061">
            <v>0</v>
          </cell>
          <cell r="N1061">
            <v>32.639999999999986</v>
          </cell>
          <cell r="AK1061">
            <v>38.4</v>
          </cell>
          <cell r="AL1061">
            <v>0</v>
          </cell>
          <cell r="AN1061">
            <v>0</v>
          </cell>
          <cell r="AO1061">
            <v>9.6</v>
          </cell>
          <cell r="AP1061">
            <v>0</v>
          </cell>
          <cell r="AQ1061">
            <v>0</v>
          </cell>
          <cell r="BG1061" t="b">
            <v>1</v>
          </cell>
          <cell r="BO1061" t="b">
            <v>0</v>
          </cell>
          <cell r="CA1061" t="b">
            <v>0</v>
          </cell>
          <cell r="CB1061" t="b">
            <v>0</v>
          </cell>
          <cell r="CD1061" t="b">
            <v>0</v>
          </cell>
          <cell r="CE1061" t="b">
            <v>0</v>
          </cell>
          <cell r="CG1061" t="b">
            <v>0</v>
          </cell>
          <cell r="CH1061" t="b">
            <v>0</v>
          </cell>
          <cell r="CP1061" t="str">
            <v>ERSOLPVO</v>
          </cell>
          <cell r="CT1061" t="b">
            <v>0</v>
          </cell>
          <cell r="CV1061" t="b">
            <v>1</v>
          </cell>
          <cell r="CX1061" t="b">
            <v>1</v>
          </cell>
          <cell r="CZ1061" t="b">
            <v>1</v>
          </cell>
          <cell r="DB1061" t="b">
            <v>0</v>
          </cell>
          <cell r="DD1061" t="b">
            <v>0</v>
          </cell>
          <cell r="DF1061" t="b">
            <v>0</v>
          </cell>
          <cell r="DH1061" t="b">
            <v>0</v>
          </cell>
          <cell r="DJ1061" t="b">
            <v>0</v>
          </cell>
          <cell r="DL1061" t="b">
            <v>0</v>
          </cell>
          <cell r="DN1061" t="b">
            <v>0</v>
          </cell>
          <cell r="DP1061" t="b">
            <v>0</v>
          </cell>
          <cell r="DV1061">
            <v>0</v>
          </cell>
          <cell r="DX1061">
            <v>0</v>
          </cell>
          <cell r="DZ1061">
            <v>0</v>
          </cell>
          <cell r="EB1061">
            <v>0</v>
          </cell>
          <cell r="ED1061">
            <v>0</v>
          </cell>
          <cell r="EF1061">
            <v>0</v>
          </cell>
          <cell r="EJ1061">
            <v>0</v>
          </cell>
          <cell r="EL1061">
            <v>0</v>
          </cell>
          <cell r="EN1061">
            <v>0</v>
          </cell>
          <cell r="EP1061">
            <v>0</v>
          </cell>
          <cell r="ER1061">
            <v>0</v>
          </cell>
          <cell r="ET1061">
            <v>0</v>
          </cell>
          <cell r="EX1061">
            <v>0</v>
          </cell>
          <cell r="EZ1061">
            <v>0</v>
          </cell>
          <cell r="FD1061">
            <v>0</v>
          </cell>
          <cell r="FF1061">
            <v>0</v>
          </cell>
        </row>
        <row r="1062">
          <cell r="A1062" t="str">
            <v>Solceller_DKW_2020</v>
          </cell>
          <cell r="B1062" t="str">
            <v>DK-West</v>
          </cell>
          <cell r="G1062">
            <v>39.6</v>
          </cell>
          <cell r="H1062">
            <v>0</v>
          </cell>
          <cell r="N1062">
            <v>33.660000000000011</v>
          </cell>
          <cell r="AK1062">
            <v>39.6</v>
          </cell>
          <cell r="AL1062">
            <v>0</v>
          </cell>
          <cell r="AN1062">
            <v>0</v>
          </cell>
          <cell r="AO1062">
            <v>9.9</v>
          </cell>
          <cell r="AP1062">
            <v>0</v>
          </cell>
          <cell r="AQ1062">
            <v>0</v>
          </cell>
          <cell r="BG1062" t="b">
            <v>1</v>
          </cell>
          <cell r="BO1062" t="b">
            <v>0</v>
          </cell>
          <cell r="CA1062" t="b">
            <v>0</v>
          </cell>
          <cell r="CB1062" t="b">
            <v>0</v>
          </cell>
          <cell r="CD1062" t="b">
            <v>0</v>
          </cell>
          <cell r="CE1062" t="b">
            <v>0</v>
          </cell>
          <cell r="CG1062" t="b">
            <v>0</v>
          </cell>
          <cell r="CH1062" t="b">
            <v>0</v>
          </cell>
          <cell r="CP1062" t="str">
            <v>ERSOLPVO</v>
          </cell>
          <cell r="CT1062" t="b">
            <v>0</v>
          </cell>
          <cell r="CV1062" t="b">
            <v>1</v>
          </cell>
          <cell r="CX1062" t="b">
            <v>1</v>
          </cell>
          <cell r="CZ1062" t="b">
            <v>1</v>
          </cell>
          <cell r="DB1062" t="b">
            <v>0</v>
          </cell>
          <cell r="DD1062" t="b">
            <v>0</v>
          </cell>
          <cell r="DF1062" t="b">
            <v>0</v>
          </cell>
          <cell r="DH1062" t="b">
            <v>0</v>
          </cell>
          <cell r="DJ1062" t="b">
            <v>0</v>
          </cell>
          <cell r="DL1062" t="b">
            <v>0</v>
          </cell>
          <cell r="DN1062" t="b">
            <v>0</v>
          </cell>
          <cell r="DP1062" t="b">
            <v>0</v>
          </cell>
          <cell r="DV1062">
            <v>0</v>
          </cell>
          <cell r="DX1062">
            <v>0</v>
          </cell>
          <cell r="DZ1062">
            <v>0</v>
          </cell>
          <cell r="EB1062">
            <v>0</v>
          </cell>
          <cell r="ED1062">
            <v>0</v>
          </cell>
          <cell r="EF1062">
            <v>0</v>
          </cell>
          <cell r="EJ1062">
            <v>0</v>
          </cell>
          <cell r="EL1062">
            <v>0</v>
          </cell>
          <cell r="EN1062">
            <v>0</v>
          </cell>
          <cell r="EP1062">
            <v>0</v>
          </cell>
          <cell r="ER1062">
            <v>0</v>
          </cell>
          <cell r="ET1062">
            <v>0</v>
          </cell>
          <cell r="EX1062">
            <v>0</v>
          </cell>
          <cell r="EZ1062">
            <v>0</v>
          </cell>
          <cell r="FD1062">
            <v>0</v>
          </cell>
          <cell r="FF1062">
            <v>0</v>
          </cell>
        </row>
        <row r="1063">
          <cell r="A1063" t="str">
            <v>Solceller_DKW_2021</v>
          </cell>
          <cell r="B1063" t="str">
            <v>DK-West</v>
          </cell>
          <cell r="G1063">
            <v>39.6</v>
          </cell>
          <cell r="H1063">
            <v>0</v>
          </cell>
          <cell r="N1063">
            <v>33.659999999999947</v>
          </cell>
          <cell r="AK1063">
            <v>39.6</v>
          </cell>
          <cell r="AL1063">
            <v>0</v>
          </cell>
          <cell r="AN1063">
            <v>0</v>
          </cell>
          <cell r="AO1063">
            <v>9.9</v>
          </cell>
          <cell r="AP1063">
            <v>0</v>
          </cell>
          <cell r="AQ1063">
            <v>0</v>
          </cell>
          <cell r="BG1063" t="b">
            <v>1</v>
          </cell>
          <cell r="BO1063" t="b">
            <v>0</v>
          </cell>
          <cell r="CA1063" t="b">
            <v>0</v>
          </cell>
          <cell r="CB1063" t="b">
            <v>0</v>
          </cell>
          <cell r="CD1063" t="b">
            <v>0</v>
          </cell>
          <cell r="CE1063" t="b">
            <v>0</v>
          </cell>
          <cell r="CG1063" t="b">
            <v>0</v>
          </cell>
          <cell r="CH1063" t="b">
            <v>0</v>
          </cell>
          <cell r="CP1063" t="str">
            <v>ERSOLPVO</v>
          </cell>
          <cell r="CT1063" t="b">
            <v>0</v>
          </cell>
          <cell r="CV1063" t="b">
            <v>0</v>
          </cell>
          <cell r="CX1063" t="b">
            <v>1</v>
          </cell>
          <cell r="CZ1063" t="b">
            <v>1</v>
          </cell>
          <cell r="DB1063" t="b">
            <v>0</v>
          </cell>
          <cell r="DD1063" t="b">
            <v>0</v>
          </cell>
          <cell r="DF1063" t="b">
            <v>0</v>
          </cell>
          <cell r="DH1063" t="b">
            <v>0</v>
          </cell>
          <cell r="DJ1063" t="b">
            <v>0</v>
          </cell>
          <cell r="DL1063" t="b">
            <v>0</v>
          </cell>
          <cell r="DN1063" t="b">
            <v>0</v>
          </cell>
          <cell r="DP1063" t="b">
            <v>0</v>
          </cell>
          <cell r="DV1063">
            <v>0</v>
          </cell>
          <cell r="DX1063">
            <v>0</v>
          </cell>
          <cell r="DZ1063">
            <v>0</v>
          </cell>
          <cell r="EB1063">
            <v>0</v>
          </cell>
          <cell r="ED1063">
            <v>0</v>
          </cell>
          <cell r="EF1063">
            <v>0</v>
          </cell>
          <cell r="EJ1063">
            <v>0</v>
          </cell>
          <cell r="EL1063">
            <v>0</v>
          </cell>
          <cell r="EN1063">
            <v>0</v>
          </cell>
          <cell r="EP1063">
            <v>0</v>
          </cell>
          <cell r="ER1063">
            <v>0</v>
          </cell>
          <cell r="ET1063">
            <v>0</v>
          </cell>
          <cell r="EX1063">
            <v>0</v>
          </cell>
          <cell r="EZ1063">
            <v>0</v>
          </cell>
          <cell r="FD1063">
            <v>0</v>
          </cell>
          <cell r="FF1063">
            <v>0</v>
          </cell>
        </row>
        <row r="1064">
          <cell r="A1064" t="str">
            <v>Solceller_DKW_2022</v>
          </cell>
          <cell r="B1064" t="str">
            <v>DK-West</v>
          </cell>
          <cell r="G1064">
            <v>39</v>
          </cell>
          <cell r="H1064">
            <v>0</v>
          </cell>
          <cell r="N1064">
            <v>33.15</v>
          </cell>
          <cell r="AK1064">
            <v>39</v>
          </cell>
          <cell r="AL1064">
            <v>0</v>
          </cell>
          <cell r="AN1064">
            <v>0</v>
          </cell>
          <cell r="AO1064">
            <v>9.75</v>
          </cell>
          <cell r="AP1064">
            <v>0</v>
          </cell>
          <cell r="AQ1064">
            <v>0</v>
          </cell>
          <cell r="BG1064" t="b">
            <v>1</v>
          </cell>
          <cell r="BO1064" t="b">
            <v>0</v>
          </cell>
          <cell r="CA1064" t="b">
            <v>0</v>
          </cell>
          <cell r="CB1064" t="b">
            <v>0</v>
          </cell>
          <cell r="CD1064" t="b">
            <v>0</v>
          </cell>
          <cell r="CE1064" t="b">
            <v>0</v>
          </cell>
          <cell r="CG1064" t="b">
            <v>0</v>
          </cell>
          <cell r="CH1064" t="b">
            <v>0</v>
          </cell>
          <cell r="CP1064" t="str">
            <v>ERSOLPVO</v>
          </cell>
          <cell r="CT1064" t="b">
            <v>0</v>
          </cell>
          <cell r="CV1064" t="b">
            <v>0</v>
          </cell>
          <cell r="CX1064" t="b">
            <v>1</v>
          </cell>
          <cell r="CZ1064" t="b">
            <v>1</v>
          </cell>
          <cell r="DB1064" t="b">
            <v>0</v>
          </cell>
          <cell r="DD1064" t="b">
            <v>0</v>
          </cell>
          <cell r="DF1064" t="b">
            <v>0</v>
          </cell>
          <cell r="DH1064" t="b">
            <v>0</v>
          </cell>
          <cell r="DJ1064" t="b">
            <v>0</v>
          </cell>
          <cell r="DL1064" t="b">
            <v>0</v>
          </cell>
          <cell r="DN1064" t="b">
            <v>0</v>
          </cell>
          <cell r="DP1064" t="b">
            <v>0</v>
          </cell>
          <cell r="DV1064">
            <v>0</v>
          </cell>
          <cell r="DX1064">
            <v>0</v>
          </cell>
          <cell r="DZ1064">
            <v>0</v>
          </cell>
          <cell r="EB1064">
            <v>0</v>
          </cell>
          <cell r="ED1064">
            <v>0</v>
          </cell>
          <cell r="EF1064">
            <v>0</v>
          </cell>
          <cell r="EJ1064">
            <v>0</v>
          </cell>
          <cell r="EL1064">
            <v>0</v>
          </cell>
          <cell r="EN1064">
            <v>0</v>
          </cell>
          <cell r="EP1064">
            <v>0</v>
          </cell>
          <cell r="ER1064">
            <v>0</v>
          </cell>
          <cell r="ET1064">
            <v>0</v>
          </cell>
          <cell r="EX1064">
            <v>0</v>
          </cell>
          <cell r="EZ1064">
            <v>0</v>
          </cell>
          <cell r="FD1064">
            <v>0</v>
          </cell>
          <cell r="FF1064">
            <v>0</v>
          </cell>
        </row>
        <row r="1065">
          <cell r="A1065" t="str">
            <v>Solceller_DKW_2023</v>
          </cell>
          <cell r="B1065" t="str">
            <v>DK-West</v>
          </cell>
          <cell r="G1065">
            <v>39</v>
          </cell>
          <cell r="H1065">
            <v>0</v>
          </cell>
          <cell r="N1065">
            <v>33.15</v>
          </cell>
          <cell r="AK1065">
            <v>39</v>
          </cell>
          <cell r="AL1065">
            <v>0</v>
          </cell>
          <cell r="AN1065">
            <v>0</v>
          </cell>
          <cell r="AO1065">
            <v>9.75</v>
          </cell>
          <cell r="AP1065">
            <v>0</v>
          </cell>
          <cell r="AQ1065">
            <v>0</v>
          </cell>
          <cell r="BG1065" t="b">
            <v>1</v>
          </cell>
          <cell r="BO1065" t="b">
            <v>0</v>
          </cell>
          <cell r="CA1065" t="b">
            <v>0</v>
          </cell>
          <cell r="CB1065" t="b">
            <v>0</v>
          </cell>
          <cell r="CD1065" t="b">
            <v>0</v>
          </cell>
          <cell r="CE1065" t="b">
            <v>0</v>
          </cell>
          <cell r="CG1065" t="b">
            <v>0</v>
          </cell>
          <cell r="CH1065" t="b">
            <v>0</v>
          </cell>
          <cell r="CP1065" t="str">
            <v>ERSOLPVO</v>
          </cell>
          <cell r="CT1065" t="b">
            <v>0</v>
          </cell>
          <cell r="CV1065" t="b">
            <v>0</v>
          </cell>
          <cell r="CX1065" t="b">
            <v>1</v>
          </cell>
          <cell r="CZ1065" t="b">
            <v>1</v>
          </cell>
          <cell r="DB1065" t="b">
            <v>0</v>
          </cell>
          <cell r="DD1065" t="b">
            <v>0</v>
          </cell>
          <cell r="DF1065" t="b">
            <v>0</v>
          </cell>
          <cell r="DH1065" t="b">
            <v>0</v>
          </cell>
          <cell r="DJ1065" t="b">
            <v>0</v>
          </cell>
          <cell r="DL1065" t="b">
            <v>0</v>
          </cell>
          <cell r="DN1065" t="b">
            <v>0</v>
          </cell>
          <cell r="DP1065" t="b">
            <v>0</v>
          </cell>
          <cell r="DV1065">
            <v>0</v>
          </cell>
          <cell r="DX1065">
            <v>0</v>
          </cell>
          <cell r="DZ1065">
            <v>0</v>
          </cell>
          <cell r="EB1065">
            <v>0</v>
          </cell>
          <cell r="ED1065">
            <v>0</v>
          </cell>
          <cell r="EF1065">
            <v>0</v>
          </cell>
          <cell r="EJ1065">
            <v>0</v>
          </cell>
          <cell r="EL1065">
            <v>0</v>
          </cell>
          <cell r="EN1065">
            <v>0</v>
          </cell>
          <cell r="EP1065">
            <v>0</v>
          </cell>
          <cell r="ER1065">
            <v>0</v>
          </cell>
          <cell r="ET1065">
            <v>0</v>
          </cell>
          <cell r="EX1065">
            <v>0</v>
          </cell>
          <cell r="EZ1065">
            <v>0</v>
          </cell>
          <cell r="FD1065">
            <v>0</v>
          </cell>
          <cell r="FF1065">
            <v>0</v>
          </cell>
        </row>
        <row r="1066">
          <cell r="A1066" t="str">
            <v>Solceller_DKW_2024</v>
          </cell>
          <cell r="B1066" t="str">
            <v>DK-West</v>
          </cell>
          <cell r="G1066">
            <v>39</v>
          </cell>
          <cell r="H1066">
            <v>0</v>
          </cell>
          <cell r="N1066">
            <v>33.15</v>
          </cell>
          <cell r="AK1066">
            <v>39</v>
          </cell>
          <cell r="AL1066">
            <v>0</v>
          </cell>
          <cell r="AN1066">
            <v>0</v>
          </cell>
          <cell r="AO1066">
            <v>9.75</v>
          </cell>
          <cell r="AP1066">
            <v>0</v>
          </cell>
          <cell r="AQ1066">
            <v>0</v>
          </cell>
          <cell r="BG1066" t="b">
            <v>1</v>
          </cell>
          <cell r="BO1066" t="b">
            <v>0</v>
          </cell>
          <cell r="CA1066" t="b">
            <v>0</v>
          </cell>
          <cell r="CB1066" t="b">
            <v>0</v>
          </cell>
          <cell r="CD1066" t="b">
            <v>0</v>
          </cell>
          <cell r="CE1066" t="b">
            <v>0</v>
          </cell>
          <cell r="CG1066" t="b">
            <v>0</v>
          </cell>
          <cell r="CH1066" t="b">
            <v>0</v>
          </cell>
          <cell r="CP1066" t="str">
            <v>ERSOLPVO</v>
          </cell>
          <cell r="CT1066" t="b">
            <v>0</v>
          </cell>
          <cell r="CV1066" t="b">
            <v>0</v>
          </cell>
          <cell r="CX1066" t="b">
            <v>1</v>
          </cell>
          <cell r="CZ1066" t="b">
            <v>1</v>
          </cell>
          <cell r="DB1066" t="b">
            <v>0</v>
          </cell>
          <cell r="DD1066" t="b">
            <v>0</v>
          </cell>
          <cell r="DF1066" t="b">
            <v>0</v>
          </cell>
          <cell r="DH1066" t="b">
            <v>0</v>
          </cell>
          <cell r="DJ1066" t="b">
            <v>0</v>
          </cell>
          <cell r="DL1066" t="b">
            <v>0</v>
          </cell>
          <cell r="DN1066" t="b">
            <v>0</v>
          </cell>
          <cell r="DP1066" t="b">
            <v>0</v>
          </cell>
          <cell r="DV1066">
            <v>0</v>
          </cell>
          <cell r="DX1066">
            <v>0</v>
          </cell>
          <cell r="DZ1066">
            <v>0</v>
          </cell>
          <cell r="EB1066">
            <v>0</v>
          </cell>
          <cell r="ED1066">
            <v>0</v>
          </cell>
          <cell r="EF1066">
            <v>0</v>
          </cell>
          <cell r="EJ1066">
            <v>0</v>
          </cell>
          <cell r="EL1066">
            <v>0</v>
          </cell>
          <cell r="EN1066">
            <v>0</v>
          </cell>
          <cell r="EP1066">
            <v>0</v>
          </cell>
          <cell r="ER1066">
            <v>0</v>
          </cell>
          <cell r="ET1066">
            <v>0</v>
          </cell>
          <cell r="EX1066">
            <v>0</v>
          </cell>
          <cell r="EZ1066">
            <v>0</v>
          </cell>
          <cell r="FD1066">
            <v>0</v>
          </cell>
          <cell r="FF1066">
            <v>0</v>
          </cell>
        </row>
        <row r="1067">
          <cell r="A1067" t="str">
            <v>Solceller_DKW_2025</v>
          </cell>
          <cell r="B1067" t="str">
            <v>DK-West</v>
          </cell>
          <cell r="G1067">
            <v>39</v>
          </cell>
          <cell r="H1067">
            <v>0</v>
          </cell>
          <cell r="N1067">
            <v>33.15</v>
          </cell>
          <cell r="AK1067">
            <v>39</v>
          </cell>
          <cell r="AL1067">
            <v>0</v>
          </cell>
          <cell r="AN1067">
            <v>0</v>
          </cell>
          <cell r="AO1067">
            <v>9.75</v>
          </cell>
          <cell r="AP1067">
            <v>0</v>
          </cell>
          <cell r="AQ1067">
            <v>0</v>
          </cell>
          <cell r="BG1067" t="b">
            <v>1</v>
          </cell>
          <cell r="BO1067" t="b">
            <v>0</v>
          </cell>
          <cell r="CA1067" t="b">
            <v>0</v>
          </cell>
          <cell r="CB1067" t="b">
            <v>0</v>
          </cell>
          <cell r="CD1067" t="b">
            <v>0</v>
          </cell>
          <cell r="CE1067" t="b">
            <v>0</v>
          </cell>
          <cell r="CG1067" t="b">
            <v>0</v>
          </cell>
          <cell r="CH1067" t="b">
            <v>0</v>
          </cell>
          <cell r="CP1067" t="str">
            <v>ERSOLPVO</v>
          </cell>
          <cell r="CT1067" t="b">
            <v>0</v>
          </cell>
          <cell r="CV1067" t="b">
            <v>0</v>
          </cell>
          <cell r="CX1067" t="b">
            <v>1</v>
          </cell>
          <cell r="CZ1067" t="b">
            <v>1</v>
          </cell>
          <cell r="DB1067" t="b">
            <v>0</v>
          </cell>
          <cell r="DD1067" t="b">
            <v>0</v>
          </cell>
          <cell r="DF1067" t="b">
            <v>0</v>
          </cell>
          <cell r="DH1067" t="b">
            <v>0</v>
          </cell>
          <cell r="DJ1067" t="b">
            <v>0</v>
          </cell>
          <cell r="DL1067" t="b">
            <v>0</v>
          </cell>
          <cell r="DN1067" t="b">
            <v>0</v>
          </cell>
          <cell r="DP1067" t="b">
            <v>0</v>
          </cell>
          <cell r="DV1067">
            <v>0</v>
          </cell>
          <cell r="DX1067">
            <v>0</v>
          </cell>
          <cell r="DZ1067">
            <v>0</v>
          </cell>
          <cell r="EB1067">
            <v>0</v>
          </cell>
          <cell r="ED1067">
            <v>0</v>
          </cell>
          <cell r="EF1067">
            <v>0</v>
          </cell>
          <cell r="EJ1067">
            <v>0</v>
          </cell>
          <cell r="EL1067">
            <v>0</v>
          </cell>
          <cell r="EN1067">
            <v>0</v>
          </cell>
          <cell r="EP1067">
            <v>0</v>
          </cell>
          <cell r="ER1067">
            <v>0</v>
          </cell>
          <cell r="ET1067">
            <v>0</v>
          </cell>
          <cell r="EX1067">
            <v>0</v>
          </cell>
          <cell r="EZ1067">
            <v>0</v>
          </cell>
          <cell r="FD1067">
            <v>0</v>
          </cell>
          <cell r="FF1067">
            <v>0</v>
          </cell>
        </row>
        <row r="1068">
          <cell r="A1068" t="str">
            <v>Solceller_DKW_2026</v>
          </cell>
          <cell r="B1068" t="str">
            <v>DK-West</v>
          </cell>
          <cell r="G1068">
            <v>39</v>
          </cell>
          <cell r="H1068">
            <v>0</v>
          </cell>
          <cell r="N1068">
            <v>33.15</v>
          </cell>
          <cell r="AK1068">
            <v>39</v>
          </cell>
          <cell r="AL1068">
            <v>0</v>
          </cell>
          <cell r="AN1068">
            <v>0</v>
          </cell>
          <cell r="AO1068">
            <v>9.75</v>
          </cell>
          <cell r="AP1068">
            <v>0</v>
          </cell>
          <cell r="AQ1068">
            <v>0</v>
          </cell>
          <cell r="BG1068" t="b">
            <v>1</v>
          </cell>
          <cell r="BO1068" t="b">
            <v>0</v>
          </cell>
          <cell r="CA1068" t="b">
            <v>0</v>
          </cell>
          <cell r="CB1068" t="b">
            <v>0</v>
          </cell>
          <cell r="CD1068" t="b">
            <v>0</v>
          </cell>
          <cell r="CE1068" t="b">
            <v>0</v>
          </cell>
          <cell r="CG1068" t="b">
            <v>0</v>
          </cell>
          <cell r="CH1068" t="b">
            <v>0</v>
          </cell>
          <cell r="CP1068" t="str">
            <v>ERSOLPVO</v>
          </cell>
          <cell r="CT1068" t="b">
            <v>0</v>
          </cell>
          <cell r="CV1068" t="b">
            <v>0</v>
          </cell>
          <cell r="CX1068" t="b">
            <v>0</v>
          </cell>
          <cell r="CZ1068" t="b">
            <v>1</v>
          </cell>
          <cell r="DB1068" t="b">
            <v>0</v>
          </cell>
          <cell r="DD1068" t="b">
            <v>0</v>
          </cell>
          <cell r="DF1068" t="b">
            <v>0</v>
          </cell>
          <cell r="DH1068" t="b">
            <v>0</v>
          </cell>
          <cell r="DJ1068" t="b">
            <v>0</v>
          </cell>
          <cell r="DL1068" t="b">
            <v>0</v>
          </cell>
          <cell r="DN1068" t="b">
            <v>0</v>
          </cell>
          <cell r="DP1068" t="b">
            <v>0</v>
          </cell>
          <cell r="DV1068">
            <v>0</v>
          </cell>
          <cell r="DX1068">
            <v>0</v>
          </cell>
          <cell r="DZ1068">
            <v>0</v>
          </cell>
          <cell r="EB1068">
            <v>0</v>
          </cell>
          <cell r="ED1068">
            <v>0</v>
          </cell>
          <cell r="EF1068">
            <v>0</v>
          </cell>
          <cell r="EJ1068">
            <v>0</v>
          </cell>
          <cell r="EL1068">
            <v>0</v>
          </cell>
          <cell r="EN1068">
            <v>0</v>
          </cell>
          <cell r="EP1068">
            <v>0</v>
          </cell>
          <cell r="ER1068">
            <v>0</v>
          </cell>
          <cell r="ET1068">
            <v>0</v>
          </cell>
          <cell r="EX1068">
            <v>0</v>
          </cell>
          <cell r="EZ1068">
            <v>0</v>
          </cell>
          <cell r="FD1068">
            <v>0</v>
          </cell>
          <cell r="FF1068">
            <v>0</v>
          </cell>
        </row>
        <row r="1069">
          <cell r="A1069" t="str">
            <v>Solceller_DKW_2027</v>
          </cell>
          <cell r="B1069" t="str">
            <v>DK-West</v>
          </cell>
          <cell r="G1069">
            <v>39</v>
          </cell>
          <cell r="H1069">
            <v>0</v>
          </cell>
          <cell r="N1069">
            <v>33.15</v>
          </cell>
          <cell r="AK1069">
            <v>39</v>
          </cell>
          <cell r="AL1069">
            <v>0</v>
          </cell>
          <cell r="AN1069">
            <v>0</v>
          </cell>
          <cell r="AO1069">
            <v>9.75</v>
          </cell>
          <cell r="AP1069">
            <v>0</v>
          </cell>
          <cell r="AQ1069">
            <v>0</v>
          </cell>
          <cell r="BG1069" t="b">
            <v>1</v>
          </cell>
          <cell r="BO1069" t="b">
            <v>0</v>
          </cell>
          <cell r="CA1069" t="b">
            <v>0</v>
          </cell>
          <cell r="CB1069" t="b">
            <v>0</v>
          </cell>
          <cell r="CD1069" t="b">
            <v>0</v>
          </cell>
          <cell r="CE1069" t="b">
            <v>0</v>
          </cell>
          <cell r="CG1069" t="b">
            <v>0</v>
          </cell>
          <cell r="CH1069" t="b">
            <v>0</v>
          </cell>
          <cell r="CP1069" t="str">
            <v>ERSOLPVO</v>
          </cell>
          <cell r="CT1069" t="b">
            <v>0</v>
          </cell>
          <cell r="CV1069" t="b">
            <v>0</v>
          </cell>
          <cell r="CX1069" t="b">
            <v>0</v>
          </cell>
          <cell r="CZ1069" t="b">
            <v>1</v>
          </cell>
          <cell r="DB1069" t="b">
            <v>0</v>
          </cell>
          <cell r="DD1069" t="b">
            <v>0</v>
          </cell>
          <cell r="DF1069" t="b">
            <v>0</v>
          </cell>
          <cell r="DH1069" t="b">
            <v>0</v>
          </cell>
          <cell r="DJ1069" t="b">
            <v>0</v>
          </cell>
          <cell r="DL1069" t="b">
            <v>0</v>
          </cell>
          <cell r="DN1069" t="b">
            <v>0</v>
          </cell>
          <cell r="DP1069" t="b">
            <v>0</v>
          </cell>
          <cell r="DV1069">
            <v>0</v>
          </cell>
          <cell r="DX1069">
            <v>0</v>
          </cell>
          <cell r="DZ1069">
            <v>0</v>
          </cell>
          <cell r="EB1069">
            <v>0</v>
          </cell>
          <cell r="ED1069">
            <v>0</v>
          </cell>
          <cell r="EF1069">
            <v>0</v>
          </cell>
          <cell r="EJ1069">
            <v>0</v>
          </cell>
          <cell r="EL1069">
            <v>0</v>
          </cell>
          <cell r="EN1069">
            <v>0</v>
          </cell>
          <cell r="EP1069">
            <v>0</v>
          </cell>
          <cell r="ER1069">
            <v>0</v>
          </cell>
          <cell r="ET1069">
            <v>0</v>
          </cell>
          <cell r="EX1069">
            <v>0</v>
          </cell>
          <cell r="EZ1069">
            <v>0</v>
          </cell>
          <cell r="FD1069">
            <v>0</v>
          </cell>
          <cell r="FF1069">
            <v>0</v>
          </cell>
        </row>
        <row r="1070">
          <cell r="A1070" t="str">
            <v>Solceller_DKW_2028</v>
          </cell>
          <cell r="B1070" t="str">
            <v>DK-West</v>
          </cell>
          <cell r="G1070">
            <v>39</v>
          </cell>
          <cell r="H1070">
            <v>0</v>
          </cell>
          <cell r="N1070">
            <v>33.15</v>
          </cell>
          <cell r="AK1070">
            <v>39</v>
          </cell>
          <cell r="AL1070">
            <v>0</v>
          </cell>
          <cell r="AN1070">
            <v>0</v>
          </cell>
          <cell r="AO1070">
            <v>9.75</v>
          </cell>
          <cell r="AP1070">
            <v>0</v>
          </cell>
          <cell r="AQ1070">
            <v>0</v>
          </cell>
          <cell r="BG1070" t="b">
            <v>1</v>
          </cell>
          <cell r="BO1070" t="b">
            <v>0</v>
          </cell>
          <cell r="CA1070" t="b">
            <v>0</v>
          </cell>
          <cell r="CB1070" t="b">
            <v>0</v>
          </cell>
          <cell r="CD1070" t="b">
            <v>0</v>
          </cell>
          <cell r="CE1070" t="b">
            <v>0</v>
          </cell>
          <cell r="CG1070" t="b">
            <v>0</v>
          </cell>
          <cell r="CH1070" t="b">
            <v>0</v>
          </cell>
          <cell r="CP1070" t="str">
            <v>ERSOLPVO</v>
          </cell>
          <cell r="CT1070" t="b">
            <v>0</v>
          </cell>
          <cell r="CV1070" t="b">
            <v>0</v>
          </cell>
          <cell r="CX1070" t="b">
            <v>0</v>
          </cell>
          <cell r="CZ1070" t="b">
            <v>1</v>
          </cell>
          <cell r="DB1070" t="b">
            <v>0</v>
          </cell>
          <cell r="DD1070" t="b">
            <v>0</v>
          </cell>
          <cell r="DF1070" t="b">
            <v>0</v>
          </cell>
          <cell r="DH1070" t="b">
            <v>0</v>
          </cell>
          <cell r="DJ1070" t="b">
            <v>0</v>
          </cell>
          <cell r="DL1070" t="b">
            <v>0</v>
          </cell>
          <cell r="DN1070" t="b">
            <v>0</v>
          </cell>
          <cell r="DP1070" t="b">
            <v>0</v>
          </cell>
          <cell r="DV1070">
            <v>0</v>
          </cell>
          <cell r="DX1070">
            <v>0</v>
          </cell>
          <cell r="DZ1070">
            <v>0</v>
          </cell>
          <cell r="EB1070">
            <v>0</v>
          </cell>
          <cell r="ED1070">
            <v>0</v>
          </cell>
          <cell r="EF1070">
            <v>0</v>
          </cell>
          <cell r="EJ1070">
            <v>0</v>
          </cell>
          <cell r="EL1070">
            <v>0</v>
          </cell>
          <cell r="EN1070">
            <v>0</v>
          </cell>
          <cell r="EP1070">
            <v>0</v>
          </cell>
          <cell r="ER1070">
            <v>0</v>
          </cell>
          <cell r="ET1070">
            <v>0</v>
          </cell>
          <cell r="EX1070">
            <v>0</v>
          </cell>
          <cell r="EZ1070">
            <v>0</v>
          </cell>
          <cell r="FD1070">
            <v>0</v>
          </cell>
          <cell r="FF1070">
            <v>0</v>
          </cell>
        </row>
        <row r="1071">
          <cell r="A1071" t="str">
            <v>Solceller_DKW_2029</v>
          </cell>
          <cell r="B1071" t="str">
            <v>DK-West</v>
          </cell>
          <cell r="G1071">
            <v>39</v>
          </cell>
          <cell r="H1071">
            <v>0</v>
          </cell>
          <cell r="N1071">
            <v>33.15</v>
          </cell>
          <cell r="AK1071">
            <v>39</v>
          </cell>
          <cell r="AL1071">
            <v>0</v>
          </cell>
          <cell r="AN1071">
            <v>0</v>
          </cell>
          <cell r="AO1071">
            <v>9.75</v>
          </cell>
          <cell r="AP1071">
            <v>0</v>
          </cell>
          <cell r="AQ1071">
            <v>0</v>
          </cell>
          <cell r="BG1071" t="b">
            <v>1</v>
          </cell>
          <cell r="BO1071" t="b">
            <v>0</v>
          </cell>
          <cell r="CA1071" t="b">
            <v>0</v>
          </cell>
          <cell r="CB1071" t="b">
            <v>0</v>
          </cell>
          <cell r="CD1071" t="b">
            <v>0</v>
          </cell>
          <cell r="CE1071" t="b">
            <v>0</v>
          </cell>
          <cell r="CG1071" t="b">
            <v>0</v>
          </cell>
          <cell r="CH1071" t="b">
            <v>0</v>
          </cell>
          <cell r="CP1071" t="str">
            <v>ERSOLPVO</v>
          </cell>
          <cell r="CT1071" t="b">
            <v>0</v>
          </cell>
          <cell r="CV1071" t="b">
            <v>0</v>
          </cell>
          <cell r="CX1071" t="b">
            <v>0</v>
          </cell>
          <cell r="CZ1071" t="b">
            <v>1</v>
          </cell>
          <cell r="DB1071" t="b">
            <v>0</v>
          </cell>
          <cell r="DD1071" t="b">
            <v>0</v>
          </cell>
          <cell r="DF1071" t="b">
            <v>0</v>
          </cell>
          <cell r="DH1071" t="b">
            <v>0</v>
          </cell>
          <cell r="DJ1071" t="b">
            <v>0</v>
          </cell>
          <cell r="DL1071" t="b">
            <v>0</v>
          </cell>
          <cell r="DN1071" t="b">
            <v>0</v>
          </cell>
          <cell r="DP1071" t="b">
            <v>0</v>
          </cell>
          <cell r="DV1071">
            <v>0</v>
          </cell>
          <cell r="DX1071">
            <v>0</v>
          </cell>
          <cell r="DZ1071">
            <v>0</v>
          </cell>
          <cell r="EB1071">
            <v>0</v>
          </cell>
          <cell r="ED1071">
            <v>0</v>
          </cell>
          <cell r="EF1071">
            <v>0</v>
          </cell>
          <cell r="EJ1071">
            <v>0</v>
          </cell>
          <cell r="EL1071">
            <v>0</v>
          </cell>
          <cell r="EN1071">
            <v>0</v>
          </cell>
          <cell r="EP1071">
            <v>0</v>
          </cell>
          <cell r="ER1071">
            <v>0</v>
          </cell>
          <cell r="ET1071">
            <v>0</v>
          </cell>
          <cell r="EX1071">
            <v>0</v>
          </cell>
          <cell r="EZ1071">
            <v>0</v>
          </cell>
          <cell r="FD1071">
            <v>0</v>
          </cell>
          <cell r="FF1071">
            <v>0</v>
          </cell>
        </row>
        <row r="1072">
          <cell r="A1072" t="str">
            <v>Solceller_DKW_2030</v>
          </cell>
          <cell r="B1072" t="str">
            <v>DK-West</v>
          </cell>
          <cell r="G1072">
            <v>39</v>
          </cell>
          <cell r="H1072">
            <v>0</v>
          </cell>
          <cell r="N1072">
            <v>33.15</v>
          </cell>
          <cell r="AK1072">
            <v>39</v>
          </cell>
          <cell r="AL1072">
            <v>0</v>
          </cell>
          <cell r="AN1072">
            <v>0</v>
          </cell>
          <cell r="AO1072">
            <v>9.75</v>
          </cell>
          <cell r="AP1072">
            <v>0</v>
          </cell>
          <cell r="AQ1072">
            <v>0</v>
          </cell>
          <cell r="BG1072" t="b">
            <v>1</v>
          </cell>
          <cell r="BO1072" t="b">
            <v>0</v>
          </cell>
          <cell r="CA1072" t="b">
            <v>0</v>
          </cell>
          <cell r="CB1072" t="b">
            <v>0</v>
          </cell>
          <cell r="CD1072" t="b">
            <v>0</v>
          </cell>
          <cell r="CE1072" t="b">
            <v>0</v>
          </cell>
          <cell r="CG1072" t="b">
            <v>0</v>
          </cell>
          <cell r="CH1072" t="b">
            <v>0</v>
          </cell>
          <cell r="CP1072" t="str">
            <v>ERSOLPVO</v>
          </cell>
          <cell r="CT1072" t="b">
            <v>0</v>
          </cell>
          <cell r="CV1072" t="b">
            <v>0</v>
          </cell>
          <cell r="CX1072" t="b">
            <v>0</v>
          </cell>
          <cell r="CZ1072" t="b">
            <v>1</v>
          </cell>
          <cell r="DB1072" t="b">
            <v>0</v>
          </cell>
          <cell r="DD1072" t="b">
            <v>0</v>
          </cell>
          <cell r="DF1072" t="b">
            <v>0</v>
          </cell>
          <cell r="DH1072" t="b">
            <v>0</v>
          </cell>
          <cell r="DJ1072" t="b">
            <v>0</v>
          </cell>
          <cell r="DL1072" t="b">
            <v>0</v>
          </cell>
          <cell r="DN1072" t="b">
            <v>0</v>
          </cell>
          <cell r="DP1072" t="b">
            <v>0</v>
          </cell>
          <cell r="DV1072">
            <v>0</v>
          </cell>
          <cell r="DX1072">
            <v>0</v>
          </cell>
          <cell r="DZ1072">
            <v>0</v>
          </cell>
          <cell r="EB1072">
            <v>0</v>
          </cell>
          <cell r="ED1072">
            <v>0</v>
          </cell>
          <cell r="EF1072">
            <v>0</v>
          </cell>
          <cell r="EJ1072">
            <v>0</v>
          </cell>
          <cell r="EL1072">
            <v>0</v>
          </cell>
          <cell r="EN1072">
            <v>0</v>
          </cell>
          <cell r="EP1072">
            <v>0</v>
          </cell>
          <cell r="ER1072">
            <v>0</v>
          </cell>
          <cell r="ET1072">
            <v>0</v>
          </cell>
          <cell r="EX1072">
            <v>0</v>
          </cell>
          <cell r="EZ1072">
            <v>0</v>
          </cell>
          <cell r="FD1072">
            <v>0</v>
          </cell>
          <cell r="FF1072">
            <v>0</v>
          </cell>
        </row>
        <row r="1073">
          <cell r="A1073" t="str">
            <v>Solceller_DKW_2031</v>
          </cell>
          <cell r="B1073" t="str">
            <v>DK-West</v>
          </cell>
          <cell r="G1073">
            <v>39</v>
          </cell>
          <cell r="H1073">
            <v>0</v>
          </cell>
          <cell r="N1073">
            <v>33.15</v>
          </cell>
          <cell r="AK1073">
            <v>39</v>
          </cell>
          <cell r="AL1073">
            <v>0</v>
          </cell>
          <cell r="AN1073">
            <v>0</v>
          </cell>
          <cell r="AO1073">
            <v>9.75</v>
          </cell>
          <cell r="AP1073">
            <v>0</v>
          </cell>
          <cell r="AQ1073">
            <v>0</v>
          </cell>
          <cell r="BG1073" t="b">
            <v>1</v>
          </cell>
          <cell r="BO1073" t="b">
            <v>0</v>
          </cell>
          <cell r="CA1073" t="b">
            <v>0</v>
          </cell>
          <cell r="CB1073" t="b">
            <v>0</v>
          </cell>
          <cell r="CD1073" t="b">
            <v>0</v>
          </cell>
          <cell r="CE1073" t="b">
            <v>0</v>
          </cell>
          <cell r="CG1073" t="b">
            <v>0</v>
          </cell>
          <cell r="CH1073" t="b">
            <v>0</v>
          </cell>
          <cell r="CP1073" t="str">
            <v>ERSOLPVO</v>
          </cell>
          <cell r="CT1073" t="b">
            <v>0</v>
          </cell>
          <cell r="CV1073" t="b">
            <v>0</v>
          </cell>
          <cell r="CX1073" t="b">
            <v>0</v>
          </cell>
          <cell r="CZ1073" t="b">
            <v>0</v>
          </cell>
          <cell r="DB1073" t="b">
            <v>0</v>
          </cell>
          <cell r="DD1073" t="b">
            <v>0</v>
          </cell>
          <cell r="DF1073" t="b">
            <v>0</v>
          </cell>
          <cell r="DH1073" t="b">
            <v>0</v>
          </cell>
          <cell r="DJ1073" t="b">
            <v>0</v>
          </cell>
          <cell r="DL1073" t="b">
            <v>0</v>
          </cell>
          <cell r="DN1073" t="b">
            <v>0</v>
          </cell>
          <cell r="DP1073" t="b">
            <v>0</v>
          </cell>
          <cell r="DV1073">
            <v>0</v>
          </cell>
          <cell r="DX1073">
            <v>0</v>
          </cell>
          <cell r="DZ1073">
            <v>0</v>
          </cell>
          <cell r="EB1073">
            <v>0</v>
          </cell>
          <cell r="ED1073">
            <v>0</v>
          </cell>
          <cell r="EF1073">
            <v>0</v>
          </cell>
          <cell r="EJ1073">
            <v>0</v>
          </cell>
          <cell r="EL1073">
            <v>0</v>
          </cell>
          <cell r="EN1073">
            <v>0</v>
          </cell>
          <cell r="EP1073">
            <v>0</v>
          </cell>
          <cell r="ER1073">
            <v>0</v>
          </cell>
          <cell r="ET1073">
            <v>0</v>
          </cell>
          <cell r="EX1073">
            <v>0</v>
          </cell>
          <cell r="EZ1073">
            <v>0</v>
          </cell>
          <cell r="FD1073">
            <v>0</v>
          </cell>
          <cell r="FF1073">
            <v>0</v>
          </cell>
        </row>
        <row r="1074">
          <cell r="A1074" t="str">
            <v>Solceller_DKW_2032</v>
          </cell>
          <cell r="B1074" t="str">
            <v>DK-West</v>
          </cell>
          <cell r="G1074">
            <v>39</v>
          </cell>
          <cell r="H1074">
            <v>0</v>
          </cell>
          <cell r="N1074">
            <v>33.15</v>
          </cell>
          <cell r="AK1074">
            <v>39</v>
          </cell>
          <cell r="AL1074">
            <v>0</v>
          </cell>
          <cell r="AN1074">
            <v>0</v>
          </cell>
          <cell r="AO1074">
            <v>9.75</v>
          </cell>
          <cell r="AP1074">
            <v>0</v>
          </cell>
          <cell r="AQ1074">
            <v>0</v>
          </cell>
          <cell r="BG1074" t="b">
            <v>1</v>
          </cell>
          <cell r="BO1074" t="b">
            <v>0</v>
          </cell>
          <cell r="CA1074" t="b">
            <v>0</v>
          </cell>
          <cell r="CB1074" t="b">
            <v>0</v>
          </cell>
          <cell r="CD1074" t="b">
            <v>0</v>
          </cell>
          <cell r="CE1074" t="b">
            <v>0</v>
          </cell>
          <cell r="CG1074" t="b">
            <v>0</v>
          </cell>
          <cell r="CH1074" t="b">
            <v>0</v>
          </cell>
          <cell r="CP1074" t="str">
            <v>ERSOLPVO</v>
          </cell>
          <cell r="CT1074" t="b">
            <v>0</v>
          </cell>
          <cell r="CV1074" t="b">
            <v>0</v>
          </cell>
          <cell r="CX1074" t="b">
            <v>0</v>
          </cell>
          <cell r="CZ1074" t="b">
            <v>0</v>
          </cell>
          <cell r="DB1074" t="b">
            <v>0</v>
          </cell>
          <cell r="DD1074" t="b">
            <v>0</v>
          </cell>
          <cell r="DF1074" t="b">
            <v>0</v>
          </cell>
          <cell r="DH1074" t="b">
            <v>0</v>
          </cell>
          <cell r="DJ1074" t="b">
            <v>0</v>
          </cell>
          <cell r="DL1074" t="b">
            <v>0</v>
          </cell>
          <cell r="DN1074" t="b">
            <v>0</v>
          </cell>
          <cell r="DP1074" t="b">
            <v>0</v>
          </cell>
          <cell r="DV1074">
            <v>0</v>
          </cell>
          <cell r="DX1074">
            <v>0</v>
          </cell>
          <cell r="DZ1074">
            <v>0</v>
          </cell>
          <cell r="EB1074">
            <v>0</v>
          </cell>
          <cell r="ED1074">
            <v>0</v>
          </cell>
          <cell r="EF1074">
            <v>0</v>
          </cell>
          <cell r="EJ1074">
            <v>0</v>
          </cell>
          <cell r="EL1074">
            <v>0</v>
          </cell>
          <cell r="EN1074">
            <v>0</v>
          </cell>
          <cell r="EP1074">
            <v>0</v>
          </cell>
          <cell r="ER1074">
            <v>0</v>
          </cell>
          <cell r="ET1074">
            <v>0</v>
          </cell>
          <cell r="EX1074">
            <v>0</v>
          </cell>
          <cell r="EZ1074">
            <v>0</v>
          </cell>
          <cell r="FD1074">
            <v>0</v>
          </cell>
          <cell r="FF1074">
            <v>0</v>
          </cell>
        </row>
        <row r="1075">
          <cell r="A1075" t="str">
            <v>Solceller_DKW_2033</v>
          </cell>
          <cell r="B1075" t="str">
            <v>DK-West</v>
          </cell>
          <cell r="G1075">
            <v>39</v>
          </cell>
          <cell r="H1075">
            <v>0</v>
          </cell>
          <cell r="N1075">
            <v>33.15</v>
          </cell>
          <cell r="AK1075">
            <v>39</v>
          </cell>
          <cell r="AL1075">
            <v>0</v>
          </cell>
          <cell r="AN1075">
            <v>0</v>
          </cell>
          <cell r="AO1075">
            <v>9.75</v>
          </cell>
          <cell r="AP1075">
            <v>0</v>
          </cell>
          <cell r="AQ1075">
            <v>0</v>
          </cell>
          <cell r="BG1075" t="b">
            <v>1</v>
          </cell>
          <cell r="BO1075" t="b">
            <v>0</v>
          </cell>
          <cell r="CA1075" t="b">
            <v>0</v>
          </cell>
          <cell r="CB1075" t="b">
            <v>0</v>
          </cell>
          <cell r="CD1075" t="b">
            <v>0</v>
          </cell>
          <cell r="CE1075" t="b">
            <v>0</v>
          </cell>
          <cell r="CG1075" t="b">
            <v>0</v>
          </cell>
          <cell r="CH1075" t="b">
            <v>0</v>
          </cell>
          <cell r="CP1075" t="str">
            <v>ERSOLPVO</v>
          </cell>
          <cell r="CT1075" t="b">
            <v>0</v>
          </cell>
          <cell r="CV1075" t="b">
            <v>0</v>
          </cell>
          <cell r="CX1075" t="b">
            <v>0</v>
          </cell>
          <cell r="CZ1075" t="b">
            <v>0</v>
          </cell>
          <cell r="DB1075" t="b">
            <v>0</v>
          </cell>
          <cell r="DD1075" t="b">
            <v>0</v>
          </cell>
          <cell r="DF1075" t="b">
            <v>0</v>
          </cell>
          <cell r="DH1075" t="b">
            <v>0</v>
          </cell>
          <cell r="DJ1075" t="b">
            <v>0</v>
          </cell>
          <cell r="DL1075" t="b">
            <v>0</v>
          </cell>
          <cell r="DN1075" t="b">
            <v>0</v>
          </cell>
          <cell r="DP1075" t="b">
            <v>0</v>
          </cell>
          <cell r="DV1075">
            <v>0</v>
          </cell>
          <cell r="DX1075">
            <v>0</v>
          </cell>
          <cell r="DZ1075">
            <v>0</v>
          </cell>
          <cell r="EB1075">
            <v>0</v>
          </cell>
          <cell r="ED1075">
            <v>0</v>
          </cell>
          <cell r="EF1075">
            <v>0</v>
          </cell>
          <cell r="EJ1075">
            <v>0</v>
          </cell>
          <cell r="EL1075">
            <v>0</v>
          </cell>
          <cell r="EN1075">
            <v>0</v>
          </cell>
          <cell r="EP1075">
            <v>0</v>
          </cell>
          <cell r="ER1075">
            <v>0</v>
          </cell>
          <cell r="ET1075">
            <v>0</v>
          </cell>
          <cell r="EX1075">
            <v>0</v>
          </cell>
          <cell r="EZ1075">
            <v>0</v>
          </cell>
          <cell r="FD1075">
            <v>0</v>
          </cell>
          <cell r="FF1075">
            <v>0</v>
          </cell>
        </row>
        <row r="1076">
          <cell r="A1076" t="str">
            <v>Solceller_DKW_2034</v>
          </cell>
          <cell r="B1076" t="str">
            <v>DK-West</v>
          </cell>
          <cell r="G1076">
            <v>39</v>
          </cell>
          <cell r="H1076">
            <v>0</v>
          </cell>
          <cell r="N1076">
            <v>33.15</v>
          </cell>
          <cell r="AK1076">
            <v>39</v>
          </cell>
          <cell r="AL1076">
            <v>0</v>
          </cell>
          <cell r="AN1076">
            <v>0</v>
          </cell>
          <cell r="AO1076">
            <v>9.75</v>
          </cell>
          <cell r="AP1076">
            <v>0</v>
          </cell>
          <cell r="AQ1076">
            <v>0</v>
          </cell>
          <cell r="BG1076" t="b">
            <v>1</v>
          </cell>
          <cell r="BO1076" t="b">
            <v>0</v>
          </cell>
          <cell r="CA1076" t="b">
            <v>0</v>
          </cell>
          <cell r="CB1076" t="b">
            <v>0</v>
          </cell>
          <cell r="CD1076" t="b">
            <v>0</v>
          </cell>
          <cell r="CE1076" t="b">
            <v>0</v>
          </cell>
          <cell r="CG1076" t="b">
            <v>0</v>
          </cell>
          <cell r="CH1076" t="b">
            <v>0</v>
          </cell>
          <cell r="CP1076" t="str">
            <v>ERSOLPVO</v>
          </cell>
          <cell r="CT1076" t="b">
            <v>0</v>
          </cell>
          <cell r="CV1076" t="b">
            <v>0</v>
          </cell>
          <cell r="CX1076" t="b">
            <v>0</v>
          </cell>
          <cell r="CZ1076" t="b">
            <v>0</v>
          </cell>
          <cell r="DB1076" t="b">
            <v>0</v>
          </cell>
          <cell r="DD1076" t="b">
            <v>0</v>
          </cell>
          <cell r="DF1076" t="b">
            <v>0</v>
          </cell>
          <cell r="DH1076" t="b">
            <v>0</v>
          </cell>
          <cell r="DJ1076" t="b">
            <v>0</v>
          </cell>
          <cell r="DL1076" t="b">
            <v>0</v>
          </cell>
          <cell r="DN1076" t="b">
            <v>0</v>
          </cell>
          <cell r="DP1076" t="b">
            <v>0</v>
          </cell>
          <cell r="DV1076">
            <v>0</v>
          </cell>
          <cell r="DX1076">
            <v>0</v>
          </cell>
          <cell r="DZ1076">
            <v>0</v>
          </cell>
          <cell r="EB1076">
            <v>0</v>
          </cell>
          <cell r="ED1076">
            <v>0</v>
          </cell>
          <cell r="EF1076">
            <v>0</v>
          </cell>
          <cell r="EJ1076">
            <v>0</v>
          </cell>
          <cell r="EL1076">
            <v>0</v>
          </cell>
          <cell r="EN1076">
            <v>0</v>
          </cell>
          <cell r="EP1076">
            <v>0</v>
          </cell>
          <cell r="ER1076">
            <v>0</v>
          </cell>
          <cell r="ET1076">
            <v>0</v>
          </cell>
          <cell r="EX1076">
            <v>0</v>
          </cell>
          <cell r="EZ1076">
            <v>0</v>
          </cell>
          <cell r="FD1076">
            <v>0</v>
          </cell>
          <cell r="FF1076">
            <v>0</v>
          </cell>
        </row>
        <row r="1077">
          <cell r="A1077" t="str">
            <v>Solceller_DKW_2035</v>
          </cell>
          <cell r="B1077" t="str">
            <v>DK-West</v>
          </cell>
          <cell r="G1077">
            <v>39</v>
          </cell>
          <cell r="H1077">
            <v>0</v>
          </cell>
          <cell r="N1077">
            <v>33.15</v>
          </cell>
          <cell r="AK1077">
            <v>39</v>
          </cell>
          <cell r="AL1077">
            <v>0</v>
          </cell>
          <cell r="AN1077">
            <v>0</v>
          </cell>
          <cell r="AO1077">
            <v>9.75</v>
          </cell>
          <cell r="AP1077">
            <v>0</v>
          </cell>
          <cell r="AQ1077">
            <v>0</v>
          </cell>
          <cell r="BG1077" t="b">
            <v>1</v>
          </cell>
          <cell r="BO1077" t="b">
            <v>0</v>
          </cell>
          <cell r="CA1077" t="b">
            <v>0</v>
          </cell>
          <cell r="CB1077" t="b">
            <v>0</v>
          </cell>
          <cell r="CD1077" t="b">
            <v>0</v>
          </cell>
          <cell r="CE1077" t="b">
            <v>0</v>
          </cell>
          <cell r="CG1077" t="b">
            <v>0</v>
          </cell>
          <cell r="CH1077" t="b">
            <v>0</v>
          </cell>
          <cell r="CP1077" t="str">
            <v>ERSOLPVO</v>
          </cell>
          <cell r="CT1077" t="b">
            <v>0</v>
          </cell>
          <cell r="CV1077" t="b">
            <v>0</v>
          </cell>
          <cell r="CX1077" t="b">
            <v>0</v>
          </cell>
          <cell r="CZ1077" t="b">
            <v>0</v>
          </cell>
          <cell r="DB1077" t="b">
            <v>0</v>
          </cell>
          <cell r="DD1077" t="b">
            <v>0</v>
          </cell>
          <cell r="DF1077" t="b">
            <v>0</v>
          </cell>
          <cell r="DH1077" t="b">
            <v>0</v>
          </cell>
          <cell r="DJ1077" t="b">
            <v>0</v>
          </cell>
          <cell r="DL1077" t="b">
            <v>0</v>
          </cell>
          <cell r="DN1077" t="b">
            <v>0</v>
          </cell>
          <cell r="DP1077" t="b">
            <v>0</v>
          </cell>
          <cell r="DV1077">
            <v>0</v>
          </cell>
          <cell r="DX1077">
            <v>0</v>
          </cell>
          <cell r="DZ1077">
            <v>0</v>
          </cell>
          <cell r="EB1077">
            <v>0</v>
          </cell>
          <cell r="ED1077">
            <v>0</v>
          </cell>
          <cell r="EF1077">
            <v>0</v>
          </cell>
          <cell r="EJ1077">
            <v>0</v>
          </cell>
          <cell r="EL1077">
            <v>0</v>
          </cell>
          <cell r="EN1077">
            <v>0</v>
          </cell>
          <cell r="EP1077">
            <v>0</v>
          </cell>
          <cell r="ER1077">
            <v>0</v>
          </cell>
          <cell r="ET1077">
            <v>0</v>
          </cell>
          <cell r="EX1077">
            <v>0</v>
          </cell>
          <cell r="EZ1077">
            <v>0</v>
          </cell>
          <cell r="FD1077">
            <v>0</v>
          </cell>
          <cell r="FF1077">
            <v>0</v>
          </cell>
        </row>
        <row r="1078">
          <cell r="A1078" t="str">
            <v>LandvindDK-West-1992</v>
          </cell>
          <cell r="B1078" t="str">
            <v>DK-West</v>
          </cell>
          <cell r="G1078">
            <v>39.766845106933943</v>
          </cell>
          <cell r="H1078">
            <v>0</v>
          </cell>
          <cell r="N1078">
            <v>82.034677573774843</v>
          </cell>
          <cell r="AK1078">
            <v>39.766845106933943</v>
          </cell>
          <cell r="AL1078">
            <v>0</v>
          </cell>
          <cell r="AN1078">
            <v>0</v>
          </cell>
          <cell r="AO1078">
            <v>6.2215229169798159</v>
          </cell>
          <cell r="AP1078">
            <v>2073.840972326605</v>
          </cell>
          <cell r="AQ1078">
            <v>0</v>
          </cell>
          <cell r="BG1078" t="b">
            <v>1</v>
          </cell>
          <cell r="BO1078" t="b">
            <v>1</v>
          </cell>
          <cell r="CA1078" t="b">
            <v>1</v>
          </cell>
          <cell r="CB1078" t="b">
            <v>0</v>
          </cell>
          <cell r="CD1078" t="b">
            <v>0</v>
          </cell>
          <cell r="CE1078" t="b">
            <v>0</v>
          </cell>
          <cell r="CG1078" t="b">
            <v>0</v>
          </cell>
          <cell r="CH1078" t="b">
            <v>0</v>
          </cell>
          <cell r="CP1078" t="str">
            <v>ERWINWON</v>
          </cell>
          <cell r="CT1078" t="b">
            <v>0</v>
          </cell>
          <cell r="CV1078" t="b">
            <v>0</v>
          </cell>
          <cell r="CX1078" t="b">
            <v>0</v>
          </cell>
          <cell r="CZ1078" t="b">
            <v>0</v>
          </cell>
          <cell r="DB1078" t="b">
            <v>0</v>
          </cell>
          <cell r="DD1078" t="b">
            <v>0</v>
          </cell>
          <cell r="DF1078" t="b">
            <v>0</v>
          </cell>
          <cell r="DH1078" t="b">
            <v>0</v>
          </cell>
          <cell r="DJ1078" t="b">
            <v>0</v>
          </cell>
          <cell r="DL1078" t="b">
            <v>0</v>
          </cell>
          <cell r="DN1078" t="b">
            <v>0</v>
          </cell>
          <cell r="DP1078" t="b">
            <v>0</v>
          </cell>
          <cell r="DV1078">
            <v>0</v>
          </cell>
          <cell r="DX1078">
            <v>0</v>
          </cell>
          <cell r="DZ1078">
            <v>0</v>
          </cell>
          <cell r="EB1078">
            <v>0</v>
          </cell>
          <cell r="ED1078">
            <v>0</v>
          </cell>
          <cell r="EF1078">
            <v>0</v>
          </cell>
          <cell r="EJ1078">
            <v>0</v>
          </cell>
          <cell r="EL1078">
            <v>0</v>
          </cell>
          <cell r="EN1078">
            <v>0</v>
          </cell>
          <cell r="EP1078">
            <v>0</v>
          </cell>
          <cell r="ER1078">
            <v>0</v>
          </cell>
          <cell r="ET1078">
            <v>0</v>
          </cell>
          <cell r="EX1078">
            <v>0</v>
          </cell>
          <cell r="EZ1078">
            <v>0</v>
          </cell>
          <cell r="FD1078">
            <v>0</v>
          </cell>
          <cell r="FF1078">
            <v>0</v>
          </cell>
        </row>
        <row r="1079">
          <cell r="A1079" t="str">
            <v>LandvindDK-West-1993</v>
          </cell>
          <cell r="B1079" t="str">
            <v>DK-West</v>
          </cell>
          <cell r="G1079">
            <v>40.030244113199387</v>
          </cell>
          <cell r="H1079">
            <v>0</v>
          </cell>
          <cell r="N1079">
            <v>82.578041084109515</v>
          </cell>
          <cell r="AK1079">
            <v>40.030244113199387</v>
          </cell>
          <cell r="AL1079">
            <v>0</v>
          </cell>
          <cell r="AN1079">
            <v>0</v>
          </cell>
          <cell r="AO1079">
            <v>6.2627316915100444</v>
          </cell>
          <cell r="AP1079">
            <v>2087.5772305033479</v>
          </cell>
          <cell r="AQ1079">
            <v>0</v>
          </cell>
          <cell r="BG1079" t="b">
            <v>1</v>
          </cell>
          <cell r="BO1079" t="b">
            <v>1</v>
          </cell>
          <cell r="CA1079" t="b">
            <v>1</v>
          </cell>
          <cell r="CB1079" t="b">
            <v>0</v>
          </cell>
          <cell r="CD1079" t="b">
            <v>0</v>
          </cell>
          <cell r="CE1079" t="b">
            <v>0</v>
          </cell>
          <cell r="CG1079" t="b">
            <v>0</v>
          </cell>
          <cell r="CH1079" t="b">
            <v>0</v>
          </cell>
          <cell r="CP1079" t="str">
            <v>ERWINWON</v>
          </cell>
          <cell r="CT1079" t="b">
            <v>0</v>
          </cell>
          <cell r="CV1079" t="b">
            <v>0</v>
          </cell>
          <cell r="CX1079" t="b">
            <v>0</v>
          </cell>
          <cell r="CZ1079" t="b">
            <v>0</v>
          </cell>
          <cell r="DB1079" t="b">
            <v>0</v>
          </cell>
          <cell r="DD1079" t="b">
            <v>0</v>
          </cell>
          <cell r="DF1079" t="b">
            <v>0</v>
          </cell>
          <cell r="DH1079" t="b">
            <v>0</v>
          </cell>
          <cell r="DJ1079" t="b">
            <v>0</v>
          </cell>
          <cell r="DL1079" t="b">
            <v>0</v>
          </cell>
          <cell r="DN1079" t="b">
            <v>0</v>
          </cell>
          <cell r="DP1079" t="b">
            <v>0</v>
          </cell>
          <cell r="DV1079">
            <v>0</v>
          </cell>
          <cell r="DX1079">
            <v>0</v>
          </cell>
          <cell r="DZ1079">
            <v>0</v>
          </cell>
          <cell r="EB1079">
            <v>0</v>
          </cell>
          <cell r="ED1079">
            <v>0</v>
          </cell>
          <cell r="EF1079">
            <v>0</v>
          </cell>
          <cell r="EJ1079">
            <v>0</v>
          </cell>
          <cell r="EL1079">
            <v>0</v>
          </cell>
          <cell r="EN1079">
            <v>0</v>
          </cell>
          <cell r="EP1079">
            <v>0</v>
          </cell>
          <cell r="ER1079">
            <v>0</v>
          </cell>
          <cell r="ET1079">
            <v>0</v>
          </cell>
          <cell r="EX1079">
            <v>0</v>
          </cell>
          <cell r="EZ1079">
            <v>0</v>
          </cell>
          <cell r="FD1079">
            <v>0</v>
          </cell>
          <cell r="FF1079">
            <v>0</v>
          </cell>
        </row>
        <row r="1080">
          <cell r="A1080" t="str">
            <v>LandvindDK-West-1994</v>
          </cell>
          <cell r="B1080" t="str">
            <v>DK-West</v>
          </cell>
          <cell r="G1080">
            <v>40.030244113199387</v>
          </cell>
          <cell r="H1080">
            <v>0</v>
          </cell>
          <cell r="N1080">
            <v>82.578041084109515</v>
          </cell>
          <cell r="AK1080">
            <v>40.030244113199387</v>
          </cell>
          <cell r="AL1080">
            <v>0</v>
          </cell>
          <cell r="AN1080">
            <v>0</v>
          </cell>
          <cell r="AO1080">
            <v>6.2627316915100444</v>
          </cell>
          <cell r="AP1080">
            <v>2087.5772305033479</v>
          </cell>
          <cell r="AQ1080">
            <v>0</v>
          </cell>
          <cell r="BG1080" t="b">
            <v>1</v>
          </cell>
          <cell r="BO1080" t="b">
            <v>1</v>
          </cell>
          <cell r="CA1080" t="b">
            <v>1</v>
          </cell>
          <cell r="CB1080" t="b">
            <v>0</v>
          </cell>
          <cell r="CD1080" t="b">
            <v>0</v>
          </cell>
          <cell r="CE1080" t="b">
            <v>0</v>
          </cell>
          <cell r="CG1080" t="b">
            <v>0</v>
          </cell>
          <cell r="CH1080" t="b">
            <v>0</v>
          </cell>
          <cell r="CP1080" t="str">
            <v>ERWINWON</v>
          </cell>
          <cell r="CT1080" t="b">
            <v>0</v>
          </cell>
          <cell r="CV1080" t="b">
            <v>0</v>
          </cell>
          <cell r="CX1080" t="b">
            <v>0</v>
          </cell>
          <cell r="CZ1080" t="b">
            <v>0</v>
          </cell>
          <cell r="DB1080" t="b">
            <v>0</v>
          </cell>
          <cell r="DD1080" t="b">
            <v>0</v>
          </cell>
          <cell r="DF1080" t="b">
            <v>0</v>
          </cell>
          <cell r="DH1080" t="b">
            <v>0</v>
          </cell>
          <cell r="DJ1080" t="b">
            <v>0</v>
          </cell>
          <cell r="DL1080" t="b">
            <v>0</v>
          </cell>
          <cell r="DN1080" t="b">
            <v>0</v>
          </cell>
          <cell r="DP1080" t="b">
            <v>0</v>
          </cell>
          <cell r="DV1080">
            <v>0</v>
          </cell>
          <cell r="DX1080">
            <v>0</v>
          </cell>
          <cell r="DZ1080">
            <v>0</v>
          </cell>
          <cell r="EB1080">
            <v>0</v>
          </cell>
          <cell r="ED1080">
            <v>0</v>
          </cell>
          <cell r="EF1080">
            <v>0</v>
          </cell>
          <cell r="EJ1080">
            <v>0</v>
          </cell>
          <cell r="EL1080">
            <v>0</v>
          </cell>
          <cell r="EN1080">
            <v>0</v>
          </cell>
          <cell r="EP1080">
            <v>0</v>
          </cell>
          <cell r="ER1080">
            <v>0</v>
          </cell>
          <cell r="ET1080">
            <v>0</v>
          </cell>
          <cell r="EX1080">
            <v>0</v>
          </cell>
          <cell r="EZ1080">
            <v>0</v>
          </cell>
          <cell r="FD1080">
            <v>0</v>
          </cell>
          <cell r="FF1080">
            <v>0</v>
          </cell>
        </row>
        <row r="1081">
          <cell r="A1081" t="str">
            <v>LandvindDK-West-1995</v>
          </cell>
          <cell r="B1081" t="str">
            <v>DK-West</v>
          </cell>
          <cell r="G1081">
            <v>120.09073233959816</v>
          </cell>
          <cell r="H1081">
            <v>0</v>
          </cell>
          <cell r="N1081">
            <v>247.73412325232854</v>
          </cell>
          <cell r="AK1081">
            <v>120.09073233959816</v>
          </cell>
          <cell r="AL1081">
            <v>0</v>
          </cell>
          <cell r="AN1081">
            <v>0</v>
          </cell>
          <cell r="AO1081">
            <v>18.788195074530133</v>
          </cell>
          <cell r="AP1081">
            <v>6262.7316915100437</v>
          </cell>
          <cell r="AQ1081">
            <v>0</v>
          </cell>
          <cell r="BG1081" t="b">
            <v>1</v>
          </cell>
          <cell r="BO1081" t="b">
            <v>1</v>
          </cell>
          <cell r="CA1081" t="b">
            <v>1</v>
          </cell>
          <cell r="CB1081" t="b">
            <v>0</v>
          </cell>
          <cell r="CD1081" t="b">
            <v>0</v>
          </cell>
          <cell r="CE1081" t="b">
            <v>0</v>
          </cell>
          <cell r="CG1081" t="b">
            <v>0</v>
          </cell>
          <cell r="CH1081" t="b">
            <v>0</v>
          </cell>
          <cell r="CP1081" t="str">
            <v>ERWINWON</v>
          </cell>
          <cell r="CT1081" t="b">
            <v>1</v>
          </cell>
          <cell r="CV1081" t="b">
            <v>0</v>
          </cell>
          <cell r="CX1081" t="b">
            <v>0</v>
          </cell>
          <cell r="CZ1081" t="b">
            <v>0</v>
          </cell>
          <cell r="DB1081" t="b">
            <v>0</v>
          </cell>
          <cell r="DD1081" t="b">
            <v>0</v>
          </cell>
          <cell r="DF1081" t="b">
            <v>0</v>
          </cell>
          <cell r="DH1081" t="b">
            <v>0</v>
          </cell>
          <cell r="DJ1081" t="b">
            <v>0</v>
          </cell>
          <cell r="DL1081" t="b">
            <v>0</v>
          </cell>
          <cell r="DN1081" t="b">
            <v>0</v>
          </cell>
          <cell r="DP1081" t="b">
            <v>0</v>
          </cell>
          <cell r="DV1081">
            <v>120.09073233959816</v>
          </cell>
          <cell r="DX1081">
            <v>0</v>
          </cell>
          <cell r="DZ1081">
            <v>0</v>
          </cell>
          <cell r="EB1081">
            <v>0</v>
          </cell>
          <cell r="ED1081">
            <v>0</v>
          </cell>
          <cell r="EF1081">
            <v>0</v>
          </cell>
          <cell r="EJ1081">
            <v>0</v>
          </cell>
          <cell r="EL1081">
            <v>0</v>
          </cell>
          <cell r="EN1081">
            <v>0</v>
          </cell>
          <cell r="EP1081">
            <v>0</v>
          </cell>
          <cell r="ER1081">
            <v>0</v>
          </cell>
          <cell r="ET1081">
            <v>0</v>
          </cell>
          <cell r="EX1081">
            <v>0</v>
          </cell>
          <cell r="EZ1081">
            <v>0</v>
          </cell>
          <cell r="FD1081">
            <v>0</v>
          </cell>
          <cell r="FF1081">
            <v>0</v>
          </cell>
        </row>
        <row r="1082">
          <cell r="A1082" t="str">
            <v>LandvindDK-West-1996</v>
          </cell>
          <cell r="B1082" t="str">
            <v>DK-West</v>
          </cell>
          <cell r="G1082">
            <v>120.09073233959816</v>
          </cell>
          <cell r="H1082">
            <v>0</v>
          </cell>
          <cell r="N1082">
            <v>247.73412325232854</v>
          </cell>
          <cell r="AK1082">
            <v>120.09073233959816</v>
          </cell>
          <cell r="AL1082">
            <v>0</v>
          </cell>
          <cell r="AN1082">
            <v>0</v>
          </cell>
          <cell r="AO1082">
            <v>18.788195074530133</v>
          </cell>
          <cell r="AP1082">
            <v>6262.7316915100437</v>
          </cell>
          <cell r="AQ1082">
            <v>0</v>
          </cell>
          <cell r="BG1082" t="b">
            <v>1</v>
          </cell>
          <cell r="BO1082" t="b">
            <v>1</v>
          </cell>
          <cell r="CA1082" t="b">
            <v>1</v>
          </cell>
          <cell r="CB1082" t="b">
            <v>0</v>
          </cell>
          <cell r="CD1082" t="b">
            <v>0</v>
          </cell>
          <cell r="CE1082" t="b">
            <v>0</v>
          </cell>
          <cell r="CG1082" t="b">
            <v>0</v>
          </cell>
          <cell r="CH1082" t="b">
            <v>0</v>
          </cell>
          <cell r="CP1082" t="str">
            <v>ERWINWON</v>
          </cell>
          <cell r="CT1082" t="b">
            <v>1</v>
          </cell>
          <cell r="CV1082" t="b">
            <v>0</v>
          </cell>
          <cell r="CX1082" t="b">
            <v>0</v>
          </cell>
          <cell r="CZ1082" t="b">
            <v>0</v>
          </cell>
          <cell r="DB1082" t="b">
            <v>0</v>
          </cell>
          <cell r="DD1082" t="b">
            <v>0</v>
          </cell>
          <cell r="DF1082" t="b">
            <v>0</v>
          </cell>
          <cell r="DH1082" t="b">
            <v>0</v>
          </cell>
          <cell r="DJ1082" t="b">
            <v>0</v>
          </cell>
          <cell r="DL1082" t="b">
            <v>0</v>
          </cell>
          <cell r="DN1082" t="b">
            <v>0</v>
          </cell>
          <cell r="DP1082" t="b">
            <v>0</v>
          </cell>
          <cell r="DV1082">
            <v>120.09073233959816</v>
          </cell>
          <cell r="DX1082">
            <v>0</v>
          </cell>
          <cell r="DZ1082">
            <v>0</v>
          </cell>
          <cell r="EB1082">
            <v>0</v>
          </cell>
          <cell r="ED1082">
            <v>0</v>
          </cell>
          <cell r="EF1082">
            <v>0</v>
          </cell>
          <cell r="EJ1082">
            <v>0</v>
          </cell>
          <cell r="EL1082">
            <v>0</v>
          </cell>
          <cell r="EN1082">
            <v>0</v>
          </cell>
          <cell r="EP1082">
            <v>0</v>
          </cell>
          <cell r="ER1082">
            <v>0</v>
          </cell>
          <cell r="ET1082">
            <v>0</v>
          </cell>
          <cell r="EX1082">
            <v>0</v>
          </cell>
          <cell r="EZ1082">
            <v>0</v>
          </cell>
          <cell r="FD1082">
            <v>0</v>
          </cell>
          <cell r="FF1082">
            <v>0</v>
          </cell>
        </row>
        <row r="1083">
          <cell r="A1083" t="str">
            <v>LandvindDK-West-1997</v>
          </cell>
          <cell r="B1083" t="str">
            <v>DK-West</v>
          </cell>
          <cell r="G1083">
            <v>200.15122056599694</v>
          </cell>
          <cell r="H1083">
            <v>0</v>
          </cell>
          <cell r="N1083">
            <v>412.89020542054755</v>
          </cell>
          <cell r="AK1083">
            <v>200.15122056599694</v>
          </cell>
          <cell r="AL1083">
            <v>0</v>
          </cell>
          <cell r="AN1083">
            <v>0</v>
          </cell>
          <cell r="AO1083">
            <v>31.313658457550222</v>
          </cell>
          <cell r="AP1083">
            <v>10437.886152516739</v>
          </cell>
          <cell r="AQ1083">
            <v>0</v>
          </cell>
          <cell r="BG1083" t="b">
            <v>1</v>
          </cell>
          <cell r="BO1083" t="b">
            <v>1</v>
          </cell>
          <cell r="CA1083" t="b">
            <v>1</v>
          </cell>
          <cell r="CB1083" t="b">
            <v>0</v>
          </cell>
          <cell r="CD1083" t="b">
            <v>0</v>
          </cell>
          <cell r="CE1083" t="b">
            <v>0</v>
          </cell>
          <cell r="CG1083" t="b">
            <v>0</v>
          </cell>
          <cell r="CH1083" t="b">
            <v>0</v>
          </cell>
          <cell r="CP1083" t="str">
            <v>ERWINWON</v>
          </cell>
          <cell r="CT1083" t="b">
            <v>1</v>
          </cell>
          <cell r="CV1083" t="b">
            <v>0</v>
          </cell>
          <cell r="CX1083" t="b">
            <v>0</v>
          </cell>
          <cell r="CZ1083" t="b">
            <v>0</v>
          </cell>
          <cell r="DB1083" t="b">
            <v>0</v>
          </cell>
          <cell r="DD1083" t="b">
            <v>0</v>
          </cell>
          <cell r="DF1083" t="b">
            <v>0</v>
          </cell>
          <cell r="DH1083" t="b">
            <v>0</v>
          </cell>
          <cell r="DJ1083" t="b">
            <v>0</v>
          </cell>
          <cell r="DL1083" t="b">
            <v>0</v>
          </cell>
          <cell r="DN1083" t="b">
            <v>0</v>
          </cell>
          <cell r="DP1083" t="b">
            <v>0</v>
          </cell>
          <cell r="DV1083">
            <v>200.15122056599694</v>
          </cell>
          <cell r="DX1083">
            <v>0</v>
          </cell>
          <cell r="DZ1083">
            <v>0</v>
          </cell>
          <cell r="EB1083">
            <v>0</v>
          </cell>
          <cell r="ED1083">
            <v>0</v>
          </cell>
          <cell r="EF1083">
            <v>0</v>
          </cell>
          <cell r="EJ1083">
            <v>0</v>
          </cell>
          <cell r="EL1083">
            <v>0</v>
          </cell>
          <cell r="EN1083">
            <v>0</v>
          </cell>
          <cell r="EP1083">
            <v>0</v>
          </cell>
          <cell r="ER1083">
            <v>0</v>
          </cell>
          <cell r="ET1083">
            <v>0</v>
          </cell>
          <cell r="EX1083">
            <v>0</v>
          </cell>
          <cell r="EZ1083">
            <v>0</v>
          </cell>
          <cell r="FD1083">
            <v>0</v>
          </cell>
          <cell r="FF1083">
            <v>0</v>
          </cell>
        </row>
        <row r="1084">
          <cell r="A1084" t="str">
            <v>LandvindDK-West-1998</v>
          </cell>
          <cell r="B1084" t="str">
            <v>DK-West</v>
          </cell>
          <cell r="G1084">
            <v>200.15122056599694</v>
          </cell>
          <cell r="H1084">
            <v>0</v>
          </cell>
          <cell r="N1084">
            <v>412.89020542054755</v>
          </cell>
          <cell r="AK1084">
            <v>200.15122056599694</v>
          </cell>
          <cell r="AL1084">
            <v>0</v>
          </cell>
          <cell r="AN1084">
            <v>0</v>
          </cell>
          <cell r="AO1084">
            <v>31.313658457550222</v>
          </cell>
          <cell r="AP1084">
            <v>10437.886152516739</v>
          </cell>
          <cell r="AQ1084">
            <v>0</v>
          </cell>
          <cell r="BG1084" t="b">
            <v>1</v>
          </cell>
          <cell r="BO1084" t="b">
            <v>1</v>
          </cell>
          <cell r="CA1084" t="b">
            <v>1</v>
          </cell>
          <cell r="CB1084" t="b">
            <v>0</v>
          </cell>
          <cell r="CD1084" t="b">
            <v>0</v>
          </cell>
          <cell r="CE1084" t="b">
            <v>0</v>
          </cell>
          <cell r="CG1084" t="b">
            <v>0</v>
          </cell>
          <cell r="CH1084" t="b">
            <v>0</v>
          </cell>
          <cell r="CP1084" t="str">
            <v>ERWINWON</v>
          </cell>
          <cell r="CT1084" t="b">
            <v>1</v>
          </cell>
          <cell r="CV1084" t="b">
            <v>0</v>
          </cell>
          <cell r="CX1084" t="b">
            <v>0</v>
          </cell>
          <cell r="CZ1084" t="b">
            <v>0</v>
          </cell>
          <cell r="DB1084" t="b">
            <v>0</v>
          </cell>
          <cell r="DD1084" t="b">
            <v>0</v>
          </cell>
          <cell r="DF1084" t="b">
            <v>0</v>
          </cell>
          <cell r="DH1084" t="b">
            <v>0</v>
          </cell>
          <cell r="DJ1084" t="b">
            <v>0</v>
          </cell>
          <cell r="DL1084" t="b">
            <v>0</v>
          </cell>
          <cell r="DN1084" t="b">
            <v>0</v>
          </cell>
          <cell r="DP1084" t="b">
            <v>0</v>
          </cell>
          <cell r="DV1084">
            <v>200.15122056599694</v>
          </cell>
          <cell r="DX1084">
            <v>0</v>
          </cell>
          <cell r="DZ1084">
            <v>0</v>
          </cell>
          <cell r="EB1084">
            <v>0</v>
          </cell>
          <cell r="ED1084">
            <v>0</v>
          </cell>
          <cell r="EF1084">
            <v>0</v>
          </cell>
          <cell r="EJ1084">
            <v>0</v>
          </cell>
          <cell r="EL1084">
            <v>0</v>
          </cell>
          <cell r="EN1084">
            <v>0</v>
          </cell>
          <cell r="EP1084">
            <v>0</v>
          </cell>
          <cell r="ER1084">
            <v>0</v>
          </cell>
          <cell r="ET1084">
            <v>0</v>
          </cell>
          <cell r="EX1084">
            <v>0</v>
          </cell>
          <cell r="EZ1084">
            <v>0</v>
          </cell>
          <cell r="FD1084">
            <v>0</v>
          </cell>
          <cell r="FF1084">
            <v>0</v>
          </cell>
        </row>
        <row r="1085">
          <cell r="A1085" t="str">
            <v>LandvindDK-West-1999</v>
          </cell>
          <cell r="B1085" t="str">
            <v>DK-West</v>
          </cell>
          <cell r="G1085">
            <v>280.47510779866116</v>
          </cell>
          <cell r="H1085">
            <v>0</v>
          </cell>
          <cell r="N1085">
            <v>578.58965109910116</v>
          </cell>
          <cell r="AK1085">
            <v>280.47510779866116</v>
          </cell>
          <cell r="AL1085">
            <v>0</v>
          </cell>
          <cell r="AN1085">
            <v>0</v>
          </cell>
          <cell r="AO1085">
            <v>43.88033061510054</v>
          </cell>
          <cell r="AP1085">
            <v>14626.776871700178</v>
          </cell>
          <cell r="AQ1085">
            <v>0</v>
          </cell>
          <cell r="BG1085" t="b">
            <v>1</v>
          </cell>
          <cell r="BO1085" t="b">
            <v>1</v>
          </cell>
          <cell r="CA1085" t="b">
            <v>1</v>
          </cell>
          <cell r="CB1085" t="b">
            <v>0</v>
          </cell>
          <cell r="CD1085" t="b">
            <v>0</v>
          </cell>
          <cell r="CE1085" t="b">
            <v>0</v>
          </cell>
          <cell r="CG1085" t="b">
            <v>0</v>
          </cell>
          <cell r="CH1085" t="b">
            <v>0</v>
          </cell>
          <cell r="CP1085" t="str">
            <v>ERWINWON</v>
          </cell>
          <cell r="CT1085" t="b">
            <v>1</v>
          </cell>
          <cell r="CV1085" t="b">
            <v>0</v>
          </cell>
          <cell r="CX1085" t="b">
            <v>0</v>
          </cell>
          <cell r="CZ1085" t="b">
            <v>0</v>
          </cell>
          <cell r="DB1085" t="b">
            <v>0</v>
          </cell>
          <cell r="DD1085" t="b">
            <v>0</v>
          </cell>
          <cell r="DF1085" t="b">
            <v>0</v>
          </cell>
          <cell r="DH1085" t="b">
            <v>0</v>
          </cell>
          <cell r="DJ1085" t="b">
            <v>0</v>
          </cell>
          <cell r="DL1085" t="b">
            <v>0</v>
          </cell>
          <cell r="DN1085" t="b">
            <v>0</v>
          </cell>
          <cell r="DP1085" t="b">
            <v>0</v>
          </cell>
          <cell r="DV1085">
            <v>280.47510779866116</v>
          </cell>
          <cell r="DX1085">
            <v>0</v>
          </cell>
          <cell r="DZ1085">
            <v>0</v>
          </cell>
          <cell r="EB1085">
            <v>0</v>
          </cell>
          <cell r="ED1085">
            <v>0</v>
          </cell>
          <cell r="EF1085">
            <v>0</v>
          </cell>
          <cell r="EJ1085">
            <v>0</v>
          </cell>
          <cell r="EL1085">
            <v>0</v>
          </cell>
          <cell r="EN1085">
            <v>0</v>
          </cell>
          <cell r="EP1085">
            <v>0</v>
          </cell>
          <cell r="ER1085">
            <v>0</v>
          </cell>
          <cell r="ET1085">
            <v>0</v>
          </cell>
          <cell r="EX1085">
            <v>0</v>
          </cell>
          <cell r="EZ1085">
            <v>0</v>
          </cell>
          <cell r="FD1085">
            <v>0</v>
          </cell>
          <cell r="FF1085">
            <v>0</v>
          </cell>
        </row>
        <row r="1086">
          <cell r="A1086" t="str">
            <v>LandvindDK-West-2000</v>
          </cell>
          <cell r="B1086" t="str">
            <v>DK-West</v>
          </cell>
          <cell r="G1086">
            <v>200.15122056599694</v>
          </cell>
          <cell r="H1086">
            <v>0</v>
          </cell>
          <cell r="N1086">
            <v>412.89020542054755</v>
          </cell>
          <cell r="AK1086">
            <v>200.15122056599694</v>
          </cell>
          <cell r="AL1086">
            <v>0</v>
          </cell>
          <cell r="AN1086">
            <v>0</v>
          </cell>
          <cell r="AO1086">
            <v>31.313658457550222</v>
          </cell>
          <cell r="AP1086">
            <v>10437.886152516739</v>
          </cell>
          <cell r="AQ1086">
            <v>0</v>
          </cell>
          <cell r="BG1086" t="b">
            <v>1</v>
          </cell>
          <cell r="BO1086" t="b">
            <v>1</v>
          </cell>
          <cell r="CA1086" t="b">
            <v>1</v>
          </cell>
          <cell r="CB1086" t="b">
            <v>0</v>
          </cell>
          <cell r="CD1086" t="b">
            <v>0</v>
          </cell>
          <cell r="CE1086" t="b">
            <v>0</v>
          </cell>
          <cell r="CG1086" t="b">
            <v>0</v>
          </cell>
          <cell r="CH1086" t="b">
            <v>0</v>
          </cell>
          <cell r="CP1086" t="str">
            <v>ERWINWON</v>
          </cell>
          <cell r="CT1086" t="b">
            <v>1</v>
          </cell>
          <cell r="CV1086" t="b">
            <v>1</v>
          </cell>
          <cell r="CX1086" t="b">
            <v>0</v>
          </cell>
          <cell r="CZ1086" t="b">
            <v>0</v>
          </cell>
          <cell r="DB1086" t="b">
            <v>0</v>
          </cell>
          <cell r="DD1086" t="b">
            <v>0</v>
          </cell>
          <cell r="DF1086" t="b">
            <v>0</v>
          </cell>
          <cell r="DH1086" t="b">
            <v>0</v>
          </cell>
          <cell r="DJ1086" t="b">
            <v>0</v>
          </cell>
          <cell r="DL1086" t="b">
            <v>0</v>
          </cell>
          <cell r="DN1086" t="b">
            <v>0</v>
          </cell>
          <cell r="DP1086" t="b">
            <v>0</v>
          </cell>
          <cell r="DV1086">
            <v>200.15122056599694</v>
          </cell>
          <cell r="DX1086">
            <v>200.15122056599694</v>
          </cell>
          <cell r="DZ1086">
            <v>0</v>
          </cell>
          <cell r="EB1086">
            <v>0</v>
          </cell>
          <cell r="ED1086">
            <v>0</v>
          </cell>
          <cell r="EF1086">
            <v>0</v>
          </cell>
          <cell r="EJ1086">
            <v>0</v>
          </cell>
          <cell r="EL1086">
            <v>0</v>
          </cell>
          <cell r="EN1086">
            <v>0</v>
          </cell>
          <cell r="EP1086">
            <v>0</v>
          </cell>
          <cell r="ER1086">
            <v>0</v>
          </cell>
          <cell r="ET1086">
            <v>0</v>
          </cell>
          <cell r="EX1086">
            <v>0</v>
          </cell>
          <cell r="EZ1086">
            <v>0</v>
          </cell>
          <cell r="FD1086">
            <v>0</v>
          </cell>
          <cell r="FF1086">
            <v>0</v>
          </cell>
        </row>
        <row r="1087">
          <cell r="A1087" t="str">
            <v>LandvindDK-West-2001</v>
          </cell>
          <cell r="B1087" t="str">
            <v>DK-West</v>
          </cell>
          <cell r="G1087">
            <v>200.15122056599694</v>
          </cell>
          <cell r="H1087">
            <v>0</v>
          </cell>
          <cell r="N1087">
            <v>412.89020542054755</v>
          </cell>
          <cell r="AK1087">
            <v>200.15122056599694</v>
          </cell>
          <cell r="AL1087">
            <v>0</v>
          </cell>
          <cell r="AN1087">
            <v>0</v>
          </cell>
          <cell r="AO1087">
            <v>31.313658457550222</v>
          </cell>
          <cell r="AP1087">
            <v>10437.886152516739</v>
          </cell>
          <cell r="AQ1087">
            <v>0</v>
          </cell>
          <cell r="BG1087" t="b">
            <v>1</v>
          </cell>
          <cell r="BO1087" t="b">
            <v>1</v>
          </cell>
          <cell r="CA1087" t="b">
            <v>1</v>
          </cell>
          <cell r="CB1087" t="b">
            <v>0</v>
          </cell>
          <cell r="CD1087" t="b">
            <v>0</v>
          </cell>
          <cell r="CE1087" t="b">
            <v>0</v>
          </cell>
          <cell r="CG1087" t="b">
            <v>0</v>
          </cell>
          <cell r="CH1087" t="b">
            <v>0</v>
          </cell>
          <cell r="CP1087" t="str">
            <v>ERWINWON</v>
          </cell>
          <cell r="CT1087" t="b">
            <v>1</v>
          </cell>
          <cell r="CV1087" t="b">
            <v>1</v>
          </cell>
          <cell r="CX1087" t="b">
            <v>0</v>
          </cell>
          <cell r="CZ1087" t="b">
            <v>0</v>
          </cell>
          <cell r="DB1087" t="b">
            <v>0</v>
          </cell>
          <cell r="DD1087" t="b">
            <v>0</v>
          </cell>
          <cell r="DF1087" t="b">
            <v>0</v>
          </cell>
          <cell r="DH1087" t="b">
            <v>0</v>
          </cell>
          <cell r="DJ1087" t="b">
            <v>0</v>
          </cell>
          <cell r="DL1087" t="b">
            <v>0</v>
          </cell>
          <cell r="DN1087" t="b">
            <v>0</v>
          </cell>
          <cell r="DP1087" t="b">
            <v>0</v>
          </cell>
          <cell r="DV1087">
            <v>200.15122056599694</v>
          </cell>
          <cell r="DX1087">
            <v>200.15122056599694</v>
          </cell>
          <cell r="DZ1087">
            <v>0</v>
          </cell>
          <cell r="EB1087">
            <v>0</v>
          </cell>
          <cell r="ED1087">
            <v>0</v>
          </cell>
          <cell r="EF1087">
            <v>0</v>
          </cell>
          <cell r="EJ1087">
            <v>0</v>
          </cell>
          <cell r="EL1087">
            <v>0</v>
          </cell>
          <cell r="EN1087">
            <v>0</v>
          </cell>
          <cell r="EP1087">
            <v>0</v>
          </cell>
          <cell r="ER1087">
            <v>0</v>
          </cell>
          <cell r="ET1087">
            <v>0</v>
          </cell>
          <cell r="EX1087">
            <v>0</v>
          </cell>
          <cell r="EZ1087">
            <v>0</v>
          </cell>
          <cell r="FD1087">
            <v>0</v>
          </cell>
          <cell r="FF1087">
            <v>0</v>
          </cell>
        </row>
        <row r="1088">
          <cell r="A1088" t="str">
            <v>LandvindDK-West-2002</v>
          </cell>
          <cell r="B1088" t="str">
            <v>DK-West</v>
          </cell>
          <cell r="G1088">
            <v>200.15122056599688</v>
          </cell>
          <cell r="H1088">
            <v>0</v>
          </cell>
          <cell r="N1088">
            <v>412.89020542054743</v>
          </cell>
          <cell r="AK1088">
            <v>200.15122056599688</v>
          </cell>
          <cell r="AL1088">
            <v>0</v>
          </cell>
          <cell r="AN1088">
            <v>0</v>
          </cell>
          <cell r="AO1088">
            <v>31.313658457550211</v>
          </cell>
          <cell r="AP1088">
            <v>10437.886152516738</v>
          </cell>
          <cell r="AQ1088">
            <v>0</v>
          </cell>
          <cell r="BG1088" t="b">
            <v>1</v>
          </cell>
          <cell r="BO1088" t="b">
            <v>1</v>
          </cell>
          <cell r="CA1088" t="b">
            <v>1</v>
          </cell>
          <cell r="CB1088" t="b">
            <v>0</v>
          </cell>
          <cell r="CD1088" t="b">
            <v>0</v>
          </cell>
          <cell r="CE1088" t="b">
            <v>0</v>
          </cell>
          <cell r="CG1088" t="b">
            <v>0</v>
          </cell>
          <cell r="CH1088" t="b">
            <v>0</v>
          </cell>
          <cell r="CP1088" t="str">
            <v>ERWINWON</v>
          </cell>
          <cell r="CT1088" t="b">
            <v>1</v>
          </cell>
          <cell r="CV1088" t="b">
            <v>1</v>
          </cell>
          <cell r="CX1088" t="b">
            <v>0</v>
          </cell>
          <cell r="CZ1088" t="b">
            <v>0</v>
          </cell>
          <cell r="DB1088" t="b">
            <v>0</v>
          </cell>
          <cell r="DD1088" t="b">
            <v>0</v>
          </cell>
          <cell r="DF1088" t="b">
            <v>0</v>
          </cell>
          <cell r="DH1088" t="b">
            <v>0</v>
          </cell>
          <cell r="DJ1088" t="b">
            <v>0</v>
          </cell>
          <cell r="DL1088" t="b">
            <v>0</v>
          </cell>
          <cell r="DN1088" t="b">
            <v>0</v>
          </cell>
          <cell r="DP1088" t="b">
            <v>0</v>
          </cell>
          <cell r="DV1088">
            <v>200.15122056599688</v>
          </cell>
          <cell r="DX1088">
            <v>200.15122056599688</v>
          </cell>
          <cell r="DZ1088">
            <v>0</v>
          </cell>
          <cell r="EB1088">
            <v>0</v>
          </cell>
          <cell r="ED1088">
            <v>0</v>
          </cell>
          <cell r="EF1088">
            <v>0</v>
          </cell>
          <cell r="EJ1088">
            <v>0</v>
          </cell>
          <cell r="EL1088">
            <v>0</v>
          </cell>
          <cell r="EN1088">
            <v>0</v>
          </cell>
          <cell r="EP1088">
            <v>0</v>
          </cell>
          <cell r="ER1088">
            <v>0</v>
          </cell>
          <cell r="ET1088">
            <v>0</v>
          </cell>
          <cell r="EX1088">
            <v>0</v>
          </cell>
          <cell r="EZ1088">
            <v>0</v>
          </cell>
          <cell r="FD1088">
            <v>0</v>
          </cell>
          <cell r="FF1088">
            <v>0</v>
          </cell>
        </row>
        <row r="1089">
          <cell r="A1089" t="str">
            <v>LandvindDK-West-2003</v>
          </cell>
          <cell r="B1089" t="str">
            <v>DK-West</v>
          </cell>
          <cell r="G1089">
            <v>80.060488226398775</v>
          </cell>
          <cell r="H1089">
            <v>0</v>
          </cell>
          <cell r="N1089">
            <v>165.15608216821903</v>
          </cell>
          <cell r="AK1089">
            <v>80.060488226398775</v>
          </cell>
          <cell r="AL1089">
            <v>0</v>
          </cell>
          <cell r="AN1089">
            <v>0</v>
          </cell>
          <cell r="AO1089">
            <v>12.525463383020089</v>
          </cell>
          <cell r="AP1089">
            <v>4175.1544610066958</v>
          </cell>
          <cell r="AQ1089">
            <v>0</v>
          </cell>
          <cell r="BG1089" t="b">
            <v>1</v>
          </cell>
          <cell r="BO1089" t="b">
            <v>1</v>
          </cell>
          <cell r="CA1089" t="b">
            <v>1</v>
          </cell>
          <cell r="CB1089" t="b">
            <v>0</v>
          </cell>
          <cell r="CD1089" t="b">
            <v>0</v>
          </cell>
          <cell r="CE1089" t="b">
            <v>0</v>
          </cell>
          <cell r="CG1089" t="b">
            <v>0</v>
          </cell>
          <cell r="CH1089" t="b">
            <v>0</v>
          </cell>
          <cell r="CP1089" t="str">
            <v>ERWINWON</v>
          </cell>
          <cell r="CT1089" t="b">
            <v>1</v>
          </cell>
          <cell r="CV1089" t="b">
            <v>1</v>
          </cell>
          <cell r="CX1089" t="b">
            <v>0</v>
          </cell>
          <cell r="CZ1089" t="b">
            <v>0</v>
          </cell>
          <cell r="DB1089" t="b">
            <v>0</v>
          </cell>
          <cell r="DD1089" t="b">
            <v>0</v>
          </cell>
          <cell r="DF1089" t="b">
            <v>0</v>
          </cell>
          <cell r="DH1089" t="b">
            <v>0</v>
          </cell>
          <cell r="DJ1089" t="b">
            <v>0</v>
          </cell>
          <cell r="DL1089" t="b">
            <v>0</v>
          </cell>
          <cell r="DN1089" t="b">
            <v>0</v>
          </cell>
          <cell r="DP1089" t="b">
            <v>0</v>
          </cell>
          <cell r="DV1089">
            <v>80.060488226398775</v>
          </cell>
          <cell r="DX1089">
            <v>80.060488226398775</v>
          </cell>
          <cell r="DZ1089">
            <v>0</v>
          </cell>
          <cell r="EB1089">
            <v>0</v>
          </cell>
          <cell r="ED1089">
            <v>0</v>
          </cell>
          <cell r="EF1089">
            <v>0</v>
          </cell>
          <cell r="EJ1089">
            <v>0</v>
          </cell>
          <cell r="EL1089">
            <v>0</v>
          </cell>
          <cell r="EN1089">
            <v>0</v>
          </cell>
          <cell r="EP1089">
            <v>0</v>
          </cell>
          <cell r="ER1089">
            <v>0</v>
          </cell>
          <cell r="ET1089">
            <v>0</v>
          </cell>
          <cell r="EX1089">
            <v>0</v>
          </cell>
          <cell r="EZ1089">
            <v>0</v>
          </cell>
          <cell r="FD1089">
            <v>0</v>
          </cell>
          <cell r="FF1089">
            <v>0</v>
          </cell>
        </row>
        <row r="1090">
          <cell r="A1090" t="str">
            <v>LandvindDK-West-2004</v>
          </cell>
          <cell r="B1090" t="str">
            <v>DK-West</v>
          </cell>
          <cell r="G1090">
            <v>80.060488226398775</v>
          </cell>
          <cell r="H1090">
            <v>0</v>
          </cell>
          <cell r="N1090">
            <v>165.15608216821903</v>
          </cell>
          <cell r="AK1090">
            <v>80.060488226398775</v>
          </cell>
          <cell r="AL1090">
            <v>0</v>
          </cell>
          <cell r="AN1090">
            <v>0</v>
          </cell>
          <cell r="AO1090">
            <v>12.525463383020089</v>
          </cell>
          <cell r="AP1090">
            <v>4175.1544610066958</v>
          </cell>
          <cell r="AQ1090">
            <v>0</v>
          </cell>
          <cell r="BG1090" t="b">
            <v>1</v>
          </cell>
          <cell r="BO1090" t="b">
            <v>1</v>
          </cell>
          <cell r="CA1090" t="b">
            <v>1</v>
          </cell>
          <cell r="CB1090" t="b">
            <v>0</v>
          </cell>
          <cell r="CD1090" t="b">
            <v>0</v>
          </cell>
          <cell r="CE1090" t="b">
            <v>0</v>
          </cell>
          <cell r="CG1090" t="b">
            <v>0</v>
          </cell>
          <cell r="CH1090" t="b">
            <v>0</v>
          </cell>
          <cell r="CP1090" t="str">
            <v>ERWINWON</v>
          </cell>
          <cell r="CT1090" t="b">
            <v>1</v>
          </cell>
          <cell r="CV1090" t="b">
            <v>1</v>
          </cell>
          <cell r="CX1090" t="b">
            <v>0</v>
          </cell>
          <cell r="CZ1090" t="b">
            <v>0</v>
          </cell>
          <cell r="DB1090" t="b">
            <v>0</v>
          </cell>
          <cell r="DD1090" t="b">
            <v>0</v>
          </cell>
          <cell r="DF1090" t="b">
            <v>0</v>
          </cell>
          <cell r="DH1090" t="b">
            <v>0</v>
          </cell>
          <cell r="DJ1090" t="b">
            <v>0</v>
          </cell>
          <cell r="DL1090" t="b">
            <v>0</v>
          </cell>
          <cell r="DN1090" t="b">
            <v>0</v>
          </cell>
          <cell r="DP1090" t="b">
            <v>0</v>
          </cell>
          <cell r="DV1090">
            <v>80.060488226398775</v>
          </cell>
          <cell r="DX1090">
            <v>80.060488226398775</v>
          </cell>
          <cell r="DZ1090">
            <v>0</v>
          </cell>
          <cell r="EB1090">
            <v>0</v>
          </cell>
          <cell r="ED1090">
            <v>0</v>
          </cell>
          <cell r="EF1090">
            <v>0</v>
          </cell>
          <cell r="EJ1090">
            <v>0</v>
          </cell>
          <cell r="EL1090">
            <v>0</v>
          </cell>
          <cell r="EN1090">
            <v>0</v>
          </cell>
          <cell r="EP1090">
            <v>0</v>
          </cell>
          <cell r="ER1090">
            <v>0</v>
          </cell>
          <cell r="ET1090">
            <v>0</v>
          </cell>
          <cell r="EX1090">
            <v>0</v>
          </cell>
          <cell r="EZ1090">
            <v>0</v>
          </cell>
          <cell r="FD1090">
            <v>0</v>
          </cell>
          <cell r="FF1090">
            <v>0</v>
          </cell>
        </row>
        <row r="1091">
          <cell r="A1091" t="str">
            <v>LandvindDK-West-2005</v>
          </cell>
          <cell r="B1091" t="str">
            <v>DK-West</v>
          </cell>
          <cell r="G1091">
            <v>80.060488226398775</v>
          </cell>
          <cell r="H1091">
            <v>0</v>
          </cell>
          <cell r="N1091">
            <v>165.15608216821903</v>
          </cell>
          <cell r="AK1091">
            <v>80.060488226398775</v>
          </cell>
          <cell r="AL1091">
            <v>0</v>
          </cell>
          <cell r="AN1091">
            <v>0</v>
          </cell>
          <cell r="AO1091">
            <v>12.525463383020089</v>
          </cell>
          <cell r="AP1091">
            <v>4175.1544610066958</v>
          </cell>
          <cell r="AQ1091">
            <v>0</v>
          </cell>
          <cell r="BG1091" t="b">
            <v>1</v>
          </cell>
          <cell r="BO1091" t="b">
            <v>1</v>
          </cell>
          <cell r="CA1091" t="b">
            <v>1</v>
          </cell>
          <cell r="CB1091" t="b">
            <v>0</v>
          </cell>
          <cell r="CD1091" t="b">
            <v>0</v>
          </cell>
          <cell r="CE1091" t="b">
            <v>0</v>
          </cell>
          <cell r="CG1091" t="b">
            <v>0</v>
          </cell>
          <cell r="CH1091" t="b">
            <v>0</v>
          </cell>
          <cell r="CP1091" t="str">
            <v>ERWINWON</v>
          </cell>
          <cell r="CT1091" t="b">
            <v>1</v>
          </cell>
          <cell r="CV1091" t="b">
            <v>1</v>
          </cell>
          <cell r="CX1091" t="b">
            <v>1</v>
          </cell>
          <cell r="CZ1091" t="b">
            <v>0</v>
          </cell>
          <cell r="DB1091" t="b">
            <v>0</v>
          </cell>
          <cell r="DD1091" t="b">
            <v>0</v>
          </cell>
          <cell r="DF1091" t="b">
            <v>0</v>
          </cell>
          <cell r="DH1091" t="b">
            <v>0</v>
          </cell>
          <cell r="DJ1091" t="b">
            <v>0</v>
          </cell>
          <cell r="DL1091" t="b">
            <v>0</v>
          </cell>
          <cell r="DN1091" t="b">
            <v>0</v>
          </cell>
          <cell r="DP1091" t="b">
            <v>0</v>
          </cell>
          <cell r="DV1091">
            <v>80.060488226398775</v>
          </cell>
          <cell r="DX1091">
            <v>80.060488226398775</v>
          </cell>
          <cell r="DZ1091">
            <v>80.060488226398775</v>
          </cell>
          <cell r="EB1091">
            <v>0</v>
          </cell>
          <cell r="ED1091">
            <v>0</v>
          </cell>
          <cell r="EF1091">
            <v>0</v>
          </cell>
          <cell r="EJ1091">
            <v>0</v>
          </cell>
          <cell r="EL1091">
            <v>0</v>
          </cell>
          <cell r="EN1091">
            <v>0</v>
          </cell>
          <cell r="EP1091">
            <v>0</v>
          </cell>
          <cell r="ER1091">
            <v>0</v>
          </cell>
          <cell r="ET1091">
            <v>0</v>
          </cell>
          <cell r="EX1091">
            <v>0</v>
          </cell>
          <cell r="EZ1091">
            <v>0</v>
          </cell>
          <cell r="FD1091">
            <v>0</v>
          </cell>
          <cell r="FF1091">
            <v>0</v>
          </cell>
        </row>
        <row r="1092">
          <cell r="A1092" t="str">
            <v>LandvindDK-West-2006</v>
          </cell>
          <cell r="B1092" t="str">
            <v>DK-West</v>
          </cell>
          <cell r="G1092">
            <v>80.060488226398775</v>
          </cell>
          <cell r="H1092">
            <v>0</v>
          </cell>
          <cell r="N1092">
            <v>165.15608216821903</v>
          </cell>
          <cell r="AK1092">
            <v>80.060488226398775</v>
          </cell>
          <cell r="AL1092">
            <v>0</v>
          </cell>
          <cell r="AN1092">
            <v>0</v>
          </cell>
          <cell r="AO1092">
            <v>12.525463383020089</v>
          </cell>
          <cell r="AP1092">
            <v>4175.1544610066958</v>
          </cell>
          <cell r="AQ1092">
            <v>0</v>
          </cell>
          <cell r="BG1092" t="b">
            <v>1</v>
          </cell>
          <cell r="BO1092" t="b">
            <v>1</v>
          </cell>
          <cell r="CA1092" t="b">
            <v>1</v>
          </cell>
          <cell r="CB1092" t="b">
            <v>0</v>
          </cell>
          <cell r="CD1092" t="b">
            <v>0</v>
          </cell>
          <cell r="CE1092" t="b">
            <v>0</v>
          </cell>
          <cell r="CG1092" t="b">
            <v>0</v>
          </cell>
          <cell r="CH1092" t="b">
            <v>0</v>
          </cell>
          <cell r="CP1092" t="str">
            <v>ERWINWON</v>
          </cell>
          <cell r="CT1092" t="b">
            <v>1</v>
          </cell>
          <cell r="CV1092" t="b">
            <v>1</v>
          </cell>
          <cell r="CX1092" t="b">
            <v>1</v>
          </cell>
          <cell r="CZ1092" t="b">
            <v>0</v>
          </cell>
          <cell r="DB1092" t="b">
            <v>0</v>
          </cell>
          <cell r="DD1092" t="b">
            <v>0</v>
          </cell>
          <cell r="DF1092" t="b">
            <v>0</v>
          </cell>
          <cell r="DH1092" t="b">
            <v>0</v>
          </cell>
          <cell r="DJ1092" t="b">
            <v>0</v>
          </cell>
          <cell r="DL1092" t="b">
            <v>0</v>
          </cell>
          <cell r="DN1092" t="b">
            <v>0</v>
          </cell>
          <cell r="DP1092" t="b">
            <v>0</v>
          </cell>
          <cell r="DV1092">
            <v>80.060488226398775</v>
          </cell>
          <cell r="DX1092">
            <v>80.060488226398775</v>
          </cell>
          <cell r="DZ1092">
            <v>80.060488226398775</v>
          </cell>
          <cell r="EB1092">
            <v>0</v>
          </cell>
          <cell r="ED1092">
            <v>0</v>
          </cell>
          <cell r="EF1092">
            <v>0</v>
          </cell>
          <cell r="EJ1092">
            <v>0</v>
          </cell>
          <cell r="EL1092">
            <v>0</v>
          </cell>
          <cell r="EN1092">
            <v>0</v>
          </cell>
          <cell r="EP1092">
            <v>0</v>
          </cell>
          <cell r="ER1092">
            <v>0</v>
          </cell>
          <cell r="ET1092">
            <v>0</v>
          </cell>
          <cell r="EX1092">
            <v>0</v>
          </cell>
          <cell r="EZ1092">
            <v>0</v>
          </cell>
          <cell r="FD1092">
            <v>0</v>
          </cell>
          <cell r="FF1092">
            <v>0</v>
          </cell>
        </row>
        <row r="1093">
          <cell r="A1093" t="str">
            <v>LandvindDK-West-2007</v>
          </cell>
          <cell r="B1093" t="str">
            <v>DK-West</v>
          </cell>
          <cell r="G1093">
            <v>69.406038453229996</v>
          </cell>
          <cell r="H1093">
            <v>0</v>
          </cell>
          <cell r="N1093">
            <v>143.17711075327318</v>
          </cell>
          <cell r="AK1093">
            <v>69.406038453229996</v>
          </cell>
          <cell r="AL1093">
            <v>0</v>
          </cell>
          <cell r="AN1093">
            <v>0</v>
          </cell>
          <cell r="AO1093">
            <v>10.858574716007833</v>
          </cell>
          <cell r="AP1093">
            <v>3619.5249053359444</v>
          </cell>
          <cell r="AQ1093">
            <v>0</v>
          </cell>
          <cell r="BG1093" t="b">
            <v>1</v>
          </cell>
          <cell r="BO1093" t="b">
            <v>1</v>
          </cell>
          <cell r="CA1093" t="b">
            <v>1</v>
          </cell>
          <cell r="CB1093" t="b">
            <v>0</v>
          </cell>
          <cell r="CD1093" t="b">
            <v>0</v>
          </cell>
          <cell r="CE1093" t="b">
            <v>0</v>
          </cell>
          <cell r="CG1093" t="b">
            <v>0</v>
          </cell>
          <cell r="CH1093" t="b">
            <v>0</v>
          </cell>
          <cell r="CP1093" t="str">
            <v>ERWINWON</v>
          </cell>
          <cell r="CT1093" t="b">
            <v>1</v>
          </cell>
          <cell r="CV1093" t="b">
            <v>1</v>
          </cell>
          <cell r="CX1093" t="b">
            <v>1</v>
          </cell>
          <cell r="CZ1093" t="b">
            <v>0</v>
          </cell>
          <cell r="DB1093" t="b">
            <v>0</v>
          </cell>
          <cell r="DD1093" t="b">
            <v>0</v>
          </cell>
          <cell r="DF1093" t="b">
            <v>0</v>
          </cell>
          <cell r="DH1093" t="b">
            <v>0</v>
          </cell>
          <cell r="DJ1093" t="b">
            <v>0</v>
          </cell>
          <cell r="DL1093" t="b">
            <v>0</v>
          </cell>
          <cell r="DN1093" t="b">
            <v>0</v>
          </cell>
          <cell r="DP1093" t="b">
            <v>0</v>
          </cell>
          <cell r="DV1093">
            <v>69.406038453229996</v>
          </cell>
          <cell r="DX1093">
            <v>69.406038453229996</v>
          </cell>
          <cell r="DZ1093">
            <v>69.406038453229996</v>
          </cell>
          <cell r="EB1093">
            <v>0</v>
          </cell>
          <cell r="ED1093">
            <v>0</v>
          </cell>
          <cell r="EF1093">
            <v>0</v>
          </cell>
          <cell r="EJ1093">
            <v>0</v>
          </cell>
          <cell r="EL1093">
            <v>0</v>
          </cell>
          <cell r="EN1093">
            <v>0</v>
          </cell>
          <cell r="EP1093">
            <v>0</v>
          </cell>
          <cell r="ER1093">
            <v>0</v>
          </cell>
          <cell r="ET1093">
            <v>0</v>
          </cell>
          <cell r="EX1093">
            <v>0</v>
          </cell>
          <cell r="EZ1093">
            <v>0</v>
          </cell>
          <cell r="FD1093">
            <v>0</v>
          </cell>
          <cell r="FF1093">
            <v>0</v>
          </cell>
        </row>
        <row r="1094">
          <cell r="A1094" t="str">
            <v>LandvindDK-West-Skrotning-2008</v>
          </cell>
          <cell r="B1094" t="str">
            <v>DK-West</v>
          </cell>
          <cell r="G1094">
            <v>44.924999999999997</v>
          </cell>
          <cell r="H1094">
            <v>0</v>
          </cell>
          <cell r="N1094">
            <v>138.57325442943201</v>
          </cell>
          <cell r="AK1094">
            <v>44.924999999999997</v>
          </cell>
          <cell r="AL1094">
            <v>0</v>
          </cell>
          <cell r="AN1094">
            <v>0</v>
          </cell>
          <cell r="AO1094">
            <v>7.02851625</v>
          </cell>
          <cell r="AP1094">
            <v>2342.8387499999999</v>
          </cell>
          <cell r="AQ1094">
            <v>0</v>
          </cell>
          <cell r="BG1094" t="b">
            <v>1</v>
          </cell>
          <cell r="BO1094" t="b">
            <v>1</v>
          </cell>
          <cell r="CA1094" t="b">
            <v>1</v>
          </cell>
          <cell r="CB1094" t="b">
            <v>0</v>
          </cell>
          <cell r="CD1094" t="b">
            <v>0</v>
          </cell>
          <cell r="CE1094" t="b">
            <v>0</v>
          </cell>
          <cell r="CG1094" t="b">
            <v>0</v>
          </cell>
          <cell r="CH1094" t="b">
            <v>0</v>
          </cell>
          <cell r="CP1094" t="str">
            <v>ERWINWON</v>
          </cell>
          <cell r="CT1094" t="b">
            <v>0</v>
          </cell>
          <cell r="CV1094" t="b">
            <v>0</v>
          </cell>
          <cell r="CX1094" t="b">
            <v>0</v>
          </cell>
          <cell r="CZ1094" t="b">
            <v>0</v>
          </cell>
          <cell r="DB1094" t="b">
            <v>0</v>
          </cell>
          <cell r="DD1094" t="b">
            <v>0</v>
          </cell>
          <cell r="DF1094" t="b">
            <v>0</v>
          </cell>
          <cell r="DH1094" t="b">
            <v>0</v>
          </cell>
          <cell r="DJ1094" t="b">
            <v>0</v>
          </cell>
          <cell r="DL1094" t="b">
            <v>0</v>
          </cell>
          <cell r="DN1094" t="b">
            <v>0</v>
          </cell>
          <cell r="DP1094" t="b">
            <v>0</v>
          </cell>
          <cell r="DV1094">
            <v>44.924999999999997</v>
          </cell>
          <cell r="DX1094">
            <v>44.924999999999997</v>
          </cell>
          <cell r="DZ1094">
            <v>44.924999999999997</v>
          </cell>
          <cell r="EB1094">
            <v>0</v>
          </cell>
          <cell r="ED1094">
            <v>0</v>
          </cell>
          <cell r="EF1094">
            <v>0</v>
          </cell>
          <cell r="EJ1094">
            <v>0</v>
          </cell>
          <cell r="EL1094">
            <v>0</v>
          </cell>
          <cell r="EN1094">
            <v>0</v>
          </cell>
          <cell r="EP1094">
            <v>0</v>
          </cell>
          <cell r="ER1094">
            <v>0</v>
          </cell>
          <cell r="ET1094">
            <v>0</v>
          </cell>
          <cell r="EX1094">
            <v>0</v>
          </cell>
          <cell r="EZ1094">
            <v>0</v>
          </cell>
          <cell r="FD1094">
            <v>0</v>
          </cell>
          <cell r="FF1094">
            <v>0</v>
          </cell>
        </row>
        <row r="1095">
          <cell r="A1095" t="str">
            <v>LandvindDK-West-Skrotning-2008</v>
          </cell>
          <cell r="B1095" t="str">
            <v>DK-West</v>
          </cell>
          <cell r="G1095">
            <v>44.924999999999997</v>
          </cell>
          <cell r="H1095">
            <v>0</v>
          </cell>
          <cell r="N1095">
            <v>138.57325442943201</v>
          </cell>
          <cell r="AK1095">
            <v>44.924999999999997</v>
          </cell>
          <cell r="AL1095">
            <v>0</v>
          </cell>
          <cell r="AN1095">
            <v>0</v>
          </cell>
          <cell r="AO1095">
            <v>7.02851625</v>
          </cell>
          <cell r="AP1095">
            <v>2342.8387499999999</v>
          </cell>
          <cell r="AQ1095">
            <v>0</v>
          </cell>
          <cell r="BG1095" t="b">
            <v>1</v>
          </cell>
          <cell r="BO1095" t="b">
            <v>0</v>
          </cell>
          <cell r="CA1095" t="b">
            <v>0</v>
          </cell>
          <cell r="CB1095" t="b">
            <v>0</v>
          </cell>
          <cell r="CD1095" t="b">
            <v>1</v>
          </cell>
          <cell r="CE1095" t="b">
            <v>0</v>
          </cell>
          <cell r="CG1095" t="b">
            <v>0</v>
          </cell>
          <cell r="CH1095" t="b">
            <v>0</v>
          </cell>
          <cell r="CP1095" t="str">
            <v>ERWINWON</v>
          </cell>
          <cell r="CT1095" t="b">
            <v>0</v>
          </cell>
          <cell r="CV1095" t="b">
            <v>0</v>
          </cell>
          <cell r="CX1095" t="b">
            <v>0</v>
          </cell>
          <cell r="CZ1095" t="b">
            <v>0</v>
          </cell>
          <cell r="DB1095" t="b">
            <v>0</v>
          </cell>
          <cell r="DD1095" t="b">
            <v>0</v>
          </cell>
          <cell r="DF1095" t="b">
            <v>0</v>
          </cell>
          <cell r="DH1095" t="b">
            <v>0</v>
          </cell>
          <cell r="DJ1095" t="b">
            <v>0</v>
          </cell>
          <cell r="DL1095" t="b">
            <v>0</v>
          </cell>
          <cell r="DN1095" t="b">
            <v>0</v>
          </cell>
          <cell r="DP1095" t="b">
            <v>0</v>
          </cell>
          <cell r="DV1095">
            <v>0</v>
          </cell>
          <cell r="DX1095">
            <v>0</v>
          </cell>
          <cell r="DZ1095">
            <v>0</v>
          </cell>
          <cell r="EB1095">
            <v>0</v>
          </cell>
          <cell r="ED1095">
            <v>0</v>
          </cell>
          <cell r="EF1095">
            <v>0</v>
          </cell>
          <cell r="EJ1095">
            <v>0</v>
          </cell>
          <cell r="EL1095">
            <v>0</v>
          </cell>
          <cell r="EN1095">
            <v>0</v>
          </cell>
          <cell r="EP1095">
            <v>0</v>
          </cell>
          <cell r="ER1095">
            <v>0</v>
          </cell>
          <cell r="ET1095">
            <v>0</v>
          </cell>
          <cell r="EX1095">
            <v>44.924999999999997</v>
          </cell>
          <cell r="EZ1095">
            <v>0</v>
          </cell>
          <cell r="FD1095">
            <v>0</v>
          </cell>
          <cell r="FF1095">
            <v>0</v>
          </cell>
        </row>
        <row r="1096">
          <cell r="A1096" t="str">
            <v>LandvindDK-West-Skrotning-2008</v>
          </cell>
          <cell r="B1096" t="str">
            <v>DK-West</v>
          </cell>
          <cell r="G1096">
            <v>44.924999999999997</v>
          </cell>
          <cell r="H1096">
            <v>0</v>
          </cell>
          <cell r="N1096">
            <v>138.57325442943201</v>
          </cell>
          <cell r="AK1096">
            <v>44.924999999999997</v>
          </cell>
          <cell r="AL1096">
            <v>0</v>
          </cell>
          <cell r="AN1096">
            <v>0</v>
          </cell>
          <cell r="AO1096">
            <v>7.02851625</v>
          </cell>
          <cell r="AP1096">
            <v>2342.8387499999999</v>
          </cell>
          <cell r="AQ1096">
            <v>0</v>
          </cell>
          <cell r="BG1096" t="b">
            <v>1</v>
          </cell>
          <cell r="BO1096" t="b">
            <v>0</v>
          </cell>
          <cell r="CA1096" t="b">
            <v>0</v>
          </cell>
          <cell r="CB1096" t="b">
            <v>0</v>
          </cell>
          <cell r="CD1096" t="b">
            <v>0</v>
          </cell>
          <cell r="CE1096" t="b">
            <v>0</v>
          </cell>
          <cell r="CG1096" t="b">
            <v>1</v>
          </cell>
          <cell r="CH1096" t="b">
            <v>0</v>
          </cell>
          <cell r="CP1096" t="str">
            <v>ERWINWON</v>
          </cell>
          <cell r="CT1096" t="b">
            <v>1</v>
          </cell>
          <cell r="CV1096" t="b">
            <v>1</v>
          </cell>
          <cell r="CX1096" t="b">
            <v>1</v>
          </cell>
          <cell r="CZ1096" t="b">
            <v>0</v>
          </cell>
          <cell r="DB1096" t="b">
            <v>0</v>
          </cell>
          <cell r="DD1096" t="b">
            <v>0</v>
          </cell>
          <cell r="DF1096" t="b">
            <v>0</v>
          </cell>
          <cell r="DH1096" t="b">
            <v>0</v>
          </cell>
          <cell r="DJ1096" t="b">
            <v>0</v>
          </cell>
          <cell r="DL1096" t="b">
            <v>0</v>
          </cell>
          <cell r="DN1096" t="b">
            <v>0</v>
          </cell>
          <cell r="DP1096" t="b">
            <v>0</v>
          </cell>
          <cell r="DV1096">
            <v>0</v>
          </cell>
          <cell r="DX1096">
            <v>0</v>
          </cell>
          <cell r="DZ1096">
            <v>0</v>
          </cell>
          <cell r="EB1096">
            <v>0</v>
          </cell>
          <cell r="ED1096">
            <v>0</v>
          </cell>
          <cell r="EF1096">
            <v>0</v>
          </cell>
          <cell r="EJ1096">
            <v>0</v>
          </cell>
          <cell r="EL1096">
            <v>0</v>
          </cell>
          <cell r="EN1096">
            <v>0</v>
          </cell>
          <cell r="EP1096">
            <v>0</v>
          </cell>
          <cell r="ER1096">
            <v>0</v>
          </cell>
          <cell r="ET1096">
            <v>0</v>
          </cell>
          <cell r="EX1096">
            <v>0</v>
          </cell>
          <cell r="EZ1096">
            <v>0</v>
          </cell>
          <cell r="FD1096">
            <v>44.924999999999997</v>
          </cell>
          <cell r="FF1096">
            <v>0</v>
          </cell>
        </row>
        <row r="1097">
          <cell r="A1097" t="str">
            <v>LandvindDK-West-Skrotning-2009</v>
          </cell>
          <cell r="B1097" t="str">
            <v>DK-West</v>
          </cell>
          <cell r="G1097">
            <v>67.483000000000004</v>
          </cell>
          <cell r="H1097">
            <v>0</v>
          </cell>
          <cell r="N1097">
            <v>208.15445584109872</v>
          </cell>
          <cell r="AK1097">
            <v>67.483000000000004</v>
          </cell>
          <cell r="AL1097">
            <v>0</v>
          </cell>
          <cell r="AN1097">
            <v>0</v>
          </cell>
          <cell r="AO1097">
            <v>10.55771535</v>
          </cell>
          <cell r="AP1097">
            <v>3519.2384500000003</v>
          </cell>
          <cell r="AQ1097">
            <v>0</v>
          </cell>
          <cell r="BG1097" t="b">
            <v>1</v>
          </cell>
          <cell r="BO1097" t="b">
            <v>1</v>
          </cell>
          <cell r="CA1097" t="b">
            <v>1</v>
          </cell>
          <cell r="CB1097" t="b">
            <v>0</v>
          </cell>
          <cell r="CD1097" t="b">
            <v>0</v>
          </cell>
          <cell r="CE1097" t="b">
            <v>0</v>
          </cell>
          <cell r="CG1097" t="b">
            <v>0</v>
          </cell>
          <cell r="CH1097" t="b">
            <v>0</v>
          </cell>
          <cell r="CP1097" t="str">
            <v>ERWINWON</v>
          </cell>
          <cell r="CT1097" t="b">
            <v>0</v>
          </cell>
          <cell r="CV1097" t="b">
            <v>0</v>
          </cell>
          <cell r="CX1097" t="b">
            <v>0</v>
          </cell>
          <cell r="CZ1097" t="b">
            <v>0</v>
          </cell>
          <cell r="DB1097" t="b">
            <v>0</v>
          </cell>
          <cell r="DD1097" t="b">
            <v>0</v>
          </cell>
          <cell r="DF1097" t="b">
            <v>0</v>
          </cell>
          <cell r="DH1097" t="b">
            <v>0</v>
          </cell>
          <cell r="DJ1097" t="b">
            <v>0</v>
          </cell>
          <cell r="DL1097" t="b">
            <v>0</v>
          </cell>
          <cell r="DN1097" t="b">
            <v>0</v>
          </cell>
          <cell r="DP1097" t="b">
            <v>0</v>
          </cell>
          <cell r="DV1097">
            <v>67.483000000000004</v>
          </cell>
          <cell r="DX1097">
            <v>67.483000000000004</v>
          </cell>
          <cell r="DZ1097">
            <v>67.483000000000004</v>
          </cell>
          <cell r="EB1097">
            <v>0</v>
          </cell>
          <cell r="ED1097">
            <v>0</v>
          </cell>
          <cell r="EF1097">
            <v>0</v>
          </cell>
          <cell r="EJ1097">
            <v>0</v>
          </cell>
          <cell r="EL1097">
            <v>0</v>
          </cell>
          <cell r="EN1097">
            <v>0</v>
          </cell>
          <cell r="EP1097">
            <v>0</v>
          </cell>
          <cell r="ER1097">
            <v>0</v>
          </cell>
          <cell r="ET1097">
            <v>0</v>
          </cell>
          <cell r="EX1097">
            <v>0</v>
          </cell>
          <cell r="EZ1097">
            <v>0</v>
          </cell>
          <cell r="FD1097">
            <v>0</v>
          </cell>
          <cell r="FF1097">
            <v>0</v>
          </cell>
        </row>
        <row r="1098">
          <cell r="A1098" t="str">
            <v>LandvindDK-West-Skrotning-2009</v>
          </cell>
          <cell r="B1098" t="str">
            <v>DK-West</v>
          </cell>
          <cell r="G1098">
            <v>67.483000000000004</v>
          </cell>
          <cell r="H1098">
            <v>0</v>
          </cell>
          <cell r="N1098">
            <v>208.15445584109872</v>
          </cell>
          <cell r="AK1098">
            <v>67.483000000000004</v>
          </cell>
          <cell r="AL1098">
            <v>0</v>
          </cell>
          <cell r="AN1098">
            <v>0</v>
          </cell>
          <cell r="AO1098">
            <v>10.55771535</v>
          </cell>
          <cell r="AP1098">
            <v>3519.2384500000003</v>
          </cell>
          <cell r="AQ1098">
            <v>0</v>
          </cell>
          <cell r="BG1098" t="b">
            <v>1</v>
          </cell>
          <cell r="BO1098" t="b">
            <v>0</v>
          </cell>
          <cell r="CA1098" t="b">
            <v>0</v>
          </cell>
          <cell r="CB1098" t="b">
            <v>0</v>
          </cell>
          <cell r="CD1098" t="b">
            <v>1</v>
          </cell>
          <cell r="CE1098" t="b">
            <v>0</v>
          </cell>
          <cell r="CG1098" t="b">
            <v>0</v>
          </cell>
          <cell r="CH1098" t="b">
            <v>0</v>
          </cell>
          <cell r="CP1098" t="str">
            <v>ERWINWON</v>
          </cell>
          <cell r="CT1098" t="b">
            <v>1</v>
          </cell>
          <cell r="CV1098" t="b">
            <v>0</v>
          </cell>
          <cell r="CX1098" t="b">
            <v>0</v>
          </cell>
          <cell r="CZ1098" t="b">
            <v>0</v>
          </cell>
          <cell r="DB1098" t="b">
            <v>0</v>
          </cell>
          <cell r="DD1098" t="b">
            <v>0</v>
          </cell>
          <cell r="DF1098" t="b">
            <v>0</v>
          </cell>
          <cell r="DH1098" t="b">
            <v>0</v>
          </cell>
          <cell r="DJ1098" t="b">
            <v>0</v>
          </cell>
          <cell r="DL1098" t="b">
            <v>0</v>
          </cell>
          <cell r="DN1098" t="b">
            <v>0</v>
          </cell>
          <cell r="DP1098" t="b">
            <v>0</v>
          </cell>
          <cell r="DV1098">
            <v>0</v>
          </cell>
          <cell r="DX1098">
            <v>0</v>
          </cell>
          <cell r="DZ1098">
            <v>0</v>
          </cell>
          <cell r="EB1098">
            <v>0</v>
          </cell>
          <cell r="ED1098">
            <v>0</v>
          </cell>
          <cell r="EF1098">
            <v>0</v>
          </cell>
          <cell r="EJ1098">
            <v>0</v>
          </cell>
          <cell r="EL1098">
            <v>0</v>
          </cell>
          <cell r="EN1098">
            <v>0</v>
          </cell>
          <cell r="EP1098">
            <v>0</v>
          </cell>
          <cell r="ER1098">
            <v>0</v>
          </cell>
          <cell r="ET1098">
            <v>0</v>
          </cell>
          <cell r="EX1098">
            <v>67.483000000000004</v>
          </cell>
          <cell r="EZ1098">
            <v>0</v>
          </cell>
          <cell r="FD1098">
            <v>0</v>
          </cell>
          <cell r="FF1098">
            <v>0</v>
          </cell>
        </row>
        <row r="1099">
          <cell r="A1099" t="str">
            <v>LandvindDK-West-Skrotning-2009</v>
          </cell>
          <cell r="B1099" t="str">
            <v>DK-West</v>
          </cell>
          <cell r="G1099">
            <v>67.483000000000004</v>
          </cell>
          <cell r="H1099">
            <v>0</v>
          </cell>
          <cell r="N1099">
            <v>208.15445584109872</v>
          </cell>
          <cell r="AK1099">
            <v>67.483000000000004</v>
          </cell>
          <cell r="AL1099">
            <v>0</v>
          </cell>
          <cell r="AN1099">
            <v>0</v>
          </cell>
          <cell r="AO1099">
            <v>10.55771535</v>
          </cell>
          <cell r="AP1099">
            <v>3519.2384500000003</v>
          </cell>
          <cell r="AQ1099">
            <v>0</v>
          </cell>
          <cell r="BG1099" t="b">
            <v>1</v>
          </cell>
          <cell r="BO1099" t="b">
            <v>0</v>
          </cell>
          <cell r="CA1099" t="b">
            <v>0</v>
          </cell>
          <cell r="CB1099" t="b">
            <v>0</v>
          </cell>
          <cell r="CD1099" t="b">
            <v>0</v>
          </cell>
          <cell r="CE1099" t="b">
            <v>0</v>
          </cell>
          <cell r="CG1099" t="b">
            <v>1</v>
          </cell>
          <cell r="CH1099" t="b">
            <v>0</v>
          </cell>
          <cell r="CP1099" t="str">
            <v>ERWINWON</v>
          </cell>
          <cell r="CT1099" t="b">
            <v>0</v>
          </cell>
          <cell r="CV1099" t="b">
            <v>1</v>
          </cell>
          <cell r="CX1099" t="b">
            <v>1</v>
          </cell>
          <cell r="CZ1099" t="b">
            <v>0</v>
          </cell>
          <cell r="DB1099" t="b">
            <v>0</v>
          </cell>
          <cell r="DD1099" t="b">
            <v>0</v>
          </cell>
          <cell r="DF1099" t="b">
            <v>0</v>
          </cell>
          <cell r="DH1099" t="b">
            <v>0</v>
          </cell>
          <cell r="DJ1099" t="b">
            <v>0</v>
          </cell>
          <cell r="DL1099" t="b">
            <v>0</v>
          </cell>
          <cell r="DN1099" t="b">
            <v>0</v>
          </cell>
          <cell r="DP1099" t="b">
            <v>0</v>
          </cell>
          <cell r="DV1099">
            <v>0</v>
          </cell>
          <cell r="DX1099">
            <v>0</v>
          </cell>
          <cell r="DZ1099">
            <v>0</v>
          </cell>
          <cell r="EB1099">
            <v>0</v>
          </cell>
          <cell r="ED1099">
            <v>0</v>
          </cell>
          <cell r="EF1099">
            <v>0</v>
          </cell>
          <cell r="EJ1099">
            <v>0</v>
          </cell>
          <cell r="EL1099">
            <v>0</v>
          </cell>
          <cell r="EN1099">
            <v>0</v>
          </cell>
          <cell r="EP1099">
            <v>0</v>
          </cell>
          <cell r="ER1099">
            <v>0</v>
          </cell>
          <cell r="ET1099">
            <v>0</v>
          </cell>
          <cell r="EX1099">
            <v>0</v>
          </cell>
          <cell r="EZ1099">
            <v>0</v>
          </cell>
          <cell r="FD1099">
            <v>67.483000000000004</v>
          </cell>
          <cell r="FF1099">
            <v>0</v>
          </cell>
        </row>
        <row r="1100">
          <cell r="A1100" t="str">
            <v>LandvindDK-West-Skrotning-2010</v>
          </cell>
          <cell r="B1100" t="str">
            <v>DK-West</v>
          </cell>
          <cell r="G1100">
            <v>92.427000000000007</v>
          </cell>
          <cell r="H1100">
            <v>0</v>
          </cell>
          <cell r="N1100">
            <v>285.09538535668588</v>
          </cell>
          <cell r="AK1100">
            <v>92.427000000000007</v>
          </cell>
          <cell r="AL1100">
            <v>0</v>
          </cell>
          <cell r="AN1100">
            <v>0</v>
          </cell>
          <cell r="AO1100">
            <v>14.460204150000001</v>
          </cell>
          <cell r="AP1100">
            <v>4820.0680499999999</v>
          </cell>
          <cell r="AQ1100">
            <v>0</v>
          </cell>
          <cell r="BG1100" t="b">
            <v>1</v>
          </cell>
          <cell r="BO1100" t="b">
            <v>1</v>
          </cell>
          <cell r="CA1100" t="b">
            <v>1</v>
          </cell>
          <cell r="CB1100" t="b">
            <v>0</v>
          </cell>
          <cell r="CD1100" t="b">
            <v>0</v>
          </cell>
          <cell r="CE1100" t="b">
            <v>0</v>
          </cell>
          <cell r="CG1100" t="b">
            <v>0</v>
          </cell>
          <cell r="CH1100" t="b">
            <v>0</v>
          </cell>
          <cell r="CP1100" t="str">
            <v>ERWINWON</v>
          </cell>
          <cell r="CT1100" t="b">
            <v>0</v>
          </cell>
          <cell r="CV1100" t="b">
            <v>0</v>
          </cell>
          <cell r="CX1100" t="b">
            <v>0</v>
          </cell>
          <cell r="CZ1100" t="b">
            <v>0</v>
          </cell>
          <cell r="DB1100" t="b">
            <v>0</v>
          </cell>
          <cell r="DD1100" t="b">
            <v>0</v>
          </cell>
          <cell r="DF1100" t="b">
            <v>0</v>
          </cell>
          <cell r="DH1100" t="b">
            <v>0</v>
          </cell>
          <cell r="DJ1100" t="b">
            <v>0</v>
          </cell>
          <cell r="DL1100" t="b">
            <v>0</v>
          </cell>
          <cell r="DN1100" t="b">
            <v>0</v>
          </cell>
          <cell r="DP1100" t="b">
            <v>0</v>
          </cell>
          <cell r="DV1100">
            <v>92.427000000000007</v>
          </cell>
          <cell r="DX1100">
            <v>92.427000000000007</v>
          </cell>
          <cell r="DZ1100">
            <v>92.427000000000007</v>
          </cell>
          <cell r="EB1100">
            <v>92.427000000000007</v>
          </cell>
          <cell r="ED1100">
            <v>0</v>
          </cell>
          <cell r="EF1100">
            <v>0</v>
          </cell>
          <cell r="EJ1100">
            <v>0</v>
          </cell>
          <cell r="EL1100">
            <v>0</v>
          </cell>
          <cell r="EN1100">
            <v>0</v>
          </cell>
          <cell r="EP1100">
            <v>0</v>
          </cell>
          <cell r="ER1100">
            <v>0</v>
          </cell>
          <cell r="ET1100">
            <v>0</v>
          </cell>
          <cell r="EX1100">
            <v>0</v>
          </cell>
          <cell r="EZ1100">
            <v>0</v>
          </cell>
          <cell r="FD1100">
            <v>0</v>
          </cell>
          <cell r="FF1100">
            <v>0</v>
          </cell>
        </row>
        <row r="1101">
          <cell r="A1101" t="str">
            <v>LandvindDK-West-Skrotning-2010</v>
          </cell>
          <cell r="B1101" t="str">
            <v>DK-West</v>
          </cell>
          <cell r="G1101">
            <v>92.427000000000007</v>
          </cell>
          <cell r="H1101">
            <v>0</v>
          </cell>
          <cell r="N1101">
            <v>285.09538535668588</v>
          </cell>
          <cell r="AK1101">
            <v>92.427000000000007</v>
          </cell>
          <cell r="AL1101">
            <v>0</v>
          </cell>
          <cell r="AN1101">
            <v>0</v>
          </cell>
          <cell r="AO1101">
            <v>14.460204150000001</v>
          </cell>
          <cell r="AP1101">
            <v>4820.0680499999999</v>
          </cell>
          <cell r="AQ1101">
            <v>0</v>
          </cell>
          <cell r="BG1101" t="b">
            <v>1</v>
          </cell>
          <cell r="BO1101" t="b">
            <v>0</v>
          </cell>
          <cell r="CA1101" t="b">
            <v>0</v>
          </cell>
          <cell r="CB1101" t="b">
            <v>0</v>
          </cell>
          <cell r="CD1101" t="b">
            <v>0</v>
          </cell>
          <cell r="CE1101" t="b">
            <v>0</v>
          </cell>
          <cell r="CG1101" t="b">
            <v>1</v>
          </cell>
          <cell r="CH1101" t="b">
            <v>0</v>
          </cell>
          <cell r="CP1101" t="str">
            <v>ERWINWON</v>
          </cell>
          <cell r="CT1101" t="b">
            <v>1</v>
          </cell>
          <cell r="CV1101" t="b">
            <v>0</v>
          </cell>
          <cell r="CX1101" t="b">
            <v>0</v>
          </cell>
          <cell r="CZ1101" t="b">
            <v>0</v>
          </cell>
          <cell r="DB1101" t="b">
            <v>0</v>
          </cell>
          <cell r="DD1101" t="b">
            <v>0</v>
          </cell>
          <cell r="DF1101" t="b">
            <v>0</v>
          </cell>
          <cell r="DH1101" t="b">
            <v>0</v>
          </cell>
          <cell r="DJ1101" t="b">
            <v>0</v>
          </cell>
          <cell r="DL1101" t="b">
            <v>0</v>
          </cell>
          <cell r="DN1101" t="b">
            <v>0</v>
          </cell>
          <cell r="DP1101" t="b">
            <v>0</v>
          </cell>
          <cell r="DV1101">
            <v>0</v>
          </cell>
          <cell r="DX1101">
            <v>0</v>
          </cell>
          <cell r="DZ1101">
            <v>0</v>
          </cell>
          <cell r="EB1101">
            <v>0</v>
          </cell>
          <cell r="ED1101">
            <v>0</v>
          </cell>
          <cell r="EF1101">
            <v>0</v>
          </cell>
          <cell r="EJ1101">
            <v>0</v>
          </cell>
          <cell r="EL1101">
            <v>0</v>
          </cell>
          <cell r="EN1101">
            <v>0</v>
          </cell>
          <cell r="EP1101">
            <v>0</v>
          </cell>
          <cell r="ER1101">
            <v>0</v>
          </cell>
          <cell r="ET1101">
            <v>0</v>
          </cell>
          <cell r="EX1101">
            <v>0</v>
          </cell>
          <cell r="EZ1101">
            <v>0</v>
          </cell>
          <cell r="FD1101">
            <v>46.213500000000003</v>
          </cell>
          <cell r="FF1101">
            <v>0</v>
          </cell>
        </row>
        <row r="1102">
          <cell r="A1102" t="str">
            <v>LandvindDK-West-Skrotning-2010</v>
          </cell>
          <cell r="B1102" t="str">
            <v>DK-West</v>
          </cell>
          <cell r="G1102">
            <v>92.427000000000007</v>
          </cell>
          <cell r="H1102">
            <v>0</v>
          </cell>
          <cell r="N1102">
            <v>285.09538535668588</v>
          </cell>
          <cell r="AK1102">
            <v>92.427000000000007</v>
          </cell>
          <cell r="AL1102">
            <v>0</v>
          </cell>
          <cell r="AN1102">
            <v>0</v>
          </cell>
          <cell r="AO1102">
            <v>14.460204150000001</v>
          </cell>
          <cell r="AP1102">
            <v>4820.0680499999999</v>
          </cell>
          <cell r="AQ1102">
            <v>0</v>
          </cell>
          <cell r="BG1102" t="b">
            <v>1</v>
          </cell>
          <cell r="BO1102" t="b">
            <v>0</v>
          </cell>
          <cell r="CA1102" t="b">
            <v>0</v>
          </cell>
          <cell r="CB1102" t="b">
            <v>0</v>
          </cell>
          <cell r="CD1102" t="b">
            <v>0</v>
          </cell>
          <cell r="CE1102" t="b">
            <v>0</v>
          </cell>
          <cell r="CG1102" t="b">
            <v>1</v>
          </cell>
          <cell r="CH1102" t="b">
            <v>0</v>
          </cell>
          <cell r="CP1102" t="str">
            <v>ERWINWON</v>
          </cell>
          <cell r="CT1102" t="b">
            <v>0</v>
          </cell>
          <cell r="CV1102" t="b">
            <v>1</v>
          </cell>
          <cell r="CX1102" t="b">
            <v>1</v>
          </cell>
          <cell r="CZ1102" t="b">
            <v>1</v>
          </cell>
          <cell r="DB1102" t="b">
            <v>0</v>
          </cell>
          <cell r="DD1102" t="b">
            <v>0</v>
          </cell>
          <cell r="DF1102" t="b">
            <v>0</v>
          </cell>
          <cell r="DH1102" t="b">
            <v>0</v>
          </cell>
          <cell r="DJ1102" t="b">
            <v>0</v>
          </cell>
          <cell r="DL1102" t="b">
            <v>0</v>
          </cell>
          <cell r="DN1102" t="b">
            <v>0</v>
          </cell>
          <cell r="DP1102" t="b">
            <v>0</v>
          </cell>
          <cell r="DV1102">
            <v>0</v>
          </cell>
          <cell r="DX1102">
            <v>0</v>
          </cell>
          <cell r="DZ1102">
            <v>0</v>
          </cell>
          <cell r="EB1102">
            <v>0</v>
          </cell>
          <cell r="ED1102">
            <v>0</v>
          </cell>
          <cell r="EF1102">
            <v>0</v>
          </cell>
          <cell r="EJ1102">
            <v>0</v>
          </cell>
          <cell r="EL1102">
            <v>0</v>
          </cell>
          <cell r="EN1102">
            <v>0</v>
          </cell>
          <cell r="EP1102">
            <v>0</v>
          </cell>
          <cell r="ER1102">
            <v>0</v>
          </cell>
          <cell r="ET1102">
            <v>0</v>
          </cell>
          <cell r="EX1102">
            <v>0</v>
          </cell>
          <cell r="EZ1102">
            <v>0</v>
          </cell>
          <cell r="FD1102">
            <v>46.213500000000003</v>
          </cell>
          <cell r="FF1102">
            <v>0</v>
          </cell>
        </row>
        <row r="1103">
          <cell r="A1103" t="str">
            <v>LandvindDK-West-Skrotning-2011</v>
          </cell>
          <cell r="B1103" t="str">
            <v>DK-West</v>
          </cell>
          <cell r="G1103">
            <v>51.122999999999998</v>
          </cell>
          <cell r="H1103">
            <v>0</v>
          </cell>
          <cell r="N1103">
            <v>157.69127403886148</v>
          </cell>
          <cell r="AK1103">
            <v>51.122999999999998</v>
          </cell>
          <cell r="AL1103">
            <v>0</v>
          </cell>
          <cell r="AN1103">
            <v>0</v>
          </cell>
          <cell r="AO1103">
            <v>7.9981933500000002</v>
          </cell>
          <cell r="AP1103">
            <v>2666.0644499999999</v>
          </cell>
          <cell r="AQ1103">
            <v>0</v>
          </cell>
          <cell r="BG1103" t="b">
            <v>1</v>
          </cell>
          <cell r="BO1103" t="b">
            <v>0</v>
          </cell>
          <cell r="CA1103" t="b">
            <v>0</v>
          </cell>
          <cell r="CB1103" t="b">
            <v>0</v>
          </cell>
          <cell r="CD1103" t="b">
            <v>1</v>
          </cell>
          <cell r="CE1103" t="b">
            <v>0</v>
          </cell>
          <cell r="CG1103" t="b">
            <v>0</v>
          </cell>
          <cell r="CH1103" t="b">
            <v>0</v>
          </cell>
          <cell r="CP1103" t="str">
            <v>ERWINWON</v>
          </cell>
          <cell r="CT1103" t="b">
            <v>0</v>
          </cell>
          <cell r="CV1103" t="b">
            <v>0</v>
          </cell>
          <cell r="CX1103" t="b">
            <v>0</v>
          </cell>
          <cell r="CZ1103" t="b">
            <v>0</v>
          </cell>
          <cell r="DB1103" t="b">
            <v>0</v>
          </cell>
          <cell r="DD1103" t="b">
            <v>0</v>
          </cell>
          <cell r="DF1103" t="b">
            <v>0</v>
          </cell>
          <cell r="DH1103" t="b">
            <v>0</v>
          </cell>
          <cell r="DJ1103" t="b">
            <v>0</v>
          </cell>
          <cell r="DL1103" t="b">
            <v>0</v>
          </cell>
          <cell r="DN1103" t="b">
            <v>0</v>
          </cell>
          <cell r="DP1103" t="b">
            <v>0</v>
          </cell>
          <cell r="DV1103">
            <v>0</v>
          </cell>
          <cell r="DX1103">
            <v>0</v>
          </cell>
          <cell r="DZ1103">
            <v>0</v>
          </cell>
          <cell r="EB1103">
            <v>0</v>
          </cell>
          <cell r="ED1103">
            <v>0</v>
          </cell>
          <cell r="EF1103">
            <v>0</v>
          </cell>
          <cell r="EJ1103">
            <v>0</v>
          </cell>
          <cell r="EL1103">
            <v>0</v>
          </cell>
          <cell r="EN1103">
            <v>0</v>
          </cell>
          <cell r="EP1103">
            <v>0</v>
          </cell>
          <cell r="ER1103">
            <v>0</v>
          </cell>
          <cell r="ET1103">
            <v>0</v>
          </cell>
          <cell r="EX1103">
            <v>51.122999999999998</v>
          </cell>
          <cell r="EZ1103">
            <v>0</v>
          </cell>
          <cell r="FD1103">
            <v>0</v>
          </cell>
          <cell r="FF1103">
            <v>0</v>
          </cell>
        </row>
        <row r="1104">
          <cell r="A1104" t="str">
            <v>LandvindDK-West-Skrotning-2011</v>
          </cell>
          <cell r="B1104" t="str">
            <v>DK-West</v>
          </cell>
          <cell r="G1104">
            <v>51.122999999999998</v>
          </cell>
          <cell r="H1104">
            <v>0</v>
          </cell>
          <cell r="N1104">
            <v>157.69127403886148</v>
          </cell>
          <cell r="AK1104">
            <v>51.122999999999998</v>
          </cell>
          <cell r="AL1104">
            <v>0</v>
          </cell>
          <cell r="AN1104">
            <v>0</v>
          </cell>
          <cell r="AO1104">
            <v>7.9981933500000002</v>
          </cell>
          <cell r="AP1104">
            <v>2666.0644499999999</v>
          </cell>
          <cell r="AQ1104">
            <v>0</v>
          </cell>
          <cell r="BG1104" t="b">
            <v>1</v>
          </cell>
          <cell r="BO1104" t="b">
            <v>0</v>
          </cell>
          <cell r="CA1104" t="b">
            <v>0</v>
          </cell>
          <cell r="CB1104" t="b">
            <v>0</v>
          </cell>
          <cell r="CD1104" t="b">
            <v>0</v>
          </cell>
          <cell r="CE1104" t="b">
            <v>0</v>
          </cell>
          <cell r="CG1104" t="b">
            <v>1</v>
          </cell>
          <cell r="CH1104" t="b">
            <v>0</v>
          </cell>
          <cell r="CP1104" t="str">
            <v>ERWINWON</v>
          </cell>
          <cell r="CT1104" t="b">
            <v>1</v>
          </cell>
          <cell r="CV1104" t="b">
            <v>0</v>
          </cell>
          <cell r="CX1104" t="b">
            <v>0</v>
          </cell>
          <cell r="CZ1104" t="b">
            <v>0</v>
          </cell>
          <cell r="DB1104" t="b">
            <v>0</v>
          </cell>
          <cell r="DD1104" t="b">
            <v>0</v>
          </cell>
          <cell r="DF1104" t="b">
            <v>0</v>
          </cell>
          <cell r="DH1104" t="b">
            <v>0</v>
          </cell>
          <cell r="DJ1104" t="b">
            <v>0</v>
          </cell>
          <cell r="DL1104" t="b">
            <v>0</v>
          </cell>
          <cell r="DN1104" t="b">
            <v>0</v>
          </cell>
          <cell r="DP1104" t="b">
            <v>0</v>
          </cell>
          <cell r="DV1104">
            <v>0</v>
          </cell>
          <cell r="DX1104">
            <v>0</v>
          </cell>
          <cell r="DZ1104">
            <v>0</v>
          </cell>
          <cell r="EB1104">
            <v>0</v>
          </cell>
          <cell r="ED1104">
            <v>0</v>
          </cell>
          <cell r="EF1104">
            <v>0</v>
          </cell>
          <cell r="EJ1104">
            <v>0</v>
          </cell>
          <cell r="EL1104">
            <v>0</v>
          </cell>
          <cell r="EN1104">
            <v>0</v>
          </cell>
          <cell r="EP1104">
            <v>0</v>
          </cell>
          <cell r="ER1104">
            <v>0</v>
          </cell>
          <cell r="ET1104">
            <v>0</v>
          </cell>
          <cell r="EX1104">
            <v>0</v>
          </cell>
          <cell r="EZ1104">
            <v>0</v>
          </cell>
          <cell r="FD1104">
            <v>51.122999999999998</v>
          </cell>
          <cell r="FF1104">
            <v>0</v>
          </cell>
        </row>
        <row r="1105">
          <cell r="A1105" t="str">
            <v>LandvindDK-West-Skrotning-2011</v>
          </cell>
          <cell r="B1105" t="str">
            <v>DK-West</v>
          </cell>
          <cell r="G1105">
            <v>51.122999999999998</v>
          </cell>
          <cell r="H1105">
            <v>0</v>
          </cell>
          <cell r="N1105">
            <v>157.69127403886148</v>
          </cell>
          <cell r="AK1105">
            <v>51.122999999999998</v>
          </cell>
          <cell r="AL1105">
            <v>0</v>
          </cell>
          <cell r="AN1105">
            <v>0</v>
          </cell>
          <cell r="AO1105">
            <v>7.9981933500000002</v>
          </cell>
          <cell r="AP1105">
            <v>2666.0644499999999</v>
          </cell>
          <cell r="AQ1105">
            <v>0</v>
          </cell>
          <cell r="BG1105" t="b">
            <v>1</v>
          </cell>
          <cell r="BO1105" t="b">
            <v>0</v>
          </cell>
          <cell r="CA1105" t="b">
            <v>0</v>
          </cell>
          <cell r="CB1105" t="b">
            <v>0</v>
          </cell>
          <cell r="CD1105" t="b">
            <v>0</v>
          </cell>
          <cell r="CE1105" t="b">
            <v>0</v>
          </cell>
          <cell r="CG1105" t="b">
            <v>0</v>
          </cell>
          <cell r="CH1105" t="b">
            <v>0</v>
          </cell>
          <cell r="CP1105" t="str">
            <v>ERWINWON</v>
          </cell>
          <cell r="CT1105" t="b">
            <v>0</v>
          </cell>
          <cell r="CV1105" t="b">
            <v>1</v>
          </cell>
          <cell r="CX1105" t="b">
            <v>1</v>
          </cell>
          <cell r="CZ1105" t="b">
            <v>1</v>
          </cell>
          <cell r="DB1105" t="b">
            <v>0</v>
          </cell>
          <cell r="DD1105" t="b">
            <v>0</v>
          </cell>
          <cell r="DF1105" t="b">
            <v>0</v>
          </cell>
          <cell r="DH1105" t="b">
            <v>0</v>
          </cell>
          <cell r="DJ1105" t="b">
            <v>0</v>
          </cell>
          <cell r="DL1105" t="b">
            <v>0</v>
          </cell>
          <cell r="DN1105" t="b">
            <v>0</v>
          </cell>
          <cell r="DP1105" t="b">
            <v>0</v>
          </cell>
          <cell r="DV1105">
            <v>0</v>
          </cell>
          <cell r="DX1105">
            <v>0</v>
          </cell>
          <cell r="DZ1105">
            <v>0</v>
          </cell>
          <cell r="EB1105">
            <v>0</v>
          </cell>
          <cell r="ED1105">
            <v>0</v>
          </cell>
          <cell r="EF1105">
            <v>0</v>
          </cell>
          <cell r="EJ1105">
            <v>0</v>
          </cell>
          <cell r="EL1105">
            <v>0</v>
          </cell>
          <cell r="EN1105">
            <v>0</v>
          </cell>
          <cell r="EP1105">
            <v>0</v>
          </cell>
          <cell r="ER1105">
            <v>0</v>
          </cell>
          <cell r="ET1105">
            <v>0</v>
          </cell>
          <cell r="EX1105">
            <v>0</v>
          </cell>
          <cell r="EZ1105">
            <v>0</v>
          </cell>
          <cell r="FD1105">
            <v>0</v>
          </cell>
          <cell r="FF1105">
            <v>0</v>
          </cell>
        </row>
        <row r="1106">
          <cell r="A1106" t="str">
            <v>NyLandvindDK-West-2008</v>
          </cell>
          <cell r="B1106" t="str">
            <v>DK-West</v>
          </cell>
          <cell r="G1106">
            <v>23.027000000000001</v>
          </cell>
          <cell r="H1106">
            <v>0</v>
          </cell>
          <cell r="N1106">
            <v>71.027853750618391</v>
          </cell>
          <cell r="AK1106">
            <v>23.027000000000001</v>
          </cell>
          <cell r="AL1106">
            <v>0</v>
          </cell>
          <cell r="AN1106">
            <v>0</v>
          </cell>
          <cell r="AO1106">
            <v>3.6025741500000001</v>
          </cell>
          <cell r="AP1106">
            <v>1200.85805</v>
          </cell>
          <cell r="AQ1106">
            <v>0</v>
          </cell>
          <cell r="BG1106" t="b">
            <v>1</v>
          </cell>
          <cell r="BO1106" t="b">
            <v>1</v>
          </cell>
          <cell r="CA1106" t="b">
            <v>1</v>
          </cell>
          <cell r="CB1106" t="b">
            <v>0</v>
          </cell>
          <cell r="CD1106" t="b">
            <v>0</v>
          </cell>
          <cell r="CE1106" t="b">
            <v>0</v>
          </cell>
          <cell r="CG1106" t="b">
            <v>0</v>
          </cell>
          <cell r="CH1106" t="b">
            <v>0</v>
          </cell>
          <cell r="CP1106" t="str">
            <v>ERWINWON</v>
          </cell>
          <cell r="CT1106" t="b">
            <v>0</v>
          </cell>
          <cell r="CV1106" t="b">
            <v>0</v>
          </cell>
          <cell r="CX1106" t="b">
            <v>0</v>
          </cell>
          <cell r="CZ1106" t="b">
            <v>0</v>
          </cell>
          <cell r="DB1106" t="b">
            <v>0</v>
          </cell>
          <cell r="DD1106" t="b">
            <v>0</v>
          </cell>
          <cell r="DF1106" t="b">
            <v>0</v>
          </cell>
          <cell r="DH1106" t="b">
            <v>0</v>
          </cell>
          <cell r="DJ1106" t="b">
            <v>0</v>
          </cell>
          <cell r="DL1106" t="b">
            <v>0</v>
          </cell>
          <cell r="DN1106" t="b">
            <v>0</v>
          </cell>
          <cell r="DP1106" t="b">
            <v>0</v>
          </cell>
          <cell r="DV1106">
            <v>23.027000000000001</v>
          </cell>
          <cell r="DX1106">
            <v>23.027000000000001</v>
          </cell>
          <cell r="DZ1106">
            <v>23.027000000000001</v>
          </cell>
          <cell r="EB1106">
            <v>0</v>
          </cell>
          <cell r="ED1106">
            <v>0</v>
          </cell>
          <cell r="EF1106">
            <v>0</v>
          </cell>
          <cell r="EJ1106">
            <v>0</v>
          </cell>
          <cell r="EL1106">
            <v>0</v>
          </cell>
          <cell r="EN1106">
            <v>0</v>
          </cell>
          <cell r="EP1106">
            <v>0</v>
          </cell>
          <cell r="ER1106">
            <v>0</v>
          </cell>
          <cell r="ET1106">
            <v>0</v>
          </cell>
          <cell r="EX1106">
            <v>0</v>
          </cell>
          <cell r="EZ1106">
            <v>0</v>
          </cell>
          <cell r="FD1106">
            <v>0</v>
          </cell>
          <cell r="FF1106">
            <v>0</v>
          </cell>
        </row>
        <row r="1107">
          <cell r="A1107" t="str">
            <v>NyLandvindDK-West-2008</v>
          </cell>
          <cell r="B1107" t="str">
            <v>DK-West</v>
          </cell>
          <cell r="G1107">
            <v>23.027000000000001</v>
          </cell>
          <cell r="H1107">
            <v>0</v>
          </cell>
          <cell r="N1107">
            <v>71.027853750618391</v>
          </cell>
          <cell r="AK1107">
            <v>23.027000000000001</v>
          </cell>
          <cell r="AL1107">
            <v>0</v>
          </cell>
          <cell r="AN1107">
            <v>0</v>
          </cell>
          <cell r="AO1107">
            <v>3.6025741500000001</v>
          </cell>
          <cell r="AP1107">
            <v>1200.85805</v>
          </cell>
          <cell r="AQ1107">
            <v>0</v>
          </cell>
          <cell r="BG1107" t="b">
            <v>1</v>
          </cell>
          <cell r="BO1107" t="b">
            <v>0</v>
          </cell>
          <cell r="CA1107" t="b">
            <v>0</v>
          </cell>
          <cell r="CB1107" t="b">
            <v>0</v>
          </cell>
          <cell r="CD1107" t="b">
            <v>0</v>
          </cell>
          <cell r="CE1107" t="b">
            <v>0</v>
          </cell>
          <cell r="CG1107" t="b">
            <v>1</v>
          </cell>
          <cell r="CH1107" t="b">
            <v>0</v>
          </cell>
          <cell r="CP1107" t="str">
            <v>ERWINWON</v>
          </cell>
          <cell r="CT1107" t="b">
            <v>1</v>
          </cell>
          <cell r="CV1107" t="b">
            <v>1</v>
          </cell>
          <cell r="CX1107" t="b">
            <v>1</v>
          </cell>
          <cell r="CZ1107" t="b">
            <v>0</v>
          </cell>
          <cell r="DB1107" t="b">
            <v>0</v>
          </cell>
          <cell r="DD1107" t="b">
            <v>0</v>
          </cell>
          <cell r="DF1107" t="b">
            <v>0</v>
          </cell>
          <cell r="DH1107" t="b">
            <v>0</v>
          </cell>
          <cell r="DJ1107" t="b">
            <v>0</v>
          </cell>
          <cell r="DL1107" t="b">
            <v>0</v>
          </cell>
          <cell r="DN1107" t="b">
            <v>0</v>
          </cell>
          <cell r="DP1107" t="b">
            <v>0</v>
          </cell>
          <cell r="DV1107">
            <v>0</v>
          </cell>
          <cell r="DX1107">
            <v>0</v>
          </cell>
          <cell r="DZ1107">
            <v>0</v>
          </cell>
          <cell r="EB1107">
            <v>0</v>
          </cell>
          <cell r="ED1107">
            <v>0</v>
          </cell>
          <cell r="EF1107">
            <v>0</v>
          </cell>
          <cell r="EJ1107">
            <v>0</v>
          </cell>
          <cell r="EL1107">
            <v>0</v>
          </cell>
          <cell r="EN1107">
            <v>0</v>
          </cell>
          <cell r="EP1107">
            <v>0</v>
          </cell>
          <cell r="ER1107">
            <v>0</v>
          </cell>
          <cell r="ET1107">
            <v>0</v>
          </cell>
          <cell r="EX1107">
            <v>0</v>
          </cell>
          <cell r="EZ1107">
            <v>0</v>
          </cell>
          <cell r="FD1107">
            <v>23.027000000000001</v>
          </cell>
          <cell r="FF1107">
            <v>0</v>
          </cell>
        </row>
        <row r="1108">
          <cell r="A1108" t="str">
            <v>NyLandvindDK-West-2009</v>
          </cell>
          <cell r="B1108" t="str">
            <v>DK-West</v>
          </cell>
          <cell r="G1108">
            <v>36.837999999999994</v>
          </cell>
          <cell r="H1108">
            <v>0</v>
          </cell>
          <cell r="N1108">
            <v>113.62852635885177</v>
          </cell>
          <cell r="AK1108">
            <v>36.837999999999994</v>
          </cell>
          <cell r="AL1108">
            <v>0</v>
          </cell>
          <cell r="AN1108">
            <v>0</v>
          </cell>
          <cell r="AO1108">
            <v>5.7633050999999993</v>
          </cell>
          <cell r="AP1108">
            <v>1921.1016999999997</v>
          </cell>
          <cell r="AQ1108">
            <v>0</v>
          </cell>
          <cell r="BG1108" t="b">
            <v>1</v>
          </cell>
          <cell r="BO1108" t="b">
            <v>1</v>
          </cell>
          <cell r="CA1108" t="b">
            <v>1</v>
          </cell>
          <cell r="CB1108" t="b">
            <v>0</v>
          </cell>
          <cell r="CD1108" t="b">
            <v>0</v>
          </cell>
          <cell r="CE1108" t="b">
            <v>0</v>
          </cell>
          <cell r="CG1108" t="b">
            <v>0</v>
          </cell>
          <cell r="CH1108" t="b">
            <v>0</v>
          </cell>
          <cell r="CP1108" t="str">
            <v>ERWINWON</v>
          </cell>
          <cell r="CT1108" t="b">
            <v>1</v>
          </cell>
          <cell r="CV1108" t="b">
            <v>0</v>
          </cell>
          <cell r="CX1108" t="b">
            <v>0</v>
          </cell>
          <cell r="CZ1108" t="b">
            <v>0</v>
          </cell>
          <cell r="DB1108" t="b">
            <v>0</v>
          </cell>
          <cell r="DD1108" t="b">
            <v>0</v>
          </cell>
          <cell r="DF1108" t="b">
            <v>0</v>
          </cell>
          <cell r="DH1108" t="b">
            <v>0</v>
          </cell>
          <cell r="DJ1108" t="b">
            <v>0</v>
          </cell>
          <cell r="DL1108" t="b">
            <v>0</v>
          </cell>
          <cell r="DN1108" t="b">
            <v>0</v>
          </cell>
          <cell r="DP1108" t="b">
            <v>0</v>
          </cell>
          <cell r="DV1108">
            <v>36.837999999999994</v>
          </cell>
          <cell r="DX1108">
            <v>36.837999999999994</v>
          </cell>
          <cell r="DZ1108">
            <v>36.837999999999994</v>
          </cell>
          <cell r="EB1108">
            <v>0</v>
          </cell>
          <cell r="ED1108">
            <v>0</v>
          </cell>
          <cell r="EF1108">
            <v>0</v>
          </cell>
          <cell r="EJ1108">
            <v>0</v>
          </cell>
          <cell r="EL1108">
            <v>0</v>
          </cell>
          <cell r="EN1108">
            <v>0</v>
          </cell>
          <cell r="EP1108">
            <v>0</v>
          </cell>
          <cell r="ER1108">
            <v>0</v>
          </cell>
          <cell r="ET1108">
            <v>0</v>
          </cell>
          <cell r="EX1108">
            <v>0</v>
          </cell>
          <cell r="EZ1108">
            <v>0</v>
          </cell>
          <cell r="FD1108">
            <v>0</v>
          </cell>
          <cell r="FF1108">
            <v>0</v>
          </cell>
        </row>
        <row r="1109">
          <cell r="A1109" t="str">
            <v>NyLandvindDK-West-2009</v>
          </cell>
          <cell r="B1109" t="str">
            <v>DK-West</v>
          </cell>
          <cell r="G1109">
            <v>36.837999999999994</v>
          </cell>
          <cell r="H1109">
            <v>0</v>
          </cell>
          <cell r="N1109">
            <v>113.62852635885177</v>
          </cell>
          <cell r="AK1109">
            <v>36.837999999999994</v>
          </cell>
          <cell r="AL1109">
            <v>0</v>
          </cell>
          <cell r="AN1109">
            <v>0</v>
          </cell>
          <cell r="AO1109">
            <v>5.7633050999999993</v>
          </cell>
          <cell r="AP1109">
            <v>1921.1016999999997</v>
          </cell>
          <cell r="AQ1109">
            <v>0</v>
          </cell>
          <cell r="BG1109" t="b">
            <v>1</v>
          </cell>
          <cell r="BO1109" t="b">
            <v>0</v>
          </cell>
          <cell r="CA1109" t="b">
            <v>0</v>
          </cell>
          <cell r="CB1109" t="b">
            <v>0</v>
          </cell>
          <cell r="CD1109" t="b">
            <v>0</v>
          </cell>
          <cell r="CE1109" t="b">
            <v>0</v>
          </cell>
          <cell r="CG1109" t="b">
            <v>1</v>
          </cell>
          <cell r="CH1109" t="b">
            <v>0</v>
          </cell>
          <cell r="CP1109" t="str">
            <v>ERWINWON</v>
          </cell>
          <cell r="CT1109" t="b">
            <v>0</v>
          </cell>
          <cell r="CV1109" t="b">
            <v>1</v>
          </cell>
          <cell r="CX1109" t="b">
            <v>1</v>
          </cell>
          <cell r="CZ1109" t="b">
            <v>0</v>
          </cell>
          <cell r="DB1109" t="b">
            <v>0</v>
          </cell>
          <cell r="DD1109" t="b">
            <v>0</v>
          </cell>
          <cell r="DF1109" t="b">
            <v>0</v>
          </cell>
          <cell r="DH1109" t="b">
            <v>0</v>
          </cell>
          <cell r="DJ1109" t="b">
            <v>0</v>
          </cell>
          <cell r="DL1109" t="b">
            <v>0</v>
          </cell>
          <cell r="DN1109" t="b">
            <v>0</v>
          </cell>
          <cell r="DP1109" t="b">
            <v>0</v>
          </cell>
          <cell r="DV1109">
            <v>0</v>
          </cell>
          <cell r="DX1109">
            <v>0</v>
          </cell>
          <cell r="DZ1109">
            <v>0</v>
          </cell>
          <cell r="EB1109">
            <v>0</v>
          </cell>
          <cell r="ED1109">
            <v>0</v>
          </cell>
          <cell r="EF1109">
            <v>0</v>
          </cell>
          <cell r="EJ1109">
            <v>0</v>
          </cell>
          <cell r="EL1109">
            <v>0</v>
          </cell>
          <cell r="EN1109">
            <v>0</v>
          </cell>
          <cell r="EP1109">
            <v>0</v>
          </cell>
          <cell r="ER1109">
            <v>0</v>
          </cell>
          <cell r="ET1109">
            <v>0</v>
          </cell>
          <cell r="EX1109">
            <v>0</v>
          </cell>
          <cell r="EZ1109">
            <v>0</v>
          </cell>
          <cell r="FD1109">
            <v>36.837999999999994</v>
          </cell>
          <cell r="FF1109">
            <v>0</v>
          </cell>
        </row>
        <row r="1110">
          <cell r="A1110" t="str">
            <v>NyLandvindDK-West-2010</v>
          </cell>
          <cell r="B1110" t="str">
            <v>DK-West</v>
          </cell>
          <cell r="G1110">
            <v>58.083999999999989</v>
          </cell>
          <cell r="H1110">
            <v>0</v>
          </cell>
          <cell r="N1110">
            <v>179.16280267733171</v>
          </cell>
          <cell r="AK1110">
            <v>58.083999999999989</v>
          </cell>
          <cell r="AL1110">
            <v>0</v>
          </cell>
          <cell r="AN1110">
            <v>0</v>
          </cell>
          <cell r="AO1110">
            <v>9.0872417999999993</v>
          </cell>
          <cell r="AP1110">
            <v>3029.0805999999993</v>
          </cell>
          <cell r="AQ1110">
            <v>0</v>
          </cell>
          <cell r="BG1110" t="b">
            <v>1</v>
          </cell>
          <cell r="BO1110" t="b">
            <v>1</v>
          </cell>
          <cell r="CA1110" t="b">
            <v>1</v>
          </cell>
          <cell r="CB1110" t="b">
            <v>0</v>
          </cell>
          <cell r="CD1110" t="b">
            <v>0</v>
          </cell>
          <cell r="CE1110" t="b">
            <v>0</v>
          </cell>
          <cell r="CG1110" t="b">
            <v>0</v>
          </cell>
          <cell r="CH1110" t="b">
            <v>0</v>
          </cell>
          <cell r="CP1110" t="str">
            <v>ERWINWON</v>
          </cell>
          <cell r="CT1110" t="b">
            <v>1</v>
          </cell>
          <cell r="CV1110" t="b">
            <v>0</v>
          </cell>
          <cell r="CX1110" t="b">
            <v>0</v>
          </cell>
          <cell r="CZ1110" t="b">
            <v>0</v>
          </cell>
          <cell r="DB1110" t="b">
            <v>0</v>
          </cell>
          <cell r="DD1110" t="b">
            <v>0</v>
          </cell>
          <cell r="DF1110" t="b">
            <v>0</v>
          </cell>
          <cell r="DH1110" t="b">
            <v>0</v>
          </cell>
          <cell r="DJ1110" t="b">
            <v>0</v>
          </cell>
          <cell r="DL1110" t="b">
            <v>0</v>
          </cell>
          <cell r="DN1110" t="b">
            <v>0</v>
          </cell>
          <cell r="DP1110" t="b">
            <v>0</v>
          </cell>
          <cell r="DV1110">
            <v>58.083999999999989</v>
          </cell>
          <cell r="DX1110">
            <v>58.083999999999989</v>
          </cell>
          <cell r="DZ1110">
            <v>58.083999999999989</v>
          </cell>
          <cell r="EB1110">
            <v>58.083999999999989</v>
          </cell>
          <cell r="ED1110">
            <v>0</v>
          </cell>
          <cell r="EF1110">
            <v>0</v>
          </cell>
          <cell r="EJ1110">
            <v>0</v>
          </cell>
          <cell r="EL1110">
            <v>0</v>
          </cell>
          <cell r="EN1110">
            <v>0</v>
          </cell>
          <cell r="EP1110">
            <v>0</v>
          </cell>
          <cell r="ER1110">
            <v>0</v>
          </cell>
          <cell r="ET1110">
            <v>0</v>
          </cell>
          <cell r="EX1110">
            <v>0</v>
          </cell>
          <cell r="EZ1110">
            <v>0</v>
          </cell>
          <cell r="FD1110">
            <v>0</v>
          </cell>
          <cell r="FF1110">
            <v>0</v>
          </cell>
        </row>
        <row r="1111">
          <cell r="A1111" t="str">
            <v>NyLandvindDK-West-2010</v>
          </cell>
          <cell r="B1111" t="str">
            <v>DK-West</v>
          </cell>
          <cell r="G1111">
            <v>58.083999999999989</v>
          </cell>
          <cell r="H1111">
            <v>0</v>
          </cell>
          <cell r="N1111">
            <v>179.16280267733171</v>
          </cell>
          <cell r="AK1111">
            <v>58.083999999999989</v>
          </cell>
          <cell r="AL1111">
            <v>0</v>
          </cell>
          <cell r="AN1111">
            <v>0</v>
          </cell>
          <cell r="AO1111">
            <v>9.0872417999999993</v>
          </cell>
          <cell r="AP1111">
            <v>3029.0805999999993</v>
          </cell>
          <cell r="AQ1111">
            <v>0</v>
          </cell>
          <cell r="BG1111" t="b">
            <v>1</v>
          </cell>
          <cell r="BO1111" t="b">
            <v>0</v>
          </cell>
          <cell r="CA1111" t="b">
            <v>0</v>
          </cell>
          <cell r="CB1111" t="b">
            <v>0</v>
          </cell>
          <cell r="CD1111" t="b">
            <v>0</v>
          </cell>
          <cell r="CE1111" t="b">
            <v>0</v>
          </cell>
          <cell r="CG1111" t="b">
            <v>1</v>
          </cell>
          <cell r="CH1111" t="b">
            <v>0</v>
          </cell>
          <cell r="CP1111" t="str">
            <v>ERWINWON</v>
          </cell>
          <cell r="CT1111" t="b">
            <v>0</v>
          </cell>
          <cell r="CV1111" t="b">
            <v>1</v>
          </cell>
          <cell r="CX1111" t="b">
            <v>1</v>
          </cell>
          <cell r="CZ1111" t="b">
            <v>1</v>
          </cell>
          <cell r="DB1111" t="b">
            <v>0</v>
          </cell>
          <cell r="DD1111" t="b">
            <v>0</v>
          </cell>
          <cell r="DF1111" t="b">
            <v>0</v>
          </cell>
          <cell r="DH1111" t="b">
            <v>0</v>
          </cell>
          <cell r="DJ1111" t="b">
            <v>0</v>
          </cell>
          <cell r="DL1111" t="b">
            <v>0</v>
          </cell>
          <cell r="DN1111" t="b">
            <v>0</v>
          </cell>
          <cell r="DP1111" t="b">
            <v>0</v>
          </cell>
          <cell r="DV1111">
            <v>0</v>
          </cell>
          <cell r="DX1111">
            <v>0</v>
          </cell>
          <cell r="DZ1111">
            <v>0</v>
          </cell>
          <cell r="EB1111">
            <v>0</v>
          </cell>
          <cell r="ED1111">
            <v>0</v>
          </cell>
          <cell r="EF1111">
            <v>0</v>
          </cell>
          <cell r="EJ1111">
            <v>0</v>
          </cell>
          <cell r="EL1111">
            <v>0</v>
          </cell>
          <cell r="EN1111">
            <v>0</v>
          </cell>
          <cell r="EP1111">
            <v>0</v>
          </cell>
          <cell r="ER1111">
            <v>0</v>
          </cell>
          <cell r="ET1111">
            <v>0</v>
          </cell>
          <cell r="EX1111">
            <v>0</v>
          </cell>
          <cell r="EZ1111">
            <v>0</v>
          </cell>
          <cell r="FD1111">
            <v>58.083999999999989</v>
          </cell>
          <cell r="FF1111">
            <v>0</v>
          </cell>
        </row>
        <row r="1112">
          <cell r="A1112" t="str">
            <v>NyLandvindDK-West-2011</v>
          </cell>
          <cell r="B1112" t="str">
            <v>DK-West</v>
          </cell>
          <cell r="G1112">
            <v>124.19</v>
          </cell>
          <cell r="H1112">
            <v>0</v>
          </cell>
          <cell r="N1112">
            <v>383.06983789852336</v>
          </cell>
          <cell r="AK1112">
            <v>124.19</v>
          </cell>
          <cell r="AL1112">
            <v>0</v>
          </cell>
          <cell r="AN1112">
            <v>0</v>
          </cell>
          <cell r="AO1112">
            <v>19.4295255</v>
          </cell>
          <cell r="AP1112">
            <v>6476.5084999999999</v>
          </cell>
          <cell r="AQ1112">
            <v>0</v>
          </cell>
          <cell r="BG1112" t="b">
            <v>1</v>
          </cell>
          <cell r="BO1112" t="b">
            <v>0</v>
          </cell>
          <cell r="CA1112" t="b">
            <v>0</v>
          </cell>
          <cell r="CB1112" t="b">
            <v>0</v>
          </cell>
          <cell r="CD1112" t="b">
            <v>1</v>
          </cell>
          <cell r="CE1112" t="b">
            <v>0</v>
          </cell>
          <cell r="CG1112" t="b">
            <v>0</v>
          </cell>
          <cell r="CH1112" t="b">
            <v>0</v>
          </cell>
          <cell r="CP1112" t="str">
            <v>ERWINWON</v>
          </cell>
          <cell r="CT1112" t="b">
            <v>1</v>
          </cell>
          <cell r="CV1112" t="b">
            <v>0</v>
          </cell>
          <cell r="CX1112" t="b">
            <v>0</v>
          </cell>
          <cell r="CZ1112" t="b">
            <v>0</v>
          </cell>
          <cell r="DB1112" t="b">
            <v>0</v>
          </cell>
          <cell r="DD1112" t="b">
            <v>0</v>
          </cell>
          <cell r="DF1112" t="b">
            <v>0</v>
          </cell>
          <cell r="DH1112" t="b">
            <v>0</v>
          </cell>
          <cell r="DJ1112" t="b">
            <v>0</v>
          </cell>
          <cell r="DL1112" t="b">
            <v>0</v>
          </cell>
          <cell r="DN1112" t="b">
            <v>0</v>
          </cell>
          <cell r="DP1112" t="b">
            <v>0</v>
          </cell>
          <cell r="DV1112">
            <v>0</v>
          </cell>
          <cell r="DX1112">
            <v>0</v>
          </cell>
          <cell r="DZ1112">
            <v>0</v>
          </cell>
          <cell r="EB1112">
            <v>0</v>
          </cell>
          <cell r="ED1112">
            <v>0</v>
          </cell>
          <cell r="EF1112">
            <v>0</v>
          </cell>
          <cell r="EJ1112">
            <v>0</v>
          </cell>
          <cell r="EL1112">
            <v>0</v>
          </cell>
          <cell r="EN1112">
            <v>0</v>
          </cell>
          <cell r="EP1112">
            <v>0</v>
          </cell>
          <cell r="ER1112">
            <v>0</v>
          </cell>
          <cell r="ET1112">
            <v>0</v>
          </cell>
          <cell r="EX1112">
            <v>124.19</v>
          </cell>
          <cell r="EZ1112">
            <v>0</v>
          </cell>
          <cell r="FD1112">
            <v>0</v>
          </cell>
          <cell r="FF1112">
            <v>0</v>
          </cell>
        </row>
        <row r="1113">
          <cell r="A1113" t="str">
            <v>NyLandvindDK-West-2011</v>
          </cell>
          <cell r="B1113" t="str">
            <v>DK-West</v>
          </cell>
          <cell r="G1113">
            <v>124.19</v>
          </cell>
          <cell r="H1113">
            <v>0</v>
          </cell>
          <cell r="N1113">
            <v>383.06983789852336</v>
          </cell>
          <cell r="AK1113">
            <v>124.19</v>
          </cell>
          <cell r="AL1113">
            <v>0</v>
          </cell>
          <cell r="AN1113">
            <v>0</v>
          </cell>
          <cell r="AO1113">
            <v>19.4295255</v>
          </cell>
          <cell r="AP1113">
            <v>6476.5084999999999</v>
          </cell>
          <cell r="AQ1113">
            <v>0</v>
          </cell>
          <cell r="BG1113" t="b">
            <v>1</v>
          </cell>
          <cell r="BO1113" t="b">
            <v>0</v>
          </cell>
          <cell r="CA1113" t="b">
            <v>0</v>
          </cell>
          <cell r="CB1113" t="b">
            <v>0</v>
          </cell>
          <cell r="CD1113" t="b">
            <v>0</v>
          </cell>
          <cell r="CE1113" t="b">
            <v>0</v>
          </cell>
          <cell r="CG1113" t="b">
            <v>0</v>
          </cell>
          <cell r="CH1113" t="b">
            <v>0</v>
          </cell>
          <cell r="CP1113" t="str">
            <v>ERWINWON</v>
          </cell>
          <cell r="CT1113" t="b">
            <v>0</v>
          </cell>
          <cell r="CV1113" t="b">
            <v>1</v>
          </cell>
          <cell r="CX1113" t="b">
            <v>1</v>
          </cell>
          <cell r="CZ1113" t="b">
            <v>1</v>
          </cell>
          <cell r="DB1113" t="b">
            <v>0</v>
          </cell>
          <cell r="DD1113" t="b">
            <v>0</v>
          </cell>
          <cell r="DF1113" t="b">
            <v>0</v>
          </cell>
          <cell r="DH1113" t="b">
            <v>0</v>
          </cell>
          <cell r="DJ1113" t="b">
            <v>0</v>
          </cell>
          <cell r="DL1113" t="b">
            <v>0</v>
          </cell>
          <cell r="DN1113" t="b">
            <v>0</v>
          </cell>
          <cell r="DP1113" t="b">
            <v>0</v>
          </cell>
          <cell r="DV1113">
            <v>0</v>
          </cell>
          <cell r="DX1113">
            <v>0</v>
          </cell>
          <cell r="DZ1113">
            <v>0</v>
          </cell>
          <cell r="EB1113">
            <v>0</v>
          </cell>
          <cell r="ED1113">
            <v>0</v>
          </cell>
          <cell r="EF1113">
            <v>0</v>
          </cell>
          <cell r="EJ1113">
            <v>0</v>
          </cell>
          <cell r="EL1113">
            <v>0</v>
          </cell>
          <cell r="EN1113">
            <v>0</v>
          </cell>
          <cell r="EP1113">
            <v>0</v>
          </cell>
          <cell r="ER1113">
            <v>0</v>
          </cell>
          <cell r="ET1113">
            <v>0</v>
          </cell>
          <cell r="EX1113">
            <v>0</v>
          </cell>
          <cell r="EZ1113">
            <v>0</v>
          </cell>
          <cell r="FD1113">
            <v>0</v>
          </cell>
          <cell r="FF1113">
            <v>0</v>
          </cell>
        </row>
        <row r="1114">
          <cell r="A1114" t="str">
            <v>NyLandvindDK-West-2012</v>
          </cell>
          <cell r="B1114" t="str">
            <v>DK-West</v>
          </cell>
          <cell r="G1114">
            <v>120</v>
          </cell>
          <cell r="H1114">
            <v>0</v>
          </cell>
          <cell r="N1114">
            <v>370.14558779147114</v>
          </cell>
          <cell r="AK1114">
            <v>120</v>
          </cell>
          <cell r="AL1114">
            <v>0</v>
          </cell>
          <cell r="AN1114">
            <v>0</v>
          </cell>
          <cell r="AO1114">
            <v>18.774000000000001</v>
          </cell>
          <cell r="AP1114">
            <v>6258</v>
          </cell>
          <cell r="AQ1114">
            <v>0</v>
          </cell>
          <cell r="BG1114" t="b">
            <v>1</v>
          </cell>
          <cell r="BO1114" t="b">
            <v>0</v>
          </cell>
          <cell r="CA1114" t="b">
            <v>0</v>
          </cell>
          <cell r="CB1114" t="b">
            <v>0</v>
          </cell>
          <cell r="CD1114" t="b">
            <v>1</v>
          </cell>
          <cell r="CE1114" t="b">
            <v>0</v>
          </cell>
          <cell r="CG1114" t="b">
            <v>0</v>
          </cell>
          <cell r="CH1114" t="b">
            <v>0</v>
          </cell>
          <cell r="CP1114" t="str">
            <v>ERWINWON</v>
          </cell>
          <cell r="CT1114" t="b">
            <v>1</v>
          </cell>
          <cell r="CV1114" t="b">
            <v>0</v>
          </cell>
          <cell r="CX1114" t="b">
            <v>0</v>
          </cell>
          <cell r="CZ1114" t="b">
            <v>0</v>
          </cell>
          <cell r="DB1114" t="b">
            <v>0</v>
          </cell>
          <cell r="DD1114" t="b">
            <v>0</v>
          </cell>
          <cell r="DF1114" t="b">
            <v>0</v>
          </cell>
          <cell r="DH1114" t="b">
            <v>0</v>
          </cell>
          <cell r="DJ1114" t="b">
            <v>0</v>
          </cell>
          <cell r="DL1114" t="b">
            <v>0</v>
          </cell>
          <cell r="DN1114" t="b">
            <v>0</v>
          </cell>
          <cell r="DP1114" t="b">
            <v>0</v>
          </cell>
          <cell r="DV1114">
            <v>0</v>
          </cell>
          <cell r="DX1114">
            <v>0</v>
          </cell>
          <cell r="DZ1114">
            <v>0</v>
          </cell>
          <cell r="EB1114">
            <v>0</v>
          </cell>
          <cell r="ED1114">
            <v>0</v>
          </cell>
          <cell r="EF1114">
            <v>0</v>
          </cell>
          <cell r="EJ1114">
            <v>0</v>
          </cell>
          <cell r="EL1114">
            <v>0</v>
          </cell>
          <cell r="EN1114">
            <v>0</v>
          </cell>
          <cell r="EP1114">
            <v>0</v>
          </cell>
          <cell r="ER1114">
            <v>0</v>
          </cell>
          <cell r="ET1114">
            <v>0</v>
          </cell>
          <cell r="EX1114">
            <v>120</v>
          </cell>
          <cell r="EZ1114">
            <v>0</v>
          </cell>
          <cell r="FD1114">
            <v>0</v>
          </cell>
          <cell r="FF1114">
            <v>0</v>
          </cell>
        </row>
        <row r="1115">
          <cell r="A1115" t="str">
            <v>NyLandvindDK-West-2012</v>
          </cell>
          <cell r="B1115" t="str">
            <v>DK-West</v>
          </cell>
          <cell r="G1115">
            <v>120</v>
          </cell>
          <cell r="H1115">
            <v>0</v>
          </cell>
          <cell r="N1115">
            <v>370.14558779147114</v>
          </cell>
          <cell r="AK1115">
            <v>120</v>
          </cell>
          <cell r="AL1115">
            <v>0</v>
          </cell>
          <cell r="AN1115">
            <v>0</v>
          </cell>
          <cell r="AO1115">
            <v>18.774000000000001</v>
          </cell>
          <cell r="AP1115">
            <v>6258</v>
          </cell>
          <cell r="AQ1115">
            <v>0</v>
          </cell>
          <cell r="BG1115" t="b">
            <v>1</v>
          </cell>
          <cell r="BO1115" t="b">
            <v>0</v>
          </cell>
          <cell r="CA1115" t="b">
            <v>0</v>
          </cell>
          <cell r="CB1115" t="b">
            <v>0</v>
          </cell>
          <cell r="CD1115" t="b">
            <v>0</v>
          </cell>
          <cell r="CE1115" t="b">
            <v>0</v>
          </cell>
          <cell r="CG1115" t="b">
            <v>0</v>
          </cell>
          <cell r="CH1115" t="b">
            <v>0</v>
          </cell>
          <cell r="CP1115" t="str">
            <v>ERWINWON</v>
          </cell>
          <cell r="CT1115" t="b">
            <v>0</v>
          </cell>
          <cell r="CV1115" t="b">
            <v>1</v>
          </cell>
          <cell r="CX1115" t="b">
            <v>1</v>
          </cell>
          <cell r="CZ1115" t="b">
            <v>1</v>
          </cell>
          <cell r="DB1115" t="b">
            <v>0</v>
          </cell>
          <cell r="DD1115" t="b">
            <v>0</v>
          </cell>
          <cell r="DF1115" t="b">
            <v>0</v>
          </cell>
          <cell r="DH1115" t="b">
            <v>0</v>
          </cell>
          <cell r="DJ1115" t="b">
            <v>0</v>
          </cell>
          <cell r="DL1115" t="b">
            <v>0</v>
          </cell>
          <cell r="DN1115" t="b">
            <v>0</v>
          </cell>
          <cell r="DP1115" t="b">
            <v>0</v>
          </cell>
          <cell r="DV1115">
            <v>0</v>
          </cell>
          <cell r="DX1115">
            <v>0</v>
          </cell>
          <cell r="DZ1115">
            <v>0</v>
          </cell>
          <cell r="EB1115">
            <v>0</v>
          </cell>
          <cell r="ED1115">
            <v>0</v>
          </cell>
          <cell r="EF1115">
            <v>0</v>
          </cell>
          <cell r="EJ1115">
            <v>0</v>
          </cell>
          <cell r="EL1115">
            <v>0</v>
          </cell>
          <cell r="EN1115">
            <v>0</v>
          </cell>
          <cell r="EP1115">
            <v>0</v>
          </cell>
          <cell r="ER1115">
            <v>0</v>
          </cell>
          <cell r="ET1115">
            <v>0</v>
          </cell>
          <cell r="EX1115">
            <v>0</v>
          </cell>
          <cell r="EZ1115">
            <v>0</v>
          </cell>
          <cell r="FD1115">
            <v>0</v>
          </cell>
          <cell r="FF1115">
            <v>0</v>
          </cell>
        </row>
        <row r="1116">
          <cell r="A1116" t="str">
            <v>NyLandvindDK-West-2013</v>
          </cell>
          <cell r="B1116" t="str">
            <v>DK-West</v>
          </cell>
          <cell r="G1116">
            <v>40</v>
          </cell>
          <cell r="H1116">
            <v>0</v>
          </cell>
          <cell r="N1116">
            <v>123.38186259715704</v>
          </cell>
          <cell r="AK1116">
            <v>40</v>
          </cell>
          <cell r="AL1116">
            <v>0</v>
          </cell>
          <cell r="AN1116">
            <v>0</v>
          </cell>
          <cell r="AO1116">
            <v>6.258</v>
          </cell>
          <cell r="AP1116">
            <v>2086</v>
          </cell>
          <cell r="AQ1116">
            <v>0</v>
          </cell>
          <cell r="BG1116" t="b">
            <v>1</v>
          </cell>
          <cell r="BO1116" t="b">
            <v>0</v>
          </cell>
          <cell r="CA1116" t="b">
            <v>0</v>
          </cell>
          <cell r="CB1116" t="b">
            <v>0</v>
          </cell>
          <cell r="CD1116" t="b">
            <v>1</v>
          </cell>
          <cell r="CE1116" t="b">
            <v>0</v>
          </cell>
          <cell r="CG1116" t="b">
            <v>0</v>
          </cell>
          <cell r="CH1116" t="b">
            <v>0</v>
          </cell>
          <cell r="CP1116" t="str">
            <v>ERWINWON</v>
          </cell>
          <cell r="CT1116" t="b">
            <v>1</v>
          </cell>
          <cell r="CV1116" t="b">
            <v>0</v>
          </cell>
          <cell r="CX1116" t="b">
            <v>0</v>
          </cell>
          <cell r="CZ1116" t="b">
            <v>0</v>
          </cell>
          <cell r="DB1116" t="b">
            <v>0</v>
          </cell>
          <cell r="DD1116" t="b">
            <v>0</v>
          </cell>
          <cell r="DF1116" t="b">
            <v>0</v>
          </cell>
          <cell r="DH1116" t="b">
            <v>0</v>
          </cell>
          <cell r="DJ1116" t="b">
            <v>0</v>
          </cell>
          <cell r="DL1116" t="b">
            <v>0</v>
          </cell>
          <cell r="DN1116" t="b">
            <v>0</v>
          </cell>
          <cell r="DP1116" t="b">
            <v>0</v>
          </cell>
          <cell r="DV1116">
            <v>0</v>
          </cell>
          <cell r="DX1116">
            <v>0</v>
          </cell>
          <cell r="DZ1116">
            <v>0</v>
          </cell>
          <cell r="EB1116">
            <v>0</v>
          </cell>
          <cell r="ED1116">
            <v>0</v>
          </cell>
          <cell r="EF1116">
            <v>0</v>
          </cell>
          <cell r="EJ1116">
            <v>0</v>
          </cell>
          <cell r="EL1116">
            <v>0</v>
          </cell>
          <cell r="EN1116">
            <v>0</v>
          </cell>
          <cell r="EP1116">
            <v>0</v>
          </cell>
          <cell r="ER1116">
            <v>0</v>
          </cell>
          <cell r="ET1116">
            <v>0</v>
          </cell>
          <cell r="EX1116">
            <v>40</v>
          </cell>
          <cell r="EZ1116">
            <v>0</v>
          </cell>
          <cell r="FD1116">
            <v>0</v>
          </cell>
          <cell r="FF1116">
            <v>0</v>
          </cell>
        </row>
        <row r="1117">
          <cell r="A1117" t="str">
            <v>NyLandvindDK-West-2013</v>
          </cell>
          <cell r="B1117" t="str">
            <v>DK-West</v>
          </cell>
          <cell r="G1117">
            <v>40</v>
          </cell>
          <cell r="H1117">
            <v>0</v>
          </cell>
          <cell r="N1117">
            <v>123.38186259715704</v>
          </cell>
          <cell r="AK1117">
            <v>40</v>
          </cell>
          <cell r="AL1117">
            <v>0</v>
          </cell>
          <cell r="AN1117">
            <v>0</v>
          </cell>
          <cell r="AO1117">
            <v>6.258</v>
          </cell>
          <cell r="AP1117">
            <v>2086</v>
          </cell>
          <cell r="AQ1117">
            <v>0</v>
          </cell>
          <cell r="BG1117" t="b">
            <v>1</v>
          </cell>
          <cell r="BO1117" t="b">
            <v>0</v>
          </cell>
          <cell r="CA1117" t="b">
            <v>0</v>
          </cell>
          <cell r="CB1117" t="b">
            <v>0</v>
          </cell>
          <cell r="CD1117" t="b">
            <v>0</v>
          </cell>
          <cell r="CE1117" t="b">
            <v>0</v>
          </cell>
          <cell r="CG1117" t="b">
            <v>0</v>
          </cell>
          <cell r="CH1117" t="b">
            <v>0</v>
          </cell>
          <cell r="CP1117" t="str">
            <v>ERWINWON</v>
          </cell>
          <cell r="CT1117" t="b">
            <v>0</v>
          </cell>
          <cell r="CV1117" t="b">
            <v>1</v>
          </cell>
          <cell r="CX1117" t="b">
            <v>1</v>
          </cell>
          <cell r="CZ1117" t="b">
            <v>1</v>
          </cell>
          <cell r="DB1117" t="b">
            <v>0</v>
          </cell>
          <cell r="DD1117" t="b">
            <v>0</v>
          </cell>
          <cell r="DF1117" t="b">
            <v>0</v>
          </cell>
          <cell r="DH1117" t="b">
            <v>0</v>
          </cell>
          <cell r="DJ1117" t="b">
            <v>0</v>
          </cell>
          <cell r="DL1117" t="b">
            <v>0</v>
          </cell>
          <cell r="DN1117" t="b">
            <v>0</v>
          </cell>
          <cell r="DP1117" t="b">
            <v>0</v>
          </cell>
          <cell r="DV1117">
            <v>0</v>
          </cell>
          <cell r="DX1117">
            <v>0</v>
          </cell>
          <cell r="DZ1117">
            <v>0</v>
          </cell>
          <cell r="EB1117">
            <v>0</v>
          </cell>
          <cell r="ED1117">
            <v>0</v>
          </cell>
          <cell r="EF1117">
            <v>0</v>
          </cell>
          <cell r="EJ1117">
            <v>0</v>
          </cell>
          <cell r="EL1117">
            <v>0</v>
          </cell>
          <cell r="EN1117">
            <v>0</v>
          </cell>
          <cell r="EP1117">
            <v>0</v>
          </cell>
          <cell r="ER1117">
            <v>0</v>
          </cell>
          <cell r="ET1117">
            <v>0</v>
          </cell>
          <cell r="EX1117">
            <v>0</v>
          </cell>
          <cell r="EZ1117">
            <v>0</v>
          </cell>
          <cell r="FD1117">
            <v>0</v>
          </cell>
          <cell r="FF1117">
            <v>0</v>
          </cell>
        </row>
        <row r="1118">
          <cell r="A1118" t="str">
            <v>NyLandvindDK-West-2014</v>
          </cell>
          <cell r="B1118" t="str">
            <v>DK-West</v>
          </cell>
          <cell r="G1118">
            <v>40</v>
          </cell>
          <cell r="H1118">
            <v>0</v>
          </cell>
          <cell r="N1118">
            <v>123.38186259715704</v>
          </cell>
          <cell r="AK1118">
            <v>40</v>
          </cell>
          <cell r="AL1118">
            <v>0</v>
          </cell>
          <cell r="AN1118">
            <v>0</v>
          </cell>
          <cell r="AO1118">
            <v>6.258</v>
          </cell>
          <cell r="AP1118">
            <v>2086</v>
          </cell>
          <cell r="AQ1118">
            <v>0</v>
          </cell>
          <cell r="BG1118" t="b">
            <v>1</v>
          </cell>
          <cell r="BO1118" t="b">
            <v>0</v>
          </cell>
          <cell r="CA1118" t="b">
            <v>0</v>
          </cell>
          <cell r="CB1118" t="b">
            <v>0</v>
          </cell>
          <cell r="CD1118" t="b">
            <v>0</v>
          </cell>
          <cell r="CE1118" t="b">
            <v>0</v>
          </cell>
          <cell r="CG1118" t="b">
            <v>1</v>
          </cell>
          <cell r="CH1118" t="b">
            <v>0</v>
          </cell>
          <cell r="CP1118" t="str">
            <v>ERWINWON</v>
          </cell>
          <cell r="CT1118" t="b">
            <v>1</v>
          </cell>
          <cell r="CV1118" t="b">
            <v>1</v>
          </cell>
          <cell r="CX1118" t="b">
            <v>0</v>
          </cell>
          <cell r="CZ1118" t="b">
            <v>0</v>
          </cell>
          <cell r="DB1118" t="b">
            <v>0</v>
          </cell>
          <cell r="DD1118" t="b">
            <v>0</v>
          </cell>
          <cell r="DF1118" t="b">
            <v>0</v>
          </cell>
          <cell r="DH1118" t="b">
            <v>0</v>
          </cell>
          <cell r="DJ1118" t="b">
            <v>0</v>
          </cell>
          <cell r="DL1118" t="b">
            <v>0</v>
          </cell>
          <cell r="DN1118" t="b">
            <v>0</v>
          </cell>
          <cell r="DP1118" t="b">
            <v>0</v>
          </cell>
          <cell r="DV1118">
            <v>0</v>
          </cell>
          <cell r="DX1118">
            <v>0</v>
          </cell>
          <cell r="DZ1118">
            <v>0</v>
          </cell>
          <cell r="EB1118">
            <v>0</v>
          </cell>
          <cell r="ED1118">
            <v>0</v>
          </cell>
          <cell r="EF1118">
            <v>0</v>
          </cell>
          <cell r="EJ1118">
            <v>0</v>
          </cell>
          <cell r="EL1118">
            <v>0</v>
          </cell>
          <cell r="EN1118">
            <v>0</v>
          </cell>
          <cell r="EP1118">
            <v>0</v>
          </cell>
          <cell r="ER1118">
            <v>0</v>
          </cell>
          <cell r="ET1118">
            <v>0</v>
          </cell>
          <cell r="EX1118">
            <v>0</v>
          </cell>
          <cell r="EZ1118">
            <v>0</v>
          </cell>
          <cell r="FD1118">
            <v>40</v>
          </cell>
          <cell r="FF1118">
            <v>0</v>
          </cell>
        </row>
        <row r="1119">
          <cell r="A1119" t="str">
            <v>NyLandvindDK-West-2014</v>
          </cell>
          <cell r="B1119" t="str">
            <v>DK-West</v>
          </cell>
          <cell r="G1119">
            <v>40</v>
          </cell>
          <cell r="H1119">
            <v>0</v>
          </cell>
          <cell r="N1119">
            <v>123.38186259715704</v>
          </cell>
          <cell r="AK1119">
            <v>40</v>
          </cell>
          <cell r="AL1119">
            <v>0</v>
          </cell>
          <cell r="AN1119">
            <v>0</v>
          </cell>
          <cell r="AO1119">
            <v>6.258</v>
          </cell>
          <cell r="AP1119">
            <v>2086</v>
          </cell>
          <cell r="AQ1119">
            <v>0</v>
          </cell>
          <cell r="BG1119" t="b">
            <v>1</v>
          </cell>
          <cell r="BO1119" t="b">
            <v>0</v>
          </cell>
          <cell r="CA1119" t="b">
            <v>0</v>
          </cell>
          <cell r="CB1119" t="b">
            <v>0</v>
          </cell>
          <cell r="CD1119" t="b">
            <v>0</v>
          </cell>
          <cell r="CE1119" t="b">
            <v>0</v>
          </cell>
          <cell r="CG1119" t="b">
            <v>0</v>
          </cell>
          <cell r="CH1119" t="b">
            <v>0</v>
          </cell>
          <cell r="CP1119" t="str">
            <v>ERWINWON</v>
          </cell>
          <cell r="CT1119" t="b">
            <v>0</v>
          </cell>
          <cell r="CV1119" t="b">
            <v>0</v>
          </cell>
          <cell r="CX1119" t="b">
            <v>1</v>
          </cell>
          <cell r="CZ1119" t="b">
            <v>1</v>
          </cell>
          <cell r="DB1119" t="b">
            <v>0</v>
          </cell>
          <cell r="DD1119" t="b">
            <v>0</v>
          </cell>
          <cell r="DF1119" t="b">
            <v>0</v>
          </cell>
          <cell r="DH1119" t="b">
            <v>0</v>
          </cell>
          <cell r="DJ1119" t="b">
            <v>0</v>
          </cell>
          <cell r="DL1119" t="b">
            <v>0</v>
          </cell>
          <cell r="DN1119" t="b">
            <v>0</v>
          </cell>
          <cell r="DP1119" t="b">
            <v>0</v>
          </cell>
          <cell r="DV1119">
            <v>0</v>
          </cell>
          <cell r="DX1119">
            <v>0</v>
          </cell>
          <cell r="DZ1119">
            <v>0</v>
          </cell>
          <cell r="EB1119">
            <v>0</v>
          </cell>
          <cell r="ED1119">
            <v>0</v>
          </cell>
          <cell r="EF1119">
            <v>0</v>
          </cell>
          <cell r="EJ1119">
            <v>0</v>
          </cell>
          <cell r="EL1119">
            <v>0</v>
          </cell>
          <cell r="EN1119">
            <v>0</v>
          </cell>
          <cell r="EP1119">
            <v>0</v>
          </cell>
          <cell r="ER1119">
            <v>0</v>
          </cell>
          <cell r="ET1119">
            <v>0</v>
          </cell>
          <cell r="EX1119">
            <v>0</v>
          </cell>
          <cell r="EZ1119">
            <v>0</v>
          </cell>
          <cell r="FD1119">
            <v>0</v>
          </cell>
          <cell r="FF1119">
            <v>0</v>
          </cell>
        </row>
        <row r="1120">
          <cell r="A1120" t="str">
            <v>NyLandvindDK-West-2015</v>
          </cell>
          <cell r="B1120" t="str">
            <v>DK-West</v>
          </cell>
          <cell r="G1120">
            <v>40</v>
          </cell>
          <cell r="H1120">
            <v>0</v>
          </cell>
          <cell r="N1120">
            <v>123.38186259715704</v>
          </cell>
          <cell r="AK1120">
            <v>40</v>
          </cell>
          <cell r="AL1120">
            <v>0</v>
          </cell>
          <cell r="AN1120">
            <v>0</v>
          </cell>
          <cell r="AO1120">
            <v>6.258</v>
          </cell>
          <cell r="AP1120">
            <v>2086</v>
          </cell>
          <cell r="AQ1120">
            <v>0</v>
          </cell>
          <cell r="BG1120" t="b">
            <v>1</v>
          </cell>
          <cell r="BO1120" t="b">
            <v>0</v>
          </cell>
          <cell r="CA1120" t="b">
            <v>0</v>
          </cell>
          <cell r="CB1120" t="b">
            <v>0</v>
          </cell>
          <cell r="CD1120" t="b">
            <v>0</v>
          </cell>
          <cell r="CE1120" t="b">
            <v>0</v>
          </cell>
          <cell r="CG1120" t="b">
            <v>1</v>
          </cell>
          <cell r="CH1120" t="b">
            <v>0</v>
          </cell>
          <cell r="CP1120" t="str">
            <v>ERWINWON</v>
          </cell>
          <cell r="CT1120" t="b">
            <v>1</v>
          </cell>
          <cell r="CV1120" t="b">
            <v>1</v>
          </cell>
          <cell r="CX1120" t="b">
            <v>0</v>
          </cell>
          <cell r="CZ1120" t="b">
            <v>0</v>
          </cell>
          <cell r="DB1120" t="b">
            <v>0</v>
          </cell>
          <cell r="DD1120" t="b">
            <v>0</v>
          </cell>
          <cell r="DF1120" t="b">
            <v>0</v>
          </cell>
          <cell r="DH1120" t="b">
            <v>0</v>
          </cell>
          <cell r="DJ1120" t="b">
            <v>0</v>
          </cell>
          <cell r="DL1120" t="b">
            <v>0</v>
          </cell>
          <cell r="DN1120" t="b">
            <v>0</v>
          </cell>
          <cell r="DP1120" t="b">
            <v>0</v>
          </cell>
          <cell r="DV1120">
            <v>0</v>
          </cell>
          <cell r="DX1120">
            <v>0</v>
          </cell>
          <cell r="DZ1120">
            <v>0</v>
          </cell>
          <cell r="EB1120">
            <v>0</v>
          </cell>
          <cell r="ED1120">
            <v>0</v>
          </cell>
          <cell r="EF1120">
            <v>0</v>
          </cell>
          <cell r="EJ1120">
            <v>0</v>
          </cell>
          <cell r="EL1120">
            <v>0</v>
          </cell>
          <cell r="EN1120">
            <v>0</v>
          </cell>
          <cell r="EP1120">
            <v>0</v>
          </cell>
          <cell r="ER1120">
            <v>0</v>
          </cell>
          <cell r="ET1120">
            <v>0</v>
          </cell>
          <cell r="EX1120">
            <v>0</v>
          </cell>
          <cell r="EZ1120">
            <v>0</v>
          </cell>
          <cell r="FD1120">
            <v>40</v>
          </cell>
          <cell r="FF1120">
            <v>0</v>
          </cell>
        </row>
        <row r="1121">
          <cell r="A1121" t="str">
            <v>NyLandvindDK-West-2015</v>
          </cell>
          <cell r="B1121" t="str">
            <v>DK-West</v>
          </cell>
          <cell r="G1121">
            <v>40</v>
          </cell>
          <cell r="H1121">
            <v>0</v>
          </cell>
          <cell r="N1121">
            <v>123.38186259715704</v>
          </cell>
          <cell r="AK1121">
            <v>40</v>
          </cell>
          <cell r="AL1121">
            <v>0</v>
          </cell>
          <cell r="AN1121">
            <v>0</v>
          </cell>
          <cell r="AO1121">
            <v>6.258</v>
          </cell>
          <cell r="AP1121">
            <v>2086</v>
          </cell>
          <cell r="AQ1121">
            <v>0</v>
          </cell>
          <cell r="BG1121" t="b">
            <v>1</v>
          </cell>
          <cell r="BO1121" t="b">
            <v>0</v>
          </cell>
          <cell r="CA1121" t="b">
            <v>0</v>
          </cell>
          <cell r="CB1121" t="b">
            <v>0</v>
          </cell>
          <cell r="CD1121" t="b">
            <v>0</v>
          </cell>
          <cell r="CE1121" t="b">
            <v>0</v>
          </cell>
          <cell r="CG1121" t="b">
            <v>0</v>
          </cell>
          <cell r="CH1121" t="b">
            <v>0</v>
          </cell>
          <cell r="CP1121" t="str">
            <v>ERWINWON</v>
          </cell>
          <cell r="CT1121" t="b">
            <v>0</v>
          </cell>
          <cell r="CV1121" t="b">
            <v>0</v>
          </cell>
          <cell r="CX1121" t="b">
            <v>1</v>
          </cell>
          <cell r="CZ1121" t="b">
            <v>1</v>
          </cell>
          <cell r="DB1121" t="b">
            <v>0</v>
          </cell>
          <cell r="DD1121" t="b">
            <v>0</v>
          </cell>
          <cell r="DF1121" t="b">
            <v>0</v>
          </cell>
          <cell r="DH1121" t="b">
            <v>0</v>
          </cell>
          <cell r="DJ1121" t="b">
            <v>0</v>
          </cell>
          <cell r="DL1121" t="b">
            <v>0</v>
          </cell>
          <cell r="DN1121" t="b">
            <v>0</v>
          </cell>
          <cell r="DP1121" t="b">
            <v>0</v>
          </cell>
          <cell r="DV1121">
            <v>0</v>
          </cell>
          <cell r="DX1121">
            <v>0</v>
          </cell>
          <cell r="DZ1121">
            <v>0</v>
          </cell>
          <cell r="EB1121">
            <v>0</v>
          </cell>
          <cell r="ED1121">
            <v>0</v>
          </cell>
          <cell r="EF1121">
            <v>0</v>
          </cell>
          <cell r="EJ1121">
            <v>0</v>
          </cell>
          <cell r="EL1121">
            <v>0</v>
          </cell>
          <cell r="EN1121">
            <v>0</v>
          </cell>
          <cell r="EP1121">
            <v>0</v>
          </cell>
          <cell r="ER1121">
            <v>0</v>
          </cell>
          <cell r="ET1121">
            <v>0</v>
          </cell>
          <cell r="EX1121">
            <v>0</v>
          </cell>
          <cell r="EZ1121">
            <v>0</v>
          </cell>
          <cell r="FD1121">
            <v>0</v>
          </cell>
          <cell r="FF1121">
            <v>0</v>
          </cell>
        </row>
        <row r="1122">
          <cell r="A1122" t="str">
            <v>NyLandvindDK-West-2016</v>
          </cell>
          <cell r="B1122" t="str">
            <v>DK-West</v>
          </cell>
          <cell r="G1122">
            <v>100</v>
          </cell>
          <cell r="H1122">
            <v>0</v>
          </cell>
          <cell r="N1122">
            <v>308.45465649289264</v>
          </cell>
          <cell r="AK1122">
            <v>100</v>
          </cell>
          <cell r="AL1122">
            <v>0</v>
          </cell>
          <cell r="AN1122">
            <v>0</v>
          </cell>
          <cell r="AO1122">
            <v>15.421499999999998</v>
          </cell>
          <cell r="AP1122">
            <v>5140.5</v>
          </cell>
          <cell r="AQ1122">
            <v>0</v>
          </cell>
          <cell r="BG1122" t="b">
            <v>1</v>
          </cell>
          <cell r="BO1122" t="b">
            <v>0</v>
          </cell>
          <cell r="CA1122" t="b">
            <v>0</v>
          </cell>
          <cell r="CB1122" t="b">
            <v>0</v>
          </cell>
          <cell r="CD1122" t="b">
            <v>0</v>
          </cell>
          <cell r="CE1122" t="b">
            <v>0</v>
          </cell>
          <cell r="CG1122" t="b">
            <v>1</v>
          </cell>
          <cell r="CH1122" t="b">
            <v>0</v>
          </cell>
          <cell r="CP1122" t="str">
            <v>ERWINWON</v>
          </cell>
          <cell r="CT1122" t="b">
            <v>0</v>
          </cell>
          <cell r="CV1122" t="b">
            <v>1</v>
          </cell>
          <cell r="CX1122" t="b">
            <v>0</v>
          </cell>
          <cell r="CZ1122" t="b">
            <v>0</v>
          </cell>
          <cell r="DB1122" t="b">
            <v>0</v>
          </cell>
          <cell r="DD1122" t="b">
            <v>0</v>
          </cell>
          <cell r="DF1122" t="b">
            <v>0</v>
          </cell>
          <cell r="DH1122" t="b">
            <v>0</v>
          </cell>
          <cell r="DJ1122" t="b">
            <v>0</v>
          </cell>
          <cell r="DL1122" t="b">
            <v>0</v>
          </cell>
          <cell r="DN1122" t="b">
            <v>0</v>
          </cell>
          <cell r="DP1122" t="b">
            <v>0</v>
          </cell>
          <cell r="DV1122">
            <v>0</v>
          </cell>
          <cell r="DX1122">
            <v>0</v>
          </cell>
          <cell r="DZ1122">
            <v>0</v>
          </cell>
          <cell r="EB1122">
            <v>0</v>
          </cell>
          <cell r="ED1122">
            <v>0</v>
          </cell>
          <cell r="EF1122">
            <v>0</v>
          </cell>
          <cell r="EJ1122">
            <v>0</v>
          </cell>
          <cell r="EL1122">
            <v>0</v>
          </cell>
          <cell r="EN1122">
            <v>0</v>
          </cell>
          <cell r="EP1122">
            <v>0</v>
          </cell>
          <cell r="ER1122">
            <v>0</v>
          </cell>
          <cell r="ET1122">
            <v>0</v>
          </cell>
          <cell r="EX1122">
            <v>0</v>
          </cell>
          <cell r="EZ1122">
            <v>0</v>
          </cell>
          <cell r="FD1122">
            <v>100</v>
          </cell>
          <cell r="FF1122">
            <v>0</v>
          </cell>
        </row>
        <row r="1123">
          <cell r="A1123" t="str">
            <v>NyLandvindDK-West-2016</v>
          </cell>
          <cell r="B1123" t="str">
            <v>DK-West</v>
          </cell>
          <cell r="G1123">
            <v>100</v>
          </cell>
          <cell r="H1123">
            <v>0</v>
          </cell>
          <cell r="N1123">
            <v>308.45465649289264</v>
          </cell>
          <cell r="AK1123">
            <v>100</v>
          </cell>
          <cell r="AL1123">
            <v>0</v>
          </cell>
          <cell r="AN1123">
            <v>0</v>
          </cell>
          <cell r="AO1123">
            <v>15.421499999999998</v>
          </cell>
          <cell r="AP1123">
            <v>5140.5</v>
          </cell>
          <cell r="AQ1123">
            <v>0</v>
          </cell>
          <cell r="BG1123" t="b">
            <v>1</v>
          </cell>
          <cell r="BO1123" t="b">
            <v>0</v>
          </cell>
          <cell r="CA1123" t="b">
            <v>0</v>
          </cell>
          <cell r="CB1123" t="b">
            <v>0</v>
          </cell>
          <cell r="CD1123" t="b">
            <v>0</v>
          </cell>
          <cell r="CE1123" t="b">
            <v>0</v>
          </cell>
          <cell r="CG1123" t="b">
            <v>0</v>
          </cell>
          <cell r="CH1123" t="b">
            <v>0</v>
          </cell>
          <cell r="CP1123" t="str">
            <v>ERWINWON</v>
          </cell>
          <cell r="CT1123" t="b">
            <v>0</v>
          </cell>
          <cell r="CV1123" t="b">
            <v>0</v>
          </cell>
          <cell r="CX1123" t="b">
            <v>1</v>
          </cell>
          <cell r="CZ1123" t="b">
            <v>1</v>
          </cell>
          <cell r="DB1123" t="b">
            <v>0</v>
          </cell>
          <cell r="DD1123" t="b">
            <v>0</v>
          </cell>
          <cell r="DF1123" t="b">
            <v>0</v>
          </cell>
          <cell r="DH1123" t="b">
            <v>0</v>
          </cell>
          <cell r="DJ1123" t="b">
            <v>0</v>
          </cell>
          <cell r="DL1123" t="b">
            <v>0</v>
          </cell>
          <cell r="DN1123" t="b">
            <v>0</v>
          </cell>
          <cell r="DP1123" t="b">
            <v>0</v>
          </cell>
          <cell r="DV1123">
            <v>0</v>
          </cell>
          <cell r="DX1123">
            <v>0</v>
          </cell>
          <cell r="DZ1123">
            <v>0</v>
          </cell>
          <cell r="EB1123">
            <v>0</v>
          </cell>
          <cell r="ED1123">
            <v>0</v>
          </cell>
          <cell r="EF1123">
            <v>0</v>
          </cell>
          <cell r="EJ1123">
            <v>0</v>
          </cell>
          <cell r="EL1123">
            <v>0</v>
          </cell>
          <cell r="EN1123">
            <v>0</v>
          </cell>
          <cell r="EP1123">
            <v>0</v>
          </cell>
          <cell r="ER1123">
            <v>0</v>
          </cell>
          <cell r="ET1123">
            <v>0</v>
          </cell>
          <cell r="EX1123">
            <v>0</v>
          </cell>
          <cell r="EZ1123">
            <v>0</v>
          </cell>
          <cell r="FD1123">
            <v>0</v>
          </cell>
          <cell r="FF1123">
            <v>0</v>
          </cell>
        </row>
        <row r="1124">
          <cell r="A1124" t="str">
            <v>NyLandvindDK-West-2017</v>
          </cell>
          <cell r="B1124" t="str">
            <v>DK-West</v>
          </cell>
          <cell r="G1124">
            <v>100</v>
          </cell>
          <cell r="H1124">
            <v>0</v>
          </cell>
          <cell r="N1124">
            <v>308.45465649289264</v>
          </cell>
          <cell r="AK1124">
            <v>100</v>
          </cell>
          <cell r="AL1124">
            <v>0</v>
          </cell>
          <cell r="AN1124">
            <v>0</v>
          </cell>
          <cell r="AO1124">
            <v>15.197999999999997</v>
          </cell>
          <cell r="AP1124">
            <v>5066</v>
          </cell>
          <cell r="AQ1124">
            <v>0</v>
          </cell>
          <cell r="BG1124" t="b">
            <v>1</v>
          </cell>
          <cell r="BO1124" t="b">
            <v>0</v>
          </cell>
          <cell r="CA1124" t="b">
            <v>0</v>
          </cell>
          <cell r="CB1124" t="b">
            <v>0</v>
          </cell>
          <cell r="CD1124" t="b">
            <v>0</v>
          </cell>
          <cell r="CE1124" t="b">
            <v>0</v>
          </cell>
          <cell r="CG1124" t="b">
            <v>1</v>
          </cell>
          <cell r="CH1124" t="b">
            <v>0</v>
          </cell>
          <cell r="CP1124" t="str">
            <v>ERWINWON</v>
          </cell>
          <cell r="CT1124" t="b">
            <v>0</v>
          </cell>
          <cell r="CV1124" t="b">
            <v>1</v>
          </cell>
          <cell r="CX1124" t="b">
            <v>0</v>
          </cell>
          <cell r="CZ1124" t="b">
            <v>0</v>
          </cell>
          <cell r="DB1124" t="b">
            <v>0</v>
          </cell>
          <cell r="DD1124" t="b">
            <v>0</v>
          </cell>
          <cell r="DF1124" t="b">
            <v>0</v>
          </cell>
          <cell r="DH1124" t="b">
            <v>0</v>
          </cell>
          <cell r="DJ1124" t="b">
            <v>0</v>
          </cell>
          <cell r="DL1124" t="b">
            <v>0</v>
          </cell>
          <cell r="DN1124" t="b">
            <v>0</v>
          </cell>
          <cell r="DP1124" t="b">
            <v>0</v>
          </cell>
          <cell r="DV1124">
            <v>0</v>
          </cell>
          <cell r="DX1124">
            <v>0</v>
          </cell>
          <cell r="DZ1124">
            <v>0</v>
          </cell>
          <cell r="EB1124">
            <v>0</v>
          </cell>
          <cell r="ED1124">
            <v>0</v>
          </cell>
          <cell r="EF1124">
            <v>0</v>
          </cell>
          <cell r="EJ1124">
            <v>0</v>
          </cell>
          <cell r="EL1124">
            <v>0</v>
          </cell>
          <cell r="EN1124">
            <v>0</v>
          </cell>
          <cell r="EP1124">
            <v>0</v>
          </cell>
          <cell r="ER1124">
            <v>0</v>
          </cell>
          <cell r="ET1124">
            <v>0</v>
          </cell>
          <cell r="EX1124">
            <v>0</v>
          </cell>
          <cell r="EZ1124">
            <v>0</v>
          </cell>
          <cell r="FD1124">
            <v>100</v>
          </cell>
          <cell r="FF1124">
            <v>0</v>
          </cell>
        </row>
        <row r="1125">
          <cell r="A1125" t="str">
            <v>NyLandvindDK-West-2017</v>
          </cell>
          <cell r="B1125" t="str">
            <v>DK-West</v>
          </cell>
          <cell r="G1125">
            <v>100</v>
          </cell>
          <cell r="H1125">
            <v>0</v>
          </cell>
          <cell r="N1125">
            <v>308.45465649289264</v>
          </cell>
          <cell r="AK1125">
            <v>100</v>
          </cell>
          <cell r="AL1125">
            <v>0</v>
          </cell>
          <cell r="AN1125">
            <v>0</v>
          </cell>
          <cell r="AO1125">
            <v>15.197999999999997</v>
          </cell>
          <cell r="AP1125">
            <v>5066</v>
          </cell>
          <cell r="AQ1125">
            <v>0</v>
          </cell>
          <cell r="BG1125" t="b">
            <v>1</v>
          </cell>
          <cell r="BO1125" t="b">
            <v>0</v>
          </cell>
          <cell r="CA1125" t="b">
            <v>0</v>
          </cell>
          <cell r="CB1125" t="b">
            <v>0</v>
          </cell>
          <cell r="CD1125" t="b">
            <v>0</v>
          </cell>
          <cell r="CE1125" t="b">
            <v>0</v>
          </cell>
          <cell r="CG1125" t="b">
            <v>0</v>
          </cell>
          <cell r="CH1125" t="b">
            <v>0</v>
          </cell>
          <cell r="CP1125" t="str">
            <v>ERWINWON</v>
          </cell>
          <cell r="CT1125" t="b">
            <v>0</v>
          </cell>
          <cell r="CV1125" t="b">
            <v>0</v>
          </cell>
          <cell r="CX1125" t="b">
            <v>1</v>
          </cell>
          <cell r="CZ1125" t="b">
            <v>1</v>
          </cell>
          <cell r="DB1125" t="b">
            <v>0</v>
          </cell>
          <cell r="DD1125" t="b">
            <v>0</v>
          </cell>
          <cell r="DF1125" t="b">
            <v>0</v>
          </cell>
          <cell r="DH1125" t="b">
            <v>0</v>
          </cell>
          <cell r="DJ1125" t="b">
            <v>0</v>
          </cell>
          <cell r="DL1125" t="b">
            <v>0</v>
          </cell>
          <cell r="DN1125" t="b">
            <v>0</v>
          </cell>
          <cell r="DP1125" t="b">
            <v>0</v>
          </cell>
          <cell r="DV1125">
            <v>0</v>
          </cell>
          <cell r="DX1125">
            <v>0</v>
          </cell>
          <cell r="DZ1125">
            <v>0</v>
          </cell>
          <cell r="EB1125">
            <v>0</v>
          </cell>
          <cell r="ED1125">
            <v>0</v>
          </cell>
          <cell r="EF1125">
            <v>0</v>
          </cell>
          <cell r="EJ1125">
            <v>0</v>
          </cell>
          <cell r="EL1125">
            <v>0</v>
          </cell>
          <cell r="EN1125">
            <v>0</v>
          </cell>
          <cell r="EP1125">
            <v>0</v>
          </cell>
          <cell r="ER1125">
            <v>0</v>
          </cell>
          <cell r="ET1125">
            <v>0</v>
          </cell>
          <cell r="EX1125">
            <v>0</v>
          </cell>
          <cell r="EZ1125">
            <v>0</v>
          </cell>
          <cell r="FD1125">
            <v>0</v>
          </cell>
          <cell r="FF1125">
            <v>0</v>
          </cell>
        </row>
        <row r="1126">
          <cell r="A1126" t="str">
            <v>NyLandvindDK-West-2018</v>
          </cell>
          <cell r="B1126" t="str">
            <v>DK-West</v>
          </cell>
          <cell r="G1126">
            <v>160</v>
          </cell>
          <cell r="H1126">
            <v>0</v>
          </cell>
          <cell r="N1126">
            <v>493.52745038862815</v>
          </cell>
          <cell r="AK1126">
            <v>160</v>
          </cell>
          <cell r="AL1126">
            <v>0</v>
          </cell>
          <cell r="AN1126">
            <v>0</v>
          </cell>
          <cell r="AO1126">
            <v>23.959199999999996</v>
          </cell>
          <cell r="AP1126">
            <v>7986.4000000000015</v>
          </cell>
          <cell r="AQ1126">
            <v>0</v>
          </cell>
          <cell r="BG1126" t="b">
            <v>1</v>
          </cell>
          <cell r="BO1126" t="b">
            <v>0</v>
          </cell>
          <cell r="CA1126" t="b">
            <v>0</v>
          </cell>
          <cell r="CB1126" t="b">
            <v>0</v>
          </cell>
          <cell r="CD1126" t="b">
            <v>0</v>
          </cell>
          <cell r="CE1126" t="b">
            <v>0</v>
          </cell>
          <cell r="CG1126" t="b">
            <v>0</v>
          </cell>
          <cell r="CH1126" t="b">
            <v>0</v>
          </cell>
          <cell r="CP1126" t="str">
            <v>ERWINWON</v>
          </cell>
          <cell r="CT1126" t="b">
            <v>0</v>
          </cell>
          <cell r="CV1126" t="b">
            <v>1</v>
          </cell>
          <cell r="CX1126" t="b">
            <v>0</v>
          </cell>
          <cell r="CZ1126" t="b">
            <v>0</v>
          </cell>
          <cell r="DB1126" t="b">
            <v>0</v>
          </cell>
          <cell r="DD1126" t="b">
            <v>0</v>
          </cell>
          <cell r="DF1126" t="b">
            <v>0</v>
          </cell>
          <cell r="DH1126" t="b">
            <v>0</v>
          </cell>
          <cell r="DJ1126" t="b">
            <v>0</v>
          </cell>
          <cell r="DL1126" t="b">
            <v>0</v>
          </cell>
          <cell r="DN1126" t="b">
            <v>0</v>
          </cell>
          <cell r="DP1126" t="b">
            <v>0</v>
          </cell>
          <cell r="DV1126">
            <v>0</v>
          </cell>
          <cell r="DX1126">
            <v>0</v>
          </cell>
          <cell r="DZ1126">
            <v>0</v>
          </cell>
          <cell r="EB1126">
            <v>0</v>
          </cell>
          <cell r="ED1126">
            <v>0</v>
          </cell>
          <cell r="EF1126">
            <v>0</v>
          </cell>
          <cell r="EJ1126">
            <v>0</v>
          </cell>
          <cell r="EL1126">
            <v>0</v>
          </cell>
          <cell r="EN1126">
            <v>0</v>
          </cell>
          <cell r="EP1126">
            <v>0</v>
          </cell>
          <cell r="ER1126">
            <v>0</v>
          </cell>
          <cell r="ET1126">
            <v>0</v>
          </cell>
          <cell r="EX1126">
            <v>0</v>
          </cell>
          <cell r="EZ1126">
            <v>0</v>
          </cell>
          <cell r="FD1126">
            <v>0</v>
          </cell>
          <cell r="FF1126">
            <v>0</v>
          </cell>
        </row>
        <row r="1127">
          <cell r="A1127" t="str">
            <v>NyLandvindDK-West-2018</v>
          </cell>
          <cell r="B1127" t="str">
            <v>DK-West</v>
          </cell>
          <cell r="G1127">
            <v>160</v>
          </cell>
          <cell r="H1127">
            <v>0</v>
          </cell>
          <cell r="N1127">
            <v>493.52745038862815</v>
          </cell>
          <cell r="AK1127">
            <v>160</v>
          </cell>
          <cell r="AL1127">
            <v>0</v>
          </cell>
          <cell r="AN1127">
            <v>0</v>
          </cell>
          <cell r="AO1127">
            <v>23.959199999999996</v>
          </cell>
          <cell r="AP1127">
            <v>7986.4000000000015</v>
          </cell>
          <cell r="AQ1127">
            <v>0</v>
          </cell>
          <cell r="BG1127" t="b">
            <v>1</v>
          </cell>
          <cell r="BO1127" t="b">
            <v>0</v>
          </cell>
          <cell r="CA1127" t="b">
            <v>0</v>
          </cell>
          <cell r="CB1127" t="b">
            <v>0</v>
          </cell>
          <cell r="CD1127" t="b">
            <v>0</v>
          </cell>
          <cell r="CE1127" t="b">
            <v>0</v>
          </cell>
          <cell r="CG1127" t="b">
            <v>0</v>
          </cell>
          <cell r="CH1127" t="b">
            <v>0</v>
          </cell>
          <cell r="CP1127" t="str">
            <v>ERWINWON</v>
          </cell>
          <cell r="CT1127" t="b">
            <v>0</v>
          </cell>
          <cell r="CV1127" t="b">
            <v>0</v>
          </cell>
          <cell r="CX1127" t="b">
            <v>1</v>
          </cell>
          <cell r="CZ1127" t="b">
            <v>1</v>
          </cell>
          <cell r="DB1127" t="b">
            <v>0</v>
          </cell>
          <cell r="DD1127" t="b">
            <v>0</v>
          </cell>
          <cell r="DF1127" t="b">
            <v>0</v>
          </cell>
          <cell r="DH1127" t="b">
            <v>0</v>
          </cell>
          <cell r="DJ1127" t="b">
            <v>0</v>
          </cell>
          <cell r="DL1127" t="b">
            <v>0</v>
          </cell>
          <cell r="DN1127" t="b">
            <v>0</v>
          </cell>
          <cell r="DP1127" t="b">
            <v>0</v>
          </cell>
          <cell r="DV1127">
            <v>0</v>
          </cell>
          <cell r="DX1127">
            <v>0</v>
          </cell>
          <cell r="DZ1127">
            <v>0</v>
          </cell>
          <cell r="EB1127">
            <v>0</v>
          </cell>
          <cell r="ED1127">
            <v>0</v>
          </cell>
          <cell r="EF1127">
            <v>0</v>
          </cell>
          <cell r="EJ1127">
            <v>0</v>
          </cell>
          <cell r="EL1127">
            <v>0</v>
          </cell>
          <cell r="EN1127">
            <v>0</v>
          </cell>
          <cell r="EP1127">
            <v>0</v>
          </cell>
          <cell r="ER1127">
            <v>0</v>
          </cell>
          <cell r="ET1127">
            <v>0</v>
          </cell>
          <cell r="EX1127">
            <v>0</v>
          </cell>
          <cell r="EZ1127">
            <v>0</v>
          </cell>
          <cell r="FD1127">
            <v>0</v>
          </cell>
          <cell r="FF1127">
            <v>0</v>
          </cell>
        </row>
        <row r="1128">
          <cell r="A1128" t="str">
            <v>NyLandvindDK-West-2019</v>
          </cell>
          <cell r="B1128" t="str">
            <v>DK-West</v>
          </cell>
          <cell r="G1128">
            <v>160</v>
          </cell>
          <cell r="H1128">
            <v>0</v>
          </cell>
          <cell r="N1128">
            <v>493.52745038862815</v>
          </cell>
          <cell r="AK1128">
            <v>160</v>
          </cell>
          <cell r="AL1128">
            <v>0</v>
          </cell>
          <cell r="AN1128">
            <v>0</v>
          </cell>
          <cell r="AO1128">
            <v>23.601599999999991</v>
          </cell>
          <cell r="AP1128">
            <v>7867.2000000000016</v>
          </cell>
          <cell r="AQ1128">
            <v>0</v>
          </cell>
          <cell r="BG1128" t="b">
            <v>1</v>
          </cell>
          <cell r="BO1128" t="b">
            <v>0</v>
          </cell>
          <cell r="CA1128" t="b">
            <v>0</v>
          </cell>
          <cell r="CB1128" t="b">
            <v>0</v>
          </cell>
          <cell r="CD1128" t="b">
            <v>0</v>
          </cell>
          <cell r="CE1128" t="b">
            <v>0</v>
          </cell>
          <cell r="CG1128" t="b">
            <v>0</v>
          </cell>
          <cell r="CH1128" t="b">
            <v>0</v>
          </cell>
          <cell r="CP1128" t="str">
            <v>ERWINWON</v>
          </cell>
          <cell r="CT1128" t="b">
            <v>0</v>
          </cell>
          <cell r="CV1128" t="b">
            <v>1</v>
          </cell>
          <cell r="CX1128" t="b">
            <v>1</v>
          </cell>
          <cell r="CZ1128" t="b">
            <v>0</v>
          </cell>
          <cell r="DB1128" t="b">
            <v>0</v>
          </cell>
          <cell r="DD1128" t="b">
            <v>0</v>
          </cell>
          <cell r="DF1128" t="b">
            <v>0</v>
          </cell>
          <cell r="DH1128" t="b">
            <v>0</v>
          </cell>
          <cell r="DJ1128" t="b">
            <v>0</v>
          </cell>
          <cell r="DL1128" t="b">
            <v>0</v>
          </cell>
          <cell r="DN1128" t="b">
            <v>0</v>
          </cell>
          <cell r="DP1128" t="b">
            <v>0</v>
          </cell>
          <cell r="DV1128">
            <v>0</v>
          </cell>
          <cell r="DX1128">
            <v>0</v>
          </cell>
          <cell r="DZ1128">
            <v>0</v>
          </cell>
          <cell r="EB1128">
            <v>0</v>
          </cell>
          <cell r="ED1128">
            <v>0</v>
          </cell>
          <cell r="EF1128">
            <v>0</v>
          </cell>
          <cell r="EJ1128">
            <v>0</v>
          </cell>
          <cell r="EL1128">
            <v>0</v>
          </cell>
          <cell r="EN1128">
            <v>0</v>
          </cell>
          <cell r="EP1128">
            <v>0</v>
          </cell>
          <cell r="ER1128">
            <v>0</v>
          </cell>
          <cell r="ET1128">
            <v>0</v>
          </cell>
          <cell r="EX1128">
            <v>0</v>
          </cell>
          <cell r="EZ1128">
            <v>0</v>
          </cell>
          <cell r="FD1128">
            <v>0</v>
          </cell>
          <cell r="FF1128">
            <v>0</v>
          </cell>
        </row>
        <row r="1129">
          <cell r="A1129" t="str">
            <v>NyLandvindDK-West-2019</v>
          </cell>
          <cell r="B1129" t="str">
            <v>DK-West</v>
          </cell>
          <cell r="G1129">
            <v>160</v>
          </cell>
          <cell r="H1129">
            <v>0</v>
          </cell>
          <cell r="N1129">
            <v>493.52745038862815</v>
          </cell>
          <cell r="AK1129">
            <v>160</v>
          </cell>
          <cell r="AL1129">
            <v>0</v>
          </cell>
          <cell r="AN1129">
            <v>0</v>
          </cell>
          <cell r="AO1129">
            <v>23.601599999999991</v>
          </cell>
          <cell r="AP1129">
            <v>7867.2000000000016</v>
          </cell>
          <cell r="AQ1129">
            <v>0</v>
          </cell>
          <cell r="BG1129" t="b">
            <v>1</v>
          </cell>
          <cell r="BO1129" t="b">
            <v>0</v>
          </cell>
          <cell r="CA1129" t="b">
            <v>0</v>
          </cell>
          <cell r="CB1129" t="b">
            <v>0</v>
          </cell>
          <cell r="CD1129" t="b">
            <v>0</v>
          </cell>
          <cell r="CE1129" t="b">
            <v>0</v>
          </cell>
          <cell r="CG1129" t="b">
            <v>0</v>
          </cell>
          <cell r="CH1129" t="b">
            <v>0</v>
          </cell>
          <cell r="CP1129" t="str">
            <v>ERWINWON</v>
          </cell>
          <cell r="CT1129" t="b">
            <v>0</v>
          </cell>
          <cell r="CV1129" t="b">
            <v>0</v>
          </cell>
          <cell r="CX1129" t="b">
            <v>0</v>
          </cell>
          <cell r="CZ1129" t="b">
            <v>1</v>
          </cell>
          <cell r="DB1129" t="b">
            <v>0</v>
          </cell>
          <cell r="DD1129" t="b">
            <v>0</v>
          </cell>
          <cell r="DF1129" t="b">
            <v>0</v>
          </cell>
          <cell r="DH1129" t="b">
            <v>0</v>
          </cell>
          <cell r="DJ1129" t="b">
            <v>0</v>
          </cell>
          <cell r="DL1129" t="b">
            <v>0</v>
          </cell>
          <cell r="DN1129" t="b">
            <v>0</v>
          </cell>
          <cell r="DP1129" t="b">
            <v>0</v>
          </cell>
          <cell r="DV1129">
            <v>0</v>
          </cell>
          <cell r="DX1129">
            <v>0</v>
          </cell>
          <cell r="DZ1129">
            <v>0</v>
          </cell>
          <cell r="EB1129">
            <v>0</v>
          </cell>
          <cell r="ED1129">
            <v>0</v>
          </cell>
          <cell r="EF1129">
            <v>0</v>
          </cell>
          <cell r="EJ1129">
            <v>0</v>
          </cell>
          <cell r="EL1129">
            <v>0</v>
          </cell>
          <cell r="EN1129">
            <v>0</v>
          </cell>
          <cell r="EP1129">
            <v>0</v>
          </cell>
          <cell r="ER1129">
            <v>0</v>
          </cell>
          <cell r="ET1129">
            <v>0</v>
          </cell>
          <cell r="EX1129">
            <v>0</v>
          </cell>
          <cell r="EZ1129">
            <v>0</v>
          </cell>
          <cell r="FD1129">
            <v>0</v>
          </cell>
          <cell r="FF1129">
            <v>0</v>
          </cell>
        </row>
        <row r="1130">
          <cell r="A1130" t="str">
            <v>NyLandvindDK-West-2020</v>
          </cell>
          <cell r="B1130" t="str">
            <v>DK-West</v>
          </cell>
          <cell r="G1130">
            <v>200</v>
          </cell>
          <cell r="H1130">
            <v>0</v>
          </cell>
          <cell r="N1130">
            <v>616.90931298578528</v>
          </cell>
          <cell r="AK1130">
            <v>200</v>
          </cell>
          <cell r="AL1130">
            <v>0</v>
          </cell>
          <cell r="AN1130">
            <v>0</v>
          </cell>
          <cell r="AO1130">
            <v>29.054999999999996</v>
          </cell>
          <cell r="AP1130">
            <v>9685</v>
          </cell>
          <cell r="AQ1130">
            <v>0</v>
          </cell>
          <cell r="BG1130" t="b">
            <v>1</v>
          </cell>
          <cell r="BO1130" t="b">
            <v>0</v>
          </cell>
          <cell r="CA1130" t="b">
            <v>0</v>
          </cell>
          <cell r="CB1130" t="b">
            <v>0</v>
          </cell>
          <cell r="CD1130" t="b">
            <v>0</v>
          </cell>
          <cell r="CE1130" t="b">
            <v>0</v>
          </cell>
          <cell r="CG1130" t="b">
            <v>0</v>
          </cell>
          <cell r="CH1130" t="b">
            <v>0</v>
          </cell>
          <cell r="CP1130" t="str">
            <v>ERWINWON</v>
          </cell>
          <cell r="CT1130" t="b">
            <v>0</v>
          </cell>
          <cell r="CV1130" t="b">
            <v>1</v>
          </cell>
          <cell r="CX1130" t="b">
            <v>1</v>
          </cell>
          <cell r="CZ1130" t="b">
            <v>0</v>
          </cell>
          <cell r="DB1130" t="b">
            <v>0</v>
          </cell>
          <cell r="DD1130" t="b">
            <v>0</v>
          </cell>
          <cell r="DF1130" t="b">
            <v>0</v>
          </cell>
          <cell r="DH1130" t="b">
            <v>0</v>
          </cell>
          <cell r="DJ1130" t="b">
            <v>0</v>
          </cell>
          <cell r="DL1130" t="b">
            <v>0</v>
          </cell>
          <cell r="DN1130" t="b">
            <v>0</v>
          </cell>
          <cell r="DP1130" t="b">
            <v>0</v>
          </cell>
          <cell r="DV1130">
            <v>0</v>
          </cell>
          <cell r="DX1130">
            <v>0</v>
          </cell>
          <cell r="DZ1130">
            <v>0</v>
          </cell>
          <cell r="EB1130">
            <v>0</v>
          </cell>
          <cell r="ED1130">
            <v>0</v>
          </cell>
          <cell r="EF1130">
            <v>0</v>
          </cell>
          <cell r="EJ1130">
            <v>0</v>
          </cell>
          <cell r="EL1130">
            <v>0</v>
          </cell>
          <cell r="EN1130">
            <v>0</v>
          </cell>
          <cell r="EP1130">
            <v>0</v>
          </cell>
          <cell r="ER1130">
            <v>0</v>
          </cell>
          <cell r="ET1130">
            <v>0</v>
          </cell>
          <cell r="EX1130">
            <v>0</v>
          </cell>
          <cell r="EZ1130">
            <v>0</v>
          </cell>
          <cell r="FD1130">
            <v>0</v>
          </cell>
          <cell r="FF1130">
            <v>0</v>
          </cell>
        </row>
        <row r="1131">
          <cell r="A1131" t="str">
            <v>NyLandvindDK-West-2020</v>
          </cell>
          <cell r="B1131" t="str">
            <v>DK-West</v>
          </cell>
          <cell r="G1131">
            <v>200</v>
          </cell>
          <cell r="H1131">
            <v>0</v>
          </cell>
          <cell r="N1131">
            <v>616.90931298578528</v>
          </cell>
          <cell r="AK1131">
            <v>200</v>
          </cell>
          <cell r="AL1131">
            <v>0</v>
          </cell>
          <cell r="AN1131">
            <v>0</v>
          </cell>
          <cell r="AO1131">
            <v>29.054999999999996</v>
          </cell>
          <cell r="AP1131">
            <v>9685</v>
          </cell>
          <cell r="AQ1131">
            <v>0</v>
          </cell>
          <cell r="BG1131" t="b">
            <v>1</v>
          </cell>
          <cell r="BO1131" t="b">
            <v>0</v>
          </cell>
          <cell r="CA1131" t="b">
            <v>0</v>
          </cell>
          <cell r="CB1131" t="b">
            <v>0</v>
          </cell>
          <cell r="CD1131" t="b">
            <v>0</v>
          </cell>
          <cell r="CE1131" t="b">
            <v>0</v>
          </cell>
          <cell r="CG1131" t="b">
            <v>0</v>
          </cell>
          <cell r="CH1131" t="b">
            <v>0</v>
          </cell>
          <cell r="CP1131" t="str">
            <v>ERWINWON</v>
          </cell>
          <cell r="CT1131" t="b">
            <v>0</v>
          </cell>
          <cell r="CV1131" t="b">
            <v>0</v>
          </cell>
          <cell r="CX1131" t="b">
            <v>0</v>
          </cell>
          <cell r="CZ1131" t="b">
            <v>1</v>
          </cell>
          <cell r="DB1131" t="b">
            <v>1</v>
          </cell>
          <cell r="DD1131" t="b">
            <v>0</v>
          </cell>
          <cell r="DF1131" t="b">
            <v>0</v>
          </cell>
          <cell r="DH1131" t="b">
            <v>0</v>
          </cell>
          <cell r="DJ1131" t="b">
            <v>0</v>
          </cell>
          <cell r="DL1131" t="b">
            <v>0</v>
          </cell>
          <cell r="DN1131" t="b">
            <v>0</v>
          </cell>
          <cell r="DP1131" t="b">
            <v>0</v>
          </cell>
          <cell r="DV1131">
            <v>0</v>
          </cell>
          <cell r="DX1131">
            <v>0</v>
          </cell>
          <cell r="DZ1131">
            <v>0</v>
          </cell>
          <cell r="EB1131">
            <v>0</v>
          </cell>
          <cell r="ED1131">
            <v>0</v>
          </cell>
          <cell r="EF1131">
            <v>0</v>
          </cell>
          <cell r="EJ1131">
            <v>0</v>
          </cell>
          <cell r="EL1131">
            <v>0</v>
          </cell>
          <cell r="EN1131">
            <v>0</v>
          </cell>
          <cell r="EP1131">
            <v>0</v>
          </cell>
          <cell r="ER1131">
            <v>0</v>
          </cell>
          <cell r="ET1131">
            <v>0</v>
          </cell>
          <cell r="EX1131">
            <v>0</v>
          </cell>
          <cell r="EZ1131">
            <v>0</v>
          </cell>
          <cell r="FD1131">
            <v>0</v>
          </cell>
          <cell r="FF1131">
            <v>0</v>
          </cell>
        </row>
        <row r="1132">
          <cell r="A1132" t="str">
            <v>NyLandvindDK-West-2021</v>
          </cell>
          <cell r="B1132" t="str">
            <v>DK-West</v>
          </cell>
          <cell r="G1132">
            <v>200.0000000000002</v>
          </cell>
          <cell r="H1132">
            <v>0</v>
          </cell>
          <cell r="N1132">
            <v>616.90931298578585</v>
          </cell>
          <cell r="AK1132">
            <v>200.0000000000002</v>
          </cell>
          <cell r="AL1132">
            <v>0</v>
          </cell>
          <cell r="AN1132">
            <v>0</v>
          </cell>
          <cell r="AO1132">
            <v>28.831500000000027</v>
          </cell>
          <cell r="AP1132">
            <v>9610.5000000000091</v>
          </cell>
          <cell r="AQ1132">
            <v>0</v>
          </cell>
          <cell r="BG1132" t="b">
            <v>1</v>
          </cell>
          <cell r="BO1132" t="b">
            <v>0</v>
          </cell>
          <cell r="CA1132" t="b">
            <v>0</v>
          </cell>
          <cell r="CB1132" t="b">
            <v>0</v>
          </cell>
          <cell r="CD1132" t="b">
            <v>0</v>
          </cell>
          <cell r="CE1132" t="b">
            <v>0</v>
          </cell>
          <cell r="CG1132" t="b">
            <v>0</v>
          </cell>
          <cell r="CH1132" t="b">
            <v>0</v>
          </cell>
          <cell r="CP1132" t="str">
            <v>ERWINWON</v>
          </cell>
          <cell r="CT1132" t="b">
            <v>0</v>
          </cell>
          <cell r="CV1132" t="b">
            <v>0</v>
          </cell>
          <cell r="CX1132" t="b">
            <v>1</v>
          </cell>
          <cell r="CZ1132" t="b">
            <v>0</v>
          </cell>
          <cell r="DB1132" t="b">
            <v>0</v>
          </cell>
          <cell r="DD1132" t="b">
            <v>0</v>
          </cell>
          <cell r="DF1132" t="b">
            <v>0</v>
          </cell>
          <cell r="DH1132" t="b">
            <v>0</v>
          </cell>
          <cell r="DJ1132" t="b">
            <v>0</v>
          </cell>
          <cell r="DL1132" t="b">
            <v>0</v>
          </cell>
          <cell r="DN1132" t="b">
            <v>0</v>
          </cell>
          <cell r="DP1132" t="b">
            <v>0</v>
          </cell>
          <cell r="DV1132">
            <v>0</v>
          </cell>
          <cell r="DX1132">
            <v>0</v>
          </cell>
          <cell r="DZ1132">
            <v>0</v>
          </cell>
          <cell r="EB1132">
            <v>0</v>
          </cell>
          <cell r="ED1132">
            <v>0</v>
          </cell>
          <cell r="EF1132">
            <v>0</v>
          </cell>
          <cell r="EJ1132">
            <v>0</v>
          </cell>
          <cell r="EL1132">
            <v>0</v>
          </cell>
          <cell r="EN1132">
            <v>0</v>
          </cell>
          <cell r="EP1132">
            <v>0</v>
          </cell>
          <cell r="ER1132">
            <v>0</v>
          </cell>
          <cell r="ET1132">
            <v>0</v>
          </cell>
          <cell r="EX1132">
            <v>0</v>
          </cell>
          <cell r="EZ1132">
            <v>0</v>
          </cell>
          <cell r="FD1132">
            <v>0</v>
          </cell>
          <cell r="FF1132">
            <v>0</v>
          </cell>
        </row>
        <row r="1133">
          <cell r="A1133" t="str">
            <v>NyLandvindDK-West-2021</v>
          </cell>
          <cell r="B1133" t="str">
            <v>DK-West</v>
          </cell>
          <cell r="G1133">
            <v>200.0000000000002</v>
          </cell>
          <cell r="H1133">
            <v>0</v>
          </cell>
          <cell r="N1133">
            <v>616.90931298578585</v>
          </cell>
          <cell r="AK1133">
            <v>200.0000000000002</v>
          </cell>
          <cell r="AL1133">
            <v>0</v>
          </cell>
          <cell r="AN1133">
            <v>0</v>
          </cell>
          <cell r="AO1133">
            <v>28.831500000000027</v>
          </cell>
          <cell r="AP1133">
            <v>9610.5000000000091</v>
          </cell>
          <cell r="AQ1133">
            <v>0</v>
          </cell>
          <cell r="BG1133" t="b">
            <v>1</v>
          </cell>
          <cell r="BO1133" t="b">
            <v>0</v>
          </cell>
          <cell r="CA1133" t="b">
            <v>0</v>
          </cell>
          <cell r="CB1133" t="b">
            <v>0</v>
          </cell>
          <cell r="CD1133" t="b">
            <v>0</v>
          </cell>
          <cell r="CE1133" t="b">
            <v>0</v>
          </cell>
          <cell r="CG1133" t="b">
            <v>0</v>
          </cell>
          <cell r="CH1133" t="b">
            <v>0</v>
          </cell>
          <cell r="CP1133" t="str">
            <v>ERWINWON</v>
          </cell>
          <cell r="CT1133" t="b">
            <v>0</v>
          </cell>
          <cell r="CV1133" t="b">
            <v>0</v>
          </cell>
          <cell r="CX1133" t="b">
            <v>0</v>
          </cell>
          <cell r="CZ1133" t="b">
            <v>1</v>
          </cell>
          <cell r="DB1133" t="b">
            <v>1</v>
          </cell>
          <cell r="DD1133" t="b">
            <v>0</v>
          </cell>
          <cell r="DF1133" t="b">
            <v>0</v>
          </cell>
          <cell r="DH1133" t="b">
            <v>0</v>
          </cell>
          <cell r="DJ1133" t="b">
            <v>0</v>
          </cell>
          <cell r="DL1133" t="b">
            <v>0</v>
          </cell>
          <cell r="DN1133" t="b">
            <v>0</v>
          </cell>
          <cell r="DP1133" t="b">
            <v>0</v>
          </cell>
          <cell r="DV1133">
            <v>0</v>
          </cell>
          <cell r="DX1133">
            <v>0</v>
          </cell>
          <cell r="DZ1133">
            <v>0</v>
          </cell>
          <cell r="EB1133">
            <v>0</v>
          </cell>
          <cell r="ED1133">
            <v>0</v>
          </cell>
          <cell r="EF1133">
            <v>0</v>
          </cell>
          <cell r="EJ1133">
            <v>0</v>
          </cell>
          <cell r="EL1133">
            <v>0</v>
          </cell>
          <cell r="EN1133">
            <v>0</v>
          </cell>
          <cell r="EP1133">
            <v>0</v>
          </cell>
          <cell r="ER1133">
            <v>0</v>
          </cell>
          <cell r="ET1133">
            <v>0</v>
          </cell>
          <cell r="EX1133">
            <v>0</v>
          </cell>
          <cell r="EZ1133">
            <v>0</v>
          </cell>
          <cell r="FD1133">
            <v>0</v>
          </cell>
          <cell r="FF1133">
            <v>0</v>
          </cell>
        </row>
        <row r="1134">
          <cell r="A1134" t="str">
            <v>NyLandvindDK-West-2022</v>
          </cell>
          <cell r="B1134" t="str">
            <v>DK-West</v>
          </cell>
          <cell r="G1134">
            <v>200</v>
          </cell>
          <cell r="H1134">
            <v>0</v>
          </cell>
          <cell r="N1134">
            <v>616.90931298578528</v>
          </cell>
          <cell r="AK1134">
            <v>200</v>
          </cell>
          <cell r="AL1134">
            <v>0</v>
          </cell>
          <cell r="AN1134">
            <v>0</v>
          </cell>
          <cell r="AO1134">
            <v>28.608000000000001</v>
          </cell>
          <cell r="AP1134">
            <v>9536</v>
          </cell>
          <cell r="AQ1134">
            <v>0</v>
          </cell>
          <cell r="BG1134" t="b">
            <v>1</v>
          </cell>
          <cell r="BO1134" t="b">
            <v>0</v>
          </cell>
          <cell r="CA1134" t="b">
            <v>0</v>
          </cell>
          <cell r="CB1134" t="b">
            <v>0</v>
          </cell>
          <cell r="CD1134" t="b">
            <v>0</v>
          </cell>
          <cell r="CE1134" t="b">
            <v>0</v>
          </cell>
          <cell r="CG1134" t="b">
            <v>0</v>
          </cell>
          <cell r="CH1134" t="b">
            <v>0</v>
          </cell>
          <cell r="CP1134" t="str">
            <v>ERWINWON</v>
          </cell>
          <cell r="CT1134" t="b">
            <v>0</v>
          </cell>
          <cell r="CV1134" t="b">
            <v>0</v>
          </cell>
          <cell r="CX1134" t="b">
            <v>1</v>
          </cell>
          <cell r="CZ1134" t="b">
            <v>0</v>
          </cell>
          <cell r="DB1134" t="b">
            <v>0</v>
          </cell>
          <cell r="DD1134" t="b">
            <v>0</v>
          </cell>
          <cell r="DF1134" t="b">
            <v>0</v>
          </cell>
          <cell r="DH1134" t="b">
            <v>0</v>
          </cell>
          <cell r="DJ1134" t="b">
            <v>0</v>
          </cell>
          <cell r="DL1134" t="b">
            <v>0</v>
          </cell>
          <cell r="DN1134" t="b">
            <v>0</v>
          </cell>
          <cell r="DP1134" t="b">
            <v>0</v>
          </cell>
          <cell r="DV1134">
            <v>0</v>
          </cell>
          <cell r="DX1134">
            <v>0</v>
          </cell>
          <cell r="DZ1134">
            <v>0</v>
          </cell>
          <cell r="EB1134">
            <v>0</v>
          </cell>
          <cell r="ED1134">
            <v>0</v>
          </cell>
          <cell r="EF1134">
            <v>0</v>
          </cell>
          <cell r="EJ1134">
            <v>0</v>
          </cell>
          <cell r="EL1134">
            <v>0</v>
          </cell>
          <cell r="EN1134">
            <v>0</v>
          </cell>
          <cell r="EP1134">
            <v>0</v>
          </cell>
          <cell r="ER1134">
            <v>0</v>
          </cell>
          <cell r="ET1134">
            <v>0</v>
          </cell>
          <cell r="EX1134">
            <v>0</v>
          </cell>
          <cell r="EZ1134">
            <v>0</v>
          </cell>
          <cell r="FD1134">
            <v>0</v>
          </cell>
          <cell r="FF1134">
            <v>0</v>
          </cell>
        </row>
        <row r="1135">
          <cell r="A1135" t="str">
            <v>NyLandvindDK-West-2022</v>
          </cell>
          <cell r="B1135" t="str">
            <v>DK-West</v>
          </cell>
          <cell r="G1135">
            <v>200</v>
          </cell>
          <cell r="H1135">
            <v>0</v>
          </cell>
          <cell r="N1135">
            <v>616.90931298578528</v>
          </cell>
          <cell r="AK1135">
            <v>200</v>
          </cell>
          <cell r="AL1135">
            <v>0</v>
          </cell>
          <cell r="AN1135">
            <v>0</v>
          </cell>
          <cell r="AO1135">
            <v>28.608000000000001</v>
          </cell>
          <cell r="AP1135">
            <v>9536</v>
          </cell>
          <cell r="AQ1135">
            <v>0</v>
          </cell>
          <cell r="BG1135" t="b">
            <v>1</v>
          </cell>
          <cell r="BO1135" t="b">
            <v>0</v>
          </cell>
          <cell r="CA1135" t="b">
            <v>0</v>
          </cell>
          <cell r="CB1135" t="b">
            <v>0</v>
          </cell>
          <cell r="CD1135" t="b">
            <v>0</v>
          </cell>
          <cell r="CE1135" t="b">
            <v>0</v>
          </cell>
          <cell r="CG1135" t="b">
            <v>0</v>
          </cell>
          <cell r="CH1135" t="b">
            <v>0</v>
          </cell>
          <cell r="CP1135" t="str">
            <v>ERWINWON</v>
          </cell>
          <cell r="CT1135" t="b">
            <v>0</v>
          </cell>
          <cell r="CV1135" t="b">
            <v>0</v>
          </cell>
          <cell r="CX1135" t="b">
            <v>0</v>
          </cell>
          <cell r="CZ1135" t="b">
            <v>1</v>
          </cell>
          <cell r="DB1135" t="b">
            <v>1</v>
          </cell>
          <cell r="DD1135" t="b">
            <v>0</v>
          </cell>
          <cell r="DF1135" t="b">
            <v>0</v>
          </cell>
          <cell r="DH1135" t="b">
            <v>0</v>
          </cell>
          <cell r="DJ1135" t="b">
            <v>0</v>
          </cell>
          <cell r="DL1135" t="b">
            <v>0</v>
          </cell>
          <cell r="DN1135" t="b">
            <v>0</v>
          </cell>
          <cell r="DP1135" t="b">
            <v>0</v>
          </cell>
          <cell r="DV1135">
            <v>0</v>
          </cell>
          <cell r="DX1135">
            <v>0</v>
          </cell>
          <cell r="DZ1135">
            <v>0</v>
          </cell>
          <cell r="EB1135">
            <v>0</v>
          </cell>
          <cell r="ED1135">
            <v>0</v>
          </cell>
          <cell r="EF1135">
            <v>0</v>
          </cell>
          <cell r="EJ1135">
            <v>0</v>
          </cell>
          <cell r="EL1135">
            <v>0</v>
          </cell>
          <cell r="EN1135">
            <v>0</v>
          </cell>
          <cell r="EP1135">
            <v>0</v>
          </cell>
          <cell r="ER1135">
            <v>0</v>
          </cell>
          <cell r="ET1135">
            <v>0</v>
          </cell>
          <cell r="EX1135">
            <v>0</v>
          </cell>
          <cell r="EZ1135">
            <v>0</v>
          </cell>
          <cell r="FD1135">
            <v>0</v>
          </cell>
          <cell r="FF1135">
            <v>0</v>
          </cell>
        </row>
        <row r="1136">
          <cell r="A1136" t="str">
            <v>NyLandvindDK-West-2023</v>
          </cell>
          <cell r="B1136" t="str">
            <v>DK-West</v>
          </cell>
          <cell r="G1136">
            <v>200</v>
          </cell>
          <cell r="H1136">
            <v>0</v>
          </cell>
          <cell r="N1136">
            <v>616.90931298578528</v>
          </cell>
          <cell r="AK1136">
            <v>200</v>
          </cell>
          <cell r="AL1136">
            <v>0</v>
          </cell>
          <cell r="AN1136">
            <v>0</v>
          </cell>
          <cell r="AO1136">
            <v>28.384500000000003</v>
          </cell>
          <cell r="AP1136">
            <v>9461.5</v>
          </cell>
          <cell r="AQ1136">
            <v>0</v>
          </cell>
          <cell r="BG1136" t="b">
            <v>1</v>
          </cell>
          <cell r="BO1136" t="b">
            <v>0</v>
          </cell>
          <cell r="CA1136" t="b">
            <v>0</v>
          </cell>
          <cell r="CB1136" t="b">
            <v>0</v>
          </cell>
          <cell r="CD1136" t="b">
            <v>0</v>
          </cell>
          <cell r="CE1136" t="b">
            <v>0</v>
          </cell>
          <cell r="CG1136" t="b">
            <v>0</v>
          </cell>
          <cell r="CH1136" t="b">
            <v>0</v>
          </cell>
          <cell r="CP1136" t="str">
            <v>ERWINWON</v>
          </cell>
          <cell r="CT1136" t="b">
            <v>0</v>
          </cell>
          <cell r="CV1136" t="b">
            <v>0</v>
          </cell>
          <cell r="CX1136" t="b">
            <v>1</v>
          </cell>
          <cell r="CZ1136" t="b">
            <v>0</v>
          </cell>
          <cell r="DB1136" t="b">
            <v>0</v>
          </cell>
          <cell r="DD1136" t="b">
            <v>0</v>
          </cell>
          <cell r="DF1136" t="b">
            <v>0</v>
          </cell>
          <cell r="DH1136" t="b">
            <v>0</v>
          </cell>
          <cell r="DJ1136" t="b">
            <v>0</v>
          </cell>
          <cell r="DL1136" t="b">
            <v>0</v>
          </cell>
          <cell r="DN1136" t="b">
            <v>0</v>
          </cell>
          <cell r="DP1136" t="b">
            <v>0</v>
          </cell>
          <cell r="DV1136">
            <v>0</v>
          </cell>
          <cell r="DX1136">
            <v>0</v>
          </cell>
          <cell r="DZ1136">
            <v>0</v>
          </cell>
          <cell r="EB1136">
            <v>0</v>
          </cell>
          <cell r="ED1136">
            <v>0</v>
          </cell>
          <cell r="EF1136">
            <v>0</v>
          </cell>
          <cell r="EJ1136">
            <v>0</v>
          </cell>
          <cell r="EL1136">
            <v>0</v>
          </cell>
          <cell r="EN1136">
            <v>0</v>
          </cell>
          <cell r="EP1136">
            <v>0</v>
          </cell>
          <cell r="ER1136">
            <v>0</v>
          </cell>
          <cell r="ET1136">
            <v>0</v>
          </cell>
          <cell r="EX1136">
            <v>0</v>
          </cell>
          <cell r="EZ1136">
            <v>0</v>
          </cell>
          <cell r="FD1136">
            <v>0</v>
          </cell>
          <cell r="FF1136">
            <v>0</v>
          </cell>
        </row>
        <row r="1137">
          <cell r="A1137" t="str">
            <v>NyLandvindDK-West-2023</v>
          </cell>
          <cell r="B1137" t="str">
            <v>DK-West</v>
          </cell>
          <cell r="G1137">
            <v>200</v>
          </cell>
          <cell r="H1137">
            <v>0</v>
          </cell>
          <cell r="N1137">
            <v>616.90931298578528</v>
          </cell>
          <cell r="AK1137">
            <v>200</v>
          </cell>
          <cell r="AL1137">
            <v>0</v>
          </cell>
          <cell r="AN1137">
            <v>0</v>
          </cell>
          <cell r="AO1137">
            <v>28.384500000000003</v>
          </cell>
          <cell r="AP1137">
            <v>9461.5</v>
          </cell>
          <cell r="AQ1137">
            <v>0</v>
          </cell>
          <cell r="BG1137" t="b">
            <v>1</v>
          </cell>
          <cell r="BO1137" t="b">
            <v>0</v>
          </cell>
          <cell r="CA1137" t="b">
            <v>0</v>
          </cell>
          <cell r="CB1137" t="b">
            <v>0</v>
          </cell>
          <cell r="CD1137" t="b">
            <v>0</v>
          </cell>
          <cell r="CE1137" t="b">
            <v>0</v>
          </cell>
          <cell r="CG1137" t="b">
            <v>0</v>
          </cell>
          <cell r="CH1137" t="b">
            <v>0</v>
          </cell>
          <cell r="CP1137" t="str">
            <v>ERWINWON</v>
          </cell>
          <cell r="CT1137" t="b">
            <v>0</v>
          </cell>
          <cell r="CV1137" t="b">
            <v>0</v>
          </cell>
          <cell r="CX1137" t="b">
            <v>0</v>
          </cell>
          <cell r="CZ1137" t="b">
            <v>1</v>
          </cell>
          <cell r="DB1137" t="b">
            <v>1</v>
          </cell>
          <cell r="DD1137" t="b">
            <v>0</v>
          </cell>
          <cell r="DF1137" t="b">
            <v>0</v>
          </cell>
          <cell r="DH1137" t="b">
            <v>0</v>
          </cell>
          <cell r="DJ1137" t="b">
            <v>0</v>
          </cell>
          <cell r="DL1137" t="b">
            <v>0</v>
          </cell>
          <cell r="DN1137" t="b">
            <v>0</v>
          </cell>
          <cell r="DP1137" t="b">
            <v>0</v>
          </cell>
          <cell r="DV1137">
            <v>0</v>
          </cell>
          <cell r="DX1137">
            <v>0</v>
          </cell>
          <cell r="DZ1137">
            <v>0</v>
          </cell>
          <cell r="EB1137">
            <v>0</v>
          </cell>
          <cell r="ED1137">
            <v>0</v>
          </cell>
          <cell r="EF1137">
            <v>0</v>
          </cell>
          <cell r="EJ1137">
            <v>0</v>
          </cell>
          <cell r="EL1137">
            <v>0</v>
          </cell>
          <cell r="EN1137">
            <v>0</v>
          </cell>
          <cell r="EP1137">
            <v>0</v>
          </cell>
          <cell r="ER1137">
            <v>0</v>
          </cell>
          <cell r="ET1137">
            <v>0</v>
          </cell>
          <cell r="EX1137">
            <v>0</v>
          </cell>
          <cell r="EZ1137">
            <v>0</v>
          </cell>
          <cell r="FD1137">
            <v>0</v>
          </cell>
          <cell r="FF1137">
            <v>0</v>
          </cell>
        </row>
        <row r="1138">
          <cell r="A1138" t="str">
            <v>NyLandvindDK-West-2024</v>
          </cell>
          <cell r="B1138" t="str">
            <v>DK-West</v>
          </cell>
          <cell r="G1138">
            <v>79.999999999999829</v>
          </cell>
          <cell r="H1138">
            <v>0</v>
          </cell>
          <cell r="N1138">
            <v>246.76372519431357</v>
          </cell>
          <cell r="AK1138">
            <v>79.999999999999829</v>
          </cell>
          <cell r="AL1138">
            <v>0</v>
          </cell>
          <cell r="AN1138">
            <v>0</v>
          </cell>
          <cell r="AO1138">
            <v>11.264399999999977</v>
          </cell>
          <cell r="AP1138">
            <v>3754.7999999999915</v>
          </cell>
          <cell r="AQ1138">
            <v>0</v>
          </cell>
          <cell r="BG1138" t="b">
            <v>1</v>
          </cell>
          <cell r="BO1138" t="b">
            <v>0</v>
          </cell>
          <cell r="CA1138" t="b">
            <v>0</v>
          </cell>
          <cell r="CB1138" t="b">
            <v>0</v>
          </cell>
          <cell r="CD1138" t="b">
            <v>0</v>
          </cell>
          <cell r="CE1138" t="b">
            <v>0</v>
          </cell>
          <cell r="CG1138" t="b">
            <v>0</v>
          </cell>
          <cell r="CH1138" t="b">
            <v>0</v>
          </cell>
          <cell r="CP1138" t="str">
            <v>ERWINWON</v>
          </cell>
          <cell r="CT1138" t="b">
            <v>0</v>
          </cell>
          <cell r="CV1138" t="b">
            <v>0</v>
          </cell>
          <cell r="CX1138" t="b">
            <v>1</v>
          </cell>
          <cell r="CZ1138" t="b">
            <v>1</v>
          </cell>
          <cell r="DB1138" t="b">
            <v>0</v>
          </cell>
          <cell r="DD1138" t="b">
            <v>0</v>
          </cell>
          <cell r="DF1138" t="b">
            <v>0</v>
          </cell>
          <cell r="DH1138" t="b">
            <v>0</v>
          </cell>
          <cell r="DJ1138" t="b">
            <v>0</v>
          </cell>
          <cell r="DL1138" t="b">
            <v>0</v>
          </cell>
          <cell r="DN1138" t="b">
            <v>0</v>
          </cell>
          <cell r="DP1138" t="b">
            <v>0</v>
          </cell>
          <cell r="DV1138">
            <v>0</v>
          </cell>
          <cell r="DX1138">
            <v>0</v>
          </cell>
          <cell r="DZ1138">
            <v>0</v>
          </cell>
          <cell r="EB1138">
            <v>0</v>
          </cell>
          <cell r="ED1138">
            <v>0</v>
          </cell>
          <cell r="EF1138">
            <v>0</v>
          </cell>
          <cell r="EJ1138">
            <v>0</v>
          </cell>
          <cell r="EL1138">
            <v>0</v>
          </cell>
          <cell r="EN1138">
            <v>0</v>
          </cell>
          <cell r="EP1138">
            <v>0</v>
          </cell>
          <cell r="ER1138">
            <v>0</v>
          </cell>
          <cell r="ET1138">
            <v>0</v>
          </cell>
          <cell r="EX1138">
            <v>0</v>
          </cell>
          <cell r="EZ1138">
            <v>0</v>
          </cell>
          <cell r="FD1138">
            <v>0</v>
          </cell>
          <cell r="FF1138">
            <v>0</v>
          </cell>
        </row>
        <row r="1139">
          <cell r="A1139" t="str">
            <v>NyLandvindDK-West-2024</v>
          </cell>
          <cell r="B1139" t="str">
            <v>DK-West</v>
          </cell>
          <cell r="G1139">
            <v>79.999999999999829</v>
          </cell>
          <cell r="H1139">
            <v>0</v>
          </cell>
          <cell r="N1139">
            <v>246.76372519431357</v>
          </cell>
          <cell r="AK1139">
            <v>79.999999999999829</v>
          </cell>
          <cell r="AL1139">
            <v>0</v>
          </cell>
          <cell r="AN1139">
            <v>0</v>
          </cell>
          <cell r="AO1139">
            <v>11.264399999999977</v>
          </cell>
          <cell r="AP1139">
            <v>3754.7999999999915</v>
          </cell>
          <cell r="AQ1139">
            <v>0</v>
          </cell>
          <cell r="BG1139" t="b">
            <v>1</v>
          </cell>
          <cell r="BO1139" t="b">
            <v>0</v>
          </cell>
          <cell r="CA1139" t="b">
            <v>0</v>
          </cell>
          <cell r="CB1139" t="b">
            <v>0</v>
          </cell>
          <cell r="CD1139" t="b">
            <v>0</v>
          </cell>
          <cell r="CE1139" t="b">
            <v>0</v>
          </cell>
          <cell r="CG1139" t="b">
            <v>0</v>
          </cell>
          <cell r="CH1139" t="b">
            <v>0</v>
          </cell>
          <cell r="CP1139" t="str">
            <v>ERWINWON</v>
          </cell>
          <cell r="CT1139" t="b">
            <v>0</v>
          </cell>
          <cell r="CV1139" t="b">
            <v>0</v>
          </cell>
          <cell r="CX1139" t="b">
            <v>0</v>
          </cell>
          <cell r="CZ1139" t="b">
            <v>0</v>
          </cell>
          <cell r="DB1139" t="b">
            <v>1</v>
          </cell>
          <cell r="DD1139" t="b">
            <v>0</v>
          </cell>
          <cell r="DF1139" t="b">
            <v>0</v>
          </cell>
          <cell r="DH1139" t="b">
            <v>0</v>
          </cell>
          <cell r="DJ1139" t="b">
            <v>0</v>
          </cell>
          <cell r="DL1139" t="b">
            <v>0</v>
          </cell>
          <cell r="DN1139" t="b">
            <v>0</v>
          </cell>
          <cell r="DP1139" t="b">
            <v>0</v>
          </cell>
          <cell r="DV1139">
            <v>0</v>
          </cell>
          <cell r="DX1139">
            <v>0</v>
          </cell>
          <cell r="DZ1139">
            <v>0</v>
          </cell>
          <cell r="EB1139">
            <v>0</v>
          </cell>
          <cell r="ED1139">
            <v>0</v>
          </cell>
          <cell r="EF1139">
            <v>0</v>
          </cell>
          <cell r="EJ1139">
            <v>0</v>
          </cell>
          <cell r="EL1139">
            <v>0</v>
          </cell>
          <cell r="EN1139">
            <v>0</v>
          </cell>
          <cell r="EP1139">
            <v>0</v>
          </cell>
          <cell r="ER1139">
            <v>0</v>
          </cell>
          <cell r="ET1139">
            <v>0</v>
          </cell>
          <cell r="EX1139">
            <v>0</v>
          </cell>
          <cell r="EZ1139">
            <v>0</v>
          </cell>
          <cell r="FD1139">
            <v>0</v>
          </cell>
          <cell r="FF1139">
            <v>0</v>
          </cell>
        </row>
        <row r="1140">
          <cell r="A1140" t="str">
            <v>NyLandvindDK-West-2025</v>
          </cell>
          <cell r="B1140" t="str">
            <v>DK-West</v>
          </cell>
          <cell r="G1140">
            <v>80</v>
          </cell>
          <cell r="H1140">
            <v>0</v>
          </cell>
          <cell r="N1140">
            <v>246.76372519431408</v>
          </cell>
          <cell r="AK1140">
            <v>80</v>
          </cell>
          <cell r="AL1140">
            <v>0</v>
          </cell>
          <cell r="AN1140">
            <v>0</v>
          </cell>
          <cell r="AO1140">
            <v>11.175000000000001</v>
          </cell>
          <cell r="AP1140">
            <v>3724.9999999999995</v>
          </cell>
          <cell r="AQ1140">
            <v>0</v>
          </cell>
          <cell r="BG1140" t="b">
            <v>1</v>
          </cell>
          <cell r="BO1140" t="b">
            <v>0</v>
          </cell>
          <cell r="CA1140" t="b">
            <v>0</v>
          </cell>
          <cell r="CB1140" t="b">
            <v>0</v>
          </cell>
          <cell r="CD1140" t="b">
            <v>0</v>
          </cell>
          <cell r="CE1140" t="b">
            <v>0</v>
          </cell>
          <cell r="CG1140" t="b">
            <v>0</v>
          </cell>
          <cell r="CH1140" t="b">
            <v>0</v>
          </cell>
          <cell r="CP1140" t="str">
            <v>ERWINWON</v>
          </cell>
          <cell r="CT1140" t="b">
            <v>0</v>
          </cell>
          <cell r="CV1140" t="b">
            <v>0</v>
          </cell>
          <cell r="CX1140" t="b">
            <v>1</v>
          </cell>
          <cell r="CZ1140" t="b">
            <v>1</v>
          </cell>
          <cell r="DB1140" t="b">
            <v>0</v>
          </cell>
          <cell r="DD1140" t="b">
            <v>0</v>
          </cell>
          <cell r="DF1140" t="b">
            <v>0</v>
          </cell>
          <cell r="DH1140" t="b">
            <v>0</v>
          </cell>
          <cell r="DJ1140" t="b">
            <v>0</v>
          </cell>
          <cell r="DL1140" t="b">
            <v>0</v>
          </cell>
          <cell r="DN1140" t="b">
            <v>0</v>
          </cell>
          <cell r="DP1140" t="b">
            <v>0</v>
          </cell>
          <cell r="DV1140">
            <v>0</v>
          </cell>
          <cell r="DX1140">
            <v>0</v>
          </cell>
          <cell r="DZ1140">
            <v>0</v>
          </cell>
          <cell r="EB1140">
            <v>0</v>
          </cell>
          <cell r="ED1140">
            <v>0</v>
          </cell>
          <cell r="EF1140">
            <v>0</v>
          </cell>
          <cell r="EJ1140">
            <v>0</v>
          </cell>
          <cell r="EL1140">
            <v>0</v>
          </cell>
          <cell r="EN1140">
            <v>0</v>
          </cell>
          <cell r="EP1140">
            <v>0</v>
          </cell>
          <cell r="ER1140">
            <v>0</v>
          </cell>
          <cell r="ET1140">
            <v>0</v>
          </cell>
          <cell r="EX1140">
            <v>0</v>
          </cell>
          <cell r="EZ1140">
            <v>0</v>
          </cell>
          <cell r="FD1140">
            <v>0</v>
          </cell>
          <cell r="FF1140">
            <v>0</v>
          </cell>
        </row>
        <row r="1141">
          <cell r="A1141" t="str">
            <v>NyLandvindDK-West-2025</v>
          </cell>
          <cell r="B1141" t="str">
            <v>DK-West</v>
          </cell>
          <cell r="G1141">
            <v>80</v>
          </cell>
          <cell r="H1141">
            <v>0</v>
          </cell>
          <cell r="N1141">
            <v>246.76372519431408</v>
          </cell>
          <cell r="AK1141">
            <v>80</v>
          </cell>
          <cell r="AL1141">
            <v>0</v>
          </cell>
          <cell r="AN1141">
            <v>0</v>
          </cell>
          <cell r="AO1141">
            <v>11.175000000000001</v>
          </cell>
          <cell r="AP1141">
            <v>3724.9999999999995</v>
          </cell>
          <cell r="AQ1141">
            <v>0</v>
          </cell>
          <cell r="BG1141" t="b">
            <v>1</v>
          </cell>
          <cell r="BO1141" t="b">
            <v>0</v>
          </cell>
          <cell r="CA1141" t="b">
            <v>0</v>
          </cell>
          <cell r="CB1141" t="b">
            <v>0</v>
          </cell>
          <cell r="CD1141" t="b">
            <v>0</v>
          </cell>
          <cell r="CE1141" t="b">
            <v>0</v>
          </cell>
          <cell r="CG1141" t="b">
            <v>0</v>
          </cell>
          <cell r="CH1141" t="b">
            <v>0</v>
          </cell>
          <cell r="CP1141" t="str">
            <v>ERWINWON</v>
          </cell>
          <cell r="CT1141" t="b">
            <v>0</v>
          </cell>
          <cell r="CV1141" t="b">
            <v>0</v>
          </cell>
          <cell r="CX1141" t="b">
            <v>0</v>
          </cell>
          <cell r="CZ1141" t="b">
            <v>0</v>
          </cell>
          <cell r="DB1141" t="b">
            <v>1</v>
          </cell>
          <cell r="DD1141" t="b">
            <v>0</v>
          </cell>
          <cell r="DF1141" t="b">
            <v>0</v>
          </cell>
          <cell r="DH1141" t="b">
            <v>0</v>
          </cell>
          <cell r="DJ1141" t="b">
            <v>0</v>
          </cell>
          <cell r="DL1141" t="b">
            <v>0</v>
          </cell>
          <cell r="DN1141" t="b">
            <v>0</v>
          </cell>
          <cell r="DP1141" t="b">
            <v>0</v>
          </cell>
          <cell r="DV1141">
            <v>0</v>
          </cell>
          <cell r="DX1141">
            <v>0</v>
          </cell>
          <cell r="DZ1141">
            <v>0</v>
          </cell>
          <cell r="EB1141">
            <v>0</v>
          </cell>
          <cell r="ED1141">
            <v>0</v>
          </cell>
          <cell r="EF1141">
            <v>0</v>
          </cell>
          <cell r="EJ1141">
            <v>0</v>
          </cell>
          <cell r="EL1141">
            <v>0</v>
          </cell>
          <cell r="EN1141">
            <v>0</v>
          </cell>
          <cell r="EP1141">
            <v>0</v>
          </cell>
          <cell r="ER1141">
            <v>0</v>
          </cell>
          <cell r="ET1141">
            <v>0</v>
          </cell>
          <cell r="EX1141">
            <v>0</v>
          </cell>
          <cell r="EZ1141">
            <v>0</v>
          </cell>
          <cell r="FD1141">
            <v>0</v>
          </cell>
          <cell r="FF1141">
            <v>0</v>
          </cell>
        </row>
        <row r="1142">
          <cell r="A1142" t="str">
            <v>NyLandvindDK-West-2026</v>
          </cell>
          <cell r="B1142" t="str">
            <v>DK-West</v>
          </cell>
          <cell r="G1142">
            <v>80</v>
          </cell>
          <cell r="H1142">
            <v>0</v>
          </cell>
          <cell r="N1142">
            <v>246.76372519431408</v>
          </cell>
          <cell r="AK1142">
            <v>80</v>
          </cell>
          <cell r="AL1142">
            <v>0</v>
          </cell>
          <cell r="AN1142">
            <v>0</v>
          </cell>
          <cell r="AO1142">
            <v>11.085600000000003</v>
          </cell>
          <cell r="AP1142">
            <v>3695.1999999999994</v>
          </cell>
          <cell r="AQ1142">
            <v>0</v>
          </cell>
          <cell r="BG1142" t="b">
            <v>1</v>
          </cell>
          <cell r="BO1142" t="b">
            <v>0</v>
          </cell>
          <cell r="CA1142" t="b">
            <v>0</v>
          </cell>
          <cell r="CB1142" t="b">
            <v>0</v>
          </cell>
          <cell r="CD1142" t="b">
            <v>0</v>
          </cell>
          <cell r="CE1142" t="b">
            <v>0</v>
          </cell>
          <cell r="CG1142" t="b">
            <v>0</v>
          </cell>
          <cell r="CH1142" t="b">
            <v>0</v>
          </cell>
          <cell r="CP1142" t="str">
            <v>ERWINWON</v>
          </cell>
          <cell r="CT1142" t="b">
            <v>0</v>
          </cell>
          <cell r="CV1142" t="b">
            <v>0</v>
          </cell>
          <cell r="CX1142" t="b">
            <v>0</v>
          </cell>
          <cell r="CZ1142" t="b">
            <v>1</v>
          </cell>
          <cell r="DB1142" t="b">
            <v>0</v>
          </cell>
          <cell r="DD1142" t="b">
            <v>0</v>
          </cell>
          <cell r="DF1142" t="b">
            <v>0</v>
          </cell>
          <cell r="DH1142" t="b">
            <v>0</v>
          </cell>
          <cell r="DJ1142" t="b">
            <v>0</v>
          </cell>
          <cell r="DL1142" t="b">
            <v>0</v>
          </cell>
          <cell r="DN1142" t="b">
            <v>0</v>
          </cell>
          <cell r="DP1142" t="b">
            <v>0</v>
          </cell>
          <cell r="DV1142">
            <v>0</v>
          </cell>
          <cell r="DX1142">
            <v>0</v>
          </cell>
          <cell r="DZ1142">
            <v>0</v>
          </cell>
          <cell r="EB1142">
            <v>0</v>
          </cell>
          <cell r="ED1142">
            <v>0</v>
          </cell>
          <cell r="EF1142">
            <v>0</v>
          </cell>
          <cell r="EJ1142">
            <v>0</v>
          </cell>
          <cell r="EL1142">
            <v>0</v>
          </cell>
          <cell r="EN1142">
            <v>0</v>
          </cell>
          <cell r="EP1142">
            <v>0</v>
          </cell>
          <cell r="ER1142">
            <v>0</v>
          </cell>
          <cell r="ET1142">
            <v>0</v>
          </cell>
          <cell r="EX1142">
            <v>0</v>
          </cell>
          <cell r="EZ1142">
            <v>0</v>
          </cell>
          <cell r="FD1142">
            <v>0</v>
          </cell>
          <cell r="FF1142">
            <v>0</v>
          </cell>
        </row>
        <row r="1143">
          <cell r="A1143" t="str">
            <v>NyLandvindDK-West-2026</v>
          </cell>
          <cell r="B1143" t="str">
            <v>DK-West</v>
          </cell>
          <cell r="G1143">
            <v>80</v>
          </cell>
          <cell r="H1143">
            <v>0</v>
          </cell>
          <cell r="N1143">
            <v>246.76372519431408</v>
          </cell>
          <cell r="AK1143">
            <v>80</v>
          </cell>
          <cell r="AL1143">
            <v>0</v>
          </cell>
          <cell r="AN1143">
            <v>0</v>
          </cell>
          <cell r="AO1143">
            <v>11.085600000000003</v>
          </cell>
          <cell r="AP1143">
            <v>3695.1999999999994</v>
          </cell>
          <cell r="AQ1143">
            <v>0</v>
          </cell>
          <cell r="BG1143" t="b">
            <v>1</v>
          </cell>
          <cell r="BO1143" t="b">
            <v>0</v>
          </cell>
          <cell r="CA1143" t="b">
            <v>0</v>
          </cell>
          <cell r="CB1143" t="b">
            <v>0</v>
          </cell>
          <cell r="CD1143" t="b">
            <v>0</v>
          </cell>
          <cell r="CE1143" t="b">
            <v>0</v>
          </cell>
          <cell r="CG1143" t="b">
            <v>0</v>
          </cell>
          <cell r="CH1143" t="b">
            <v>0</v>
          </cell>
          <cell r="CP1143" t="str">
            <v>ERWINWON</v>
          </cell>
          <cell r="CT1143" t="b">
            <v>0</v>
          </cell>
          <cell r="CV1143" t="b">
            <v>0</v>
          </cell>
          <cell r="CX1143" t="b">
            <v>0</v>
          </cell>
          <cell r="CZ1143" t="b">
            <v>0</v>
          </cell>
          <cell r="DB1143" t="b">
            <v>1</v>
          </cell>
          <cell r="DD1143" t="b">
            <v>0</v>
          </cell>
          <cell r="DF1143" t="b">
            <v>0</v>
          </cell>
          <cell r="DH1143" t="b">
            <v>0</v>
          </cell>
          <cell r="DJ1143" t="b">
            <v>0</v>
          </cell>
          <cell r="DL1143" t="b">
            <v>0</v>
          </cell>
          <cell r="DN1143" t="b">
            <v>0</v>
          </cell>
          <cell r="DP1143" t="b">
            <v>0</v>
          </cell>
          <cell r="DV1143">
            <v>0</v>
          </cell>
          <cell r="DX1143">
            <v>0</v>
          </cell>
          <cell r="DZ1143">
            <v>0</v>
          </cell>
          <cell r="EB1143">
            <v>0</v>
          </cell>
          <cell r="ED1143">
            <v>0</v>
          </cell>
          <cell r="EF1143">
            <v>0</v>
          </cell>
          <cell r="EJ1143">
            <v>0</v>
          </cell>
          <cell r="EL1143">
            <v>0</v>
          </cell>
          <cell r="EN1143">
            <v>0</v>
          </cell>
          <cell r="EP1143">
            <v>0</v>
          </cell>
          <cell r="ER1143">
            <v>0</v>
          </cell>
          <cell r="ET1143">
            <v>0</v>
          </cell>
          <cell r="EX1143">
            <v>0</v>
          </cell>
          <cell r="EZ1143">
            <v>0</v>
          </cell>
          <cell r="FD1143">
            <v>0</v>
          </cell>
          <cell r="FF1143">
            <v>0</v>
          </cell>
        </row>
        <row r="1144">
          <cell r="A1144" t="str">
            <v>NyLandvindDK-West-2027</v>
          </cell>
          <cell r="B1144" t="str">
            <v>DK-West</v>
          </cell>
          <cell r="G1144">
            <v>80</v>
          </cell>
          <cell r="H1144">
            <v>0</v>
          </cell>
          <cell r="N1144">
            <v>246.76372519431408</v>
          </cell>
          <cell r="AK1144">
            <v>80</v>
          </cell>
          <cell r="AL1144">
            <v>0</v>
          </cell>
          <cell r="AN1144">
            <v>0</v>
          </cell>
          <cell r="AO1144">
            <v>10.996200000000002</v>
          </cell>
          <cell r="AP1144">
            <v>3665.3999999999992</v>
          </cell>
          <cell r="AQ1144">
            <v>0</v>
          </cell>
          <cell r="BG1144" t="b">
            <v>1</v>
          </cell>
          <cell r="BO1144" t="b">
            <v>0</v>
          </cell>
          <cell r="CA1144" t="b">
            <v>0</v>
          </cell>
          <cell r="CB1144" t="b">
            <v>0</v>
          </cell>
          <cell r="CD1144" t="b">
            <v>0</v>
          </cell>
          <cell r="CE1144" t="b">
            <v>0</v>
          </cell>
          <cell r="CG1144" t="b">
            <v>0</v>
          </cell>
          <cell r="CH1144" t="b">
            <v>0</v>
          </cell>
          <cell r="CP1144" t="str">
            <v>ERWINWON</v>
          </cell>
          <cell r="CT1144" t="b">
            <v>0</v>
          </cell>
          <cell r="CV1144" t="b">
            <v>0</v>
          </cell>
          <cell r="CX1144" t="b">
            <v>0</v>
          </cell>
          <cell r="CZ1144" t="b">
            <v>1</v>
          </cell>
          <cell r="DB1144" t="b">
            <v>0</v>
          </cell>
          <cell r="DD1144" t="b">
            <v>0</v>
          </cell>
          <cell r="DF1144" t="b">
            <v>0</v>
          </cell>
          <cell r="DH1144" t="b">
            <v>0</v>
          </cell>
          <cell r="DJ1144" t="b">
            <v>0</v>
          </cell>
          <cell r="DL1144" t="b">
            <v>0</v>
          </cell>
          <cell r="DN1144" t="b">
            <v>0</v>
          </cell>
          <cell r="DP1144" t="b">
            <v>0</v>
          </cell>
          <cell r="DV1144">
            <v>0</v>
          </cell>
          <cell r="DX1144">
            <v>0</v>
          </cell>
          <cell r="DZ1144">
            <v>0</v>
          </cell>
          <cell r="EB1144">
            <v>0</v>
          </cell>
          <cell r="ED1144">
            <v>0</v>
          </cell>
          <cell r="EF1144">
            <v>0</v>
          </cell>
          <cell r="EJ1144">
            <v>0</v>
          </cell>
          <cell r="EL1144">
            <v>0</v>
          </cell>
          <cell r="EN1144">
            <v>0</v>
          </cell>
          <cell r="EP1144">
            <v>0</v>
          </cell>
          <cell r="ER1144">
            <v>0</v>
          </cell>
          <cell r="ET1144">
            <v>0</v>
          </cell>
          <cell r="EX1144">
            <v>0</v>
          </cell>
          <cell r="EZ1144">
            <v>0</v>
          </cell>
          <cell r="FD1144">
            <v>0</v>
          </cell>
          <cell r="FF1144">
            <v>0</v>
          </cell>
        </row>
        <row r="1145">
          <cell r="A1145" t="str">
            <v>NyLandvindDK-West-2027</v>
          </cell>
          <cell r="B1145" t="str">
            <v>DK-West</v>
          </cell>
          <cell r="G1145">
            <v>80</v>
          </cell>
          <cell r="H1145">
            <v>0</v>
          </cell>
          <cell r="N1145">
            <v>246.76372519431408</v>
          </cell>
          <cell r="AK1145">
            <v>80</v>
          </cell>
          <cell r="AL1145">
            <v>0</v>
          </cell>
          <cell r="AN1145">
            <v>0</v>
          </cell>
          <cell r="AO1145">
            <v>10.996200000000002</v>
          </cell>
          <cell r="AP1145">
            <v>3665.3999999999992</v>
          </cell>
          <cell r="AQ1145">
            <v>0</v>
          </cell>
          <cell r="BG1145" t="b">
            <v>1</v>
          </cell>
          <cell r="BO1145" t="b">
            <v>0</v>
          </cell>
          <cell r="CA1145" t="b">
            <v>0</v>
          </cell>
          <cell r="CB1145" t="b">
            <v>0</v>
          </cell>
          <cell r="CD1145" t="b">
            <v>0</v>
          </cell>
          <cell r="CE1145" t="b">
            <v>0</v>
          </cell>
          <cell r="CG1145" t="b">
            <v>0</v>
          </cell>
          <cell r="CH1145" t="b">
            <v>0</v>
          </cell>
          <cell r="CP1145" t="str">
            <v>ERWINWON</v>
          </cell>
          <cell r="CT1145" t="b">
            <v>0</v>
          </cell>
          <cell r="CV1145" t="b">
            <v>0</v>
          </cell>
          <cell r="CX1145" t="b">
            <v>0</v>
          </cell>
          <cell r="CZ1145" t="b">
            <v>0</v>
          </cell>
          <cell r="DB1145" t="b">
            <v>1</v>
          </cell>
          <cell r="DD1145" t="b">
            <v>0</v>
          </cell>
          <cell r="DF1145" t="b">
            <v>0</v>
          </cell>
          <cell r="DH1145" t="b">
            <v>0</v>
          </cell>
          <cell r="DJ1145" t="b">
            <v>0</v>
          </cell>
          <cell r="DL1145" t="b">
            <v>0</v>
          </cell>
          <cell r="DN1145" t="b">
            <v>0</v>
          </cell>
          <cell r="DP1145" t="b">
            <v>0</v>
          </cell>
          <cell r="DV1145">
            <v>0</v>
          </cell>
          <cell r="DX1145">
            <v>0</v>
          </cell>
          <cell r="DZ1145">
            <v>0</v>
          </cell>
          <cell r="EB1145">
            <v>0</v>
          </cell>
          <cell r="ED1145">
            <v>0</v>
          </cell>
          <cell r="EF1145">
            <v>0</v>
          </cell>
          <cell r="EJ1145">
            <v>0</v>
          </cell>
          <cell r="EL1145">
            <v>0</v>
          </cell>
          <cell r="EN1145">
            <v>0</v>
          </cell>
          <cell r="EP1145">
            <v>0</v>
          </cell>
          <cell r="ER1145">
            <v>0</v>
          </cell>
          <cell r="ET1145">
            <v>0</v>
          </cell>
          <cell r="EX1145">
            <v>0</v>
          </cell>
          <cell r="EZ1145">
            <v>0</v>
          </cell>
          <cell r="FD1145">
            <v>0</v>
          </cell>
          <cell r="FF1145">
            <v>0</v>
          </cell>
        </row>
        <row r="1146">
          <cell r="A1146" t="str">
            <v>NyLandvindDK-West-2028</v>
          </cell>
          <cell r="B1146" t="str">
            <v>DK-West</v>
          </cell>
          <cell r="G1146">
            <v>69.353600000000739</v>
          </cell>
          <cell r="H1146">
            <v>0</v>
          </cell>
          <cell r="N1146">
            <v>213.92440864545708</v>
          </cell>
          <cell r="AK1146">
            <v>69.353600000000739</v>
          </cell>
          <cell r="AL1146">
            <v>0</v>
          </cell>
          <cell r="AN1146">
            <v>0</v>
          </cell>
          <cell r="AO1146">
            <v>9.455323056000104</v>
          </cell>
          <cell r="AP1146">
            <v>3151.7743520000326</v>
          </cell>
          <cell r="AQ1146">
            <v>0</v>
          </cell>
          <cell r="BG1146" t="b">
            <v>1</v>
          </cell>
          <cell r="BO1146" t="b">
            <v>0</v>
          </cell>
          <cell r="CA1146" t="b">
            <v>0</v>
          </cell>
          <cell r="CB1146" t="b">
            <v>0</v>
          </cell>
          <cell r="CD1146" t="b">
            <v>0</v>
          </cell>
          <cell r="CE1146" t="b">
            <v>0</v>
          </cell>
          <cell r="CG1146" t="b">
            <v>0</v>
          </cell>
          <cell r="CH1146" t="b">
            <v>0</v>
          </cell>
          <cell r="CP1146" t="str">
            <v>ERWINWON</v>
          </cell>
          <cell r="CT1146" t="b">
            <v>0</v>
          </cell>
          <cell r="CV1146" t="b">
            <v>0</v>
          </cell>
          <cell r="CX1146" t="b">
            <v>0</v>
          </cell>
          <cell r="CZ1146" t="b">
            <v>1</v>
          </cell>
          <cell r="DB1146" t="b">
            <v>0</v>
          </cell>
          <cell r="DD1146" t="b">
            <v>0</v>
          </cell>
          <cell r="DF1146" t="b">
            <v>0</v>
          </cell>
          <cell r="DH1146" t="b">
            <v>0</v>
          </cell>
          <cell r="DJ1146" t="b">
            <v>0</v>
          </cell>
          <cell r="DL1146" t="b">
            <v>0</v>
          </cell>
          <cell r="DN1146" t="b">
            <v>0</v>
          </cell>
          <cell r="DP1146" t="b">
            <v>0</v>
          </cell>
          <cell r="DV1146">
            <v>0</v>
          </cell>
          <cell r="DX1146">
            <v>0</v>
          </cell>
          <cell r="DZ1146">
            <v>0</v>
          </cell>
          <cell r="EB1146">
            <v>0</v>
          </cell>
          <cell r="ED1146">
            <v>0</v>
          </cell>
          <cell r="EF1146">
            <v>0</v>
          </cell>
          <cell r="EJ1146">
            <v>0</v>
          </cell>
          <cell r="EL1146">
            <v>0</v>
          </cell>
          <cell r="EN1146">
            <v>0</v>
          </cell>
          <cell r="EP1146">
            <v>0</v>
          </cell>
          <cell r="ER1146">
            <v>0</v>
          </cell>
          <cell r="ET1146">
            <v>0</v>
          </cell>
          <cell r="EX1146">
            <v>0</v>
          </cell>
          <cell r="EZ1146">
            <v>0</v>
          </cell>
          <cell r="FD1146">
            <v>0</v>
          </cell>
          <cell r="FF1146">
            <v>0</v>
          </cell>
        </row>
        <row r="1147">
          <cell r="A1147" t="str">
            <v>NyLandvindDK-West-2028</v>
          </cell>
          <cell r="B1147" t="str">
            <v>DK-West</v>
          </cell>
          <cell r="G1147">
            <v>69.353600000000739</v>
          </cell>
          <cell r="H1147">
            <v>0</v>
          </cell>
          <cell r="N1147">
            <v>213.92440864545708</v>
          </cell>
          <cell r="AK1147">
            <v>69.353600000000739</v>
          </cell>
          <cell r="AL1147">
            <v>0</v>
          </cell>
          <cell r="AN1147">
            <v>0</v>
          </cell>
          <cell r="AO1147">
            <v>9.455323056000104</v>
          </cell>
          <cell r="AP1147">
            <v>3151.7743520000326</v>
          </cell>
          <cell r="AQ1147">
            <v>0</v>
          </cell>
          <cell r="BG1147" t="b">
            <v>1</v>
          </cell>
          <cell r="BO1147" t="b">
            <v>0</v>
          </cell>
          <cell r="CA1147" t="b">
            <v>0</v>
          </cell>
          <cell r="CB1147" t="b">
            <v>0</v>
          </cell>
          <cell r="CD1147" t="b">
            <v>0</v>
          </cell>
          <cell r="CE1147" t="b">
            <v>0</v>
          </cell>
          <cell r="CG1147" t="b">
            <v>0</v>
          </cell>
          <cell r="CH1147" t="b">
            <v>0</v>
          </cell>
          <cell r="CP1147" t="str">
            <v>ERWINWON</v>
          </cell>
          <cell r="CT1147" t="b">
            <v>0</v>
          </cell>
          <cell r="CV1147" t="b">
            <v>0</v>
          </cell>
          <cell r="CX1147" t="b">
            <v>0</v>
          </cell>
          <cell r="CZ1147" t="b">
            <v>0</v>
          </cell>
          <cell r="DB1147" t="b">
            <v>1</v>
          </cell>
          <cell r="DD1147" t="b">
            <v>0</v>
          </cell>
          <cell r="DF1147" t="b">
            <v>0</v>
          </cell>
          <cell r="DH1147" t="b">
            <v>0</v>
          </cell>
          <cell r="DJ1147" t="b">
            <v>0</v>
          </cell>
          <cell r="DL1147" t="b">
            <v>0</v>
          </cell>
          <cell r="DN1147" t="b">
            <v>0</v>
          </cell>
          <cell r="DP1147" t="b">
            <v>0</v>
          </cell>
          <cell r="DV1147">
            <v>0</v>
          </cell>
          <cell r="DX1147">
            <v>0</v>
          </cell>
          <cell r="DZ1147">
            <v>0</v>
          </cell>
          <cell r="EB1147">
            <v>0</v>
          </cell>
          <cell r="ED1147">
            <v>0</v>
          </cell>
          <cell r="EF1147">
            <v>0</v>
          </cell>
          <cell r="EJ1147">
            <v>0</v>
          </cell>
          <cell r="EL1147">
            <v>0</v>
          </cell>
          <cell r="EN1147">
            <v>0</v>
          </cell>
          <cell r="EP1147">
            <v>0</v>
          </cell>
          <cell r="ER1147">
            <v>0</v>
          </cell>
          <cell r="ET1147">
            <v>0</v>
          </cell>
          <cell r="EX1147">
            <v>0</v>
          </cell>
          <cell r="EZ1147">
            <v>0</v>
          </cell>
          <cell r="FD1147">
            <v>0</v>
          </cell>
          <cell r="FF1147">
            <v>0</v>
          </cell>
        </row>
        <row r="1148">
          <cell r="A1148" t="str">
            <v>NyLandvindDK-West-2029</v>
          </cell>
          <cell r="B1148" t="str">
            <v>DK-West</v>
          </cell>
          <cell r="G1148">
            <v>58.068000000000033</v>
          </cell>
          <cell r="H1148">
            <v>0</v>
          </cell>
          <cell r="N1148">
            <v>179.11344993229301</v>
          </cell>
          <cell r="AK1148">
            <v>58.068000000000033</v>
          </cell>
          <cell r="AL1148">
            <v>0</v>
          </cell>
          <cell r="AN1148">
            <v>0</v>
          </cell>
          <cell r="AO1148">
            <v>7.851809790000007</v>
          </cell>
          <cell r="AP1148">
            <v>2617.2699300000004</v>
          </cell>
          <cell r="AQ1148">
            <v>0</v>
          </cell>
          <cell r="BG1148" t="b">
            <v>1</v>
          </cell>
          <cell r="BO1148" t="b">
            <v>0</v>
          </cell>
          <cell r="CA1148" t="b">
            <v>0</v>
          </cell>
          <cell r="CB1148" t="b">
            <v>0</v>
          </cell>
          <cell r="CD1148" t="b">
            <v>0</v>
          </cell>
          <cell r="CE1148" t="b">
            <v>0</v>
          </cell>
          <cell r="CG1148" t="b">
            <v>0</v>
          </cell>
          <cell r="CH1148" t="b">
            <v>0</v>
          </cell>
          <cell r="CP1148" t="str">
            <v>ERWINWON</v>
          </cell>
          <cell r="CT1148" t="b">
            <v>0</v>
          </cell>
          <cell r="CV1148" t="b">
            <v>0</v>
          </cell>
          <cell r="CX1148" t="b">
            <v>0</v>
          </cell>
          <cell r="CZ1148" t="b">
            <v>1</v>
          </cell>
          <cell r="DB1148" t="b">
            <v>0</v>
          </cell>
          <cell r="DD1148" t="b">
            <v>0</v>
          </cell>
          <cell r="DF1148" t="b">
            <v>0</v>
          </cell>
          <cell r="DH1148" t="b">
            <v>0</v>
          </cell>
          <cell r="DJ1148" t="b">
            <v>0</v>
          </cell>
          <cell r="DL1148" t="b">
            <v>0</v>
          </cell>
          <cell r="DN1148" t="b">
            <v>0</v>
          </cell>
          <cell r="DP1148" t="b">
            <v>0</v>
          </cell>
          <cell r="DV1148">
            <v>0</v>
          </cell>
          <cell r="DX1148">
            <v>0</v>
          </cell>
          <cell r="DZ1148">
            <v>0</v>
          </cell>
          <cell r="EB1148">
            <v>0</v>
          </cell>
          <cell r="ED1148">
            <v>0</v>
          </cell>
          <cell r="EF1148">
            <v>0</v>
          </cell>
          <cell r="EJ1148">
            <v>0</v>
          </cell>
          <cell r="EL1148">
            <v>0</v>
          </cell>
          <cell r="EN1148">
            <v>0</v>
          </cell>
          <cell r="EP1148">
            <v>0</v>
          </cell>
          <cell r="ER1148">
            <v>0</v>
          </cell>
          <cell r="ET1148">
            <v>0</v>
          </cell>
          <cell r="EX1148">
            <v>0</v>
          </cell>
          <cell r="EZ1148">
            <v>0</v>
          </cell>
          <cell r="FD1148">
            <v>0</v>
          </cell>
          <cell r="FF1148">
            <v>0</v>
          </cell>
        </row>
        <row r="1149">
          <cell r="A1149" t="str">
            <v>NyLandvindDK-West-2029</v>
          </cell>
          <cell r="B1149" t="str">
            <v>DK-West</v>
          </cell>
          <cell r="G1149">
            <v>58.068000000000033</v>
          </cell>
          <cell r="H1149">
            <v>0</v>
          </cell>
          <cell r="N1149">
            <v>179.11344993229301</v>
          </cell>
          <cell r="AK1149">
            <v>58.068000000000033</v>
          </cell>
          <cell r="AL1149">
            <v>0</v>
          </cell>
          <cell r="AN1149">
            <v>0</v>
          </cell>
          <cell r="AO1149">
            <v>7.851809790000007</v>
          </cell>
          <cell r="AP1149">
            <v>2617.2699300000004</v>
          </cell>
          <cell r="AQ1149">
            <v>0</v>
          </cell>
          <cell r="BG1149" t="b">
            <v>1</v>
          </cell>
          <cell r="BO1149" t="b">
            <v>0</v>
          </cell>
          <cell r="CA1149" t="b">
            <v>0</v>
          </cell>
          <cell r="CB1149" t="b">
            <v>0</v>
          </cell>
          <cell r="CD1149" t="b">
            <v>0</v>
          </cell>
          <cell r="CE1149" t="b">
            <v>0</v>
          </cell>
          <cell r="CG1149" t="b">
            <v>0</v>
          </cell>
          <cell r="CH1149" t="b">
            <v>0</v>
          </cell>
          <cell r="CP1149" t="str">
            <v>ERWINWON</v>
          </cell>
          <cell r="CT1149" t="b">
            <v>0</v>
          </cell>
          <cell r="CV1149" t="b">
            <v>0</v>
          </cell>
          <cell r="CX1149" t="b">
            <v>0</v>
          </cell>
          <cell r="CZ1149" t="b">
            <v>0</v>
          </cell>
          <cell r="DB1149" t="b">
            <v>1</v>
          </cell>
          <cell r="DD1149" t="b">
            <v>0</v>
          </cell>
          <cell r="DF1149" t="b">
            <v>0</v>
          </cell>
          <cell r="DH1149" t="b">
            <v>0</v>
          </cell>
          <cell r="DJ1149" t="b">
            <v>0</v>
          </cell>
          <cell r="DL1149" t="b">
            <v>0</v>
          </cell>
          <cell r="DN1149" t="b">
            <v>0</v>
          </cell>
          <cell r="DP1149" t="b">
            <v>0</v>
          </cell>
          <cell r="DV1149">
            <v>0</v>
          </cell>
          <cell r="DX1149">
            <v>0</v>
          </cell>
          <cell r="DZ1149">
            <v>0</v>
          </cell>
          <cell r="EB1149">
            <v>0</v>
          </cell>
          <cell r="ED1149">
            <v>0</v>
          </cell>
          <cell r="EF1149">
            <v>0</v>
          </cell>
          <cell r="EJ1149">
            <v>0</v>
          </cell>
          <cell r="EL1149">
            <v>0</v>
          </cell>
          <cell r="EN1149">
            <v>0</v>
          </cell>
          <cell r="EP1149">
            <v>0</v>
          </cell>
          <cell r="ER1149">
            <v>0</v>
          </cell>
          <cell r="ET1149">
            <v>0</v>
          </cell>
          <cell r="EX1149">
            <v>0</v>
          </cell>
          <cell r="EZ1149">
            <v>0</v>
          </cell>
          <cell r="FD1149">
            <v>0</v>
          </cell>
          <cell r="FF1149">
            <v>0</v>
          </cell>
        </row>
        <row r="1150">
          <cell r="A1150" t="str">
            <v>NyLandvindDK-West-2030</v>
          </cell>
          <cell r="B1150" t="str">
            <v>DK-West</v>
          </cell>
          <cell r="G1150">
            <v>91.497600000000062</v>
          </cell>
          <cell r="H1150">
            <v>0</v>
          </cell>
          <cell r="N1150">
            <v>282.22860777924109</v>
          </cell>
          <cell r="AK1150">
            <v>91.497600000000062</v>
          </cell>
          <cell r="AL1150">
            <v>0</v>
          </cell>
          <cell r="AN1150">
            <v>0</v>
          </cell>
          <cell r="AO1150">
            <v>12.269828160000008</v>
          </cell>
          <cell r="AP1150">
            <v>4089.9427200000032</v>
          </cell>
          <cell r="AQ1150">
            <v>0</v>
          </cell>
          <cell r="BG1150" t="b">
            <v>1</v>
          </cell>
          <cell r="BO1150" t="b">
            <v>0</v>
          </cell>
          <cell r="CA1150" t="b">
            <v>0</v>
          </cell>
          <cell r="CB1150" t="b">
            <v>0</v>
          </cell>
          <cell r="CD1150" t="b">
            <v>0</v>
          </cell>
          <cell r="CE1150" t="b">
            <v>0</v>
          </cell>
          <cell r="CG1150" t="b">
            <v>0</v>
          </cell>
          <cell r="CH1150" t="b">
            <v>0</v>
          </cell>
          <cell r="CP1150" t="str">
            <v>ERWINWON</v>
          </cell>
          <cell r="CT1150" t="b">
            <v>0</v>
          </cell>
          <cell r="CV1150" t="b">
            <v>0</v>
          </cell>
          <cell r="CX1150" t="b">
            <v>0</v>
          </cell>
          <cell r="CZ1150" t="b">
            <v>1</v>
          </cell>
          <cell r="DB1150" t="b">
            <v>0</v>
          </cell>
          <cell r="DD1150" t="b">
            <v>0</v>
          </cell>
          <cell r="DF1150" t="b">
            <v>0</v>
          </cell>
          <cell r="DH1150" t="b">
            <v>0</v>
          </cell>
          <cell r="DJ1150" t="b">
            <v>0</v>
          </cell>
          <cell r="DL1150" t="b">
            <v>0</v>
          </cell>
          <cell r="DN1150" t="b">
            <v>0</v>
          </cell>
          <cell r="DP1150" t="b">
            <v>0</v>
          </cell>
          <cell r="DV1150">
            <v>0</v>
          </cell>
          <cell r="DX1150">
            <v>0</v>
          </cell>
          <cell r="DZ1150">
            <v>0</v>
          </cell>
          <cell r="EB1150">
            <v>0</v>
          </cell>
          <cell r="ED1150">
            <v>0</v>
          </cell>
          <cell r="EF1150">
            <v>0</v>
          </cell>
          <cell r="EJ1150">
            <v>0</v>
          </cell>
          <cell r="EL1150">
            <v>0</v>
          </cell>
          <cell r="EN1150">
            <v>0</v>
          </cell>
          <cell r="EP1150">
            <v>0</v>
          </cell>
          <cell r="ER1150">
            <v>0</v>
          </cell>
          <cell r="ET1150">
            <v>0</v>
          </cell>
          <cell r="EX1150">
            <v>0</v>
          </cell>
          <cell r="EZ1150">
            <v>0</v>
          </cell>
          <cell r="FD1150">
            <v>0</v>
          </cell>
          <cell r="FF1150">
            <v>0</v>
          </cell>
        </row>
        <row r="1151">
          <cell r="A1151" t="str">
            <v>NyLandvindDK-West-2030</v>
          </cell>
          <cell r="B1151" t="str">
            <v>DK-West</v>
          </cell>
          <cell r="G1151">
            <v>91.497600000000062</v>
          </cell>
          <cell r="H1151">
            <v>0</v>
          </cell>
          <cell r="N1151">
            <v>282.22860777924109</v>
          </cell>
          <cell r="AK1151">
            <v>91.497600000000062</v>
          </cell>
          <cell r="AL1151">
            <v>0</v>
          </cell>
          <cell r="AN1151">
            <v>0</v>
          </cell>
          <cell r="AO1151">
            <v>12.269828160000008</v>
          </cell>
          <cell r="AP1151">
            <v>4089.9427200000032</v>
          </cell>
          <cell r="AQ1151">
            <v>0</v>
          </cell>
          <cell r="BG1151" t="b">
            <v>1</v>
          </cell>
          <cell r="BO1151" t="b">
            <v>0</v>
          </cell>
          <cell r="CA1151" t="b">
            <v>0</v>
          </cell>
          <cell r="CB1151" t="b">
            <v>0</v>
          </cell>
          <cell r="CD1151" t="b">
            <v>0</v>
          </cell>
          <cell r="CE1151" t="b">
            <v>0</v>
          </cell>
          <cell r="CG1151" t="b">
            <v>0</v>
          </cell>
          <cell r="CH1151" t="b">
            <v>0</v>
          </cell>
          <cell r="CP1151" t="str">
            <v>ERWINWON</v>
          </cell>
          <cell r="CT1151" t="b">
            <v>0</v>
          </cell>
          <cell r="CV1151" t="b">
            <v>0</v>
          </cell>
          <cell r="CX1151" t="b">
            <v>0</v>
          </cell>
          <cell r="CZ1151" t="b">
            <v>0</v>
          </cell>
          <cell r="DB1151" t="b">
            <v>1</v>
          </cell>
          <cell r="DD1151" t="b">
            <v>1</v>
          </cell>
          <cell r="DF1151" t="b">
            <v>0</v>
          </cell>
          <cell r="DH1151" t="b">
            <v>0</v>
          </cell>
          <cell r="DJ1151" t="b">
            <v>0</v>
          </cell>
          <cell r="DL1151" t="b">
            <v>0</v>
          </cell>
          <cell r="DN1151" t="b">
            <v>0</v>
          </cell>
          <cell r="DP1151" t="b">
            <v>0</v>
          </cell>
          <cell r="DV1151">
            <v>0</v>
          </cell>
          <cell r="DX1151">
            <v>0</v>
          </cell>
          <cell r="DZ1151">
            <v>0</v>
          </cell>
          <cell r="EB1151">
            <v>0</v>
          </cell>
          <cell r="ED1151">
            <v>0</v>
          </cell>
          <cell r="EF1151">
            <v>0</v>
          </cell>
          <cell r="EJ1151">
            <v>0</v>
          </cell>
          <cell r="EL1151">
            <v>0</v>
          </cell>
          <cell r="EN1151">
            <v>0</v>
          </cell>
          <cell r="EP1151">
            <v>0</v>
          </cell>
          <cell r="ER1151">
            <v>0</v>
          </cell>
          <cell r="ET1151">
            <v>0</v>
          </cell>
          <cell r="EX1151">
            <v>0</v>
          </cell>
          <cell r="EZ1151">
            <v>0</v>
          </cell>
          <cell r="FD1151">
            <v>0</v>
          </cell>
          <cell r="FF1151">
            <v>0</v>
          </cell>
        </row>
        <row r="1152">
          <cell r="A1152" t="str">
            <v>NyLandvindDK-West-2031</v>
          </cell>
          <cell r="B1152" t="str">
            <v>DK-West</v>
          </cell>
          <cell r="G1152">
            <v>125.73679999999986</v>
          </cell>
          <cell r="H1152">
            <v>0</v>
          </cell>
          <cell r="N1152">
            <v>387.841014525155</v>
          </cell>
          <cell r="AK1152">
            <v>125.73679999999986</v>
          </cell>
          <cell r="AL1152">
            <v>0</v>
          </cell>
          <cell r="AN1152">
            <v>0</v>
          </cell>
          <cell r="AO1152">
            <v>16.861304879999981</v>
          </cell>
          <cell r="AP1152">
            <v>5620.4349599999941</v>
          </cell>
          <cell r="AQ1152">
            <v>0</v>
          </cell>
          <cell r="BG1152" t="b">
            <v>1</v>
          </cell>
          <cell r="BO1152" t="b">
            <v>0</v>
          </cell>
          <cell r="CA1152" t="b">
            <v>0</v>
          </cell>
          <cell r="CB1152" t="b">
            <v>0</v>
          </cell>
          <cell r="CD1152" t="b">
            <v>0</v>
          </cell>
          <cell r="CE1152" t="b">
            <v>0</v>
          </cell>
          <cell r="CG1152" t="b">
            <v>0</v>
          </cell>
          <cell r="CH1152" t="b">
            <v>0</v>
          </cell>
          <cell r="CP1152" t="str">
            <v>ERWINWON</v>
          </cell>
          <cell r="CT1152" t="b">
            <v>0</v>
          </cell>
          <cell r="CV1152" t="b">
            <v>0</v>
          </cell>
          <cell r="CX1152" t="b">
            <v>0</v>
          </cell>
          <cell r="CZ1152" t="b">
            <v>0</v>
          </cell>
          <cell r="DB1152" t="b">
            <v>0</v>
          </cell>
          <cell r="DD1152" t="b">
            <v>0</v>
          </cell>
          <cell r="DF1152" t="b">
            <v>0</v>
          </cell>
          <cell r="DH1152" t="b">
            <v>0</v>
          </cell>
          <cell r="DJ1152" t="b">
            <v>0</v>
          </cell>
          <cell r="DL1152" t="b">
            <v>0</v>
          </cell>
          <cell r="DN1152" t="b">
            <v>0</v>
          </cell>
          <cell r="DP1152" t="b">
            <v>0</v>
          </cell>
          <cell r="DV1152">
            <v>0</v>
          </cell>
          <cell r="DX1152">
            <v>0</v>
          </cell>
          <cell r="DZ1152">
            <v>0</v>
          </cell>
          <cell r="EB1152">
            <v>0</v>
          </cell>
          <cell r="ED1152">
            <v>0</v>
          </cell>
          <cell r="EF1152">
            <v>0</v>
          </cell>
          <cell r="EJ1152">
            <v>0</v>
          </cell>
          <cell r="EL1152">
            <v>0</v>
          </cell>
          <cell r="EN1152">
            <v>0</v>
          </cell>
          <cell r="EP1152">
            <v>0</v>
          </cell>
          <cell r="ER1152">
            <v>0</v>
          </cell>
          <cell r="ET1152">
            <v>0</v>
          </cell>
          <cell r="EX1152">
            <v>0</v>
          </cell>
          <cell r="EZ1152">
            <v>0</v>
          </cell>
          <cell r="FD1152">
            <v>0</v>
          </cell>
          <cell r="FF1152">
            <v>0</v>
          </cell>
        </row>
        <row r="1153">
          <cell r="A1153" t="str">
            <v>NyLandvindDK-West-2031</v>
          </cell>
          <cell r="B1153" t="str">
            <v>DK-West</v>
          </cell>
          <cell r="G1153">
            <v>125.73679999999986</v>
          </cell>
          <cell r="H1153">
            <v>0</v>
          </cell>
          <cell r="N1153">
            <v>387.841014525155</v>
          </cell>
          <cell r="AK1153">
            <v>125.73679999999986</v>
          </cell>
          <cell r="AL1153">
            <v>0</v>
          </cell>
          <cell r="AN1153">
            <v>0</v>
          </cell>
          <cell r="AO1153">
            <v>16.861304879999981</v>
          </cell>
          <cell r="AP1153">
            <v>5620.4349599999941</v>
          </cell>
          <cell r="AQ1153">
            <v>0</v>
          </cell>
          <cell r="BG1153" t="b">
            <v>1</v>
          </cell>
          <cell r="BO1153" t="b">
            <v>0</v>
          </cell>
          <cell r="CA1153" t="b">
            <v>0</v>
          </cell>
          <cell r="CB1153" t="b">
            <v>0</v>
          </cell>
          <cell r="CD1153" t="b">
            <v>0</v>
          </cell>
          <cell r="CE1153" t="b">
            <v>0</v>
          </cell>
          <cell r="CG1153" t="b">
            <v>0</v>
          </cell>
          <cell r="CH1153" t="b">
            <v>0</v>
          </cell>
          <cell r="CP1153" t="str">
            <v>ERWINWON</v>
          </cell>
          <cell r="CT1153" t="b">
            <v>0</v>
          </cell>
          <cell r="CV1153" t="b">
            <v>0</v>
          </cell>
          <cell r="CX1153" t="b">
            <v>0</v>
          </cell>
          <cell r="CZ1153" t="b">
            <v>0</v>
          </cell>
          <cell r="DB1153" t="b">
            <v>1</v>
          </cell>
          <cell r="DD1153" t="b">
            <v>1</v>
          </cell>
          <cell r="DF1153" t="b">
            <v>0</v>
          </cell>
          <cell r="DH1153" t="b">
            <v>0</v>
          </cell>
          <cell r="DJ1153" t="b">
            <v>0</v>
          </cell>
          <cell r="DL1153" t="b">
            <v>0</v>
          </cell>
          <cell r="DN1153" t="b">
            <v>0</v>
          </cell>
          <cell r="DP1153" t="b">
            <v>0</v>
          </cell>
          <cell r="DV1153">
            <v>0</v>
          </cell>
          <cell r="DX1153">
            <v>0</v>
          </cell>
          <cell r="DZ1153">
            <v>0</v>
          </cell>
          <cell r="EB1153">
            <v>0</v>
          </cell>
          <cell r="ED1153">
            <v>0</v>
          </cell>
          <cell r="EF1153">
            <v>0</v>
          </cell>
          <cell r="EJ1153">
            <v>0</v>
          </cell>
          <cell r="EL1153">
            <v>0</v>
          </cell>
          <cell r="EN1153">
            <v>0</v>
          </cell>
          <cell r="EP1153">
            <v>0</v>
          </cell>
          <cell r="ER1153">
            <v>0</v>
          </cell>
          <cell r="ET1153">
            <v>0</v>
          </cell>
          <cell r="EX1153">
            <v>0</v>
          </cell>
          <cell r="EZ1153">
            <v>0</v>
          </cell>
          <cell r="FD1153">
            <v>0</v>
          </cell>
          <cell r="FF1153">
            <v>0</v>
          </cell>
        </row>
        <row r="1154">
          <cell r="A1154" t="str">
            <v>NyLandvindDK-West-2032</v>
          </cell>
          <cell r="B1154" t="str">
            <v>DK-West</v>
          </cell>
          <cell r="G1154">
            <v>159.38559999999998</v>
          </cell>
          <cell r="H1154">
            <v>0</v>
          </cell>
          <cell r="N1154">
            <v>491.63230497913582</v>
          </cell>
          <cell r="AK1154">
            <v>159.38559999999998</v>
          </cell>
          <cell r="AL1154">
            <v>0</v>
          </cell>
          <cell r="AN1154">
            <v>0</v>
          </cell>
          <cell r="AO1154">
            <v>21.373608959999999</v>
          </cell>
          <cell r="AP1154">
            <v>7124.5363199999993</v>
          </cell>
          <cell r="AQ1154">
            <v>0</v>
          </cell>
          <cell r="BG1154" t="b">
            <v>1</v>
          </cell>
          <cell r="BO1154" t="b">
            <v>0</v>
          </cell>
          <cell r="CA1154" t="b">
            <v>0</v>
          </cell>
          <cell r="CB1154" t="b">
            <v>0</v>
          </cell>
          <cell r="CD1154" t="b">
            <v>0</v>
          </cell>
          <cell r="CE1154" t="b">
            <v>0</v>
          </cell>
          <cell r="CG1154" t="b">
            <v>0</v>
          </cell>
          <cell r="CH1154" t="b">
            <v>0</v>
          </cell>
          <cell r="CP1154" t="str">
            <v>ERWINWON</v>
          </cell>
          <cell r="CT1154" t="b">
            <v>0</v>
          </cell>
          <cell r="CV1154" t="b">
            <v>0</v>
          </cell>
          <cell r="CX1154" t="b">
            <v>0</v>
          </cell>
          <cell r="CZ1154" t="b">
            <v>0</v>
          </cell>
          <cell r="DB1154" t="b">
            <v>0</v>
          </cell>
          <cell r="DD1154" t="b">
            <v>0</v>
          </cell>
          <cell r="DF1154" t="b">
            <v>0</v>
          </cell>
          <cell r="DH1154" t="b">
            <v>0</v>
          </cell>
          <cell r="DJ1154" t="b">
            <v>0</v>
          </cell>
          <cell r="DL1154" t="b">
            <v>0</v>
          </cell>
          <cell r="DN1154" t="b">
            <v>0</v>
          </cell>
          <cell r="DP1154" t="b">
            <v>0</v>
          </cell>
          <cell r="DV1154">
            <v>0</v>
          </cell>
          <cell r="DX1154">
            <v>0</v>
          </cell>
          <cell r="DZ1154">
            <v>0</v>
          </cell>
          <cell r="EB1154">
            <v>0</v>
          </cell>
          <cell r="ED1154">
            <v>0</v>
          </cell>
          <cell r="EF1154">
            <v>0</v>
          </cell>
          <cell r="EJ1154">
            <v>0</v>
          </cell>
          <cell r="EL1154">
            <v>0</v>
          </cell>
          <cell r="EN1154">
            <v>0</v>
          </cell>
          <cell r="EP1154">
            <v>0</v>
          </cell>
          <cell r="ER1154">
            <v>0</v>
          </cell>
          <cell r="ET1154">
            <v>0</v>
          </cell>
          <cell r="EX1154">
            <v>0</v>
          </cell>
          <cell r="EZ1154">
            <v>0</v>
          </cell>
          <cell r="FD1154">
            <v>0</v>
          </cell>
          <cell r="FF1154">
            <v>0</v>
          </cell>
        </row>
        <row r="1155">
          <cell r="A1155" t="str">
            <v>NyLandvindDK-West-2032</v>
          </cell>
          <cell r="B1155" t="str">
            <v>DK-West</v>
          </cell>
          <cell r="G1155">
            <v>159.38559999999998</v>
          </cell>
          <cell r="H1155">
            <v>0</v>
          </cell>
          <cell r="N1155">
            <v>491.63230497913582</v>
          </cell>
          <cell r="AK1155">
            <v>159.38559999999998</v>
          </cell>
          <cell r="AL1155">
            <v>0</v>
          </cell>
          <cell r="AN1155">
            <v>0</v>
          </cell>
          <cell r="AO1155">
            <v>21.373608959999999</v>
          </cell>
          <cell r="AP1155">
            <v>7124.5363199999993</v>
          </cell>
          <cell r="AQ1155">
            <v>0</v>
          </cell>
          <cell r="BG1155" t="b">
            <v>1</v>
          </cell>
          <cell r="BO1155" t="b">
            <v>0</v>
          </cell>
          <cell r="CA1155" t="b">
            <v>0</v>
          </cell>
          <cell r="CB1155" t="b">
            <v>0</v>
          </cell>
          <cell r="CD1155" t="b">
            <v>0</v>
          </cell>
          <cell r="CE1155" t="b">
            <v>0</v>
          </cell>
          <cell r="CG1155" t="b">
            <v>0</v>
          </cell>
          <cell r="CH1155" t="b">
            <v>0</v>
          </cell>
          <cell r="CP1155" t="str">
            <v>ERWINWON</v>
          </cell>
          <cell r="CT1155" t="b">
            <v>0</v>
          </cell>
          <cell r="CV1155" t="b">
            <v>0</v>
          </cell>
          <cell r="CX1155" t="b">
            <v>0</v>
          </cell>
          <cell r="CZ1155" t="b">
            <v>0</v>
          </cell>
          <cell r="DB1155" t="b">
            <v>1</v>
          </cell>
          <cell r="DD1155" t="b">
            <v>1</v>
          </cell>
          <cell r="DF1155" t="b">
            <v>0</v>
          </cell>
          <cell r="DH1155" t="b">
            <v>0</v>
          </cell>
          <cell r="DJ1155" t="b">
            <v>0</v>
          </cell>
          <cell r="DL1155" t="b">
            <v>0</v>
          </cell>
          <cell r="DN1155" t="b">
            <v>0</v>
          </cell>
          <cell r="DP1155" t="b">
            <v>0</v>
          </cell>
          <cell r="DV1155">
            <v>0</v>
          </cell>
          <cell r="DX1155">
            <v>0</v>
          </cell>
          <cell r="DZ1155">
            <v>0</v>
          </cell>
          <cell r="EB1155">
            <v>0</v>
          </cell>
          <cell r="ED1155">
            <v>0</v>
          </cell>
          <cell r="EF1155">
            <v>0</v>
          </cell>
          <cell r="EJ1155">
            <v>0</v>
          </cell>
          <cell r="EL1155">
            <v>0</v>
          </cell>
          <cell r="EN1155">
            <v>0</v>
          </cell>
          <cell r="EP1155">
            <v>0</v>
          </cell>
          <cell r="ER1155">
            <v>0</v>
          </cell>
          <cell r="ET1155">
            <v>0</v>
          </cell>
          <cell r="EX1155">
            <v>0</v>
          </cell>
          <cell r="EZ1155">
            <v>0</v>
          </cell>
          <cell r="FD1155">
            <v>0</v>
          </cell>
          <cell r="FF1155">
            <v>0</v>
          </cell>
        </row>
        <row r="1156">
          <cell r="A1156" t="str">
            <v>NyLandvindDK-West-2033</v>
          </cell>
          <cell r="B1156" t="str">
            <v>DK-West</v>
          </cell>
          <cell r="G1156">
            <v>120</v>
          </cell>
          <cell r="H1156">
            <v>0</v>
          </cell>
          <cell r="N1156">
            <v>370.14558779147114</v>
          </cell>
          <cell r="AK1156">
            <v>120</v>
          </cell>
          <cell r="AL1156">
            <v>0</v>
          </cell>
          <cell r="AN1156">
            <v>0</v>
          </cell>
          <cell r="AO1156">
            <v>16.091999999999999</v>
          </cell>
          <cell r="AP1156">
            <v>5364</v>
          </cell>
          <cell r="AQ1156">
            <v>0</v>
          </cell>
          <cell r="BG1156" t="b">
            <v>1</v>
          </cell>
          <cell r="BO1156" t="b">
            <v>0</v>
          </cell>
          <cell r="CA1156" t="b">
            <v>0</v>
          </cell>
          <cell r="CB1156" t="b">
            <v>0</v>
          </cell>
          <cell r="CD1156" t="b">
            <v>0</v>
          </cell>
          <cell r="CE1156" t="b">
            <v>0</v>
          </cell>
          <cell r="CG1156" t="b">
            <v>0</v>
          </cell>
          <cell r="CH1156" t="b">
            <v>0</v>
          </cell>
          <cell r="CP1156" t="str">
            <v>ERWINWON</v>
          </cell>
          <cell r="CT1156" t="b">
            <v>0</v>
          </cell>
          <cell r="CV1156" t="b">
            <v>0</v>
          </cell>
          <cell r="CX1156" t="b">
            <v>0</v>
          </cell>
          <cell r="CZ1156" t="b">
            <v>0</v>
          </cell>
          <cell r="DB1156" t="b">
            <v>0</v>
          </cell>
          <cell r="DD1156" t="b">
            <v>0</v>
          </cell>
          <cell r="DF1156" t="b">
            <v>0</v>
          </cell>
          <cell r="DH1156" t="b">
            <v>0</v>
          </cell>
          <cell r="DJ1156" t="b">
            <v>0</v>
          </cell>
          <cell r="DL1156" t="b">
            <v>0</v>
          </cell>
          <cell r="DN1156" t="b">
            <v>0</v>
          </cell>
          <cell r="DP1156" t="b">
            <v>0</v>
          </cell>
          <cell r="DV1156">
            <v>0</v>
          </cell>
          <cell r="DX1156">
            <v>0</v>
          </cell>
          <cell r="DZ1156">
            <v>0</v>
          </cell>
          <cell r="EB1156">
            <v>0</v>
          </cell>
          <cell r="ED1156">
            <v>0</v>
          </cell>
          <cell r="EF1156">
            <v>0</v>
          </cell>
          <cell r="EJ1156">
            <v>0</v>
          </cell>
          <cell r="EL1156">
            <v>0</v>
          </cell>
          <cell r="EN1156">
            <v>0</v>
          </cell>
          <cell r="EP1156">
            <v>0</v>
          </cell>
          <cell r="ER1156">
            <v>0</v>
          </cell>
          <cell r="ET1156">
            <v>0</v>
          </cell>
          <cell r="EX1156">
            <v>0</v>
          </cell>
          <cell r="EZ1156">
            <v>0</v>
          </cell>
          <cell r="FD1156">
            <v>0</v>
          </cell>
          <cell r="FF1156">
            <v>0</v>
          </cell>
        </row>
        <row r="1157">
          <cell r="A1157" t="str">
            <v>NyLandvindDK-West-2033</v>
          </cell>
          <cell r="B1157" t="str">
            <v>DK-West</v>
          </cell>
          <cell r="G1157">
            <v>120</v>
          </cell>
          <cell r="H1157">
            <v>0</v>
          </cell>
          <cell r="N1157">
            <v>370.14558779147114</v>
          </cell>
          <cell r="AK1157">
            <v>120</v>
          </cell>
          <cell r="AL1157">
            <v>0</v>
          </cell>
          <cell r="AN1157">
            <v>0</v>
          </cell>
          <cell r="AO1157">
            <v>16.091999999999999</v>
          </cell>
          <cell r="AP1157">
            <v>5364</v>
          </cell>
          <cell r="AQ1157">
            <v>0</v>
          </cell>
          <cell r="BG1157" t="b">
            <v>1</v>
          </cell>
          <cell r="BO1157" t="b">
            <v>0</v>
          </cell>
          <cell r="CA1157" t="b">
            <v>0</v>
          </cell>
          <cell r="CB1157" t="b">
            <v>0</v>
          </cell>
          <cell r="CD1157" t="b">
            <v>0</v>
          </cell>
          <cell r="CE1157" t="b">
            <v>0</v>
          </cell>
          <cell r="CG1157" t="b">
            <v>0</v>
          </cell>
          <cell r="CH1157" t="b">
            <v>0</v>
          </cell>
          <cell r="CP1157" t="str">
            <v>ERWINWON</v>
          </cell>
          <cell r="CT1157" t="b">
            <v>0</v>
          </cell>
          <cell r="CV1157" t="b">
            <v>0</v>
          </cell>
          <cell r="CX1157" t="b">
            <v>0</v>
          </cell>
          <cell r="CZ1157" t="b">
            <v>0</v>
          </cell>
          <cell r="DB1157" t="b">
            <v>1</v>
          </cell>
          <cell r="DD1157" t="b">
            <v>1</v>
          </cell>
          <cell r="DF1157" t="b">
            <v>0</v>
          </cell>
          <cell r="DH1157" t="b">
            <v>0</v>
          </cell>
          <cell r="DJ1157" t="b">
            <v>0</v>
          </cell>
          <cell r="DL1157" t="b">
            <v>0</v>
          </cell>
          <cell r="DN1157" t="b">
            <v>0</v>
          </cell>
          <cell r="DP1157" t="b">
            <v>0</v>
          </cell>
          <cell r="DV1157">
            <v>0</v>
          </cell>
          <cell r="DX1157">
            <v>0</v>
          </cell>
          <cell r="DZ1157">
            <v>0</v>
          </cell>
          <cell r="EB1157">
            <v>0</v>
          </cell>
          <cell r="ED1157">
            <v>0</v>
          </cell>
          <cell r="EF1157">
            <v>0</v>
          </cell>
          <cell r="EJ1157">
            <v>0</v>
          </cell>
          <cell r="EL1157">
            <v>0</v>
          </cell>
          <cell r="EN1157">
            <v>0</v>
          </cell>
          <cell r="EP1157">
            <v>0</v>
          </cell>
          <cell r="ER1157">
            <v>0</v>
          </cell>
          <cell r="ET1157">
            <v>0</v>
          </cell>
          <cell r="EX1157">
            <v>0</v>
          </cell>
          <cell r="EZ1157">
            <v>0</v>
          </cell>
          <cell r="FD1157">
            <v>0</v>
          </cell>
          <cell r="FF1157">
            <v>0</v>
          </cell>
        </row>
        <row r="1158">
          <cell r="A1158" t="str">
            <v>NyLandvindDK-West-2034</v>
          </cell>
          <cell r="B1158" t="str">
            <v>DK-West</v>
          </cell>
          <cell r="G1158">
            <v>40</v>
          </cell>
          <cell r="H1158">
            <v>0</v>
          </cell>
          <cell r="N1158">
            <v>123.38186259715704</v>
          </cell>
          <cell r="AK1158">
            <v>40</v>
          </cell>
          <cell r="AL1158">
            <v>0</v>
          </cell>
          <cell r="AN1158">
            <v>0</v>
          </cell>
          <cell r="AO1158">
            <v>5.3639999999999999</v>
          </cell>
          <cell r="AP1158">
            <v>1788</v>
          </cell>
          <cell r="AQ1158">
            <v>0</v>
          </cell>
          <cell r="BG1158" t="b">
            <v>1</v>
          </cell>
          <cell r="BO1158" t="b">
            <v>0</v>
          </cell>
          <cell r="CA1158" t="b">
            <v>0</v>
          </cell>
          <cell r="CB1158" t="b">
            <v>0</v>
          </cell>
          <cell r="CD1158" t="b">
            <v>0</v>
          </cell>
          <cell r="CE1158" t="b">
            <v>0</v>
          </cell>
          <cell r="CG1158" t="b">
            <v>0</v>
          </cell>
          <cell r="CH1158" t="b">
            <v>0</v>
          </cell>
          <cell r="CP1158" t="str">
            <v>ERWINWON</v>
          </cell>
          <cell r="CT1158" t="b">
            <v>0</v>
          </cell>
          <cell r="CV1158" t="b">
            <v>0</v>
          </cell>
          <cell r="CX1158" t="b">
            <v>0</v>
          </cell>
          <cell r="CZ1158" t="b">
            <v>0</v>
          </cell>
          <cell r="DB1158" t="b">
            <v>1</v>
          </cell>
          <cell r="DD1158" t="b">
            <v>0</v>
          </cell>
          <cell r="DF1158" t="b">
            <v>0</v>
          </cell>
          <cell r="DH1158" t="b">
            <v>0</v>
          </cell>
          <cell r="DJ1158" t="b">
            <v>0</v>
          </cell>
          <cell r="DL1158" t="b">
            <v>0</v>
          </cell>
          <cell r="DN1158" t="b">
            <v>0</v>
          </cell>
          <cell r="DP1158" t="b">
            <v>0</v>
          </cell>
          <cell r="DV1158">
            <v>0</v>
          </cell>
          <cell r="DX1158">
            <v>0</v>
          </cell>
          <cell r="DZ1158">
            <v>0</v>
          </cell>
          <cell r="EB1158">
            <v>0</v>
          </cell>
          <cell r="ED1158">
            <v>0</v>
          </cell>
          <cell r="EF1158">
            <v>0</v>
          </cell>
          <cell r="EJ1158">
            <v>0</v>
          </cell>
          <cell r="EL1158">
            <v>0</v>
          </cell>
          <cell r="EN1158">
            <v>0</v>
          </cell>
          <cell r="EP1158">
            <v>0</v>
          </cell>
          <cell r="ER1158">
            <v>0</v>
          </cell>
          <cell r="ET1158">
            <v>0</v>
          </cell>
          <cell r="EX1158">
            <v>0</v>
          </cell>
          <cell r="EZ1158">
            <v>0</v>
          </cell>
          <cell r="FD1158">
            <v>0</v>
          </cell>
          <cell r="FF1158">
            <v>0</v>
          </cell>
        </row>
        <row r="1159">
          <cell r="A1159" t="str">
            <v>NyLandvindDK-West-2034</v>
          </cell>
          <cell r="B1159" t="str">
            <v>DK-West</v>
          </cell>
          <cell r="G1159">
            <v>40</v>
          </cell>
          <cell r="H1159">
            <v>0</v>
          </cell>
          <cell r="N1159">
            <v>123.38186259715704</v>
          </cell>
          <cell r="AK1159">
            <v>40</v>
          </cell>
          <cell r="AL1159">
            <v>0</v>
          </cell>
          <cell r="AN1159">
            <v>0</v>
          </cell>
          <cell r="AO1159">
            <v>5.3639999999999999</v>
          </cell>
          <cell r="AP1159">
            <v>1788</v>
          </cell>
          <cell r="AQ1159">
            <v>0</v>
          </cell>
          <cell r="BG1159" t="b">
            <v>1</v>
          </cell>
          <cell r="BO1159" t="b">
            <v>0</v>
          </cell>
          <cell r="CA1159" t="b">
            <v>0</v>
          </cell>
          <cell r="CB1159" t="b">
            <v>0</v>
          </cell>
          <cell r="CD1159" t="b">
            <v>0</v>
          </cell>
          <cell r="CE1159" t="b">
            <v>0</v>
          </cell>
          <cell r="CG1159" t="b">
            <v>0</v>
          </cell>
          <cell r="CH1159" t="b">
            <v>0</v>
          </cell>
          <cell r="CP1159" t="str">
            <v>ERWINWON</v>
          </cell>
          <cell r="CT1159" t="b">
            <v>0</v>
          </cell>
          <cell r="CV1159" t="b">
            <v>0</v>
          </cell>
          <cell r="CX1159" t="b">
            <v>0</v>
          </cell>
          <cell r="CZ1159" t="b">
            <v>0</v>
          </cell>
          <cell r="DB1159" t="b">
            <v>0</v>
          </cell>
          <cell r="DD1159" t="b">
            <v>1</v>
          </cell>
          <cell r="DF1159" t="b">
            <v>0</v>
          </cell>
          <cell r="DH1159" t="b">
            <v>0</v>
          </cell>
          <cell r="DJ1159" t="b">
            <v>0</v>
          </cell>
          <cell r="DL1159" t="b">
            <v>0</v>
          </cell>
          <cell r="DN1159" t="b">
            <v>0</v>
          </cell>
          <cell r="DP1159" t="b">
            <v>0</v>
          </cell>
          <cell r="DV1159">
            <v>0</v>
          </cell>
          <cell r="DX1159">
            <v>0</v>
          </cell>
          <cell r="DZ1159">
            <v>0</v>
          </cell>
          <cell r="EB1159">
            <v>0</v>
          </cell>
          <cell r="ED1159">
            <v>0</v>
          </cell>
          <cell r="EF1159">
            <v>0</v>
          </cell>
          <cell r="EJ1159">
            <v>0</v>
          </cell>
          <cell r="EL1159">
            <v>0</v>
          </cell>
          <cell r="EN1159">
            <v>0</v>
          </cell>
          <cell r="EP1159">
            <v>0</v>
          </cell>
          <cell r="ER1159">
            <v>0</v>
          </cell>
          <cell r="ET1159">
            <v>0</v>
          </cell>
          <cell r="EX1159">
            <v>0</v>
          </cell>
          <cell r="EZ1159">
            <v>0</v>
          </cell>
          <cell r="FD1159">
            <v>0</v>
          </cell>
          <cell r="FF1159">
            <v>0</v>
          </cell>
        </row>
        <row r="1160">
          <cell r="A1160" t="str">
            <v>NyLandvindDK-West-2035</v>
          </cell>
          <cell r="B1160" t="str">
            <v>DK-West</v>
          </cell>
          <cell r="G1160">
            <v>40</v>
          </cell>
          <cell r="H1160">
            <v>0</v>
          </cell>
          <cell r="N1160">
            <v>123.38186259715704</v>
          </cell>
          <cell r="AK1160">
            <v>40</v>
          </cell>
          <cell r="AL1160">
            <v>0</v>
          </cell>
          <cell r="AN1160">
            <v>0</v>
          </cell>
          <cell r="AO1160">
            <v>5.3639999999999999</v>
          </cell>
          <cell r="AP1160">
            <v>1788</v>
          </cell>
          <cell r="AQ1160">
            <v>0</v>
          </cell>
          <cell r="BG1160" t="b">
            <v>1</v>
          </cell>
          <cell r="BO1160" t="b">
            <v>0</v>
          </cell>
          <cell r="CA1160" t="b">
            <v>0</v>
          </cell>
          <cell r="CB1160" t="b">
            <v>0</v>
          </cell>
          <cell r="CD1160" t="b">
            <v>0</v>
          </cell>
          <cell r="CE1160" t="b">
            <v>0</v>
          </cell>
          <cell r="CG1160" t="b">
            <v>0</v>
          </cell>
          <cell r="CH1160" t="b">
            <v>0</v>
          </cell>
          <cell r="CP1160" t="str">
            <v>ERWINWON</v>
          </cell>
          <cell r="CT1160" t="b">
            <v>0</v>
          </cell>
          <cell r="CV1160" t="b">
            <v>0</v>
          </cell>
          <cell r="CX1160" t="b">
            <v>0</v>
          </cell>
          <cell r="CZ1160" t="b">
            <v>0</v>
          </cell>
          <cell r="DB1160" t="b">
            <v>1</v>
          </cell>
          <cell r="DD1160" t="b">
            <v>0</v>
          </cell>
          <cell r="DF1160" t="b">
            <v>0</v>
          </cell>
          <cell r="DH1160" t="b">
            <v>0</v>
          </cell>
          <cell r="DJ1160" t="b">
            <v>0</v>
          </cell>
          <cell r="DL1160" t="b">
            <v>0</v>
          </cell>
          <cell r="DN1160" t="b">
            <v>0</v>
          </cell>
          <cell r="DP1160" t="b">
            <v>0</v>
          </cell>
          <cell r="DV1160">
            <v>0</v>
          </cell>
          <cell r="DX1160">
            <v>0</v>
          </cell>
          <cell r="DZ1160">
            <v>0</v>
          </cell>
          <cell r="EB1160">
            <v>0</v>
          </cell>
          <cell r="ED1160">
            <v>0</v>
          </cell>
          <cell r="EF1160">
            <v>0</v>
          </cell>
          <cell r="EJ1160">
            <v>0</v>
          </cell>
          <cell r="EL1160">
            <v>0</v>
          </cell>
          <cell r="EN1160">
            <v>0</v>
          </cell>
          <cell r="EP1160">
            <v>0</v>
          </cell>
          <cell r="ER1160">
            <v>0</v>
          </cell>
          <cell r="ET1160">
            <v>0</v>
          </cell>
          <cell r="EX1160">
            <v>0</v>
          </cell>
          <cell r="EZ1160">
            <v>0</v>
          </cell>
          <cell r="FD1160">
            <v>0</v>
          </cell>
          <cell r="FF1160">
            <v>0</v>
          </cell>
        </row>
        <row r="1161">
          <cell r="A1161" t="str">
            <v>NyLandvindDK-West-2035</v>
          </cell>
          <cell r="B1161" t="str">
            <v>DK-West</v>
          </cell>
          <cell r="G1161">
            <v>40</v>
          </cell>
          <cell r="H1161">
            <v>0</v>
          </cell>
          <cell r="N1161">
            <v>123.38186259715704</v>
          </cell>
          <cell r="AK1161">
            <v>40</v>
          </cell>
          <cell r="AL1161">
            <v>0</v>
          </cell>
          <cell r="AN1161">
            <v>0</v>
          </cell>
          <cell r="AO1161">
            <v>5.3639999999999999</v>
          </cell>
          <cell r="AP1161">
            <v>1788</v>
          </cell>
          <cell r="AQ1161">
            <v>0</v>
          </cell>
          <cell r="BG1161" t="b">
            <v>1</v>
          </cell>
          <cell r="BO1161" t="b">
            <v>0</v>
          </cell>
          <cell r="CA1161" t="b">
            <v>0</v>
          </cell>
          <cell r="CB1161" t="b">
            <v>0</v>
          </cell>
          <cell r="CD1161" t="b">
            <v>0</v>
          </cell>
          <cell r="CE1161" t="b">
            <v>0</v>
          </cell>
          <cell r="CG1161" t="b">
            <v>0</v>
          </cell>
          <cell r="CH1161" t="b">
            <v>0</v>
          </cell>
          <cell r="CP1161" t="str">
            <v>ERWINWON</v>
          </cell>
          <cell r="CT1161" t="b">
            <v>0</v>
          </cell>
          <cell r="CV1161" t="b">
            <v>0</v>
          </cell>
          <cell r="CX1161" t="b">
            <v>0</v>
          </cell>
          <cell r="CZ1161" t="b">
            <v>0</v>
          </cell>
          <cell r="DB1161" t="b">
            <v>0</v>
          </cell>
          <cell r="DD1161" t="b">
            <v>1</v>
          </cell>
          <cell r="DF1161" t="b">
            <v>0</v>
          </cell>
          <cell r="DH1161" t="b">
            <v>0</v>
          </cell>
          <cell r="DJ1161" t="b">
            <v>0</v>
          </cell>
          <cell r="DL1161" t="b">
            <v>0</v>
          </cell>
          <cell r="DN1161" t="b">
            <v>0</v>
          </cell>
          <cell r="DP1161" t="b">
            <v>0</v>
          </cell>
          <cell r="DV1161">
            <v>0</v>
          </cell>
          <cell r="DX1161">
            <v>0</v>
          </cell>
          <cell r="DZ1161">
            <v>0</v>
          </cell>
          <cell r="EB1161">
            <v>0</v>
          </cell>
          <cell r="ED1161">
            <v>0</v>
          </cell>
          <cell r="EF1161">
            <v>0</v>
          </cell>
          <cell r="EJ1161">
            <v>0</v>
          </cell>
          <cell r="EL1161">
            <v>0</v>
          </cell>
          <cell r="EN1161">
            <v>0</v>
          </cell>
          <cell r="EP1161">
            <v>0</v>
          </cell>
          <cell r="ER1161">
            <v>0</v>
          </cell>
          <cell r="ET1161">
            <v>0</v>
          </cell>
          <cell r="EX1161">
            <v>0</v>
          </cell>
          <cell r="EZ1161">
            <v>0</v>
          </cell>
          <cell r="FD1161">
            <v>0</v>
          </cell>
          <cell r="FF1161">
            <v>0</v>
          </cell>
        </row>
        <row r="1162">
          <cell r="A1162" t="str">
            <v>KysnærDK-West-2019</v>
          </cell>
          <cell r="B1162" t="str">
            <v>DK-West</v>
          </cell>
          <cell r="G1162">
            <v>50</v>
          </cell>
          <cell r="H1162">
            <v>0</v>
          </cell>
          <cell r="N1162">
            <v>184.80502993031686</v>
          </cell>
          <cell r="AK1162">
            <v>50</v>
          </cell>
          <cell r="AL1162">
            <v>0</v>
          </cell>
          <cell r="AN1162">
            <v>0</v>
          </cell>
          <cell r="AO1162">
            <v>12.962999999999997</v>
          </cell>
          <cell r="AP1162">
            <v>3240.7500000000014</v>
          </cell>
          <cell r="AQ1162">
            <v>0</v>
          </cell>
          <cell r="BG1162" t="b">
            <v>1</v>
          </cell>
          <cell r="BO1162" t="b">
            <v>0</v>
          </cell>
          <cell r="CA1162" t="b">
            <v>0</v>
          </cell>
          <cell r="CB1162" t="b">
            <v>0</v>
          </cell>
          <cell r="CD1162" t="b">
            <v>0</v>
          </cell>
          <cell r="CE1162" t="b">
            <v>0</v>
          </cell>
          <cell r="CG1162" t="b">
            <v>0</v>
          </cell>
          <cell r="CH1162" t="b">
            <v>0</v>
          </cell>
          <cell r="CP1162" t="str">
            <v>ERWINWOF</v>
          </cell>
          <cell r="CT1162" t="b">
            <v>0</v>
          </cell>
          <cell r="CV1162" t="b">
            <v>1</v>
          </cell>
          <cell r="CX1162" t="b">
            <v>1</v>
          </cell>
          <cell r="CZ1162" t="b">
            <v>1</v>
          </cell>
          <cell r="DB1162" t="b">
            <v>0</v>
          </cell>
          <cell r="DD1162" t="b">
            <v>0</v>
          </cell>
          <cell r="DF1162" t="b">
            <v>0</v>
          </cell>
          <cell r="DH1162" t="b">
            <v>0</v>
          </cell>
          <cell r="DJ1162" t="b">
            <v>0</v>
          </cell>
          <cell r="DL1162" t="b">
            <v>0</v>
          </cell>
          <cell r="DN1162" t="b">
            <v>0</v>
          </cell>
          <cell r="DP1162" t="b">
            <v>0</v>
          </cell>
          <cell r="DV1162">
            <v>0</v>
          </cell>
          <cell r="DX1162">
            <v>0</v>
          </cell>
          <cell r="DZ1162">
            <v>0</v>
          </cell>
          <cell r="EB1162">
            <v>0</v>
          </cell>
          <cell r="ED1162">
            <v>0</v>
          </cell>
          <cell r="EF1162">
            <v>0</v>
          </cell>
          <cell r="EJ1162">
            <v>0</v>
          </cell>
          <cell r="EL1162">
            <v>0</v>
          </cell>
          <cell r="EN1162">
            <v>0</v>
          </cell>
          <cell r="EP1162">
            <v>0</v>
          </cell>
          <cell r="ER1162">
            <v>0</v>
          </cell>
          <cell r="ET1162">
            <v>0</v>
          </cell>
          <cell r="EX1162">
            <v>0</v>
          </cell>
          <cell r="EZ1162">
            <v>0</v>
          </cell>
          <cell r="FD1162">
            <v>0</v>
          </cell>
          <cell r="FF1162">
            <v>0</v>
          </cell>
        </row>
        <row r="1163">
          <cell r="A1163" t="str">
            <v>KysnærDK-West-2019</v>
          </cell>
          <cell r="B1163" t="str">
            <v>DK-West</v>
          </cell>
          <cell r="G1163">
            <v>50</v>
          </cell>
          <cell r="H1163">
            <v>0</v>
          </cell>
          <cell r="N1163">
            <v>184.80502993031686</v>
          </cell>
          <cell r="AK1163">
            <v>50</v>
          </cell>
          <cell r="AL1163">
            <v>0</v>
          </cell>
          <cell r="AN1163">
            <v>0</v>
          </cell>
          <cell r="AO1163">
            <v>12.962999999999997</v>
          </cell>
          <cell r="AP1163">
            <v>3240.7500000000014</v>
          </cell>
          <cell r="AQ1163">
            <v>0</v>
          </cell>
          <cell r="BG1163" t="b">
            <v>1</v>
          </cell>
          <cell r="BO1163" t="b">
            <v>0</v>
          </cell>
          <cell r="CA1163" t="b">
            <v>0</v>
          </cell>
          <cell r="CB1163" t="b">
            <v>0</v>
          </cell>
          <cell r="CD1163" t="b">
            <v>0</v>
          </cell>
          <cell r="CE1163" t="b">
            <v>0</v>
          </cell>
          <cell r="CG1163" t="b">
            <v>0</v>
          </cell>
          <cell r="CH1163" t="b">
            <v>0</v>
          </cell>
          <cell r="CP1163" t="str">
            <v>ERWINWOF</v>
          </cell>
          <cell r="CT1163" t="b">
            <v>0</v>
          </cell>
          <cell r="CV1163" t="b">
            <v>0</v>
          </cell>
          <cell r="CX1163" t="b">
            <v>0</v>
          </cell>
          <cell r="CZ1163" t="b">
            <v>0</v>
          </cell>
          <cell r="DB1163" t="b">
            <v>1</v>
          </cell>
          <cell r="DD1163" t="b">
            <v>0</v>
          </cell>
          <cell r="DF1163" t="b">
            <v>0</v>
          </cell>
          <cell r="DH1163" t="b">
            <v>0</v>
          </cell>
          <cell r="DJ1163" t="b">
            <v>0</v>
          </cell>
          <cell r="DL1163" t="b">
            <v>0</v>
          </cell>
          <cell r="DN1163" t="b">
            <v>0</v>
          </cell>
          <cell r="DP1163" t="b">
            <v>0</v>
          </cell>
          <cell r="DV1163">
            <v>0</v>
          </cell>
          <cell r="DX1163">
            <v>0</v>
          </cell>
          <cell r="DZ1163">
            <v>0</v>
          </cell>
          <cell r="EB1163">
            <v>0</v>
          </cell>
          <cell r="ED1163">
            <v>0</v>
          </cell>
          <cell r="EF1163">
            <v>0</v>
          </cell>
          <cell r="EJ1163">
            <v>0</v>
          </cell>
          <cell r="EL1163">
            <v>0</v>
          </cell>
          <cell r="EN1163">
            <v>0</v>
          </cell>
          <cell r="EP1163">
            <v>0</v>
          </cell>
          <cell r="ER1163">
            <v>0</v>
          </cell>
          <cell r="ET1163">
            <v>0</v>
          </cell>
          <cell r="EX1163">
            <v>0</v>
          </cell>
          <cell r="EZ1163">
            <v>0</v>
          </cell>
          <cell r="FD1163">
            <v>0</v>
          </cell>
          <cell r="FF1163">
            <v>0</v>
          </cell>
        </row>
        <row r="1164">
          <cell r="A1164" t="str">
            <v>KysnærDK-West-2020</v>
          </cell>
          <cell r="B1164" t="str">
            <v>DK-West</v>
          </cell>
          <cell r="G1164">
            <v>200</v>
          </cell>
          <cell r="H1164">
            <v>0</v>
          </cell>
          <cell r="N1164">
            <v>739.22011972126745</v>
          </cell>
          <cell r="AK1164">
            <v>200</v>
          </cell>
          <cell r="AL1164">
            <v>0</v>
          </cell>
          <cell r="AN1164">
            <v>0</v>
          </cell>
          <cell r="AO1164">
            <v>50.660000000000004</v>
          </cell>
          <cell r="AP1164">
            <v>12665</v>
          </cell>
          <cell r="AQ1164">
            <v>0</v>
          </cell>
          <cell r="BG1164" t="b">
            <v>1</v>
          </cell>
          <cell r="BO1164" t="b">
            <v>0</v>
          </cell>
          <cell r="CA1164" t="b">
            <v>0</v>
          </cell>
          <cell r="CB1164" t="b">
            <v>0</v>
          </cell>
          <cell r="CD1164" t="b">
            <v>0</v>
          </cell>
          <cell r="CE1164" t="b">
            <v>0</v>
          </cell>
          <cell r="CG1164" t="b">
            <v>0</v>
          </cell>
          <cell r="CH1164" t="b">
            <v>0</v>
          </cell>
          <cell r="CP1164" t="str">
            <v>ERWINWOF</v>
          </cell>
          <cell r="CT1164" t="b">
            <v>0</v>
          </cell>
          <cell r="CV1164" t="b">
            <v>1</v>
          </cell>
          <cell r="CX1164" t="b">
            <v>1</v>
          </cell>
          <cell r="CZ1164" t="b">
            <v>1</v>
          </cell>
          <cell r="DB1164" t="b">
            <v>0</v>
          </cell>
          <cell r="DD1164" t="b">
            <v>0</v>
          </cell>
          <cell r="DF1164" t="b">
            <v>0</v>
          </cell>
          <cell r="DH1164" t="b">
            <v>0</v>
          </cell>
          <cell r="DJ1164" t="b">
            <v>0</v>
          </cell>
          <cell r="DL1164" t="b">
            <v>0</v>
          </cell>
          <cell r="DN1164" t="b">
            <v>0</v>
          </cell>
          <cell r="DP1164" t="b">
            <v>0</v>
          </cell>
          <cell r="DV1164">
            <v>0</v>
          </cell>
          <cell r="DX1164">
            <v>0</v>
          </cell>
          <cell r="DZ1164">
            <v>0</v>
          </cell>
          <cell r="EB1164">
            <v>0</v>
          </cell>
          <cell r="ED1164">
            <v>0</v>
          </cell>
          <cell r="EF1164">
            <v>0</v>
          </cell>
          <cell r="EJ1164">
            <v>0</v>
          </cell>
          <cell r="EL1164">
            <v>0</v>
          </cell>
          <cell r="EN1164">
            <v>0</v>
          </cell>
          <cell r="EP1164">
            <v>0</v>
          </cell>
          <cell r="ER1164">
            <v>0</v>
          </cell>
          <cell r="ET1164">
            <v>0</v>
          </cell>
          <cell r="EX1164">
            <v>0</v>
          </cell>
          <cell r="EZ1164">
            <v>0</v>
          </cell>
          <cell r="FD1164">
            <v>0</v>
          </cell>
          <cell r="FF1164">
            <v>0</v>
          </cell>
        </row>
        <row r="1165">
          <cell r="A1165" t="str">
            <v>KysnærDK-West-2020</v>
          </cell>
          <cell r="B1165" t="str">
            <v>DK-West</v>
          </cell>
          <cell r="G1165">
            <v>200</v>
          </cell>
          <cell r="H1165">
            <v>0</v>
          </cell>
          <cell r="N1165">
            <v>739.22011972126745</v>
          </cell>
          <cell r="AK1165">
            <v>200</v>
          </cell>
          <cell r="AL1165">
            <v>0</v>
          </cell>
          <cell r="AN1165">
            <v>0</v>
          </cell>
          <cell r="AO1165">
            <v>50.660000000000004</v>
          </cell>
          <cell r="AP1165">
            <v>12665</v>
          </cell>
          <cell r="AQ1165">
            <v>0</v>
          </cell>
          <cell r="BG1165" t="b">
            <v>1</v>
          </cell>
          <cell r="BO1165" t="b">
            <v>0</v>
          </cell>
          <cell r="CA1165" t="b">
            <v>0</v>
          </cell>
          <cell r="CB1165" t="b">
            <v>0</v>
          </cell>
          <cell r="CD1165" t="b">
            <v>0</v>
          </cell>
          <cell r="CE1165" t="b">
            <v>0</v>
          </cell>
          <cell r="CG1165" t="b">
            <v>0</v>
          </cell>
          <cell r="CH1165" t="b">
            <v>0</v>
          </cell>
          <cell r="CP1165" t="str">
            <v>ERWINWOF</v>
          </cell>
          <cell r="CT1165" t="b">
            <v>0</v>
          </cell>
          <cell r="CV1165" t="b">
            <v>0</v>
          </cell>
          <cell r="CX1165" t="b">
            <v>0</v>
          </cell>
          <cell r="CZ1165" t="b">
            <v>0</v>
          </cell>
          <cell r="DB1165" t="b">
            <v>1</v>
          </cell>
          <cell r="DD1165" t="b">
            <v>0</v>
          </cell>
          <cell r="DF1165" t="b">
            <v>0</v>
          </cell>
          <cell r="DH1165" t="b">
            <v>0</v>
          </cell>
          <cell r="DJ1165" t="b">
            <v>0</v>
          </cell>
          <cell r="DL1165" t="b">
            <v>0</v>
          </cell>
          <cell r="DN1165" t="b">
            <v>0</v>
          </cell>
          <cell r="DP1165" t="b">
            <v>0</v>
          </cell>
          <cell r="DV1165">
            <v>0</v>
          </cell>
          <cell r="DX1165">
            <v>0</v>
          </cell>
          <cell r="DZ1165">
            <v>0</v>
          </cell>
          <cell r="EB1165">
            <v>0</v>
          </cell>
          <cell r="ED1165">
            <v>0</v>
          </cell>
          <cell r="EF1165">
            <v>0</v>
          </cell>
          <cell r="EJ1165">
            <v>0</v>
          </cell>
          <cell r="EL1165">
            <v>0</v>
          </cell>
          <cell r="EN1165">
            <v>0</v>
          </cell>
          <cell r="EP1165">
            <v>0</v>
          </cell>
          <cell r="ER1165">
            <v>0</v>
          </cell>
          <cell r="ET1165">
            <v>0</v>
          </cell>
          <cell r="EX1165">
            <v>0</v>
          </cell>
          <cell r="EZ1165">
            <v>0</v>
          </cell>
          <cell r="FD1165">
            <v>0</v>
          </cell>
          <cell r="FF1165">
            <v>0</v>
          </cell>
        </row>
        <row r="1166">
          <cell r="A1166" t="str">
            <v>HavvindSmåDK-West-Tunø</v>
          </cell>
          <cell r="B1166" t="str">
            <v>DK-West</v>
          </cell>
          <cell r="G1166">
            <v>5</v>
          </cell>
          <cell r="H1166">
            <v>0</v>
          </cell>
          <cell r="N1166">
            <v>14</v>
          </cell>
          <cell r="AK1166">
            <v>5</v>
          </cell>
          <cell r="AL1166">
            <v>0</v>
          </cell>
          <cell r="AN1166">
            <v>0</v>
          </cell>
          <cell r="AO1166">
            <v>1.4155000000000002</v>
          </cell>
          <cell r="AP1166">
            <v>353.875</v>
          </cell>
          <cell r="AQ1166">
            <v>0</v>
          </cell>
          <cell r="BG1166" t="b">
            <v>1</v>
          </cell>
          <cell r="BO1166" t="b">
            <v>1</v>
          </cell>
          <cell r="CA1166" t="b">
            <v>1</v>
          </cell>
          <cell r="CB1166" t="b">
            <v>0</v>
          </cell>
          <cell r="CD1166" t="b">
            <v>0</v>
          </cell>
          <cell r="CE1166" t="b">
            <v>0</v>
          </cell>
          <cell r="CG1166" t="b">
            <v>0</v>
          </cell>
          <cell r="CH1166" t="b">
            <v>0</v>
          </cell>
          <cell r="CP1166" t="str">
            <v>ERWINWOF</v>
          </cell>
          <cell r="CT1166" t="b">
            <v>0</v>
          </cell>
          <cell r="CV1166" t="b">
            <v>0</v>
          </cell>
          <cell r="CX1166" t="b">
            <v>0</v>
          </cell>
          <cell r="CZ1166" t="b">
            <v>0</v>
          </cell>
          <cell r="DB1166" t="b">
            <v>0</v>
          </cell>
          <cell r="DD1166" t="b">
            <v>0</v>
          </cell>
          <cell r="DF1166" t="b">
            <v>0</v>
          </cell>
          <cell r="DH1166" t="b">
            <v>0</v>
          </cell>
          <cell r="DJ1166" t="b">
            <v>0</v>
          </cell>
          <cell r="DL1166" t="b">
            <v>0</v>
          </cell>
          <cell r="DN1166" t="b">
            <v>0</v>
          </cell>
          <cell r="DP1166" t="b">
            <v>0</v>
          </cell>
          <cell r="DV1166">
            <v>0</v>
          </cell>
          <cell r="DX1166">
            <v>0</v>
          </cell>
          <cell r="DZ1166">
            <v>0</v>
          </cell>
          <cell r="EB1166">
            <v>0</v>
          </cell>
          <cell r="ED1166">
            <v>0</v>
          </cell>
          <cell r="EF1166">
            <v>0</v>
          </cell>
          <cell r="EJ1166">
            <v>0</v>
          </cell>
          <cell r="EL1166">
            <v>0</v>
          </cell>
          <cell r="EN1166">
            <v>0</v>
          </cell>
          <cell r="EP1166">
            <v>0</v>
          </cell>
          <cell r="ER1166">
            <v>0</v>
          </cell>
          <cell r="ET1166">
            <v>0</v>
          </cell>
          <cell r="EX1166">
            <v>0</v>
          </cell>
          <cell r="EZ1166">
            <v>0</v>
          </cell>
          <cell r="FD1166">
            <v>0</v>
          </cell>
          <cell r="FF1166">
            <v>0</v>
          </cell>
        </row>
        <row r="1167">
          <cell r="A1167" t="str">
            <v>HavvindSmåDK-West-Rønland</v>
          </cell>
          <cell r="B1167" t="str">
            <v>DK-West</v>
          </cell>
          <cell r="G1167">
            <v>17.2</v>
          </cell>
          <cell r="H1167">
            <v>0</v>
          </cell>
          <cell r="N1167">
            <v>63.572930296029</v>
          </cell>
          <cell r="AK1167">
            <v>17.2</v>
          </cell>
          <cell r="AL1167">
            <v>0</v>
          </cell>
          <cell r="AN1167">
            <v>0</v>
          </cell>
          <cell r="AO1167">
            <v>4.8693200000000001</v>
          </cell>
          <cell r="AP1167">
            <v>1217.3300000000002</v>
          </cell>
          <cell r="AQ1167">
            <v>0</v>
          </cell>
          <cell r="BG1167" t="b">
            <v>1</v>
          </cell>
          <cell r="BO1167" t="b">
            <v>1</v>
          </cell>
          <cell r="CA1167" t="b">
            <v>1</v>
          </cell>
          <cell r="CB1167" t="b">
            <v>0</v>
          </cell>
          <cell r="CD1167" t="b">
            <v>0</v>
          </cell>
          <cell r="CE1167" t="b">
            <v>0</v>
          </cell>
          <cell r="CG1167" t="b">
            <v>0</v>
          </cell>
          <cell r="CH1167" t="b">
            <v>0</v>
          </cell>
          <cell r="CP1167" t="str">
            <v>ERWINWOF</v>
          </cell>
          <cell r="CT1167" t="b">
            <v>1</v>
          </cell>
          <cell r="CV1167" t="b">
            <v>1</v>
          </cell>
          <cell r="CX1167" t="b">
            <v>0</v>
          </cell>
          <cell r="CZ1167" t="b">
            <v>0</v>
          </cell>
          <cell r="DB1167" t="b">
            <v>0</v>
          </cell>
          <cell r="DD1167" t="b">
            <v>0</v>
          </cell>
          <cell r="DF1167" t="b">
            <v>0</v>
          </cell>
          <cell r="DH1167" t="b">
            <v>0</v>
          </cell>
          <cell r="DJ1167" t="b">
            <v>0</v>
          </cell>
          <cell r="DL1167" t="b">
            <v>0</v>
          </cell>
          <cell r="DN1167" t="b">
            <v>0</v>
          </cell>
          <cell r="DP1167" t="b">
            <v>0</v>
          </cell>
          <cell r="DV1167">
            <v>17.2</v>
          </cell>
          <cell r="DX1167">
            <v>17.2</v>
          </cell>
          <cell r="DZ1167">
            <v>0</v>
          </cell>
          <cell r="EB1167">
            <v>0</v>
          </cell>
          <cell r="ED1167">
            <v>0</v>
          </cell>
          <cell r="EF1167">
            <v>0</v>
          </cell>
          <cell r="EJ1167">
            <v>0</v>
          </cell>
          <cell r="EL1167">
            <v>0</v>
          </cell>
          <cell r="EN1167">
            <v>0</v>
          </cell>
          <cell r="EP1167">
            <v>0</v>
          </cell>
          <cell r="ER1167">
            <v>0</v>
          </cell>
          <cell r="ET1167">
            <v>0</v>
          </cell>
          <cell r="EX1167">
            <v>0</v>
          </cell>
          <cell r="EZ1167">
            <v>0</v>
          </cell>
          <cell r="FD1167">
            <v>0</v>
          </cell>
          <cell r="FF1167">
            <v>0</v>
          </cell>
        </row>
        <row r="1168">
          <cell r="A1168" t="str">
            <v>HavvindSmåDK-West-Frederikshavn</v>
          </cell>
          <cell r="B1168" t="str">
            <v>DK-West</v>
          </cell>
          <cell r="G1168">
            <v>7.6</v>
          </cell>
          <cell r="H1168">
            <v>0</v>
          </cell>
          <cell r="N1168">
            <v>20.52</v>
          </cell>
          <cell r="AK1168">
            <v>7.6</v>
          </cell>
          <cell r="AL1168">
            <v>0</v>
          </cell>
          <cell r="AN1168">
            <v>0</v>
          </cell>
          <cell r="AO1168">
            <v>2.1515599999999999</v>
          </cell>
          <cell r="AP1168">
            <v>537.89</v>
          </cell>
          <cell r="AQ1168">
            <v>0</v>
          </cell>
          <cell r="BG1168" t="b">
            <v>1</v>
          </cell>
          <cell r="BO1168" t="b">
            <v>1</v>
          </cell>
          <cell r="CA1168" t="b">
            <v>1</v>
          </cell>
          <cell r="CB1168" t="b">
            <v>0</v>
          </cell>
          <cell r="CD1168" t="b">
            <v>0</v>
          </cell>
          <cell r="CE1168" t="b">
            <v>0</v>
          </cell>
          <cell r="CG1168" t="b">
            <v>0</v>
          </cell>
          <cell r="CH1168" t="b">
            <v>0</v>
          </cell>
          <cell r="CP1168" t="str">
            <v>ERWINWOF</v>
          </cell>
          <cell r="CT1168" t="b">
            <v>1</v>
          </cell>
          <cell r="CV1168" t="b">
            <v>1</v>
          </cell>
          <cell r="CX1168" t="b">
            <v>0</v>
          </cell>
          <cell r="CZ1168" t="b">
            <v>0</v>
          </cell>
          <cell r="DB1168" t="b">
            <v>0</v>
          </cell>
          <cell r="DD1168" t="b">
            <v>0</v>
          </cell>
          <cell r="DF1168" t="b">
            <v>0</v>
          </cell>
          <cell r="DH1168" t="b">
            <v>0</v>
          </cell>
          <cell r="DJ1168" t="b">
            <v>0</v>
          </cell>
          <cell r="DL1168" t="b">
            <v>0</v>
          </cell>
          <cell r="DN1168" t="b">
            <v>0</v>
          </cell>
          <cell r="DP1168" t="b">
            <v>0</v>
          </cell>
          <cell r="DV1168">
            <v>7.6</v>
          </cell>
          <cell r="DX1168">
            <v>7.6</v>
          </cell>
          <cell r="DZ1168">
            <v>0</v>
          </cell>
          <cell r="EB1168">
            <v>0</v>
          </cell>
          <cell r="ED1168">
            <v>0</v>
          </cell>
          <cell r="EF1168">
            <v>0</v>
          </cell>
          <cell r="EJ1168">
            <v>0</v>
          </cell>
          <cell r="EL1168">
            <v>0</v>
          </cell>
          <cell r="EN1168">
            <v>0</v>
          </cell>
          <cell r="EP1168">
            <v>0</v>
          </cell>
          <cell r="ER1168">
            <v>0</v>
          </cell>
          <cell r="ET1168">
            <v>0</v>
          </cell>
          <cell r="EX1168">
            <v>0</v>
          </cell>
          <cell r="EZ1168">
            <v>0</v>
          </cell>
          <cell r="FD1168">
            <v>0</v>
          </cell>
          <cell r="FF1168">
            <v>0</v>
          </cell>
        </row>
        <row r="1169">
          <cell r="A1169" t="str">
            <v>HavvindSmåDK-West-Samsø</v>
          </cell>
          <cell r="B1169" t="str">
            <v>DK-West</v>
          </cell>
          <cell r="G1169">
            <v>23</v>
          </cell>
          <cell r="H1169">
            <v>0</v>
          </cell>
          <cell r="N1169">
            <v>85.01031376794576</v>
          </cell>
          <cell r="AK1169">
            <v>23</v>
          </cell>
          <cell r="AL1169">
            <v>0</v>
          </cell>
          <cell r="AN1169">
            <v>0</v>
          </cell>
          <cell r="AO1169">
            <v>6.5113000000000003</v>
          </cell>
          <cell r="AP1169">
            <v>1627.825</v>
          </cell>
          <cell r="AQ1169">
            <v>0</v>
          </cell>
          <cell r="BG1169" t="b">
            <v>1</v>
          </cell>
          <cell r="BO1169" t="b">
            <v>1</v>
          </cell>
          <cell r="CA1169" t="b">
            <v>1</v>
          </cell>
          <cell r="CB1169" t="b">
            <v>0</v>
          </cell>
          <cell r="CD1169" t="b">
            <v>0</v>
          </cell>
          <cell r="CE1169" t="b">
            <v>0</v>
          </cell>
          <cell r="CG1169" t="b">
            <v>0</v>
          </cell>
          <cell r="CH1169" t="b">
            <v>0</v>
          </cell>
          <cell r="CP1169" t="str">
            <v>ERWINWOF</v>
          </cell>
          <cell r="CT1169" t="b">
            <v>1</v>
          </cell>
          <cell r="CV1169" t="b">
            <v>1</v>
          </cell>
          <cell r="CX1169" t="b">
            <v>0</v>
          </cell>
          <cell r="CZ1169" t="b">
            <v>0</v>
          </cell>
          <cell r="DB1169" t="b">
            <v>0</v>
          </cell>
          <cell r="DD1169" t="b">
            <v>0</v>
          </cell>
          <cell r="DF1169" t="b">
            <v>0</v>
          </cell>
          <cell r="DH1169" t="b">
            <v>0</v>
          </cell>
          <cell r="DJ1169" t="b">
            <v>0</v>
          </cell>
          <cell r="DL1169" t="b">
            <v>0</v>
          </cell>
          <cell r="DN1169" t="b">
            <v>0</v>
          </cell>
          <cell r="DP1169" t="b">
            <v>0</v>
          </cell>
          <cell r="DV1169">
            <v>23</v>
          </cell>
          <cell r="DX1169">
            <v>23</v>
          </cell>
          <cell r="DZ1169">
            <v>0</v>
          </cell>
          <cell r="EB1169">
            <v>0</v>
          </cell>
          <cell r="ED1169">
            <v>0</v>
          </cell>
          <cell r="EF1169">
            <v>0</v>
          </cell>
          <cell r="EJ1169">
            <v>0</v>
          </cell>
          <cell r="EL1169">
            <v>0</v>
          </cell>
          <cell r="EN1169">
            <v>0</v>
          </cell>
          <cell r="EP1169">
            <v>0</v>
          </cell>
          <cell r="ER1169">
            <v>0</v>
          </cell>
          <cell r="ET1169">
            <v>0</v>
          </cell>
          <cell r="EX1169">
            <v>0</v>
          </cell>
          <cell r="EZ1169">
            <v>0</v>
          </cell>
          <cell r="FD1169">
            <v>0</v>
          </cell>
          <cell r="FF1169">
            <v>0</v>
          </cell>
        </row>
        <row r="1170">
          <cell r="A1170" t="str">
            <v>HornsRev1</v>
          </cell>
          <cell r="B1170" t="str">
            <v>DK-West</v>
          </cell>
          <cell r="G1170">
            <v>80</v>
          </cell>
          <cell r="H1170">
            <v>0</v>
          </cell>
          <cell r="N1170">
            <v>295.68804788850701</v>
          </cell>
          <cell r="AK1170">
            <v>80</v>
          </cell>
          <cell r="AL1170">
            <v>0</v>
          </cell>
          <cell r="AN1170">
            <v>0</v>
          </cell>
          <cell r="AO1170">
            <v>22.648000000000003</v>
          </cell>
          <cell r="AP1170">
            <v>5662</v>
          </cell>
          <cell r="AQ1170">
            <v>0</v>
          </cell>
          <cell r="BG1170" t="b">
            <v>1</v>
          </cell>
          <cell r="BO1170" t="b">
            <v>0</v>
          </cell>
          <cell r="CA1170" t="b">
            <v>0</v>
          </cell>
          <cell r="CB1170" t="b">
            <v>0</v>
          </cell>
          <cell r="CD1170" t="b">
            <v>0</v>
          </cell>
          <cell r="CE1170" t="b">
            <v>0</v>
          </cell>
          <cell r="CG1170" t="b">
            <v>0</v>
          </cell>
          <cell r="CH1170" t="b">
            <v>0</v>
          </cell>
          <cell r="CP1170" t="str">
            <v>ERWINWOF</v>
          </cell>
          <cell r="CT1170" t="b">
            <v>0</v>
          </cell>
          <cell r="CV1170" t="b">
            <v>0</v>
          </cell>
          <cell r="CX1170" t="b">
            <v>0</v>
          </cell>
          <cell r="CZ1170" t="b">
            <v>0</v>
          </cell>
          <cell r="DB1170" t="b">
            <v>0</v>
          </cell>
          <cell r="DD1170" t="b">
            <v>0</v>
          </cell>
          <cell r="DF1170" t="b">
            <v>0</v>
          </cell>
          <cell r="DH1170" t="b">
            <v>0</v>
          </cell>
          <cell r="DJ1170" t="b">
            <v>0</v>
          </cell>
          <cell r="DL1170" t="b">
            <v>0</v>
          </cell>
          <cell r="DN1170" t="b">
            <v>0</v>
          </cell>
          <cell r="DP1170" t="b">
            <v>0</v>
          </cell>
          <cell r="DV1170">
            <v>0</v>
          </cell>
          <cell r="DX1170">
            <v>0</v>
          </cell>
          <cell r="DZ1170">
            <v>0</v>
          </cell>
          <cell r="EB1170">
            <v>0</v>
          </cell>
          <cell r="ED1170">
            <v>0</v>
          </cell>
          <cell r="EF1170">
            <v>0</v>
          </cell>
          <cell r="EJ1170">
            <v>0</v>
          </cell>
          <cell r="EL1170">
            <v>0</v>
          </cell>
          <cell r="EN1170">
            <v>0</v>
          </cell>
          <cell r="EP1170">
            <v>0</v>
          </cell>
          <cell r="ER1170">
            <v>0</v>
          </cell>
          <cell r="ET1170">
            <v>0</v>
          </cell>
          <cell r="EX1170">
            <v>0</v>
          </cell>
          <cell r="EZ1170">
            <v>0</v>
          </cell>
          <cell r="FD1170">
            <v>0</v>
          </cell>
          <cell r="FF1170">
            <v>0</v>
          </cell>
        </row>
        <row r="1171">
          <cell r="A1171" t="str">
            <v>HornsRev1</v>
          </cell>
          <cell r="B1171" t="str">
            <v>DK-West</v>
          </cell>
          <cell r="G1171">
            <v>160</v>
          </cell>
          <cell r="H1171">
            <v>0</v>
          </cell>
          <cell r="N1171">
            <v>591.37609577701403</v>
          </cell>
          <cell r="AK1171">
            <v>160</v>
          </cell>
          <cell r="AL1171">
            <v>0</v>
          </cell>
          <cell r="AN1171">
            <v>0</v>
          </cell>
          <cell r="AO1171">
            <v>45.296000000000006</v>
          </cell>
          <cell r="AP1171">
            <v>11324</v>
          </cell>
          <cell r="AQ1171">
            <v>0</v>
          </cell>
          <cell r="BG1171" t="b">
            <v>1</v>
          </cell>
          <cell r="BO1171" t="b">
            <v>1</v>
          </cell>
          <cell r="CA1171" t="b">
            <v>1</v>
          </cell>
          <cell r="CB1171" t="b">
            <v>0</v>
          </cell>
          <cell r="CD1171" t="b">
            <v>0</v>
          </cell>
          <cell r="CE1171" t="b">
            <v>0</v>
          </cell>
          <cell r="CG1171" t="b">
            <v>0</v>
          </cell>
          <cell r="CH1171" t="b">
            <v>0</v>
          </cell>
          <cell r="CP1171" t="str">
            <v>ERWINWOF</v>
          </cell>
          <cell r="CT1171" t="b">
            <v>0</v>
          </cell>
          <cell r="CV1171" t="b">
            <v>0</v>
          </cell>
          <cell r="CX1171" t="b">
            <v>0</v>
          </cell>
          <cell r="CZ1171" t="b">
            <v>0</v>
          </cell>
          <cell r="DB1171" t="b">
            <v>0</v>
          </cell>
          <cell r="DD1171" t="b">
            <v>0</v>
          </cell>
          <cell r="DF1171" t="b">
            <v>0</v>
          </cell>
          <cell r="DH1171" t="b">
            <v>0</v>
          </cell>
          <cell r="DJ1171" t="b">
            <v>0</v>
          </cell>
          <cell r="DL1171" t="b">
            <v>0</v>
          </cell>
          <cell r="DN1171" t="b">
            <v>0</v>
          </cell>
          <cell r="DP1171" t="b">
            <v>0</v>
          </cell>
          <cell r="DV1171">
            <v>160</v>
          </cell>
          <cell r="DX1171">
            <v>160</v>
          </cell>
          <cell r="DZ1171">
            <v>0</v>
          </cell>
          <cell r="EB1171">
            <v>0</v>
          </cell>
          <cell r="ED1171">
            <v>0</v>
          </cell>
          <cell r="EF1171">
            <v>0</v>
          </cell>
          <cell r="EJ1171">
            <v>0</v>
          </cell>
          <cell r="EL1171">
            <v>0</v>
          </cell>
          <cell r="EN1171">
            <v>0</v>
          </cell>
          <cell r="EP1171">
            <v>0</v>
          </cell>
          <cell r="ER1171">
            <v>0</v>
          </cell>
          <cell r="ET1171">
            <v>0</v>
          </cell>
          <cell r="EX1171">
            <v>0</v>
          </cell>
          <cell r="EZ1171">
            <v>0</v>
          </cell>
          <cell r="FD1171">
            <v>0</v>
          </cell>
          <cell r="FF1171">
            <v>0</v>
          </cell>
        </row>
        <row r="1172">
          <cell r="A1172" t="str">
            <v>HornsRev1</v>
          </cell>
          <cell r="B1172" t="str">
            <v>DK-West</v>
          </cell>
          <cell r="G1172">
            <v>160</v>
          </cell>
          <cell r="H1172">
            <v>0</v>
          </cell>
          <cell r="N1172">
            <v>591.37609577701403</v>
          </cell>
          <cell r="AK1172">
            <v>160</v>
          </cell>
          <cell r="AL1172">
            <v>0</v>
          </cell>
          <cell r="AN1172">
            <v>0</v>
          </cell>
          <cell r="AO1172">
            <v>45.296000000000006</v>
          </cell>
          <cell r="AP1172">
            <v>11324</v>
          </cell>
          <cell r="AQ1172">
            <v>0</v>
          </cell>
          <cell r="BG1172" t="b">
            <v>1</v>
          </cell>
          <cell r="BO1172" t="b">
            <v>0</v>
          </cell>
          <cell r="CA1172" t="b">
            <v>0</v>
          </cell>
          <cell r="CB1172" t="b">
            <v>0</v>
          </cell>
          <cell r="CD1172" t="b">
            <v>0</v>
          </cell>
          <cell r="CE1172" t="b">
            <v>0</v>
          </cell>
          <cell r="CG1172" t="b">
            <v>1</v>
          </cell>
          <cell r="CH1172" t="b">
            <v>0</v>
          </cell>
          <cell r="CP1172" t="str">
            <v>ERWINWOF</v>
          </cell>
          <cell r="CT1172" t="b">
            <v>1</v>
          </cell>
          <cell r="CV1172" t="b">
            <v>1</v>
          </cell>
          <cell r="CX1172" t="b">
            <v>0</v>
          </cell>
          <cell r="CZ1172" t="b">
            <v>0</v>
          </cell>
          <cell r="DB1172" t="b">
            <v>0</v>
          </cell>
          <cell r="DD1172" t="b">
            <v>0</v>
          </cell>
          <cell r="DF1172" t="b">
            <v>0</v>
          </cell>
          <cell r="DH1172" t="b">
            <v>0</v>
          </cell>
          <cell r="DJ1172" t="b">
            <v>0</v>
          </cell>
          <cell r="DL1172" t="b">
            <v>0</v>
          </cell>
          <cell r="DN1172" t="b">
            <v>0</v>
          </cell>
          <cell r="DP1172" t="b">
            <v>0</v>
          </cell>
          <cell r="DV1172">
            <v>0</v>
          </cell>
          <cell r="DX1172">
            <v>0</v>
          </cell>
          <cell r="DZ1172">
            <v>0</v>
          </cell>
          <cell r="EB1172">
            <v>0</v>
          </cell>
          <cell r="ED1172">
            <v>0</v>
          </cell>
          <cell r="EF1172">
            <v>0</v>
          </cell>
          <cell r="EJ1172">
            <v>0</v>
          </cell>
          <cell r="EL1172">
            <v>0</v>
          </cell>
          <cell r="EN1172">
            <v>0</v>
          </cell>
          <cell r="EP1172">
            <v>0</v>
          </cell>
          <cell r="ER1172">
            <v>0</v>
          </cell>
          <cell r="ET1172">
            <v>0</v>
          </cell>
          <cell r="EX1172">
            <v>0</v>
          </cell>
          <cell r="EZ1172">
            <v>0</v>
          </cell>
          <cell r="FD1172">
            <v>160</v>
          </cell>
          <cell r="FF1172">
            <v>0</v>
          </cell>
        </row>
        <row r="1173">
          <cell r="A1173" t="str">
            <v>HornsRev1_Erstatning</v>
          </cell>
          <cell r="B1173" t="str">
            <v>DK-West</v>
          </cell>
          <cell r="G1173">
            <v>200</v>
          </cell>
          <cell r="H1173">
            <v>0</v>
          </cell>
          <cell r="N1173">
            <v>848.86102574902111</v>
          </cell>
          <cell r="AK1173">
            <v>200</v>
          </cell>
          <cell r="AL1173">
            <v>0</v>
          </cell>
          <cell r="AN1173">
            <v>0</v>
          </cell>
          <cell r="AO1173">
            <v>49.468000000000011</v>
          </cell>
          <cell r="AP1173">
            <v>12366.999999999998</v>
          </cell>
          <cell r="AQ1173">
            <v>0</v>
          </cell>
          <cell r="BG1173" t="b">
            <v>1</v>
          </cell>
          <cell r="BO1173" t="b">
            <v>0</v>
          </cell>
          <cell r="CA1173" t="b">
            <v>0</v>
          </cell>
          <cell r="CB1173" t="b">
            <v>0</v>
          </cell>
          <cell r="CD1173" t="b">
            <v>0</v>
          </cell>
          <cell r="CE1173" t="b">
            <v>0</v>
          </cell>
          <cell r="CG1173" t="b">
            <v>0</v>
          </cell>
          <cell r="CH1173" t="b">
            <v>0</v>
          </cell>
          <cell r="CP1173" t="str">
            <v>ERWINWOF</v>
          </cell>
          <cell r="CT1173" t="b">
            <v>0</v>
          </cell>
          <cell r="CV1173" t="b">
            <v>0</v>
          </cell>
          <cell r="CX1173" t="b">
            <v>1</v>
          </cell>
          <cell r="CZ1173" t="b">
            <v>1</v>
          </cell>
          <cell r="DB1173" t="b">
            <v>0</v>
          </cell>
          <cell r="DD1173" t="b">
            <v>0</v>
          </cell>
          <cell r="DF1173" t="b">
            <v>0</v>
          </cell>
          <cell r="DH1173" t="b">
            <v>0</v>
          </cell>
          <cell r="DJ1173" t="b">
            <v>0</v>
          </cell>
          <cell r="DL1173" t="b">
            <v>0</v>
          </cell>
          <cell r="DN1173" t="b">
            <v>0</v>
          </cell>
          <cell r="DP1173" t="b">
            <v>0</v>
          </cell>
          <cell r="DV1173">
            <v>0</v>
          </cell>
          <cell r="DX1173">
            <v>0</v>
          </cell>
          <cell r="DZ1173">
            <v>0</v>
          </cell>
          <cell r="EB1173">
            <v>0</v>
          </cell>
          <cell r="ED1173">
            <v>0</v>
          </cell>
          <cell r="EF1173">
            <v>0</v>
          </cell>
          <cell r="EJ1173">
            <v>0</v>
          </cell>
          <cell r="EL1173">
            <v>0</v>
          </cell>
          <cell r="EN1173">
            <v>0</v>
          </cell>
          <cell r="EP1173">
            <v>0</v>
          </cell>
          <cell r="ER1173">
            <v>0</v>
          </cell>
          <cell r="ET1173">
            <v>0</v>
          </cell>
          <cell r="EX1173">
            <v>0</v>
          </cell>
          <cell r="EZ1173">
            <v>0</v>
          </cell>
          <cell r="FD1173">
            <v>0</v>
          </cell>
          <cell r="FF1173">
            <v>0</v>
          </cell>
        </row>
        <row r="1174">
          <cell r="A1174" t="str">
            <v>HornsRev1_Erstatning</v>
          </cell>
          <cell r="B1174" t="str">
            <v>DK-West</v>
          </cell>
          <cell r="G1174">
            <v>200</v>
          </cell>
          <cell r="H1174">
            <v>0</v>
          </cell>
          <cell r="N1174">
            <v>848.86102574902111</v>
          </cell>
          <cell r="AK1174">
            <v>200</v>
          </cell>
          <cell r="AL1174">
            <v>0</v>
          </cell>
          <cell r="AN1174">
            <v>0</v>
          </cell>
          <cell r="AO1174">
            <v>49.468000000000011</v>
          </cell>
          <cell r="AP1174">
            <v>12366.999999999998</v>
          </cell>
          <cell r="AQ1174">
            <v>0</v>
          </cell>
          <cell r="BG1174" t="b">
            <v>1</v>
          </cell>
          <cell r="BO1174" t="b">
            <v>0</v>
          </cell>
          <cell r="CA1174" t="b">
            <v>0</v>
          </cell>
          <cell r="CB1174" t="b">
            <v>0</v>
          </cell>
          <cell r="CD1174" t="b">
            <v>0</v>
          </cell>
          <cell r="CE1174" t="b">
            <v>0</v>
          </cell>
          <cell r="CG1174" t="b">
            <v>0</v>
          </cell>
          <cell r="CH1174" t="b">
            <v>0</v>
          </cell>
          <cell r="CP1174" t="str">
            <v>ERWINWOF</v>
          </cell>
          <cell r="CT1174" t="b">
            <v>0</v>
          </cell>
          <cell r="CV1174" t="b">
            <v>0</v>
          </cell>
          <cell r="CX1174" t="b">
            <v>0</v>
          </cell>
          <cell r="CZ1174" t="b">
            <v>0</v>
          </cell>
          <cell r="DB1174" t="b">
            <v>1</v>
          </cell>
          <cell r="DD1174" t="b">
            <v>0</v>
          </cell>
          <cell r="DF1174" t="b">
            <v>0</v>
          </cell>
          <cell r="DH1174" t="b">
            <v>0</v>
          </cell>
          <cell r="DJ1174" t="b">
            <v>0</v>
          </cell>
          <cell r="DL1174" t="b">
            <v>0</v>
          </cell>
          <cell r="DN1174" t="b">
            <v>0</v>
          </cell>
          <cell r="DP1174" t="b">
            <v>0</v>
          </cell>
          <cell r="DV1174">
            <v>0</v>
          </cell>
          <cell r="DX1174">
            <v>0</v>
          </cell>
          <cell r="DZ1174">
            <v>0</v>
          </cell>
          <cell r="EB1174">
            <v>0</v>
          </cell>
          <cell r="ED1174">
            <v>0</v>
          </cell>
          <cell r="EF1174">
            <v>0</v>
          </cell>
          <cell r="EJ1174">
            <v>0</v>
          </cell>
          <cell r="EL1174">
            <v>0</v>
          </cell>
          <cell r="EN1174">
            <v>0</v>
          </cell>
          <cell r="EP1174">
            <v>0</v>
          </cell>
          <cell r="ER1174">
            <v>0</v>
          </cell>
          <cell r="ET1174">
            <v>0</v>
          </cell>
          <cell r="EX1174">
            <v>0</v>
          </cell>
          <cell r="EZ1174">
            <v>0</v>
          </cell>
          <cell r="FD1174">
            <v>0</v>
          </cell>
          <cell r="FF1174">
            <v>0</v>
          </cell>
        </row>
        <row r="1175">
          <cell r="A1175" t="str">
            <v>HornsRev2</v>
          </cell>
          <cell r="B1175" t="str">
            <v>DK-West</v>
          </cell>
          <cell r="G1175">
            <v>100</v>
          </cell>
          <cell r="H1175">
            <v>0</v>
          </cell>
          <cell r="N1175">
            <v>424.43051287451055</v>
          </cell>
          <cell r="AK1175">
            <v>100</v>
          </cell>
          <cell r="AL1175">
            <v>0</v>
          </cell>
          <cell r="AN1175">
            <v>0</v>
          </cell>
          <cell r="AO1175">
            <v>28.310000000000002</v>
          </cell>
          <cell r="AP1175">
            <v>7077.5000000000009</v>
          </cell>
          <cell r="AQ1175">
            <v>0</v>
          </cell>
          <cell r="BG1175" t="b">
            <v>1</v>
          </cell>
          <cell r="BO1175" t="b">
            <v>0</v>
          </cell>
          <cell r="CA1175" t="b">
            <v>0</v>
          </cell>
          <cell r="CB1175" t="b">
            <v>0</v>
          </cell>
          <cell r="CD1175" t="b">
            <v>0</v>
          </cell>
          <cell r="CE1175" t="b">
            <v>0</v>
          </cell>
          <cell r="CG1175" t="b">
            <v>0</v>
          </cell>
          <cell r="CH1175" t="b">
            <v>0</v>
          </cell>
          <cell r="CP1175" t="str">
            <v>ERWINWOF</v>
          </cell>
          <cell r="CT1175" t="b">
            <v>0</v>
          </cell>
          <cell r="CV1175" t="b">
            <v>0</v>
          </cell>
          <cell r="CX1175" t="b">
            <v>0</v>
          </cell>
          <cell r="CZ1175" t="b">
            <v>0</v>
          </cell>
          <cell r="DB1175" t="b">
            <v>0</v>
          </cell>
          <cell r="DD1175" t="b">
            <v>0</v>
          </cell>
          <cell r="DF1175" t="b">
            <v>0</v>
          </cell>
          <cell r="DH1175" t="b">
            <v>0</v>
          </cell>
          <cell r="DJ1175" t="b">
            <v>0</v>
          </cell>
          <cell r="DL1175" t="b">
            <v>0</v>
          </cell>
          <cell r="DN1175" t="b">
            <v>0</v>
          </cell>
          <cell r="DP1175" t="b">
            <v>0</v>
          </cell>
          <cell r="DV1175">
            <v>0</v>
          </cell>
          <cell r="DX1175">
            <v>0</v>
          </cell>
          <cell r="DZ1175">
            <v>0</v>
          </cell>
          <cell r="EB1175">
            <v>0</v>
          </cell>
          <cell r="ED1175">
            <v>0</v>
          </cell>
          <cell r="EF1175">
            <v>0</v>
          </cell>
          <cell r="EJ1175">
            <v>0</v>
          </cell>
          <cell r="EL1175">
            <v>0</v>
          </cell>
          <cell r="EN1175">
            <v>0</v>
          </cell>
          <cell r="EP1175">
            <v>0</v>
          </cell>
          <cell r="ER1175">
            <v>0</v>
          </cell>
          <cell r="ET1175">
            <v>0</v>
          </cell>
          <cell r="EX1175">
            <v>0</v>
          </cell>
          <cell r="EZ1175">
            <v>0</v>
          </cell>
          <cell r="FD1175">
            <v>0</v>
          </cell>
          <cell r="FF1175">
            <v>0</v>
          </cell>
        </row>
        <row r="1176">
          <cell r="A1176" t="str">
            <v>HornsRev2</v>
          </cell>
          <cell r="B1176" t="str">
            <v>DK-West</v>
          </cell>
          <cell r="G1176">
            <v>209.3</v>
          </cell>
          <cell r="H1176">
            <v>0</v>
          </cell>
          <cell r="N1176">
            <v>888.33306344635059</v>
          </cell>
          <cell r="AK1176">
            <v>209.3</v>
          </cell>
          <cell r="AL1176">
            <v>0</v>
          </cell>
          <cell r="AN1176">
            <v>0</v>
          </cell>
          <cell r="AO1176">
            <v>59.25283000000001</v>
          </cell>
          <cell r="AP1176">
            <v>14813.207500000002</v>
          </cell>
          <cell r="AQ1176">
            <v>0</v>
          </cell>
          <cell r="BG1176" t="b">
            <v>1</v>
          </cell>
          <cell r="BO1176" t="b">
            <v>1</v>
          </cell>
          <cell r="CA1176" t="b">
            <v>1</v>
          </cell>
          <cell r="CB1176" t="b">
            <v>0</v>
          </cell>
          <cell r="CD1176" t="b">
            <v>0</v>
          </cell>
          <cell r="CE1176" t="b">
            <v>0</v>
          </cell>
          <cell r="CG1176" t="b">
            <v>0</v>
          </cell>
          <cell r="CH1176" t="b">
            <v>0</v>
          </cell>
          <cell r="CP1176" t="str">
            <v>ERWINWOF</v>
          </cell>
          <cell r="CT1176" t="b">
            <v>1</v>
          </cell>
          <cell r="CV1176" t="b">
            <v>1</v>
          </cell>
          <cell r="CX1176" t="b">
            <v>0</v>
          </cell>
          <cell r="CZ1176" t="b">
            <v>0</v>
          </cell>
          <cell r="DB1176" t="b">
            <v>0</v>
          </cell>
          <cell r="DD1176" t="b">
            <v>0</v>
          </cell>
          <cell r="DF1176" t="b">
            <v>0</v>
          </cell>
          <cell r="DH1176" t="b">
            <v>0</v>
          </cell>
          <cell r="DJ1176" t="b">
            <v>0</v>
          </cell>
          <cell r="DL1176" t="b">
            <v>0</v>
          </cell>
          <cell r="DN1176" t="b">
            <v>0</v>
          </cell>
          <cell r="DP1176" t="b">
            <v>0</v>
          </cell>
          <cell r="DV1176">
            <v>209.3</v>
          </cell>
          <cell r="DX1176">
            <v>209.3</v>
          </cell>
          <cell r="DZ1176">
            <v>209.3</v>
          </cell>
          <cell r="EB1176">
            <v>0</v>
          </cell>
          <cell r="ED1176">
            <v>0</v>
          </cell>
          <cell r="EF1176">
            <v>0</v>
          </cell>
          <cell r="EJ1176">
            <v>0</v>
          </cell>
          <cell r="EL1176">
            <v>0</v>
          </cell>
          <cell r="EN1176">
            <v>0</v>
          </cell>
          <cell r="EP1176">
            <v>0</v>
          </cell>
          <cell r="ER1176">
            <v>0</v>
          </cell>
          <cell r="ET1176">
            <v>0</v>
          </cell>
          <cell r="EX1176">
            <v>0</v>
          </cell>
          <cell r="EZ1176">
            <v>0</v>
          </cell>
          <cell r="FD1176">
            <v>0</v>
          </cell>
          <cell r="FF1176">
            <v>0</v>
          </cell>
        </row>
        <row r="1177">
          <cell r="A1177" t="str">
            <v>HornsRev2</v>
          </cell>
          <cell r="B1177" t="str">
            <v>DK-West</v>
          </cell>
          <cell r="G1177">
            <v>209.3</v>
          </cell>
          <cell r="H1177">
            <v>0</v>
          </cell>
          <cell r="N1177">
            <v>888.33306344635059</v>
          </cell>
          <cell r="AK1177">
            <v>209.3</v>
          </cell>
          <cell r="AL1177">
            <v>0</v>
          </cell>
          <cell r="AN1177">
            <v>0</v>
          </cell>
          <cell r="AO1177">
            <v>59.25283000000001</v>
          </cell>
          <cell r="AP1177">
            <v>14813.207500000002</v>
          </cell>
          <cell r="AQ1177">
            <v>0</v>
          </cell>
          <cell r="BG1177" t="b">
            <v>1</v>
          </cell>
          <cell r="BO1177" t="b">
            <v>0</v>
          </cell>
          <cell r="CA1177" t="b">
            <v>0</v>
          </cell>
          <cell r="CB1177" t="b">
            <v>0</v>
          </cell>
          <cell r="CD1177" t="b">
            <v>0</v>
          </cell>
          <cell r="CE1177" t="b">
            <v>0</v>
          </cell>
          <cell r="CG1177" t="b">
            <v>0</v>
          </cell>
          <cell r="CH1177" t="b">
            <v>0</v>
          </cell>
          <cell r="CP1177" t="str">
            <v>ERWINWOF</v>
          </cell>
          <cell r="CT1177" t="b">
            <v>0</v>
          </cell>
          <cell r="CV1177" t="b">
            <v>0</v>
          </cell>
          <cell r="CX1177" t="b">
            <v>1</v>
          </cell>
          <cell r="CZ1177" t="b">
            <v>0</v>
          </cell>
          <cell r="DB1177" t="b">
            <v>0</v>
          </cell>
          <cell r="DD1177" t="b">
            <v>0</v>
          </cell>
          <cell r="DF1177" t="b">
            <v>0</v>
          </cell>
          <cell r="DH1177" t="b">
            <v>0</v>
          </cell>
          <cell r="DJ1177" t="b">
            <v>0</v>
          </cell>
          <cell r="DL1177" t="b">
            <v>0</v>
          </cell>
          <cell r="DN1177" t="b">
            <v>0</v>
          </cell>
          <cell r="DP1177" t="b">
            <v>0</v>
          </cell>
          <cell r="DV1177">
            <v>0</v>
          </cell>
          <cell r="DX1177">
            <v>0</v>
          </cell>
          <cell r="DZ1177">
            <v>0</v>
          </cell>
          <cell r="EB1177">
            <v>0</v>
          </cell>
          <cell r="ED1177">
            <v>0</v>
          </cell>
          <cell r="EF1177">
            <v>0</v>
          </cell>
          <cell r="EJ1177">
            <v>0</v>
          </cell>
          <cell r="EL1177">
            <v>0</v>
          </cell>
          <cell r="EN1177">
            <v>0</v>
          </cell>
          <cell r="EP1177">
            <v>0</v>
          </cell>
          <cell r="ER1177">
            <v>0</v>
          </cell>
          <cell r="ET1177">
            <v>0</v>
          </cell>
          <cell r="EX1177">
            <v>0</v>
          </cell>
          <cell r="EZ1177">
            <v>0</v>
          </cell>
          <cell r="FD1177">
            <v>0</v>
          </cell>
          <cell r="FF1177">
            <v>0</v>
          </cell>
        </row>
        <row r="1178">
          <cell r="A1178" t="str">
            <v>HornsRev2_Erstatning</v>
          </cell>
          <cell r="B1178" t="str">
            <v>DK-West</v>
          </cell>
          <cell r="G1178">
            <v>200</v>
          </cell>
          <cell r="H1178">
            <v>0</v>
          </cell>
          <cell r="N1178">
            <v>848.86102574902111</v>
          </cell>
          <cell r="AK1178">
            <v>200</v>
          </cell>
          <cell r="AL1178">
            <v>0</v>
          </cell>
          <cell r="AN1178">
            <v>0</v>
          </cell>
          <cell r="AO1178">
            <v>47.978000000000023</v>
          </cell>
          <cell r="AP1178">
            <v>11994.499999999996</v>
          </cell>
          <cell r="AQ1178">
            <v>0</v>
          </cell>
          <cell r="BG1178" t="b">
            <v>1</v>
          </cell>
          <cell r="BO1178" t="b">
            <v>0</v>
          </cell>
          <cell r="CA1178" t="b">
            <v>0</v>
          </cell>
          <cell r="CB1178" t="b">
            <v>0</v>
          </cell>
          <cell r="CD1178" t="b">
            <v>0</v>
          </cell>
          <cell r="CE1178" t="b">
            <v>0</v>
          </cell>
          <cell r="CG1178" t="b">
            <v>0</v>
          </cell>
          <cell r="CH1178" t="b">
            <v>0</v>
          </cell>
          <cell r="CP1178" t="str">
            <v>ERWINWOF</v>
          </cell>
          <cell r="CT1178" t="b">
            <v>0</v>
          </cell>
          <cell r="CV1178" t="b">
            <v>0</v>
          </cell>
          <cell r="CX1178" t="b">
            <v>0</v>
          </cell>
          <cell r="CZ1178" t="b">
            <v>1</v>
          </cell>
          <cell r="DB1178" t="b">
            <v>1</v>
          </cell>
          <cell r="DD1178" t="b">
            <v>0</v>
          </cell>
          <cell r="DF1178" t="b">
            <v>0</v>
          </cell>
          <cell r="DH1178" t="b">
            <v>0</v>
          </cell>
          <cell r="DJ1178" t="b">
            <v>0</v>
          </cell>
          <cell r="DL1178" t="b">
            <v>0</v>
          </cell>
          <cell r="DN1178" t="b">
            <v>0</v>
          </cell>
          <cell r="DP1178" t="b">
            <v>0</v>
          </cell>
          <cell r="DV1178">
            <v>0</v>
          </cell>
          <cell r="DX1178">
            <v>0</v>
          </cell>
          <cell r="DZ1178">
            <v>0</v>
          </cell>
          <cell r="EB1178">
            <v>0</v>
          </cell>
          <cell r="ED1178">
            <v>0</v>
          </cell>
          <cell r="EF1178">
            <v>0</v>
          </cell>
          <cell r="EJ1178">
            <v>0</v>
          </cell>
          <cell r="EL1178">
            <v>0</v>
          </cell>
          <cell r="EN1178">
            <v>0</v>
          </cell>
          <cell r="EP1178">
            <v>0</v>
          </cell>
          <cell r="ER1178">
            <v>0</v>
          </cell>
          <cell r="ET1178">
            <v>0</v>
          </cell>
          <cell r="EX1178">
            <v>0</v>
          </cell>
          <cell r="EZ1178">
            <v>0</v>
          </cell>
          <cell r="FD1178">
            <v>0</v>
          </cell>
          <cell r="FF1178">
            <v>0</v>
          </cell>
        </row>
        <row r="1179">
          <cell r="A1179" t="str">
            <v>HornsRev2_Erstatning</v>
          </cell>
          <cell r="B1179" t="str">
            <v>DK-West</v>
          </cell>
          <cell r="G1179">
            <v>200</v>
          </cell>
          <cell r="H1179">
            <v>0</v>
          </cell>
          <cell r="N1179">
            <v>848.86102574902111</v>
          </cell>
          <cell r="AK1179">
            <v>200</v>
          </cell>
          <cell r="AL1179">
            <v>0</v>
          </cell>
          <cell r="AN1179">
            <v>0</v>
          </cell>
          <cell r="AO1179">
            <v>47.978000000000023</v>
          </cell>
          <cell r="AP1179">
            <v>11994.499999999996</v>
          </cell>
          <cell r="AQ1179">
            <v>0</v>
          </cell>
          <cell r="BG1179" t="b">
            <v>1</v>
          </cell>
          <cell r="BO1179" t="b">
            <v>0</v>
          </cell>
          <cell r="CA1179" t="b">
            <v>0</v>
          </cell>
          <cell r="CB1179" t="b">
            <v>0</v>
          </cell>
          <cell r="CD1179" t="b">
            <v>0</v>
          </cell>
          <cell r="CE1179" t="b">
            <v>0</v>
          </cell>
          <cell r="CG1179" t="b">
            <v>0</v>
          </cell>
          <cell r="CH1179" t="b">
            <v>0</v>
          </cell>
          <cell r="CP1179" t="str">
            <v>ERWINWOF</v>
          </cell>
          <cell r="CT1179" t="b">
            <v>0</v>
          </cell>
          <cell r="CV1179" t="b">
            <v>0</v>
          </cell>
          <cell r="CX1179" t="b">
            <v>0</v>
          </cell>
          <cell r="CZ1179" t="b">
            <v>0</v>
          </cell>
          <cell r="DB1179" t="b">
            <v>0</v>
          </cell>
          <cell r="DD1179" t="b">
            <v>1</v>
          </cell>
          <cell r="DF1179" t="b">
            <v>0</v>
          </cell>
          <cell r="DH1179" t="b">
            <v>0</v>
          </cell>
          <cell r="DJ1179" t="b">
            <v>0</v>
          </cell>
          <cell r="DL1179" t="b">
            <v>0</v>
          </cell>
          <cell r="DN1179" t="b">
            <v>0</v>
          </cell>
          <cell r="DP1179" t="b">
            <v>0</v>
          </cell>
          <cell r="DV1179">
            <v>0</v>
          </cell>
          <cell r="DX1179">
            <v>0</v>
          </cell>
          <cell r="DZ1179">
            <v>0</v>
          </cell>
          <cell r="EB1179">
            <v>0</v>
          </cell>
          <cell r="ED1179">
            <v>0</v>
          </cell>
          <cell r="EF1179">
            <v>0</v>
          </cell>
          <cell r="EJ1179">
            <v>0</v>
          </cell>
          <cell r="EL1179">
            <v>0</v>
          </cell>
          <cell r="EN1179">
            <v>0</v>
          </cell>
          <cell r="EP1179">
            <v>0</v>
          </cell>
          <cell r="ER1179">
            <v>0</v>
          </cell>
          <cell r="ET1179">
            <v>0</v>
          </cell>
          <cell r="EX1179">
            <v>0</v>
          </cell>
          <cell r="EZ1179">
            <v>0</v>
          </cell>
          <cell r="FD1179">
            <v>0</v>
          </cell>
          <cell r="FF1179">
            <v>0</v>
          </cell>
        </row>
        <row r="1180">
          <cell r="A1180" t="str">
            <v>HornsRev3</v>
          </cell>
          <cell r="B1180" t="str">
            <v>DK-West</v>
          </cell>
          <cell r="G1180">
            <v>200</v>
          </cell>
          <cell r="H1180">
            <v>0</v>
          </cell>
          <cell r="N1180">
            <v>848.86102574902111</v>
          </cell>
          <cell r="AK1180">
            <v>200</v>
          </cell>
          <cell r="AL1180">
            <v>0</v>
          </cell>
          <cell r="AN1180">
            <v>0</v>
          </cell>
          <cell r="AO1180">
            <v>53.04399999999999</v>
          </cell>
          <cell r="AP1180">
            <v>13261.000000000004</v>
          </cell>
          <cell r="AQ1180">
            <v>0</v>
          </cell>
          <cell r="BG1180" t="b">
            <v>1</v>
          </cell>
          <cell r="BO1180" t="b">
            <v>0</v>
          </cell>
          <cell r="CA1180" t="b">
            <v>0</v>
          </cell>
          <cell r="CB1180" t="b">
            <v>0</v>
          </cell>
          <cell r="CD1180" t="b">
            <v>0</v>
          </cell>
          <cell r="CE1180" t="b">
            <v>0</v>
          </cell>
          <cell r="CG1180" t="b">
            <v>0</v>
          </cell>
          <cell r="CH1180" t="b">
            <v>0</v>
          </cell>
          <cell r="CP1180" t="str">
            <v>ERWINWOF</v>
          </cell>
          <cell r="CT1180" t="b">
            <v>0</v>
          </cell>
          <cell r="CV1180" t="b">
            <v>0</v>
          </cell>
          <cell r="CX1180" t="b">
            <v>0</v>
          </cell>
          <cell r="CZ1180" t="b">
            <v>0</v>
          </cell>
          <cell r="DB1180" t="b">
            <v>0</v>
          </cell>
          <cell r="DD1180" t="b">
            <v>0</v>
          </cell>
          <cell r="DF1180" t="b">
            <v>0</v>
          </cell>
          <cell r="DH1180" t="b">
            <v>0</v>
          </cell>
          <cell r="DJ1180" t="b">
            <v>0</v>
          </cell>
          <cell r="DL1180" t="b">
            <v>0</v>
          </cell>
          <cell r="DN1180" t="b">
            <v>0</v>
          </cell>
          <cell r="DP1180" t="b">
            <v>0</v>
          </cell>
          <cell r="DV1180">
            <v>0</v>
          </cell>
          <cell r="DX1180">
            <v>0</v>
          </cell>
          <cell r="DZ1180">
            <v>0</v>
          </cell>
          <cell r="EB1180">
            <v>0</v>
          </cell>
          <cell r="ED1180">
            <v>0</v>
          </cell>
          <cell r="EF1180">
            <v>0</v>
          </cell>
          <cell r="EJ1180">
            <v>0</v>
          </cell>
          <cell r="EL1180">
            <v>0</v>
          </cell>
          <cell r="EN1180">
            <v>0</v>
          </cell>
          <cell r="EP1180">
            <v>0</v>
          </cell>
          <cell r="ER1180">
            <v>0</v>
          </cell>
          <cell r="ET1180">
            <v>0</v>
          </cell>
          <cell r="EX1180">
            <v>0</v>
          </cell>
          <cell r="EZ1180">
            <v>0</v>
          </cell>
          <cell r="FD1180">
            <v>0</v>
          </cell>
          <cell r="FF1180">
            <v>0</v>
          </cell>
        </row>
        <row r="1181">
          <cell r="A1181" t="str">
            <v>HornsRev3</v>
          </cell>
          <cell r="B1181" t="str">
            <v>DK-West</v>
          </cell>
          <cell r="G1181">
            <v>400</v>
          </cell>
          <cell r="H1181">
            <v>0</v>
          </cell>
          <cell r="N1181">
            <v>1697.7220514980422</v>
          </cell>
          <cell r="AK1181">
            <v>400</v>
          </cell>
          <cell r="AL1181">
            <v>0</v>
          </cell>
          <cell r="AN1181">
            <v>0</v>
          </cell>
          <cell r="AO1181">
            <v>106.08799999999998</v>
          </cell>
          <cell r="AP1181">
            <v>26522.000000000007</v>
          </cell>
          <cell r="AQ1181">
            <v>0</v>
          </cell>
          <cell r="BG1181" t="b">
            <v>1</v>
          </cell>
          <cell r="BO1181" t="b">
            <v>0</v>
          </cell>
          <cell r="CA1181" t="b">
            <v>0</v>
          </cell>
          <cell r="CB1181" t="b">
            <v>0</v>
          </cell>
          <cell r="CD1181" t="b">
            <v>0</v>
          </cell>
          <cell r="CE1181" t="b">
            <v>0</v>
          </cell>
          <cell r="CG1181" t="b">
            <v>0</v>
          </cell>
          <cell r="CH1181" t="b">
            <v>0</v>
          </cell>
          <cell r="CP1181" t="str">
            <v>ERWINWOF</v>
          </cell>
          <cell r="CT1181" t="b">
            <v>0</v>
          </cell>
          <cell r="CV1181" t="b">
            <v>1</v>
          </cell>
          <cell r="CX1181" t="b">
            <v>1</v>
          </cell>
          <cell r="CZ1181" t="b">
            <v>1</v>
          </cell>
          <cell r="DB1181" t="b">
            <v>0</v>
          </cell>
          <cell r="DD1181" t="b">
            <v>0</v>
          </cell>
          <cell r="DF1181" t="b">
            <v>0</v>
          </cell>
          <cell r="DH1181" t="b">
            <v>0</v>
          </cell>
          <cell r="DJ1181" t="b">
            <v>0</v>
          </cell>
          <cell r="DL1181" t="b">
            <v>0</v>
          </cell>
          <cell r="DN1181" t="b">
            <v>0</v>
          </cell>
          <cell r="DP1181" t="b">
            <v>0</v>
          </cell>
          <cell r="DV1181">
            <v>0</v>
          </cell>
          <cell r="DX1181">
            <v>0</v>
          </cell>
          <cell r="DZ1181">
            <v>0</v>
          </cell>
          <cell r="EB1181">
            <v>0</v>
          </cell>
          <cell r="ED1181">
            <v>0</v>
          </cell>
          <cell r="EF1181">
            <v>0</v>
          </cell>
          <cell r="EJ1181">
            <v>0</v>
          </cell>
          <cell r="EL1181">
            <v>0</v>
          </cell>
          <cell r="EN1181">
            <v>0</v>
          </cell>
          <cell r="EP1181">
            <v>0</v>
          </cell>
          <cell r="ER1181">
            <v>0</v>
          </cell>
          <cell r="ET1181">
            <v>0</v>
          </cell>
          <cell r="EX1181">
            <v>0</v>
          </cell>
          <cell r="EZ1181">
            <v>0</v>
          </cell>
          <cell r="FD1181">
            <v>0</v>
          </cell>
          <cell r="FF1181">
            <v>0</v>
          </cell>
        </row>
        <row r="1182">
          <cell r="A1182" t="str">
            <v>HornsRev3</v>
          </cell>
          <cell r="B1182" t="str">
            <v>DK-West</v>
          </cell>
          <cell r="G1182">
            <v>400</v>
          </cell>
          <cell r="H1182">
            <v>0</v>
          </cell>
          <cell r="N1182">
            <v>1697.7220514980422</v>
          </cell>
          <cell r="AK1182">
            <v>400</v>
          </cell>
          <cell r="AL1182">
            <v>0</v>
          </cell>
          <cell r="AN1182">
            <v>0</v>
          </cell>
          <cell r="AO1182">
            <v>106.08799999999998</v>
          </cell>
          <cell r="AP1182">
            <v>26522.000000000007</v>
          </cell>
          <cell r="AQ1182">
            <v>0</v>
          </cell>
          <cell r="BG1182" t="b">
            <v>1</v>
          </cell>
          <cell r="BO1182" t="b">
            <v>0</v>
          </cell>
          <cell r="CA1182" t="b">
            <v>0</v>
          </cell>
          <cell r="CB1182" t="b">
            <v>0</v>
          </cell>
          <cell r="CD1182" t="b">
            <v>0</v>
          </cell>
          <cell r="CE1182" t="b">
            <v>0</v>
          </cell>
          <cell r="CG1182" t="b">
            <v>0</v>
          </cell>
          <cell r="CH1182" t="b">
            <v>0</v>
          </cell>
          <cell r="CP1182" t="str">
            <v>ERWINWOF</v>
          </cell>
          <cell r="CT1182" t="b">
            <v>0</v>
          </cell>
          <cell r="CV1182" t="b">
            <v>0</v>
          </cell>
          <cell r="CX1182" t="b">
            <v>0</v>
          </cell>
          <cell r="CZ1182" t="b">
            <v>0</v>
          </cell>
          <cell r="DB1182" t="b">
            <v>1</v>
          </cell>
          <cell r="DD1182" t="b">
            <v>0</v>
          </cell>
          <cell r="DF1182" t="b">
            <v>0</v>
          </cell>
          <cell r="DH1182" t="b">
            <v>0</v>
          </cell>
          <cell r="DJ1182" t="b">
            <v>0</v>
          </cell>
          <cell r="DL1182" t="b">
            <v>0</v>
          </cell>
          <cell r="DN1182" t="b">
            <v>0</v>
          </cell>
          <cell r="DP1182" t="b">
            <v>0</v>
          </cell>
          <cell r="DV1182">
            <v>0</v>
          </cell>
          <cell r="DX1182">
            <v>0</v>
          </cell>
          <cell r="DZ1182">
            <v>0</v>
          </cell>
          <cell r="EB1182">
            <v>0</v>
          </cell>
          <cell r="ED1182">
            <v>0</v>
          </cell>
          <cell r="EF1182">
            <v>0</v>
          </cell>
          <cell r="EJ1182">
            <v>0</v>
          </cell>
          <cell r="EL1182">
            <v>0</v>
          </cell>
          <cell r="EN1182">
            <v>0</v>
          </cell>
          <cell r="EP1182">
            <v>0</v>
          </cell>
          <cell r="ER1182">
            <v>0</v>
          </cell>
          <cell r="ET1182">
            <v>0</v>
          </cell>
          <cell r="EX1182">
            <v>0</v>
          </cell>
          <cell r="EZ1182">
            <v>0</v>
          </cell>
          <cell r="FD1182">
            <v>0</v>
          </cell>
          <cell r="FF1182">
            <v>0</v>
          </cell>
        </row>
        <row r="1183">
          <cell r="A1183" t="str">
            <v>Anholt</v>
          </cell>
          <cell r="B1183" t="str">
            <v>DK-West</v>
          </cell>
          <cell r="G1183">
            <v>200</v>
          </cell>
          <cell r="H1183">
            <v>0</v>
          </cell>
          <cell r="N1183">
            <v>805.28576676328919</v>
          </cell>
          <cell r="AK1183">
            <v>200</v>
          </cell>
          <cell r="AL1183">
            <v>0</v>
          </cell>
          <cell r="AN1183">
            <v>0</v>
          </cell>
          <cell r="AO1183">
            <v>56.620000000000005</v>
          </cell>
          <cell r="AP1183">
            <v>14155.000000000002</v>
          </cell>
          <cell r="AQ1183">
            <v>0</v>
          </cell>
          <cell r="BG1183" t="b">
            <v>1</v>
          </cell>
          <cell r="BO1183" t="b">
            <v>0</v>
          </cell>
          <cell r="CA1183" t="b">
            <v>0</v>
          </cell>
          <cell r="CB1183" t="b">
            <v>0</v>
          </cell>
          <cell r="CD1183" t="b">
            <v>1</v>
          </cell>
          <cell r="CE1183" t="b">
            <v>0</v>
          </cell>
          <cell r="CG1183" t="b">
            <v>0</v>
          </cell>
          <cell r="CH1183" t="b">
            <v>0</v>
          </cell>
          <cell r="CP1183" t="str">
            <v>ERWINWOF</v>
          </cell>
          <cell r="CT1183" t="b">
            <v>0</v>
          </cell>
          <cell r="CV1183" t="b">
            <v>0</v>
          </cell>
          <cell r="CX1183" t="b">
            <v>0</v>
          </cell>
          <cell r="CZ1183" t="b">
            <v>0</v>
          </cell>
          <cell r="DB1183" t="b">
            <v>0</v>
          </cell>
          <cell r="DD1183" t="b">
            <v>0</v>
          </cell>
          <cell r="DF1183" t="b">
            <v>0</v>
          </cell>
          <cell r="DH1183" t="b">
            <v>0</v>
          </cell>
          <cell r="DJ1183" t="b">
            <v>0</v>
          </cell>
          <cell r="DL1183" t="b">
            <v>0</v>
          </cell>
          <cell r="DN1183" t="b">
            <v>0</v>
          </cell>
          <cell r="DP1183" t="b">
            <v>0</v>
          </cell>
          <cell r="DV1183">
            <v>0</v>
          </cell>
          <cell r="DX1183">
            <v>0</v>
          </cell>
          <cell r="DZ1183">
            <v>0</v>
          </cell>
          <cell r="EB1183">
            <v>0</v>
          </cell>
          <cell r="ED1183">
            <v>0</v>
          </cell>
          <cell r="EF1183">
            <v>0</v>
          </cell>
          <cell r="EJ1183">
            <v>0</v>
          </cell>
          <cell r="EL1183">
            <v>0</v>
          </cell>
          <cell r="EN1183">
            <v>0</v>
          </cell>
          <cell r="EP1183">
            <v>0</v>
          </cell>
          <cell r="ER1183">
            <v>0</v>
          </cell>
          <cell r="ET1183">
            <v>0</v>
          </cell>
          <cell r="EX1183">
            <v>200</v>
          </cell>
          <cell r="EZ1183">
            <v>0</v>
          </cell>
          <cell r="FD1183">
            <v>0</v>
          </cell>
          <cell r="FF1183">
            <v>0</v>
          </cell>
        </row>
        <row r="1184">
          <cell r="A1184" t="str">
            <v>Anholt</v>
          </cell>
          <cell r="B1184" t="str">
            <v>DK-West</v>
          </cell>
          <cell r="G1184">
            <v>400</v>
          </cell>
          <cell r="H1184">
            <v>0</v>
          </cell>
          <cell r="N1184">
            <v>1610.5715335265784</v>
          </cell>
          <cell r="AK1184">
            <v>400</v>
          </cell>
          <cell r="AL1184">
            <v>0</v>
          </cell>
          <cell r="AN1184">
            <v>0</v>
          </cell>
          <cell r="AO1184">
            <v>113.24000000000001</v>
          </cell>
          <cell r="AP1184">
            <v>28310.000000000004</v>
          </cell>
          <cell r="AQ1184">
            <v>0</v>
          </cell>
          <cell r="BG1184" t="b">
            <v>1</v>
          </cell>
          <cell r="BO1184" t="b">
            <v>0</v>
          </cell>
          <cell r="CA1184" t="b">
            <v>0</v>
          </cell>
          <cell r="CB1184" t="b">
            <v>0</v>
          </cell>
          <cell r="CD1184" t="b">
            <v>0</v>
          </cell>
          <cell r="CE1184" t="b">
            <v>0</v>
          </cell>
          <cell r="CG1184" t="b">
            <v>1</v>
          </cell>
          <cell r="CH1184" t="b">
            <v>0</v>
          </cell>
          <cell r="CP1184" t="str">
            <v>ERWINWOF</v>
          </cell>
          <cell r="CT1184" t="b">
            <v>1</v>
          </cell>
          <cell r="CV1184" t="b">
            <v>1</v>
          </cell>
          <cell r="CX1184" t="b">
            <v>0</v>
          </cell>
          <cell r="CZ1184" t="b">
            <v>0</v>
          </cell>
          <cell r="DB1184" t="b">
            <v>0</v>
          </cell>
          <cell r="DD1184" t="b">
            <v>0</v>
          </cell>
          <cell r="DF1184" t="b">
            <v>0</v>
          </cell>
          <cell r="DH1184" t="b">
            <v>0</v>
          </cell>
          <cell r="DJ1184" t="b">
            <v>0</v>
          </cell>
          <cell r="DL1184" t="b">
            <v>0</v>
          </cell>
          <cell r="DN1184" t="b">
            <v>0</v>
          </cell>
          <cell r="DP1184" t="b">
            <v>0</v>
          </cell>
          <cell r="DV1184">
            <v>0</v>
          </cell>
          <cell r="DX1184">
            <v>0</v>
          </cell>
          <cell r="DZ1184">
            <v>0</v>
          </cell>
          <cell r="EB1184">
            <v>0</v>
          </cell>
          <cell r="ED1184">
            <v>0</v>
          </cell>
          <cell r="EF1184">
            <v>0</v>
          </cell>
          <cell r="EJ1184">
            <v>0</v>
          </cell>
          <cell r="EL1184">
            <v>0</v>
          </cell>
          <cell r="EN1184">
            <v>0</v>
          </cell>
          <cell r="EP1184">
            <v>0</v>
          </cell>
          <cell r="ER1184">
            <v>0</v>
          </cell>
          <cell r="ET1184">
            <v>0</v>
          </cell>
          <cell r="EX1184">
            <v>0</v>
          </cell>
          <cell r="EZ1184">
            <v>0</v>
          </cell>
          <cell r="FD1184">
            <v>400</v>
          </cell>
          <cell r="FF1184">
            <v>0</v>
          </cell>
        </row>
        <row r="1185">
          <cell r="A1185" t="str">
            <v>Anholt</v>
          </cell>
          <cell r="B1185" t="str">
            <v>DK-West</v>
          </cell>
          <cell r="G1185">
            <v>400</v>
          </cell>
          <cell r="H1185">
            <v>0</v>
          </cell>
          <cell r="N1185">
            <v>1610.5715335265784</v>
          </cell>
          <cell r="AK1185">
            <v>400</v>
          </cell>
          <cell r="AL1185">
            <v>0</v>
          </cell>
          <cell r="AN1185">
            <v>0</v>
          </cell>
          <cell r="AO1185">
            <v>113.24000000000001</v>
          </cell>
          <cell r="AP1185">
            <v>28310.000000000004</v>
          </cell>
          <cell r="AQ1185">
            <v>0</v>
          </cell>
          <cell r="BG1185" t="b">
            <v>1</v>
          </cell>
          <cell r="BO1185" t="b">
            <v>0</v>
          </cell>
          <cell r="CA1185" t="b">
            <v>0</v>
          </cell>
          <cell r="CB1185" t="b">
            <v>0</v>
          </cell>
          <cell r="CD1185" t="b">
            <v>0</v>
          </cell>
          <cell r="CE1185" t="b">
            <v>0</v>
          </cell>
          <cell r="CG1185" t="b">
            <v>0</v>
          </cell>
          <cell r="CH1185" t="b">
            <v>0</v>
          </cell>
          <cell r="CP1185" t="str">
            <v>ERWINWOF</v>
          </cell>
          <cell r="CT1185" t="b">
            <v>0</v>
          </cell>
          <cell r="CV1185" t="b">
            <v>0</v>
          </cell>
          <cell r="CX1185" t="b">
            <v>1</v>
          </cell>
          <cell r="CZ1185" t="b">
            <v>1</v>
          </cell>
          <cell r="DB1185" t="b">
            <v>0</v>
          </cell>
          <cell r="DD1185" t="b">
            <v>0</v>
          </cell>
          <cell r="DF1185" t="b">
            <v>0</v>
          </cell>
          <cell r="DH1185" t="b">
            <v>0</v>
          </cell>
          <cell r="DJ1185" t="b">
            <v>0</v>
          </cell>
          <cell r="DL1185" t="b">
            <v>0</v>
          </cell>
          <cell r="DN1185" t="b">
            <v>0</v>
          </cell>
          <cell r="DP1185" t="b">
            <v>0</v>
          </cell>
          <cell r="DV1185">
            <v>0</v>
          </cell>
          <cell r="DX1185">
            <v>0</v>
          </cell>
          <cell r="DZ1185">
            <v>0</v>
          </cell>
          <cell r="EB1185">
            <v>0</v>
          </cell>
          <cell r="ED1185">
            <v>0</v>
          </cell>
          <cell r="EF1185">
            <v>0</v>
          </cell>
          <cell r="EJ1185">
            <v>0</v>
          </cell>
          <cell r="EL1185">
            <v>0</v>
          </cell>
          <cell r="EN1185">
            <v>0</v>
          </cell>
          <cell r="EP1185">
            <v>0</v>
          </cell>
          <cell r="ER1185">
            <v>0</v>
          </cell>
          <cell r="ET1185">
            <v>0</v>
          </cell>
          <cell r="EX1185">
            <v>0</v>
          </cell>
          <cell r="EZ1185">
            <v>0</v>
          </cell>
          <cell r="FD1185">
            <v>0</v>
          </cell>
          <cell r="FF1185">
            <v>0</v>
          </cell>
        </row>
        <row r="1186">
          <cell r="A1186" t="str">
            <v>ImportTyDK-West</v>
          </cell>
          <cell r="B1186" t="str">
            <v>DK-West</v>
          </cell>
          <cell r="G1186">
            <v>800</v>
          </cell>
          <cell r="H1186">
            <v>0</v>
          </cell>
          <cell r="N1186">
            <v>-1831</v>
          </cell>
          <cell r="AK1186">
            <v>800</v>
          </cell>
          <cell r="AL1186">
            <v>0</v>
          </cell>
          <cell r="AN1186">
            <v>0</v>
          </cell>
          <cell r="AO1186">
            <v>0</v>
          </cell>
          <cell r="AP1186">
            <v>0</v>
          </cell>
          <cell r="AQ1186">
            <v>48.000000000000007</v>
          </cell>
          <cell r="BG1186" t="b">
            <v>0</v>
          </cell>
          <cell r="BO1186" t="b">
            <v>0</v>
          </cell>
          <cell r="CA1186" t="b">
            <v>0</v>
          </cell>
          <cell r="CB1186" t="b">
            <v>0</v>
          </cell>
          <cell r="CD1186" t="b">
            <v>0</v>
          </cell>
          <cell r="CE1186" t="b">
            <v>0</v>
          </cell>
          <cell r="CG1186" t="b">
            <v>0</v>
          </cell>
          <cell r="CH1186" t="b">
            <v>0</v>
          </cell>
          <cell r="CP1186">
            <v>0</v>
          </cell>
          <cell r="CT1186" t="b">
            <v>0</v>
          </cell>
          <cell r="CV1186" t="b">
            <v>0</v>
          </cell>
          <cell r="CX1186" t="b">
            <v>0</v>
          </cell>
          <cell r="CZ1186" t="b">
            <v>0</v>
          </cell>
          <cell r="DB1186" t="b">
            <v>0</v>
          </cell>
          <cell r="DD1186" t="b">
            <v>0</v>
          </cell>
          <cell r="DF1186" t="b">
            <v>0</v>
          </cell>
          <cell r="DH1186" t="b">
            <v>0</v>
          </cell>
          <cell r="DJ1186" t="b">
            <v>0</v>
          </cell>
          <cell r="DL1186" t="b">
            <v>0</v>
          </cell>
          <cell r="DN1186" t="b">
            <v>0</v>
          </cell>
          <cell r="DP1186" t="b">
            <v>0</v>
          </cell>
          <cell r="DV1186">
            <v>0</v>
          </cell>
          <cell r="DX1186">
            <v>0</v>
          </cell>
          <cell r="DZ1186">
            <v>0</v>
          </cell>
          <cell r="EB1186">
            <v>0</v>
          </cell>
          <cell r="ED1186">
            <v>0</v>
          </cell>
          <cell r="EF1186">
            <v>0</v>
          </cell>
          <cell r="EJ1186">
            <v>0</v>
          </cell>
          <cell r="EL1186">
            <v>0</v>
          </cell>
          <cell r="EN1186">
            <v>0</v>
          </cell>
          <cell r="EP1186">
            <v>0</v>
          </cell>
          <cell r="ER1186">
            <v>0</v>
          </cell>
          <cell r="ET1186">
            <v>0</v>
          </cell>
          <cell r="EX1186">
            <v>0</v>
          </cell>
          <cell r="EZ1186">
            <v>0</v>
          </cell>
          <cell r="FD1186">
            <v>0</v>
          </cell>
          <cell r="FF1186">
            <v>0</v>
          </cell>
        </row>
        <row r="1187">
          <cell r="A1187" t="str">
            <v>ImportTyDK-West</v>
          </cell>
          <cell r="B1187" t="str">
            <v>DK-West</v>
          </cell>
          <cell r="G1187">
            <v>800</v>
          </cell>
          <cell r="H1187">
            <v>0</v>
          </cell>
          <cell r="N1187">
            <v>-6745</v>
          </cell>
          <cell r="AK1187">
            <v>800</v>
          </cell>
          <cell r="AL1187">
            <v>0</v>
          </cell>
          <cell r="AN1187">
            <v>0</v>
          </cell>
          <cell r="AO1187">
            <v>0</v>
          </cell>
          <cell r="AP1187">
            <v>0</v>
          </cell>
          <cell r="AQ1187">
            <v>48.000000000000007</v>
          </cell>
          <cell r="BG1187" t="b">
            <v>0</v>
          </cell>
          <cell r="BO1187" t="b">
            <v>0</v>
          </cell>
          <cell r="CA1187" t="b">
            <v>0</v>
          </cell>
          <cell r="CB1187" t="b">
            <v>0</v>
          </cell>
          <cell r="CD1187" t="b">
            <v>0</v>
          </cell>
          <cell r="CE1187" t="b">
            <v>0</v>
          </cell>
          <cell r="CG1187" t="b">
            <v>0</v>
          </cell>
          <cell r="CH1187" t="b">
            <v>0</v>
          </cell>
          <cell r="CP1187">
            <v>0</v>
          </cell>
          <cell r="CT1187" t="b">
            <v>0</v>
          </cell>
          <cell r="CV1187" t="b">
            <v>0</v>
          </cell>
          <cell r="CX1187" t="b">
            <v>0</v>
          </cell>
          <cell r="CZ1187" t="b">
            <v>0</v>
          </cell>
          <cell r="DB1187" t="b">
            <v>0</v>
          </cell>
          <cell r="DD1187" t="b">
            <v>0</v>
          </cell>
          <cell r="DF1187" t="b">
            <v>0</v>
          </cell>
          <cell r="DH1187" t="b">
            <v>0</v>
          </cell>
          <cell r="DJ1187" t="b">
            <v>0</v>
          </cell>
          <cell r="DL1187" t="b">
            <v>0</v>
          </cell>
          <cell r="DN1187" t="b">
            <v>0</v>
          </cell>
          <cell r="DP1187" t="b">
            <v>0</v>
          </cell>
          <cell r="DV1187">
            <v>0</v>
          </cell>
          <cell r="DX1187">
            <v>0</v>
          </cell>
          <cell r="DZ1187">
            <v>0</v>
          </cell>
          <cell r="EB1187">
            <v>0</v>
          </cell>
          <cell r="ED1187">
            <v>0</v>
          </cell>
          <cell r="EF1187">
            <v>0</v>
          </cell>
          <cell r="EJ1187">
            <v>0</v>
          </cell>
          <cell r="EL1187">
            <v>0</v>
          </cell>
          <cell r="EN1187">
            <v>0</v>
          </cell>
          <cell r="EP1187">
            <v>0</v>
          </cell>
          <cell r="ER1187">
            <v>0</v>
          </cell>
          <cell r="ET1187">
            <v>0</v>
          </cell>
          <cell r="EX1187">
            <v>0</v>
          </cell>
          <cell r="EZ1187">
            <v>0</v>
          </cell>
          <cell r="FD1187">
            <v>0</v>
          </cell>
          <cell r="FF1187">
            <v>0</v>
          </cell>
        </row>
        <row r="1188">
          <cell r="A1188" t="str">
            <v>ImportTyDK-West</v>
          </cell>
          <cell r="B1188" t="str">
            <v>DK-West</v>
          </cell>
          <cell r="G1188">
            <v>800</v>
          </cell>
          <cell r="H1188">
            <v>0</v>
          </cell>
          <cell r="N1188">
            <v>-2147</v>
          </cell>
          <cell r="AK1188">
            <v>800</v>
          </cell>
          <cell r="AL1188">
            <v>0</v>
          </cell>
          <cell r="AN1188">
            <v>0</v>
          </cell>
          <cell r="AO1188">
            <v>0</v>
          </cell>
          <cell r="AP1188">
            <v>0</v>
          </cell>
          <cell r="AQ1188">
            <v>48.000000000000007</v>
          </cell>
          <cell r="BG1188" t="b">
            <v>0</v>
          </cell>
          <cell r="BO1188" t="b">
            <v>0</v>
          </cell>
          <cell r="CA1188" t="b">
            <v>0</v>
          </cell>
          <cell r="CB1188" t="b">
            <v>0</v>
          </cell>
          <cell r="CD1188" t="b">
            <v>0</v>
          </cell>
          <cell r="CE1188" t="b">
            <v>0</v>
          </cell>
          <cell r="CG1188" t="b">
            <v>0</v>
          </cell>
          <cell r="CH1188" t="b">
            <v>0</v>
          </cell>
          <cell r="CP1188">
            <v>0</v>
          </cell>
          <cell r="CT1188" t="b">
            <v>0</v>
          </cell>
          <cell r="CV1188" t="b">
            <v>0</v>
          </cell>
          <cell r="CX1188" t="b">
            <v>0</v>
          </cell>
          <cell r="CZ1188" t="b">
            <v>0</v>
          </cell>
          <cell r="DB1188" t="b">
            <v>0</v>
          </cell>
          <cell r="DD1188" t="b">
            <v>0</v>
          </cell>
          <cell r="DF1188" t="b">
            <v>0</v>
          </cell>
          <cell r="DH1188" t="b">
            <v>0</v>
          </cell>
          <cell r="DJ1188" t="b">
            <v>0</v>
          </cell>
          <cell r="DL1188" t="b">
            <v>0</v>
          </cell>
          <cell r="DN1188" t="b">
            <v>0</v>
          </cell>
          <cell r="DP1188" t="b">
            <v>0</v>
          </cell>
          <cell r="DV1188">
            <v>0</v>
          </cell>
          <cell r="DX1188">
            <v>0</v>
          </cell>
          <cell r="DZ1188">
            <v>0</v>
          </cell>
          <cell r="EB1188">
            <v>0</v>
          </cell>
          <cell r="ED1188">
            <v>0</v>
          </cell>
          <cell r="EF1188">
            <v>0</v>
          </cell>
          <cell r="EJ1188">
            <v>0</v>
          </cell>
          <cell r="EL1188">
            <v>0</v>
          </cell>
          <cell r="EN1188">
            <v>0</v>
          </cell>
          <cell r="EP1188">
            <v>0</v>
          </cell>
          <cell r="ER1188">
            <v>0</v>
          </cell>
          <cell r="ET1188">
            <v>0</v>
          </cell>
          <cell r="EX1188">
            <v>0</v>
          </cell>
          <cell r="EZ1188">
            <v>0</v>
          </cell>
          <cell r="FD1188">
            <v>0</v>
          </cell>
          <cell r="FF1188">
            <v>0</v>
          </cell>
        </row>
        <row r="1189">
          <cell r="A1189" t="str">
            <v>ImportTyDK-West</v>
          </cell>
          <cell r="B1189" t="str">
            <v>DK-West</v>
          </cell>
          <cell r="G1189">
            <v>800</v>
          </cell>
          <cell r="H1189">
            <v>0</v>
          </cell>
          <cell r="N1189">
            <v>-5316</v>
          </cell>
          <cell r="AK1189">
            <v>800</v>
          </cell>
          <cell r="AL1189">
            <v>0</v>
          </cell>
          <cell r="AN1189">
            <v>0</v>
          </cell>
          <cell r="AO1189">
            <v>0</v>
          </cell>
          <cell r="AP1189">
            <v>0</v>
          </cell>
          <cell r="AQ1189">
            <v>48.000000000000007</v>
          </cell>
          <cell r="BG1189" t="b">
            <v>0</v>
          </cell>
          <cell r="BO1189" t="b">
            <v>0</v>
          </cell>
          <cell r="CA1189" t="b">
            <v>0</v>
          </cell>
          <cell r="CB1189" t="b">
            <v>0</v>
          </cell>
          <cell r="CD1189" t="b">
            <v>0</v>
          </cell>
          <cell r="CE1189" t="b">
            <v>0</v>
          </cell>
          <cell r="CG1189" t="b">
            <v>0</v>
          </cell>
          <cell r="CH1189" t="b">
            <v>0</v>
          </cell>
          <cell r="CP1189">
            <v>0</v>
          </cell>
          <cell r="CT1189" t="b">
            <v>0</v>
          </cell>
          <cell r="CV1189" t="b">
            <v>0</v>
          </cell>
          <cell r="CX1189" t="b">
            <v>0</v>
          </cell>
          <cell r="CZ1189" t="b">
            <v>0</v>
          </cell>
          <cell r="DB1189" t="b">
            <v>0</v>
          </cell>
          <cell r="DD1189" t="b">
            <v>0</v>
          </cell>
          <cell r="DF1189" t="b">
            <v>0</v>
          </cell>
          <cell r="DH1189" t="b">
            <v>0</v>
          </cell>
          <cell r="DJ1189" t="b">
            <v>0</v>
          </cell>
          <cell r="DL1189" t="b">
            <v>0</v>
          </cell>
          <cell r="DN1189" t="b">
            <v>0</v>
          </cell>
          <cell r="DP1189" t="b">
            <v>0</v>
          </cell>
          <cell r="DV1189">
            <v>0</v>
          </cell>
          <cell r="DX1189">
            <v>0</v>
          </cell>
          <cell r="DZ1189">
            <v>0</v>
          </cell>
          <cell r="EB1189">
            <v>0</v>
          </cell>
          <cell r="ED1189">
            <v>0</v>
          </cell>
          <cell r="EF1189">
            <v>0</v>
          </cell>
          <cell r="EJ1189">
            <v>0</v>
          </cell>
          <cell r="EL1189">
            <v>0</v>
          </cell>
          <cell r="EN1189">
            <v>0</v>
          </cell>
          <cell r="EP1189">
            <v>0</v>
          </cell>
          <cell r="ER1189">
            <v>0</v>
          </cell>
          <cell r="ET1189">
            <v>0</v>
          </cell>
          <cell r="EX1189">
            <v>0</v>
          </cell>
          <cell r="EZ1189">
            <v>0</v>
          </cell>
          <cell r="FD1189">
            <v>0</v>
          </cell>
          <cell r="FF1189">
            <v>0</v>
          </cell>
        </row>
        <row r="1190">
          <cell r="A1190" t="str">
            <v>ImportTyDK-West</v>
          </cell>
          <cell r="B1190" t="str">
            <v>DK-West</v>
          </cell>
          <cell r="G1190">
            <v>1100</v>
          </cell>
          <cell r="H1190">
            <v>0</v>
          </cell>
          <cell r="N1190">
            <v>-6580</v>
          </cell>
          <cell r="AK1190">
            <v>1100</v>
          </cell>
          <cell r="AL1190">
            <v>0</v>
          </cell>
          <cell r="AN1190">
            <v>0</v>
          </cell>
          <cell r="AO1190">
            <v>0</v>
          </cell>
          <cell r="AP1190">
            <v>0</v>
          </cell>
          <cell r="AQ1190">
            <v>66</v>
          </cell>
          <cell r="BG1190" t="b">
            <v>0</v>
          </cell>
          <cell r="BO1190" t="b">
            <v>0</v>
          </cell>
          <cell r="CA1190" t="b">
            <v>0</v>
          </cell>
          <cell r="CB1190" t="b">
            <v>0</v>
          </cell>
          <cell r="CD1190" t="b">
            <v>0</v>
          </cell>
          <cell r="CE1190" t="b">
            <v>0</v>
          </cell>
          <cell r="CG1190" t="b">
            <v>0</v>
          </cell>
          <cell r="CH1190" t="b">
            <v>0</v>
          </cell>
          <cell r="CP1190">
            <v>0</v>
          </cell>
          <cell r="CT1190" t="b">
            <v>0</v>
          </cell>
          <cell r="CV1190" t="b">
            <v>0</v>
          </cell>
          <cell r="CX1190" t="b">
            <v>0</v>
          </cell>
          <cell r="CZ1190" t="b">
            <v>0</v>
          </cell>
          <cell r="DB1190" t="b">
            <v>0</v>
          </cell>
          <cell r="DD1190" t="b">
            <v>0</v>
          </cell>
          <cell r="DF1190" t="b">
            <v>0</v>
          </cell>
          <cell r="DH1190" t="b">
            <v>0</v>
          </cell>
          <cell r="DJ1190" t="b">
            <v>0</v>
          </cell>
          <cell r="DL1190" t="b">
            <v>0</v>
          </cell>
          <cell r="DN1190" t="b">
            <v>0</v>
          </cell>
          <cell r="DP1190" t="b">
            <v>0</v>
          </cell>
          <cell r="DV1190">
            <v>0</v>
          </cell>
          <cell r="DX1190">
            <v>0</v>
          </cell>
          <cell r="DZ1190">
            <v>0</v>
          </cell>
          <cell r="EB1190">
            <v>0</v>
          </cell>
          <cell r="ED1190">
            <v>0</v>
          </cell>
          <cell r="EF1190">
            <v>0</v>
          </cell>
          <cell r="EJ1190">
            <v>0</v>
          </cell>
          <cell r="EL1190">
            <v>0</v>
          </cell>
          <cell r="EN1190">
            <v>0</v>
          </cell>
          <cell r="EP1190">
            <v>0</v>
          </cell>
          <cell r="ER1190">
            <v>0</v>
          </cell>
          <cell r="ET1190">
            <v>0</v>
          </cell>
          <cell r="EX1190">
            <v>0</v>
          </cell>
          <cell r="EZ1190">
            <v>0</v>
          </cell>
          <cell r="FD1190">
            <v>0</v>
          </cell>
          <cell r="FF1190">
            <v>0</v>
          </cell>
        </row>
        <row r="1191">
          <cell r="A1191" t="str">
            <v>ImportTyDK-West</v>
          </cell>
          <cell r="B1191" t="str">
            <v>DK-West</v>
          </cell>
          <cell r="G1191">
            <v>1100</v>
          </cell>
          <cell r="H1191">
            <v>0</v>
          </cell>
          <cell r="N1191">
            <v>-2920</v>
          </cell>
          <cell r="AK1191">
            <v>715</v>
          </cell>
          <cell r="AL1191">
            <v>0</v>
          </cell>
          <cell r="AN1191">
            <v>0</v>
          </cell>
          <cell r="AO1191">
            <v>0</v>
          </cell>
          <cell r="AP1191">
            <v>0</v>
          </cell>
          <cell r="AQ1191">
            <v>0</v>
          </cell>
          <cell r="BG1191" t="b">
            <v>0</v>
          </cell>
          <cell r="BO1191" t="b">
            <v>0</v>
          </cell>
          <cell r="CA1191" t="b">
            <v>0</v>
          </cell>
          <cell r="CB1191" t="b">
            <v>0</v>
          </cell>
          <cell r="CD1191" t="b">
            <v>0</v>
          </cell>
          <cell r="CE1191" t="b">
            <v>0</v>
          </cell>
          <cell r="CG1191" t="b">
            <v>0</v>
          </cell>
          <cell r="CH1191" t="b">
            <v>0</v>
          </cell>
          <cell r="CP1191">
            <v>0</v>
          </cell>
          <cell r="CT1191" t="b">
            <v>0</v>
          </cell>
          <cell r="CV1191" t="b">
            <v>0</v>
          </cell>
          <cell r="CX1191" t="b">
            <v>0</v>
          </cell>
          <cell r="CZ1191" t="b">
            <v>0</v>
          </cell>
          <cell r="DB1191" t="b">
            <v>0</v>
          </cell>
          <cell r="DD1191" t="b">
            <v>0</v>
          </cell>
          <cell r="DF1191" t="b">
            <v>0</v>
          </cell>
          <cell r="DH1191" t="b">
            <v>0</v>
          </cell>
          <cell r="DJ1191" t="b">
            <v>0</v>
          </cell>
          <cell r="DL1191" t="b">
            <v>0</v>
          </cell>
          <cell r="DN1191" t="b">
            <v>0</v>
          </cell>
          <cell r="DP1191" t="b">
            <v>0</v>
          </cell>
          <cell r="DV1191">
            <v>0</v>
          </cell>
          <cell r="DX1191">
            <v>0</v>
          </cell>
          <cell r="DZ1191">
            <v>0</v>
          </cell>
          <cell r="EB1191">
            <v>0</v>
          </cell>
          <cell r="ED1191">
            <v>0</v>
          </cell>
          <cell r="EF1191">
            <v>0</v>
          </cell>
          <cell r="EJ1191">
            <v>0</v>
          </cell>
          <cell r="EL1191">
            <v>0</v>
          </cell>
          <cell r="EN1191">
            <v>0</v>
          </cell>
          <cell r="EP1191">
            <v>0</v>
          </cell>
          <cell r="ER1191">
            <v>0</v>
          </cell>
          <cell r="ET1191">
            <v>0</v>
          </cell>
          <cell r="EX1191">
            <v>0</v>
          </cell>
          <cell r="EZ1191">
            <v>0</v>
          </cell>
          <cell r="FD1191">
            <v>0</v>
          </cell>
          <cell r="FF1191">
            <v>0</v>
          </cell>
        </row>
        <row r="1192">
          <cell r="A1192" t="str">
            <v>ImportTyDK-West</v>
          </cell>
          <cell r="B1192" t="str">
            <v>DK-West</v>
          </cell>
          <cell r="G1192">
            <v>1100</v>
          </cell>
          <cell r="H1192">
            <v>0</v>
          </cell>
          <cell r="N1192">
            <v>1649</v>
          </cell>
          <cell r="AK1192">
            <v>660</v>
          </cell>
          <cell r="AL1192">
            <v>0</v>
          </cell>
          <cell r="AN1192">
            <v>0</v>
          </cell>
          <cell r="AO1192">
            <v>0</v>
          </cell>
          <cell r="AP1192">
            <v>0</v>
          </cell>
          <cell r="AQ1192">
            <v>0</v>
          </cell>
          <cell r="BG1192" t="b">
            <v>0</v>
          </cell>
          <cell r="BO1192" t="b">
            <v>0</v>
          </cell>
          <cell r="CA1192" t="b">
            <v>0</v>
          </cell>
          <cell r="CB1192" t="b">
            <v>0</v>
          </cell>
          <cell r="CD1192" t="b">
            <v>0</v>
          </cell>
          <cell r="CE1192" t="b">
            <v>0</v>
          </cell>
          <cell r="CG1192" t="b">
            <v>0</v>
          </cell>
          <cell r="CH1192" t="b">
            <v>0</v>
          </cell>
          <cell r="CP1192">
            <v>0</v>
          </cell>
          <cell r="CT1192" t="b">
            <v>0</v>
          </cell>
          <cell r="CV1192" t="b">
            <v>0</v>
          </cell>
          <cell r="CX1192" t="b">
            <v>0</v>
          </cell>
          <cell r="CZ1192" t="b">
            <v>0</v>
          </cell>
          <cell r="DB1192" t="b">
            <v>0</v>
          </cell>
          <cell r="DD1192" t="b">
            <v>0</v>
          </cell>
          <cell r="DF1192" t="b">
            <v>0</v>
          </cell>
          <cell r="DH1192" t="b">
            <v>0</v>
          </cell>
          <cell r="DJ1192" t="b">
            <v>0</v>
          </cell>
          <cell r="DL1192" t="b">
            <v>0</v>
          </cell>
          <cell r="DN1192" t="b">
            <v>0</v>
          </cell>
          <cell r="DP1192" t="b">
            <v>0</v>
          </cell>
          <cell r="DV1192">
            <v>0</v>
          </cell>
          <cell r="DX1192">
            <v>0</v>
          </cell>
          <cell r="DZ1192">
            <v>0</v>
          </cell>
          <cell r="EB1192">
            <v>0</v>
          </cell>
          <cell r="ED1192">
            <v>0</v>
          </cell>
          <cell r="EF1192">
            <v>0</v>
          </cell>
          <cell r="EJ1192">
            <v>0</v>
          </cell>
          <cell r="EL1192">
            <v>0</v>
          </cell>
          <cell r="EN1192">
            <v>0</v>
          </cell>
          <cell r="EP1192">
            <v>0</v>
          </cell>
          <cell r="ER1192">
            <v>0</v>
          </cell>
          <cell r="ET1192">
            <v>0</v>
          </cell>
          <cell r="EX1192">
            <v>0</v>
          </cell>
          <cell r="EZ1192">
            <v>0</v>
          </cell>
          <cell r="FD1192">
            <v>0</v>
          </cell>
          <cell r="FF1192">
            <v>0</v>
          </cell>
        </row>
        <row r="1193">
          <cell r="A1193" t="str">
            <v>ImportTyDK-West</v>
          </cell>
          <cell r="B1193" t="str">
            <v>DK-West</v>
          </cell>
          <cell r="G1193">
            <v>1100</v>
          </cell>
          <cell r="H1193">
            <v>0</v>
          </cell>
          <cell r="N1193">
            <v>-1466</v>
          </cell>
          <cell r="AK1193">
            <v>660</v>
          </cell>
          <cell r="AL1193">
            <v>0</v>
          </cell>
          <cell r="AN1193">
            <v>0</v>
          </cell>
          <cell r="AO1193">
            <v>0</v>
          </cell>
          <cell r="AP1193">
            <v>0</v>
          </cell>
          <cell r="AQ1193">
            <v>0</v>
          </cell>
          <cell r="BG1193" t="b">
            <v>0</v>
          </cell>
          <cell r="BO1193" t="b">
            <v>0</v>
          </cell>
          <cell r="CA1193" t="b">
            <v>0</v>
          </cell>
          <cell r="CB1193" t="b">
            <v>0</v>
          </cell>
          <cell r="CD1193" t="b">
            <v>0</v>
          </cell>
          <cell r="CE1193" t="b">
            <v>0</v>
          </cell>
          <cell r="CG1193" t="b">
            <v>0</v>
          </cell>
          <cell r="CH1193" t="b">
            <v>0</v>
          </cell>
          <cell r="CP1193">
            <v>0</v>
          </cell>
          <cell r="CT1193" t="b">
            <v>0</v>
          </cell>
          <cell r="CV1193" t="b">
            <v>0</v>
          </cell>
          <cell r="CX1193" t="b">
            <v>0</v>
          </cell>
          <cell r="CZ1193" t="b">
            <v>0</v>
          </cell>
          <cell r="DB1193" t="b">
            <v>0</v>
          </cell>
          <cell r="DD1193" t="b">
            <v>0</v>
          </cell>
          <cell r="DF1193" t="b">
            <v>0</v>
          </cell>
          <cell r="DH1193" t="b">
            <v>0</v>
          </cell>
          <cell r="DJ1193" t="b">
            <v>0</v>
          </cell>
          <cell r="DL1193" t="b">
            <v>0</v>
          </cell>
          <cell r="DN1193" t="b">
            <v>0</v>
          </cell>
          <cell r="DP1193" t="b">
            <v>0</v>
          </cell>
          <cell r="DV1193">
            <v>0</v>
          </cell>
          <cell r="DX1193">
            <v>0</v>
          </cell>
          <cell r="DZ1193">
            <v>0</v>
          </cell>
          <cell r="EB1193">
            <v>0</v>
          </cell>
          <cell r="ED1193">
            <v>0</v>
          </cell>
          <cell r="EF1193">
            <v>0</v>
          </cell>
          <cell r="EJ1193">
            <v>0</v>
          </cell>
          <cell r="EL1193">
            <v>0</v>
          </cell>
          <cell r="EN1193">
            <v>0</v>
          </cell>
          <cell r="EP1193">
            <v>0</v>
          </cell>
          <cell r="ER1193">
            <v>0</v>
          </cell>
          <cell r="ET1193">
            <v>0</v>
          </cell>
          <cell r="EX1193">
            <v>0</v>
          </cell>
          <cell r="EZ1193">
            <v>0</v>
          </cell>
          <cell r="FD1193">
            <v>0</v>
          </cell>
          <cell r="FF1193">
            <v>0</v>
          </cell>
        </row>
        <row r="1194">
          <cell r="A1194" t="str">
            <v>ImportTyDK-West</v>
          </cell>
          <cell r="B1194" t="str">
            <v>DK-West</v>
          </cell>
          <cell r="G1194">
            <v>1100</v>
          </cell>
          <cell r="H1194">
            <v>0</v>
          </cell>
          <cell r="N1194">
            <v>-2398</v>
          </cell>
          <cell r="AK1194">
            <v>550</v>
          </cell>
          <cell r="AL1194">
            <v>0</v>
          </cell>
          <cell r="AN1194">
            <v>0</v>
          </cell>
          <cell r="AO1194">
            <v>0</v>
          </cell>
          <cell r="AP1194">
            <v>0</v>
          </cell>
          <cell r="AQ1194">
            <v>0</v>
          </cell>
          <cell r="BG1194" t="b">
            <v>0</v>
          </cell>
          <cell r="BO1194" t="b">
            <v>0</v>
          </cell>
          <cell r="CA1194" t="b">
            <v>0</v>
          </cell>
          <cell r="CB1194" t="b">
            <v>0</v>
          </cell>
          <cell r="CD1194" t="b">
            <v>0</v>
          </cell>
          <cell r="CE1194" t="b">
            <v>0</v>
          </cell>
          <cell r="CG1194" t="b">
            <v>0</v>
          </cell>
          <cell r="CH1194" t="b">
            <v>0</v>
          </cell>
          <cell r="CP1194">
            <v>0</v>
          </cell>
          <cell r="CT1194" t="b">
            <v>0</v>
          </cell>
          <cell r="CV1194" t="b">
            <v>0</v>
          </cell>
          <cell r="CX1194" t="b">
            <v>0</v>
          </cell>
          <cell r="CZ1194" t="b">
            <v>0</v>
          </cell>
          <cell r="DB1194" t="b">
            <v>0</v>
          </cell>
          <cell r="DD1194" t="b">
            <v>0</v>
          </cell>
          <cell r="DF1194" t="b">
            <v>0</v>
          </cell>
          <cell r="DH1194" t="b">
            <v>0</v>
          </cell>
          <cell r="DJ1194" t="b">
            <v>0</v>
          </cell>
          <cell r="DL1194" t="b">
            <v>0</v>
          </cell>
          <cell r="DN1194" t="b">
            <v>0</v>
          </cell>
          <cell r="DP1194" t="b">
            <v>0</v>
          </cell>
          <cell r="DV1194">
            <v>0</v>
          </cell>
          <cell r="DX1194">
            <v>0</v>
          </cell>
          <cell r="DZ1194">
            <v>0</v>
          </cell>
          <cell r="EB1194">
            <v>0</v>
          </cell>
          <cell r="ED1194">
            <v>0</v>
          </cell>
          <cell r="EF1194">
            <v>0</v>
          </cell>
          <cell r="EJ1194">
            <v>0</v>
          </cell>
          <cell r="EL1194">
            <v>0</v>
          </cell>
          <cell r="EN1194">
            <v>0</v>
          </cell>
          <cell r="EP1194">
            <v>0</v>
          </cell>
          <cell r="ER1194">
            <v>0</v>
          </cell>
          <cell r="ET1194">
            <v>0</v>
          </cell>
          <cell r="EX1194">
            <v>0</v>
          </cell>
          <cell r="EZ1194">
            <v>0</v>
          </cell>
          <cell r="FD1194">
            <v>0</v>
          </cell>
          <cell r="FF1194">
            <v>0</v>
          </cell>
        </row>
        <row r="1195">
          <cell r="A1195" t="str">
            <v>ImportTyDK-West</v>
          </cell>
          <cell r="B1195" t="str">
            <v>DK-West</v>
          </cell>
          <cell r="G1195">
            <v>1640</v>
          </cell>
          <cell r="H1195">
            <v>0</v>
          </cell>
          <cell r="N1195">
            <v>-2798</v>
          </cell>
          <cell r="AK1195">
            <v>738</v>
          </cell>
          <cell r="AL1195">
            <v>0</v>
          </cell>
          <cell r="AN1195">
            <v>0</v>
          </cell>
          <cell r="AO1195">
            <v>0</v>
          </cell>
          <cell r="AP1195">
            <v>0</v>
          </cell>
          <cell r="AQ1195">
            <v>0</v>
          </cell>
          <cell r="BG1195" t="b">
            <v>0</v>
          </cell>
          <cell r="BO1195" t="b">
            <v>0</v>
          </cell>
          <cell r="CA1195" t="b">
            <v>0</v>
          </cell>
          <cell r="CB1195" t="b">
            <v>0</v>
          </cell>
          <cell r="CD1195" t="b">
            <v>0</v>
          </cell>
          <cell r="CE1195" t="b">
            <v>0</v>
          </cell>
          <cell r="CG1195" t="b">
            <v>0</v>
          </cell>
          <cell r="CH1195" t="b">
            <v>0</v>
          </cell>
          <cell r="CP1195">
            <v>0</v>
          </cell>
          <cell r="CT1195" t="b">
            <v>0</v>
          </cell>
          <cell r="CV1195" t="b">
            <v>0</v>
          </cell>
          <cell r="CX1195" t="b">
            <v>0</v>
          </cell>
          <cell r="CZ1195" t="b">
            <v>0</v>
          </cell>
          <cell r="DB1195" t="b">
            <v>0</v>
          </cell>
          <cell r="DD1195" t="b">
            <v>0</v>
          </cell>
          <cell r="DF1195" t="b">
            <v>0</v>
          </cell>
          <cell r="DH1195" t="b">
            <v>0</v>
          </cell>
          <cell r="DJ1195" t="b">
            <v>0</v>
          </cell>
          <cell r="DL1195" t="b">
            <v>0</v>
          </cell>
          <cell r="DN1195" t="b">
            <v>0</v>
          </cell>
          <cell r="DP1195" t="b">
            <v>0</v>
          </cell>
          <cell r="DV1195">
            <v>0</v>
          </cell>
          <cell r="DX1195">
            <v>0</v>
          </cell>
          <cell r="DZ1195">
            <v>0</v>
          </cell>
          <cell r="EB1195">
            <v>0</v>
          </cell>
          <cell r="ED1195">
            <v>0</v>
          </cell>
          <cell r="EF1195">
            <v>0</v>
          </cell>
          <cell r="EJ1195">
            <v>0</v>
          </cell>
          <cell r="EL1195">
            <v>0</v>
          </cell>
          <cell r="EN1195">
            <v>0</v>
          </cell>
          <cell r="EP1195">
            <v>0</v>
          </cell>
          <cell r="ER1195">
            <v>0</v>
          </cell>
          <cell r="ET1195">
            <v>0</v>
          </cell>
          <cell r="EX1195">
            <v>0</v>
          </cell>
          <cell r="EZ1195">
            <v>0</v>
          </cell>
          <cell r="FD1195">
            <v>0</v>
          </cell>
          <cell r="FF1195">
            <v>0</v>
          </cell>
        </row>
        <row r="1196">
          <cell r="A1196" t="str">
            <v>ImportTyDK-West</v>
          </cell>
          <cell r="B1196" t="str">
            <v>DK-West</v>
          </cell>
          <cell r="G1196">
            <v>1640</v>
          </cell>
          <cell r="H1196">
            <v>0</v>
          </cell>
          <cell r="N1196">
            <v>-3198</v>
          </cell>
          <cell r="AK1196">
            <v>656</v>
          </cell>
          <cell r="AL1196">
            <v>0</v>
          </cell>
          <cell r="AN1196">
            <v>0</v>
          </cell>
          <cell r="AO1196">
            <v>0</v>
          </cell>
          <cell r="AP1196">
            <v>0</v>
          </cell>
          <cell r="AQ1196">
            <v>0</v>
          </cell>
          <cell r="BG1196" t="b">
            <v>0</v>
          </cell>
          <cell r="BO1196" t="b">
            <v>0</v>
          </cell>
          <cell r="CA1196" t="b">
            <v>0</v>
          </cell>
          <cell r="CB1196" t="b">
            <v>0</v>
          </cell>
          <cell r="CD1196" t="b">
            <v>0</v>
          </cell>
          <cell r="CE1196" t="b">
            <v>0</v>
          </cell>
          <cell r="CG1196" t="b">
            <v>0</v>
          </cell>
          <cell r="CH1196" t="b">
            <v>0</v>
          </cell>
          <cell r="CP1196">
            <v>0</v>
          </cell>
          <cell r="CT1196" t="b">
            <v>0</v>
          </cell>
          <cell r="CV1196" t="b">
            <v>0</v>
          </cell>
          <cell r="CX1196" t="b">
            <v>0</v>
          </cell>
          <cell r="CZ1196" t="b">
            <v>0</v>
          </cell>
          <cell r="DB1196" t="b">
            <v>0</v>
          </cell>
          <cell r="DD1196" t="b">
            <v>0</v>
          </cell>
          <cell r="DF1196" t="b">
            <v>0</v>
          </cell>
          <cell r="DH1196" t="b">
            <v>0</v>
          </cell>
          <cell r="DJ1196" t="b">
            <v>0</v>
          </cell>
          <cell r="DL1196" t="b">
            <v>0</v>
          </cell>
          <cell r="DN1196" t="b">
            <v>0</v>
          </cell>
          <cell r="DP1196" t="b">
            <v>0</v>
          </cell>
          <cell r="DV1196">
            <v>0</v>
          </cell>
          <cell r="DX1196">
            <v>0</v>
          </cell>
          <cell r="DZ1196">
            <v>0</v>
          </cell>
          <cell r="EB1196">
            <v>0</v>
          </cell>
          <cell r="ED1196">
            <v>0</v>
          </cell>
          <cell r="EF1196">
            <v>0</v>
          </cell>
          <cell r="EJ1196">
            <v>0</v>
          </cell>
          <cell r="EL1196">
            <v>0</v>
          </cell>
          <cell r="EN1196">
            <v>0</v>
          </cell>
          <cell r="EP1196">
            <v>0</v>
          </cell>
          <cell r="ER1196">
            <v>0</v>
          </cell>
          <cell r="ET1196">
            <v>0</v>
          </cell>
          <cell r="EX1196">
            <v>0</v>
          </cell>
          <cell r="EZ1196">
            <v>0</v>
          </cell>
          <cell r="FD1196">
            <v>0</v>
          </cell>
          <cell r="FF1196">
            <v>0</v>
          </cell>
        </row>
        <row r="1197">
          <cell r="A1197" t="str">
            <v>ImportTyDK-West</v>
          </cell>
          <cell r="B1197" t="str">
            <v>DK-West</v>
          </cell>
          <cell r="G1197">
            <v>1640</v>
          </cell>
          <cell r="H1197">
            <v>0</v>
          </cell>
          <cell r="N1197">
            <v>-3598</v>
          </cell>
          <cell r="AK1197">
            <v>574</v>
          </cell>
          <cell r="AL1197">
            <v>0</v>
          </cell>
          <cell r="AN1197">
            <v>0</v>
          </cell>
          <cell r="AO1197">
            <v>0</v>
          </cell>
          <cell r="AP1197">
            <v>0</v>
          </cell>
          <cell r="AQ1197">
            <v>0</v>
          </cell>
          <cell r="BG1197" t="b">
            <v>0</v>
          </cell>
          <cell r="BO1197" t="b">
            <v>0</v>
          </cell>
          <cell r="CA1197" t="b">
            <v>0</v>
          </cell>
          <cell r="CB1197" t="b">
            <v>0</v>
          </cell>
          <cell r="CD1197" t="b">
            <v>0</v>
          </cell>
          <cell r="CE1197" t="b">
            <v>0</v>
          </cell>
          <cell r="CG1197" t="b">
            <v>0</v>
          </cell>
          <cell r="CH1197" t="b">
            <v>0</v>
          </cell>
          <cell r="CP1197">
            <v>0</v>
          </cell>
          <cell r="CT1197" t="b">
            <v>0</v>
          </cell>
          <cell r="CV1197" t="b">
            <v>0</v>
          </cell>
          <cell r="CX1197" t="b">
            <v>0</v>
          </cell>
          <cell r="CZ1197" t="b">
            <v>0</v>
          </cell>
          <cell r="DB1197" t="b">
            <v>0</v>
          </cell>
          <cell r="DD1197" t="b">
            <v>0</v>
          </cell>
          <cell r="DF1197" t="b">
            <v>0</v>
          </cell>
          <cell r="DH1197" t="b">
            <v>0</v>
          </cell>
          <cell r="DJ1197" t="b">
            <v>0</v>
          </cell>
          <cell r="DL1197" t="b">
            <v>0</v>
          </cell>
          <cell r="DN1197" t="b">
            <v>0</v>
          </cell>
          <cell r="DP1197" t="b">
            <v>0</v>
          </cell>
          <cell r="DV1197">
            <v>0</v>
          </cell>
          <cell r="DX1197">
            <v>0</v>
          </cell>
          <cell r="DZ1197">
            <v>0</v>
          </cell>
          <cell r="EB1197">
            <v>0</v>
          </cell>
          <cell r="ED1197">
            <v>0</v>
          </cell>
          <cell r="EF1197">
            <v>0</v>
          </cell>
          <cell r="EJ1197">
            <v>0</v>
          </cell>
          <cell r="EL1197">
            <v>0</v>
          </cell>
          <cell r="EN1197">
            <v>0</v>
          </cell>
          <cell r="EP1197">
            <v>0</v>
          </cell>
          <cell r="ER1197">
            <v>0</v>
          </cell>
          <cell r="ET1197">
            <v>0</v>
          </cell>
          <cell r="EX1197">
            <v>0</v>
          </cell>
          <cell r="EZ1197">
            <v>0</v>
          </cell>
          <cell r="FD1197">
            <v>0</v>
          </cell>
          <cell r="FF1197">
            <v>0</v>
          </cell>
        </row>
        <row r="1198">
          <cell r="A1198" t="str">
            <v>ImportTyDK-West</v>
          </cell>
          <cell r="B1198" t="str">
            <v>DK-West</v>
          </cell>
          <cell r="G1198">
            <v>1640</v>
          </cell>
          <cell r="H1198">
            <v>0</v>
          </cell>
          <cell r="N1198">
            <v>-3998</v>
          </cell>
          <cell r="AK1198">
            <v>492.00000000000006</v>
          </cell>
          <cell r="AL1198">
            <v>0</v>
          </cell>
          <cell r="AN1198">
            <v>0</v>
          </cell>
          <cell r="AO1198">
            <v>0</v>
          </cell>
          <cell r="AP1198">
            <v>0</v>
          </cell>
          <cell r="AQ1198">
            <v>0</v>
          </cell>
          <cell r="BG1198" t="b">
            <v>0</v>
          </cell>
          <cell r="BO1198" t="b">
            <v>0</v>
          </cell>
          <cell r="CA1198" t="b">
            <v>0</v>
          </cell>
          <cell r="CB1198" t="b">
            <v>0</v>
          </cell>
          <cell r="CD1198" t="b">
            <v>0</v>
          </cell>
          <cell r="CE1198" t="b">
            <v>0</v>
          </cell>
          <cell r="CG1198" t="b">
            <v>0</v>
          </cell>
          <cell r="CH1198" t="b">
            <v>0</v>
          </cell>
          <cell r="CP1198">
            <v>0</v>
          </cell>
          <cell r="CT1198" t="b">
            <v>0</v>
          </cell>
          <cell r="CV1198" t="b">
            <v>0</v>
          </cell>
          <cell r="CX1198" t="b">
            <v>0</v>
          </cell>
          <cell r="CZ1198" t="b">
            <v>0</v>
          </cell>
          <cell r="DB1198" t="b">
            <v>0</v>
          </cell>
          <cell r="DD1198" t="b">
            <v>0</v>
          </cell>
          <cell r="DF1198" t="b">
            <v>0</v>
          </cell>
          <cell r="DH1198" t="b">
            <v>0</v>
          </cell>
          <cell r="DJ1198" t="b">
            <v>0</v>
          </cell>
          <cell r="DL1198" t="b">
            <v>0</v>
          </cell>
          <cell r="DN1198" t="b">
            <v>0</v>
          </cell>
          <cell r="DP1198" t="b">
            <v>0</v>
          </cell>
          <cell r="DV1198">
            <v>0</v>
          </cell>
          <cell r="DX1198">
            <v>0</v>
          </cell>
          <cell r="DZ1198">
            <v>0</v>
          </cell>
          <cell r="EB1198">
            <v>0</v>
          </cell>
          <cell r="ED1198">
            <v>0</v>
          </cell>
          <cell r="EF1198">
            <v>0</v>
          </cell>
          <cell r="EJ1198">
            <v>0</v>
          </cell>
          <cell r="EL1198">
            <v>0</v>
          </cell>
          <cell r="EN1198">
            <v>0</v>
          </cell>
          <cell r="EP1198">
            <v>0</v>
          </cell>
          <cell r="ER1198">
            <v>0</v>
          </cell>
          <cell r="ET1198">
            <v>0</v>
          </cell>
          <cell r="EX1198">
            <v>0</v>
          </cell>
          <cell r="EZ1198">
            <v>0</v>
          </cell>
          <cell r="FD1198">
            <v>0</v>
          </cell>
          <cell r="FF1198">
            <v>0</v>
          </cell>
        </row>
        <row r="1199">
          <cell r="A1199" t="str">
            <v>ImportTyDK-West</v>
          </cell>
          <cell r="B1199" t="str">
            <v>DK-West</v>
          </cell>
          <cell r="G1199">
            <v>1640</v>
          </cell>
          <cell r="H1199">
            <v>0</v>
          </cell>
          <cell r="N1199">
            <v>-4398</v>
          </cell>
          <cell r="AK1199">
            <v>410.00000000000011</v>
          </cell>
          <cell r="AL1199">
            <v>0</v>
          </cell>
          <cell r="AN1199">
            <v>0</v>
          </cell>
          <cell r="AO1199">
            <v>0</v>
          </cell>
          <cell r="AP1199">
            <v>0</v>
          </cell>
          <cell r="AQ1199">
            <v>0</v>
          </cell>
          <cell r="BG1199" t="b">
            <v>0</v>
          </cell>
          <cell r="BO1199" t="b">
            <v>0</v>
          </cell>
          <cell r="CA1199" t="b">
            <v>0</v>
          </cell>
          <cell r="CB1199" t="b">
            <v>0</v>
          </cell>
          <cell r="CD1199" t="b">
            <v>0</v>
          </cell>
          <cell r="CE1199" t="b">
            <v>0</v>
          </cell>
          <cell r="CG1199" t="b">
            <v>0</v>
          </cell>
          <cell r="CH1199" t="b">
            <v>0</v>
          </cell>
          <cell r="CP1199">
            <v>0</v>
          </cell>
          <cell r="CT1199" t="b">
            <v>0</v>
          </cell>
          <cell r="CV1199" t="b">
            <v>0</v>
          </cell>
          <cell r="CX1199" t="b">
            <v>0</v>
          </cell>
          <cell r="CZ1199" t="b">
            <v>0</v>
          </cell>
          <cell r="DB1199" t="b">
            <v>0</v>
          </cell>
          <cell r="DD1199" t="b">
            <v>0</v>
          </cell>
          <cell r="DF1199" t="b">
            <v>0</v>
          </cell>
          <cell r="DH1199" t="b">
            <v>0</v>
          </cell>
          <cell r="DJ1199" t="b">
            <v>0</v>
          </cell>
          <cell r="DL1199" t="b">
            <v>0</v>
          </cell>
          <cell r="DN1199" t="b">
            <v>0</v>
          </cell>
          <cell r="DP1199" t="b">
            <v>0</v>
          </cell>
          <cell r="DV1199">
            <v>0</v>
          </cell>
          <cell r="DX1199">
            <v>0</v>
          </cell>
          <cell r="DZ1199">
            <v>0</v>
          </cell>
          <cell r="EB1199">
            <v>0</v>
          </cell>
          <cell r="ED1199">
            <v>0</v>
          </cell>
          <cell r="EF1199">
            <v>0</v>
          </cell>
          <cell r="EJ1199">
            <v>0</v>
          </cell>
          <cell r="EL1199">
            <v>0</v>
          </cell>
          <cell r="EN1199">
            <v>0</v>
          </cell>
          <cell r="EP1199">
            <v>0</v>
          </cell>
          <cell r="ER1199">
            <v>0</v>
          </cell>
          <cell r="ET1199">
            <v>0</v>
          </cell>
          <cell r="EX1199">
            <v>0</v>
          </cell>
          <cell r="EZ1199">
            <v>0</v>
          </cell>
          <cell r="FD1199">
            <v>0</v>
          </cell>
          <cell r="FF1199">
            <v>0</v>
          </cell>
        </row>
        <row r="1200">
          <cell r="A1200" t="str">
            <v>ImportTyDK-West</v>
          </cell>
          <cell r="B1200" t="str">
            <v>DK-West</v>
          </cell>
          <cell r="G1200">
            <v>1640</v>
          </cell>
          <cell r="H1200">
            <v>0</v>
          </cell>
          <cell r="N1200">
            <v>-4798</v>
          </cell>
          <cell r="AK1200">
            <v>328.00000000000011</v>
          </cell>
          <cell r="AL1200">
            <v>0</v>
          </cell>
          <cell r="AN1200">
            <v>0</v>
          </cell>
          <cell r="AO1200">
            <v>0</v>
          </cell>
          <cell r="AP1200">
            <v>0</v>
          </cell>
          <cell r="AQ1200">
            <v>0</v>
          </cell>
          <cell r="BG1200" t="b">
            <v>0</v>
          </cell>
          <cell r="BO1200" t="b">
            <v>0</v>
          </cell>
          <cell r="CA1200" t="b">
            <v>0</v>
          </cell>
          <cell r="CB1200" t="b">
            <v>0</v>
          </cell>
          <cell r="CD1200" t="b">
            <v>0</v>
          </cell>
          <cell r="CE1200" t="b">
            <v>0</v>
          </cell>
          <cell r="CG1200" t="b">
            <v>0</v>
          </cell>
          <cell r="CH1200" t="b">
            <v>0</v>
          </cell>
          <cell r="CP1200">
            <v>0</v>
          </cell>
          <cell r="CT1200" t="b">
            <v>0</v>
          </cell>
          <cell r="CV1200" t="b">
            <v>0</v>
          </cell>
          <cell r="CX1200" t="b">
            <v>0</v>
          </cell>
          <cell r="CZ1200" t="b">
            <v>0</v>
          </cell>
          <cell r="DB1200" t="b">
            <v>0</v>
          </cell>
          <cell r="DD1200" t="b">
            <v>0</v>
          </cell>
          <cell r="DF1200" t="b">
            <v>0</v>
          </cell>
          <cell r="DH1200" t="b">
            <v>0</v>
          </cell>
          <cell r="DJ1200" t="b">
            <v>0</v>
          </cell>
          <cell r="DL1200" t="b">
            <v>0</v>
          </cell>
          <cell r="DN1200" t="b">
            <v>0</v>
          </cell>
          <cell r="DP1200" t="b">
            <v>0</v>
          </cell>
          <cell r="DV1200">
            <v>0</v>
          </cell>
          <cell r="DX1200">
            <v>0</v>
          </cell>
          <cell r="DZ1200">
            <v>0</v>
          </cell>
          <cell r="EB1200">
            <v>0</v>
          </cell>
          <cell r="ED1200">
            <v>0</v>
          </cell>
          <cell r="EF1200">
            <v>0</v>
          </cell>
          <cell r="EJ1200">
            <v>0</v>
          </cell>
          <cell r="EL1200">
            <v>0</v>
          </cell>
          <cell r="EN1200">
            <v>0</v>
          </cell>
          <cell r="EP1200">
            <v>0</v>
          </cell>
          <cell r="ER1200">
            <v>0</v>
          </cell>
          <cell r="ET1200">
            <v>0</v>
          </cell>
          <cell r="EX1200">
            <v>0</v>
          </cell>
          <cell r="EZ1200">
            <v>0</v>
          </cell>
          <cell r="FD1200">
            <v>0</v>
          </cell>
          <cell r="FF1200">
            <v>0</v>
          </cell>
        </row>
        <row r="1201">
          <cell r="A1201" t="str">
            <v>ImportTyDK-West</v>
          </cell>
          <cell r="B1201" t="str">
            <v>DK-West</v>
          </cell>
          <cell r="G1201">
            <v>1640</v>
          </cell>
          <cell r="H1201">
            <v>0</v>
          </cell>
          <cell r="N1201">
            <v>-5198</v>
          </cell>
          <cell r="AK1201">
            <v>246.00000000000011</v>
          </cell>
          <cell r="AL1201">
            <v>0</v>
          </cell>
          <cell r="AN1201">
            <v>0</v>
          </cell>
          <cell r="AO1201">
            <v>0</v>
          </cell>
          <cell r="AP1201">
            <v>0</v>
          </cell>
          <cell r="AQ1201">
            <v>0</v>
          </cell>
          <cell r="BG1201" t="b">
            <v>0</v>
          </cell>
          <cell r="BO1201" t="b">
            <v>0</v>
          </cell>
          <cell r="CA1201" t="b">
            <v>0</v>
          </cell>
          <cell r="CB1201" t="b">
            <v>0</v>
          </cell>
          <cell r="CD1201" t="b">
            <v>0</v>
          </cell>
          <cell r="CE1201" t="b">
            <v>0</v>
          </cell>
          <cell r="CG1201" t="b">
            <v>0</v>
          </cell>
          <cell r="CH1201" t="b">
            <v>0</v>
          </cell>
          <cell r="CP1201">
            <v>0</v>
          </cell>
          <cell r="CT1201" t="b">
            <v>0</v>
          </cell>
          <cell r="CV1201" t="b">
            <v>0</v>
          </cell>
          <cell r="CX1201" t="b">
            <v>0</v>
          </cell>
          <cell r="CZ1201" t="b">
            <v>0</v>
          </cell>
          <cell r="DB1201" t="b">
            <v>0</v>
          </cell>
          <cell r="DD1201" t="b">
            <v>0</v>
          </cell>
          <cell r="DF1201" t="b">
            <v>0</v>
          </cell>
          <cell r="DH1201" t="b">
            <v>0</v>
          </cell>
          <cell r="DJ1201" t="b">
            <v>0</v>
          </cell>
          <cell r="DL1201" t="b">
            <v>0</v>
          </cell>
          <cell r="DN1201" t="b">
            <v>0</v>
          </cell>
          <cell r="DP1201" t="b">
            <v>0</v>
          </cell>
          <cell r="DV1201">
            <v>0</v>
          </cell>
          <cell r="DX1201">
            <v>0</v>
          </cell>
          <cell r="DZ1201">
            <v>0</v>
          </cell>
          <cell r="EB1201">
            <v>0</v>
          </cell>
          <cell r="ED1201">
            <v>0</v>
          </cell>
          <cell r="EF1201">
            <v>0</v>
          </cell>
          <cell r="EJ1201">
            <v>0</v>
          </cell>
          <cell r="EL1201">
            <v>0</v>
          </cell>
          <cell r="EN1201">
            <v>0</v>
          </cell>
          <cell r="EP1201">
            <v>0</v>
          </cell>
          <cell r="ER1201">
            <v>0</v>
          </cell>
          <cell r="ET1201">
            <v>0</v>
          </cell>
          <cell r="EX1201">
            <v>0</v>
          </cell>
          <cell r="EZ1201">
            <v>0</v>
          </cell>
          <cell r="FD1201">
            <v>0</v>
          </cell>
          <cell r="FF1201">
            <v>0</v>
          </cell>
        </row>
        <row r="1202">
          <cell r="A1202" t="str">
            <v>ImportTyDK-West</v>
          </cell>
          <cell r="B1202" t="str">
            <v>DK-West</v>
          </cell>
          <cell r="G1202">
            <v>1640</v>
          </cell>
          <cell r="H1202">
            <v>0</v>
          </cell>
          <cell r="N1202">
            <v>-5598</v>
          </cell>
          <cell r="AK1202">
            <v>164</v>
          </cell>
          <cell r="AL1202">
            <v>0</v>
          </cell>
          <cell r="AN1202">
            <v>0</v>
          </cell>
          <cell r="AO1202">
            <v>0</v>
          </cell>
          <cell r="AP1202">
            <v>0</v>
          </cell>
          <cell r="AQ1202">
            <v>0</v>
          </cell>
          <cell r="BG1202" t="b">
            <v>0</v>
          </cell>
          <cell r="BO1202" t="b">
            <v>0</v>
          </cell>
          <cell r="CA1202" t="b">
            <v>0</v>
          </cell>
          <cell r="CB1202" t="b">
            <v>0</v>
          </cell>
          <cell r="CD1202" t="b">
            <v>0</v>
          </cell>
          <cell r="CE1202" t="b">
            <v>0</v>
          </cell>
          <cell r="CG1202" t="b">
            <v>0</v>
          </cell>
          <cell r="CH1202" t="b">
            <v>0</v>
          </cell>
          <cell r="CP1202">
            <v>0</v>
          </cell>
          <cell r="CT1202" t="b">
            <v>0</v>
          </cell>
          <cell r="CV1202" t="b">
            <v>0</v>
          </cell>
          <cell r="CX1202" t="b">
            <v>0</v>
          </cell>
          <cell r="CZ1202" t="b">
            <v>0</v>
          </cell>
          <cell r="DB1202" t="b">
            <v>0</v>
          </cell>
          <cell r="DD1202" t="b">
            <v>0</v>
          </cell>
          <cell r="DF1202" t="b">
            <v>0</v>
          </cell>
          <cell r="DH1202" t="b">
            <v>0</v>
          </cell>
          <cell r="DJ1202" t="b">
            <v>0</v>
          </cell>
          <cell r="DL1202" t="b">
            <v>0</v>
          </cell>
          <cell r="DN1202" t="b">
            <v>0</v>
          </cell>
          <cell r="DP1202" t="b">
            <v>0</v>
          </cell>
          <cell r="DV1202">
            <v>0</v>
          </cell>
          <cell r="DX1202">
            <v>0</v>
          </cell>
          <cell r="DZ1202">
            <v>0</v>
          </cell>
          <cell r="EB1202">
            <v>0</v>
          </cell>
          <cell r="ED1202">
            <v>0</v>
          </cell>
          <cell r="EF1202">
            <v>0</v>
          </cell>
          <cell r="EJ1202">
            <v>0</v>
          </cell>
          <cell r="EL1202">
            <v>0</v>
          </cell>
          <cell r="EN1202">
            <v>0</v>
          </cell>
          <cell r="EP1202">
            <v>0</v>
          </cell>
          <cell r="ER1202">
            <v>0</v>
          </cell>
          <cell r="ET1202">
            <v>0</v>
          </cell>
          <cell r="EX1202">
            <v>0</v>
          </cell>
          <cell r="EZ1202">
            <v>0</v>
          </cell>
          <cell r="FD1202">
            <v>0</v>
          </cell>
          <cell r="FF1202">
            <v>0</v>
          </cell>
        </row>
        <row r="1203">
          <cell r="A1203" t="str">
            <v>ImportTyDK-West</v>
          </cell>
          <cell r="B1203" t="str">
            <v>DK-West</v>
          </cell>
          <cell r="G1203">
            <v>1640</v>
          </cell>
          <cell r="H1203">
            <v>0</v>
          </cell>
          <cell r="N1203">
            <v>-5998</v>
          </cell>
          <cell r="AK1203">
            <v>164</v>
          </cell>
          <cell r="AL1203">
            <v>0</v>
          </cell>
          <cell r="AN1203">
            <v>0</v>
          </cell>
          <cell r="AO1203">
            <v>0</v>
          </cell>
          <cell r="AP1203">
            <v>0</v>
          </cell>
          <cell r="AQ1203">
            <v>0</v>
          </cell>
          <cell r="BG1203" t="b">
            <v>0</v>
          </cell>
          <cell r="BO1203" t="b">
            <v>0</v>
          </cell>
          <cell r="CA1203" t="b">
            <v>0</v>
          </cell>
          <cell r="CB1203" t="b">
            <v>0</v>
          </cell>
          <cell r="CD1203" t="b">
            <v>0</v>
          </cell>
          <cell r="CE1203" t="b">
            <v>0</v>
          </cell>
          <cell r="CG1203" t="b">
            <v>0</v>
          </cell>
          <cell r="CH1203" t="b">
            <v>0</v>
          </cell>
          <cell r="CP1203">
            <v>0</v>
          </cell>
          <cell r="CT1203" t="b">
            <v>0</v>
          </cell>
          <cell r="CV1203" t="b">
            <v>0</v>
          </cell>
          <cell r="CX1203" t="b">
            <v>0</v>
          </cell>
          <cell r="CZ1203" t="b">
            <v>0</v>
          </cell>
          <cell r="DB1203" t="b">
            <v>0</v>
          </cell>
          <cell r="DD1203" t="b">
            <v>0</v>
          </cell>
          <cell r="DF1203" t="b">
            <v>0</v>
          </cell>
          <cell r="DH1203" t="b">
            <v>0</v>
          </cell>
          <cell r="DJ1203" t="b">
            <v>0</v>
          </cell>
          <cell r="DL1203" t="b">
            <v>0</v>
          </cell>
          <cell r="DN1203" t="b">
            <v>0</v>
          </cell>
          <cell r="DP1203" t="b">
            <v>0</v>
          </cell>
          <cell r="DV1203">
            <v>0</v>
          </cell>
          <cell r="DX1203">
            <v>0</v>
          </cell>
          <cell r="DZ1203">
            <v>0</v>
          </cell>
          <cell r="EB1203">
            <v>0</v>
          </cell>
          <cell r="ED1203">
            <v>0</v>
          </cell>
          <cell r="EF1203">
            <v>0</v>
          </cell>
          <cell r="EJ1203">
            <v>0</v>
          </cell>
          <cell r="EL1203">
            <v>0</v>
          </cell>
          <cell r="EN1203">
            <v>0</v>
          </cell>
          <cell r="EP1203">
            <v>0</v>
          </cell>
          <cell r="ER1203">
            <v>0</v>
          </cell>
          <cell r="ET1203">
            <v>0</v>
          </cell>
          <cell r="EX1203">
            <v>0</v>
          </cell>
          <cell r="EZ1203">
            <v>0</v>
          </cell>
          <cell r="FD1203">
            <v>0</v>
          </cell>
          <cell r="FF1203">
            <v>0</v>
          </cell>
        </row>
        <row r="1204">
          <cell r="A1204" t="str">
            <v>ImportTyDK-West</v>
          </cell>
          <cell r="B1204" t="str">
            <v>DK-West</v>
          </cell>
          <cell r="G1204">
            <v>1640</v>
          </cell>
          <cell r="H1204">
            <v>0</v>
          </cell>
          <cell r="N1204">
            <v>-6398</v>
          </cell>
          <cell r="AK1204">
            <v>164</v>
          </cell>
          <cell r="AL1204">
            <v>0</v>
          </cell>
          <cell r="AN1204">
            <v>0</v>
          </cell>
          <cell r="AO1204">
            <v>0</v>
          </cell>
          <cell r="AP1204">
            <v>0</v>
          </cell>
          <cell r="AQ1204">
            <v>0</v>
          </cell>
          <cell r="BG1204" t="b">
            <v>0</v>
          </cell>
          <cell r="BO1204" t="b">
            <v>0</v>
          </cell>
          <cell r="CA1204" t="b">
            <v>0</v>
          </cell>
          <cell r="CB1204" t="b">
            <v>0</v>
          </cell>
          <cell r="CD1204" t="b">
            <v>0</v>
          </cell>
          <cell r="CE1204" t="b">
            <v>0</v>
          </cell>
          <cell r="CG1204" t="b">
            <v>0</v>
          </cell>
          <cell r="CH1204" t="b">
            <v>0</v>
          </cell>
          <cell r="CP1204">
            <v>0</v>
          </cell>
          <cell r="CT1204" t="b">
            <v>0</v>
          </cell>
          <cell r="CV1204" t="b">
            <v>0</v>
          </cell>
          <cell r="CX1204" t="b">
            <v>0</v>
          </cell>
          <cell r="CZ1204" t="b">
            <v>0</v>
          </cell>
          <cell r="DB1204" t="b">
            <v>0</v>
          </cell>
          <cell r="DD1204" t="b">
            <v>0</v>
          </cell>
          <cell r="DF1204" t="b">
            <v>0</v>
          </cell>
          <cell r="DH1204" t="b">
            <v>0</v>
          </cell>
          <cell r="DJ1204" t="b">
            <v>0</v>
          </cell>
          <cell r="DL1204" t="b">
            <v>0</v>
          </cell>
          <cell r="DN1204" t="b">
            <v>0</v>
          </cell>
          <cell r="DP1204" t="b">
            <v>0</v>
          </cell>
          <cell r="DV1204">
            <v>0</v>
          </cell>
          <cell r="DX1204">
            <v>0</v>
          </cell>
          <cell r="DZ1204">
            <v>0</v>
          </cell>
          <cell r="EB1204">
            <v>0</v>
          </cell>
          <cell r="ED1204">
            <v>0</v>
          </cell>
          <cell r="EF1204">
            <v>0</v>
          </cell>
          <cell r="EJ1204">
            <v>0</v>
          </cell>
          <cell r="EL1204">
            <v>0</v>
          </cell>
          <cell r="EN1204">
            <v>0</v>
          </cell>
          <cell r="EP1204">
            <v>0</v>
          </cell>
          <cell r="ER1204">
            <v>0</v>
          </cell>
          <cell r="ET1204">
            <v>0</v>
          </cell>
          <cell r="EX1204">
            <v>0</v>
          </cell>
          <cell r="EZ1204">
            <v>0</v>
          </cell>
          <cell r="FD1204">
            <v>0</v>
          </cell>
          <cell r="FF1204">
            <v>0</v>
          </cell>
        </row>
        <row r="1205">
          <cell r="A1205" t="str">
            <v>ImportTyDK-West</v>
          </cell>
          <cell r="B1205" t="str">
            <v>DK-West</v>
          </cell>
          <cell r="G1205">
            <v>1640</v>
          </cell>
          <cell r="H1205">
            <v>0</v>
          </cell>
          <cell r="N1205">
            <v>-6798</v>
          </cell>
          <cell r="AK1205">
            <v>164</v>
          </cell>
          <cell r="AL1205">
            <v>0</v>
          </cell>
          <cell r="AN1205">
            <v>0</v>
          </cell>
          <cell r="AO1205">
            <v>0</v>
          </cell>
          <cell r="AP1205">
            <v>0</v>
          </cell>
          <cell r="AQ1205">
            <v>0</v>
          </cell>
          <cell r="BG1205" t="b">
            <v>0</v>
          </cell>
          <cell r="BO1205" t="b">
            <v>0</v>
          </cell>
          <cell r="CA1205" t="b">
            <v>0</v>
          </cell>
          <cell r="CB1205" t="b">
            <v>0</v>
          </cell>
          <cell r="CD1205" t="b">
            <v>0</v>
          </cell>
          <cell r="CE1205" t="b">
            <v>0</v>
          </cell>
          <cell r="CG1205" t="b">
            <v>0</v>
          </cell>
          <cell r="CH1205" t="b">
            <v>0</v>
          </cell>
          <cell r="CP1205">
            <v>0</v>
          </cell>
          <cell r="CT1205" t="b">
            <v>0</v>
          </cell>
          <cell r="CV1205" t="b">
            <v>0</v>
          </cell>
          <cell r="CX1205" t="b">
            <v>0</v>
          </cell>
          <cell r="CZ1205" t="b">
            <v>0</v>
          </cell>
          <cell r="DB1205" t="b">
            <v>0</v>
          </cell>
          <cell r="DD1205" t="b">
            <v>0</v>
          </cell>
          <cell r="DF1205" t="b">
            <v>0</v>
          </cell>
          <cell r="DH1205" t="b">
            <v>0</v>
          </cell>
          <cell r="DJ1205" t="b">
            <v>0</v>
          </cell>
          <cell r="DL1205" t="b">
            <v>0</v>
          </cell>
          <cell r="DN1205" t="b">
            <v>0</v>
          </cell>
          <cell r="DP1205" t="b">
            <v>0</v>
          </cell>
          <cell r="DV1205">
            <v>0</v>
          </cell>
          <cell r="DX1205">
            <v>0</v>
          </cell>
          <cell r="DZ1205">
            <v>0</v>
          </cell>
          <cell r="EB1205">
            <v>0</v>
          </cell>
          <cell r="ED1205">
            <v>0</v>
          </cell>
          <cell r="EF1205">
            <v>0</v>
          </cell>
          <cell r="EJ1205">
            <v>0</v>
          </cell>
          <cell r="EL1205">
            <v>0</v>
          </cell>
          <cell r="EN1205">
            <v>0</v>
          </cell>
          <cell r="EP1205">
            <v>0</v>
          </cell>
          <cell r="ER1205">
            <v>0</v>
          </cell>
          <cell r="ET1205">
            <v>0</v>
          </cell>
          <cell r="EX1205">
            <v>0</v>
          </cell>
          <cell r="EZ1205">
            <v>0</v>
          </cell>
          <cell r="FD1205">
            <v>0</v>
          </cell>
          <cell r="FF1205">
            <v>0</v>
          </cell>
        </row>
        <row r="1206">
          <cell r="A1206" t="str">
            <v>ImportTyDK-West</v>
          </cell>
          <cell r="B1206" t="str">
            <v>DK-West</v>
          </cell>
          <cell r="G1206">
            <v>1640</v>
          </cell>
          <cell r="H1206">
            <v>0</v>
          </cell>
          <cell r="N1206">
            <v>-7198</v>
          </cell>
          <cell r="AK1206">
            <v>164</v>
          </cell>
          <cell r="AL1206">
            <v>0</v>
          </cell>
          <cell r="AN1206">
            <v>0</v>
          </cell>
          <cell r="AO1206">
            <v>0</v>
          </cell>
          <cell r="AP1206">
            <v>0</v>
          </cell>
          <cell r="AQ1206">
            <v>0</v>
          </cell>
          <cell r="BG1206" t="b">
            <v>0</v>
          </cell>
          <cell r="BO1206" t="b">
            <v>0</v>
          </cell>
          <cell r="CA1206" t="b">
            <v>0</v>
          </cell>
          <cell r="CB1206" t="b">
            <v>0</v>
          </cell>
          <cell r="CD1206" t="b">
            <v>0</v>
          </cell>
          <cell r="CE1206" t="b">
            <v>0</v>
          </cell>
          <cell r="CG1206" t="b">
            <v>0</v>
          </cell>
          <cell r="CH1206" t="b">
            <v>0</v>
          </cell>
          <cell r="CP1206">
            <v>0</v>
          </cell>
          <cell r="CT1206" t="b">
            <v>0</v>
          </cell>
          <cell r="CV1206" t="b">
            <v>0</v>
          </cell>
          <cell r="CX1206" t="b">
            <v>0</v>
          </cell>
          <cell r="CZ1206" t="b">
            <v>0</v>
          </cell>
          <cell r="DB1206" t="b">
            <v>0</v>
          </cell>
          <cell r="DD1206" t="b">
            <v>0</v>
          </cell>
          <cell r="DF1206" t="b">
            <v>0</v>
          </cell>
          <cell r="DH1206" t="b">
            <v>0</v>
          </cell>
          <cell r="DJ1206" t="b">
            <v>0</v>
          </cell>
          <cell r="DL1206" t="b">
            <v>0</v>
          </cell>
          <cell r="DN1206" t="b">
            <v>0</v>
          </cell>
          <cell r="DP1206" t="b">
            <v>0</v>
          </cell>
          <cell r="DV1206">
            <v>0</v>
          </cell>
          <cell r="DX1206">
            <v>0</v>
          </cell>
          <cell r="DZ1206">
            <v>0</v>
          </cell>
          <cell r="EB1206">
            <v>0</v>
          </cell>
          <cell r="ED1206">
            <v>0</v>
          </cell>
          <cell r="EF1206">
            <v>0</v>
          </cell>
          <cell r="EJ1206">
            <v>0</v>
          </cell>
          <cell r="EL1206">
            <v>0</v>
          </cell>
          <cell r="EN1206">
            <v>0</v>
          </cell>
          <cell r="EP1206">
            <v>0</v>
          </cell>
          <cell r="ER1206">
            <v>0</v>
          </cell>
          <cell r="ET1206">
            <v>0</v>
          </cell>
          <cell r="EX1206">
            <v>0</v>
          </cell>
          <cell r="EZ1206">
            <v>0</v>
          </cell>
          <cell r="FD1206">
            <v>0</v>
          </cell>
          <cell r="FF1206">
            <v>0</v>
          </cell>
        </row>
        <row r="1207">
          <cell r="A1207" t="str">
            <v>Cobra_Holland_DK-West</v>
          </cell>
          <cell r="B1207" t="str">
            <v>DK-West</v>
          </cell>
          <cell r="G1207">
            <v>700</v>
          </cell>
          <cell r="H1207">
            <v>0</v>
          </cell>
          <cell r="AK1207">
            <v>0</v>
          </cell>
          <cell r="AL1207">
            <v>0</v>
          </cell>
          <cell r="AN1207">
            <v>0</v>
          </cell>
          <cell r="AO1207">
            <v>0</v>
          </cell>
          <cell r="AP1207">
            <v>0</v>
          </cell>
          <cell r="AQ1207">
            <v>0</v>
          </cell>
          <cell r="BG1207" t="b">
            <v>0</v>
          </cell>
          <cell r="BO1207" t="b">
            <v>0</v>
          </cell>
          <cell r="CA1207" t="b">
            <v>0</v>
          </cell>
          <cell r="CB1207" t="b">
            <v>0</v>
          </cell>
          <cell r="CD1207" t="b">
            <v>0</v>
          </cell>
          <cell r="CE1207" t="b">
            <v>0</v>
          </cell>
          <cell r="CG1207" t="b">
            <v>0</v>
          </cell>
          <cell r="CH1207" t="b">
            <v>0</v>
          </cell>
          <cell r="CP1207">
            <v>0</v>
          </cell>
          <cell r="CT1207" t="b">
            <v>0</v>
          </cell>
          <cell r="CV1207" t="b">
            <v>0</v>
          </cell>
          <cell r="CX1207" t="b">
            <v>0</v>
          </cell>
          <cell r="CZ1207" t="b">
            <v>0</v>
          </cell>
          <cell r="DB1207" t="b">
            <v>0</v>
          </cell>
          <cell r="DD1207" t="b">
            <v>0</v>
          </cell>
          <cell r="DF1207" t="b">
            <v>0</v>
          </cell>
          <cell r="DH1207" t="b">
            <v>0</v>
          </cell>
          <cell r="DJ1207" t="b">
            <v>0</v>
          </cell>
          <cell r="DL1207" t="b">
            <v>0</v>
          </cell>
          <cell r="DN1207" t="b">
            <v>0</v>
          </cell>
          <cell r="DP1207" t="b">
            <v>0</v>
          </cell>
          <cell r="DV1207">
            <v>0</v>
          </cell>
          <cell r="DX1207">
            <v>0</v>
          </cell>
          <cell r="DZ1207">
            <v>0</v>
          </cell>
          <cell r="EB1207">
            <v>0</v>
          </cell>
          <cell r="ED1207">
            <v>0</v>
          </cell>
          <cell r="EF1207">
            <v>0</v>
          </cell>
          <cell r="EJ1207">
            <v>0</v>
          </cell>
          <cell r="EL1207">
            <v>0</v>
          </cell>
          <cell r="EN1207">
            <v>0</v>
          </cell>
          <cell r="EP1207">
            <v>0</v>
          </cell>
          <cell r="ER1207">
            <v>0</v>
          </cell>
          <cell r="ET1207">
            <v>0</v>
          </cell>
          <cell r="EX1207">
            <v>0</v>
          </cell>
          <cell r="EZ1207">
            <v>0</v>
          </cell>
          <cell r="FD1207">
            <v>0</v>
          </cell>
          <cell r="FF1207">
            <v>0</v>
          </cell>
        </row>
        <row r="1208">
          <cell r="A1208" t="str">
            <v>KaarstøCC</v>
          </cell>
          <cell r="B1208" t="str">
            <v>Norge</v>
          </cell>
          <cell r="G1208">
            <v>430</v>
          </cell>
          <cell r="H1208">
            <v>0</v>
          </cell>
          <cell r="AK1208">
            <v>244.28299999999999</v>
          </cell>
          <cell r="AL1208">
            <v>0</v>
          </cell>
          <cell r="AN1208">
            <v>0</v>
          </cell>
          <cell r="AO1208">
            <v>38.442</v>
          </cell>
          <cell r="AP1208">
            <v>4805.25</v>
          </cell>
          <cell r="AQ1208">
            <v>43</v>
          </cell>
          <cell r="BG1208" t="b">
            <v>0</v>
          </cell>
          <cell r="BO1208" t="b">
            <v>0</v>
          </cell>
          <cell r="CA1208" t="b">
            <v>0</v>
          </cell>
          <cell r="CB1208" t="b">
            <v>0</v>
          </cell>
          <cell r="CD1208" t="b">
            <v>0</v>
          </cell>
          <cell r="CE1208" t="b">
            <v>0</v>
          </cell>
          <cell r="CG1208" t="b">
            <v>0</v>
          </cell>
          <cell r="CH1208" t="b">
            <v>0</v>
          </cell>
          <cell r="CP1208" t="e">
            <v>#N/A</v>
          </cell>
          <cell r="CT1208" t="b">
            <v>0</v>
          </cell>
          <cell r="CV1208" t="b">
            <v>0</v>
          </cell>
          <cell r="CX1208" t="b">
            <v>0</v>
          </cell>
          <cell r="CZ1208" t="b">
            <v>0</v>
          </cell>
          <cell r="DB1208" t="b">
            <v>0</v>
          </cell>
          <cell r="DD1208" t="b">
            <v>0</v>
          </cell>
          <cell r="DF1208" t="b">
            <v>0</v>
          </cell>
          <cell r="DH1208" t="b">
            <v>0</v>
          </cell>
          <cell r="DJ1208" t="b">
            <v>0</v>
          </cell>
          <cell r="DL1208" t="b">
            <v>0</v>
          </cell>
          <cell r="DN1208" t="b">
            <v>0</v>
          </cell>
          <cell r="DP1208" t="b">
            <v>0</v>
          </cell>
          <cell r="DV1208">
            <v>0</v>
          </cell>
          <cell r="DX1208">
            <v>0</v>
          </cell>
          <cell r="DZ1208">
            <v>0</v>
          </cell>
          <cell r="EB1208">
            <v>0</v>
          </cell>
          <cell r="ED1208">
            <v>0</v>
          </cell>
          <cell r="EF1208">
            <v>0</v>
          </cell>
          <cell r="EJ1208">
            <v>0</v>
          </cell>
          <cell r="EL1208">
            <v>0</v>
          </cell>
          <cell r="EN1208">
            <v>0</v>
          </cell>
          <cell r="EP1208">
            <v>0</v>
          </cell>
          <cell r="ER1208">
            <v>0</v>
          </cell>
          <cell r="ET1208">
            <v>0</v>
          </cell>
          <cell r="EX1208">
            <v>0</v>
          </cell>
          <cell r="EZ1208">
            <v>0</v>
          </cell>
          <cell r="FD1208">
            <v>0</v>
          </cell>
          <cell r="FF1208">
            <v>0</v>
          </cell>
        </row>
        <row r="1209">
          <cell r="A1209" t="str">
            <v>MongstadCHP</v>
          </cell>
          <cell r="B1209" t="str">
            <v>Norge</v>
          </cell>
          <cell r="G1209">
            <v>280</v>
          </cell>
          <cell r="H1209">
            <v>0</v>
          </cell>
          <cell r="N1209">
            <v>2300</v>
          </cell>
          <cell r="AK1209">
            <v>280</v>
          </cell>
          <cell r="AL1209">
            <v>0</v>
          </cell>
          <cell r="AN1209">
            <v>0</v>
          </cell>
          <cell r="AO1209">
            <v>0</v>
          </cell>
          <cell r="AP1209">
            <v>0</v>
          </cell>
          <cell r="AQ1209">
            <v>0</v>
          </cell>
          <cell r="BG1209" t="b">
            <v>0</v>
          </cell>
          <cell r="BO1209" t="b">
            <v>0</v>
          </cell>
          <cell r="CA1209" t="b">
            <v>0</v>
          </cell>
          <cell r="CB1209" t="b">
            <v>0</v>
          </cell>
          <cell r="CD1209" t="b">
            <v>0</v>
          </cell>
          <cell r="CE1209" t="b">
            <v>0</v>
          </cell>
          <cell r="CG1209" t="b">
            <v>0</v>
          </cell>
          <cell r="CH1209" t="b">
            <v>0</v>
          </cell>
          <cell r="CP1209">
            <v>0</v>
          </cell>
          <cell r="CT1209" t="b">
            <v>0</v>
          </cell>
          <cell r="CV1209" t="b">
            <v>0</v>
          </cell>
          <cell r="CX1209" t="b">
            <v>0</v>
          </cell>
          <cell r="CZ1209" t="b">
            <v>0</v>
          </cell>
          <cell r="DB1209" t="b">
            <v>0</v>
          </cell>
          <cell r="DD1209" t="b">
            <v>0</v>
          </cell>
          <cell r="DF1209" t="b">
            <v>0</v>
          </cell>
          <cell r="DH1209" t="b">
            <v>0</v>
          </cell>
          <cell r="DJ1209" t="b">
            <v>0</v>
          </cell>
          <cell r="DL1209" t="b">
            <v>0</v>
          </cell>
          <cell r="DN1209" t="b">
            <v>0</v>
          </cell>
          <cell r="DP1209" t="b">
            <v>0</v>
          </cell>
          <cell r="DV1209">
            <v>0</v>
          </cell>
          <cell r="DX1209">
            <v>0</v>
          </cell>
          <cell r="DZ1209">
            <v>0</v>
          </cell>
          <cell r="EB1209">
            <v>0</v>
          </cell>
          <cell r="ED1209">
            <v>0</v>
          </cell>
          <cell r="EF1209">
            <v>0</v>
          </cell>
          <cell r="EJ1209">
            <v>0</v>
          </cell>
          <cell r="EL1209">
            <v>0</v>
          </cell>
          <cell r="EN1209">
            <v>0</v>
          </cell>
          <cell r="EP1209">
            <v>0</v>
          </cell>
          <cell r="ER1209">
            <v>0</v>
          </cell>
          <cell r="ET1209">
            <v>0</v>
          </cell>
          <cell r="EX1209">
            <v>0</v>
          </cell>
          <cell r="EZ1209">
            <v>0</v>
          </cell>
          <cell r="FD1209">
            <v>0</v>
          </cell>
          <cell r="FF1209">
            <v>0</v>
          </cell>
        </row>
        <row r="1210">
          <cell r="A1210" t="str">
            <v>MelkøyaCC</v>
          </cell>
          <cell r="B1210" t="str">
            <v>Norge</v>
          </cell>
          <cell r="G1210">
            <v>215</v>
          </cell>
          <cell r="H1210">
            <v>0</v>
          </cell>
          <cell r="AK1210">
            <v>86</v>
          </cell>
          <cell r="AL1210">
            <v>0</v>
          </cell>
          <cell r="AN1210">
            <v>0</v>
          </cell>
          <cell r="AO1210">
            <v>8.6</v>
          </cell>
          <cell r="AP1210">
            <v>2150</v>
          </cell>
          <cell r="AQ1210">
            <v>17.2</v>
          </cell>
          <cell r="BG1210" t="b">
            <v>0</v>
          </cell>
          <cell r="BO1210" t="b">
            <v>0</v>
          </cell>
          <cell r="CA1210" t="b">
            <v>0</v>
          </cell>
          <cell r="CB1210" t="b">
            <v>0</v>
          </cell>
          <cell r="CD1210" t="b">
            <v>0</v>
          </cell>
          <cell r="CE1210" t="b">
            <v>0</v>
          </cell>
          <cell r="CG1210" t="b">
            <v>0</v>
          </cell>
          <cell r="CH1210" t="b">
            <v>0</v>
          </cell>
          <cell r="CP1210" t="e">
            <v>#N/A</v>
          </cell>
          <cell r="CT1210" t="b">
            <v>0</v>
          </cell>
          <cell r="CV1210" t="b">
            <v>0</v>
          </cell>
          <cell r="CX1210" t="b">
            <v>0</v>
          </cell>
          <cell r="CZ1210" t="b">
            <v>0</v>
          </cell>
          <cell r="DB1210" t="b">
            <v>0</v>
          </cell>
          <cell r="DD1210" t="b">
            <v>0</v>
          </cell>
          <cell r="DF1210" t="b">
            <v>0</v>
          </cell>
          <cell r="DH1210" t="b">
            <v>0</v>
          </cell>
          <cell r="DJ1210" t="b">
            <v>0</v>
          </cell>
          <cell r="DL1210" t="b">
            <v>0</v>
          </cell>
          <cell r="DN1210" t="b">
            <v>0</v>
          </cell>
          <cell r="DP1210" t="b">
            <v>0</v>
          </cell>
          <cell r="DV1210">
            <v>0</v>
          </cell>
          <cell r="DX1210">
            <v>0</v>
          </cell>
          <cell r="DZ1210">
            <v>0</v>
          </cell>
          <cell r="EB1210">
            <v>0</v>
          </cell>
          <cell r="ED1210">
            <v>0</v>
          </cell>
          <cell r="EF1210">
            <v>0</v>
          </cell>
          <cell r="EJ1210">
            <v>0</v>
          </cell>
          <cell r="EL1210">
            <v>0</v>
          </cell>
          <cell r="EN1210">
            <v>0</v>
          </cell>
          <cell r="EP1210">
            <v>0</v>
          </cell>
          <cell r="ER1210">
            <v>0</v>
          </cell>
          <cell r="ET1210">
            <v>0</v>
          </cell>
          <cell r="EX1210">
            <v>0</v>
          </cell>
          <cell r="EZ1210">
            <v>0</v>
          </cell>
          <cell r="FD1210">
            <v>0</v>
          </cell>
          <cell r="FF1210">
            <v>0</v>
          </cell>
        </row>
        <row r="1211">
          <cell r="A1211" t="str">
            <v>NGCC_N01</v>
          </cell>
          <cell r="B1211" t="str">
            <v>Norge</v>
          </cell>
          <cell r="G1211">
            <v>400</v>
          </cell>
          <cell r="H1211">
            <v>0</v>
          </cell>
          <cell r="AK1211">
            <v>1364.2</v>
          </cell>
          <cell r="AL1211">
            <v>0</v>
          </cell>
          <cell r="AN1211">
            <v>0</v>
          </cell>
          <cell r="AO1211">
            <v>37.250000000000007</v>
          </cell>
          <cell r="AP1211">
            <v>5066</v>
          </cell>
          <cell r="AQ1211">
            <v>40</v>
          </cell>
          <cell r="BG1211" t="b">
            <v>0</v>
          </cell>
          <cell r="BO1211" t="b">
            <v>0</v>
          </cell>
          <cell r="CA1211" t="b">
            <v>0</v>
          </cell>
          <cell r="CB1211" t="b">
            <v>0</v>
          </cell>
          <cell r="CD1211" t="b">
            <v>0</v>
          </cell>
          <cell r="CE1211" t="b">
            <v>0</v>
          </cell>
          <cell r="CG1211" t="b">
            <v>0</v>
          </cell>
          <cell r="CH1211" t="b">
            <v>0</v>
          </cell>
          <cell r="CP1211" t="e">
            <v>#N/A</v>
          </cell>
          <cell r="CT1211" t="b">
            <v>0</v>
          </cell>
          <cell r="CV1211" t="b">
            <v>0</v>
          </cell>
          <cell r="CX1211" t="b">
            <v>0</v>
          </cell>
          <cell r="CZ1211" t="b">
            <v>0</v>
          </cell>
          <cell r="DB1211" t="b">
            <v>0</v>
          </cell>
          <cell r="DD1211" t="b">
            <v>0</v>
          </cell>
          <cell r="DF1211" t="b">
            <v>0</v>
          </cell>
          <cell r="DH1211" t="b">
            <v>0</v>
          </cell>
          <cell r="DJ1211" t="b">
            <v>0</v>
          </cell>
          <cell r="DL1211" t="b">
            <v>0</v>
          </cell>
          <cell r="DN1211" t="b">
            <v>0</v>
          </cell>
          <cell r="DP1211" t="b">
            <v>0</v>
          </cell>
          <cell r="DV1211">
            <v>0</v>
          </cell>
          <cell r="DX1211">
            <v>0</v>
          </cell>
          <cell r="DZ1211">
            <v>0</v>
          </cell>
          <cell r="EB1211">
            <v>0</v>
          </cell>
          <cell r="ED1211">
            <v>0</v>
          </cell>
          <cell r="EF1211">
            <v>0</v>
          </cell>
          <cell r="EJ1211">
            <v>0</v>
          </cell>
          <cell r="EL1211">
            <v>0</v>
          </cell>
          <cell r="EN1211">
            <v>0</v>
          </cell>
          <cell r="EP1211">
            <v>0</v>
          </cell>
          <cell r="ER1211">
            <v>0</v>
          </cell>
          <cell r="ET1211">
            <v>0</v>
          </cell>
          <cell r="EX1211">
            <v>0</v>
          </cell>
          <cell r="EZ1211">
            <v>0</v>
          </cell>
          <cell r="FD1211">
            <v>0</v>
          </cell>
          <cell r="FF1211">
            <v>0</v>
          </cell>
        </row>
        <row r="1212">
          <cell r="A1212" t="str">
            <v>NGCC_N02</v>
          </cell>
          <cell r="B1212" t="str">
            <v>Norge</v>
          </cell>
          <cell r="G1212">
            <v>400</v>
          </cell>
          <cell r="H1212">
            <v>0</v>
          </cell>
          <cell r="AK1212">
            <v>1364.2</v>
          </cell>
          <cell r="AL1212">
            <v>0</v>
          </cell>
          <cell r="AN1212">
            <v>0</v>
          </cell>
          <cell r="AO1212">
            <v>37.250000000000007</v>
          </cell>
          <cell r="AP1212">
            <v>5066</v>
          </cell>
          <cell r="AQ1212">
            <v>40</v>
          </cell>
          <cell r="BG1212" t="b">
            <v>0</v>
          </cell>
          <cell r="BO1212" t="b">
            <v>0</v>
          </cell>
          <cell r="CA1212" t="b">
            <v>0</v>
          </cell>
          <cell r="CB1212" t="b">
            <v>0</v>
          </cell>
          <cell r="CD1212" t="b">
            <v>0</v>
          </cell>
          <cell r="CE1212" t="b">
            <v>0</v>
          </cell>
          <cell r="CG1212" t="b">
            <v>0</v>
          </cell>
          <cell r="CH1212" t="b">
            <v>0</v>
          </cell>
          <cell r="CP1212" t="e">
            <v>#N/A</v>
          </cell>
          <cell r="CT1212" t="b">
            <v>0</v>
          </cell>
          <cell r="CV1212" t="b">
            <v>0</v>
          </cell>
          <cell r="CX1212" t="b">
            <v>0</v>
          </cell>
          <cell r="CZ1212" t="b">
            <v>0</v>
          </cell>
          <cell r="DB1212" t="b">
            <v>0</v>
          </cell>
          <cell r="DD1212" t="b">
            <v>0</v>
          </cell>
          <cell r="DF1212" t="b">
            <v>0</v>
          </cell>
          <cell r="DH1212" t="b">
            <v>0</v>
          </cell>
          <cell r="DJ1212" t="b">
            <v>0</v>
          </cell>
          <cell r="DL1212" t="b">
            <v>0</v>
          </cell>
          <cell r="DN1212" t="b">
            <v>0</v>
          </cell>
          <cell r="DP1212" t="b">
            <v>0</v>
          </cell>
          <cell r="DV1212">
            <v>0</v>
          </cell>
          <cell r="DX1212">
            <v>0</v>
          </cell>
          <cell r="DZ1212">
            <v>0</v>
          </cell>
          <cell r="EB1212">
            <v>0</v>
          </cell>
          <cell r="ED1212">
            <v>0</v>
          </cell>
          <cell r="EF1212">
            <v>0</v>
          </cell>
          <cell r="EJ1212">
            <v>0</v>
          </cell>
          <cell r="EL1212">
            <v>0</v>
          </cell>
          <cell r="EN1212">
            <v>0</v>
          </cell>
          <cell r="EP1212">
            <v>0</v>
          </cell>
          <cell r="ER1212">
            <v>0</v>
          </cell>
          <cell r="ET1212">
            <v>0</v>
          </cell>
          <cell r="EX1212">
            <v>0</v>
          </cell>
          <cell r="EZ1212">
            <v>0</v>
          </cell>
          <cell r="FD1212">
            <v>0</v>
          </cell>
          <cell r="FF1212">
            <v>0</v>
          </cell>
        </row>
        <row r="1213">
          <cell r="A1213" t="str">
            <v>BERGEN WTE 1</v>
          </cell>
          <cell r="B1213" t="str">
            <v>Norge</v>
          </cell>
          <cell r="G1213">
            <v>11.88</v>
          </cell>
          <cell r="H1213">
            <v>31.320000000000004</v>
          </cell>
          <cell r="AK1213">
            <v>2.48292</v>
          </cell>
          <cell r="AL1213">
            <v>17.257320000000004</v>
          </cell>
          <cell r="AN1213">
            <v>0</v>
          </cell>
          <cell r="AO1213">
            <v>12.711600000000002</v>
          </cell>
          <cell r="AP1213">
            <v>1236.7080000000001</v>
          </cell>
          <cell r="AQ1213">
            <v>1.6632000000000002</v>
          </cell>
          <cell r="BG1213" t="b">
            <v>0</v>
          </cell>
          <cell r="BO1213" t="b">
            <v>0</v>
          </cell>
          <cell r="CA1213" t="b">
            <v>0</v>
          </cell>
          <cell r="CB1213" t="b">
            <v>0</v>
          </cell>
          <cell r="CD1213" t="b">
            <v>0</v>
          </cell>
          <cell r="CE1213" t="b">
            <v>0</v>
          </cell>
          <cell r="CG1213" t="b">
            <v>0</v>
          </cell>
          <cell r="CH1213" t="b">
            <v>0</v>
          </cell>
          <cell r="CP1213" t="str">
            <v>ECWSTBPC</v>
          </cell>
          <cell r="CT1213" t="b">
            <v>0</v>
          </cell>
          <cell r="CV1213" t="b">
            <v>0</v>
          </cell>
          <cell r="CX1213" t="b">
            <v>0</v>
          </cell>
          <cell r="CZ1213" t="b">
            <v>0</v>
          </cell>
          <cell r="DB1213" t="b">
            <v>0</v>
          </cell>
          <cell r="DD1213" t="b">
            <v>0</v>
          </cell>
          <cell r="DF1213" t="b">
            <v>0</v>
          </cell>
          <cell r="DH1213" t="b">
            <v>0</v>
          </cell>
          <cell r="DJ1213" t="b">
            <v>0</v>
          </cell>
          <cell r="DL1213" t="b">
            <v>0</v>
          </cell>
          <cell r="DN1213" t="b">
            <v>0</v>
          </cell>
          <cell r="DP1213" t="b">
            <v>0</v>
          </cell>
          <cell r="DV1213">
            <v>0</v>
          </cell>
          <cell r="DX1213">
            <v>0</v>
          </cell>
          <cell r="DZ1213">
            <v>0</v>
          </cell>
          <cell r="EB1213">
            <v>0</v>
          </cell>
          <cell r="ED1213">
            <v>0</v>
          </cell>
          <cell r="EF1213">
            <v>0</v>
          </cell>
          <cell r="EJ1213">
            <v>0</v>
          </cell>
          <cell r="EL1213">
            <v>0</v>
          </cell>
          <cell r="EN1213">
            <v>0</v>
          </cell>
          <cell r="EP1213">
            <v>0</v>
          </cell>
          <cell r="ER1213">
            <v>0</v>
          </cell>
          <cell r="ET1213">
            <v>0</v>
          </cell>
          <cell r="EX1213">
            <v>0</v>
          </cell>
          <cell r="EZ1213">
            <v>0</v>
          </cell>
          <cell r="FD1213">
            <v>0</v>
          </cell>
          <cell r="FF1213">
            <v>0</v>
          </cell>
        </row>
        <row r="1214">
          <cell r="A1214" t="str">
            <v>FUGLEVIK IC 1-2</v>
          </cell>
          <cell r="B1214" t="str">
            <v>Norge</v>
          </cell>
          <cell r="G1214">
            <v>0.23599999999999999</v>
          </cell>
          <cell r="H1214">
            <v>0.33714285714285713</v>
          </cell>
          <cell r="AK1214">
            <v>7.8469999999999984E-2</v>
          </cell>
          <cell r="AL1214">
            <v>0.16014285714285711</v>
          </cell>
          <cell r="AN1214">
            <v>0</v>
          </cell>
          <cell r="AO1214">
            <v>2.3599999999999999E-2</v>
          </cell>
          <cell r="AP1214">
            <v>7.08</v>
          </cell>
          <cell r="AQ1214">
            <v>2.3599999999999999E-2</v>
          </cell>
          <cell r="BG1214" t="b">
            <v>0</v>
          </cell>
          <cell r="BO1214" t="b">
            <v>0</v>
          </cell>
          <cell r="CA1214" t="b">
            <v>0</v>
          </cell>
          <cell r="CB1214" t="b">
            <v>0</v>
          </cell>
          <cell r="CD1214" t="b">
            <v>0</v>
          </cell>
          <cell r="CE1214" t="b">
            <v>0</v>
          </cell>
          <cell r="CG1214" t="b">
            <v>0</v>
          </cell>
          <cell r="CH1214" t="b">
            <v>0</v>
          </cell>
          <cell r="CP1214" t="e">
            <v>#N/A</v>
          </cell>
          <cell r="CT1214" t="b">
            <v>0</v>
          </cell>
          <cell r="CV1214" t="b">
            <v>0</v>
          </cell>
          <cell r="CX1214" t="b">
            <v>0</v>
          </cell>
          <cell r="CZ1214" t="b">
            <v>0</v>
          </cell>
          <cell r="DB1214" t="b">
            <v>0</v>
          </cell>
          <cell r="DD1214" t="b">
            <v>0</v>
          </cell>
          <cell r="DF1214" t="b">
            <v>0</v>
          </cell>
          <cell r="DH1214" t="b">
            <v>0</v>
          </cell>
          <cell r="DJ1214" t="b">
            <v>0</v>
          </cell>
          <cell r="DL1214" t="b">
            <v>0</v>
          </cell>
          <cell r="DN1214" t="b">
            <v>0</v>
          </cell>
          <cell r="DP1214" t="b">
            <v>0</v>
          </cell>
          <cell r="DV1214">
            <v>0</v>
          </cell>
          <cell r="DX1214">
            <v>0</v>
          </cell>
          <cell r="DZ1214">
            <v>0</v>
          </cell>
          <cell r="EB1214">
            <v>0</v>
          </cell>
          <cell r="ED1214">
            <v>0</v>
          </cell>
          <cell r="EF1214">
            <v>0</v>
          </cell>
          <cell r="EJ1214">
            <v>0</v>
          </cell>
          <cell r="EL1214">
            <v>0</v>
          </cell>
          <cell r="EN1214">
            <v>0</v>
          </cell>
          <cell r="EP1214">
            <v>0</v>
          </cell>
          <cell r="ER1214">
            <v>0</v>
          </cell>
          <cell r="ET1214">
            <v>0</v>
          </cell>
          <cell r="EX1214">
            <v>0</v>
          </cell>
          <cell r="EZ1214">
            <v>0</v>
          </cell>
          <cell r="FD1214">
            <v>0</v>
          </cell>
          <cell r="FF1214">
            <v>0</v>
          </cell>
        </row>
        <row r="1215">
          <cell r="A1215" t="str">
            <v>KLEMETSRUD 1</v>
          </cell>
          <cell r="B1215" t="str">
            <v>Norge</v>
          </cell>
          <cell r="G1215">
            <v>10.65</v>
          </cell>
          <cell r="H1215">
            <v>0</v>
          </cell>
          <cell r="AK1215">
            <v>3.1617187499999999</v>
          </cell>
          <cell r="AL1215">
            <v>0</v>
          </cell>
          <cell r="AN1215">
            <v>0</v>
          </cell>
          <cell r="AO1215">
            <v>11.3955</v>
          </cell>
          <cell r="AP1215">
            <v>1108.665</v>
          </cell>
          <cell r="AQ1215">
            <v>1.4910000000000001</v>
          </cell>
          <cell r="BG1215" t="b">
            <v>0</v>
          </cell>
          <cell r="BO1215" t="b">
            <v>0</v>
          </cell>
          <cell r="CA1215" t="b">
            <v>0</v>
          </cell>
          <cell r="CB1215" t="b">
            <v>0</v>
          </cell>
          <cell r="CD1215" t="b">
            <v>0</v>
          </cell>
          <cell r="CE1215" t="b">
            <v>0</v>
          </cell>
          <cell r="CG1215" t="b">
            <v>0</v>
          </cell>
          <cell r="CH1215" t="b">
            <v>0</v>
          </cell>
          <cell r="CP1215" t="str">
            <v>ETWSTSTM</v>
          </cell>
          <cell r="CT1215" t="b">
            <v>0</v>
          </cell>
          <cell r="CV1215" t="b">
            <v>0</v>
          </cell>
          <cell r="CX1215" t="b">
            <v>0</v>
          </cell>
          <cell r="CZ1215" t="b">
            <v>0</v>
          </cell>
          <cell r="DB1215" t="b">
            <v>0</v>
          </cell>
          <cell r="DD1215" t="b">
            <v>0</v>
          </cell>
          <cell r="DF1215" t="b">
            <v>0</v>
          </cell>
          <cell r="DH1215" t="b">
            <v>0</v>
          </cell>
          <cell r="DJ1215" t="b">
            <v>0</v>
          </cell>
          <cell r="DL1215" t="b">
            <v>0</v>
          </cell>
          <cell r="DN1215" t="b">
            <v>0</v>
          </cell>
          <cell r="DP1215" t="b">
            <v>0</v>
          </cell>
          <cell r="DV1215">
            <v>0</v>
          </cell>
          <cell r="DX1215">
            <v>0</v>
          </cell>
          <cell r="DZ1215">
            <v>0</v>
          </cell>
          <cell r="EB1215">
            <v>0</v>
          </cell>
          <cell r="ED1215">
            <v>0</v>
          </cell>
          <cell r="EF1215">
            <v>0</v>
          </cell>
          <cell r="EJ1215">
            <v>0</v>
          </cell>
          <cell r="EL1215">
            <v>0</v>
          </cell>
          <cell r="EN1215">
            <v>0</v>
          </cell>
          <cell r="EP1215">
            <v>0</v>
          </cell>
          <cell r="ER1215">
            <v>0</v>
          </cell>
          <cell r="ET1215">
            <v>0</v>
          </cell>
          <cell r="EX1215">
            <v>0</v>
          </cell>
          <cell r="EZ1215">
            <v>0</v>
          </cell>
          <cell r="FD1215">
            <v>0</v>
          </cell>
          <cell r="FF1215">
            <v>0</v>
          </cell>
        </row>
        <row r="1216">
          <cell r="A1216" t="str">
            <v>LONGYEARBYEN WORKS 1-2</v>
          </cell>
          <cell r="B1216" t="str">
            <v>Norge</v>
          </cell>
          <cell r="G1216">
            <v>11.059999999999999</v>
          </cell>
          <cell r="H1216">
            <v>0</v>
          </cell>
          <cell r="AK1216">
            <v>2.6267499999999995</v>
          </cell>
          <cell r="AL1216">
            <v>0</v>
          </cell>
          <cell r="AN1216">
            <v>0</v>
          </cell>
          <cell r="AO1216">
            <v>1.7430559999999999</v>
          </cell>
          <cell r="AP1216">
            <v>274.84100000000001</v>
          </cell>
          <cell r="AQ1216">
            <v>1.5484</v>
          </cell>
          <cell r="BG1216" t="b">
            <v>0</v>
          </cell>
          <cell r="BO1216" t="b">
            <v>0</v>
          </cell>
          <cell r="CA1216" t="b">
            <v>0</v>
          </cell>
          <cell r="CB1216" t="b">
            <v>0</v>
          </cell>
          <cell r="CD1216" t="b">
            <v>0</v>
          </cell>
          <cell r="CE1216" t="b">
            <v>0</v>
          </cell>
          <cell r="CG1216" t="b">
            <v>0</v>
          </cell>
          <cell r="CH1216" t="b">
            <v>0</v>
          </cell>
          <cell r="CP1216" t="e">
            <v>#N/A</v>
          </cell>
          <cell r="CT1216" t="b">
            <v>0</v>
          </cell>
          <cell r="CV1216" t="b">
            <v>0</v>
          </cell>
          <cell r="CX1216" t="b">
            <v>0</v>
          </cell>
          <cell r="CZ1216" t="b">
            <v>0</v>
          </cell>
          <cell r="DB1216" t="b">
            <v>0</v>
          </cell>
          <cell r="DD1216" t="b">
            <v>0</v>
          </cell>
          <cell r="DF1216" t="b">
            <v>0</v>
          </cell>
          <cell r="DH1216" t="b">
            <v>0</v>
          </cell>
          <cell r="DJ1216" t="b">
            <v>0</v>
          </cell>
          <cell r="DL1216" t="b">
            <v>0</v>
          </cell>
          <cell r="DN1216" t="b">
            <v>0</v>
          </cell>
          <cell r="DP1216" t="b">
            <v>0</v>
          </cell>
          <cell r="DV1216">
            <v>0</v>
          </cell>
          <cell r="DX1216">
            <v>0</v>
          </cell>
          <cell r="DZ1216">
            <v>0</v>
          </cell>
          <cell r="EB1216">
            <v>0</v>
          </cell>
          <cell r="ED1216">
            <v>0</v>
          </cell>
          <cell r="EF1216">
            <v>0</v>
          </cell>
          <cell r="EJ1216">
            <v>0</v>
          </cell>
          <cell r="EL1216">
            <v>0</v>
          </cell>
          <cell r="EN1216">
            <v>0</v>
          </cell>
          <cell r="EP1216">
            <v>0</v>
          </cell>
          <cell r="ER1216">
            <v>0</v>
          </cell>
          <cell r="ET1216">
            <v>0</v>
          </cell>
          <cell r="EX1216">
            <v>0</v>
          </cell>
          <cell r="EZ1216">
            <v>0</v>
          </cell>
          <cell r="FD1216">
            <v>0</v>
          </cell>
          <cell r="FF1216">
            <v>0</v>
          </cell>
        </row>
        <row r="1217">
          <cell r="A1217" t="str">
            <v>LONGYEARBYEN WORKS 1-2</v>
          </cell>
          <cell r="B1217" t="str">
            <v>Norge</v>
          </cell>
          <cell r="G1217">
            <v>11.059999999999999</v>
          </cell>
          <cell r="H1217">
            <v>0</v>
          </cell>
          <cell r="AK1217">
            <v>2.6267499999999995</v>
          </cell>
          <cell r="AL1217">
            <v>0</v>
          </cell>
          <cell r="AN1217">
            <v>0</v>
          </cell>
          <cell r="AO1217">
            <v>1.7430559999999999</v>
          </cell>
          <cell r="AP1217">
            <v>274.84100000000001</v>
          </cell>
          <cell r="AQ1217">
            <v>1.5484</v>
          </cell>
          <cell r="BG1217" t="b">
            <v>0</v>
          </cell>
          <cell r="BO1217" t="b">
            <v>0</v>
          </cell>
          <cell r="CA1217" t="b">
            <v>0</v>
          </cell>
          <cell r="CB1217" t="b">
            <v>0</v>
          </cell>
          <cell r="CD1217" t="b">
            <v>0</v>
          </cell>
          <cell r="CE1217" t="b">
            <v>0</v>
          </cell>
          <cell r="CG1217" t="b">
            <v>0</v>
          </cell>
          <cell r="CH1217" t="b">
            <v>0</v>
          </cell>
          <cell r="CP1217" t="e">
            <v>#N/A</v>
          </cell>
          <cell r="CT1217" t="b">
            <v>0</v>
          </cell>
          <cell r="CV1217" t="b">
            <v>0</v>
          </cell>
          <cell r="CX1217" t="b">
            <v>0</v>
          </cell>
          <cell r="CZ1217" t="b">
            <v>0</v>
          </cell>
          <cell r="DB1217" t="b">
            <v>0</v>
          </cell>
          <cell r="DD1217" t="b">
            <v>0</v>
          </cell>
          <cell r="DF1217" t="b">
            <v>0</v>
          </cell>
          <cell r="DH1217" t="b">
            <v>0</v>
          </cell>
          <cell r="DJ1217" t="b">
            <v>0</v>
          </cell>
          <cell r="DL1217" t="b">
            <v>0</v>
          </cell>
          <cell r="DN1217" t="b">
            <v>0</v>
          </cell>
          <cell r="DP1217" t="b">
            <v>0</v>
          </cell>
          <cell r="DV1217">
            <v>0</v>
          </cell>
          <cell r="DX1217">
            <v>0</v>
          </cell>
          <cell r="DZ1217">
            <v>0</v>
          </cell>
          <cell r="EB1217">
            <v>0</v>
          </cell>
          <cell r="ED1217">
            <v>0</v>
          </cell>
          <cell r="EF1217">
            <v>0</v>
          </cell>
          <cell r="EJ1217">
            <v>0</v>
          </cell>
          <cell r="EL1217">
            <v>0</v>
          </cell>
          <cell r="EN1217">
            <v>0</v>
          </cell>
          <cell r="EP1217">
            <v>0</v>
          </cell>
          <cell r="ER1217">
            <v>0</v>
          </cell>
          <cell r="ET1217">
            <v>0</v>
          </cell>
          <cell r="EX1217">
            <v>0</v>
          </cell>
          <cell r="EZ1217">
            <v>0</v>
          </cell>
          <cell r="FD1217">
            <v>0</v>
          </cell>
          <cell r="FF1217">
            <v>0</v>
          </cell>
        </row>
        <row r="1218">
          <cell r="A1218" t="str">
            <v>LONGYEARBYEN WORKS IC 1-6</v>
          </cell>
          <cell r="B1218" t="str">
            <v>Norge</v>
          </cell>
          <cell r="G1218">
            <v>8.02</v>
          </cell>
          <cell r="H1218">
            <v>0</v>
          </cell>
          <cell r="AK1218">
            <v>2.6666499999999997</v>
          </cell>
          <cell r="AL1218">
            <v>0</v>
          </cell>
          <cell r="AN1218">
            <v>0</v>
          </cell>
          <cell r="AO1218">
            <v>0.64159999999999995</v>
          </cell>
          <cell r="AP1218">
            <v>160.39999999999998</v>
          </cell>
          <cell r="AQ1218">
            <v>1.1228</v>
          </cell>
          <cell r="BG1218" t="b">
            <v>0</v>
          </cell>
          <cell r="BO1218" t="b">
            <v>0</v>
          </cell>
          <cell r="CA1218" t="b">
            <v>0</v>
          </cell>
          <cell r="CB1218" t="b">
            <v>0</v>
          </cell>
          <cell r="CD1218" t="b">
            <v>0</v>
          </cell>
          <cell r="CE1218" t="b">
            <v>0</v>
          </cell>
          <cell r="CG1218" t="b">
            <v>0</v>
          </cell>
          <cell r="CH1218" t="b">
            <v>0</v>
          </cell>
          <cell r="CP1218" t="e">
            <v>#N/A</v>
          </cell>
          <cell r="CT1218" t="b">
            <v>0</v>
          </cell>
          <cell r="CV1218" t="b">
            <v>0</v>
          </cell>
          <cell r="CX1218" t="b">
            <v>0</v>
          </cell>
          <cell r="CZ1218" t="b">
            <v>0</v>
          </cell>
          <cell r="DB1218" t="b">
            <v>0</v>
          </cell>
          <cell r="DD1218" t="b">
            <v>0</v>
          </cell>
          <cell r="DF1218" t="b">
            <v>0</v>
          </cell>
          <cell r="DH1218" t="b">
            <v>0</v>
          </cell>
          <cell r="DJ1218" t="b">
            <v>0</v>
          </cell>
          <cell r="DL1218" t="b">
            <v>0</v>
          </cell>
          <cell r="DN1218" t="b">
            <v>0</v>
          </cell>
          <cell r="DP1218" t="b">
            <v>0</v>
          </cell>
          <cell r="DV1218">
            <v>0</v>
          </cell>
          <cell r="DX1218">
            <v>0</v>
          </cell>
          <cell r="DZ1218">
            <v>0</v>
          </cell>
          <cell r="EB1218">
            <v>0</v>
          </cell>
          <cell r="ED1218">
            <v>0</v>
          </cell>
          <cell r="EF1218">
            <v>0</v>
          </cell>
          <cell r="EJ1218">
            <v>0</v>
          </cell>
          <cell r="EL1218">
            <v>0</v>
          </cell>
          <cell r="EN1218">
            <v>0</v>
          </cell>
          <cell r="EP1218">
            <v>0</v>
          </cell>
          <cell r="ER1218">
            <v>0</v>
          </cell>
          <cell r="ET1218">
            <v>0</v>
          </cell>
          <cell r="EX1218">
            <v>0</v>
          </cell>
          <cell r="EZ1218">
            <v>0</v>
          </cell>
          <cell r="FD1218">
            <v>0</v>
          </cell>
          <cell r="FF1218">
            <v>0</v>
          </cell>
        </row>
        <row r="1219">
          <cell r="A1219" t="str">
            <v>LONGYEARBYEN WORKS IC 1-6</v>
          </cell>
          <cell r="B1219" t="str">
            <v>Norge</v>
          </cell>
          <cell r="G1219">
            <v>8.02</v>
          </cell>
          <cell r="H1219">
            <v>0</v>
          </cell>
          <cell r="AK1219">
            <v>2.6666499999999997</v>
          </cell>
          <cell r="AL1219">
            <v>0</v>
          </cell>
          <cell r="AN1219">
            <v>0</v>
          </cell>
          <cell r="AO1219">
            <v>0.64159999999999995</v>
          </cell>
          <cell r="AP1219">
            <v>160.39999999999998</v>
          </cell>
          <cell r="AQ1219">
            <v>1.1228</v>
          </cell>
          <cell r="BG1219" t="b">
            <v>0</v>
          </cell>
          <cell r="BO1219" t="b">
            <v>0</v>
          </cell>
          <cell r="CA1219" t="b">
            <v>0</v>
          </cell>
          <cell r="CB1219" t="b">
            <v>0</v>
          </cell>
          <cell r="CD1219" t="b">
            <v>0</v>
          </cell>
          <cell r="CE1219" t="b">
            <v>0</v>
          </cell>
          <cell r="CG1219" t="b">
            <v>0</v>
          </cell>
          <cell r="CH1219" t="b">
            <v>0</v>
          </cell>
          <cell r="CP1219" t="e">
            <v>#N/A</v>
          </cell>
          <cell r="CT1219" t="b">
            <v>0</v>
          </cell>
          <cell r="CV1219" t="b">
            <v>0</v>
          </cell>
          <cell r="CX1219" t="b">
            <v>0</v>
          </cell>
          <cell r="CZ1219" t="b">
            <v>0</v>
          </cell>
          <cell r="DB1219" t="b">
            <v>0</v>
          </cell>
          <cell r="DD1219" t="b">
            <v>0</v>
          </cell>
          <cell r="DF1219" t="b">
            <v>0</v>
          </cell>
          <cell r="DH1219" t="b">
            <v>0</v>
          </cell>
          <cell r="DJ1219" t="b">
            <v>0</v>
          </cell>
          <cell r="DL1219" t="b">
            <v>0</v>
          </cell>
          <cell r="DN1219" t="b">
            <v>0</v>
          </cell>
          <cell r="DP1219" t="b">
            <v>0</v>
          </cell>
          <cell r="DV1219">
            <v>0</v>
          </cell>
          <cell r="DX1219">
            <v>0</v>
          </cell>
          <cell r="DZ1219">
            <v>0</v>
          </cell>
          <cell r="EB1219">
            <v>0</v>
          </cell>
          <cell r="ED1219">
            <v>0</v>
          </cell>
          <cell r="EF1219">
            <v>0</v>
          </cell>
          <cell r="EJ1219">
            <v>0</v>
          </cell>
          <cell r="EL1219">
            <v>0</v>
          </cell>
          <cell r="EN1219">
            <v>0</v>
          </cell>
          <cell r="EP1219">
            <v>0</v>
          </cell>
          <cell r="ER1219">
            <v>0</v>
          </cell>
          <cell r="ET1219">
            <v>0</v>
          </cell>
          <cell r="EX1219">
            <v>0</v>
          </cell>
          <cell r="EZ1219">
            <v>0</v>
          </cell>
          <cell r="FD1219">
            <v>0</v>
          </cell>
          <cell r="FF1219">
            <v>0</v>
          </cell>
        </row>
        <row r="1220">
          <cell r="A1220" t="str">
            <v>NTNU PV</v>
          </cell>
          <cell r="B1220" t="str">
            <v>Norge</v>
          </cell>
          <cell r="G1220">
            <v>1.7000000000000001E-2</v>
          </cell>
          <cell r="H1220">
            <v>0</v>
          </cell>
          <cell r="AK1220">
            <v>1.7000000000000001E-2</v>
          </cell>
          <cell r="AL1220">
            <v>0</v>
          </cell>
          <cell r="AN1220">
            <v>0</v>
          </cell>
          <cell r="AO1220">
            <v>0</v>
          </cell>
          <cell r="AP1220">
            <v>0</v>
          </cell>
          <cell r="AQ1220">
            <v>0</v>
          </cell>
          <cell r="BG1220" t="b">
            <v>0</v>
          </cell>
          <cell r="BO1220" t="b">
            <v>0</v>
          </cell>
          <cell r="CA1220" t="b">
            <v>0</v>
          </cell>
          <cell r="CB1220" t="b">
            <v>0</v>
          </cell>
          <cell r="CD1220" t="b">
            <v>0</v>
          </cell>
          <cell r="CE1220" t="b">
            <v>0</v>
          </cell>
          <cell r="CG1220" t="b">
            <v>0</v>
          </cell>
          <cell r="CH1220" t="b">
            <v>0</v>
          </cell>
          <cell r="CP1220" t="str">
            <v>ERSOLPVO</v>
          </cell>
          <cell r="CT1220" t="b">
            <v>0</v>
          </cell>
          <cell r="CV1220" t="b">
            <v>0</v>
          </cell>
          <cell r="CX1220" t="b">
            <v>0</v>
          </cell>
          <cell r="CZ1220" t="b">
            <v>0</v>
          </cell>
          <cell r="DB1220" t="b">
            <v>0</v>
          </cell>
          <cell r="DD1220" t="b">
            <v>0</v>
          </cell>
          <cell r="DF1220" t="b">
            <v>0</v>
          </cell>
          <cell r="DH1220" t="b">
            <v>0</v>
          </cell>
          <cell r="DJ1220" t="b">
            <v>0</v>
          </cell>
          <cell r="DL1220" t="b">
            <v>0</v>
          </cell>
          <cell r="DN1220" t="b">
            <v>0</v>
          </cell>
          <cell r="DP1220" t="b">
            <v>0</v>
          </cell>
          <cell r="DV1220">
            <v>0</v>
          </cell>
          <cell r="DX1220">
            <v>0</v>
          </cell>
          <cell r="DZ1220">
            <v>0</v>
          </cell>
          <cell r="EB1220">
            <v>0</v>
          </cell>
          <cell r="ED1220">
            <v>0</v>
          </cell>
          <cell r="EF1220">
            <v>0</v>
          </cell>
          <cell r="EJ1220">
            <v>0</v>
          </cell>
          <cell r="EL1220">
            <v>0</v>
          </cell>
          <cell r="EN1220">
            <v>0</v>
          </cell>
          <cell r="EP1220">
            <v>0</v>
          </cell>
          <cell r="ER1220">
            <v>0</v>
          </cell>
          <cell r="ET1220">
            <v>0</v>
          </cell>
          <cell r="EX1220">
            <v>0</v>
          </cell>
          <cell r="EZ1220">
            <v>0</v>
          </cell>
          <cell r="FD1220">
            <v>0</v>
          </cell>
          <cell r="FF1220">
            <v>0</v>
          </cell>
        </row>
        <row r="1221">
          <cell r="A1221" t="str">
            <v>RAADAL BIOGAS IC 1</v>
          </cell>
          <cell r="B1221" t="str">
            <v>Norge</v>
          </cell>
          <cell r="G1221">
            <v>1.3</v>
          </cell>
          <cell r="H1221">
            <v>0</v>
          </cell>
          <cell r="AK1221">
            <v>0.43224999999999997</v>
          </cell>
          <cell r="AL1221">
            <v>0</v>
          </cell>
          <cell r="AN1221">
            <v>0</v>
          </cell>
          <cell r="AO1221">
            <v>0.10400000000000001</v>
          </cell>
          <cell r="AP1221">
            <v>39</v>
          </cell>
          <cell r="AQ1221">
            <v>0.13</v>
          </cell>
          <cell r="BG1221" t="b">
            <v>0</v>
          </cell>
          <cell r="BO1221" t="b">
            <v>0</v>
          </cell>
          <cell r="CA1221" t="b">
            <v>0</v>
          </cell>
          <cell r="CB1221" t="b">
            <v>0</v>
          </cell>
          <cell r="CD1221" t="b">
            <v>0</v>
          </cell>
          <cell r="CE1221" t="b">
            <v>0</v>
          </cell>
          <cell r="CG1221" t="b">
            <v>0</v>
          </cell>
          <cell r="CH1221" t="b">
            <v>0</v>
          </cell>
          <cell r="CP1221" t="str">
            <v>ETBGAENG</v>
          </cell>
          <cell r="CT1221" t="b">
            <v>0</v>
          </cell>
          <cell r="CV1221" t="b">
            <v>0</v>
          </cell>
          <cell r="CX1221" t="b">
            <v>0</v>
          </cell>
          <cell r="CZ1221" t="b">
            <v>0</v>
          </cell>
          <cell r="DB1221" t="b">
            <v>0</v>
          </cell>
          <cell r="DD1221" t="b">
            <v>0</v>
          </cell>
          <cell r="DF1221" t="b">
            <v>0</v>
          </cell>
          <cell r="DH1221" t="b">
            <v>0</v>
          </cell>
          <cell r="DJ1221" t="b">
            <v>0</v>
          </cell>
          <cell r="DL1221" t="b">
            <v>0</v>
          </cell>
          <cell r="DN1221" t="b">
            <v>0</v>
          </cell>
          <cell r="DP1221" t="b">
            <v>0</v>
          </cell>
          <cell r="DV1221">
            <v>0</v>
          </cell>
          <cell r="DX1221">
            <v>0</v>
          </cell>
          <cell r="DZ1221">
            <v>0</v>
          </cell>
          <cell r="EB1221">
            <v>0</v>
          </cell>
          <cell r="ED1221">
            <v>0</v>
          </cell>
          <cell r="EF1221">
            <v>0</v>
          </cell>
          <cell r="EJ1221">
            <v>0</v>
          </cell>
          <cell r="EL1221">
            <v>0</v>
          </cell>
          <cell r="EN1221">
            <v>0</v>
          </cell>
          <cell r="EP1221">
            <v>0</v>
          </cell>
          <cell r="ER1221">
            <v>0</v>
          </cell>
          <cell r="ET1221">
            <v>0</v>
          </cell>
          <cell r="EX1221">
            <v>0</v>
          </cell>
          <cell r="EZ1221">
            <v>0</v>
          </cell>
          <cell r="FD1221">
            <v>0</v>
          </cell>
          <cell r="FF1221">
            <v>0</v>
          </cell>
        </row>
        <row r="1222">
          <cell r="A1222" t="str">
            <v>TRONDHEIM GT 1-2</v>
          </cell>
          <cell r="B1222" t="str">
            <v>Norge</v>
          </cell>
          <cell r="G1222">
            <v>65.3</v>
          </cell>
          <cell r="H1222">
            <v>0</v>
          </cell>
          <cell r="AK1222">
            <v>18.610499999999998</v>
          </cell>
          <cell r="AL1222">
            <v>0</v>
          </cell>
          <cell r="AN1222">
            <v>0</v>
          </cell>
          <cell r="AO1222">
            <v>2.6120000000000001</v>
          </cell>
          <cell r="AP1222">
            <v>979.5</v>
          </cell>
          <cell r="AQ1222">
            <v>5.2240000000000002</v>
          </cell>
          <cell r="BG1222" t="b">
            <v>0</v>
          </cell>
          <cell r="BO1222" t="b">
            <v>0</v>
          </cell>
          <cell r="CA1222" t="b">
            <v>0</v>
          </cell>
          <cell r="CB1222" t="b">
            <v>0</v>
          </cell>
          <cell r="CD1222" t="b">
            <v>0</v>
          </cell>
          <cell r="CE1222" t="b">
            <v>0</v>
          </cell>
          <cell r="CG1222" t="b">
            <v>0</v>
          </cell>
          <cell r="CH1222" t="b">
            <v>0</v>
          </cell>
          <cell r="CP1222" t="e">
            <v>#N/A</v>
          </cell>
          <cell r="CT1222" t="b">
            <v>0</v>
          </cell>
          <cell r="CV1222" t="b">
            <v>0</v>
          </cell>
          <cell r="CX1222" t="b">
            <v>0</v>
          </cell>
          <cell r="CZ1222" t="b">
            <v>0</v>
          </cell>
          <cell r="DB1222" t="b">
            <v>0</v>
          </cell>
          <cell r="DD1222" t="b">
            <v>0</v>
          </cell>
          <cell r="DF1222" t="b">
            <v>0</v>
          </cell>
          <cell r="DH1222" t="b">
            <v>0</v>
          </cell>
          <cell r="DJ1222" t="b">
            <v>0</v>
          </cell>
          <cell r="DL1222" t="b">
            <v>0</v>
          </cell>
          <cell r="DN1222" t="b">
            <v>0</v>
          </cell>
          <cell r="DP1222" t="b">
            <v>0</v>
          </cell>
          <cell r="DV1222">
            <v>0</v>
          </cell>
          <cell r="DX1222">
            <v>0</v>
          </cell>
          <cell r="DZ1222">
            <v>0</v>
          </cell>
          <cell r="EB1222">
            <v>0</v>
          </cell>
          <cell r="ED1222">
            <v>0</v>
          </cell>
          <cell r="EF1222">
            <v>0</v>
          </cell>
          <cell r="EJ1222">
            <v>0</v>
          </cell>
          <cell r="EL1222">
            <v>0</v>
          </cell>
          <cell r="EN1222">
            <v>0</v>
          </cell>
          <cell r="EP1222">
            <v>0</v>
          </cell>
          <cell r="ER1222">
            <v>0</v>
          </cell>
          <cell r="ET1222">
            <v>0</v>
          </cell>
          <cell r="EX1222">
            <v>0</v>
          </cell>
          <cell r="EZ1222">
            <v>0</v>
          </cell>
          <cell r="FD1222">
            <v>0</v>
          </cell>
          <cell r="FF1222">
            <v>0</v>
          </cell>
        </row>
        <row r="1223">
          <cell r="A1223" t="str">
            <v>TRONDHEIM GT 1-2</v>
          </cell>
          <cell r="B1223" t="str">
            <v>Norge</v>
          </cell>
          <cell r="G1223">
            <v>65.3</v>
          </cell>
          <cell r="H1223">
            <v>0</v>
          </cell>
          <cell r="AK1223">
            <v>18.610499999999998</v>
          </cell>
          <cell r="AL1223">
            <v>0</v>
          </cell>
          <cell r="AN1223">
            <v>0</v>
          </cell>
          <cell r="AO1223">
            <v>2.6120000000000001</v>
          </cell>
          <cell r="AP1223">
            <v>979.5</v>
          </cell>
          <cell r="AQ1223">
            <v>5.2240000000000002</v>
          </cell>
          <cell r="BG1223" t="b">
            <v>0</v>
          </cell>
          <cell r="BO1223" t="b">
            <v>0</v>
          </cell>
          <cell r="CA1223" t="b">
            <v>0</v>
          </cell>
          <cell r="CB1223" t="b">
            <v>0</v>
          </cell>
          <cell r="CD1223" t="b">
            <v>0</v>
          </cell>
          <cell r="CE1223" t="b">
            <v>0</v>
          </cell>
          <cell r="CG1223" t="b">
            <v>0</v>
          </cell>
          <cell r="CH1223" t="b">
            <v>0</v>
          </cell>
          <cell r="CP1223" t="e">
            <v>#N/A</v>
          </cell>
          <cell r="CT1223" t="b">
            <v>0</v>
          </cell>
          <cell r="CV1223" t="b">
            <v>0</v>
          </cell>
          <cell r="CX1223" t="b">
            <v>0</v>
          </cell>
          <cell r="CZ1223" t="b">
            <v>0</v>
          </cell>
          <cell r="DB1223" t="b">
            <v>0</v>
          </cell>
          <cell r="DD1223" t="b">
            <v>0</v>
          </cell>
          <cell r="DF1223" t="b">
            <v>0</v>
          </cell>
          <cell r="DH1223" t="b">
            <v>0</v>
          </cell>
          <cell r="DJ1223" t="b">
            <v>0</v>
          </cell>
          <cell r="DL1223" t="b">
            <v>0</v>
          </cell>
          <cell r="DN1223" t="b">
            <v>0</v>
          </cell>
          <cell r="DP1223" t="b">
            <v>0</v>
          </cell>
          <cell r="DV1223">
            <v>0</v>
          </cell>
          <cell r="DX1223">
            <v>0</v>
          </cell>
          <cell r="DZ1223">
            <v>0</v>
          </cell>
          <cell r="EB1223">
            <v>0</v>
          </cell>
          <cell r="ED1223">
            <v>0</v>
          </cell>
          <cell r="EF1223">
            <v>0</v>
          </cell>
          <cell r="EJ1223">
            <v>0</v>
          </cell>
          <cell r="EL1223">
            <v>0</v>
          </cell>
          <cell r="EN1223">
            <v>0</v>
          </cell>
          <cell r="EP1223">
            <v>0</v>
          </cell>
          <cell r="ER1223">
            <v>0</v>
          </cell>
          <cell r="ET1223">
            <v>0</v>
          </cell>
          <cell r="EX1223">
            <v>0</v>
          </cell>
          <cell r="EZ1223">
            <v>0</v>
          </cell>
          <cell r="FD1223">
            <v>0</v>
          </cell>
          <cell r="FF1223">
            <v>0</v>
          </cell>
        </row>
        <row r="1224">
          <cell r="A1224" t="str">
            <v>ICHPNorway</v>
          </cell>
          <cell r="B1224" t="str">
            <v>Norge</v>
          </cell>
          <cell r="G1224">
            <v>185</v>
          </cell>
          <cell r="H1224">
            <v>0</v>
          </cell>
          <cell r="N1224">
            <v>1000</v>
          </cell>
          <cell r="AK1224">
            <v>185</v>
          </cell>
          <cell r="AL1224">
            <v>0</v>
          </cell>
          <cell r="AN1224">
            <v>0</v>
          </cell>
          <cell r="AO1224">
            <v>0</v>
          </cell>
          <cell r="AP1224">
            <v>0</v>
          </cell>
          <cell r="AQ1224">
            <v>0</v>
          </cell>
          <cell r="BG1224" t="b">
            <v>0</v>
          </cell>
          <cell r="BO1224" t="b">
            <v>0</v>
          </cell>
          <cell r="CA1224" t="b">
            <v>0</v>
          </cell>
          <cell r="CB1224" t="b">
            <v>0</v>
          </cell>
          <cell r="CD1224" t="b">
            <v>0</v>
          </cell>
          <cell r="CE1224" t="b">
            <v>0</v>
          </cell>
          <cell r="CG1224" t="b">
            <v>0</v>
          </cell>
          <cell r="CH1224" t="b">
            <v>0</v>
          </cell>
          <cell r="CP1224">
            <v>0</v>
          </cell>
          <cell r="CT1224" t="b">
            <v>0</v>
          </cell>
          <cell r="CV1224" t="b">
            <v>0</v>
          </cell>
          <cell r="CX1224" t="b">
            <v>0</v>
          </cell>
          <cell r="CZ1224" t="b">
            <v>0</v>
          </cell>
          <cell r="DB1224" t="b">
            <v>0</v>
          </cell>
          <cell r="DD1224" t="b">
            <v>0</v>
          </cell>
          <cell r="DF1224" t="b">
            <v>0</v>
          </cell>
          <cell r="DH1224" t="b">
            <v>0</v>
          </cell>
          <cell r="DJ1224" t="b">
            <v>0</v>
          </cell>
          <cell r="DL1224" t="b">
            <v>0</v>
          </cell>
          <cell r="DN1224" t="b">
            <v>0</v>
          </cell>
          <cell r="DP1224" t="b">
            <v>0</v>
          </cell>
          <cell r="DV1224">
            <v>0</v>
          </cell>
          <cell r="DX1224">
            <v>0</v>
          </cell>
          <cell r="DZ1224">
            <v>0</v>
          </cell>
          <cell r="EB1224">
            <v>0</v>
          </cell>
          <cell r="ED1224">
            <v>0</v>
          </cell>
          <cell r="EF1224">
            <v>0</v>
          </cell>
          <cell r="EJ1224">
            <v>0</v>
          </cell>
          <cell r="EL1224">
            <v>0</v>
          </cell>
          <cell r="EN1224">
            <v>0</v>
          </cell>
          <cell r="EP1224">
            <v>0</v>
          </cell>
          <cell r="ER1224">
            <v>0</v>
          </cell>
          <cell r="ET1224">
            <v>0</v>
          </cell>
          <cell r="EX1224">
            <v>0</v>
          </cell>
          <cell r="EZ1224">
            <v>0</v>
          </cell>
          <cell r="FD1224">
            <v>0</v>
          </cell>
          <cell r="FF1224">
            <v>0</v>
          </cell>
        </row>
        <row r="1225">
          <cell r="A1225" t="str">
            <v>HydroNorgeR</v>
          </cell>
          <cell r="B1225" t="str">
            <v>Norge</v>
          </cell>
          <cell r="G1225">
            <v>27676</v>
          </cell>
          <cell r="H1225">
            <v>0</v>
          </cell>
          <cell r="N1225">
            <v>118312</v>
          </cell>
          <cell r="AK1225">
            <v>27676</v>
          </cell>
          <cell r="AL1225">
            <v>0</v>
          </cell>
          <cell r="AN1225">
            <v>0</v>
          </cell>
          <cell r="AO1225">
            <v>1383.8000000000002</v>
          </cell>
          <cell r="AP1225">
            <v>968660</v>
          </cell>
          <cell r="AQ1225">
            <v>1660.56</v>
          </cell>
          <cell r="BG1225" t="b">
            <v>0</v>
          </cell>
          <cell r="BO1225" t="b">
            <v>0</v>
          </cell>
          <cell r="CA1225" t="b">
            <v>0</v>
          </cell>
          <cell r="CB1225" t="b">
            <v>0</v>
          </cell>
          <cell r="CD1225" t="b">
            <v>0</v>
          </cell>
          <cell r="CE1225" t="b">
            <v>0</v>
          </cell>
          <cell r="CG1225" t="b">
            <v>0</v>
          </cell>
          <cell r="CH1225" t="b">
            <v>0</v>
          </cell>
          <cell r="CP1225" t="str">
            <v>ERHYDDAM</v>
          </cell>
          <cell r="CT1225" t="b">
            <v>0</v>
          </cell>
          <cell r="CV1225" t="b">
            <v>0</v>
          </cell>
          <cell r="CX1225" t="b">
            <v>0</v>
          </cell>
          <cell r="CZ1225" t="b">
            <v>0</v>
          </cell>
          <cell r="DB1225" t="b">
            <v>0</v>
          </cell>
          <cell r="DD1225" t="b">
            <v>0</v>
          </cell>
          <cell r="DF1225" t="b">
            <v>0</v>
          </cell>
          <cell r="DH1225" t="b">
            <v>0</v>
          </cell>
          <cell r="DJ1225" t="b">
            <v>0</v>
          </cell>
          <cell r="DL1225" t="b">
            <v>0</v>
          </cell>
          <cell r="DN1225" t="b">
            <v>0</v>
          </cell>
          <cell r="DP1225" t="b">
            <v>0</v>
          </cell>
          <cell r="DV1225">
            <v>0</v>
          </cell>
          <cell r="DX1225">
            <v>0</v>
          </cell>
          <cell r="DZ1225">
            <v>0</v>
          </cell>
          <cell r="EB1225">
            <v>0</v>
          </cell>
          <cell r="ED1225">
            <v>0</v>
          </cell>
          <cell r="EF1225">
            <v>0</v>
          </cell>
          <cell r="EJ1225">
            <v>0</v>
          </cell>
          <cell r="EL1225">
            <v>0</v>
          </cell>
          <cell r="EN1225">
            <v>0</v>
          </cell>
          <cell r="EP1225">
            <v>0</v>
          </cell>
          <cell r="ER1225">
            <v>0</v>
          </cell>
          <cell r="ET1225">
            <v>0</v>
          </cell>
          <cell r="EX1225">
            <v>0</v>
          </cell>
          <cell r="EZ1225">
            <v>0</v>
          </cell>
          <cell r="FD1225">
            <v>0</v>
          </cell>
          <cell r="FF1225">
            <v>0</v>
          </cell>
        </row>
        <row r="1226">
          <cell r="A1226" t="str">
            <v>HydroNorgeR</v>
          </cell>
          <cell r="B1226" t="str">
            <v>Norge</v>
          </cell>
          <cell r="G1226">
            <v>28221</v>
          </cell>
          <cell r="H1226">
            <v>0</v>
          </cell>
          <cell r="N1226">
            <v>119723</v>
          </cell>
          <cell r="AK1226">
            <v>28221</v>
          </cell>
          <cell r="AL1226">
            <v>0</v>
          </cell>
          <cell r="AN1226">
            <v>0</v>
          </cell>
          <cell r="AO1226">
            <v>1411.0500000000002</v>
          </cell>
          <cell r="AP1226">
            <v>987735</v>
          </cell>
          <cell r="AQ1226">
            <v>1693.26</v>
          </cell>
          <cell r="BG1226" t="b">
            <v>0</v>
          </cell>
          <cell r="BO1226" t="b">
            <v>0</v>
          </cell>
          <cell r="CA1226" t="b">
            <v>0</v>
          </cell>
          <cell r="CB1226" t="b">
            <v>0</v>
          </cell>
          <cell r="CD1226" t="b">
            <v>0</v>
          </cell>
          <cell r="CE1226" t="b">
            <v>0</v>
          </cell>
          <cell r="CG1226" t="b">
            <v>0</v>
          </cell>
          <cell r="CH1226" t="b">
            <v>0</v>
          </cell>
          <cell r="CP1226" t="str">
            <v>ERHYDDAM</v>
          </cell>
          <cell r="CT1226" t="b">
            <v>0</v>
          </cell>
          <cell r="CV1226" t="b">
            <v>0</v>
          </cell>
          <cell r="CX1226" t="b">
            <v>0</v>
          </cell>
          <cell r="CZ1226" t="b">
            <v>0</v>
          </cell>
          <cell r="DB1226" t="b">
            <v>0</v>
          </cell>
          <cell r="DD1226" t="b">
            <v>0</v>
          </cell>
          <cell r="DF1226" t="b">
            <v>0</v>
          </cell>
          <cell r="DH1226" t="b">
            <v>0</v>
          </cell>
          <cell r="DJ1226" t="b">
            <v>0</v>
          </cell>
          <cell r="DL1226" t="b">
            <v>0</v>
          </cell>
          <cell r="DN1226" t="b">
            <v>0</v>
          </cell>
          <cell r="DP1226" t="b">
            <v>0</v>
          </cell>
          <cell r="DV1226">
            <v>0</v>
          </cell>
          <cell r="DX1226">
            <v>0</v>
          </cell>
          <cell r="DZ1226">
            <v>0</v>
          </cell>
          <cell r="EB1226">
            <v>0</v>
          </cell>
          <cell r="ED1226">
            <v>0</v>
          </cell>
          <cell r="EF1226">
            <v>0</v>
          </cell>
          <cell r="EJ1226">
            <v>0</v>
          </cell>
          <cell r="EL1226">
            <v>0</v>
          </cell>
          <cell r="EN1226">
            <v>0</v>
          </cell>
          <cell r="EP1226">
            <v>0</v>
          </cell>
          <cell r="ER1226">
            <v>0</v>
          </cell>
          <cell r="ET1226">
            <v>0</v>
          </cell>
          <cell r="EX1226">
            <v>0</v>
          </cell>
          <cell r="EZ1226">
            <v>0</v>
          </cell>
          <cell r="FD1226">
            <v>0</v>
          </cell>
          <cell r="FF1226">
            <v>0</v>
          </cell>
        </row>
        <row r="1227">
          <cell r="A1227" t="str">
            <v>HydroNorgeR</v>
          </cell>
          <cell r="B1227" t="str">
            <v>Norge</v>
          </cell>
          <cell r="G1227">
            <v>28766</v>
          </cell>
          <cell r="H1227">
            <v>0</v>
          </cell>
          <cell r="N1227">
            <v>120900</v>
          </cell>
          <cell r="AK1227">
            <v>28766</v>
          </cell>
          <cell r="AL1227">
            <v>0</v>
          </cell>
          <cell r="AN1227">
            <v>0</v>
          </cell>
          <cell r="AO1227">
            <v>1438.3000000000002</v>
          </cell>
          <cell r="AP1227">
            <v>1006810</v>
          </cell>
          <cell r="AQ1227">
            <v>1725.96</v>
          </cell>
          <cell r="BG1227" t="b">
            <v>0</v>
          </cell>
          <cell r="BO1227" t="b">
            <v>0</v>
          </cell>
          <cell r="CA1227" t="b">
            <v>0</v>
          </cell>
          <cell r="CB1227" t="b">
            <v>0</v>
          </cell>
          <cell r="CD1227" t="b">
            <v>0</v>
          </cell>
          <cell r="CE1227" t="b">
            <v>0</v>
          </cell>
          <cell r="CG1227" t="b">
            <v>0</v>
          </cell>
          <cell r="CH1227" t="b">
            <v>0</v>
          </cell>
          <cell r="CP1227" t="str">
            <v>ERHYDDAM</v>
          </cell>
          <cell r="CT1227" t="b">
            <v>0</v>
          </cell>
          <cell r="CV1227" t="b">
            <v>0</v>
          </cell>
          <cell r="CX1227" t="b">
            <v>0</v>
          </cell>
          <cell r="CZ1227" t="b">
            <v>0</v>
          </cell>
          <cell r="DB1227" t="b">
            <v>0</v>
          </cell>
          <cell r="DD1227" t="b">
            <v>0</v>
          </cell>
          <cell r="DF1227" t="b">
            <v>0</v>
          </cell>
          <cell r="DH1227" t="b">
            <v>0</v>
          </cell>
          <cell r="DJ1227" t="b">
            <v>0</v>
          </cell>
          <cell r="DL1227" t="b">
            <v>0</v>
          </cell>
          <cell r="DN1227" t="b">
            <v>0</v>
          </cell>
          <cell r="DP1227" t="b">
            <v>0</v>
          </cell>
          <cell r="DV1227">
            <v>0</v>
          </cell>
          <cell r="DX1227">
            <v>0</v>
          </cell>
          <cell r="DZ1227">
            <v>0</v>
          </cell>
          <cell r="EB1227">
            <v>0</v>
          </cell>
          <cell r="ED1227">
            <v>0</v>
          </cell>
          <cell r="EF1227">
            <v>0</v>
          </cell>
          <cell r="EJ1227">
            <v>0</v>
          </cell>
          <cell r="EL1227">
            <v>0</v>
          </cell>
          <cell r="EN1227">
            <v>0</v>
          </cell>
          <cell r="EP1227">
            <v>0</v>
          </cell>
          <cell r="ER1227">
            <v>0</v>
          </cell>
          <cell r="ET1227">
            <v>0</v>
          </cell>
          <cell r="EX1227">
            <v>0</v>
          </cell>
          <cell r="EZ1227">
            <v>0</v>
          </cell>
          <cell r="FD1227">
            <v>0</v>
          </cell>
          <cell r="FF1227">
            <v>0</v>
          </cell>
        </row>
        <row r="1228">
          <cell r="A1228" t="str">
            <v>HydroNorgeR</v>
          </cell>
          <cell r="B1228" t="str">
            <v>Norge</v>
          </cell>
          <cell r="G1228">
            <v>29474</v>
          </cell>
          <cell r="H1228">
            <v>0</v>
          </cell>
          <cell r="N1228">
            <v>122700</v>
          </cell>
          <cell r="AK1228">
            <v>29474</v>
          </cell>
          <cell r="AL1228">
            <v>0</v>
          </cell>
          <cell r="AN1228">
            <v>0</v>
          </cell>
          <cell r="AO1228">
            <v>1473.7</v>
          </cell>
          <cell r="AP1228">
            <v>1031590</v>
          </cell>
          <cell r="AQ1228">
            <v>1768.4399999999998</v>
          </cell>
          <cell r="BG1228" t="b">
            <v>0</v>
          </cell>
          <cell r="BO1228" t="b">
            <v>0</v>
          </cell>
          <cell r="CA1228" t="b">
            <v>0</v>
          </cell>
          <cell r="CB1228" t="b">
            <v>0</v>
          </cell>
          <cell r="CD1228" t="b">
            <v>0</v>
          </cell>
          <cell r="CE1228" t="b">
            <v>0</v>
          </cell>
          <cell r="CG1228" t="b">
            <v>0</v>
          </cell>
          <cell r="CH1228" t="b">
            <v>0</v>
          </cell>
          <cell r="CP1228" t="str">
            <v>ERHYDDAM</v>
          </cell>
          <cell r="CT1228" t="b">
            <v>0</v>
          </cell>
          <cell r="CV1228" t="b">
            <v>0</v>
          </cell>
          <cell r="CX1228" t="b">
            <v>0</v>
          </cell>
          <cell r="CZ1228" t="b">
            <v>0</v>
          </cell>
          <cell r="DB1228" t="b">
            <v>0</v>
          </cell>
          <cell r="DD1228" t="b">
            <v>0</v>
          </cell>
          <cell r="DF1228" t="b">
            <v>0</v>
          </cell>
          <cell r="DH1228" t="b">
            <v>0</v>
          </cell>
          <cell r="DJ1228" t="b">
            <v>0</v>
          </cell>
          <cell r="DL1228" t="b">
            <v>0</v>
          </cell>
          <cell r="DN1228" t="b">
            <v>0</v>
          </cell>
          <cell r="DP1228" t="b">
            <v>0</v>
          </cell>
          <cell r="DV1228">
            <v>0</v>
          </cell>
          <cell r="DX1228">
            <v>0</v>
          </cell>
          <cell r="DZ1228">
            <v>0</v>
          </cell>
          <cell r="EB1228">
            <v>0</v>
          </cell>
          <cell r="ED1228">
            <v>0</v>
          </cell>
          <cell r="EF1228">
            <v>0</v>
          </cell>
          <cell r="EJ1228">
            <v>0</v>
          </cell>
          <cell r="EL1228">
            <v>0</v>
          </cell>
          <cell r="EN1228">
            <v>0</v>
          </cell>
          <cell r="EP1228">
            <v>0</v>
          </cell>
          <cell r="ER1228">
            <v>0</v>
          </cell>
          <cell r="ET1228">
            <v>0</v>
          </cell>
          <cell r="EX1228">
            <v>0</v>
          </cell>
          <cell r="EZ1228">
            <v>0</v>
          </cell>
          <cell r="FD1228">
            <v>0</v>
          </cell>
          <cell r="FF1228">
            <v>0</v>
          </cell>
        </row>
        <row r="1229">
          <cell r="A1229" t="str">
            <v>HydroNorgeR</v>
          </cell>
          <cell r="B1229" t="str">
            <v>Norge</v>
          </cell>
          <cell r="G1229">
            <v>29474</v>
          </cell>
          <cell r="H1229">
            <v>0</v>
          </cell>
          <cell r="N1229">
            <v>123600</v>
          </cell>
          <cell r="AK1229">
            <v>29474</v>
          </cell>
          <cell r="AL1229">
            <v>0</v>
          </cell>
          <cell r="AN1229">
            <v>0</v>
          </cell>
          <cell r="AO1229">
            <v>1473.7</v>
          </cell>
          <cell r="AP1229">
            <v>1031590</v>
          </cell>
          <cell r="AQ1229">
            <v>1768.4399999999998</v>
          </cell>
          <cell r="BG1229" t="b">
            <v>0</v>
          </cell>
          <cell r="BO1229" t="b">
            <v>0</v>
          </cell>
          <cell r="CA1229" t="b">
            <v>0</v>
          </cell>
          <cell r="CB1229" t="b">
            <v>0</v>
          </cell>
          <cell r="CD1229" t="b">
            <v>0</v>
          </cell>
          <cell r="CE1229" t="b">
            <v>0</v>
          </cell>
          <cell r="CG1229" t="b">
            <v>0</v>
          </cell>
          <cell r="CH1229" t="b">
            <v>0</v>
          </cell>
          <cell r="CP1229" t="str">
            <v>ERHYDDAM</v>
          </cell>
          <cell r="CT1229" t="b">
            <v>0</v>
          </cell>
          <cell r="CV1229" t="b">
            <v>0</v>
          </cell>
          <cell r="CX1229" t="b">
            <v>0</v>
          </cell>
          <cell r="CZ1229" t="b">
            <v>0</v>
          </cell>
          <cell r="DB1229" t="b">
            <v>0</v>
          </cell>
          <cell r="DD1229" t="b">
            <v>0</v>
          </cell>
          <cell r="DF1229" t="b">
            <v>0</v>
          </cell>
          <cell r="DH1229" t="b">
            <v>0</v>
          </cell>
          <cell r="DJ1229" t="b">
            <v>0</v>
          </cell>
          <cell r="DL1229" t="b">
            <v>0</v>
          </cell>
          <cell r="DN1229" t="b">
            <v>0</v>
          </cell>
          <cell r="DP1229" t="b">
            <v>0</v>
          </cell>
          <cell r="DV1229">
            <v>0</v>
          </cell>
          <cell r="DX1229">
            <v>0</v>
          </cell>
          <cell r="DZ1229">
            <v>0</v>
          </cell>
          <cell r="EB1229">
            <v>0</v>
          </cell>
          <cell r="ED1229">
            <v>0</v>
          </cell>
          <cell r="EF1229">
            <v>0</v>
          </cell>
          <cell r="EJ1229">
            <v>0</v>
          </cell>
          <cell r="EL1229">
            <v>0</v>
          </cell>
          <cell r="EN1229">
            <v>0</v>
          </cell>
          <cell r="EP1229">
            <v>0</v>
          </cell>
          <cell r="ER1229">
            <v>0</v>
          </cell>
          <cell r="ET1229">
            <v>0</v>
          </cell>
          <cell r="EX1229">
            <v>0</v>
          </cell>
          <cell r="EZ1229">
            <v>0</v>
          </cell>
          <cell r="FD1229">
            <v>0</v>
          </cell>
          <cell r="FF1229">
            <v>0</v>
          </cell>
        </row>
        <row r="1230">
          <cell r="A1230" t="str">
            <v>HydroNorgeR</v>
          </cell>
          <cell r="B1230" t="str">
            <v>Norge</v>
          </cell>
          <cell r="G1230">
            <v>28858</v>
          </cell>
          <cell r="H1230">
            <v>0</v>
          </cell>
          <cell r="N1230">
            <v>125520</v>
          </cell>
          <cell r="AK1230">
            <v>28858</v>
          </cell>
          <cell r="AL1230">
            <v>0</v>
          </cell>
          <cell r="AN1230">
            <v>0</v>
          </cell>
          <cell r="AO1230">
            <v>1442.9</v>
          </cell>
          <cell r="AP1230">
            <v>1010030</v>
          </cell>
          <cell r="AQ1230">
            <v>1731.48</v>
          </cell>
          <cell r="BG1230" t="b">
            <v>0</v>
          </cell>
          <cell r="BO1230" t="b">
            <v>0</v>
          </cell>
          <cell r="CA1230" t="b">
            <v>0</v>
          </cell>
          <cell r="CB1230" t="b">
            <v>0</v>
          </cell>
          <cell r="CD1230" t="b">
            <v>0</v>
          </cell>
          <cell r="CE1230" t="b">
            <v>0</v>
          </cell>
          <cell r="CG1230" t="b">
            <v>0</v>
          </cell>
          <cell r="CH1230" t="b">
            <v>0</v>
          </cell>
          <cell r="CP1230" t="str">
            <v>ERHYDDAM</v>
          </cell>
          <cell r="CT1230" t="b">
            <v>0</v>
          </cell>
          <cell r="CV1230" t="b">
            <v>0</v>
          </cell>
          <cell r="CX1230" t="b">
            <v>0</v>
          </cell>
          <cell r="CZ1230" t="b">
            <v>0</v>
          </cell>
          <cell r="DB1230" t="b">
            <v>0</v>
          </cell>
          <cell r="DD1230" t="b">
            <v>0</v>
          </cell>
          <cell r="DF1230" t="b">
            <v>0</v>
          </cell>
          <cell r="DH1230" t="b">
            <v>0</v>
          </cell>
          <cell r="DJ1230" t="b">
            <v>0</v>
          </cell>
          <cell r="DL1230" t="b">
            <v>0</v>
          </cell>
          <cell r="DN1230" t="b">
            <v>0</v>
          </cell>
          <cell r="DP1230" t="b">
            <v>0</v>
          </cell>
          <cell r="DV1230">
            <v>0</v>
          </cell>
          <cell r="DX1230">
            <v>0</v>
          </cell>
          <cell r="DZ1230">
            <v>0</v>
          </cell>
          <cell r="EB1230">
            <v>0</v>
          </cell>
          <cell r="ED1230">
            <v>0</v>
          </cell>
          <cell r="EF1230">
            <v>0</v>
          </cell>
          <cell r="EJ1230">
            <v>0</v>
          </cell>
          <cell r="EL1230">
            <v>0</v>
          </cell>
          <cell r="EN1230">
            <v>0</v>
          </cell>
          <cell r="EP1230">
            <v>0</v>
          </cell>
          <cell r="ER1230">
            <v>0</v>
          </cell>
          <cell r="ET1230">
            <v>0</v>
          </cell>
          <cell r="EX1230">
            <v>0</v>
          </cell>
          <cell r="EZ1230">
            <v>0</v>
          </cell>
          <cell r="FD1230">
            <v>0</v>
          </cell>
          <cell r="FF1230">
            <v>0</v>
          </cell>
        </row>
        <row r="1231">
          <cell r="A1231" t="str">
            <v>HydroNorgeR</v>
          </cell>
          <cell r="B1231" t="str">
            <v>Norge</v>
          </cell>
          <cell r="G1231">
            <v>28858</v>
          </cell>
          <cell r="H1231">
            <v>0</v>
          </cell>
          <cell r="N1231">
            <v>126270</v>
          </cell>
          <cell r="AK1231">
            <v>28858</v>
          </cell>
          <cell r="AL1231">
            <v>0</v>
          </cell>
          <cell r="AN1231">
            <v>0</v>
          </cell>
          <cell r="AO1231">
            <v>1442.9</v>
          </cell>
          <cell r="AP1231">
            <v>1010030</v>
          </cell>
          <cell r="AQ1231">
            <v>1731.48</v>
          </cell>
          <cell r="BG1231" t="b">
            <v>0</v>
          </cell>
          <cell r="BO1231" t="b">
            <v>0</v>
          </cell>
          <cell r="CA1231" t="b">
            <v>0</v>
          </cell>
          <cell r="CB1231" t="b">
            <v>0</v>
          </cell>
          <cell r="CD1231" t="b">
            <v>0</v>
          </cell>
          <cell r="CE1231" t="b">
            <v>0</v>
          </cell>
          <cell r="CG1231" t="b">
            <v>0</v>
          </cell>
          <cell r="CH1231" t="b">
            <v>0</v>
          </cell>
          <cell r="CP1231" t="str">
            <v>ERHYDDAM</v>
          </cell>
          <cell r="CT1231" t="b">
            <v>0</v>
          </cell>
          <cell r="CV1231" t="b">
            <v>0</v>
          </cell>
          <cell r="CX1231" t="b">
            <v>0</v>
          </cell>
          <cell r="CZ1231" t="b">
            <v>0</v>
          </cell>
          <cell r="DB1231" t="b">
            <v>0</v>
          </cell>
          <cell r="DD1231" t="b">
            <v>0</v>
          </cell>
          <cell r="DF1231" t="b">
            <v>0</v>
          </cell>
          <cell r="DH1231" t="b">
            <v>0</v>
          </cell>
          <cell r="DJ1231" t="b">
            <v>0</v>
          </cell>
          <cell r="DL1231" t="b">
            <v>0</v>
          </cell>
          <cell r="DN1231" t="b">
            <v>0</v>
          </cell>
          <cell r="DP1231" t="b">
            <v>0</v>
          </cell>
          <cell r="DV1231">
            <v>0</v>
          </cell>
          <cell r="DX1231">
            <v>0</v>
          </cell>
          <cell r="DZ1231">
            <v>0</v>
          </cell>
          <cell r="EB1231">
            <v>0</v>
          </cell>
          <cell r="ED1231">
            <v>0</v>
          </cell>
          <cell r="EF1231">
            <v>0</v>
          </cell>
          <cell r="EJ1231">
            <v>0</v>
          </cell>
          <cell r="EL1231">
            <v>0</v>
          </cell>
          <cell r="EN1231">
            <v>0</v>
          </cell>
          <cell r="EP1231">
            <v>0</v>
          </cell>
          <cell r="ER1231">
            <v>0</v>
          </cell>
          <cell r="ET1231">
            <v>0</v>
          </cell>
          <cell r="EX1231">
            <v>0</v>
          </cell>
          <cell r="EZ1231">
            <v>0</v>
          </cell>
          <cell r="FD1231">
            <v>0</v>
          </cell>
          <cell r="FF1231">
            <v>0</v>
          </cell>
        </row>
        <row r="1232">
          <cell r="A1232" t="str">
            <v>HydroNorgeR</v>
          </cell>
          <cell r="B1232" t="str">
            <v>Norge</v>
          </cell>
          <cell r="G1232">
            <v>28858</v>
          </cell>
          <cell r="H1232">
            <v>0</v>
          </cell>
          <cell r="N1232">
            <v>127270</v>
          </cell>
          <cell r="AK1232">
            <v>28858</v>
          </cell>
          <cell r="AL1232">
            <v>0</v>
          </cell>
          <cell r="AN1232">
            <v>0</v>
          </cell>
          <cell r="AO1232">
            <v>1442.9</v>
          </cell>
          <cell r="AP1232">
            <v>1010030</v>
          </cell>
          <cell r="AQ1232">
            <v>1731.48</v>
          </cell>
          <cell r="BG1232" t="b">
            <v>0</v>
          </cell>
          <cell r="BO1232" t="b">
            <v>0</v>
          </cell>
          <cell r="CA1232" t="b">
            <v>0</v>
          </cell>
          <cell r="CB1232" t="b">
            <v>0</v>
          </cell>
          <cell r="CD1232" t="b">
            <v>0</v>
          </cell>
          <cell r="CE1232" t="b">
            <v>0</v>
          </cell>
          <cell r="CG1232" t="b">
            <v>0</v>
          </cell>
          <cell r="CH1232" t="b">
            <v>0</v>
          </cell>
          <cell r="CP1232" t="str">
            <v>ERHYDDAM</v>
          </cell>
          <cell r="CT1232" t="b">
            <v>0</v>
          </cell>
          <cell r="CV1232" t="b">
            <v>0</v>
          </cell>
          <cell r="CX1232" t="b">
            <v>0</v>
          </cell>
          <cell r="CZ1232" t="b">
            <v>0</v>
          </cell>
          <cell r="DB1232" t="b">
            <v>0</v>
          </cell>
          <cell r="DD1232" t="b">
            <v>0</v>
          </cell>
          <cell r="DF1232" t="b">
            <v>0</v>
          </cell>
          <cell r="DH1232" t="b">
            <v>0</v>
          </cell>
          <cell r="DJ1232" t="b">
            <v>0</v>
          </cell>
          <cell r="DL1232" t="b">
            <v>0</v>
          </cell>
          <cell r="DN1232" t="b">
            <v>0</v>
          </cell>
          <cell r="DP1232" t="b">
            <v>0</v>
          </cell>
          <cell r="DV1232">
            <v>0</v>
          </cell>
          <cell r="DX1232">
            <v>0</v>
          </cell>
          <cell r="DZ1232">
            <v>0</v>
          </cell>
          <cell r="EB1232">
            <v>0</v>
          </cell>
          <cell r="ED1232">
            <v>0</v>
          </cell>
          <cell r="EF1232">
            <v>0</v>
          </cell>
          <cell r="EJ1232">
            <v>0</v>
          </cell>
          <cell r="EL1232">
            <v>0</v>
          </cell>
          <cell r="EN1232">
            <v>0</v>
          </cell>
          <cell r="EP1232">
            <v>0</v>
          </cell>
          <cell r="ER1232">
            <v>0</v>
          </cell>
          <cell r="ET1232">
            <v>0</v>
          </cell>
          <cell r="EX1232">
            <v>0</v>
          </cell>
          <cell r="EZ1232">
            <v>0</v>
          </cell>
          <cell r="FD1232">
            <v>0</v>
          </cell>
          <cell r="FF1232">
            <v>0</v>
          </cell>
        </row>
        <row r="1233">
          <cell r="A1233" t="str">
            <v>HydroNorgeR</v>
          </cell>
          <cell r="B1233" t="str">
            <v>Norge</v>
          </cell>
          <cell r="G1233">
            <v>28858</v>
          </cell>
          <cell r="H1233">
            <v>0</v>
          </cell>
          <cell r="N1233">
            <v>128270</v>
          </cell>
          <cell r="AK1233">
            <v>28858</v>
          </cell>
          <cell r="AL1233">
            <v>0</v>
          </cell>
          <cell r="AN1233">
            <v>0</v>
          </cell>
          <cell r="AO1233">
            <v>1442.9</v>
          </cell>
          <cell r="AP1233">
            <v>1010030</v>
          </cell>
          <cell r="AQ1233">
            <v>1731.48</v>
          </cell>
          <cell r="BG1233" t="b">
            <v>0</v>
          </cell>
          <cell r="BO1233" t="b">
            <v>0</v>
          </cell>
          <cell r="CA1233" t="b">
            <v>0</v>
          </cell>
          <cell r="CB1233" t="b">
            <v>0</v>
          </cell>
          <cell r="CD1233" t="b">
            <v>0</v>
          </cell>
          <cell r="CE1233" t="b">
            <v>0</v>
          </cell>
          <cell r="CG1233" t="b">
            <v>0</v>
          </cell>
          <cell r="CH1233" t="b">
            <v>0</v>
          </cell>
          <cell r="CP1233" t="str">
            <v>ERHYDDAM</v>
          </cell>
          <cell r="CT1233" t="b">
            <v>0</v>
          </cell>
          <cell r="CV1233" t="b">
            <v>0</v>
          </cell>
          <cell r="CX1233" t="b">
            <v>0</v>
          </cell>
          <cell r="CZ1233" t="b">
            <v>0</v>
          </cell>
          <cell r="DB1233" t="b">
            <v>0</v>
          </cell>
          <cell r="DD1233" t="b">
            <v>0</v>
          </cell>
          <cell r="DF1233" t="b">
            <v>0</v>
          </cell>
          <cell r="DH1233" t="b">
            <v>0</v>
          </cell>
          <cell r="DJ1233" t="b">
            <v>0</v>
          </cell>
          <cell r="DL1233" t="b">
            <v>0</v>
          </cell>
          <cell r="DN1233" t="b">
            <v>0</v>
          </cell>
          <cell r="DP1233" t="b">
            <v>0</v>
          </cell>
          <cell r="DV1233">
            <v>0</v>
          </cell>
          <cell r="DX1233">
            <v>0</v>
          </cell>
          <cell r="DZ1233">
            <v>0</v>
          </cell>
          <cell r="EB1233">
            <v>0</v>
          </cell>
          <cell r="ED1233">
            <v>0</v>
          </cell>
          <cell r="EF1233">
            <v>0</v>
          </cell>
          <cell r="EJ1233">
            <v>0</v>
          </cell>
          <cell r="EL1233">
            <v>0</v>
          </cell>
          <cell r="EN1233">
            <v>0</v>
          </cell>
          <cell r="EP1233">
            <v>0</v>
          </cell>
          <cell r="ER1233">
            <v>0</v>
          </cell>
          <cell r="ET1233">
            <v>0</v>
          </cell>
          <cell r="EX1233">
            <v>0</v>
          </cell>
          <cell r="EZ1233">
            <v>0</v>
          </cell>
          <cell r="FD1233">
            <v>0</v>
          </cell>
          <cell r="FF1233">
            <v>0</v>
          </cell>
        </row>
        <row r="1234">
          <cell r="A1234" t="str">
            <v>HydroNorgeU</v>
          </cell>
          <cell r="B1234" t="str">
            <v>Norge</v>
          </cell>
          <cell r="G1234">
            <v>791.19367045063643</v>
          </cell>
          <cell r="H1234">
            <v>0</v>
          </cell>
          <cell r="N1234">
            <v>2300</v>
          </cell>
          <cell r="AK1234">
            <v>791.19367045063643</v>
          </cell>
          <cell r="AL1234">
            <v>0</v>
          </cell>
          <cell r="AN1234">
            <v>0</v>
          </cell>
          <cell r="AO1234">
            <v>39.559683522531827</v>
          </cell>
          <cell r="AP1234">
            <v>27691.778465772277</v>
          </cell>
          <cell r="AQ1234">
            <v>47.471620227038187</v>
          </cell>
          <cell r="BG1234" t="b">
            <v>0</v>
          </cell>
          <cell r="BO1234" t="b">
            <v>0</v>
          </cell>
          <cell r="CA1234" t="b">
            <v>0</v>
          </cell>
          <cell r="CB1234" t="b">
            <v>0</v>
          </cell>
          <cell r="CD1234" t="b">
            <v>0</v>
          </cell>
          <cell r="CE1234" t="b">
            <v>0</v>
          </cell>
          <cell r="CG1234" t="b">
            <v>0</v>
          </cell>
          <cell r="CH1234" t="b">
            <v>0</v>
          </cell>
          <cell r="CP1234" t="str">
            <v>ERHYDDAM</v>
          </cell>
          <cell r="CT1234" t="b">
            <v>0</v>
          </cell>
          <cell r="CV1234" t="b">
            <v>0</v>
          </cell>
          <cell r="CX1234" t="b">
            <v>0</v>
          </cell>
          <cell r="CZ1234" t="b">
            <v>0</v>
          </cell>
          <cell r="DB1234" t="b">
            <v>0</v>
          </cell>
          <cell r="DD1234" t="b">
            <v>0</v>
          </cell>
          <cell r="DF1234" t="b">
            <v>0</v>
          </cell>
          <cell r="DH1234" t="b">
            <v>0</v>
          </cell>
          <cell r="DJ1234" t="b">
            <v>0</v>
          </cell>
          <cell r="DL1234" t="b">
            <v>0</v>
          </cell>
          <cell r="DN1234" t="b">
            <v>0</v>
          </cell>
          <cell r="DP1234" t="b">
            <v>0</v>
          </cell>
          <cell r="DV1234">
            <v>0</v>
          </cell>
          <cell r="DX1234">
            <v>0</v>
          </cell>
          <cell r="DZ1234">
            <v>0</v>
          </cell>
          <cell r="EB1234">
            <v>0</v>
          </cell>
          <cell r="ED1234">
            <v>0</v>
          </cell>
          <cell r="EF1234">
            <v>0</v>
          </cell>
          <cell r="EJ1234">
            <v>0</v>
          </cell>
          <cell r="EL1234">
            <v>0</v>
          </cell>
          <cell r="EN1234">
            <v>0</v>
          </cell>
          <cell r="EP1234">
            <v>0</v>
          </cell>
          <cell r="ER1234">
            <v>0</v>
          </cell>
          <cell r="ET1234">
            <v>0</v>
          </cell>
          <cell r="EX1234">
            <v>0</v>
          </cell>
          <cell r="EZ1234">
            <v>0</v>
          </cell>
          <cell r="FD1234">
            <v>0</v>
          </cell>
          <cell r="FF1234">
            <v>0</v>
          </cell>
        </row>
        <row r="1235">
          <cell r="A1235" t="str">
            <v>HydroNorgeU</v>
          </cell>
          <cell r="B1235" t="str">
            <v>Norge</v>
          </cell>
          <cell r="G1235">
            <v>1056.0715514275885</v>
          </cell>
          <cell r="H1235">
            <v>0</v>
          </cell>
          <cell r="N1235">
            <v>3070</v>
          </cell>
          <cell r="AK1235">
            <v>1056.0715514275885</v>
          </cell>
          <cell r="AL1235">
            <v>0</v>
          </cell>
          <cell r="AN1235">
            <v>0</v>
          </cell>
          <cell r="AO1235">
            <v>52.803577571379428</v>
          </cell>
          <cell r="AP1235">
            <v>36962.5042999656</v>
          </cell>
          <cell r="AQ1235">
            <v>63.364293085655305</v>
          </cell>
          <cell r="BG1235" t="b">
            <v>0</v>
          </cell>
          <cell r="BO1235" t="b">
            <v>0</v>
          </cell>
          <cell r="CA1235" t="b">
            <v>0</v>
          </cell>
          <cell r="CB1235" t="b">
            <v>0</v>
          </cell>
          <cell r="CD1235" t="b">
            <v>0</v>
          </cell>
          <cell r="CE1235" t="b">
            <v>0</v>
          </cell>
          <cell r="CG1235" t="b">
            <v>0</v>
          </cell>
          <cell r="CH1235" t="b">
            <v>0</v>
          </cell>
          <cell r="CP1235" t="str">
            <v>ERHYDDAM</v>
          </cell>
          <cell r="CT1235" t="b">
            <v>0</v>
          </cell>
          <cell r="CV1235" t="b">
            <v>0</v>
          </cell>
          <cell r="CX1235" t="b">
            <v>0</v>
          </cell>
          <cell r="CZ1235" t="b">
            <v>0</v>
          </cell>
          <cell r="DB1235" t="b">
            <v>0</v>
          </cell>
          <cell r="DD1235" t="b">
            <v>0</v>
          </cell>
          <cell r="DF1235" t="b">
            <v>0</v>
          </cell>
          <cell r="DH1235" t="b">
            <v>0</v>
          </cell>
          <cell r="DJ1235" t="b">
            <v>0</v>
          </cell>
          <cell r="DL1235" t="b">
            <v>0</v>
          </cell>
          <cell r="DN1235" t="b">
            <v>0</v>
          </cell>
          <cell r="DP1235" t="b">
            <v>0</v>
          </cell>
          <cell r="DV1235">
            <v>0</v>
          </cell>
          <cell r="DX1235">
            <v>0</v>
          </cell>
          <cell r="DZ1235">
            <v>0</v>
          </cell>
          <cell r="EB1235">
            <v>0</v>
          </cell>
          <cell r="ED1235">
            <v>0</v>
          </cell>
          <cell r="EF1235">
            <v>0</v>
          </cell>
          <cell r="EJ1235">
            <v>0</v>
          </cell>
          <cell r="EL1235">
            <v>0</v>
          </cell>
          <cell r="EN1235">
            <v>0</v>
          </cell>
          <cell r="EP1235">
            <v>0</v>
          </cell>
          <cell r="ER1235">
            <v>0</v>
          </cell>
          <cell r="ET1235">
            <v>0</v>
          </cell>
          <cell r="EX1235">
            <v>0</v>
          </cell>
          <cell r="EZ1235">
            <v>0</v>
          </cell>
          <cell r="FD1235">
            <v>0</v>
          </cell>
          <cell r="FF1235">
            <v>0</v>
          </cell>
        </row>
        <row r="1236">
          <cell r="A1236" t="str">
            <v>HydroNorgeU</v>
          </cell>
          <cell r="B1236" t="str">
            <v>Norge</v>
          </cell>
          <cell r="G1236">
            <v>1320.9494324045409</v>
          </cell>
          <cell r="H1236">
            <v>0</v>
          </cell>
          <cell r="N1236">
            <v>3840</v>
          </cell>
          <cell r="AK1236">
            <v>1320.9494324045409</v>
          </cell>
          <cell r="AL1236">
            <v>0</v>
          </cell>
          <cell r="AN1236">
            <v>0</v>
          </cell>
          <cell r="AO1236">
            <v>66.047471620227043</v>
          </cell>
          <cell r="AP1236">
            <v>46233.230134158934</v>
          </cell>
          <cell r="AQ1236">
            <v>79.256965944272451</v>
          </cell>
          <cell r="BG1236" t="b">
            <v>0</v>
          </cell>
          <cell r="BO1236" t="b">
            <v>0</v>
          </cell>
          <cell r="CA1236" t="b">
            <v>0</v>
          </cell>
          <cell r="CB1236" t="b">
            <v>0</v>
          </cell>
          <cell r="CD1236" t="b">
            <v>0</v>
          </cell>
          <cell r="CE1236" t="b">
            <v>0</v>
          </cell>
          <cell r="CG1236" t="b">
            <v>0</v>
          </cell>
          <cell r="CH1236" t="b">
            <v>0</v>
          </cell>
          <cell r="CP1236" t="str">
            <v>ERHYDDAM</v>
          </cell>
          <cell r="CT1236" t="b">
            <v>0</v>
          </cell>
          <cell r="CV1236" t="b">
            <v>0</v>
          </cell>
          <cell r="CX1236" t="b">
            <v>0</v>
          </cell>
          <cell r="CZ1236" t="b">
            <v>0</v>
          </cell>
          <cell r="DB1236" t="b">
            <v>0</v>
          </cell>
          <cell r="DD1236" t="b">
            <v>0</v>
          </cell>
          <cell r="DF1236" t="b">
            <v>0</v>
          </cell>
          <cell r="DH1236" t="b">
            <v>0</v>
          </cell>
          <cell r="DJ1236" t="b">
            <v>0</v>
          </cell>
          <cell r="DL1236" t="b">
            <v>0</v>
          </cell>
          <cell r="DN1236" t="b">
            <v>0</v>
          </cell>
          <cell r="DP1236" t="b">
            <v>0</v>
          </cell>
          <cell r="DV1236">
            <v>0</v>
          </cell>
          <cell r="DX1236">
            <v>0</v>
          </cell>
          <cell r="DZ1236">
            <v>0</v>
          </cell>
          <cell r="EB1236">
            <v>0</v>
          </cell>
          <cell r="ED1236">
            <v>0</v>
          </cell>
          <cell r="EF1236">
            <v>0</v>
          </cell>
          <cell r="EJ1236">
            <v>0</v>
          </cell>
          <cell r="EL1236">
            <v>0</v>
          </cell>
          <cell r="EN1236">
            <v>0</v>
          </cell>
          <cell r="EP1236">
            <v>0</v>
          </cell>
          <cell r="ER1236">
            <v>0</v>
          </cell>
          <cell r="ET1236">
            <v>0</v>
          </cell>
          <cell r="EX1236">
            <v>0</v>
          </cell>
          <cell r="EZ1236">
            <v>0</v>
          </cell>
          <cell r="FD1236">
            <v>0</v>
          </cell>
          <cell r="FF1236">
            <v>0</v>
          </cell>
        </row>
        <row r="1237">
          <cell r="A1237" t="str">
            <v>HydroNorgeU</v>
          </cell>
          <cell r="B1237" t="str">
            <v>Norge</v>
          </cell>
          <cell r="G1237">
            <v>1585.827313381493</v>
          </cell>
          <cell r="H1237">
            <v>0</v>
          </cell>
          <cell r="N1237">
            <v>4610</v>
          </cell>
          <cell r="AK1237">
            <v>1585.827313381493</v>
          </cell>
          <cell r="AL1237">
            <v>0</v>
          </cell>
          <cell r="AN1237">
            <v>0</v>
          </cell>
          <cell r="AO1237">
            <v>79.291365669074651</v>
          </cell>
          <cell r="AP1237">
            <v>55503.955968352253</v>
          </cell>
          <cell r="AQ1237">
            <v>95.149638802889584</v>
          </cell>
          <cell r="BG1237" t="b">
            <v>0</v>
          </cell>
          <cell r="BO1237" t="b">
            <v>0</v>
          </cell>
          <cell r="CA1237" t="b">
            <v>0</v>
          </cell>
          <cell r="CB1237" t="b">
            <v>0</v>
          </cell>
          <cell r="CD1237" t="b">
            <v>0</v>
          </cell>
          <cell r="CE1237" t="b">
            <v>0</v>
          </cell>
          <cell r="CG1237" t="b">
            <v>0</v>
          </cell>
          <cell r="CH1237" t="b">
            <v>0</v>
          </cell>
          <cell r="CP1237" t="str">
            <v>ERHYDDAM</v>
          </cell>
          <cell r="CT1237" t="b">
            <v>0</v>
          </cell>
          <cell r="CV1237" t="b">
            <v>0</v>
          </cell>
          <cell r="CX1237" t="b">
            <v>0</v>
          </cell>
          <cell r="CZ1237" t="b">
            <v>0</v>
          </cell>
          <cell r="DB1237" t="b">
            <v>0</v>
          </cell>
          <cell r="DD1237" t="b">
            <v>0</v>
          </cell>
          <cell r="DF1237" t="b">
            <v>0</v>
          </cell>
          <cell r="DH1237" t="b">
            <v>0</v>
          </cell>
          <cell r="DJ1237" t="b">
            <v>0</v>
          </cell>
          <cell r="DL1237" t="b">
            <v>0</v>
          </cell>
          <cell r="DN1237" t="b">
            <v>0</v>
          </cell>
          <cell r="DP1237" t="b">
            <v>0</v>
          </cell>
          <cell r="DV1237">
            <v>0</v>
          </cell>
          <cell r="DX1237">
            <v>0</v>
          </cell>
          <cell r="DZ1237">
            <v>0</v>
          </cell>
          <cell r="EB1237">
            <v>0</v>
          </cell>
          <cell r="ED1237">
            <v>0</v>
          </cell>
          <cell r="EF1237">
            <v>0</v>
          </cell>
          <cell r="EJ1237">
            <v>0</v>
          </cell>
          <cell r="EL1237">
            <v>0</v>
          </cell>
          <cell r="EN1237">
            <v>0</v>
          </cell>
          <cell r="EP1237">
            <v>0</v>
          </cell>
          <cell r="ER1237">
            <v>0</v>
          </cell>
          <cell r="ET1237">
            <v>0</v>
          </cell>
          <cell r="EX1237">
            <v>0</v>
          </cell>
          <cell r="EZ1237">
            <v>0</v>
          </cell>
          <cell r="FD1237">
            <v>0</v>
          </cell>
          <cell r="FF1237">
            <v>0</v>
          </cell>
        </row>
        <row r="1238">
          <cell r="A1238" t="str">
            <v>HydroNorgeU</v>
          </cell>
          <cell r="B1238" t="str">
            <v>Norge</v>
          </cell>
          <cell r="G1238">
            <v>1850.7051943584452</v>
          </cell>
          <cell r="H1238">
            <v>0</v>
          </cell>
          <cell r="N1238">
            <v>5380</v>
          </cell>
          <cell r="AK1238">
            <v>1850.7051943584452</v>
          </cell>
          <cell r="AL1238">
            <v>0</v>
          </cell>
          <cell r="AN1238">
            <v>0</v>
          </cell>
          <cell r="AO1238">
            <v>92.535259717922258</v>
          </cell>
          <cell r="AP1238">
            <v>64774.68180254558</v>
          </cell>
          <cell r="AQ1238">
            <v>111.0423116615067</v>
          </cell>
          <cell r="BG1238" t="b">
            <v>0</v>
          </cell>
          <cell r="BO1238" t="b">
            <v>0</v>
          </cell>
          <cell r="CA1238" t="b">
            <v>0</v>
          </cell>
          <cell r="CB1238" t="b">
            <v>0</v>
          </cell>
          <cell r="CD1238" t="b">
            <v>0</v>
          </cell>
          <cell r="CE1238" t="b">
            <v>0</v>
          </cell>
          <cell r="CG1238" t="b">
            <v>0</v>
          </cell>
          <cell r="CH1238" t="b">
            <v>0</v>
          </cell>
          <cell r="CP1238" t="str">
            <v>ERHYDDAM</v>
          </cell>
          <cell r="CT1238" t="b">
            <v>0</v>
          </cell>
          <cell r="CV1238" t="b">
            <v>0</v>
          </cell>
          <cell r="CX1238" t="b">
            <v>0</v>
          </cell>
          <cell r="CZ1238" t="b">
            <v>0</v>
          </cell>
          <cell r="DB1238" t="b">
            <v>0</v>
          </cell>
          <cell r="DD1238" t="b">
            <v>0</v>
          </cell>
          <cell r="DF1238" t="b">
            <v>0</v>
          </cell>
          <cell r="DH1238" t="b">
            <v>0</v>
          </cell>
          <cell r="DJ1238" t="b">
            <v>0</v>
          </cell>
          <cell r="DL1238" t="b">
            <v>0</v>
          </cell>
          <cell r="DN1238" t="b">
            <v>0</v>
          </cell>
          <cell r="DP1238" t="b">
            <v>0</v>
          </cell>
          <cell r="DV1238">
            <v>0</v>
          </cell>
          <cell r="DX1238">
            <v>0</v>
          </cell>
          <cell r="DZ1238">
            <v>0</v>
          </cell>
          <cell r="EB1238">
            <v>0</v>
          </cell>
          <cell r="ED1238">
            <v>0</v>
          </cell>
          <cell r="EF1238">
            <v>0</v>
          </cell>
          <cell r="EJ1238">
            <v>0</v>
          </cell>
          <cell r="EL1238">
            <v>0</v>
          </cell>
          <cell r="EN1238">
            <v>0</v>
          </cell>
          <cell r="EP1238">
            <v>0</v>
          </cell>
          <cell r="ER1238">
            <v>0</v>
          </cell>
          <cell r="ET1238">
            <v>0</v>
          </cell>
          <cell r="EX1238">
            <v>0</v>
          </cell>
          <cell r="EZ1238">
            <v>0</v>
          </cell>
          <cell r="FD1238">
            <v>0</v>
          </cell>
          <cell r="FF1238">
            <v>0</v>
          </cell>
        </row>
        <row r="1239">
          <cell r="A1239" t="str">
            <v>HydroNorgeU</v>
          </cell>
          <cell r="B1239" t="str">
            <v>Norge</v>
          </cell>
          <cell r="G1239">
            <v>2115.5830753353971</v>
          </cell>
          <cell r="H1239">
            <v>0</v>
          </cell>
          <cell r="N1239">
            <v>6150</v>
          </cell>
          <cell r="AK1239">
            <v>2115.5830753353971</v>
          </cell>
          <cell r="AL1239">
            <v>0</v>
          </cell>
          <cell r="AN1239">
            <v>0</v>
          </cell>
          <cell r="AO1239">
            <v>105.77915376676987</v>
          </cell>
          <cell r="AP1239">
            <v>74045.407636738892</v>
          </cell>
          <cell r="AQ1239">
            <v>126.93498452012382</v>
          </cell>
          <cell r="BG1239" t="b">
            <v>0</v>
          </cell>
          <cell r="BO1239" t="b">
            <v>0</v>
          </cell>
          <cell r="CA1239" t="b">
            <v>0</v>
          </cell>
          <cell r="CB1239" t="b">
            <v>0</v>
          </cell>
          <cell r="CD1239" t="b">
            <v>0</v>
          </cell>
          <cell r="CE1239" t="b">
            <v>0</v>
          </cell>
          <cell r="CG1239" t="b">
            <v>0</v>
          </cell>
          <cell r="CH1239" t="b">
            <v>0</v>
          </cell>
          <cell r="CP1239" t="str">
            <v>ERHYDDAM</v>
          </cell>
          <cell r="CT1239" t="b">
            <v>0</v>
          </cell>
          <cell r="CV1239" t="b">
            <v>0</v>
          </cell>
          <cell r="CX1239" t="b">
            <v>0</v>
          </cell>
          <cell r="CZ1239" t="b">
            <v>0</v>
          </cell>
          <cell r="DB1239" t="b">
            <v>0</v>
          </cell>
          <cell r="DD1239" t="b">
            <v>0</v>
          </cell>
          <cell r="DF1239" t="b">
            <v>0</v>
          </cell>
          <cell r="DH1239" t="b">
            <v>0</v>
          </cell>
          <cell r="DJ1239" t="b">
            <v>0</v>
          </cell>
          <cell r="DL1239" t="b">
            <v>0</v>
          </cell>
          <cell r="DN1239" t="b">
            <v>0</v>
          </cell>
          <cell r="DP1239" t="b">
            <v>0</v>
          </cell>
          <cell r="DV1239">
            <v>0</v>
          </cell>
          <cell r="DX1239">
            <v>0</v>
          </cell>
          <cell r="DZ1239">
            <v>0</v>
          </cell>
          <cell r="EB1239">
            <v>0</v>
          </cell>
          <cell r="ED1239">
            <v>0</v>
          </cell>
          <cell r="EF1239">
            <v>0</v>
          </cell>
          <cell r="EJ1239">
            <v>0</v>
          </cell>
          <cell r="EL1239">
            <v>0</v>
          </cell>
          <cell r="EN1239">
            <v>0</v>
          </cell>
          <cell r="EP1239">
            <v>0</v>
          </cell>
          <cell r="ER1239">
            <v>0</v>
          </cell>
          <cell r="ET1239">
            <v>0</v>
          </cell>
          <cell r="EX1239">
            <v>0</v>
          </cell>
          <cell r="EZ1239">
            <v>0</v>
          </cell>
          <cell r="FD1239">
            <v>0</v>
          </cell>
          <cell r="FF1239">
            <v>0</v>
          </cell>
        </row>
        <row r="1240">
          <cell r="A1240" t="str">
            <v>HydroNorgeU</v>
          </cell>
          <cell r="B1240" t="str">
            <v>Norge</v>
          </cell>
          <cell r="G1240">
            <v>2380.4609563123495</v>
          </cell>
          <cell r="H1240">
            <v>0</v>
          </cell>
          <cell r="N1240">
            <v>6920</v>
          </cell>
          <cell r="AK1240">
            <v>2380.4609563123495</v>
          </cell>
          <cell r="AL1240">
            <v>0</v>
          </cell>
          <cell r="AN1240">
            <v>0</v>
          </cell>
          <cell r="AO1240">
            <v>119.02304781561747</v>
          </cell>
          <cell r="AP1240">
            <v>83316.133470932225</v>
          </cell>
          <cell r="AQ1240">
            <v>142.82765737874095</v>
          </cell>
          <cell r="BG1240" t="b">
            <v>0</v>
          </cell>
          <cell r="BO1240" t="b">
            <v>0</v>
          </cell>
          <cell r="CA1240" t="b">
            <v>0</v>
          </cell>
          <cell r="CB1240" t="b">
            <v>0</v>
          </cell>
          <cell r="CD1240" t="b">
            <v>0</v>
          </cell>
          <cell r="CE1240" t="b">
            <v>0</v>
          </cell>
          <cell r="CG1240" t="b">
            <v>0</v>
          </cell>
          <cell r="CH1240" t="b">
            <v>0</v>
          </cell>
          <cell r="CP1240" t="str">
            <v>ERHYDDAM</v>
          </cell>
          <cell r="CT1240" t="b">
            <v>0</v>
          </cell>
          <cell r="CV1240" t="b">
            <v>0</v>
          </cell>
          <cell r="CX1240" t="b">
            <v>0</v>
          </cell>
          <cell r="CZ1240" t="b">
            <v>0</v>
          </cell>
          <cell r="DB1240" t="b">
            <v>0</v>
          </cell>
          <cell r="DD1240" t="b">
            <v>0</v>
          </cell>
          <cell r="DF1240" t="b">
            <v>0</v>
          </cell>
          <cell r="DH1240" t="b">
            <v>0</v>
          </cell>
          <cell r="DJ1240" t="b">
            <v>0</v>
          </cell>
          <cell r="DL1240" t="b">
            <v>0</v>
          </cell>
          <cell r="DN1240" t="b">
            <v>0</v>
          </cell>
          <cell r="DP1240" t="b">
            <v>0</v>
          </cell>
          <cell r="DV1240">
            <v>0</v>
          </cell>
          <cell r="DX1240">
            <v>0</v>
          </cell>
          <cell r="DZ1240">
            <v>0</v>
          </cell>
          <cell r="EB1240">
            <v>0</v>
          </cell>
          <cell r="ED1240">
            <v>0</v>
          </cell>
          <cell r="EF1240">
            <v>0</v>
          </cell>
          <cell r="EJ1240">
            <v>0</v>
          </cell>
          <cell r="EL1240">
            <v>0</v>
          </cell>
          <cell r="EN1240">
            <v>0</v>
          </cell>
          <cell r="EP1240">
            <v>0</v>
          </cell>
          <cell r="ER1240">
            <v>0</v>
          </cell>
          <cell r="ET1240">
            <v>0</v>
          </cell>
          <cell r="EX1240">
            <v>0</v>
          </cell>
          <cell r="EZ1240">
            <v>0</v>
          </cell>
          <cell r="FD1240">
            <v>0</v>
          </cell>
          <cell r="FF1240">
            <v>0</v>
          </cell>
        </row>
        <row r="1241">
          <cell r="A1241" t="str">
            <v>HydroNorgeU</v>
          </cell>
          <cell r="B1241" t="str">
            <v>Norge</v>
          </cell>
          <cell r="G1241">
            <v>2645.3388372893019</v>
          </cell>
          <cell r="H1241">
            <v>0</v>
          </cell>
          <cell r="N1241">
            <v>7690</v>
          </cell>
          <cell r="AK1241">
            <v>2645.3388372893019</v>
          </cell>
          <cell r="AL1241">
            <v>0</v>
          </cell>
          <cell r="AN1241">
            <v>0</v>
          </cell>
          <cell r="AO1241">
            <v>132.26694186446511</v>
          </cell>
          <cell r="AP1241">
            <v>92586.859305125559</v>
          </cell>
          <cell r="AQ1241">
            <v>158.7203302373581</v>
          </cell>
          <cell r="BG1241" t="b">
            <v>0</v>
          </cell>
          <cell r="BO1241" t="b">
            <v>0</v>
          </cell>
          <cell r="CA1241" t="b">
            <v>0</v>
          </cell>
          <cell r="CB1241" t="b">
            <v>0</v>
          </cell>
          <cell r="CD1241" t="b">
            <v>0</v>
          </cell>
          <cell r="CE1241" t="b">
            <v>0</v>
          </cell>
          <cell r="CG1241" t="b">
            <v>0</v>
          </cell>
          <cell r="CH1241" t="b">
            <v>0</v>
          </cell>
          <cell r="CP1241" t="str">
            <v>ERHYDDAM</v>
          </cell>
          <cell r="CT1241" t="b">
            <v>0</v>
          </cell>
          <cell r="CV1241" t="b">
            <v>0</v>
          </cell>
          <cell r="CX1241" t="b">
            <v>0</v>
          </cell>
          <cell r="CZ1241" t="b">
            <v>0</v>
          </cell>
          <cell r="DB1241" t="b">
            <v>0</v>
          </cell>
          <cell r="DD1241" t="b">
            <v>0</v>
          </cell>
          <cell r="DF1241" t="b">
            <v>0</v>
          </cell>
          <cell r="DH1241" t="b">
            <v>0</v>
          </cell>
          <cell r="DJ1241" t="b">
            <v>0</v>
          </cell>
          <cell r="DL1241" t="b">
            <v>0</v>
          </cell>
          <cell r="DN1241" t="b">
            <v>0</v>
          </cell>
          <cell r="DP1241" t="b">
            <v>0</v>
          </cell>
          <cell r="DV1241">
            <v>0</v>
          </cell>
          <cell r="DX1241">
            <v>0</v>
          </cell>
          <cell r="DZ1241">
            <v>0</v>
          </cell>
          <cell r="EB1241">
            <v>0</v>
          </cell>
          <cell r="ED1241">
            <v>0</v>
          </cell>
          <cell r="EF1241">
            <v>0</v>
          </cell>
          <cell r="EJ1241">
            <v>0</v>
          </cell>
          <cell r="EL1241">
            <v>0</v>
          </cell>
          <cell r="EN1241">
            <v>0</v>
          </cell>
          <cell r="EP1241">
            <v>0</v>
          </cell>
          <cell r="ER1241">
            <v>0</v>
          </cell>
          <cell r="ET1241">
            <v>0</v>
          </cell>
          <cell r="EX1241">
            <v>0</v>
          </cell>
          <cell r="EZ1241">
            <v>0</v>
          </cell>
          <cell r="FD1241">
            <v>0</v>
          </cell>
          <cell r="FF1241">
            <v>0</v>
          </cell>
        </row>
        <row r="1242">
          <cell r="A1242" t="str">
            <v>HydroNorgeU</v>
          </cell>
          <cell r="B1242" t="str">
            <v>Norge</v>
          </cell>
          <cell r="G1242">
            <v>2910.2167182662538</v>
          </cell>
          <cell r="H1242">
            <v>0</v>
          </cell>
          <cell r="N1242">
            <v>8460</v>
          </cell>
          <cell r="AK1242">
            <v>2910.2167182662538</v>
          </cell>
          <cell r="AL1242">
            <v>0</v>
          </cell>
          <cell r="AN1242">
            <v>0</v>
          </cell>
          <cell r="AO1242">
            <v>145.51083591331269</v>
          </cell>
          <cell r="AP1242">
            <v>101857.58513931888</v>
          </cell>
          <cell r="AQ1242">
            <v>174.61300309597522</v>
          </cell>
          <cell r="BG1242" t="b">
            <v>0</v>
          </cell>
          <cell r="BO1242" t="b">
            <v>0</v>
          </cell>
          <cell r="CA1242" t="b">
            <v>0</v>
          </cell>
          <cell r="CB1242" t="b">
            <v>0</v>
          </cell>
          <cell r="CD1242" t="b">
            <v>0</v>
          </cell>
          <cell r="CE1242" t="b">
            <v>0</v>
          </cell>
          <cell r="CG1242" t="b">
            <v>0</v>
          </cell>
          <cell r="CH1242" t="b">
            <v>0</v>
          </cell>
          <cell r="CP1242" t="str">
            <v>ERHYDDAM</v>
          </cell>
          <cell r="CT1242" t="b">
            <v>0</v>
          </cell>
          <cell r="CV1242" t="b">
            <v>0</v>
          </cell>
          <cell r="CX1242" t="b">
            <v>0</v>
          </cell>
          <cell r="CZ1242" t="b">
            <v>0</v>
          </cell>
          <cell r="DB1242" t="b">
            <v>0</v>
          </cell>
          <cell r="DD1242" t="b">
            <v>0</v>
          </cell>
          <cell r="DF1242" t="b">
            <v>0</v>
          </cell>
          <cell r="DH1242" t="b">
            <v>0</v>
          </cell>
          <cell r="DJ1242" t="b">
            <v>0</v>
          </cell>
          <cell r="DL1242" t="b">
            <v>0</v>
          </cell>
          <cell r="DN1242" t="b">
            <v>0</v>
          </cell>
          <cell r="DP1242" t="b">
            <v>0</v>
          </cell>
          <cell r="DV1242">
            <v>0</v>
          </cell>
          <cell r="DX1242">
            <v>0</v>
          </cell>
          <cell r="DZ1242">
            <v>0</v>
          </cell>
          <cell r="EB1242">
            <v>0</v>
          </cell>
          <cell r="ED1242">
            <v>0</v>
          </cell>
          <cell r="EF1242">
            <v>0</v>
          </cell>
          <cell r="EJ1242">
            <v>0</v>
          </cell>
          <cell r="EL1242">
            <v>0</v>
          </cell>
          <cell r="EN1242">
            <v>0</v>
          </cell>
          <cell r="EP1242">
            <v>0</v>
          </cell>
          <cell r="ER1242">
            <v>0</v>
          </cell>
          <cell r="ET1242">
            <v>0</v>
          </cell>
          <cell r="EX1242">
            <v>0</v>
          </cell>
          <cell r="EZ1242">
            <v>0</v>
          </cell>
          <cell r="FD1242">
            <v>0</v>
          </cell>
          <cell r="FF1242">
            <v>0</v>
          </cell>
        </row>
        <row r="1243">
          <cell r="A1243" t="str">
            <v>HydroNorgeU</v>
          </cell>
          <cell r="B1243" t="str">
            <v>Norge</v>
          </cell>
          <cell r="G1243">
            <v>3175.0945992432062</v>
          </cell>
          <cell r="H1243">
            <v>0</v>
          </cell>
          <cell r="N1243">
            <v>9230</v>
          </cell>
          <cell r="AK1243">
            <v>3175.0945992432062</v>
          </cell>
          <cell r="AL1243">
            <v>0</v>
          </cell>
          <cell r="AN1243">
            <v>0</v>
          </cell>
          <cell r="AO1243">
            <v>158.75472996216033</v>
          </cell>
          <cell r="AP1243">
            <v>111128.31097351221</v>
          </cell>
          <cell r="AQ1243">
            <v>190.50567595459236</v>
          </cell>
          <cell r="BG1243" t="b">
            <v>0</v>
          </cell>
          <cell r="BO1243" t="b">
            <v>0</v>
          </cell>
          <cell r="CA1243" t="b">
            <v>0</v>
          </cell>
          <cell r="CB1243" t="b">
            <v>0</v>
          </cell>
          <cell r="CD1243" t="b">
            <v>0</v>
          </cell>
          <cell r="CE1243" t="b">
            <v>0</v>
          </cell>
          <cell r="CG1243" t="b">
            <v>0</v>
          </cell>
          <cell r="CH1243" t="b">
            <v>0</v>
          </cell>
          <cell r="CP1243" t="str">
            <v>ERHYDDAM</v>
          </cell>
          <cell r="CT1243" t="b">
            <v>0</v>
          </cell>
          <cell r="CV1243" t="b">
            <v>0</v>
          </cell>
          <cell r="CX1243" t="b">
            <v>0</v>
          </cell>
          <cell r="CZ1243" t="b">
            <v>0</v>
          </cell>
          <cell r="DB1243" t="b">
            <v>0</v>
          </cell>
          <cell r="DD1243" t="b">
            <v>0</v>
          </cell>
          <cell r="DF1243" t="b">
            <v>0</v>
          </cell>
          <cell r="DH1243" t="b">
            <v>0</v>
          </cell>
          <cell r="DJ1243" t="b">
            <v>0</v>
          </cell>
          <cell r="DL1243" t="b">
            <v>0</v>
          </cell>
          <cell r="DN1243" t="b">
            <v>0</v>
          </cell>
          <cell r="DP1243" t="b">
            <v>0</v>
          </cell>
          <cell r="DV1243">
            <v>0</v>
          </cell>
          <cell r="DX1243">
            <v>0</v>
          </cell>
          <cell r="DZ1243">
            <v>0</v>
          </cell>
          <cell r="EB1243">
            <v>0</v>
          </cell>
          <cell r="ED1243">
            <v>0</v>
          </cell>
          <cell r="EF1243">
            <v>0</v>
          </cell>
          <cell r="EJ1243">
            <v>0</v>
          </cell>
          <cell r="EL1243">
            <v>0</v>
          </cell>
          <cell r="EN1243">
            <v>0</v>
          </cell>
          <cell r="EP1243">
            <v>0</v>
          </cell>
          <cell r="ER1243">
            <v>0</v>
          </cell>
          <cell r="ET1243">
            <v>0</v>
          </cell>
          <cell r="EX1243">
            <v>0</v>
          </cell>
          <cell r="EZ1243">
            <v>0</v>
          </cell>
          <cell r="FD1243">
            <v>0</v>
          </cell>
          <cell r="FF1243">
            <v>0</v>
          </cell>
        </row>
        <row r="1244">
          <cell r="A1244" t="str">
            <v>HydroNorgeU</v>
          </cell>
          <cell r="B1244" t="str">
            <v>Norge</v>
          </cell>
          <cell r="G1244">
            <v>3439.9724802201581</v>
          </cell>
          <cell r="H1244">
            <v>0</v>
          </cell>
          <cell r="N1244">
            <v>10000</v>
          </cell>
          <cell r="AK1244">
            <v>3439.9724802201581</v>
          </cell>
          <cell r="AL1244">
            <v>0</v>
          </cell>
          <cell r="AN1244">
            <v>0</v>
          </cell>
          <cell r="AO1244">
            <v>171.99862401100791</v>
          </cell>
          <cell r="AP1244">
            <v>120399.03680770553</v>
          </cell>
          <cell r="AQ1244">
            <v>206.39834881320948</v>
          </cell>
          <cell r="BG1244" t="b">
            <v>0</v>
          </cell>
          <cell r="BO1244" t="b">
            <v>0</v>
          </cell>
          <cell r="CA1244" t="b">
            <v>0</v>
          </cell>
          <cell r="CB1244" t="b">
            <v>0</v>
          </cell>
          <cell r="CD1244" t="b">
            <v>0</v>
          </cell>
          <cell r="CE1244" t="b">
            <v>0</v>
          </cell>
          <cell r="CG1244" t="b">
            <v>0</v>
          </cell>
          <cell r="CH1244" t="b">
            <v>0</v>
          </cell>
          <cell r="CP1244" t="str">
            <v>ERHYDDAM</v>
          </cell>
          <cell r="CT1244" t="b">
            <v>0</v>
          </cell>
          <cell r="CV1244" t="b">
            <v>0</v>
          </cell>
          <cell r="CX1244" t="b">
            <v>0</v>
          </cell>
          <cell r="CZ1244" t="b">
            <v>0</v>
          </cell>
          <cell r="DB1244" t="b">
            <v>0</v>
          </cell>
          <cell r="DD1244" t="b">
            <v>0</v>
          </cell>
          <cell r="DF1244" t="b">
            <v>0</v>
          </cell>
          <cell r="DH1244" t="b">
            <v>0</v>
          </cell>
          <cell r="DJ1244" t="b">
            <v>0</v>
          </cell>
          <cell r="DL1244" t="b">
            <v>0</v>
          </cell>
          <cell r="DN1244" t="b">
            <v>0</v>
          </cell>
          <cell r="DP1244" t="b">
            <v>0</v>
          </cell>
          <cell r="DV1244">
            <v>0</v>
          </cell>
          <cell r="DX1244">
            <v>0</v>
          </cell>
          <cell r="DZ1244">
            <v>0</v>
          </cell>
          <cell r="EB1244">
            <v>0</v>
          </cell>
          <cell r="ED1244">
            <v>0</v>
          </cell>
          <cell r="EF1244">
            <v>0</v>
          </cell>
          <cell r="EJ1244">
            <v>0</v>
          </cell>
          <cell r="EL1244">
            <v>0</v>
          </cell>
          <cell r="EN1244">
            <v>0</v>
          </cell>
          <cell r="EP1244">
            <v>0</v>
          </cell>
          <cell r="ER1244">
            <v>0</v>
          </cell>
          <cell r="ET1244">
            <v>0</v>
          </cell>
          <cell r="EX1244">
            <v>0</v>
          </cell>
          <cell r="EZ1244">
            <v>0</v>
          </cell>
          <cell r="FD1244">
            <v>0</v>
          </cell>
          <cell r="FF1244">
            <v>0</v>
          </cell>
        </row>
        <row r="1245">
          <cell r="A1245" t="str">
            <v>HydroNorgeU</v>
          </cell>
          <cell r="B1245" t="str">
            <v>Norge</v>
          </cell>
          <cell r="G1245">
            <v>3485.8387799564271</v>
          </cell>
          <cell r="H1245">
            <v>0</v>
          </cell>
          <cell r="N1245">
            <v>10133.333333333334</v>
          </cell>
          <cell r="AK1245">
            <v>3485.8387799564271</v>
          </cell>
          <cell r="AL1245">
            <v>0</v>
          </cell>
          <cell r="AN1245">
            <v>0</v>
          </cell>
          <cell r="AO1245">
            <v>174.29193899782138</v>
          </cell>
          <cell r="AP1245">
            <v>122004.35729847495</v>
          </cell>
          <cell r="AQ1245">
            <v>209.15032679738562</v>
          </cell>
          <cell r="BG1245" t="b">
            <v>0</v>
          </cell>
          <cell r="BO1245" t="b">
            <v>0</v>
          </cell>
          <cell r="CA1245" t="b">
            <v>0</v>
          </cell>
          <cell r="CB1245" t="b">
            <v>0</v>
          </cell>
          <cell r="CD1245" t="b">
            <v>0</v>
          </cell>
          <cell r="CE1245" t="b">
            <v>0</v>
          </cell>
          <cell r="CG1245" t="b">
            <v>0</v>
          </cell>
          <cell r="CH1245" t="b">
            <v>0</v>
          </cell>
          <cell r="CP1245" t="str">
            <v>ERHYDDAM</v>
          </cell>
          <cell r="CT1245" t="b">
            <v>0</v>
          </cell>
          <cell r="CV1245" t="b">
            <v>0</v>
          </cell>
          <cell r="CX1245" t="b">
            <v>0</v>
          </cell>
          <cell r="CZ1245" t="b">
            <v>0</v>
          </cell>
          <cell r="DB1245" t="b">
            <v>0</v>
          </cell>
          <cell r="DD1245" t="b">
            <v>0</v>
          </cell>
          <cell r="DF1245" t="b">
            <v>0</v>
          </cell>
          <cell r="DH1245" t="b">
            <v>0</v>
          </cell>
          <cell r="DJ1245" t="b">
            <v>0</v>
          </cell>
          <cell r="DL1245" t="b">
            <v>0</v>
          </cell>
          <cell r="DN1245" t="b">
            <v>0</v>
          </cell>
          <cell r="DP1245" t="b">
            <v>0</v>
          </cell>
          <cell r="DV1245">
            <v>0</v>
          </cell>
          <cell r="DX1245">
            <v>0</v>
          </cell>
          <cell r="DZ1245">
            <v>0</v>
          </cell>
          <cell r="EB1245">
            <v>0</v>
          </cell>
          <cell r="ED1245">
            <v>0</v>
          </cell>
          <cell r="EF1245">
            <v>0</v>
          </cell>
          <cell r="EJ1245">
            <v>0</v>
          </cell>
          <cell r="EL1245">
            <v>0</v>
          </cell>
          <cell r="EN1245">
            <v>0</v>
          </cell>
          <cell r="EP1245">
            <v>0</v>
          </cell>
          <cell r="ER1245">
            <v>0</v>
          </cell>
          <cell r="ET1245">
            <v>0</v>
          </cell>
          <cell r="EX1245">
            <v>0</v>
          </cell>
          <cell r="EZ1245">
            <v>0</v>
          </cell>
          <cell r="FD1245">
            <v>0</v>
          </cell>
          <cell r="FF1245">
            <v>0</v>
          </cell>
        </row>
        <row r="1246">
          <cell r="A1246" t="str">
            <v>HydroNorgeU</v>
          </cell>
          <cell r="B1246" t="str">
            <v>Norge</v>
          </cell>
          <cell r="G1246">
            <v>3531.705079692696</v>
          </cell>
          <cell r="H1246">
            <v>0</v>
          </cell>
          <cell r="N1246">
            <v>10266.666666666668</v>
          </cell>
          <cell r="AK1246">
            <v>3531.705079692696</v>
          </cell>
          <cell r="AL1246">
            <v>0</v>
          </cell>
          <cell r="AN1246">
            <v>0</v>
          </cell>
          <cell r="AO1246">
            <v>176.58525398463482</v>
          </cell>
          <cell r="AP1246">
            <v>123609.67778924436</v>
          </cell>
          <cell r="AQ1246">
            <v>211.90230478156175</v>
          </cell>
          <cell r="BG1246" t="b">
            <v>0</v>
          </cell>
          <cell r="BO1246" t="b">
            <v>0</v>
          </cell>
          <cell r="CA1246" t="b">
            <v>0</v>
          </cell>
          <cell r="CB1246" t="b">
            <v>0</v>
          </cell>
          <cell r="CD1246" t="b">
            <v>0</v>
          </cell>
          <cell r="CE1246" t="b">
            <v>0</v>
          </cell>
          <cell r="CG1246" t="b">
            <v>0</v>
          </cell>
          <cell r="CH1246" t="b">
            <v>0</v>
          </cell>
          <cell r="CP1246" t="str">
            <v>ERHYDDAM</v>
          </cell>
          <cell r="CT1246" t="b">
            <v>0</v>
          </cell>
          <cell r="CV1246" t="b">
            <v>0</v>
          </cell>
          <cell r="CX1246" t="b">
            <v>0</v>
          </cell>
          <cell r="CZ1246" t="b">
            <v>0</v>
          </cell>
          <cell r="DB1246" t="b">
            <v>0</v>
          </cell>
          <cell r="DD1246" t="b">
            <v>0</v>
          </cell>
          <cell r="DF1246" t="b">
            <v>0</v>
          </cell>
          <cell r="DH1246" t="b">
            <v>0</v>
          </cell>
          <cell r="DJ1246" t="b">
            <v>0</v>
          </cell>
          <cell r="DL1246" t="b">
            <v>0</v>
          </cell>
          <cell r="DN1246" t="b">
            <v>0</v>
          </cell>
          <cell r="DP1246" t="b">
            <v>0</v>
          </cell>
          <cell r="DV1246">
            <v>0</v>
          </cell>
          <cell r="DX1246">
            <v>0</v>
          </cell>
          <cell r="DZ1246">
            <v>0</v>
          </cell>
          <cell r="EB1246">
            <v>0</v>
          </cell>
          <cell r="ED1246">
            <v>0</v>
          </cell>
          <cell r="EF1246">
            <v>0</v>
          </cell>
          <cell r="EJ1246">
            <v>0</v>
          </cell>
          <cell r="EL1246">
            <v>0</v>
          </cell>
          <cell r="EN1246">
            <v>0</v>
          </cell>
          <cell r="EP1246">
            <v>0</v>
          </cell>
          <cell r="ER1246">
            <v>0</v>
          </cell>
          <cell r="ET1246">
            <v>0</v>
          </cell>
          <cell r="EX1246">
            <v>0</v>
          </cell>
          <cell r="EZ1246">
            <v>0</v>
          </cell>
          <cell r="FD1246">
            <v>0</v>
          </cell>
          <cell r="FF1246">
            <v>0</v>
          </cell>
        </row>
        <row r="1247">
          <cell r="A1247" t="str">
            <v>HydroNorgeU</v>
          </cell>
          <cell r="B1247" t="str">
            <v>Norge</v>
          </cell>
          <cell r="G1247">
            <v>3577.571379428965</v>
          </cell>
          <cell r="H1247">
            <v>0</v>
          </cell>
          <cell r="N1247">
            <v>10400.000000000002</v>
          </cell>
          <cell r="AK1247">
            <v>3577.571379428965</v>
          </cell>
          <cell r="AL1247">
            <v>0</v>
          </cell>
          <cell r="AN1247">
            <v>0</v>
          </cell>
          <cell r="AO1247">
            <v>178.87856897144826</v>
          </cell>
          <cell r="AP1247">
            <v>125214.99828001378</v>
          </cell>
          <cell r="AQ1247">
            <v>214.65428276573789</v>
          </cell>
          <cell r="BG1247" t="b">
            <v>0</v>
          </cell>
          <cell r="BO1247" t="b">
            <v>0</v>
          </cell>
          <cell r="CA1247" t="b">
            <v>0</v>
          </cell>
          <cell r="CB1247" t="b">
            <v>0</v>
          </cell>
          <cell r="CD1247" t="b">
            <v>0</v>
          </cell>
          <cell r="CE1247" t="b">
            <v>0</v>
          </cell>
          <cell r="CG1247" t="b">
            <v>0</v>
          </cell>
          <cell r="CH1247" t="b">
            <v>0</v>
          </cell>
          <cell r="CP1247" t="str">
            <v>ERHYDDAM</v>
          </cell>
          <cell r="CT1247" t="b">
            <v>0</v>
          </cell>
          <cell r="CV1247" t="b">
            <v>0</v>
          </cell>
          <cell r="CX1247" t="b">
            <v>0</v>
          </cell>
          <cell r="CZ1247" t="b">
            <v>0</v>
          </cell>
          <cell r="DB1247" t="b">
            <v>0</v>
          </cell>
          <cell r="DD1247" t="b">
            <v>0</v>
          </cell>
          <cell r="DF1247" t="b">
            <v>0</v>
          </cell>
          <cell r="DH1247" t="b">
            <v>0</v>
          </cell>
          <cell r="DJ1247" t="b">
            <v>0</v>
          </cell>
          <cell r="DL1247" t="b">
            <v>0</v>
          </cell>
          <cell r="DN1247" t="b">
            <v>0</v>
          </cell>
          <cell r="DP1247" t="b">
            <v>0</v>
          </cell>
          <cell r="DV1247">
            <v>0</v>
          </cell>
          <cell r="DX1247">
            <v>0</v>
          </cell>
          <cell r="DZ1247">
            <v>0</v>
          </cell>
          <cell r="EB1247">
            <v>0</v>
          </cell>
          <cell r="ED1247">
            <v>0</v>
          </cell>
          <cell r="EF1247">
            <v>0</v>
          </cell>
          <cell r="EJ1247">
            <v>0</v>
          </cell>
          <cell r="EL1247">
            <v>0</v>
          </cell>
          <cell r="EN1247">
            <v>0</v>
          </cell>
          <cell r="EP1247">
            <v>0</v>
          </cell>
          <cell r="ER1247">
            <v>0</v>
          </cell>
          <cell r="ET1247">
            <v>0</v>
          </cell>
          <cell r="EX1247">
            <v>0</v>
          </cell>
          <cell r="EZ1247">
            <v>0</v>
          </cell>
          <cell r="FD1247">
            <v>0</v>
          </cell>
          <cell r="FF1247">
            <v>0</v>
          </cell>
        </row>
        <row r="1248">
          <cell r="A1248" t="str">
            <v>HydroNorgeU</v>
          </cell>
          <cell r="B1248" t="str">
            <v>Norge</v>
          </cell>
          <cell r="G1248">
            <v>3623.4376791652339</v>
          </cell>
          <cell r="H1248">
            <v>0</v>
          </cell>
          <cell r="N1248">
            <v>10533.333333333336</v>
          </cell>
          <cell r="AK1248">
            <v>3623.4376791652339</v>
          </cell>
          <cell r="AL1248">
            <v>0</v>
          </cell>
          <cell r="AN1248">
            <v>0</v>
          </cell>
          <cell r="AO1248">
            <v>181.1718839582617</v>
          </cell>
          <cell r="AP1248">
            <v>126820.31877078318</v>
          </cell>
          <cell r="AQ1248">
            <v>217.40626074991403</v>
          </cell>
          <cell r="BG1248" t="b">
            <v>0</v>
          </cell>
          <cell r="BO1248" t="b">
            <v>0</v>
          </cell>
          <cell r="CA1248" t="b">
            <v>0</v>
          </cell>
          <cell r="CB1248" t="b">
            <v>0</v>
          </cell>
          <cell r="CD1248" t="b">
            <v>0</v>
          </cell>
          <cell r="CE1248" t="b">
            <v>0</v>
          </cell>
          <cell r="CG1248" t="b">
            <v>0</v>
          </cell>
          <cell r="CH1248" t="b">
            <v>0</v>
          </cell>
          <cell r="CP1248" t="str">
            <v>ERHYDDAM</v>
          </cell>
          <cell r="CT1248" t="b">
            <v>0</v>
          </cell>
          <cell r="CV1248" t="b">
            <v>0</v>
          </cell>
          <cell r="CX1248" t="b">
            <v>0</v>
          </cell>
          <cell r="CZ1248" t="b">
            <v>0</v>
          </cell>
          <cell r="DB1248" t="b">
            <v>0</v>
          </cell>
          <cell r="DD1248" t="b">
            <v>0</v>
          </cell>
          <cell r="DF1248" t="b">
            <v>0</v>
          </cell>
          <cell r="DH1248" t="b">
            <v>0</v>
          </cell>
          <cell r="DJ1248" t="b">
            <v>0</v>
          </cell>
          <cell r="DL1248" t="b">
            <v>0</v>
          </cell>
          <cell r="DN1248" t="b">
            <v>0</v>
          </cell>
          <cell r="DP1248" t="b">
            <v>0</v>
          </cell>
          <cell r="DV1248">
            <v>0</v>
          </cell>
          <cell r="DX1248">
            <v>0</v>
          </cell>
          <cell r="DZ1248">
            <v>0</v>
          </cell>
          <cell r="EB1248">
            <v>0</v>
          </cell>
          <cell r="ED1248">
            <v>0</v>
          </cell>
          <cell r="EF1248">
            <v>0</v>
          </cell>
          <cell r="EJ1248">
            <v>0</v>
          </cell>
          <cell r="EL1248">
            <v>0</v>
          </cell>
          <cell r="EN1248">
            <v>0</v>
          </cell>
          <cell r="EP1248">
            <v>0</v>
          </cell>
          <cell r="ER1248">
            <v>0</v>
          </cell>
          <cell r="ET1248">
            <v>0</v>
          </cell>
          <cell r="EX1248">
            <v>0</v>
          </cell>
          <cell r="EZ1248">
            <v>0</v>
          </cell>
          <cell r="FD1248">
            <v>0</v>
          </cell>
          <cell r="FF1248">
            <v>0</v>
          </cell>
        </row>
        <row r="1249">
          <cell r="A1249" t="str">
            <v>HydroNorgeU</v>
          </cell>
          <cell r="B1249" t="str">
            <v>Norge</v>
          </cell>
          <cell r="G1249">
            <v>3669.3039789015033</v>
          </cell>
          <cell r="H1249">
            <v>0</v>
          </cell>
          <cell r="N1249">
            <v>10666.66666666667</v>
          </cell>
          <cell r="AK1249">
            <v>3669.3039789015033</v>
          </cell>
          <cell r="AL1249">
            <v>0</v>
          </cell>
          <cell r="AN1249">
            <v>0</v>
          </cell>
          <cell r="AO1249">
            <v>183.46519894507517</v>
          </cell>
          <cell r="AP1249">
            <v>128425.63926155261</v>
          </cell>
          <cell r="AQ1249">
            <v>220.15823873409019</v>
          </cell>
          <cell r="BG1249" t="b">
            <v>0</v>
          </cell>
          <cell r="BO1249" t="b">
            <v>0</v>
          </cell>
          <cell r="CA1249" t="b">
            <v>0</v>
          </cell>
          <cell r="CB1249" t="b">
            <v>0</v>
          </cell>
          <cell r="CD1249" t="b">
            <v>0</v>
          </cell>
          <cell r="CE1249" t="b">
            <v>0</v>
          </cell>
          <cell r="CG1249" t="b">
            <v>0</v>
          </cell>
          <cell r="CH1249" t="b">
            <v>0</v>
          </cell>
          <cell r="CP1249" t="str">
            <v>ERHYDDAM</v>
          </cell>
          <cell r="CT1249" t="b">
            <v>0</v>
          </cell>
          <cell r="CV1249" t="b">
            <v>0</v>
          </cell>
          <cell r="CX1249" t="b">
            <v>0</v>
          </cell>
          <cell r="CZ1249" t="b">
            <v>0</v>
          </cell>
          <cell r="DB1249" t="b">
            <v>0</v>
          </cell>
          <cell r="DD1249" t="b">
            <v>0</v>
          </cell>
          <cell r="DF1249" t="b">
            <v>0</v>
          </cell>
          <cell r="DH1249" t="b">
            <v>0</v>
          </cell>
          <cell r="DJ1249" t="b">
            <v>0</v>
          </cell>
          <cell r="DL1249" t="b">
            <v>0</v>
          </cell>
          <cell r="DN1249" t="b">
            <v>0</v>
          </cell>
          <cell r="DP1249" t="b">
            <v>0</v>
          </cell>
          <cell r="DV1249">
            <v>0</v>
          </cell>
          <cell r="DX1249">
            <v>0</v>
          </cell>
          <cell r="DZ1249">
            <v>0</v>
          </cell>
          <cell r="EB1249">
            <v>0</v>
          </cell>
          <cell r="ED1249">
            <v>0</v>
          </cell>
          <cell r="EF1249">
            <v>0</v>
          </cell>
          <cell r="EJ1249">
            <v>0</v>
          </cell>
          <cell r="EL1249">
            <v>0</v>
          </cell>
          <cell r="EN1249">
            <v>0</v>
          </cell>
          <cell r="EP1249">
            <v>0</v>
          </cell>
          <cell r="ER1249">
            <v>0</v>
          </cell>
          <cell r="ET1249">
            <v>0</v>
          </cell>
          <cell r="EX1249">
            <v>0</v>
          </cell>
          <cell r="EZ1249">
            <v>0</v>
          </cell>
          <cell r="FD1249">
            <v>0</v>
          </cell>
          <cell r="FF1249">
            <v>0</v>
          </cell>
        </row>
        <row r="1250">
          <cell r="A1250" t="str">
            <v>HydroNorgeU</v>
          </cell>
          <cell r="B1250" t="str">
            <v>Norge</v>
          </cell>
          <cell r="G1250">
            <v>3715.1702786377723</v>
          </cell>
          <cell r="H1250">
            <v>0</v>
          </cell>
          <cell r="N1250">
            <v>10800.000000000004</v>
          </cell>
          <cell r="AK1250">
            <v>3715.1702786377723</v>
          </cell>
          <cell r="AL1250">
            <v>0</v>
          </cell>
          <cell r="AN1250">
            <v>0</v>
          </cell>
          <cell r="AO1250">
            <v>185.75851393188861</v>
          </cell>
          <cell r="AP1250">
            <v>130030.95975232203</v>
          </cell>
          <cell r="AQ1250">
            <v>222.91021671826633</v>
          </cell>
          <cell r="BG1250" t="b">
            <v>0</v>
          </cell>
          <cell r="BO1250" t="b">
            <v>0</v>
          </cell>
          <cell r="CA1250" t="b">
            <v>0</v>
          </cell>
          <cell r="CB1250" t="b">
            <v>0</v>
          </cell>
          <cell r="CD1250" t="b">
            <v>0</v>
          </cell>
          <cell r="CE1250" t="b">
            <v>0</v>
          </cell>
          <cell r="CG1250" t="b">
            <v>0</v>
          </cell>
          <cell r="CH1250" t="b">
            <v>0</v>
          </cell>
          <cell r="CP1250" t="str">
            <v>ERHYDDAM</v>
          </cell>
          <cell r="CT1250" t="b">
            <v>0</v>
          </cell>
          <cell r="CV1250" t="b">
            <v>0</v>
          </cell>
          <cell r="CX1250" t="b">
            <v>0</v>
          </cell>
          <cell r="CZ1250" t="b">
            <v>0</v>
          </cell>
          <cell r="DB1250" t="b">
            <v>0</v>
          </cell>
          <cell r="DD1250" t="b">
            <v>0</v>
          </cell>
          <cell r="DF1250" t="b">
            <v>0</v>
          </cell>
          <cell r="DH1250" t="b">
            <v>0</v>
          </cell>
          <cell r="DJ1250" t="b">
            <v>0</v>
          </cell>
          <cell r="DL1250" t="b">
            <v>0</v>
          </cell>
          <cell r="DN1250" t="b">
            <v>0</v>
          </cell>
          <cell r="DP1250" t="b">
            <v>0</v>
          </cell>
          <cell r="DV1250">
            <v>0</v>
          </cell>
          <cell r="DX1250">
            <v>0</v>
          </cell>
          <cell r="DZ1250">
            <v>0</v>
          </cell>
          <cell r="EB1250">
            <v>0</v>
          </cell>
          <cell r="ED1250">
            <v>0</v>
          </cell>
          <cell r="EF1250">
            <v>0</v>
          </cell>
          <cell r="EJ1250">
            <v>0</v>
          </cell>
          <cell r="EL1250">
            <v>0</v>
          </cell>
          <cell r="EN1250">
            <v>0</v>
          </cell>
          <cell r="EP1250">
            <v>0</v>
          </cell>
          <cell r="ER1250">
            <v>0</v>
          </cell>
          <cell r="ET1250">
            <v>0</v>
          </cell>
          <cell r="EX1250">
            <v>0</v>
          </cell>
          <cell r="EZ1250">
            <v>0</v>
          </cell>
          <cell r="FD1250">
            <v>0</v>
          </cell>
          <cell r="FF1250">
            <v>0</v>
          </cell>
        </row>
        <row r="1251">
          <cell r="A1251" t="str">
            <v>HydroNorgeU</v>
          </cell>
          <cell r="B1251" t="str">
            <v>Norge</v>
          </cell>
          <cell r="G1251">
            <v>3761.0365783740413</v>
          </cell>
          <cell r="H1251">
            <v>0</v>
          </cell>
          <cell r="N1251">
            <v>10933.333333333338</v>
          </cell>
          <cell r="AK1251">
            <v>3761.0365783740413</v>
          </cell>
          <cell r="AL1251">
            <v>0</v>
          </cell>
          <cell r="AN1251">
            <v>0</v>
          </cell>
          <cell r="AO1251">
            <v>188.05182891870209</v>
          </cell>
          <cell r="AP1251">
            <v>131636.28024309143</v>
          </cell>
          <cell r="AQ1251">
            <v>225.66219470244246</v>
          </cell>
          <cell r="BG1251" t="b">
            <v>0</v>
          </cell>
          <cell r="BO1251" t="b">
            <v>0</v>
          </cell>
          <cell r="CA1251" t="b">
            <v>0</v>
          </cell>
          <cell r="CB1251" t="b">
            <v>0</v>
          </cell>
          <cell r="CD1251" t="b">
            <v>0</v>
          </cell>
          <cell r="CE1251" t="b">
            <v>0</v>
          </cell>
          <cell r="CG1251" t="b">
            <v>0</v>
          </cell>
          <cell r="CH1251" t="b">
            <v>0</v>
          </cell>
          <cell r="CP1251" t="str">
            <v>ERHYDDAM</v>
          </cell>
          <cell r="CT1251" t="b">
            <v>0</v>
          </cell>
          <cell r="CV1251" t="b">
            <v>0</v>
          </cell>
          <cell r="CX1251" t="b">
            <v>0</v>
          </cell>
          <cell r="CZ1251" t="b">
            <v>0</v>
          </cell>
          <cell r="DB1251" t="b">
            <v>0</v>
          </cell>
          <cell r="DD1251" t="b">
            <v>0</v>
          </cell>
          <cell r="DF1251" t="b">
            <v>0</v>
          </cell>
          <cell r="DH1251" t="b">
            <v>0</v>
          </cell>
          <cell r="DJ1251" t="b">
            <v>0</v>
          </cell>
          <cell r="DL1251" t="b">
            <v>0</v>
          </cell>
          <cell r="DN1251" t="b">
            <v>0</v>
          </cell>
          <cell r="DP1251" t="b">
            <v>0</v>
          </cell>
          <cell r="DV1251">
            <v>0</v>
          </cell>
          <cell r="DX1251">
            <v>0</v>
          </cell>
          <cell r="DZ1251">
            <v>0</v>
          </cell>
          <cell r="EB1251">
            <v>0</v>
          </cell>
          <cell r="ED1251">
            <v>0</v>
          </cell>
          <cell r="EF1251">
            <v>0</v>
          </cell>
          <cell r="EJ1251">
            <v>0</v>
          </cell>
          <cell r="EL1251">
            <v>0</v>
          </cell>
          <cell r="EN1251">
            <v>0</v>
          </cell>
          <cell r="EP1251">
            <v>0</v>
          </cell>
          <cell r="ER1251">
            <v>0</v>
          </cell>
          <cell r="ET1251">
            <v>0</v>
          </cell>
          <cell r="EX1251">
            <v>0</v>
          </cell>
          <cell r="EZ1251">
            <v>0</v>
          </cell>
          <cell r="FD1251">
            <v>0</v>
          </cell>
          <cell r="FF1251">
            <v>0</v>
          </cell>
        </row>
        <row r="1252">
          <cell r="A1252" t="str">
            <v>HydroNorgeU</v>
          </cell>
          <cell r="B1252" t="str">
            <v>Norge</v>
          </cell>
          <cell r="G1252">
            <v>3806.9028781103102</v>
          </cell>
          <cell r="H1252">
            <v>0</v>
          </cell>
          <cell r="N1252">
            <v>11066.666666666672</v>
          </cell>
          <cell r="AK1252">
            <v>3806.9028781103102</v>
          </cell>
          <cell r="AL1252">
            <v>0</v>
          </cell>
          <cell r="AN1252">
            <v>0</v>
          </cell>
          <cell r="AO1252">
            <v>190.34514390551553</v>
          </cell>
          <cell r="AP1252">
            <v>133241.60073386086</v>
          </cell>
          <cell r="AQ1252">
            <v>228.4141726866186</v>
          </cell>
          <cell r="BG1252" t="b">
            <v>0</v>
          </cell>
          <cell r="BO1252" t="b">
            <v>0</v>
          </cell>
          <cell r="CA1252" t="b">
            <v>0</v>
          </cell>
          <cell r="CB1252" t="b">
            <v>0</v>
          </cell>
          <cell r="CD1252" t="b">
            <v>0</v>
          </cell>
          <cell r="CE1252" t="b">
            <v>0</v>
          </cell>
          <cell r="CG1252" t="b">
            <v>0</v>
          </cell>
          <cell r="CH1252" t="b">
            <v>0</v>
          </cell>
          <cell r="CP1252" t="str">
            <v>ERHYDDAM</v>
          </cell>
          <cell r="CT1252" t="b">
            <v>0</v>
          </cell>
          <cell r="CV1252" t="b">
            <v>0</v>
          </cell>
          <cell r="CX1252" t="b">
            <v>0</v>
          </cell>
          <cell r="CZ1252" t="b">
            <v>0</v>
          </cell>
          <cell r="DB1252" t="b">
            <v>0</v>
          </cell>
          <cell r="DD1252" t="b">
            <v>0</v>
          </cell>
          <cell r="DF1252" t="b">
            <v>0</v>
          </cell>
          <cell r="DH1252" t="b">
            <v>0</v>
          </cell>
          <cell r="DJ1252" t="b">
            <v>0</v>
          </cell>
          <cell r="DL1252" t="b">
            <v>0</v>
          </cell>
          <cell r="DN1252" t="b">
            <v>0</v>
          </cell>
          <cell r="DP1252" t="b">
            <v>0</v>
          </cell>
          <cell r="DV1252">
            <v>0</v>
          </cell>
          <cell r="DX1252">
            <v>0</v>
          </cell>
          <cell r="DZ1252">
            <v>0</v>
          </cell>
          <cell r="EB1252">
            <v>0</v>
          </cell>
          <cell r="ED1252">
            <v>0</v>
          </cell>
          <cell r="EF1252">
            <v>0</v>
          </cell>
          <cell r="EJ1252">
            <v>0</v>
          </cell>
          <cell r="EL1252">
            <v>0</v>
          </cell>
          <cell r="EN1252">
            <v>0</v>
          </cell>
          <cell r="EP1252">
            <v>0</v>
          </cell>
          <cell r="ER1252">
            <v>0</v>
          </cell>
          <cell r="ET1252">
            <v>0</v>
          </cell>
          <cell r="EX1252">
            <v>0</v>
          </cell>
          <cell r="EZ1252">
            <v>0</v>
          </cell>
          <cell r="FD1252">
            <v>0</v>
          </cell>
          <cell r="FF1252">
            <v>0</v>
          </cell>
        </row>
        <row r="1253">
          <cell r="A1253" t="str">
            <v>HydroNorgeU</v>
          </cell>
          <cell r="B1253" t="str">
            <v>Norge</v>
          </cell>
          <cell r="G1253">
            <v>3852.7691778465792</v>
          </cell>
          <cell r="H1253">
            <v>0</v>
          </cell>
          <cell r="N1253">
            <v>11200.000000000005</v>
          </cell>
          <cell r="AK1253">
            <v>3852.7691778465792</v>
          </cell>
          <cell r="AL1253">
            <v>0</v>
          </cell>
          <cell r="AN1253">
            <v>0</v>
          </cell>
          <cell r="AO1253">
            <v>192.63845889232897</v>
          </cell>
          <cell r="AP1253">
            <v>134846.92122463026</v>
          </cell>
          <cell r="AQ1253">
            <v>231.16615067079474</v>
          </cell>
          <cell r="BG1253" t="b">
            <v>0</v>
          </cell>
          <cell r="BO1253" t="b">
            <v>0</v>
          </cell>
          <cell r="CA1253" t="b">
            <v>0</v>
          </cell>
          <cell r="CB1253" t="b">
            <v>0</v>
          </cell>
          <cell r="CD1253" t="b">
            <v>0</v>
          </cell>
          <cell r="CE1253" t="b">
            <v>0</v>
          </cell>
          <cell r="CG1253" t="b">
            <v>0</v>
          </cell>
          <cell r="CH1253" t="b">
            <v>0</v>
          </cell>
          <cell r="CP1253" t="str">
            <v>ERHYDDAM</v>
          </cell>
          <cell r="CT1253" t="b">
            <v>0</v>
          </cell>
          <cell r="CV1253" t="b">
            <v>0</v>
          </cell>
          <cell r="CX1253" t="b">
            <v>0</v>
          </cell>
          <cell r="CZ1253" t="b">
            <v>0</v>
          </cell>
          <cell r="DB1253" t="b">
            <v>0</v>
          </cell>
          <cell r="DD1253" t="b">
            <v>0</v>
          </cell>
          <cell r="DF1253" t="b">
            <v>0</v>
          </cell>
          <cell r="DH1253" t="b">
            <v>0</v>
          </cell>
          <cell r="DJ1253" t="b">
            <v>0</v>
          </cell>
          <cell r="DL1253" t="b">
            <v>0</v>
          </cell>
          <cell r="DN1253" t="b">
            <v>0</v>
          </cell>
          <cell r="DP1253" t="b">
            <v>0</v>
          </cell>
          <cell r="DV1253">
            <v>0</v>
          </cell>
          <cell r="DX1253">
            <v>0</v>
          </cell>
          <cell r="DZ1253">
            <v>0</v>
          </cell>
          <cell r="EB1253">
            <v>0</v>
          </cell>
          <cell r="ED1253">
            <v>0</v>
          </cell>
          <cell r="EF1253">
            <v>0</v>
          </cell>
          <cell r="EJ1253">
            <v>0</v>
          </cell>
          <cell r="EL1253">
            <v>0</v>
          </cell>
          <cell r="EN1253">
            <v>0</v>
          </cell>
          <cell r="EP1253">
            <v>0</v>
          </cell>
          <cell r="ER1253">
            <v>0</v>
          </cell>
          <cell r="ET1253">
            <v>0</v>
          </cell>
          <cell r="EX1253">
            <v>0</v>
          </cell>
          <cell r="EZ1253">
            <v>0</v>
          </cell>
          <cell r="FD1253">
            <v>0</v>
          </cell>
          <cell r="FF1253">
            <v>0</v>
          </cell>
        </row>
        <row r="1254">
          <cell r="A1254" t="str">
            <v>HydroNorgeU</v>
          </cell>
          <cell r="B1254" t="str">
            <v>Norge</v>
          </cell>
          <cell r="G1254">
            <v>3898.6354775828481</v>
          </cell>
          <cell r="H1254">
            <v>0</v>
          </cell>
          <cell r="N1254">
            <v>11333.333333333339</v>
          </cell>
          <cell r="AK1254">
            <v>3898.6354775828481</v>
          </cell>
          <cell r="AL1254">
            <v>0</v>
          </cell>
          <cell r="AN1254">
            <v>0</v>
          </cell>
          <cell r="AO1254">
            <v>194.93177387914241</v>
          </cell>
          <cell r="AP1254">
            <v>136452.24171539969</v>
          </cell>
          <cell r="AQ1254">
            <v>233.91812865497087</v>
          </cell>
          <cell r="BG1254" t="b">
            <v>0</v>
          </cell>
          <cell r="BO1254" t="b">
            <v>0</v>
          </cell>
          <cell r="CA1254" t="b">
            <v>0</v>
          </cell>
          <cell r="CB1254" t="b">
            <v>0</v>
          </cell>
          <cell r="CD1254" t="b">
            <v>0</v>
          </cell>
          <cell r="CE1254" t="b">
            <v>0</v>
          </cell>
          <cell r="CG1254" t="b">
            <v>0</v>
          </cell>
          <cell r="CH1254" t="b">
            <v>0</v>
          </cell>
          <cell r="CP1254" t="str">
            <v>ERHYDDAM</v>
          </cell>
          <cell r="CT1254" t="b">
            <v>0</v>
          </cell>
          <cell r="CV1254" t="b">
            <v>0</v>
          </cell>
          <cell r="CX1254" t="b">
            <v>0</v>
          </cell>
          <cell r="CZ1254" t="b">
            <v>0</v>
          </cell>
          <cell r="DB1254" t="b">
            <v>0</v>
          </cell>
          <cell r="DD1254" t="b">
            <v>0</v>
          </cell>
          <cell r="DF1254" t="b">
            <v>0</v>
          </cell>
          <cell r="DH1254" t="b">
            <v>0</v>
          </cell>
          <cell r="DJ1254" t="b">
            <v>0</v>
          </cell>
          <cell r="DL1254" t="b">
            <v>0</v>
          </cell>
          <cell r="DN1254" t="b">
            <v>0</v>
          </cell>
          <cell r="DP1254" t="b">
            <v>0</v>
          </cell>
          <cell r="DV1254">
            <v>0</v>
          </cell>
          <cell r="DX1254">
            <v>0</v>
          </cell>
          <cell r="DZ1254">
            <v>0</v>
          </cell>
          <cell r="EB1254">
            <v>0</v>
          </cell>
          <cell r="ED1254">
            <v>0</v>
          </cell>
          <cell r="EF1254">
            <v>0</v>
          </cell>
          <cell r="EJ1254">
            <v>0</v>
          </cell>
          <cell r="EL1254">
            <v>0</v>
          </cell>
          <cell r="EN1254">
            <v>0</v>
          </cell>
          <cell r="EP1254">
            <v>0</v>
          </cell>
          <cell r="ER1254">
            <v>0</v>
          </cell>
          <cell r="ET1254">
            <v>0</v>
          </cell>
          <cell r="EX1254">
            <v>0</v>
          </cell>
          <cell r="EZ1254">
            <v>0</v>
          </cell>
          <cell r="FD1254">
            <v>0</v>
          </cell>
          <cell r="FF1254">
            <v>0</v>
          </cell>
        </row>
        <row r="1255">
          <cell r="A1255" t="str">
            <v>HydroNorgeU</v>
          </cell>
          <cell r="B1255" t="str">
            <v>Norge</v>
          </cell>
          <cell r="G1255">
            <v>3944.5017773191171</v>
          </cell>
          <cell r="H1255">
            <v>0</v>
          </cell>
          <cell r="N1255">
            <v>11466.666666666673</v>
          </cell>
          <cell r="AK1255">
            <v>3944.5017773191171</v>
          </cell>
          <cell r="AL1255">
            <v>0</v>
          </cell>
          <cell r="AN1255">
            <v>0</v>
          </cell>
          <cell r="AO1255">
            <v>197.22508886595585</v>
          </cell>
          <cell r="AP1255">
            <v>138057.5622061691</v>
          </cell>
          <cell r="AQ1255">
            <v>236.67010663914701</v>
          </cell>
          <cell r="BG1255" t="b">
            <v>0</v>
          </cell>
          <cell r="BO1255" t="b">
            <v>0</v>
          </cell>
          <cell r="CA1255" t="b">
            <v>0</v>
          </cell>
          <cell r="CB1255" t="b">
            <v>0</v>
          </cell>
          <cell r="CD1255" t="b">
            <v>0</v>
          </cell>
          <cell r="CE1255" t="b">
            <v>0</v>
          </cell>
          <cell r="CG1255" t="b">
            <v>0</v>
          </cell>
          <cell r="CH1255" t="b">
            <v>0</v>
          </cell>
          <cell r="CP1255" t="str">
            <v>ERHYDDAM</v>
          </cell>
          <cell r="CT1255" t="b">
            <v>0</v>
          </cell>
          <cell r="CV1255" t="b">
            <v>0</v>
          </cell>
          <cell r="CX1255" t="b">
            <v>0</v>
          </cell>
          <cell r="CZ1255" t="b">
            <v>0</v>
          </cell>
          <cell r="DB1255" t="b">
            <v>0</v>
          </cell>
          <cell r="DD1255" t="b">
            <v>0</v>
          </cell>
          <cell r="DF1255" t="b">
            <v>0</v>
          </cell>
          <cell r="DH1255" t="b">
            <v>0</v>
          </cell>
          <cell r="DJ1255" t="b">
            <v>0</v>
          </cell>
          <cell r="DL1255" t="b">
            <v>0</v>
          </cell>
          <cell r="DN1255" t="b">
            <v>0</v>
          </cell>
          <cell r="DP1255" t="b">
            <v>0</v>
          </cell>
          <cell r="DV1255">
            <v>0</v>
          </cell>
          <cell r="DX1255">
            <v>0</v>
          </cell>
          <cell r="DZ1255">
            <v>0</v>
          </cell>
          <cell r="EB1255">
            <v>0</v>
          </cell>
          <cell r="ED1255">
            <v>0</v>
          </cell>
          <cell r="EF1255">
            <v>0</v>
          </cell>
          <cell r="EJ1255">
            <v>0</v>
          </cell>
          <cell r="EL1255">
            <v>0</v>
          </cell>
          <cell r="EN1255">
            <v>0</v>
          </cell>
          <cell r="EP1255">
            <v>0</v>
          </cell>
          <cell r="ER1255">
            <v>0</v>
          </cell>
          <cell r="ET1255">
            <v>0</v>
          </cell>
          <cell r="EX1255">
            <v>0</v>
          </cell>
          <cell r="EZ1255">
            <v>0</v>
          </cell>
          <cell r="FD1255">
            <v>0</v>
          </cell>
          <cell r="FF1255">
            <v>0</v>
          </cell>
        </row>
        <row r="1256">
          <cell r="A1256" t="str">
            <v>HydroNorgeU</v>
          </cell>
          <cell r="B1256" t="str">
            <v>Norge</v>
          </cell>
          <cell r="G1256">
            <v>3990.368077055386</v>
          </cell>
          <cell r="H1256">
            <v>0</v>
          </cell>
          <cell r="N1256">
            <v>11600.000000000007</v>
          </cell>
          <cell r="AK1256">
            <v>3990.368077055386</v>
          </cell>
          <cell r="AL1256">
            <v>0</v>
          </cell>
          <cell r="AN1256">
            <v>0</v>
          </cell>
          <cell r="AO1256">
            <v>199.51840385276932</v>
          </cell>
          <cell r="AP1256">
            <v>139662.8826969385</v>
          </cell>
          <cell r="AQ1256">
            <v>239.42208462332314</v>
          </cell>
          <cell r="BG1256" t="b">
            <v>0</v>
          </cell>
          <cell r="BO1256" t="b">
            <v>0</v>
          </cell>
          <cell r="CA1256" t="b">
            <v>0</v>
          </cell>
          <cell r="CB1256" t="b">
            <v>0</v>
          </cell>
          <cell r="CD1256" t="b">
            <v>0</v>
          </cell>
          <cell r="CE1256" t="b">
            <v>0</v>
          </cell>
          <cell r="CG1256" t="b">
            <v>0</v>
          </cell>
          <cell r="CH1256" t="b">
            <v>0</v>
          </cell>
          <cell r="CP1256" t="str">
            <v>ERHYDDAM</v>
          </cell>
          <cell r="CT1256" t="b">
            <v>0</v>
          </cell>
          <cell r="CV1256" t="b">
            <v>0</v>
          </cell>
          <cell r="CX1256" t="b">
            <v>0</v>
          </cell>
          <cell r="CZ1256" t="b">
            <v>0</v>
          </cell>
          <cell r="DB1256" t="b">
            <v>0</v>
          </cell>
          <cell r="DD1256" t="b">
            <v>0</v>
          </cell>
          <cell r="DF1256" t="b">
            <v>0</v>
          </cell>
          <cell r="DH1256" t="b">
            <v>0</v>
          </cell>
          <cell r="DJ1256" t="b">
            <v>0</v>
          </cell>
          <cell r="DL1256" t="b">
            <v>0</v>
          </cell>
          <cell r="DN1256" t="b">
            <v>0</v>
          </cell>
          <cell r="DP1256" t="b">
            <v>0</v>
          </cell>
          <cell r="DV1256">
            <v>0</v>
          </cell>
          <cell r="DX1256">
            <v>0</v>
          </cell>
          <cell r="DZ1256">
            <v>0</v>
          </cell>
          <cell r="EB1256">
            <v>0</v>
          </cell>
          <cell r="ED1256">
            <v>0</v>
          </cell>
          <cell r="EF1256">
            <v>0</v>
          </cell>
          <cell r="EJ1256">
            <v>0</v>
          </cell>
          <cell r="EL1256">
            <v>0</v>
          </cell>
          <cell r="EN1256">
            <v>0</v>
          </cell>
          <cell r="EP1256">
            <v>0</v>
          </cell>
          <cell r="ER1256">
            <v>0</v>
          </cell>
          <cell r="ET1256">
            <v>0</v>
          </cell>
          <cell r="EX1256">
            <v>0</v>
          </cell>
          <cell r="EZ1256">
            <v>0</v>
          </cell>
          <cell r="FD1256">
            <v>0</v>
          </cell>
          <cell r="FF1256">
            <v>0</v>
          </cell>
        </row>
        <row r="1257">
          <cell r="A1257" t="str">
            <v>HydroNorgeU</v>
          </cell>
          <cell r="B1257" t="str">
            <v>Norge</v>
          </cell>
          <cell r="G1257">
            <v>4036.234376791655</v>
          </cell>
          <cell r="H1257">
            <v>0</v>
          </cell>
          <cell r="N1257">
            <v>11733.333333333341</v>
          </cell>
          <cell r="AK1257">
            <v>4036.234376791655</v>
          </cell>
          <cell r="AL1257">
            <v>0</v>
          </cell>
          <cell r="AN1257">
            <v>0</v>
          </cell>
          <cell r="AO1257">
            <v>201.81171883958277</v>
          </cell>
          <cell r="AP1257">
            <v>141268.20318770793</v>
          </cell>
          <cell r="AQ1257">
            <v>242.17406260749928</v>
          </cell>
          <cell r="BG1257" t="b">
            <v>0</v>
          </cell>
          <cell r="BO1257" t="b">
            <v>0</v>
          </cell>
          <cell r="CA1257" t="b">
            <v>0</v>
          </cell>
          <cell r="CB1257" t="b">
            <v>0</v>
          </cell>
          <cell r="CD1257" t="b">
            <v>0</v>
          </cell>
          <cell r="CE1257" t="b">
            <v>0</v>
          </cell>
          <cell r="CG1257" t="b">
            <v>0</v>
          </cell>
          <cell r="CH1257" t="b">
            <v>0</v>
          </cell>
          <cell r="CP1257" t="str">
            <v>ERHYDDAM</v>
          </cell>
          <cell r="CT1257" t="b">
            <v>0</v>
          </cell>
          <cell r="CV1257" t="b">
            <v>0</v>
          </cell>
          <cell r="CX1257" t="b">
            <v>0</v>
          </cell>
          <cell r="CZ1257" t="b">
            <v>0</v>
          </cell>
          <cell r="DB1257" t="b">
            <v>0</v>
          </cell>
          <cell r="DD1257" t="b">
            <v>0</v>
          </cell>
          <cell r="DF1257" t="b">
            <v>0</v>
          </cell>
          <cell r="DH1257" t="b">
            <v>0</v>
          </cell>
          <cell r="DJ1257" t="b">
            <v>0</v>
          </cell>
          <cell r="DL1257" t="b">
            <v>0</v>
          </cell>
          <cell r="DN1257" t="b">
            <v>0</v>
          </cell>
          <cell r="DP1257" t="b">
            <v>0</v>
          </cell>
          <cell r="DV1257">
            <v>0</v>
          </cell>
          <cell r="DX1257">
            <v>0</v>
          </cell>
          <cell r="DZ1257">
            <v>0</v>
          </cell>
          <cell r="EB1257">
            <v>0</v>
          </cell>
          <cell r="ED1257">
            <v>0</v>
          </cell>
          <cell r="EF1257">
            <v>0</v>
          </cell>
          <cell r="EJ1257">
            <v>0</v>
          </cell>
          <cell r="EL1257">
            <v>0</v>
          </cell>
          <cell r="EN1257">
            <v>0</v>
          </cell>
          <cell r="EP1257">
            <v>0</v>
          </cell>
          <cell r="ER1257">
            <v>0</v>
          </cell>
          <cell r="ET1257">
            <v>0</v>
          </cell>
          <cell r="EX1257">
            <v>0</v>
          </cell>
          <cell r="EZ1257">
            <v>0</v>
          </cell>
          <cell r="FD1257">
            <v>0</v>
          </cell>
          <cell r="FF1257">
            <v>0</v>
          </cell>
        </row>
        <row r="1258">
          <cell r="A1258" t="str">
            <v>HydroNorgeU</v>
          </cell>
          <cell r="B1258" t="str">
            <v>Norge</v>
          </cell>
          <cell r="G1258">
            <v>4082.100676527924</v>
          </cell>
          <cell r="H1258">
            <v>0</v>
          </cell>
          <cell r="N1258">
            <v>11866.666666666675</v>
          </cell>
          <cell r="AK1258">
            <v>4082.100676527924</v>
          </cell>
          <cell r="AL1258">
            <v>0</v>
          </cell>
          <cell r="AN1258">
            <v>0</v>
          </cell>
          <cell r="AO1258">
            <v>204.10503382639621</v>
          </cell>
          <cell r="AP1258">
            <v>142873.52367847733</v>
          </cell>
          <cell r="AQ1258">
            <v>244.92604059167542</v>
          </cell>
          <cell r="BG1258" t="b">
            <v>0</v>
          </cell>
          <cell r="BO1258" t="b">
            <v>0</v>
          </cell>
          <cell r="CA1258" t="b">
            <v>0</v>
          </cell>
          <cell r="CB1258" t="b">
            <v>0</v>
          </cell>
          <cell r="CD1258" t="b">
            <v>0</v>
          </cell>
          <cell r="CE1258" t="b">
            <v>0</v>
          </cell>
          <cell r="CG1258" t="b">
            <v>0</v>
          </cell>
          <cell r="CH1258" t="b">
            <v>0</v>
          </cell>
          <cell r="CP1258" t="str">
            <v>ERHYDDAM</v>
          </cell>
          <cell r="CT1258" t="b">
            <v>0</v>
          </cell>
          <cell r="CV1258" t="b">
            <v>0</v>
          </cell>
          <cell r="CX1258" t="b">
            <v>0</v>
          </cell>
          <cell r="CZ1258" t="b">
            <v>0</v>
          </cell>
          <cell r="DB1258" t="b">
            <v>0</v>
          </cell>
          <cell r="DD1258" t="b">
            <v>0</v>
          </cell>
          <cell r="DF1258" t="b">
            <v>0</v>
          </cell>
          <cell r="DH1258" t="b">
            <v>0</v>
          </cell>
          <cell r="DJ1258" t="b">
            <v>0</v>
          </cell>
          <cell r="DL1258" t="b">
            <v>0</v>
          </cell>
          <cell r="DN1258" t="b">
            <v>0</v>
          </cell>
          <cell r="DP1258" t="b">
            <v>0</v>
          </cell>
          <cell r="DV1258">
            <v>0</v>
          </cell>
          <cell r="DX1258">
            <v>0</v>
          </cell>
          <cell r="DZ1258">
            <v>0</v>
          </cell>
          <cell r="EB1258">
            <v>0</v>
          </cell>
          <cell r="ED1258">
            <v>0</v>
          </cell>
          <cell r="EF1258">
            <v>0</v>
          </cell>
          <cell r="EJ1258">
            <v>0</v>
          </cell>
          <cell r="EL1258">
            <v>0</v>
          </cell>
          <cell r="EN1258">
            <v>0</v>
          </cell>
          <cell r="EP1258">
            <v>0</v>
          </cell>
          <cell r="ER1258">
            <v>0</v>
          </cell>
          <cell r="ET1258">
            <v>0</v>
          </cell>
          <cell r="EX1258">
            <v>0</v>
          </cell>
          <cell r="EZ1258">
            <v>0</v>
          </cell>
          <cell r="FD1258">
            <v>0</v>
          </cell>
          <cell r="FF1258">
            <v>0</v>
          </cell>
        </row>
        <row r="1259">
          <cell r="A1259" t="str">
            <v>HydroNorgeU</v>
          </cell>
          <cell r="B1259" t="str">
            <v>Norge</v>
          </cell>
          <cell r="G1259">
            <v>4127.9669762641897</v>
          </cell>
          <cell r="H1259">
            <v>0</v>
          </cell>
          <cell r="N1259">
            <v>12000</v>
          </cell>
          <cell r="AK1259">
            <v>4127.9669762641897</v>
          </cell>
          <cell r="AL1259">
            <v>0</v>
          </cell>
          <cell r="AN1259">
            <v>0</v>
          </cell>
          <cell r="AO1259">
            <v>206.39834881320951</v>
          </cell>
          <cell r="AP1259">
            <v>144478.84416924664</v>
          </cell>
          <cell r="AQ1259">
            <v>247.67801857585138</v>
          </cell>
          <cell r="BG1259" t="b">
            <v>0</v>
          </cell>
          <cell r="BO1259" t="b">
            <v>0</v>
          </cell>
          <cell r="CA1259" t="b">
            <v>0</v>
          </cell>
          <cell r="CB1259" t="b">
            <v>0</v>
          </cell>
          <cell r="CD1259" t="b">
            <v>0</v>
          </cell>
          <cell r="CE1259" t="b">
            <v>0</v>
          </cell>
          <cell r="CG1259" t="b">
            <v>0</v>
          </cell>
          <cell r="CH1259" t="b">
            <v>0</v>
          </cell>
          <cell r="CP1259" t="str">
            <v>ERHYDDAM</v>
          </cell>
          <cell r="CT1259" t="b">
            <v>0</v>
          </cell>
          <cell r="CV1259" t="b">
            <v>0</v>
          </cell>
          <cell r="CX1259" t="b">
            <v>0</v>
          </cell>
          <cell r="CZ1259" t="b">
            <v>0</v>
          </cell>
          <cell r="DB1259" t="b">
            <v>0</v>
          </cell>
          <cell r="DD1259" t="b">
            <v>0</v>
          </cell>
          <cell r="DF1259" t="b">
            <v>0</v>
          </cell>
          <cell r="DH1259" t="b">
            <v>0</v>
          </cell>
          <cell r="DJ1259" t="b">
            <v>0</v>
          </cell>
          <cell r="DL1259" t="b">
            <v>0</v>
          </cell>
          <cell r="DN1259" t="b">
            <v>0</v>
          </cell>
          <cell r="DP1259" t="b">
            <v>0</v>
          </cell>
          <cell r="DV1259">
            <v>0</v>
          </cell>
          <cell r="DX1259">
            <v>0</v>
          </cell>
          <cell r="DZ1259">
            <v>0</v>
          </cell>
          <cell r="EB1259">
            <v>0</v>
          </cell>
          <cell r="ED1259">
            <v>0</v>
          </cell>
          <cell r="EF1259">
            <v>0</v>
          </cell>
          <cell r="EJ1259">
            <v>0</v>
          </cell>
          <cell r="EL1259">
            <v>0</v>
          </cell>
          <cell r="EN1259">
            <v>0</v>
          </cell>
          <cell r="EP1259">
            <v>0</v>
          </cell>
          <cell r="ER1259">
            <v>0</v>
          </cell>
          <cell r="ET1259">
            <v>0</v>
          </cell>
          <cell r="EX1259">
            <v>0</v>
          </cell>
          <cell r="EZ1259">
            <v>0</v>
          </cell>
          <cell r="FD1259">
            <v>0</v>
          </cell>
          <cell r="FF1259">
            <v>0</v>
          </cell>
        </row>
        <row r="1260">
          <cell r="A1260" t="str">
            <v>WindN</v>
          </cell>
          <cell r="B1260" t="str">
            <v>Norge</v>
          </cell>
          <cell r="G1260">
            <v>14</v>
          </cell>
          <cell r="H1260">
            <v>0</v>
          </cell>
          <cell r="N1260">
            <v>30</v>
          </cell>
          <cell r="AK1260">
            <v>14</v>
          </cell>
          <cell r="AL1260">
            <v>0</v>
          </cell>
          <cell r="AN1260">
            <v>0</v>
          </cell>
          <cell r="AO1260">
            <v>2.1903000000000001</v>
          </cell>
          <cell r="AP1260">
            <v>730.1</v>
          </cell>
          <cell r="AQ1260">
            <v>0</v>
          </cell>
          <cell r="BG1260" t="b">
            <v>0</v>
          </cell>
          <cell r="BO1260" t="b">
            <v>0</v>
          </cell>
          <cell r="CA1260" t="b">
            <v>0</v>
          </cell>
          <cell r="CB1260" t="b">
            <v>0</v>
          </cell>
          <cell r="CD1260" t="b">
            <v>0</v>
          </cell>
          <cell r="CE1260" t="b">
            <v>0</v>
          </cell>
          <cell r="CG1260" t="b">
            <v>0</v>
          </cell>
          <cell r="CH1260" t="b">
            <v>0</v>
          </cell>
          <cell r="CP1260" t="str">
            <v>ERWINWON</v>
          </cell>
          <cell r="CT1260" t="b">
            <v>0</v>
          </cell>
          <cell r="CV1260" t="b">
            <v>0</v>
          </cell>
          <cell r="CX1260" t="b">
            <v>0</v>
          </cell>
          <cell r="CZ1260" t="b">
            <v>0</v>
          </cell>
          <cell r="DB1260" t="b">
            <v>0</v>
          </cell>
          <cell r="DD1260" t="b">
            <v>0</v>
          </cell>
          <cell r="DF1260" t="b">
            <v>0</v>
          </cell>
          <cell r="DH1260" t="b">
            <v>0</v>
          </cell>
          <cell r="DJ1260" t="b">
            <v>0</v>
          </cell>
          <cell r="DL1260" t="b">
            <v>0</v>
          </cell>
          <cell r="DN1260" t="b">
            <v>0</v>
          </cell>
          <cell r="DP1260" t="b">
            <v>0</v>
          </cell>
          <cell r="DV1260">
            <v>0</v>
          </cell>
          <cell r="DX1260">
            <v>0</v>
          </cell>
          <cell r="DZ1260">
            <v>0</v>
          </cell>
          <cell r="EB1260">
            <v>0</v>
          </cell>
          <cell r="ED1260">
            <v>0</v>
          </cell>
          <cell r="EF1260">
            <v>0</v>
          </cell>
          <cell r="EJ1260">
            <v>0</v>
          </cell>
          <cell r="EL1260">
            <v>0</v>
          </cell>
          <cell r="EN1260">
            <v>0</v>
          </cell>
          <cell r="EP1260">
            <v>0</v>
          </cell>
          <cell r="ER1260">
            <v>0</v>
          </cell>
          <cell r="ET1260">
            <v>0</v>
          </cell>
          <cell r="EX1260">
            <v>0</v>
          </cell>
          <cell r="EZ1260">
            <v>0</v>
          </cell>
          <cell r="FD1260">
            <v>0</v>
          </cell>
          <cell r="FF1260">
            <v>0</v>
          </cell>
        </row>
        <row r="1261">
          <cell r="A1261" t="str">
            <v>WindN</v>
          </cell>
          <cell r="B1261" t="str">
            <v>Norge</v>
          </cell>
          <cell r="G1261">
            <v>17</v>
          </cell>
          <cell r="H1261">
            <v>0</v>
          </cell>
          <cell r="N1261">
            <v>29</v>
          </cell>
          <cell r="AK1261">
            <v>17</v>
          </cell>
          <cell r="AL1261">
            <v>0</v>
          </cell>
          <cell r="AN1261">
            <v>0</v>
          </cell>
          <cell r="AO1261">
            <v>2.6596500000000001</v>
          </cell>
          <cell r="AP1261">
            <v>886.55</v>
          </cell>
          <cell r="AQ1261">
            <v>0</v>
          </cell>
          <cell r="BG1261" t="b">
            <v>0</v>
          </cell>
          <cell r="BO1261" t="b">
            <v>0</v>
          </cell>
          <cell r="CA1261" t="b">
            <v>0</v>
          </cell>
          <cell r="CB1261" t="b">
            <v>0</v>
          </cell>
          <cell r="CD1261" t="b">
            <v>0</v>
          </cell>
          <cell r="CE1261" t="b">
            <v>0</v>
          </cell>
          <cell r="CG1261" t="b">
            <v>0</v>
          </cell>
          <cell r="CH1261" t="b">
            <v>0</v>
          </cell>
          <cell r="CP1261" t="str">
            <v>ERWINWON</v>
          </cell>
          <cell r="CT1261" t="b">
            <v>0</v>
          </cell>
          <cell r="CV1261" t="b">
            <v>0</v>
          </cell>
          <cell r="CX1261" t="b">
            <v>0</v>
          </cell>
          <cell r="CZ1261" t="b">
            <v>0</v>
          </cell>
          <cell r="DB1261" t="b">
            <v>0</v>
          </cell>
          <cell r="DD1261" t="b">
            <v>0</v>
          </cell>
          <cell r="DF1261" t="b">
            <v>0</v>
          </cell>
          <cell r="DH1261" t="b">
            <v>0</v>
          </cell>
          <cell r="DJ1261" t="b">
            <v>0</v>
          </cell>
          <cell r="DL1261" t="b">
            <v>0</v>
          </cell>
          <cell r="DN1261" t="b">
            <v>0</v>
          </cell>
          <cell r="DP1261" t="b">
            <v>0</v>
          </cell>
          <cell r="DV1261">
            <v>0</v>
          </cell>
          <cell r="DX1261">
            <v>0</v>
          </cell>
          <cell r="DZ1261">
            <v>0</v>
          </cell>
          <cell r="EB1261">
            <v>0</v>
          </cell>
          <cell r="ED1261">
            <v>0</v>
          </cell>
          <cell r="EF1261">
            <v>0</v>
          </cell>
          <cell r="EJ1261">
            <v>0</v>
          </cell>
          <cell r="EL1261">
            <v>0</v>
          </cell>
          <cell r="EN1261">
            <v>0</v>
          </cell>
          <cell r="EP1261">
            <v>0</v>
          </cell>
          <cell r="ER1261">
            <v>0</v>
          </cell>
          <cell r="ET1261">
            <v>0</v>
          </cell>
          <cell r="EX1261">
            <v>0</v>
          </cell>
          <cell r="EZ1261">
            <v>0</v>
          </cell>
          <cell r="FD1261">
            <v>0</v>
          </cell>
          <cell r="FF1261">
            <v>0</v>
          </cell>
        </row>
        <row r="1262">
          <cell r="A1262" t="str">
            <v>WindN</v>
          </cell>
          <cell r="B1262" t="str">
            <v>Norge</v>
          </cell>
          <cell r="G1262">
            <v>97</v>
          </cell>
          <cell r="H1262">
            <v>0</v>
          </cell>
          <cell r="N1262">
            <v>76</v>
          </cell>
          <cell r="AK1262">
            <v>97</v>
          </cell>
          <cell r="AL1262">
            <v>0</v>
          </cell>
          <cell r="AN1262">
            <v>0</v>
          </cell>
          <cell r="AO1262">
            <v>15.175650000000001</v>
          </cell>
          <cell r="AP1262">
            <v>5058.55</v>
          </cell>
          <cell r="AQ1262">
            <v>0</v>
          </cell>
          <cell r="BG1262" t="b">
            <v>0</v>
          </cell>
          <cell r="BO1262" t="b">
            <v>0</v>
          </cell>
          <cell r="CA1262" t="b">
            <v>0</v>
          </cell>
          <cell r="CB1262" t="b">
            <v>0</v>
          </cell>
          <cell r="CD1262" t="b">
            <v>0</v>
          </cell>
          <cell r="CE1262" t="b">
            <v>0</v>
          </cell>
          <cell r="CG1262" t="b">
            <v>0</v>
          </cell>
          <cell r="CH1262" t="b">
            <v>0</v>
          </cell>
          <cell r="CP1262" t="str">
            <v>ERWINWON</v>
          </cell>
          <cell r="CT1262" t="b">
            <v>0</v>
          </cell>
          <cell r="CV1262" t="b">
            <v>0</v>
          </cell>
          <cell r="CX1262" t="b">
            <v>0</v>
          </cell>
          <cell r="CZ1262" t="b">
            <v>0</v>
          </cell>
          <cell r="DB1262" t="b">
            <v>0</v>
          </cell>
          <cell r="DD1262" t="b">
            <v>0</v>
          </cell>
          <cell r="DF1262" t="b">
            <v>0</v>
          </cell>
          <cell r="DH1262" t="b">
            <v>0</v>
          </cell>
          <cell r="DJ1262" t="b">
            <v>0</v>
          </cell>
          <cell r="DL1262" t="b">
            <v>0</v>
          </cell>
          <cell r="DN1262" t="b">
            <v>0</v>
          </cell>
          <cell r="DP1262" t="b">
            <v>0</v>
          </cell>
          <cell r="DV1262">
            <v>0</v>
          </cell>
          <cell r="DX1262">
            <v>0</v>
          </cell>
          <cell r="DZ1262">
            <v>0</v>
          </cell>
          <cell r="EB1262">
            <v>0</v>
          </cell>
          <cell r="ED1262">
            <v>0</v>
          </cell>
          <cell r="EF1262">
            <v>0</v>
          </cell>
          <cell r="EJ1262">
            <v>0</v>
          </cell>
          <cell r="EL1262">
            <v>0</v>
          </cell>
          <cell r="EN1262">
            <v>0</v>
          </cell>
          <cell r="EP1262">
            <v>0</v>
          </cell>
          <cell r="ER1262">
            <v>0</v>
          </cell>
          <cell r="ET1262">
            <v>0</v>
          </cell>
          <cell r="EX1262">
            <v>0</v>
          </cell>
          <cell r="EZ1262">
            <v>0</v>
          </cell>
          <cell r="FD1262">
            <v>0</v>
          </cell>
          <cell r="FF1262">
            <v>0</v>
          </cell>
        </row>
        <row r="1263">
          <cell r="A1263" t="str">
            <v>WindN</v>
          </cell>
          <cell r="B1263" t="str">
            <v>Norge</v>
          </cell>
          <cell r="G1263">
            <v>198.75017463413752</v>
          </cell>
          <cell r="H1263">
            <v>0</v>
          </cell>
          <cell r="N1263">
            <v>410</v>
          </cell>
          <cell r="AK1263">
            <v>198.75017463413752</v>
          </cell>
          <cell r="AL1263">
            <v>0</v>
          </cell>
          <cell r="AN1263">
            <v>0</v>
          </cell>
          <cell r="AO1263">
            <v>31.094464821510815</v>
          </cell>
          <cell r="AP1263">
            <v>10364.821607170272</v>
          </cell>
          <cell r="AQ1263">
            <v>0</v>
          </cell>
          <cell r="BG1263" t="b">
            <v>0</v>
          </cell>
          <cell r="BO1263" t="b">
            <v>0</v>
          </cell>
          <cell r="CA1263" t="b">
            <v>0</v>
          </cell>
          <cell r="CB1263" t="b">
            <v>0</v>
          </cell>
          <cell r="CD1263" t="b">
            <v>0</v>
          </cell>
          <cell r="CE1263" t="b">
            <v>0</v>
          </cell>
          <cell r="CG1263" t="b">
            <v>0</v>
          </cell>
          <cell r="CH1263" t="b">
            <v>0</v>
          </cell>
          <cell r="CP1263" t="str">
            <v>ERWINWON</v>
          </cell>
          <cell r="CT1263" t="b">
            <v>0</v>
          </cell>
          <cell r="CV1263" t="b">
            <v>0</v>
          </cell>
          <cell r="CX1263" t="b">
            <v>0</v>
          </cell>
          <cell r="CZ1263" t="b">
            <v>0</v>
          </cell>
          <cell r="DB1263" t="b">
            <v>0</v>
          </cell>
          <cell r="DD1263" t="b">
            <v>0</v>
          </cell>
          <cell r="DF1263" t="b">
            <v>0</v>
          </cell>
          <cell r="DH1263" t="b">
            <v>0</v>
          </cell>
          <cell r="DJ1263" t="b">
            <v>0</v>
          </cell>
          <cell r="DL1263" t="b">
            <v>0</v>
          </cell>
          <cell r="DN1263" t="b">
            <v>0</v>
          </cell>
          <cell r="DP1263" t="b">
            <v>0</v>
          </cell>
          <cell r="DV1263">
            <v>0</v>
          </cell>
          <cell r="DX1263">
            <v>0</v>
          </cell>
          <cell r="DZ1263">
            <v>0</v>
          </cell>
          <cell r="EB1263">
            <v>0</v>
          </cell>
          <cell r="ED1263">
            <v>0</v>
          </cell>
          <cell r="EF1263">
            <v>0</v>
          </cell>
          <cell r="EJ1263">
            <v>0</v>
          </cell>
          <cell r="EL1263">
            <v>0</v>
          </cell>
          <cell r="EN1263">
            <v>0</v>
          </cell>
          <cell r="EP1263">
            <v>0</v>
          </cell>
          <cell r="ER1263">
            <v>0</v>
          </cell>
          <cell r="ET1263">
            <v>0</v>
          </cell>
          <cell r="EX1263">
            <v>0</v>
          </cell>
          <cell r="EZ1263">
            <v>0</v>
          </cell>
          <cell r="FD1263">
            <v>0</v>
          </cell>
          <cell r="FF1263">
            <v>0</v>
          </cell>
        </row>
        <row r="1264">
          <cell r="A1264" t="str">
            <v>WindN</v>
          </cell>
          <cell r="B1264" t="str">
            <v>Norge</v>
          </cell>
          <cell r="G1264">
            <v>380</v>
          </cell>
          <cell r="H1264">
            <v>0</v>
          </cell>
          <cell r="N1264">
            <v>901</v>
          </cell>
          <cell r="AK1264">
            <v>380</v>
          </cell>
          <cell r="AL1264">
            <v>0</v>
          </cell>
          <cell r="AN1264">
            <v>0</v>
          </cell>
          <cell r="AO1264">
            <v>59.451000000000001</v>
          </cell>
          <cell r="AP1264">
            <v>19817</v>
          </cell>
          <cell r="AQ1264">
            <v>0</v>
          </cell>
          <cell r="BG1264" t="b">
            <v>0</v>
          </cell>
          <cell r="BO1264" t="b">
            <v>0</v>
          </cell>
          <cell r="CA1264" t="b">
            <v>0</v>
          </cell>
          <cell r="CB1264" t="b">
            <v>0</v>
          </cell>
          <cell r="CD1264" t="b">
            <v>0</v>
          </cell>
          <cell r="CE1264" t="b">
            <v>0</v>
          </cell>
          <cell r="CG1264" t="b">
            <v>0</v>
          </cell>
          <cell r="CH1264" t="b">
            <v>0</v>
          </cell>
          <cell r="CP1264" t="str">
            <v>ERWINWON</v>
          </cell>
          <cell r="CT1264" t="b">
            <v>0</v>
          </cell>
          <cell r="CV1264" t="b">
            <v>0</v>
          </cell>
          <cell r="CX1264" t="b">
            <v>0</v>
          </cell>
          <cell r="CZ1264" t="b">
            <v>0</v>
          </cell>
          <cell r="DB1264" t="b">
            <v>0</v>
          </cell>
          <cell r="DD1264" t="b">
            <v>0</v>
          </cell>
          <cell r="DF1264" t="b">
            <v>0</v>
          </cell>
          <cell r="DH1264" t="b">
            <v>0</v>
          </cell>
          <cell r="DJ1264" t="b">
            <v>0</v>
          </cell>
          <cell r="DL1264" t="b">
            <v>0</v>
          </cell>
          <cell r="DN1264" t="b">
            <v>0</v>
          </cell>
          <cell r="DP1264" t="b">
            <v>0</v>
          </cell>
          <cell r="DV1264">
            <v>0</v>
          </cell>
          <cell r="DX1264">
            <v>0</v>
          </cell>
          <cell r="DZ1264">
            <v>0</v>
          </cell>
          <cell r="EB1264">
            <v>0</v>
          </cell>
          <cell r="ED1264">
            <v>0</v>
          </cell>
          <cell r="EF1264">
            <v>0</v>
          </cell>
          <cell r="EJ1264">
            <v>0</v>
          </cell>
          <cell r="EL1264">
            <v>0</v>
          </cell>
          <cell r="EN1264">
            <v>0</v>
          </cell>
          <cell r="EP1264">
            <v>0</v>
          </cell>
          <cell r="ER1264">
            <v>0</v>
          </cell>
          <cell r="ET1264">
            <v>0</v>
          </cell>
          <cell r="EX1264">
            <v>0</v>
          </cell>
          <cell r="EZ1264">
            <v>0</v>
          </cell>
          <cell r="FD1264">
            <v>0</v>
          </cell>
          <cell r="FF1264">
            <v>0</v>
          </cell>
        </row>
        <row r="1265">
          <cell r="A1265" t="str">
            <v>WindN</v>
          </cell>
          <cell r="B1265" t="str">
            <v>Norge</v>
          </cell>
          <cell r="G1265">
            <v>425</v>
          </cell>
          <cell r="H1265">
            <v>0</v>
          </cell>
          <cell r="N1265">
            <v>917</v>
          </cell>
          <cell r="AK1265">
            <v>425</v>
          </cell>
          <cell r="AL1265">
            <v>0</v>
          </cell>
          <cell r="AN1265">
            <v>0</v>
          </cell>
          <cell r="AO1265">
            <v>66.491250000000008</v>
          </cell>
          <cell r="AP1265">
            <v>22163.75</v>
          </cell>
          <cell r="AQ1265">
            <v>0</v>
          </cell>
          <cell r="BG1265" t="b">
            <v>0</v>
          </cell>
          <cell r="BO1265" t="b">
            <v>0</v>
          </cell>
          <cell r="CA1265" t="b">
            <v>0</v>
          </cell>
          <cell r="CB1265" t="b">
            <v>0</v>
          </cell>
          <cell r="CD1265" t="b">
            <v>0</v>
          </cell>
          <cell r="CE1265" t="b">
            <v>0</v>
          </cell>
          <cell r="CG1265" t="b">
            <v>0</v>
          </cell>
          <cell r="CH1265" t="b">
            <v>0</v>
          </cell>
          <cell r="CP1265" t="str">
            <v>ERWINWON</v>
          </cell>
          <cell r="CT1265" t="b">
            <v>0</v>
          </cell>
          <cell r="CV1265" t="b">
            <v>0</v>
          </cell>
          <cell r="CX1265" t="b">
            <v>0</v>
          </cell>
          <cell r="CZ1265" t="b">
            <v>0</v>
          </cell>
          <cell r="DB1265" t="b">
            <v>0</v>
          </cell>
          <cell r="DD1265" t="b">
            <v>0</v>
          </cell>
          <cell r="DF1265" t="b">
            <v>0</v>
          </cell>
          <cell r="DH1265" t="b">
            <v>0</v>
          </cell>
          <cell r="DJ1265" t="b">
            <v>0</v>
          </cell>
          <cell r="DL1265" t="b">
            <v>0</v>
          </cell>
          <cell r="DN1265" t="b">
            <v>0</v>
          </cell>
          <cell r="DP1265" t="b">
            <v>0</v>
          </cell>
          <cell r="DV1265">
            <v>0</v>
          </cell>
          <cell r="DX1265">
            <v>0</v>
          </cell>
          <cell r="DZ1265">
            <v>0</v>
          </cell>
          <cell r="EB1265">
            <v>0</v>
          </cell>
          <cell r="ED1265">
            <v>0</v>
          </cell>
          <cell r="EF1265">
            <v>0</v>
          </cell>
          <cell r="EJ1265">
            <v>0</v>
          </cell>
          <cell r="EL1265">
            <v>0</v>
          </cell>
          <cell r="EN1265">
            <v>0</v>
          </cell>
          <cell r="EP1265">
            <v>0</v>
          </cell>
          <cell r="ER1265">
            <v>0</v>
          </cell>
          <cell r="ET1265">
            <v>0</v>
          </cell>
          <cell r="EX1265">
            <v>0</v>
          </cell>
          <cell r="EZ1265">
            <v>0</v>
          </cell>
          <cell r="FD1265">
            <v>0</v>
          </cell>
          <cell r="FF1265">
            <v>0</v>
          </cell>
        </row>
        <row r="1266">
          <cell r="A1266" t="str">
            <v>WindN</v>
          </cell>
          <cell r="B1266" t="str">
            <v>Norge</v>
          </cell>
          <cell r="G1266">
            <v>328.40926913191294</v>
          </cell>
          <cell r="H1266">
            <v>0</v>
          </cell>
          <cell r="N1266">
            <v>980</v>
          </cell>
          <cell r="AK1266">
            <v>328.40926913191294</v>
          </cell>
          <cell r="AL1266">
            <v>0</v>
          </cell>
          <cell r="AN1266">
            <v>0</v>
          </cell>
          <cell r="AO1266">
            <v>51.379630155687778</v>
          </cell>
          <cell r="AP1266">
            <v>17126.543385229259</v>
          </cell>
          <cell r="AQ1266">
            <v>0</v>
          </cell>
          <cell r="BG1266" t="b">
            <v>0</v>
          </cell>
          <cell r="BO1266" t="b">
            <v>0</v>
          </cell>
          <cell r="CA1266" t="b">
            <v>0</v>
          </cell>
          <cell r="CB1266" t="b">
            <v>0</v>
          </cell>
          <cell r="CD1266" t="b">
            <v>0</v>
          </cell>
          <cell r="CE1266" t="b">
            <v>0</v>
          </cell>
          <cell r="CG1266" t="b">
            <v>0</v>
          </cell>
          <cell r="CH1266" t="b">
            <v>0</v>
          </cell>
          <cell r="CP1266" t="str">
            <v>ERWINWON</v>
          </cell>
          <cell r="CT1266" t="b">
            <v>0</v>
          </cell>
          <cell r="CV1266" t="b">
            <v>0</v>
          </cell>
          <cell r="CX1266" t="b">
            <v>0</v>
          </cell>
          <cell r="CZ1266" t="b">
            <v>0</v>
          </cell>
          <cell r="DB1266" t="b">
            <v>0</v>
          </cell>
          <cell r="DD1266" t="b">
            <v>0</v>
          </cell>
          <cell r="DF1266" t="b">
            <v>0</v>
          </cell>
          <cell r="DH1266" t="b">
            <v>0</v>
          </cell>
          <cell r="DJ1266" t="b">
            <v>0</v>
          </cell>
          <cell r="DL1266" t="b">
            <v>0</v>
          </cell>
          <cell r="DN1266" t="b">
            <v>0</v>
          </cell>
          <cell r="DP1266" t="b">
            <v>0</v>
          </cell>
          <cell r="DV1266">
            <v>0</v>
          </cell>
          <cell r="DX1266">
            <v>0</v>
          </cell>
          <cell r="DZ1266">
            <v>0</v>
          </cell>
          <cell r="EB1266">
            <v>0</v>
          </cell>
          <cell r="ED1266">
            <v>0</v>
          </cell>
          <cell r="EF1266">
            <v>0</v>
          </cell>
          <cell r="EJ1266">
            <v>0</v>
          </cell>
          <cell r="EL1266">
            <v>0</v>
          </cell>
          <cell r="EN1266">
            <v>0</v>
          </cell>
          <cell r="EP1266">
            <v>0</v>
          </cell>
          <cell r="ER1266">
            <v>0</v>
          </cell>
          <cell r="ET1266">
            <v>0</v>
          </cell>
          <cell r="EX1266">
            <v>0</v>
          </cell>
          <cell r="EZ1266">
            <v>0</v>
          </cell>
          <cell r="FD1266">
            <v>0</v>
          </cell>
          <cell r="FF1266">
            <v>0</v>
          </cell>
        </row>
        <row r="1267">
          <cell r="A1267" t="str">
            <v>WindN</v>
          </cell>
          <cell r="B1267" t="str">
            <v>Norge</v>
          </cell>
          <cell r="G1267">
            <v>301.60034920277718</v>
          </cell>
          <cell r="H1267">
            <v>0</v>
          </cell>
          <cell r="N1267">
            <v>900</v>
          </cell>
          <cell r="AK1267">
            <v>301.60034920277718</v>
          </cell>
          <cell r="AL1267">
            <v>0</v>
          </cell>
          <cell r="AN1267">
            <v>0</v>
          </cell>
          <cell r="AO1267">
            <v>47.18537463277449</v>
          </cell>
          <cell r="AP1267">
            <v>15728.458210924829</v>
          </cell>
          <cell r="AQ1267">
            <v>0</v>
          </cell>
          <cell r="BG1267" t="b">
            <v>0</v>
          </cell>
          <cell r="BO1267" t="b">
            <v>0</v>
          </cell>
          <cell r="CA1267" t="b">
            <v>0</v>
          </cell>
          <cell r="CB1267" t="b">
            <v>0</v>
          </cell>
          <cell r="CD1267" t="b">
            <v>0</v>
          </cell>
          <cell r="CE1267" t="b">
            <v>0</v>
          </cell>
          <cell r="CG1267" t="b">
            <v>0</v>
          </cell>
          <cell r="CH1267" t="b">
            <v>0</v>
          </cell>
          <cell r="CP1267" t="str">
            <v>ERWINWON</v>
          </cell>
          <cell r="CT1267" t="b">
            <v>0</v>
          </cell>
          <cell r="CV1267" t="b">
            <v>0</v>
          </cell>
          <cell r="CX1267" t="b">
            <v>0</v>
          </cell>
          <cell r="CZ1267" t="b">
            <v>0</v>
          </cell>
          <cell r="DB1267" t="b">
            <v>0</v>
          </cell>
          <cell r="DD1267" t="b">
            <v>0</v>
          </cell>
          <cell r="DF1267" t="b">
            <v>0</v>
          </cell>
          <cell r="DH1267" t="b">
            <v>0</v>
          </cell>
          <cell r="DJ1267" t="b">
            <v>0</v>
          </cell>
          <cell r="DL1267" t="b">
            <v>0</v>
          </cell>
          <cell r="DN1267" t="b">
            <v>0</v>
          </cell>
          <cell r="DP1267" t="b">
            <v>0</v>
          </cell>
          <cell r="DV1267">
            <v>0</v>
          </cell>
          <cell r="DX1267">
            <v>0</v>
          </cell>
          <cell r="DZ1267">
            <v>0</v>
          </cell>
          <cell r="EB1267">
            <v>0</v>
          </cell>
          <cell r="ED1267">
            <v>0</v>
          </cell>
          <cell r="EF1267">
            <v>0</v>
          </cell>
          <cell r="EJ1267">
            <v>0</v>
          </cell>
          <cell r="EL1267">
            <v>0</v>
          </cell>
          <cell r="EN1267">
            <v>0</v>
          </cell>
          <cell r="EP1267">
            <v>0</v>
          </cell>
          <cell r="ER1267">
            <v>0</v>
          </cell>
          <cell r="ET1267">
            <v>0</v>
          </cell>
          <cell r="EX1267">
            <v>0</v>
          </cell>
          <cell r="EZ1267">
            <v>0</v>
          </cell>
          <cell r="FD1267">
            <v>0</v>
          </cell>
          <cell r="FF1267">
            <v>0</v>
          </cell>
        </row>
        <row r="1268">
          <cell r="A1268" t="str">
            <v>WindN</v>
          </cell>
          <cell r="B1268" t="str">
            <v>Norge</v>
          </cell>
          <cell r="G1268">
            <v>425.59160387503005</v>
          </cell>
          <cell r="H1268">
            <v>0</v>
          </cell>
          <cell r="N1268">
            <v>1270</v>
          </cell>
          <cell r="AK1268">
            <v>425.59160387503005</v>
          </cell>
          <cell r="AL1268">
            <v>0</v>
          </cell>
          <cell r="AN1268">
            <v>0</v>
          </cell>
          <cell r="AO1268">
            <v>66.583806426248458</v>
          </cell>
          <cell r="AP1268">
            <v>22194.602142082815</v>
          </cell>
          <cell r="AQ1268">
            <v>0</v>
          </cell>
          <cell r="BG1268" t="b">
            <v>0</v>
          </cell>
          <cell r="BO1268" t="b">
            <v>0</v>
          </cell>
          <cell r="CA1268" t="b">
            <v>0</v>
          </cell>
          <cell r="CB1268" t="b">
            <v>0</v>
          </cell>
          <cell r="CD1268" t="b">
            <v>0</v>
          </cell>
          <cell r="CE1268" t="b">
            <v>0</v>
          </cell>
          <cell r="CG1268" t="b">
            <v>0</v>
          </cell>
          <cell r="CH1268" t="b">
            <v>0</v>
          </cell>
          <cell r="CP1268" t="str">
            <v>ERWINWON</v>
          </cell>
          <cell r="CT1268" t="b">
            <v>0</v>
          </cell>
          <cell r="CV1268" t="b">
            <v>0</v>
          </cell>
          <cell r="CX1268" t="b">
            <v>0</v>
          </cell>
          <cell r="CZ1268" t="b">
            <v>0</v>
          </cell>
          <cell r="DB1268" t="b">
            <v>0</v>
          </cell>
          <cell r="DD1268" t="b">
            <v>0</v>
          </cell>
          <cell r="DF1268" t="b">
            <v>0</v>
          </cell>
          <cell r="DH1268" t="b">
            <v>0</v>
          </cell>
          <cell r="DJ1268" t="b">
            <v>0</v>
          </cell>
          <cell r="DL1268" t="b">
            <v>0</v>
          </cell>
          <cell r="DN1268" t="b">
            <v>0</v>
          </cell>
          <cell r="DP1268" t="b">
            <v>0</v>
          </cell>
          <cell r="DV1268">
            <v>0</v>
          </cell>
          <cell r="DX1268">
            <v>0</v>
          </cell>
          <cell r="DZ1268">
            <v>0</v>
          </cell>
          <cell r="EB1268">
            <v>0</v>
          </cell>
          <cell r="ED1268">
            <v>0</v>
          </cell>
          <cell r="EF1268">
            <v>0</v>
          </cell>
          <cell r="EJ1268">
            <v>0</v>
          </cell>
          <cell r="EL1268">
            <v>0</v>
          </cell>
          <cell r="EN1268">
            <v>0</v>
          </cell>
          <cell r="EP1268">
            <v>0</v>
          </cell>
          <cell r="ER1268">
            <v>0</v>
          </cell>
          <cell r="ET1268">
            <v>0</v>
          </cell>
          <cell r="EX1268">
            <v>0</v>
          </cell>
          <cell r="EZ1268">
            <v>0</v>
          </cell>
          <cell r="FD1268">
            <v>0</v>
          </cell>
          <cell r="FF1268">
            <v>0</v>
          </cell>
        </row>
        <row r="1269">
          <cell r="A1269" t="str">
            <v>WindN</v>
          </cell>
          <cell r="B1269" t="str">
            <v>Norge</v>
          </cell>
          <cell r="G1269">
            <v>549.58285854728285</v>
          </cell>
          <cell r="H1269">
            <v>0</v>
          </cell>
          <cell r="N1269">
            <v>1640</v>
          </cell>
          <cell r="AK1269">
            <v>549.58285854728285</v>
          </cell>
          <cell r="AL1269">
            <v>0</v>
          </cell>
          <cell r="AN1269">
            <v>0</v>
          </cell>
          <cell r="AO1269">
            <v>85.982238219722404</v>
          </cell>
          <cell r="AP1269">
            <v>28660.7460732408</v>
          </cell>
          <cell r="AQ1269">
            <v>0</v>
          </cell>
          <cell r="BG1269" t="b">
            <v>0</v>
          </cell>
          <cell r="BO1269" t="b">
            <v>0</v>
          </cell>
          <cell r="CA1269" t="b">
            <v>0</v>
          </cell>
          <cell r="CB1269" t="b">
            <v>0</v>
          </cell>
          <cell r="CD1269" t="b">
            <v>0</v>
          </cell>
          <cell r="CE1269" t="b">
            <v>0</v>
          </cell>
          <cell r="CG1269" t="b">
            <v>0</v>
          </cell>
          <cell r="CH1269" t="b">
            <v>0</v>
          </cell>
          <cell r="CP1269" t="str">
            <v>ERWINWON</v>
          </cell>
          <cell r="CT1269" t="b">
            <v>0</v>
          </cell>
          <cell r="CV1269" t="b">
            <v>0</v>
          </cell>
          <cell r="CX1269" t="b">
            <v>0</v>
          </cell>
          <cell r="CZ1269" t="b">
            <v>0</v>
          </cell>
          <cell r="DB1269" t="b">
            <v>0</v>
          </cell>
          <cell r="DD1269" t="b">
            <v>0</v>
          </cell>
          <cell r="DF1269" t="b">
            <v>0</v>
          </cell>
          <cell r="DH1269" t="b">
            <v>0</v>
          </cell>
          <cell r="DJ1269" t="b">
            <v>0</v>
          </cell>
          <cell r="DL1269" t="b">
            <v>0</v>
          </cell>
          <cell r="DN1269" t="b">
            <v>0</v>
          </cell>
          <cell r="DP1269" t="b">
            <v>0</v>
          </cell>
          <cell r="DV1269">
            <v>0</v>
          </cell>
          <cell r="DX1269">
            <v>0</v>
          </cell>
          <cell r="DZ1269">
            <v>0</v>
          </cell>
          <cell r="EB1269">
            <v>0</v>
          </cell>
          <cell r="ED1269">
            <v>0</v>
          </cell>
          <cell r="EF1269">
            <v>0</v>
          </cell>
          <cell r="EJ1269">
            <v>0</v>
          </cell>
          <cell r="EL1269">
            <v>0</v>
          </cell>
          <cell r="EN1269">
            <v>0</v>
          </cell>
          <cell r="EP1269">
            <v>0</v>
          </cell>
          <cell r="ER1269">
            <v>0</v>
          </cell>
          <cell r="ET1269">
            <v>0</v>
          </cell>
          <cell r="EX1269">
            <v>0</v>
          </cell>
          <cell r="EZ1269">
            <v>0</v>
          </cell>
          <cell r="FD1269">
            <v>0</v>
          </cell>
          <cell r="FF1269">
            <v>0</v>
          </cell>
        </row>
        <row r="1270">
          <cell r="A1270" t="str">
            <v>WindN</v>
          </cell>
          <cell r="B1270" t="str">
            <v>Norge</v>
          </cell>
          <cell r="G1270">
            <v>673.57411321953577</v>
          </cell>
          <cell r="H1270">
            <v>0</v>
          </cell>
          <cell r="N1270">
            <v>2010</v>
          </cell>
          <cell r="AK1270">
            <v>673.57411321953577</v>
          </cell>
          <cell r="AL1270">
            <v>0</v>
          </cell>
          <cell r="AN1270">
            <v>0</v>
          </cell>
          <cell r="AO1270">
            <v>105.38067001319638</v>
          </cell>
          <cell r="AP1270">
            <v>35126.890004398789</v>
          </cell>
          <cell r="AQ1270">
            <v>0</v>
          </cell>
          <cell r="BG1270" t="b">
            <v>0</v>
          </cell>
          <cell r="BO1270" t="b">
            <v>0</v>
          </cell>
          <cell r="CA1270" t="b">
            <v>0</v>
          </cell>
          <cell r="CB1270" t="b">
            <v>0</v>
          </cell>
          <cell r="CD1270" t="b">
            <v>0</v>
          </cell>
          <cell r="CE1270" t="b">
            <v>0</v>
          </cell>
          <cell r="CG1270" t="b">
            <v>0</v>
          </cell>
          <cell r="CH1270" t="b">
            <v>0</v>
          </cell>
          <cell r="CP1270" t="str">
            <v>ERWINWON</v>
          </cell>
          <cell r="CT1270" t="b">
            <v>0</v>
          </cell>
          <cell r="CV1270" t="b">
            <v>0</v>
          </cell>
          <cell r="CX1270" t="b">
            <v>0</v>
          </cell>
          <cell r="CZ1270" t="b">
            <v>0</v>
          </cell>
          <cell r="DB1270" t="b">
            <v>0</v>
          </cell>
          <cell r="DD1270" t="b">
            <v>0</v>
          </cell>
          <cell r="DF1270" t="b">
            <v>0</v>
          </cell>
          <cell r="DH1270" t="b">
            <v>0</v>
          </cell>
          <cell r="DJ1270" t="b">
            <v>0</v>
          </cell>
          <cell r="DL1270" t="b">
            <v>0</v>
          </cell>
          <cell r="DN1270" t="b">
            <v>0</v>
          </cell>
          <cell r="DP1270" t="b">
            <v>0</v>
          </cell>
          <cell r="DV1270">
            <v>0</v>
          </cell>
          <cell r="DX1270">
            <v>0</v>
          </cell>
          <cell r="DZ1270">
            <v>0</v>
          </cell>
          <cell r="EB1270">
            <v>0</v>
          </cell>
          <cell r="ED1270">
            <v>0</v>
          </cell>
          <cell r="EF1270">
            <v>0</v>
          </cell>
          <cell r="EJ1270">
            <v>0</v>
          </cell>
          <cell r="EL1270">
            <v>0</v>
          </cell>
          <cell r="EN1270">
            <v>0</v>
          </cell>
          <cell r="EP1270">
            <v>0</v>
          </cell>
          <cell r="ER1270">
            <v>0</v>
          </cell>
          <cell r="ET1270">
            <v>0</v>
          </cell>
          <cell r="EX1270">
            <v>0</v>
          </cell>
          <cell r="EZ1270">
            <v>0</v>
          </cell>
          <cell r="FD1270">
            <v>0</v>
          </cell>
          <cell r="FF1270">
            <v>0</v>
          </cell>
        </row>
        <row r="1271">
          <cell r="A1271" t="str">
            <v>WindN</v>
          </cell>
          <cell r="B1271" t="str">
            <v>Norge</v>
          </cell>
          <cell r="G1271">
            <v>797.56536789178858</v>
          </cell>
          <cell r="H1271">
            <v>0</v>
          </cell>
          <cell r="N1271">
            <v>2380</v>
          </cell>
          <cell r="AK1271">
            <v>797.56536789178858</v>
          </cell>
          <cell r="AL1271">
            <v>0</v>
          </cell>
          <cell r="AN1271">
            <v>0</v>
          </cell>
          <cell r="AO1271">
            <v>124.77910180667033</v>
          </cell>
          <cell r="AP1271">
            <v>41593.03393555677</v>
          </cell>
          <cell r="AQ1271">
            <v>0</v>
          </cell>
          <cell r="BG1271" t="b">
            <v>0</v>
          </cell>
          <cell r="BO1271" t="b">
            <v>0</v>
          </cell>
          <cell r="CA1271" t="b">
            <v>0</v>
          </cell>
          <cell r="CB1271" t="b">
            <v>0</v>
          </cell>
          <cell r="CD1271" t="b">
            <v>0</v>
          </cell>
          <cell r="CE1271" t="b">
            <v>0</v>
          </cell>
          <cell r="CG1271" t="b">
            <v>0</v>
          </cell>
          <cell r="CH1271" t="b">
            <v>0</v>
          </cell>
          <cell r="CP1271" t="str">
            <v>ERWINWON</v>
          </cell>
          <cell r="CT1271" t="b">
            <v>0</v>
          </cell>
          <cell r="CV1271" t="b">
            <v>0</v>
          </cell>
          <cell r="CX1271" t="b">
            <v>0</v>
          </cell>
          <cell r="CZ1271" t="b">
            <v>0</v>
          </cell>
          <cell r="DB1271" t="b">
            <v>0</v>
          </cell>
          <cell r="DD1271" t="b">
            <v>0</v>
          </cell>
          <cell r="DF1271" t="b">
            <v>0</v>
          </cell>
          <cell r="DH1271" t="b">
            <v>0</v>
          </cell>
          <cell r="DJ1271" t="b">
            <v>0</v>
          </cell>
          <cell r="DL1271" t="b">
            <v>0</v>
          </cell>
          <cell r="DN1271" t="b">
            <v>0</v>
          </cell>
          <cell r="DP1271" t="b">
            <v>0</v>
          </cell>
          <cell r="DV1271">
            <v>0</v>
          </cell>
          <cell r="DX1271">
            <v>0</v>
          </cell>
          <cell r="DZ1271">
            <v>0</v>
          </cell>
          <cell r="EB1271">
            <v>0</v>
          </cell>
          <cell r="ED1271">
            <v>0</v>
          </cell>
          <cell r="EF1271">
            <v>0</v>
          </cell>
          <cell r="EJ1271">
            <v>0</v>
          </cell>
          <cell r="EL1271">
            <v>0</v>
          </cell>
          <cell r="EN1271">
            <v>0</v>
          </cell>
          <cell r="EP1271">
            <v>0</v>
          </cell>
          <cell r="ER1271">
            <v>0</v>
          </cell>
          <cell r="ET1271">
            <v>0</v>
          </cell>
          <cell r="EX1271">
            <v>0</v>
          </cell>
          <cell r="EZ1271">
            <v>0</v>
          </cell>
          <cell r="FD1271">
            <v>0</v>
          </cell>
          <cell r="FF1271">
            <v>0</v>
          </cell>
        </row>
        <row r="1272">
          <cell r="A1272" t="str">
            <v>WindN</v>
          </cell>
          <cell r="B1272" t="str">
            <v>Norge</v>
          </cell>
          <cell r="G1272">
            <v>921.5566225640415</v>
          </cell>
          <cell r="H1272">
            <v>0</v>
          </cell>
          <cell r="N1272">
            <v>2750</v>
          </cell>
          <cell r="AK1272">
            <v>921.5566225640415</v>
          </cell>
          <cell r="AL1272">
            <v>0</v>
          </cell>
          <cell r="AN1272">
            <v>0</v>
          </cell>
          <cell r="AO1272">
            <v>144.1775336001443</v>
          </cell>
          <cell r="AP1272">
            <v>48059.177866714766</v>
          </cell>
          <cell r="AQ1272">
            <v>0</v>
          </cell>
          <cell r="BG1272" t="b">
            <v>0</v>
          </cell>
          <cell r="BO1272" t="b">
            <v>0</v>
          </cell>
          <cell r="CA1272" t="b">
            <v>0</v>
          </cell>
          <cell r="CB1272" t="b">
            <v>0</v>
          </cell>
          <cell r="CD1272" t="b">
            <v>0</v>
          </cell>
          <cell r="CE1272" t="b">
            <v>0</v>
          </cell>
          <cell r="CG1272" t="b">
            <v>0</v>
          </cell>
          <cell r="CH1272" t="b">
            <v>0</v>
          </cell>
          <cell r="CP1272" t="str">
            <v>ERWINWON</v>
          </cell>
          <cell r="CT1272" t="b">
            <v>0</v>
          </cell>
          <cell r="CV1272" t="b">
            <v>0</v>
          </cell>
          <cell r="CX1272" t="b">
            <v>0</v>
          </cell>
          <cell r="CZ1272" t="b">
            <v>0</v>
          </cell>
          <cell r="DB1272" t="b">
            <v>0</v>
          </cell>
          <cell r="DD1272" t="b">
            <v>0</v>
          </cell>
          <cell r="DF1272" t="b">
            <v>0</v>
          </cell>
          <cell r="DH1272" t="b">
            <v>0</v>
          </cell>
          <cell r="DJ1272" t="b">
            <v>0</v>
          </cell>
          <cell r="DL1272" t="b">
            <v>0</v>
          </cell>
          <cell r="DN1272" t="b">
            <v>0</v>
          </cell>
          <cell r="DP1272" t="b">
            <v>0</v>
          </cell>
          <cell r="DV1272">
            <v>0</v>
          </cell>
          <cell r="DX1272">
            <v>0</v>
          </cell>
          <cell r="DZ1272">
            <v>0</v>
          </cell>
          <cell r="EB1272">
            <v>0</v>
          </cell>
          <cell r="ED1272">
            <v>0</v>
          </cell>
          <cell r="EF1272">
            <v>0</v>
          </cell>
          <cell r="EJ1272">
            <v>0</v>
          </cell>
          <cell r="EL1272">
            <v>0</v>
          </cell>
          <cell r="EN1272">
            <v>0</v>
          </cell>
          <cell r="EP1272">
            <v>0</v>
          </cell>
          <cell r="ER1272">
            <v>0</v>
          </cell>
          <cell r="ET1272">
            <v>0</v>
          </cell>
          <cell r="EX1272">
            <v>0</v>
          </cell>
          <cell r="EZ1272">
            <v>0</v>
          </cell>
          <cell r="FD1272">
            <v>0</v>
          </cell>
          <cell r="FF1272">
            <v>0</v>
          </cell>
        </row>
        <row r="1273">
          <cell r="A1273" t="str">
            <v>WindN</v>
          </cell>
          <cell r="B1273" t="str">
            <v>Norge</v>
          </cell>
          <cell r="G1273">
            <v>1045.5478772362942</v>
          </cell>
          <cell r="H1273">
            <v>0</v>
          </cell>
          <cell r="N1273">
            <v>3120</v>
          </cell>
          <cell r="AK1273">
            <v>1045.5478772362942</v>
          </cell>
          <cell r="AL1273">
            <v>0</v>
          </cell>
          <cell r="AN1273">
            <v>0</v>
          </cell>
          <cell r="AO1273">
            <v>163.57596539361825</v>
          </cell>
          <cell r="AP1273">
            <v>54525.321797872741</v>
          </cell>
          <cell r="AQ1273">
            <v>0</v>
          </cell>
          <cell r="BG1273" t="b">
            <v>0</v>
          </cell>
          <cell r="BO1273" t="b">
            <v>0</v>
          </cell>
          <cell r="CA1273" t="b">
            <v>0</v>
          </cell>
          <cell r="CB1273" t="b">
            <v>0</v>
          </cell>
          <cell r="CD1273" t="b">
            <v>0</v>
          </cell>
          <cell r="CE1273" t="b">
            <v>0</v>
          </cell>
          <cell r="CG1273" t="b">
            <v>0</v>
          </cell>
          <cell r="CH1273" t="b">
            <v>0</v>
          </cell>
          <cell r="CP1273" t="str">
            <v>ERWINWON</v>
          </cell>
          <cell r="CT1273" t="b">
            <v>0</v>
          </cell>
          <cell r="CV1273" t="b">
            <v>0</v>
          </cell>
          <cell r="CX1273" t="b">
            <v>0</v>
          </cell>
          <cell r="CZ1273" t="b">
            <v>0</v>
          </cell>
          <cell r="DB1273" t="b">
            <v>0</v>
          </cell>
          <cell r="DD1273" t="b">
            <v>0</v>
          </cell>
          <cell r="DF1273" t="b">
            <v>0</v>
          </cell>
          <cell r="DH1273" t="b">
            <v>0</v>
          </cell>
          <cell r="DJ1273" t="b">
            <v>0</v>
          </cell>
          <cell r="DL1273" t="b">
            <v>0</v>
          </cell>
          <cell r="DN1273" t="b">
            <v>0</v>
          </cell>
          <cell r="DP1273" t="b">
            <v>0</v>
          </cell>
          <cell r="DV1273">
            <v>0</v>
          </cell>
          <cell r="DX1273">
            <v>0</v>
          </cell>
          <cell r="DZ1273">
            <v>0</v>
          </cell>
          <cell r="EB1273">
            <v>0</v>
          </cell>
          <cell r="ED1273">
            <v>0</v>
          </cell>
          <cell r="EF1273">
            <v>0</v>
          </cell>
          <cell r="EJ1273">
            <v>0</v>
          </cell>
          <cell r="EL1273">
            <v>0</v>
          </cell>
          <cell r="EN1273">
            <v>0</v>
          </cell>
          <cell r="EP1273">
            <v>0</v>
          </cell>
          <cell r="ER1273">
            <v>0</v>
          </cell>
          <cell r="ET1273">
            <v>0</v>
          </cell>
          <cell r="EX1273">
            <v>0</v>
          </cell>
          <cell r="EZ1273">
            <v>0</v>
          </cell>
          <cell r="FD1273">
            <v>0</v>
          </cell>
          <cell r="FF1273">
            <v>0</v>
          </cell>
        </row>
        <row r="1274">
          <cell r="A1274" t="str">
            <v>WindN</v>
          </cell>
          <cell r="B1274" t="str">
            <v>Norge</v>
          </cell>
          <cell r="G1274">
            <v>1169.539131908547</v>
          </cell>
          <cell r="H1274">
            <v>0</v>
          </cell>
          <cell r="N1274">
            <v>3490</v>
          </cell>
          <cell r="AK1274">
            <v>1169.539131908547</v>
          </cell>
          <cell r="AL1274">
            <v>0</v>
          </cell>
          <cell r="AN1274">
            <v>0</v>
          </cell>
          <cell r="AO1274">
            <v>182.97439718709219</v>
          </cell>
          <cell r="AP1274">
            <v>60991.465729030722</v>
          </cell>
          <cell r="AQ1274">
            <v>0</v>
          </cell>
          <cell r="BG1274" t="b">
            <v>0</v>
          </cell>
          <cell r="BO1274" t="b">
            <v>0</v>
          </cell>
          <cell r="CA1274" t="b">
            <v>0</v>
          </cell>
          <cell r="CB1274" t="b">
            <v>0</v>
          </cell>
          <cell r="CD1274" t="b">
            <v>0</v>
          </cell>
          <cell r="CE1274" t="b">
            <v>0</v>
          </cell>
          <cell r="CG1274" t="b">
            <v>0</v>
          </cell>
          <cell r="CH1274" t="b">
            <v>0</v>
          </cell>
          <cell r="CP1274" t="str">
            <v>ERWINWON</v>
          </cell>
          <cell r="CT1274" t="b">
            <v>0</v>
          </cell>
          <cell r="CV1274" t="b">
            <v>0</v>
          </cell>
          <cell r="CX1274" t="b">
            <v>0</v>
          </cell>
          <cell r="CZ1274" t="b">
            <v>0</v>
          </cell>
          <cell r="DB1274" t="b">
            <v>0</v>
          </cell>
          <cell r="DD1274" t="b">
            <v>0</v>
          </cell>
          <cell r="DF1274" t="b">
            <v>0</v>
          </cell>
          <cell r="DH1274" t="b">
            <v>0</v>
          </cell>
          <cell r="DJ1274" t="b">
            <v>0</v>
          </cell>
          <cell r="DL1274" t="b">
            <v>0</v>
          </cell>
          <cell r="DN1274" t="b">
            <v>0</v>
          </cell>
          <cell r="DP1274" t="b">
            <v>0</v>
          </cell>
          <cell r="DV1274">
            <v>0</v>
          </cell>
          <cell r="DX1274">
            <v>0</v>
          </cell>
          <cell r="DZ1274">
            <v>0</v>
          </cell>
          <cell r="EB1274">
            <v>0</v>
          </cell>
          <cell r="ED1274">
            <v>0</v>
          </cell>
          <cell r="EF1274">
            <v>0</v>
          </cell>
          <cell r="EJ1274">
            <v>0</v>
          </cell>
          <cell r="EL1274">
            <v>0</v>
          </cell>
          <cell r="EN1274">
            <v>0</v>
          </cell>
          <cell r="EP1274">
            <v>0</v>
          </cell>
          <cell r="ER1274">
            <v>0</v>
          </cell>
          <cell r="ET1274">
            <v>0</v>
          </cell>
          <cell r="EX1274">
            <v>0</v>
          </cell>
          <cell r="EZ1274">
            <v>0</v>
          </cell>
          <cell r="FD1274">
            <v>0</v>
          </cell>
          <cell r="FF1274">
            <v>0</v>
          </cell>
        </row>
        <row r="1275">
          <cell r="A1275" t="str">
            <v>WindN</v>
          </cell>
          <cell r="B1275" t="str">
            <v>Norge</v>
          </cell>
          <cell r="G1275">
            <v>1293.5303865807998</v>
          </cell>
          <cell r="H1275">
            <v>0</v>
          </cell>
          <cell r="N1275">
            <v>3860</v>
          </cell>
          <cell r="AK1275">
            <v>1293.5303865807998</v>
          </cell>
          <cell r="AL1275">
            <v>0</v>
          </cell>
          <cell r="AN1275">
            <v>0</v>
          </cell>
          <cell r="AO1275">
            <v>202.37282898056614</v>
          </cell>
          <cell r="AP1275">
            <v>67457.609660188711</v>
          </cell>
          <cell r="AQ1275">
            <v>0</v>
          </cell>
          <cell r="BG1275" t="b">
            <v>0</v>
          </cell>
          <cell r="BO1275" t="b">
            <v>0</v>
          </cell>
          <cell r="CA1275" t="b">
            <v>0</v>
          </cell>
          <cell r="CB1275" t="b">
            <v>0</v>
          </cell>
          <cell r="CD1275" t="b">
            <v>0</v>
          </cell>
          <cell r="CE1275" t="b">
            <v>0</v>
          </cell>
          <cell r="CG1275" t="b">
            <v>0</v>
          </cell>
          <cell r="CH1275" t="b">
            <v>0</v>
          </cell>
          <cell r="CP1275" t="str">
            <v>ERWINWON</v>
          </cell>
          <cell r="CT1275" t="b">
            <v>0</v>
          </cell>
          <cell r="CV1275" t="b">
            <v>0</v>
          </cell>
          <cell r="CX1275" t="b">
            <v>0</v>
          </cell>
          <cell r="CZ1275" t="b">
            <v>0</v>
          </cell>
          <cell r="DB1275" t="b">
            <v>0</v>
          </cell>
          <cell r="DD1275" t="b">
            <v>0</v>
          </cell>
          <cell r="DF1275" t="b">
            <v>0</v>
          </cell>
          <cell r="DH1275" t="b">
            <v>0</v>
          </cell>
          <cell r="DJ1275" t="b">
            <v>0</v>
          </cell>
          <cell r="DL1275" t="b">
            <v>0</v>
          </cell>
          <cell r="DN1275" t="b">
            <v>0</v>
          </cell>
          <cell r="DP1275" t="b">
            <v>0</v>
          </cell>
          <cell r="DV1275">
            <v>0</v>
          </cell>
          <cell r="DX1275">
            <v>0</v>
          </cell>
          <cell r="DZ1275">
            <v>0</v>
          </cell>
          <cell r="EB1275">
            <v>0</v>
          </cell>
          <cell r="ED1275">
            <v>0</v>
          </cell>
          <cell r="EF1275">
            <v>0</v>
          </cell>
          <cell r="EJ1275">
            <v>0</v>
          </cell>
          <cell r="EL1275">
            <v>0</v>
          </cell>
          <cell r="EN1275">
            <v>0</v>
          </cell>
          <cell r="EP1275">
            <v>0</v>
          </cell>
          <cell r="ER1275">
            <v>0</v>
          </cell>
          <cell r="ET1275">
            <v>0</v>
          </cell>
          <cell r="EX1275">
            <v>0</v>
          </cell>
          <cell r="EZ1275">
            <v>0</v>
          </cell>
          <cell r="FD1275">
            <v>0</v>
          </cell>
          <cell r="FF1275">
            <v>0</v>
          </cell>
        </row>
        <row r="1276">
          <cell r="A1276" t="str">
            <v>WindN</v>
          </cell>
          <cell r="B1276" t="str">
            <v>Norge</v>
          </cell>
          <cell r="G1276">
            <v>1417.5216412530528</v>
          </cell>
          <cell r="H1276">
            <v>0</v>
          </cell>
          <cell r="N1276">
            <v>4230</v>
          </cell>
          <cell r="AK1276">
            <v>1417.5216412530528</v>
          </cell>
          <cell r="AL1276">
            <v>0</v>
          </cell>
          <cell r="AN1276">
            <v>0</v>
          </cell>
          <cell r="AO1276">
            <v>221.77126077404012</v>
          </cell>
          <cell r="AP1276">
            <v>73923.7535913467</v>
          </cell>
          <cell r="AQ1276">
            <v>0</v>
          </cell>
          <cell r="BG1276" t="b">
            <v>0</v>
          </cell>
          <cell r="BO1276" t="b">
            <v>0</v>
          </cell>
          <cell r="CA1276" t="b">
            <v>0</v>
          </cell>
          <cell r="CB1276" t="b">
            <v>0</v>
          </cell>
          <cell r="CD1276" t="b">
            <v>0</v>
          </cell>
          <cell r="CE1276" t="b">
            <v>0</v>
          </cell>
          <cell r="CG1276" t="b">
            <v>0</v>
          </cell>
          <cell r="CH1276" t="b">
            <v>0</v>
          </cell>
          <cell r="CP1276" t="str">
            <v>ERWINWON</v>
          </cell>
          <cell r="CT1276" t="b">
            <v>0</v>
          </cell>
          <cell r="CV1276" t="b">
            <v>0</v>
          </cell>
          <cell r="CX1276" t="b">
            <v>0</v>
          </cell>
          <cell r="CZ1276" t="b">
            <v>0</v>
          </cell>
          <cell r="DB1276" t="b">
            <v>0</v>
          </cell>
          <cell r="DD1276" t="b">
            <v>0</v>
          </cell>
          <cell r="DF1276" t="b">
            <v>0</v>
          </cell>
          <cell r="DH1276" t="b">
            <v>0</v>
          </cell>
          <cell r="DJ1276" t="b">
            <v>0</v>
          </cell>
          <cell r="DL1276" t="b">
            <v>0</v>
          </cell>
          <cell r="DN1276" t="b">
            <v>0</v>
          </cell>
          <cell r="DP1276" t="b">
            <v>0</v>
          </cell>
          <cell r="DV1276">
            <v>0</v>
          </cell>
          <cell r="DX1276">
            <v>0</v>
          </cell>
          <cell r="DZ1276">
            <v>0</v>
          </cell>
          <cell r="EB1276">
            <v>0</v>
          </cell>
          <cell r="ED1276">
            <v>0</v>
          </cell>
          <cell r="EF1276">
            <v>0</v>
          </cell>
          <cell r="EJ1276">
            <v>0</v>
          </cell>
          <cell r="EL1276">
            <v>0</v>
          </cell>
          <cell r="EN1276">
            <v>0</v>
          </cell>
          <cell r="EP1276">
            <v>0</v>
          </cell>
          <cell r="ER1276">
            <v>0</v>
          </cell>
          <cell r="ET1276">
            <v>0</v>
          </cell>
          <cell r="EX1276">
            <v>0</v>
          </cell>
          <cell r="EZ1276">
            <v>0</v>
          </cell>
          <cell r="FD1276">
            <v>0</v>
          </cell>
          <cell r="FF1276">
            <v>0</v>
          </cell>
        </row>
        <row r="1277">
          <cell r="A1277" t="str">
            <v>WindN</v>
          </cell>
          <cell r="B1277" t="str">
            <v>Norge</v>
          </cell>
          <cell r="G1277">
            <v>1541.5128959253057</v>
          </cell>
          <cell r="H1277">
            <v>0</v>
          </cell>
          <cell r="N1277">
            <v>4600</v>
          </cell>
          <cell r="AK1277">
            <v>1541.5128959253057</v>
          </cell>
          <cell r="AL1277">
            <v>0</v>
          </cell>
          <cell r="AN1277">
            <v>0</v>
          </cell>
          <cell r="AO1277">
            <v>241.16969256751409</v>
          </cell>
          <cell r="AP1277">
            <v>80389.897522504689</v>
          </cell>
          <cell r="AQ1277">
            <v>0</v>
          </cell>
          <cell r="BG1277" t="b">
            <v>0</v>
          </cell>
          <cell r="BO1277" t="b">
            <v>0</v>
          </cell>
          <cell r="CA1277" t="b">
            <v>0</v>
          </cell>
          <cell r="CB1277" t="b">
            <v>0</v>
          </cell>
          <cell r="CD1277" t="b">
            <v>0</v>
          </cell>
          <cell r="CE1277" t="b">
            <v>0</v>
          </cell>
          <cell r="CG1277" t="b">
            <v>0</v>
          </cell>
          <cell r="CH1277" t="b">
            <v>0</v>
          </cell>
          <cell r="CP1277" t="str">
            <v>ERWINWON</v>
          </cell>
          <cell r="CT1277" t="b">
            <v>0</v>
          </cell>
          <cell r="CV1277" t="b">
            <v>0</v>
          </cell>
          <cell r="CX1277" t="b">
            <v>0</v>
          </cell>
          <cell r="CZ1277" t="b">
            <v>0</v>
          </cell>
          <cell r="DB1277" t="b">
            <v>0</v>
          </cell>
          <cell r="DD1277" t="b">
            <v>0</v>
          </cell>
          <cell r="DF1277" t="b">
            <v>0</v>
          </cell>
          <cell r="DH1277" t="b">
            <v>0</v>
          </cell>
          <cell r="DJ1277" t="b">
            <v>0</v>
          </cell>
          <cell r="DL1277" t="b">
            <v>0</v>
          </cell>
          <cell r="DN1277" t="b">
            <v>0</v>
          </cell>
          <cell r="DP1277" t="b">
            <v>0</v>
          </cell>
          <cell r="DV1277">
            <v>0</v>
          </cell>
          <cell r="DX1277">
            <v>0</v>
          </cell>
          <cell r="DZ1277">
            <v>0</v>
          </cell>
          <cell r="EB1277">
            <v>0</v>
          </cell>
          <cell r="ED1277">
            <v>0</v>
          </cell>
          <cell r="EF1277">
            <v>0</v>
          </cell>
          <cell r="EJ1277">
            <v>0</v>
          </cell>
          <cell r="EL1277">
            <v>0</v>
          </cell>
          <cell r="EN1277">
            <v>0</v>
          </cell>
          <cell r="EP1277">
            <v>0</v>
          </cell>
          <cell r="ER1277">
            <v>0</v>
          </cell>
          <cell r="ET1277">
            <v>0</v>
          </cell>
          <cell r="EX1277">
            <v>0</v>
          </cell>
          <cell r="EZ1277">
            <v>0</v>
          </cell>
          <cell r="FD1277">
            <v>0</v>
          </cell>
          <cell r="FF1277">
            <v>0</v>
          </cell>
        </row>
        <row r="1278">
          <cell r="A1278" t="str">
            <v>WindN</v>
          </cell>
          <cell r="B1278" t="str">
            <v>Norge</v>
          </cell>
          <cell r="G1278">
            <v>1702.3664155001202</v>
          </cell>
          <cell r="H1278">
            <v>0</v>
          </cell>
          <cell r="N1278">
            <v>5080</v>
          </cell>
          <cell r="AK1278">
            <v>1702.3664155001202</v>
          </cell>
          <cell r="AL1278">
            <v>0</v>
          </cell>
          <cell r="AN1278">
            <v>0</v>
          </cell>
          <cell r="AO1278">
            <v>266.33522570499383</v>
          </cell>
          <cell r="AP1278">
            <v>88778.408568331259</v>
          </cell>
          <cell r="AQ1278">
            <v>0</v>
          </cell>
          <cell r="BG1278" t="b">
            <v>0</v>
          </cell>
          <cell r="BO1278" t="b">
            <v>0</v>
          </cell>
          <cell r="CA1278" t="b">
            <v>0</v>
          </cell>
          <cell r="CB1278" t="b">
            <v>0</v>
          </cell>
          <cell r="CD1278" t="b">
            <v>0</v>
          </cell>
          <cell r="CE1278" t="b">
            <v>0</v>
          </cell>
          <cell r="CG1278" t="b">
            <v>0</v>
          </cell>
          <cell r="CH1278" t="b">
            <v>0</v>
          </cell>
          <cell r="CP1278" t="str">
            <v>ERWINWON</v>
          </cell>
          <cell r="CT1278" t="b">
            <v>0</v>
          </cell>
          <cell r="CV1278" t="b">
            <v>0</v>
          </cell>
          <cell r="CX1278" t="b">
            <v>0</v>
          </cell>
          <cell r="CZ1278" t="b">
            <v>0</v>
          </cell>
          <cell r="DB1278" t="b">
            <v>0</v>
          </cell>
          <cell r="DD1278" t="b">
            <v>0</v>
          </cell>
          <cell r="DF1278" t="b">
            <v>0</v>
          </cell>
          <cell r="DH1278" t="b">
            <v>0</v>
          </cell>
          <cell r="DJ1278" t="b">
            <v>0</v>
          </cell>
          <cell r="DL1278" t="b">
            <v>0</v>
          </cell>
          <cell r="DN1278" t="b">
            <v>0</v>
          </cell>
          <cell r="DP1278" t="b">
            <v>0</v>
          </cell>
          <cell r="DV1278">
            <v>0</v>
          </cell>
          <cell r="DX1278">
            <v>0</v>
          </cell>
          <cell r="DZ1278">
            <v>0</v>
          </cell>
          <cell r="EB1278">
            <v>0</v>
          </cell>
          <cell r="ED1278">
            <v>0</v>
          </cell>
          <cell r="EF1278">
            <v>0</v>
          </cell>
          <cell r="EJ1278">
            <v>0</v>
          </cell>
          <cell r="EL1278">
            <v>0</v>
          </cell>
          <cell r="EN1278">
            <v>0</v>
          </cell>
          <cell r="EP1278">
            <v>0</v>
          </cell>
          <cell r="ER1278">
            <v>0</v>
          </cell>
          <cell r="ET1278">
            <v>0</v>
          </cell>
          <cell r="EX1278">
            <v>0</v>
          </cell>
          <cell r="EZ1278">
            <v>0</v>
          </cell>
          <cell r="FD1278">
            <v>0</v>
          </cell>
          <cell r="FF1278">
            <v>0</v>
          </cell>
        </row>
        <row r="1279">
          <cell r="A1279" t="str">
            <v>WindN</v>
          </cell>
          <cell r="B1279" t="str">
            <v>Norge</v>
          </cell>
          <cell r="G1279">
            <v>1863.2199350749345</v>
          </cell>
          <cell r="H1279">
            <v>0</v>
          </cell>
          <cell r="N1279">
            <v>5560</v>
          </cell>
          <cell r="AK1279">
            <v>1863.2199350749345</v>
          </cell>
          <cell r="AL1279">
            <v>0</v>
          </cell>
          <cell r="AN1279">
            <v>0</v>
          </cell>
          <cell r="AO1279">
            <v>291.50075884247349</v>
          </cell>
          <cell r="AP1279">
            <v>97166.919614157829</v>
          </cell>
          <cell r="AQ1279">
            <v>0</v>
          </cell>
          <cell r="BG1279" t="b">
            <v>0</v>
          </cell>
          <cell r="BO1279" t="b">
            <v>0</v>
          </cell>
          <cell r="CA1279" t="b">
            <v>0</v>
          </cell>
          <cell r="CB1279" t="b">
            <v>0</v>
          </cell>
          <cell r="CD1279" t="b">
            <v>0</v>
          </cell>
          <cell r="CE1279" t="b">
            <v>0</v>
          </cell>
          <cell r="CG1279" t="b">
            <v>0</v>
          </cell>
          <cell r="CH1279" t="b">
            <v>0</v>
          </cell>
          <cell r="CP1279" t="str">
            <v>ERWINWON</v>
          </cell>
          <cell r="CT1279" t="b">
            <v>0</v>
          </cell>
          <cell r="CV1279" t="b">
            <v>0</v>
          </cell>
          <cell r="CX1279" t="b">
            <v>0</v>
          </cell>
          <cell r="CZ1279" t="b">
            <v>0</v>
          </cell>
          <cell r="DB1279" t="b">
            <v>0</v>
          </cell>
          <cell r="DD1279" t="b">
            <v>0</v>
          </cell>
          <cell r="DF1279" t="b">
            <v>0</v>
          </cell>
          <cell r="DH1279" t="b">
            <v>0</v>
          </cell>
          <cell r="DJ1279" t="b">
            <v>0</v>
          </cell>
          <cell r="DL1279" t="b">
            <v>0</v>
          </cell>
          <cell r="DN1279" t="b">
            <v>0</v>
          </cell>
          <cell r="DP1279" t="b">
            <v>0</v>
          </cell>
          <cell r="DV1279">
            <v>0</v>
          </cell>
          <cell r="DX1279">
            <v>0</v>
          </cell>
          <cell r="DZ1279">
            <v>0</v>
          </cell>
          <cell r="EB1279">
            <v>0</v>
          </cell>
          <cell r="ED1279">
            <v>0</v>
          </cell>
          <cell r="EF1279">
            <v>0</v>
          </cell>
          <cell r="EJ1279">
            <v>0</v>
          </cell>
          <cell r="EL1279">
            <v>0</v>
          </cell>
          <cell r="EN1279">
            <v>0</v>
          </cell>
          <cell r="EP1279">
            <v>0</v>
          </cell>
          <cell r="ER1279">
            <v>0</v>
          </cell>
          <cell r="ET1279">
            <v>0</v>
          </cell>
          <cell r="EX1279">
            <v>0</v>
          </cell>
          <cell r="EZ1279">
            <v>0</v>
          </cell>
          <cell r="FD1279">
            <v>0</v>
          </cell>
          <cell r="FF1279">
            <v>0</v>
          </cell>
        </row>
        <row r="1280">
          <cell r="A1280" t="str">
            <v>WindN</v>
          </cell>
          <cell r="B1280" t="str">
            <v>Norge</v>
          </cell>
          <cell r="G1280">
            <v>2024.073454649749</v>
          </cell>
          <cell r="H1280">
            <v>0</v>
          </cell>
          <cell r="N1280">
            <v>6040</v>
          </cell>
          <cell r="AK1280">
            <v>2024.073454649749</v>
          </cell>
          <cell r="AL1280">
            <v>0</v>
          </cell>
          <cell r="AN1280">
            <v>0</v>
          </cell>
          <cell r="AO1280">
            <v>316.66629197995326</v>
          </cell>
          <cell r="AP1280">
            <v>105555.43065998441</v>
          </cell>
          <cell r="AQ1280">
            <v>0</v>
          </cell>
          <cell r="BG1280" t="b">
            <v>0</v>
          </cell>
          <cell r="BO1280" t="b">
            <v>0</v>
          </cell>
          <cell r="CA1280" t="b">
            <v>0</v>
          </cell>
          <cell r="CB1280" t="b">
            <v>0</v>
          </cell>
          <cell r="CD1280" t="b">
            <v>0</v>
          </cell>
          <cell r="CE1280" t="b">
            <v>0</v>
          </cell>
          <cell r="CG1280" t="b">
            <v>0</v>
          </cell>
          <cell r="CH1280" t="b">
            <v>0</v>
          </cell>
          <cell r="CP1280" t="str">
            <v>ERWINWON</v>
          </cell>
          <cell r="CT1280" t="b">
            <v>0</v>
          </cell>
          <cell r="CV1280" t="b">
            <v>0</v>
          </cell>
          <cell r="CX1280" t="b">
            <v>0</v>
          </cell>
          <cell r="CZ1280" t="b">
            <v>0</v>
          </cell>
          <cell r="DB1280" t="b">
            <v>0</v>
          </cell>
          <cell r="DD1280" t="b">
            <v>0</v>
          </cell>
          <cell r="DF1280" t="b">
            <v>0</v>
          </cell>
          <cell r="DH1280" t="b">
            <v>0</v>
          </cell>
          <cell r="DJ1280" t="b">
            <v>0</v>
          </cell>
          <cell r="DL1280" t="b">
            <v>0</v>
          </cell>
          <cell r="DN1280" t="b">
            <v>0</v>
          </cell>
          <cell r="DP1280" t="b">
            <v>0</v>
          </cell>
          <cell r="DV1280">
            <v>0</v>
          </cell>
          <cell r="DX1280">
            <v>0</v>
          </cell>
          <cell r="DZ1280">
            <v>0</v>
          </cell>
          <cell r="EB1280">
            <v>0</v>
          </cell>
          <cell r="ED1280">
            <v>0</v>
          </cell>
          <cell r="EF1280">
            <v>0</v>
          </cell>
          <cell r="EJ1280">
            <v>0</v>
          </cell>
          <cell r="EL1280">
            <v>0</v>
          </cell>
          <cell r="EN1280">
            <v>0</v>
          </cell>
          <cell r="EP1280">
            <v>0</v>
          </cell>
          <cell r="ER1280">
            <v>0</v>
          </cell>
          <cell r="ET1280">
            <v>0</v>
          </cell>
          <cell r="EX1280">
            <v>0</v>
          </cell>
          <cell r="EZ1280">
            <v>0</v>
          </cell>
          <cell r="FD1280">
            <v>0</v>
          </cell>
          <cell r="FF1280">
            <v>0</v>
          </cell>
        </row>
        <row r="1281">
          <cell r="A1281" t="str">
            <v>WindN</v>
          </cell>
          <cell r="B1281" t="str">
            <v>Norge</v>
          </cell>
          <cell r="G1281">
            <v>2184.9269742245638</v>
          </cell>
          <cell r="H1281">
            <v>0</v>
          </cell>
          <cell r="N1281">
            <v>6520</v>
          </cell>
          <cell r="AK1281">
            <v>2184.9269742245638</v>
          </cell>
          <cell r="AL1281">
            <v>0</v>
          </cell>
          <cell r="AN1281">
            <v>0</v>
          </cell>
          <cell r="AO1281">
            <v>341.83182511743303</v>
          </cell>
          <cell r="AP1281">
            <v>113943.941705811</v>
          </cell>
          <cell r="AQ1281">
            <v>0</v>
          </cell>
          <cell r="BG1281" t="b">
            <v>0</v>
          </cell>
          <cell r="BO1281" t="b">
            <v>0</v>
          </cell>
          <cell r="CA1281" t="b">
            <v>0</v>
          </cell>
          <cell r="CB1281" t="b">
            <v>0</v>
          </cell>
          <cell r="CD1281" t="b">
            <v>0</v>
          </cell>
          <cell r="CE1281" t="b">
            <v>0</v>
          </cell>
          <cell r="CG1281" t="b">
            <v>0</v>
          </cell>
          <cell r="CH1281" t="b">
            <v>0</v>
          </cell>
          <cell r="CP1281" t="str">
            <v>ERWINWON</v>
          </cell>
          <cell r="CT1281" t="b">
            <v>0</v>
          </cell>
          <cell r="CV1281" t="b">
            <v>0</v>
          </cell>
          <cell r="CX1281" t="b">
            <v>0</v>
          </cell>
          <cell r="CZ1281" t="b">
            <v>0</v>
          </cell>
          <cell r="DB1281" t="b">
            <v>0</v>
          </cell>
          <cell r="DD1281" t="b">
            <v>0</v>
          </cell>
          <cell r="DF1281" t="b">
            <v>0</v>
          </cell>
          <cell r="DH1281" t="b">
            <v>0</v>
          </cell>
          <cell r="DJ1281" t="b">
            <v>0</v>
          </cell>
          <cell r="DL1281" t="b">
            <v>0</v>
          </cell>
          <cell r="DN1281" t="b">
            <v>0</v>
          </cell>
          <cell r="DP1281" t="b">
            <v>0</v>
          </cell>
          <cell r="DV1281">
            <v>0</v>
          </cell>
          <cell r="DX1281">
            <v>0</v>
          </cell>
          <cell r="DZ1281">
            <v>0</v>
          </cell>
          <cell r="EB1281">
            <v>0</v>
          </cell>
          <cell r="ED1281">
            <v>0</v>
          </cell>
          <cell r="EF1281">
            <v>0</v>
          </cell>
          <cell r="EJ1281">
            <v>0</v>
          </cell>
          <cell r="EL1281">
            <v>0</v>
          </cell>
          <cell r="EN1281">
            <v>0</v>
          </cell>
          <cell r="EP1281">
            <v>0</v>
          </cell>
          <cell r="ER1281">
            <v>0</v>
          </cell>
          <cell r="ET1281">
            <v>0</v>
          </cell>
          <cell r="EX1281">
            <v>0</v>
          </cell>
          <cell r="EZ1281">
            <v>0</v>
          </cell>
          <cell r="FD1281">
            <v>0</v>
          </cell>
          <cell r="FF1281">
            <v>0</v>
          </cell>
        </row>
        <row r="1282">
          <cell r="A1282" t="str">
            <v>WindN</v>
          </cell>
          <cell r="B1282" t="str">
            <v>Norge</v>
          </cell>
          <cell r="G1282">
            <v>2345.7804937993783</v>
          </cell>
          <cell r="H1282">
            <v>0</v>
          </cell>
          <cell r="N1282">
            <v>7000</v>
          </cell>
          <cell r="AK1282">
            <v>2345.7804937993783</v>
          </cell>
          <cell r="AL1282">
            <v>0</v>
          </cell>
          <cell r="AN1282">
            <v>0</v>
          </cell>
          <cell r="AO1282">
            <v>366.99735825491274</v>
          </cell>
          <cell r="AP1282">
            <v>122332.45275163757</v>
          </cell>
          <cell r="AQ1282">
            <v>0</v>
          </cell>
          <cell r="BG1282" t="b">
            <v>0</v>
          </cell>
          <cell r="BO1282" t="b">
            <v>0</v>
          </cell>
          <cell r="CA1282" t="b">
            <v>0</v>
          </cell>
          <cell r="CB1282" t="b">
            <v>0</v>
          </cell>
          <cell r="CD1282" t="b">
            <v>0</v>
          </cell>
          <cell r="CE1282" t="b">
            <v>0</v>
          </cell>
          <cell r="CG1282" t="b">
            <v>0</v>
          </cell>
          <cell r="CH1282" t="b">
            <v>0</v>
          </cell>
          <cell r="CP1282" t="str">
            <v>ERWINWON</v>
          </cell>
          <cell r="CT1282" t="b">
            <v>0</v>
          </cell>
          <cell r="CV1282" t="b">
            <v>0</v>
          </cell>
          <cell r="CX1282" t="b">
            <v>0</v>
          </cell>
          <cell r="CZ1282" t="b">
            <v>0</v>
          </cell>
          <cell r="DB1282" t="b">
            <v>0</v>
          </cell>
          <cell r="DD1282" t="b">
            <v>0</v>
          </cell>
          <cell r="DF1282" t="b">
            <v>0</v>
          </cell>
          <cell r="DH1282" t="b">
            <v>0</v>
          </cell>
          <cell r="DJ1282" t="b">
            <v>0</v>
          </cell>
          <cell r="DL1282" t="b">
            <v>0</v>
          </cell>
          <cell r="DN1282" t="b">
            <v>0</v>
          </cell>
          <cell r="DP1282" t="b">
            <v>0</v>
          </cell>
          <cell r="DV1282">
            <v>0</v>
          </cell>
          <cell r="DX1282">
            <v>0</v>
          </cell>
          <cell r="DZ1282">
            <v>0</v>
          </cell>
          <cell r="EB1282">
            <v>0</v>
          </cell>
          <cell r="ED1282">
            <v>0</v>
          </cell>
          <cell r="EF1282">
            <v>0</v>
          </cell>
          <cell r="EJ1282">
            <v>0</v>
          </cell>
          <cell r="EL1282">
            <v>0</v>
          </cell>
          <cell r="EN1282">
            <v>0</v>
          </cell>
          <cell r="EP1282">
            <v>0</v>
          </cell>
          <cell r="ER1282">
            <v>0</v>
          </cell>
          <cell r="ET1282">
            <v>0</v>
          </cell>
          <cell r="EX1282">
            <v>0</v>
          </cell>
          <cell r="EZ1282">
            <v>0</v>
          </cell>
          <cell r="FD1282">
            <v>0</v>
          </cell>
          <cell r="FF1282">
            <v>0</v>
          </cell>
        </row>
        <row r="1283">
          <cell r="A1283" t="str">
            <v>WindN</v>
          </cell>
          <cell r="B1283" t="str">
            <v>Norge</v>
          </cell>
          <cell r="G1283">
            <v>2473.1228634627728</v>
          </cell>
          <cell r="H1283">
            <v>0</v>
          </cell>
          <cell r="N1283">
            <v>7380</v>
          </cell>
          <cell r="AK1283">
            <v>2473.1228634627728</v>
          </cell>
          <cell r="AL1283">
            <v>0</v>
          </cell>
          <cell r="AN1283">
            <v>0</v>
          </cell>
          <cell r="AO1283">
            <v>386.92007198875081</v>
          </cell>
          <cell r="AP1283">
            <v>128973.3573295836</v>
          </cell>
          <cell r="AQ1283">
            <v>0</v>
          </cell>
          <cell r="BG1283" t="b">
            <v>0</v>
          </cell>
          <cell r="BO1283" t="b">
            <v>0</v>
          </cell>
          <cell r="CA1283" t="b">
            <v>0</v>
          </cell>
          <cell r="CB1283" t="b">
            <v>0</v>
          </cell>
          <cell r="CD1283" t="b">
            <v>0</v>
          </cell>
          <cell r="CE1283" t="b">
            <v>0</v>
          </cell>
          <cell r="CG1283" t="b">
            <v>0</v>
          </cell>
          <cell r="CH1283" t="b">
            <v>0</v>
          </cell>
          <cell r="CP1283" t="str">
            <v>ERWINWON</v>
          </cell>
          <cell r="CT1283" t="b">
            <v>0</v>
          </cell>
          <cell r="CV1283" t="b">
            <v>0</v>
          </cell>
          <cell r="CX1283" t="b">
            <v>0</v>
          </cell>
          <cell r="CZ1283" t="b">
            <v>0</v>
          </cell>
          <cell r="DB1283" t="b">
            <v>0</v>
          </cell>
          <cell r="DD1283" t="b">
            <v>0</v>
          </cell>
          <cell r="DF1283" t="b">
            <v>0</v>
          </cell>
          <cell r="DH1283" t="b">
            <v>0</v>
          </cell>
          <cell r="DJ1283" t="b">
            <v>0</v>
          </cell>
          <cell r="DL1283" t="b">
            <v>0</v>
          </cell>
          <cell r="DN1283" t="b">
            <v>0</v>
          </cell>
          <cell r="DP1283" t="b">
            <v>0</v>
          </cell>
          <cell r="DV1283">
            <v>0</v>
          </cell>
          <cell r="DX1283">
            <v>0</v>
          </cell>
          <cell r="DZ1283">
            <v>0</v>
          </cell>
          <cell r="EB1283">
            <v>0</v>
          </cell>
          <cell r="ED1283">
            <v>0</v>
          </cell>
          <cell r="EF1283">
            <v>0</v>
          </cell>
          <cell r="EJ1283">
            <v>0</v>
          </cell>
          <cell r="EL1283">
            <v>0</v>
          </cell>
          <cell r="EN1283">
            <v>0</v>
          </cell>
          <cell r="EP1283">
            <v>0</v>
          </cell>
          <cell r="ER1283">
            <v>0</v>
          </cell>
          <cell r="ET1283">
            <v>0</v>
          </cell>
          <cell r="EX1283">
            <v>0</v>
          </cell>
          <cell r="EZ1283">
            <v>0</v>
          </cell>
          <cell r="FD1283">
            <v>0</v>
          </cell>
          <cell r="FF1283">
            <v>0</v>
          </cell>
        </row>
        <row r="1284">
          <cell r="A1284" t="str">
            <v>WindN</v>
          </cell>
          <cell r="B1284" t="str">
            <v>Norge</v>
          </cell>
          <cell r="G1284">
            <v>2600.4652331261677</v>
          </cell>
          <cell r="H1284">
            <v>0</v>
          </cell>
          <cell r="N1284">
            <v>7760</v>
          </cell>
          <cell r="AK1284">
            <v>2600.4652331261677</v>
          </cell>
          <cell r="AL1284">
            <v>0</v>
          </cell>
          <cell r="AN1284">
            <v>0</v>
          </cell>
          <cell r="AO1284">
            <v>406.84278572258893</v>
          </cell>
          <cell r="AP1284">
            <v>135614.26190752964</v>
          </cell>
          <cell r="AQ1284">
            <v>0</v>
          </cell>
          <cell r="BG1284" t="b">
            <v>0</v>
          </cell>
          <cell r="BO1284" t="b">
            <v>0</v>
          </cell>
          <cell r="CA1284" t="b">
            <v>0</v>
          </cell>
          <cell r="CB1284" t="b">
            <v>0</v>
          </cell>
          <cell r="CD1284" t="b">
            <v>0</v>
          </cell>
          <cell r="CE1284" t="b">
            <v>0</v>
          </cell>
          <cell r="CG1284" t="b">
            <v>0</v>
          </cell>
          <cell r="CH1284" t="b">
            <v>0</v>
          </cell>
          <cell r="CP1284" t="str">
            <v>ERWINWON</v>
          </cell>
          <cell r="CT1284" t="b">
            <v>0</v>
          </cell>
          <cell r="CV1284" t="b">
            <v>0</v>
          </cell>
          <cell r="CX1284" t="b">
            <v>0</v>
          </cell>
          <cell r="CZ1284" t="b">
            <v>0</v>
          </cell>
          <cell r="DB1284" t="b">
            <v>0</v>
          </cell>
          <cell r="DD1284" t="b">
            <v>0</v>
          </cell>
          <cell r="DF1284" t="b">
            <v>0</v>
          </cell>
          <cell r="DH1284" t="b">
            <v>0</v>
          </cell>
          <cell r="DJ1284" t="b">
            <v>0</v>
          </cell>
          <cell r="DL1284" t="b">
            <v>0</v>
          </cell>
          <cell r="DN1284" t="b">
            <v>0</v>
          </cell>
          <cell r="DP1284" t="b">
            <v>0</v>
          </cell>
          <cell r="DV1284">
            <v>0</v>
          </cell>
          <cell r="DX1284">
            <v>0</v>
          </cell>
          <cell r="DZ1284">
            <v>0</v>
          </cell>
          <cell r="EB1284">
            <v>0</v>
          </cell>
          <cell r="ED1284">
            <v>0</v>
          </cell>
          <cell r="EF1284">
            <v>0</v>
          </cell>
          <cell r="EJ1284">
            <v>0</v>
          </cell>
          <cell r="EL1284">
            <v>0</v>
          </cell>
          <cell r="EN1284">
            <v>0</v>
          </cell>
          <cell r="EP1284">
            <v>0</v>
          </cell>
          <cell r="ER1284">
            <v>0</v>
          </cell>
          <cell r="ET1284">
            <v>0</v>
          </cell>
          <cell r="EX1284">
            <v>0</v>
          </cell>
          <cell r="EZ1284">
            <v>0</v>
          </cell>
          <cell r="FD1284">
            <v>0</v>
          </cell>
          <cell r="FF1284">
            <v>0</v>
          </cell>
        </row>
        <row r="1285">
          <cell r="A1285" t="str">
            <v>WindN</v>
          </cell>
          <cell r="B1285" t="str">
            <v>Norge</v>
          </cell>
          <cell r="G1285">
            <v>2727.8076027895627</v>
          </cell>
          <cell r="H1285">
            <v>0</v>
          </cell>
          <cell r="N1285">
            <v>8140</v>
          </cell>
          <cell r="AK1285">
            <v>2727.8076027895627</v>
          </cell>
          <cell r="AL1285">
            <v>0</v>
          </cell>
          <cell r="AN1285">
            <v>0</v>
          </cell>
          <cell r="AO1285">
            <v>426.76549945642711</v>
          </cell>
          <cell r="AP1285">
            <v>142255.1664854757</v>
          </cell>
          <cell r="AQ1285">
            <v>0</v>
          </cell>
          <cell r="BG1285" t="b">
            <v>0</v>
          </cell>
          <cell r="BO1285" t="b">
            <v>0</v>
          </cell>
          <cell r="CA1285" t="b">
            <v>0</v>
          </cell>
          <cell r="CB1285" t="b">
            <v>0</v>
          </cell>
          <cell r="CD1285" t="b">
            <v>0</v>
          </cell>
          <cell r="CE1285" t="b">
            <v>0</v>
          </cell>
          <cell r="CG1285" t="b">
            <v>0</v>
          </cell>
          <cell r="CH1285" t="b">
            <v>0</v>
          </cell>
          <cell r="CP1285" t="str">
            <v>ERWINWON</v>
          </cell>
          <cell r="CT1285" t="b">
            <v>0</v>
          </cell>
          <cell r="CV1285" t="b">
            <v>0</v>
          </cell>
          <cell r="CX1285" t="b">
            <v>0</v>
          </cell>
          <cell r="CZ1285" t="b">
            <v>0</v>
          </cell>
          <cell r="DB1285" t="b">
            <v>0</v>
          </cell>
          <cell r="DD1285" t="b">
            <v>0</v>
          </cell>
          <cell r="DF1285" t="b">
            <v>0</v>
          </cell>
          <cell r="DH1285" t="b">
            <v>0</v>
          </cell>
          <cell r="DJ1285" t="b">
            <v>0</v>
          </cell>
          <cell r="DL1285" t="b">
            <v>0</v>
          </cell>
          <cell r="DN1285" t="b">
            <v>0</v>
          </cell>
          <cell r="DP1285" t="b">
            <v>0</v>
          </cell>
          <cell r="DV1285">
            <v>0</v>
          </cell>
          <cell r="DX1285">
            <v>0</v>
          </cell>
          <cell r="DZ1285">
            <v>0</v>
          </cell>
          <cell r="EB1285">
            <v>0</v>
          </cell>
          <cell r="ED1285">
            <v>0</v>
          </cell>
          <cell r="EF1285">
            <v>0</v>
          </cell>
          <cell r="EJ1285">
            <v>0</v>
          </cell>
          <cell r="EL1285">
            <v>0</v>
          </cell>
          <cell r="EN1285">
            <v>0</v>
          </cell>
          <cell r="EP1285">
            <v>0</v>
          </cell>
          <cell r="ER1285">
            <v>0</v>
          </cell>
          <cell r="ET1285">
            <v>0</v>
          </cell>
          <cell r="EX1285">
            <v>0</v>
          </cell>
          <cell r="EZ1285">
            <v>0</v>
          </cell>
          <cell r="FD1285">
            <v>0</v>
          </cell>
          <cell r="FF1285">
            <v>0</v>
          </cell>
        </row>
        <row r="1286">
          <cell r="A1286" t="str">
            <v>WindN</v>
          </cell>
          <cell r="B1286" t="str">
            <v>Norge</v>
          </cell>
          <cell r="G1286">
            <v>2855.1499724529576</v>
          </cell>
          <cell r="H1286">
            <v>0</v>
          </cell>
          <cell r="N1286">
            <v>8520</v>
          </cell>
          <cell r="AK1286">
            <v>2855.1499724529576</v>
          </cell>
          <cell r="AL1286">
            <v>0</v>
          </cell>
          <cell r="AN1286">
            <v>0</v>
          </cell>
          <cell r="AO1286">
            <v>446.68821319026523</v>
          </cell>
          <cell r="AP1286">
            <v>148896.07106342172</v>
          </cell>
          <cell r="AQ1286">
            <v>0</v>
          </cell>
          <cell r="BG1286" t="b">
            <v>0</v>
          </cell>
          <cell r="BO1286" t="b">
            <v>0</v>
          </cell>
          <cell r="CA1286" t="b">
            <v>0</v>
          </cell>
          <cell r="CB1286" t="b">
            <v>0</v>
          </cell>
          <cell r="CD1286" t="b">
            <v>0</v>
          </cell>
          <cell r="CE1286" t="b">
            <v>0</v>
          </cell>
          <cell r="CG1286" t="b">
            <v>0</v>
          </cell>
          <cell r="CH1286" t="b">
            <v>0</v>
          </cell>
          <cell r="CP1286" t="str">
            <v>ERWINWON</v>
          </cell>
          <cell r="CT1286" t="b">
            <v>0</v>
          </cell>
          <cell r="CV1286" t="b">
            <v>0</v>
          </cell>
          <cell r="CX1286" t="b">
            <v>0</v>
          </cell>
          <cell r="CZ1286" t="b">
            <v>0</v>
          </cell>
          <cell r="DB1286" t="b">
            <v>0</v>
          </cell>
          <cell r="DD1286" t="b">
            <v>0</v>
          </cell>
          <cell r="DF1286" t="b">
            <v>0</v>
          </cell>
          <cell r="DH1286" t="b">
            <v>0</v>
          </cell>
          <cell r="DJ1286" t="b">
            <v>0</v>
          </cell>
          <cell r="DL1286" t="b">
            <v>0</v>
          </cell>
          <cell r="DN1286" t="b">
            <v>0</v>
          </cell>
          <cell r="DP1286" t="b">
            <v>0</v>
          </cell>
          <cell r="DV1286">
            <v>0</v>
          </cell>
          <cell r="DX1286">
            <v>0</v>
          </cell>
          <cell r="DZ1286">
            <v>0</v>
          </cell>
          <cell r="EB1286">
            <v>0</v>
          </cell>
          <cell r="ED1286">
            <v>0</v>
          </cell>
          <cell r="EF1286">
            <v>0</v>
          </cell>
          <cell r="EJ1286">
            <v>0</v>
          </cell>
          <cell r="EL1286">
            <v>0</v>
          </cell>
          <cell r="EN1286">
            <v>0</v>
          </cell>
          <cell r="EP1286">
            <v>0</v>
          </cell>
          <cell r="ER1286">
            <v>0</v>
          </cell>
          <cell r="ET1286">
            <v>0</v>
          </cell>
          <cell r="EX1286">
            <v>0</v>
          </cell>
          <cell r="EZ1286">
            <v>0</v>
          </cell>
          <cell r="FD1286">
            <v>0</v>
          </cell>
          <cell r="FF1286">
            <v>0</v>
          </cell>
        </row>
        <row r="1287">
          <cell r="A1287" t="str">
            <v>WindN</v>
          </cell>
          <cell r="B1287" t="str">
            <v>Norge</v>
          </cell>
          <cell r="G1287">
            <v>2982.4923421163521</v>
          </cell>
          <cell r="H1287">
            <v>0</v>
          </cell>
          <cell r="N1287">
            <v>8900</v>
          </cell>
          <cell r="AK1287">
            <v>2982.4923421163521</v>
          </cell>
          <cell r="AL1287">
            <v>0</v>
          </cell>
          <cell r="AN1287">
            <v>0</v>
          </cell>
          <cell r="AO1287">
            <v>466.6109269241033</v>
          </cell>
          <cell r="AP1287">
            <v>155536.97564136775</v>
          </cell>
          <cell r="AQ1287">
            <v>0</v>
          </cell>
          <cell r="BG1287" t="b">
            <v>0</v>
          </cell>
          <cell r="BO1287" t="b">
            <v>0</v>
          </cell>
          <cell r="CA1287" t="b">
            <v>0</v>
          </cell>
          <cell r="CB1287" t="b">
            <v>0</v>
          </cell>
          <cell r="CD1287" t="b">
            <v>0</v>
          </cell>
          <cell r="CE1287" t="b">
            <v>0</v>
          </cell>
          <cell r="CG1287" t="b">
            <v>0</v>
          </cell>
          <cell r="CH1287" t="b">
            <v>0</v>
          </cell>
          <cell r="CP1287" t="str">
            <v>ERWINWON</v>
          </cell>
          <cell r="CT1287" t="b">
            <v>0</v>
          </cell>
          <cell r="CV1287" t="b">
            <v>0</v>
          </cell>
          <cell r="CX1287" t="b">
            <v>0</v>
          </cell>
          <cell r="CZ1287" t="b">
            <v>0</v>
          </cell>
          <cell r="DB1287" t="b">
            <v>0</v>
          </cell>
          <cell r="DD1287" t="b">
            <v>0</v>
          </cell>
          <cell r="DF1287" t="b">
            <v>0</v>
          </cell>
          <cell r="DH1287" t="b">
            <v>0</v>
          </cell>
          <cell r="DJ1287" t="b">
            <v>0</v>
          </cell>
          <cell r="DL1287" t="b">
            <v>0</v>
          </cell>
          <cell r="DN1287" t="b">
            <v>0</v>
          </cell>
          <cell r="DP1287" t="b">
            <v>0</v>
          </cell>
          <cell r="DV1287">
            <v>0</v>
          </cell>
          <cell r="DX1287">
            <v>0</v>
          </cell>
          <cell r="DZ1287">
            <v>0</v>
          </cell>
          <cell r="EB1287">
            <v>0</v>
          </cell>
          <cell r="ED1287">
            <v>0</v>
          </cell>
          <cell r="EF1287">
            <v>0</v>
          </cell>
          <cell r="EJ1287">
            <v>0</v>
          </cell>
          <cell r="EL1287">
            <v>0</v>
          </cell>
          <cell r="EN1287">
            <v>0</v>
          </cell>
          <cell r="EP1287">
            <v>0</v>
          </cell>
          <cell r="ER1287">
            <v>0</v>
          </cell>
          <cell r="ET1287">
            <v>0</v>
          </cell>
          <cell r="EX1287">
            <v>0</v>
          </cell>
          <cell r="EZ1287">
            <v>0</v>
          </cell>
          <cell r="FD1287">
            <v>0</v>
          </cell>
          <cell r="FF1287">
            <v>0</v>
          </cell>
        </row>
        <row r="1288">
          <cell r="A1288" t="str">
            <v>WindN</v>
          </cell>
          <cell r="B1288" t="str">
            <v>Norge</v>
          </cell>
          <cell r="G1288">
            <v>3109.8347117797471</v>
          </cell>
          <cell r="H1288">
            <v>0</v>
          </cell>
          <cell r="N1288">
            <v>9280</v>
          </cell>
          <cell r="AK1288">
            <v>3109.8347117797471</v>
          </cell>
          <cell r="AL1288">
            <v>0</v>
          </cell>
          <cell r="AN1288">
            <v>0</v>
          </cell>
          <cell r="AO1288">
            <v>486.53364065794142</v>
          </cell>
          <cell r="AP1288">
            <v>162177.88021931381</v>
          </cell>
          <cell r="AQ1288">
            <v>0</v>
          </cell>
          <cell r="BG1288" t="b">
            <v>0</v>
          </cell>
          <cell r="BO1288" t="b">
            <v>0</v>
          </cell>
          <cell r="CA1288" t="b">
            <v>0</v>
          </cell>
          <cell r="CB1288" t="b">
            <v>0</v>
          </cell>
          <cell r="CD1288" t="b">
            <v>0</v>
          </cell>
          <cell r="CE1288" t="b">
            <v>0</v>
          </cell>
          <cell r="CG1288" t="b">
            <v>0</v>
          </cell>
          <cell r="CH1288" t="b">
            <v>0</v>
          </cell>
          <cell r="CP1288" t="str">
            <v>ERWINWON</v>
          </cell>
          <cell r="CT1288" t="b">
            <v>0</v>
          </cell>
          <cell r="CV1288" t="b">
            <v>0</v>
          </cell>
          <cell r="CX1288" t="b">
            <v>0</v>
          </cell>
          <cell r="CZ1288" t="b">
            <v>0</v>
          </cell>
          <cell r="DB1288" t="b">
            <v>0</v>
          </cell>
          <cell r="DD1288" t="b">
            <v>0</v>
          </cell>
          <cell r="DF1288" t="b">
            <v>0</v>
          </cell>
          <cell r="DH1288" t="b">
            <v>0</v>
          </cell>
          <cell r="DJ1288" t="b">
            <v>0</v>
          </cell>
          <cell r="DL1288" t="b">
            <v>0</v>
          </cell>
          <cell r="DN1288" t="b">
            <v>0</v>
          </cell>
          <cell r="DP1288" t="b">
            <v>0</v>
          </cell>
          <cell r="DV1288">
            <v>0</v>
          </cell>
          <cell r="DX1288">
            <v>0</v>
          </cell>
          <cell r="DZ1288">
            <v>0</v>
          </cell>
          <cell r="EB1288">
            <v>0</v>
          </cell>
          <cell r="ED1288">
            <v>0</v>
          </cell>
          <cell r="EF1288">
            <v>0</v>
          </cell>
          <cell r="EJ1288">
            <v>0</v>
          </cell>
          <cell r="EL1288">
            <v>0</v>
          </cell>
          <cell r="EN1288">
            <v>0</v>
          </cell>
          <cell r="EP1288">
            <v>0</v>
          </cell>
          <cell r="ER1288">
            <v>0</v>
          </cell>
          <cell r="ET1288">
            <v>0</v>
          </cell>
          <cell r="EX1288">
            <v>0</v>
          </cell>
          <cell r="EZ1288">
            <v>0</v>
          </cell>
          <cell r="FD1288">
            <v>0</v>
          </cell>
          <cell r="FF1288">
            <v>0</v>
          </cell>
        </row>
        <row r="1289">
          <cell r="A1289" t="str">
            <v>WindN</v>
          </cell>
          <cell r="B1289" t="str">
            <v>Norge</v>
          </cell>
          <cell r="G1289">
            <v>3237.177081443142</v>
          </cell>
          <cell r="H1289">
            <v>0</v>
          </cell>
          <cell r="N1289">
            <v>9660</v>
          </cell>
          <cell r="AK1289">
            <v>3237.177081443142</v>
          </cell>
          <cell r="AL1289">
            <v>0</v>
          </cell>
          <cell r="AN1289">
            <v>0</v>
          </cell>
          <cell r="AO1289">
            <v>506.4563543917796</v>
          </cell>
          <cell r="AP1289">
            <v>168818.78479725984</v>
          </cell>
          <cell r="AQ1289">
            <v>0</v>
          </cell>
          <cell r="BG1289" t="b">
            <v>0</v>
          </cell>
          <cell r="BO1289" t="b">
            <v>0</v>
          </cell>
          <cell r="CA1289" t="b">
            <v>0</v>
          </cell>
          <cell r="CB1289" t="b">
            <v>0</v>
          </cell>
          <cell r="CD1289" t="b">
            <v>0</v>
          </cell>
          <cell r="CE1289" t="b">
            <v>0</v>
          </cell>
          <cell r="CG1289" t="b">
            <v>0</v>
          </cell>
          <cell r="CH1289" t="b">
            <v>0</v>
          </cell>
          <cell r="CP1289" t="str">
            <v>ERWINWON</v>
          </cell>
          <cell r="CT1289" t="b">
            <v>0</v>
          </cell>
          <cell r="CV1289" t="b">
            <v>0</v>
          </cell>
          <cell r="CX1289" t="b">
            <v>0</v>
          </cell>
          <cell r="CZ1289" t="b">
            <v>0</v>
          </cell>
          <cell r="DB1289" t="b">
            <v>0</v>
          </cell>
          <cell r="DD1289" t="b">
            <v>0</v>
          </cell>
          <cell r="DF1289" t="b">
            <v>0</v>
          </cell>
          <cell r="DH1289" t="b">
            <v>0</v>
          </cell>
          <cell r="DJ1289" t="b">
            <v>0</v>
          </cell>
          <cell r="DL1289" t="b">
            <v>0</v>
          </cell>
          <cell r="DN1289" t="b">
            <v>0</v>
          </cell>
          <cell r="DP1289" t="b">
            <v>0</v>
          </cell>
          <cell r="DV1289">
            <v>0</v>
          </cell>
          <cell r="DX1289">
            <v>0</v>
          </cell>
          <cell r="DZ1289">
            <v>0</v>
          </cell>
          <cell r="EB1289">
            <v>0</v>
          </cell>
          <cell r="ED1289">
            <v>0</v>
          </cell>
          <cell r="EF1289">
            <v>0</v>
          </cell>
          <cell r="EJ1289">
            <v>0</v>
          </cell>
          <cell r="EL1289">
            <v>0</v>
          </cell>
          <cell r="EN1289">
            <v>0</v>
          </cell>
          <cell r="EP1289">
            <v>0</v>
          </cell>
          <cell r="ER1289">
            <v>0</v>
          </cell>
          <cell r="ET1289">
            <v>0</v>
          </cell>
          <cell r="EX1289">
            <v>0</v>
          </cell>
          <cell r="EZ1289">
            <v>0</v>
          </cell>
          <cell r="FD1289">
            <v>0</v>
          </cell>
          <cell r="FF1289">
            <v>0</v>
          </cell>
        </row>
        <row r="1290">
          <cell r="A1290" t="str">
            <v>WindN</v>
          </cell>
          <cell r="B1290" t="str">
            <v>Norge</v>
          </cell>
          <cell r="G1290">
            <v>3364.5194511065365</v>
          </cell>
          <cell r="H1290">
            <v>0</v>
          </cell>
          <cell r="N1290">
            <v>10040</v>
          </cell>
          <cell r="AK1290">
            <v>3364.5194511065365</v>
          </cell>
          <cell r="AL1290">
            <v>0</v>
          </cell>
          <cell r="AN1290">
            <v>0</v>
          </cell>
          <cell r="AO1290">
            <v>526.37906812561766</v>
          </cell>
          <cell r="AP1290">
            <v>175459.68937520587</v>
          </cell>
          <cell r="AQ1290">
            <v>0</v>
          </cell>
          <cell r="BG1290" t="b">
            <v>0</v>
          </cell>
          <cell r="BO1290" t="b">
            <v>0</v>
          </cell>
          <cell r="CA1290" t="b">
            <v>0</v>
          </cell>
          <cell r="CB1290" t="b">
            <v>0</v>
          </cell>
          <cell r="CD1290" t="b">
            <v>0</v>
          </cell>
          <cell r="CE1290" t="b">
            <v>0</v>
          </cell>
          <cell r="CG1290" t="b">
            <v>0</v>
          </cell>
          <cell r="CH1290" t="b">
            <v>0</v>
          </cell>
          <cell r="CP1290" t="str">
            <v>ERWINWON</v>
          </cell>
          <cell r="CT1290" t="b">
            <v>0</v>
          </cell>
          <cell r="CV1290" t="b">
            <v>0</v>
          </cell>
          <cell r="CX1290" t="b">
            <v>0</v>
          </cell>
          <cell r="CZ1290" t="b">
            <v>0</v>
          </cell>
          <cell r="DB1290" t="b">
            <v>0</v>
          </cell>
          <cell r="DD1290" t="b">
            <v>0</v>
          </cell>
          <cell r="DF1290" t="b">
            <v>0</v>
          </cell>
          <cell r="DH1290" t="b">
            <v>0</v>
          </cell>
          <cell r="DJ1290" t="b">
            <v>0</v>
          </cell>
          <cell r="DL1290" t="b">
            <v>0</v>
          </cell>
          <cell r="DN1290" t="b">
            <v>0</v>
          </cell>
          <cell r="DP1290" t="b">
            <v>0</v>
          </cell>
          <cell r="DV1290">
            <v>0</v>
          </cell>
          <cell r="DX1290">
            <v>0</v>
          </cell>
          <cell r="DZ1290">
            <v>0</v>
          </cell>
          <cell r="EB1290">
            <v>0</v>
          </cell>
          <cell r="ED1290">
            <v>0</v>
          </cell>
          <cell r="EF1290">
            <v>0</v>
          </cell>
          <cell r="EJ1290">
            <v>0</v>
          </cell>
          <cell r="EL1290">
            <v>0</v>
          </cell>
          <cell r="EN1290">
            <v>0</v>
          </cell>
          <cell r="EP1290">
            <v>0</v>
          </cell>
          <cell r="ER1290">
            <v>0</v>
          </cell>
          <cell r="ET1290">
            <v>0</v>
          </cell>
          <cell r="EX1290">
            <v>0</v>
          </cell>
          <cell r="EZ1290">
            <v>0</v>
          </cell>
          <cell r="FD1290">
            <v>0</v>
          </cell>
          <cell r="FF1290">
            <v>0</v>
          </cell>
        </row>
        <row r="1291">
          <cell r="A1291" t="str">
            <v>WindN</v>
          </cell>
          <cell r="B1291" t="str">
            <v>Norge</v>
          </cell>
          <cell r="G1291">
            <v>3491.8618207699315</v>
          </cell>
          <cell r="H1291">
            <v>0</v>
          </cell>
          <cell r="N1291">
            <v>10420</v>
          </cell>
          <cell r="AK1291">
            <v>3491.8618207699315</v>
          </cell>
          <cell r="AL1291">
            <v>0</v>
          </cell>
          <cell r="AN1291">
            <v>0</v>
          </cell>
          <cell r="AO1291">
            <v>546.30178185945579</v>
          </cell>
          <cell r="AP1291">
            <v>182100.59395315193</v>
          </cell>
          <cell r="AQ1291">
            <v>0</v>
          </cell>
          <cell r="BG1291" t="b">
            <v>0</v>
          </cell>
          <cell r="BO1291" t="b">
            <v>0</v>
          </cell>
          <cell r="CA1291" t="b">
            <v>0</v>
          </cell>
          <cell r="CB1291" t="b">
            <v>0</v>
          </cell>
          <cell r="CD1291" t="b">
            <v>0</v>
          </cell>
          <cell r="CE1291" t="b">
            <v>0</v>
          </cell>
          <cell r="CG1291" t="b">
            <v>0</v>
          </cell>
          <cell r="CH1291" t="b">
            <v>0</v>
          </cell>
          <cell r="CP1291" t="str">
            <v>ERWINWON</v>
          </cell>
          <cell r="CT1291" t="b">
            <v>0</v>
          </cell>
          <cell r="CV1291" t="b">
            <v>0</v>
          </cell>
          <cell r="CX1291" t="b">
            <v>0</v>
          </cell>
          <cell r="CZ1291" t="b">
            <v>0</v>
          </cell>
          <cell r="DB1291" t="b">
            <v>0</v>
          </cell>
          <cell r="DD1291" t="b">
            <v>0</v>
          </cell>
          <cell r="DF1291" t="b">
            <v>0</v>
          </cell>
          <cell r="DH1291" t="b">
            <v>0</v>
          </cell>
          <cell r="DJ1291" t="b">
            <v>0</v>
          </cell>
          <cell r="DL1291" t="b">
            <v>0</v>
          </cell>
          <cell r="DN1291" t="b">
            <v>0</v>
          </cell>
          <cell r="DP1291" t="b">
            <v>0</v>
          </cell>
          <cell r="DV1291">
            <v>0</v>
          </cell>
          <cell r="DX1291">
            <v>0</v>
          </cell>
          <cell r="DZ1291">
            <v>0</v>
          </cell>
          <cell r="EB1291">
            <v>0</v>
          </cell>
          <cell r="ED1291">
            <v>0</v>
          </cell>
          <cell r="EF1291">
            <v>0</v>
          </cell>
          <cell r="EJ1291">
            <v>0</v>
          </cell>
          <cell r="EL1291">
            <v>0</v>
          </cell>
          <cell r="EN1291">
            <v>0</v>
          </cell>
          <cell r="EP1291">
            <v>0</v>
          </cell>
          <cell r="ER1291">
            <v>0</v>
          </cell>
          <cell r="ET1291">
            <v>0</v>
          </cell>
          <cell r="EX1291">
            <v>0</v>
          </cell>
          <cell r="EZ1291">
            <v>0</v>
          </cell>
          <cell r="FD1291">
            <v>0</v>
          </cell>
          <cell r="FF1291">
            <v>0</v>
          </cell>
        </row>
        <row r="1292">
          <cell r="A1292" t="str">
            <v>WindN</v>
          </cell>
          <cell r="B1292" t="str">
            <v>Norge</v>
          </cell>
          <cell r="G1292">
            <v>3619.2041904333264</v>
          </cell>
          <cell r="H1292">
            <v>0</v>
          </cell>
          <cell r="N1292">
            <v>10800</v>
          </cell>
          <cell r="AK1292">
            <v>3619.2041904333264</v>
          </cell>
          <cell r="AL1292">
            <v>0</v>
          </cell>
          <cell r="AN1292">
            <v>0</v>
          </cell>
          <cell r="AO1292">
            <v>566.22449559329391</v>
          </cell>
          <cell r="AP1292">
            <v>188741.49853109795</v>
          </cell>
          <cell r="AQ1292">
            <v>0</v>
          </cell>
          <cell r="BG1292" t="b">
            <v>0</v>
          </cell>
          <cell r="BO1292" t="b">
            <v>0</v>
          </cell>
          <cell r="CA1292" t="b">
            <v>0</v>
          </cell>
          <cell r="CB1292" t="b">
            <v>0</v>
          </cell>
          <cell r="CD1292" t="b">
            <v>0</v>
          </cell>
          <cell r="CE1292" t="b">
            <v>0</v>
          </cell>
          <cell r="CG1292" t="b">
            <v>0</v>
          </cell>
          <cell r="CH1292" t="b">
            <v>0</v>
          </cell>
          <cell r="CP1292" t="str">
            <v>ERWINWON</v>
          </cell>
          <cell r="CT1292" t="b">
            <v>0</v>
          </cell>
          <cell r="CV1292" t="b">
            <v>0</v>
          </cell>
          <cell r="CX1292" t="b">
            <v>0</v>
          </cell>
          <cell r="CZ1292" t="b">
            <v>0</v>
          </cell>
          <cell r="DB1292" t="b">
            <v>0</v>
          </cell>
          <cell r="DD1292" t="b">
            <v>0</v>
          </cell>
          <cell r="DF1292" t="b">
            <v>0</v>
          </cell>
          <cell r="DH1292" t="b">
            <v>0</v>
          </cell>
          <cell r="DJ1292" t="b">
            <v>0</v>
          </cell>
          <cell r="DL1292" t="b">
            <v>0</v>
          </cell>
          <cell r="DN1292" t="b">
            <v>0</v>
          </cell>
          <cell r="DP1292" t="b">
            <v>0</v>
          </cell>
          <cell r="DV1292">
            <v>0</v>
          </cell>
          <cell r="DX1292">
            <v>0</v>
          </cell>
          <cell r="DZ1292">
            <v>0</v>
          </cell>
          <cell r="EB1292">
            <v>0</v>
          </cell>
          <cell r="ED1292">
            <v>0</v>
          </cell>
          <cell r="EF1292">
            <v>0</v>
          </cell>
          <cell r="EJ1292">
            <v>0</v>
          </cell>
          <cell r="EL1292">
            <v>0</v>
          </cell>
          <cell r="EN1292">
            <v>0</v>
          </cell>
          <cell r="EP1292">
            <v>0</v>
          </cell>
          <cell r="ER1292">
            <v>0</v>
          </cell>
          <cell r="ET1292">
            <v>0</v>
          </cell>
          <cell r="EX1292">
            <v>0</v>
          </cell>
          <cell r="EZ1292">
            <v>0</v>
          </cell>
          <cell r="FD1292">
            <v>0</v>
          </cell>
          <cell r="FF1292">
            <v>0</v>
          </cell>
        </row>
        <row r="1293">
          <cell r="A1293" t="str">
            <v>ElkedlerN</v>
          </cell>
          <cell r="B1293" t="str">
            <v>Norge</v>
          </cell>
          <cell r="G1293">
            <v>-100</v>
          </cell>
          <cell r="H1293">
            <v>100</v>
          </cell>
          <cell r="AK1293">
            <v>-100</v>
          </cell>
          <cell r="AL1293">
            <v>0</v>
          </cell>
          <cell r="AN1293">
            <v>0</v>
          </cell>
          <cell r="AO1293">
            <v>0</v>
          </cell>
          <cell r="AP1293">
            <v>0</v>
          </cell>
          <cell r="AQ1293">
            <v>0</v>
          </cell>
          <cell r="BG1293" t="b">
            <v>0</v>
          </cell>
          <cell r="BO1293" t="b">
            <v>0</v>
          </cell>
          <cell r="CA1293" t="b">
            <v>0</v>
          </cell>
          <cell r="CB1293" t="b">
            <v>0</v>
          </cell>
          <cell r="CD1293" t="b">
            <v>0</v>
          </cell>
          <cell r="CE1293" t="b">
            <v>0</v>
          </cell>
          <cell r="CG1293" t="b">
            <v>0</v>
          </cell>
          <cell r="CH1293" t="b">
            <v>0</v>
          </cell>
          <cell r="CP1293">
            <v>0</v>
          </cell>
          <cell r="CT1293" t="b">
            <v>0</v>
          </cell>
          <cell r="CV1293" t="b">
            <v>0</v>
          </cell>
          <cell r="CX1293" t="b">
            <v>0</v>
          </cell>
          <cell r="CZ1293" t="b">
            <v>0</v>
          </cell>
          <cell r="DB1293" t="b">
            <v>0</v>
          </cell>
          <cell r="DD1293" t="b">
            <v>0</v>
          </cell>
          <cell r="DF1293" t="b">
            <v>0</v>
          </cell>
          <cell r="DH1293" t="b">
            <v>0</v>
          </cell>
          <cell r="DJ1293" t="b">
            <v>0</v>
          </cell>
          <cell r="DL1293" t="b">
            <v>0</v>
          </cell>
          <cell r="DN1293" t="b">
            <v>0</v>
          </cell>
          <cell r="DP1293" t="b">
            <v>0</v>
          </cell>
          <cell r="DV1293">
            <v>0</v>
          </cell>
          <cell r="DX1293">
            <v>0</v>
          </cell>
          <cell r="DZ1293">
            <v>0</v>
          </cell>
          <cell r="EB1293">
            <v>0</v>
          </cell>
          <cell r="ED1293">
            <v>0</v>
          </cell>
          <cell r="EF1293">
            <v>0</v>
          </cell>
          <cell r="EJ1293">
            <v>0</v>
          </cell>
          <cell r="EL1293">
            <v>0</v>
          </cell>
          <cell r="EN1293">
            <v>0</v>
          </cell>
          <cell r="EP1293">
            <v>0</v>
          </cell>
          <cell r="ER1293">
            <v>0</v>
          </cell>
          <cell r="ET1293">
            <v>0</v>
          </cell>
          <cell r="EX1293">
            <v>0</v>
          </cell>
          <cell r="EZ1293">
            <v>0</v>
          </cell>
          <cell r="FD1293">
            <v>0</v>
          </cell>
          <cell r="FF1293">
            <v>0</v>
          </cell>
        </row>
        <row r="1294">
          <cell r="A1294" t="str">
            <v>NGBoilersN</v>
          </cell>
          <cell r="B1294" t="str">
            <v>Norge</v>
          </cell>
          <cell r="G1294">
            <v>0</v>
          </cell>
          <cell r="H1294">
            <v>500</v>
          </cell>
          <cell r="AK1294">
            <v>0</v>
          </cell>
          <cell r="AL1294">
            <v>500</v>
          </cell>
          <cell r="AN1294">
            <v>0</v>
          </cell>
          <cell r="AO1294">
            <v>0</v>
          </cell>
          <cell r="AP1294">
            <v>5400</v>
          </cell>
          <cell r="AQ1294">
            <v>0</v>
          </cell>
          <cell r="BG1294" t="b">
            <v>0</v>
          </cell>
          <cell r="BO1294" t="b">
            <v>0</v>
          </cell>
          <cell r="CA1294" t="b">
            <v>0</v>
          </cell>
          <cell r="CB1294" t="b">
            <v>0</v>
          </cell>
          <cell r="CD1294" t="b">
            <v>0</v>
          </cell>
          <cell r="CE1294" t="b">
            <v>0</v>
          </cell>
          <cell r="CG1294" t="b">
            <v>0</v>
          </cell>
          <cell r="CH1294" t="b">
            <v>0</v>
          </cell>
          <cell r="CP1294" t="e">
            <v>#N/A</v>
          </cell>
          <cell r="CT1294" t="b">
            <v>0</v>
          </cell>
          <cell r="CV1294" t="b">
            <v>0</v>
          </cell>
          <cell r="CX1294" t="b">
            <v>0</v>
          </cell>
          <cell r="CZ1294" t="b">
            <v>0</v>
          </cell>
          <cell r="DB1294" t="b">
            <v>0</v>
          </cell>
          <cell r="DD1294" t="b">
            <v>0</v>
          </cell>
          <cell r="DF1294" t="b">
            <v>0</v>
          </cell>
          <cell r="DH1294" t="b">
            <v>0</v>
          </cell>
          <cell r="DJ1294" t="b">
            <v>0</v>
          </cell>
          <cell r="DL1294" t="b">
            <v>0</v>
          </cell>
          <cell r="DN1294" t="b">
            <v>0</v>
          </cell>
          <cell r="DP1294" t="b">
            <v>0</v>
          </cell>
          <cell r="DV1294">
            <v>0</v>
          </cell>
          <cell r="DX1294">
            <v>0</v>
          </cell>
          <cell r="DZ1294">
            <v>0</v>
          </cell>
          <cell r="EB1294">
            <v>0</v>
          </cell>
          <cell r="ED1294">
            <v>0</v>
          </cell>
          <cell r="EF1294">
            <v>0</v>
          </cell>
          <cell r="EJ1294">
            <v>0</v>
          </cell>
          <cell r="EL1294">
            <v>0</v>
          </cell>
          <cell r="EN1294">
            <v>0</v>
          </cell>
          <cell r="EP1294">
            <v>0</v>
          </cell>
          <cell r="ER1294">
            <v>0</v>
          </cell>
          <cell r="ET1294">
            <v>0</v>
          </cell>
          <cell r="EX1294">
            <v>0</v>
          </cell>
          <cell r="EZ1294">
            <v>0</v>
          </cell>
          <cell r="FD1294">
            <v>0</v>
          </cell>
          <cell r="FF1294">
            <v>0</v>
          </cell>
        </row>
        <row r="1295">
          <cell r="A1295" t="str">
            <v>BioboilersN</v>
          </cell>
          <cell r="B1295" t="str">
            <v>Norge</v>
          </cell>
          <cell r="G1295">
            <v>0</v>
          </cell>
          <cell r="H1295">
            <v>500</v>
          </cell>
          <cell r="AK1295">
            <v>0</v>
          </cell>
          <cell r="AL1295">
            <v>450</v>
          </cell>
          <cell r="AN1295">
            <v>0</v>
          </cell>
          <cell r="AO1295">
            <v>1</v>
          </cell>
          <cell r="AP1295">
            <v>10400</v>
          </cell>
          <cell r="AQ1295">
            <v>0</v>
          </cell>
          <cell r="BG1295" t="b">
            <v>0</v>
          </cell>
          <cell r="BO1295" t="b">
            <v>0</v>
          </cell>
          <cell r="CA1295" t="b">
            <v>0</v>
          </cell>
          <cell r="CB1295" t="b">
            <v>0</v>
          </cell>
          <cell r="CD1295" t="b">
            <v>0</v>
          </cell>
          <cell r="CE1295" t="b">
            <v>0</v>
          </cell>
          <cell r="CG1295" t="b">
            <v>0</v>
          </cell>
          <cell r="CH1295" t="b">
            <v>0</v>
          </cell>
          <cell r="CP1295" t="str">
            <v>EHWCHBOC</v>
          </cell>
          <cell r="CT1295" t="b">
            <v>0</v>
          </cell>
          <cell r="CV1295" t="b">
            <v>0</v>
          </cell>
          <cell r="CX1295" t="b">
            <v>0</v>
          </cell>
          <cell r="CZ1295" t="b">
            <v>0</v>
          </cell>
          <cell r="DB1295" t="b">
            <v>0</v>
          </cell>
          <cell r="DD1295" t="b">
            <v>0</v>
          </cell>
          <cell r="DF1295" t="b">
            <v>0</v>
          </cell>
          <cell r="DH1295" t="b">
            <v>0</v>
          </cell>
          <cell r="DJ1295" t="b">
            <v>0</v>
          </cell>
          <cell r="DL1295" t="b">
            <v>0</v>
          </cell>
          <cell r="DN1295" t="b">
            <v>0</v>
          </cell>
          <cell r="DP1295" t="b">
            <v>0</v>
          </cell>
          <cell r="DV1295">
            <v>0</v>
          </cell>
          <cell r="DX1295">
            <v>0</v>
          </cell>
          <cell r="DZ1295">
            <v>0</v>
          </cell>
          <cell r="EB1295">
            <v>0</v>
          </cell>
          <cell r="ED1295">
            <v>0</v>
          </cell>
          <cell r="EF1295">
            <v>0</v>
          </cell>
          <cell r="EJ1295">
            <v>0</v>
          </cell>
          <cell r="EL1295">
            <v>0</v>
          </cell>
          <cell r="EN1295">
            <v>0</v>
          </cell>
          <cell r="EP1295">
            <v>0</v>
          </cell>
          <cell r="ER1295">
            <v>0</v>
          </cell>
          <cell r="ET1295">
            <v>0</v>
          </cell>
          <cell r="EX1295">
            <v>0</v>
          </cell>
          <cell r="EZ1295">
            <v>0</v>
          </cell>
          <cell r="FD1295">
            <v>0</v>
          </cell>
          <cell r="FF1295">
            <v>0</v>
          </cell>
        </row>
        <row r="1296">
          <cell r="A1296" t="str">
            <v>PeakBoilersN</v>
          </cell>
          <cell r="B1296" t="str">
            <v>Norge</v>
          </cell>
          <cell r="G1296">
            <v>0</v>
          </cell>
          <cell r="H1296">
            <v>1000</v>
          </cell>
          <cell r="AK1296">
            <v>0</v>
          </cell>
          <cell r="AL1296">
            <v>855</v>
          </cell>
          <cell r="AN1296">
            <v>0</v>
          </cell>
          <cell r="AO1296">
            <v>0</v>
          </cell>
          <cell r="AP1296">
            <v>15800</v>
          </cell>
          <cell r="AQ1296">
            <v>0</v>
          </cell>
          <cell r="BG1296" t="b">
            <v>0</v>
          </cell>
          <cell r="BO1296" t="b">
            <v>0</v>
          </cell>
          <cell r="CA1296" t="b">
            <v>0</v>
          </cell>
          <cell r="CB1296" t="b">
            <v>0</v>
          </cell>
          <cell r="CD1296" t="b">
            <v>0</v>
          </cell>
          <cell r="CE1296" t="b">
            <v>0</v>
          </cell>
          <cell r="CG1296" t="b">
            <v>0</v>
          </cell>
          <cell r="CH1296" t="b">
            <v>0</v>
          </cell>
          <cell r="CP1296" t="e">
            <v>#N/A</v>
          </cell>
          <cell r="CT1296" t="b">
            <v>0</v>
          </cell>
          <cell r="CV1296" t="b">
            <v>0</v>
          </cell>
          <cell r="CX1296" t="b">
            <v>0</v>
          </cell>
          <cell r="CZ1296" t="b">
            <v>0</v>
          </cell>
          <cell r="DB1296" t="b">
            <v>0</v>
          </cell>
          <cell r="DD1296" t="b">
            <v>0</v>
          </cell>
          <cell r="DF1296" t="b">
            <v>0</v>
          </cell>
          <cell r="DH1296" t="b">
            <v>0</v>
          </cell>
          <cell r="DJ1296" t="b">
            <v>0</v>
          </cell>
          <cell r="DL1296" t="b">
            <v>0</v>
          </cell>
          <cell r="DN1296" t="b">
            <v>0</v>
          </cell>
          <cell r="DP1296" t="b">
            <v>0</v>
          </cell>
          <cell r="DV1296">
            <v>0</v>
          </cell>
          <cell r="DX1296">
            <v>0</v>
          </cell>
          <cell r="DZ1296">
            <v>0</v>
          </cell>
          <cell r="EB1296">
            <v>0</v>
          </cell>
          <cell r="ED1296">
            <v>0</v>
          </cell>
          <cell r="EF1296">
            <v>0</v>
          </cell>
          <cell r="EJ1296">
            <v>0</v>
          </cell>
          <cell r="EL1296">
            <v>0</v>
          </cell>
          <cell r="EN1296">
            <v>0</v>
          </cell>
          <cell r="EP1296">
            <v>0</v>
          </cell>
          <cell r="ER1296">
            <v>0</v>
          </cell>
          <cell r="ET1296">
            <v>0</v>
          </cell>
          <cell r="EX1296">
            <v>0</v>
          </cell>
          <cell r="EZ1296">
            <v>0</v>
          </cell>
          <cell r="FD1296">
            <v>0</v>
          </cell>
          <cell r="FF1296">
            <v>0</v>
          </cell>
        </row>
        <row r="1297">
          <cell r="A1297" t="str">
            <v>PeakBoilersN</v>
          </cell>
          <cell r="B1297" t="str">
            <v>Norge</v>
          </cell>
          <cell r="G1297">
            <v>0</v>
          </cell>
          <cell r="H1297">
            <v>1000</v>
          </cell>
          <cell r="AK1297">
            <v>0</v>
          </cell>
          <cell r="AL1297">
            <v>855</v>
          </cell>
          <cell r="AN1297">
            <v>0</v>
          </cell>
          <cell r="AO1297">
            <v>0</v>
          </cell>
          <cell r="AP1297">
            <v>15800</v>
          </cell>
          <cell r="AQ1297">
            <v>0</v>
          </cell>
          <cell r="BG1297" t="b">
            <v>0</v>
          </cell>
          <cell r="BO1297" t="b">
            <v>0</v>
          </cell>
          <cell r="CA1297" t="b">
            <v>0</v>
          </cell>
          <cell r="CB1297" t="b">
            <v>0</v>
          </cell>
          <cell r="CD1297" t="b">
            <v>0</v>
          </cell>
          <cell r="CE1297" t="b">
            <v>0</v>
          </cell>
          <cell r="CG1297" t="b">
            <v>0</v>
          </cell>
          <cell r="CH1297" t="b">
            <v>0</v>
          </cell>
          <cell r="CP1297" t="e">
            <v>#N/A</v>
          </cell>
          <cell r="CT1297" t="b">
            <v>0</v>
          </cell>
          <cell r="CV1297" t="b">
            <v>0</v>
          </cell>
          <cell r="CX1297" t="b">
            <v>0</v>
          </cell>
          <cell r="CZ1297" t="b">
            <v>0</v>
          </cell>
          <cell r="DB1297" t="b">
            <v>0</v>
          </cell>
          <cell r="DD1297" t="b">
            <v>0</v>
          </cell>
          <cell r="DF1297" t="b">
            <v>0</v>
          </cell>
          <cell r="DH1297" t="b">
            <v>0</v>
          </cell>
          <cell r="DJ1297" t="b">
            <v>0</v>
          </cell>
          <cell r="DL1297" t="b">
            <v>0</v>
          </cell>
          <cell r="DN1297" t="b">
            <v>0</v>
          </cell>
          <cell r="DP1297" t="b">
            <v>0</v>
          </cell>
          <cell r="DV1297">
            <v>0</v>
          </cell>
          <cell r="DX1297">
            <v>0</v>
          </cell>
          <cell r="DZ1297">
            <v>0</v>
          </cell>
          <cell r="EB1297">
            <v>0</v>
          </cell>
          <cell r="ED1297">
            <v>0</v>
          </cell>
          <cell r="EF1297">
            <v>0</v>
          </cell>
          <cell r="EJ1297">
            <v>0</v>
          </cell>
          <cell r="EL1297">
            <v>0</v>
          </cell>
          <cell r="EN1297">
            <v>0</v>
          </cell>
          <cell r="EP1297">
            <v>0</v>
          </cell>
          <cell r="ER1297">
            <v>0</v>
          </cell>
          <cell r="ET1297">
            <v>0</v>
          </cell>
          <cell r="EX1297">
            <v>0</v>
          </cell>
          <cell r="EZ1297">
            <v>0</v>
          </cell>
          <cell r="FD1297">
            <v>0</v>
          </cell>
          <cell r="FF1297">
            <v>0</v>
          </cell>
        </row>
        <row r="1298">
          <cell r="A1298" t="str">
            <v>ImportRuslandNorge</v>
          </cell>
          <cell r="B1298" t="str">
            <v>Norge</v>
          </cell>
          <cell r="G1298">
            <v>50</v>
          </cell>
          <cell r="H1298">
            <v>0</v>
          </cell>
          <cell r="N1298">
            <v>215</v>
          </cell>
          <cell r="AK1298">
            <v>0</v>
          </cell>
          <cell r="AL1298">
            <v>0</v>
          </cell>
          <cell r="AN1298">
            <v>0</v>
          </cell>
          <cell r="AO1298">
            <v>0</v>
          </cell>
          <cell r="AP1298">
            <v>0</v>
          </cell>
          <cell r="AQ1298">
            <v>3.0000000000000004</v>
          </cell>
          <cell r="BG1298" t="b">
            <v>0</v>
          </cell>
          <cell r="BO1298" t="b">
            <v>0</v>
          </cell>
          <cell r="CA1298" t="b">
            <v>0</v>
          </cell>
          <cell r="CB1298" t="b">
            <v>0</v>
          </cell>
          <cell r="CD1298" t="b">
            <v>0</v>
          </cell>
          <cell r="CE1298" t="b">
            <v>0</v>
          </cell>
          <cell r="CG1298" t="b">
            <v>0</v>
          </cell>
          <cell r="CH1298" t="b">
            <v>0</v>
          </cell>
          <cell r="CP1298">
            <v>0</v>
          </cell>
          <cell r="CT1298" t="b">
            <v>0</v>
          </cell>
          <cell r="CV1298" t="b">
            <v>0</v>
          </cell>
          <cell r="CX1298" t="b">
            <v>0</v>
          </cell>
          <cell r="CZ1298" t="b">
            <v>0</v>
          </cell>
          <cell r="DB1298" t="b">
            <v>0</v>
          </cell>
          <cell r="DD1298" t="b">
            <v>0</v>
          </cell>
          <cell r="DF1298" t="b">
            <v>0</v>
          </cell>
          <cell r="DH1298" t="b">
            <v>0</v>
          </cell>
          <cell r="DJ1298" t="b">
            <v>0</v>
          </cell>
          <cell r="DL1298" t="b">
            <v>0</v>
          </cell>
          <cell r="DN1298" t="b">
            <v>0</v>
          </cell>
          <cell r="DP1298" t="b">
            <v>0</v>
          </cell>
          <cell r="DV1298">
            <v>0</v>
          </cell>
          <cell r="DX1298">
            <v>0</v>
          </cell>
          <cell r="DZ1298">
            <v>0</v>
          </cell>
          <cell r="EB1298">
            <v>0</v>
          </cell>
          <cell r="ED1298">
            <v>0</v>
          </cell>
          <cell r="EF1298">
            <v>0</v>
          </cell>
          <cell r="EJ1298">
            <v>0</v>
          </cell>
          <cell r="EL1298">
            <v>0</v>
          </cell>
          <cell r="EN1298">
            <v>0</v>
          </cell>
          <cell r="EP1298">
            <v>0</v>
          </cell>
          <cell r="ER1298">
            <v>0</v>
          </cell>
          <cell r="ET1298">
            <v>0</v>
          </cell>
          <cell r="EX1298">
            <v>0</v>
          </cell>
          <cell r="EZ1298">
            <v>0</v>
          </cell>
          <cell r="FD1298">
            <v>0</v>
          </cell>
          <cell r="FF1298">
            <v>0</v>
          </cell>
        </row>
        <row r="1299">
          <cell r="A1299" t="str">
            <v>ImportRuslandNorge</v>
          </cell>
          <cell r="B1299" t="str">
            <v>Norge</v>
          </cell>
          <cell r="G1299">
            <v>50</v>
          </cell>
          <cell r="H1299">
            <v>0</v>
          </cell>
          <cell r="N1299">
            <v>180</v>
          </cell>
          <cell r="AK1299">
            <v>0</v>
          </cell>
          <cell r="AL1299">
            <v>0</v>
          </cell>
          <cell r="AN1299">
            <v>0</v>
          </cell>
          <cell r="AO1299">
            <v>0</v>
          </cell>
          <cell r="AP1299">
            <v>0</v>
          </cell>
          <cell r="AQ1299">
            <v>3.0000000000000004</v>
          </cell>
          <cell r="BG1299" t="b">
            <v>0</v>
          </cell>
          <cell r="BO1299" t="b">
            <v>0</v>
          </cell>
          <cell r="CA1299" t="b">
            <v>0</v>
          </cell>
          <cell r="CB1299" t="b">
            <v>0</v>
          </cell>
          <cell r="CD1299" t="b">
            <v>0</v>
          </cell>
          <cell r="CE1299" t="b">
            <v>0</v>
          </cell>
          <cell r="CG1299" t="b">
            <v>0</v>
          </cell>
          <cell r="CH1299" t="b">
            <v>0</v>
          </cell>
          <cell r="CP1299">
            <v>0</v>
          </cell>
          <cell r="CT1299" t="b">
            <v>0</v>
          </cell>
          <cell r="CV1299" t="b">
            <v>0</v>
          </cell>
          <cell r="CX1299" t="b">
            <v>0</v>
          </cell>
          <cell r="CZ1299" t="b">
            <v>0</v>
          </cell>
          <cell r="DB1299" t="b">
            <v>0</v>
          </cell>
          <cell r="DD1299" t="b">
            <v>0</v>
          </cell>
          <cell r="DF1299" t="b">
            <v>0</v>
          </cell>
          <cell r="DH1299" t="b">
            <v>0</v>
          </cell>
          <cell r="DJ1299" t="b">
            <v>0</v>
          </cell>
          <cell r="DL1299" t="b">
            <v>0</v>
          </cell>
          <cell r="DN1299" t="b">
            <v>0</v>
          </cell>
          <cell r="DP1299" t="b">
            <v>0</v>
          </cell>
          <cell r="DV1299">
            <v>0</v>
          </cell>
          <cell r="DX1299">
            <v>0</v>
          </cell>
          <cell r="DZ1299">
            <v>0</v>
          </cell>
          <cell r="EB1299">
            <v>0</v>
          </cell>
          <cell r="ED1299">
            <v>0</v>
          </cell>
          <cell r="EF1299">
            <v>0</v>
          </cell>
          <cell r="EJ1299">
            <v>0</v>
          </cell>
          <cell r="EL1299">
            <v>0</v>
          </cell>
          <cell r="EN1299">
            <v>0</v>
          </cell>
          <cell r="EP1299">
            <v>0</v>
          </cell>
          <cell r="ER1299">
            <v>0</v>
          </cell>
          <cell r="ET1299">
            <v>0</v>
          </cell>
          <cell r="EX1299">
            <v>0</v>
          </cell>
          <cell r="EZ1299">
            <v>0</v>
          </cell>
          <cell r="FD1299">
            <v>0</v>
          </cell>
          <cell r="FF1299">
            <v>0</v>
          </cell>
        </row>
        <row r="1300">
          <cell r="A1300" t="str">
            <v>ImportRuslandNorge</v>
          </cell>
          <cell r="B1300" t="str">
            <v>Norge</v>
          </cell>
          <cell r="G1300">
            <v>50</v>
          </cell>
          <cell r="H1300">
            <v>0</v>
          </cell>
          <cell r="N1300">
            <v>161</v>
          </cell>
          <cell r="AK1300">
            <v>0</v>
          </cell>
          <cell r="AL1300">
            <v>0</v>
          </cell>
          <cell r="AN1300">
            <v>0</v>
          </cell>
          <cell r="AO1300">
            <v>0</v>
          </cell>
          <cell r="AP1300">
            <v>0</v>
          </cell>
          <cell r="AQ1300">
            <v>3.0000000000000004</v>
          </cell>
          <cell r="BG1300" t="b">
            <v>0</v>
          </cell>
          <cell r="BO1300" t="b">
            <v>0</v>
          </cell>
          <cell r="CA1300" t="b">
            <v>0</v>
          </cell>
          <cell r="CB1300" t="b">
            <v>0</v>
          </cell>
          <cell r="CD1300" t="b">
            <v>0</v>
          </cell>
          <cell r="CE1300" t="b">
            <v>0</v>
          </cell>
          <cell r="CG1300" t="b">
            <v>0</v>
          </cell>
          <cell r="CH1300" t="b">
            <v>0</v>
          </cell>
          <cell r="CP1300">
            <v>0</v>
          </cell>
          <cell r="CT1300" t="b">
            <v>0</v>
          </cell>
          <cell r="CV1300" t="b">
            <v>0</v>
          </cell>
          <cell r="CX1300" t="b">
            <v>0</v>
          </cell>
          <cell r="CZ1300" t="b">
            <v>0</v>
          </cell>
          <cell r="DB1300" t="b">
            <v>0</v>
          </cell>
          <cell r="DD1300" t="b">
            <v>0</v>
          </cell>
          <cell r="DF1300" t="b">
            <v>0</v>
          </cell>
          <cell r="DH1300" t="b">
            <v>0</v>
          </cell>
          <cell r="DJ1300" t="b">
            <v>0</v>
          </cell>
          <cell r="DL1300" t="b">
            <v>0</v>
          </cell>
          <cell r="DN1300" t="b">
            <v>0</v>
          </cell>
          <cell r="DP1300" t="b">
            <v>0</v>
          </cell>
          <cell r="DV1300">
            <v>0</v>
          </cell>
          <cell r="DX1300">
            <v>0</v>
          </cell>
          <cell r="DZ1300">
            <v>0</v>
          </cell>
          <cell r="EB1300">
            <v>0</v>
          </cell>
          <cell r="ED1300">
            <v>0</v>
          </cell>
          <cell r="EF1300">
            <v>0</v>
          </cell>
          <cell r="EJ1300">
            <v>0</v>
          </cell>
          <cell r="EL1300">
            <v>0</v>
          </cell>
          <cell r="EN1300">
            <v>0</v>
          </cell>
          <cell r="EP1300">
            <v>0</v>
          </cell>
          <cell r="ER1300">
            <v>0</v>
          </cell>
          <cell r="ET1300">
            <v>0</v>
          </cell>
          <cell r="EX1300">
            <v>0</v>
          </cell>
          <cell r="EZ1300">
            <v>0</v>
          </cell>
          <cell r="FD1300">
            <v>0</v>
          </cell>
          <cell r="FF1300">
            <v>0</v>
          </cell>
        </row>
        <row r="1301">
          <cell r="A1301" t="str">
            <v>ImportRuslandNorge</v>
          </cell>
          <cell r="B1301" t="str">
            <v>Norge</v>
          </cell>
          <cell r="G1301">
            <v>50</v>
          </cell>
          <cell r="H1301">
            <v>0</v>
          </cell>
          <cell r="N1301">
            <v>146</v>
          </cell>
          <cell r="AK1301">
            <v>0.25</v>
          </cell>
          <cell r="AL1301">
            <v>0</v>
          </cell>
          <cell r="AN1301">
            <v>0</v>
          </cell>
          <cell r="AO1301">
            <v>0</v>
          </cell>
          <cell r="AP1301">
            <v>0</v>
          </cell>
          <cell r="AQ1301">
            <v>0</v>
          </cell>
          <cell r="BG1301" t="b">
            <v>0</v>
          </cell>
          <cell r="BO1301" t="b">
            <v>0</v>
          </cell>
          <cell r="CA1301" t="b">
            <v>0</v>
          </cell>
          <cell r="CB1301" t="b">
            <v>0</v>
          </cell>
          <cell r="CD1301" t="b">
            <v>0</v>
          </cell>
          <cell r="CE1301" t="b">
            <v>0</v>
          </cell>
          <cell r="CG1301" t="b">
            <v>0</v>
          </cell>
          <cell r="CH1301" t="b">
            <v>0</v>
          </cell>
          <cell r="CP1301">
            <v>0</v>
          </cell>
          <cell r="CT1301" t="b">
            <v>0</v>
          </cell>
          <cell r="CV1301" t="b">
            <v>0</v>
          </cell>
          <cell r="CX1301" t="b">
            <v>0</v>
          </cell>
          <cell r="CZ1301" t="b">
            <v>0</v>
          </cell>
          <cell r="DB1301" t="b">
            <v>0</v>
          </cell>
          <cell r="DD1301" t="b">
            <v>0</v>
          </cell>
          <cell r="DF1301" t="b">
            <v>0</v>
          </cell>
          <cell r="DH1301" t="b">
            <v>0</v>
          </cell>
          <cell r="DJ1301" t="b">
            <v>0</v>
          </cell>
          <cell r="DL1301" t="b">
            <v>0</v>
          </cell>
          <cell r="DN1301" t="b">
            <v>0</v>
          </cell>
          <cell r="DP1301" t="b">
            <v>0</v>
          </cell>
          <cell r="DV1301">
            <v>0</v>
          </cell>
          <cell r="DX1301">
            <v>0</v>
          </cell>
          <cell r="DZ1301">
            <v>0</v>
          </cell>
          <cell r="EB1301">
            <v>0</v>
          </cell>
          <cell r="ED1301">
            <v>0</v>
          </cell>
          <cell r="EF1301">
            <v>0</v>
          </cell>
          <cell r="EJ1301">
            <v>0</v>
          </cell>
          <cell r="EL1301">
            <v>0</v>
          </cell>
          <cell r="EN1301">
            <v>0</v>
          </cell>
          <cell r="EP1301">
            <v>0</v>
          </cell>
          <cell r="ER1301">
            <v>0</v>
          </cell>
          <cell r="ET1301">
            <v>0</v>
          </cell>
          <cell r="EX1301">
            <v>0</v>
          </cell>
          <cell r="EZ1301">
            <v>0</v>
          </cell>
          <cell r="FD1301">
            <v>0</v>
          </cell>
          <cell r="FF1301">
            <v>0</v>
          </cell>
        </row>
        <row r="1302">
          <cell r="A1302" t="str">
            <v>ImportRuslandNorge</v>
          </cell>
          <cell r="B1302" t="str">
            <v>Norge</v>
          </cell>
          <cell r="G1302">
            <v>50</v>
          </cell>
          <cell r="H1302">
            <v>0</v>
          </cell>
          <cell r="N1302">
            <v>196.5</v>
          </cell>
          <cell r="AK1302">
            <v>0.25</v>
          </cell>
          <cell r="AL1302">
            <v>0</v>
          </cell>
          <cell r="AN1302">
            <v>0</v>
          </cell>
          <cell r="AO1302">
            <v>0</v>
          </cell>
          <cell r="AP1302">
            <v>0</v>
          </cell>
          <cell r="AQ1302">
            <v>0</v>
          </cell>
          <cell r="BG1302" t="b">
            <v>0</v>
          </cell>
          <cell r="BO1302" t="b">
            <v>0</v>
          </cell>
          <cell r="CA1302" t="b">
            <v>0</v>
          </cell>
          <cell r="CB1302" t="b">
            <v>0</v>
          </cell>
          <cell r="CD1302" t="b">
            <v>0</v>
          </cell>
          <cell r="CE1302" t="b">
            <v>0</v>
          </cell>
          <cell r="CG1302" t="b">
            <v>0</v>
          </cell>
          <cell r="CH1302" t="b">
            <v>0</v>
          </cell>
          <cell r="CP1302">
            <v>0</v>
          </cell>
          <cell r="CT1302" t="b">
            <v>0</v>
          </cell>
          <cell r="CV1302" t="b">
            <v>0</v>
          </cell>
          <cell r="CX1302" t="b">
            <v>0</v>
          </cell>
          <cell r="CZ1302" t="b">
            <v>0</v>
          </cell>
          <cell r="DB1302" t="b">
            <v>0</v>
          </cell>
          <cell r="DD1302" t="b">
            <v>0</v>
          </cell>
          <cell r="DF1302" t="b">
            <v>0</v>
          </cell>
          <cell r="DH1302" t="b">
            <v>0</v>
          </cell>
          <cell r="DJ1302" t="b">
            <v>0</v>
          </cell>
          <cell r="DL1302" t="b">
            <v>0</v>
          </cell>
          <cell r="DN1302" t="b">
            <v>0</v>
          </cell>
          <cell r="DP1302" t="b">
            <v>0</v>
          </cell>
          <cell r="DV1302">
            <v>0</v>
          </cell>
          <cell r="DX1302">
            <v>0</v>
          </cell>
          <cell r="DZ1302">
            <v>0</v>
          </cell>
          <cell r="EB1302">
            <v>0</v>
          </cell>
          <cell r="ED1302">
            <v>0</v>
          </cell>
          <cell r="EF1302">
            <v>0</v>
          </cell>
          <cell r="EJ1302">
            <v>0</v>
          </cell>
          <cell r="EL1302">
            <v>0</v>
          </cell>
          <cell r="EN1302">
            <v>0</v>
          </cell>
          <cell r="EP1302">
            <v>0</v>
          </cell>
          <cell r="ER1302">
            <v>0</v>
          </cell>
          <cell r="ET1302">
            <v>0</v>
          </cell>
          <cell r="EX1302">
            <v>0</v>
          </cell>
          <cell r="EZ1302">
            <v>0</v>
          </cell>
          <cell r="FD1302">
            <v>0</v>
          </cell>
          <cell r="FF1302">
            <v>0</v>
          </cell>
        </row>
        <row r="1303">
          <cell r="A1303" t="str">
            <v>ImportRuslandNorge</v>
          </cell>
          <cell r="B1303" t="str">
            <v>Norge</v>
          </cell>
          <cell r="G1303">
            <v>50</v>
          </cell>
          <cell r="H1303">
            <v>0</v>
          </cell>
          <cell r="N1303">
            <v>179.7</v>
          </cell>
          <cell r="AK1303">
            <v>0.5</v>
          </cell>
          <cell r="AL1303">
            <v>0</v>
          </cell>
          <cell r="AN1303">
            <v>0</v>
          </cell>
          <cell r="AO1303">
            <v>0</v>
          </cell>
          <cell r="AP1303">
            <v>0</v>
          </cell>
          <cell r="AQ1303">
            <v>0</v>
          </cell>
          <cell r="BG1303" t="b">
            <v>0</v>
          </cell>
          <cell r="BO1303" t="b">
            <v>0</v>
          </cell>
          <cell r="CA1303" t="b">
            <v>0</v>
          </cell>
          <cell r="CB1303" t="b">
            <v>0</v>
          </cell>
          <cell r="CD1303" t="b">
            <v>0</v>
          </cell>
          <cell r="CE1303" t="b">
            <v>0</v>
          </cell>
          <cell r="CG1303" t="b">
            <v>0</v>
          </cell>
          <cell r="CH1303" t="b">
            <v>0</v>
          </cell>
          <cell r="CP1303">
            <v>0</v>
          </cell>
          <cell r="CT1303" t="b">
            <v>0</v>
          </cell>
          <cell r="CV1303" t="b">
            <v>0</v>
          </cell>
          <cell r="CX1303" t="b">
            <v>0</v>
          </cell>
          <cell r="CZ1303" t="b">
            <v>0</v>
          </cell>
          <cell r="DB1303" t="b">
            <v>0</v>
          </cell>
          <cell r="DD1303" t="b">
            <v>0</v>
          </cell>
          <cell r="DF1303" t="b">
            <v>0</v>
          </cell>
          <cell r="DH1303" t="b">
            <v>0</v>
          </cell>
          <cell r="DJ1303" t="b">
            <v>0</v>
          </cell>
          <cell r="DL1303" t="b">
            <v>0</v>
          </cell>
          <cell r="DN1303" t="b">
            <v>0</v>
          </cell>
          <cell r="DP1303" t="b">
            <v>0</v>
          </cell>
          <cell r="DV1303">
            <v>0</v>
          </cell>
          <cell r="DX1303">
            <v>0</v>
          </cell>
          <cell r="DZ1303">
            <v>0</v>
          </cell>
          <cell r="EB1303">
            <v>0</v>
          </cell>
          <cell r="ED1303">
            <v>0</v>
          </cell>
          <cell r="EF1303">
            <v>0</v>
          </cell>
          <cell r="EJ1303">
            <v>0</v>
          </cell>
          <cell r="EL1303">
            <v>0</v>
          </cell>
          <cell r="EN1303">
            <v>0</v>
          </cell>
          <cell r="EP1303">
            <v>0</v>
          </cell>
          <cell r="ER1303">
            <v>0</v>
          </cell>
          <cell r="ET1303">
            <v>0</v>
          </cell>
          <cell r="EX1303">
            <v>0</v>
          </cell>
          <cell r="EZ1303">
            <v>0</v>
          </cell>
          <cell r="FD1303">
            <v>0</v>
          </cell>
          <cell r="FF1303">
            <v>0</v>
          </cell>
        </row>
        <row r="1304">
          <cell r="A1304" t="str">
            <v>ImportHollandNorge</v>
          </cell>
          <cell r="B1304" t="str">
            <v>Norge</v>
          </cell>
          <cell r="G1304">
            <v>700</v>
          </cell>
          <cell r="H1304">
            <v>0</v>
          </cell>
          <cell r="N1304">
            <v>-4413</v>
          </cell>
          <cell r="AK1304">
            <v>700</v>
          </cell>
          <cell r="AL1304">
            <v>0</v>
          </cell>
          <cell r="AN1304">
            <v>0</v>
          </cell>
          <cell r="AO1304">
            <v>0</v>
          </cell>
          <cell r="AP1304">
            <v>0</v>
          </cell>
          <cell r="AQ1304">
            <v>42</v>
          </cell>
          <cell r="BG1304" t="b">
            <v>0</v>
          </cell>
          <cell r="BO1304" t="b">
            <v>0</v>
          </cell>
          <cell r="CA1304" t="b">
            <v>0</v>
          </cell>
          <cell r="CB1304" t="b">
            <v>0</v>
          </cell>
          <cell r="CD1304" t="b">
            <v>0</v>
          </cell>
          <cell r="CE1304" t="b">
            <v>0</v>
          </cell>
          <cell r="CG1304" t="b">
            <v>0</v>
          </cell>
          <cell r="CH1304" t="b">
            <v>0</v>
          </cell>
          <cell r="CP1304">
            <v>0</v>
          </cell>
          <cell r="CT1304" t="b">
            <v>0</v>
          </cell>
          <cell r="CV1304" t="b">
            <v>0</v>
          </cell>
          <cell r="CX1304" t="b">
            <v>0</v>
          </cell>
          <cell r="CZ1304" t="b">
            <v>0</v>
          </cell>
          <cell r="DB1304" t="b">
            <v>0</v>
          </cell>
          <cell r="DD1304" t="b">
            <v>0</v>
          </cell>
          <cell r="DF1304" t="b">
            <v>0</v>
          </cell>
          <cell r="DH1304" t="b">
            <v>0</v>
          </cell>
          <cell r="DJ1304" t="b">
            <v>0</v>
          </cell>
          <cell r="DL1304" t="b">
            <v>0</v>
          </cell>
          <cell r="DN1304" t="b">
            <v>0</v>
          </cell>
          <cell r="DP1304" t="b">
            <v>0</v>
          </cell>
          <cell r="DV1304">
            <v>0</v>
          </cell>
          <cell r="DX1304">
            <v>0</v>
          </cell>
          <cell r="DZ1304">
            <v>0</v>
          </cell>
          <cell r="EB1304">
            <v>0</v>
          </cell>
          <cell r="ED1304">
            <v>0</v>
          </cell>
          <cell r="EF1304">
            <v>0</v>
          </cell>
          <cell r="EJ1304">
            <v>0</v>
          </cell>
          <cell r="EL1304">
            <v>0</v>
          </cell>
          <cell r="EN1304">
            <v>0</v>
          </cell>
          <cell r="EP1304">
            <v>0</v>
          </cell>
          <cell r="ER1304">
            <v>0</v>
          </cell>
          <cell r="ET1304">
            <v>0</v>
          </cell>
          <cell r="EX1304">
            <v>0</v>
          </cell>
          <cell r="EZ1304">
            <v>0</v>
          </cell>
          <cell r="FD1304">
            <v>0</v>
          </cell>
          <cell r="FF1304">
            <v>0</v>
          </cell>
        </row>
        <row r="1305">
          <cell r="A1305" t="str">
            <v>ImportHollandNorge</v>
          </cell>
          <cell r="B1305" t="str">
            <v>Norge</v>
          </cell>
          <cell r="G1305">
            <v>700</v>
          </cell>
          <cell r="H1305">
            <v>0</v>
          </cell>
          <cell r="N1305">
            <v>-1687</v>
          </cell>
          <cell r="AK1305">
            <v>700</v>
          </cell>
          <cell r="AL1305">
            <v>0</v>
          </cell>
          <cell r="AN1305">
            <v>0</v>
          </cell>
          <cell r="AO1305">
            <v>0</v>
          </cell>
          <cell r="AP1305">
            <v>0</v>
          </cell>
          <cell r="AQ1305">
            <v>42</v>
          </cell>
          <cell r="BG1305" t="b">
            <v>0</v>
          </cell>
          <cell r="BO1305" t="b">
            <v>0</v>
          </cell>
          <cell r="CA1305" t="b">
            <v>0</v>
          </cell>
          <cell r="CB1305" t="b">
            <v>0</v>
          </cell>
          <cell r="CD1305" t="b">
            <v>0</v>
          </cell>
          <cell r="CE1305" t="b">
            <v>0</v>
          </cell>
          <cell r="CG1305" t="b">
            <v>0</v>
          </cell>
          <cell r="CH1305" t="b">
            <v>0</v>
          </cell>
          <cell r="CP1305">
            <v>0</v>
          </cell>
          <cell r="CT1305" t="b">
            <v>0</v>
          </cell>
          <cell r="CV1305" t="b">
            <v>0</v>
          </cell>
          <cell r="CX1305" t="b">
            <v>0</v>
          </cell>
          <cell r="CZ1305" t="b">
            <v>0</v>
          </cell>
          <cell r="DB1305" t="b">
            <v>0</v>
          </cell>
          <cell r="DD1305" t="b">
            <v>0</v>
          </cell>
          <cell r="DF1305" t="b">
            <v>0</v>
          </cell>
          <cell r="DH1305" t="b">
            <v>0</v>
          </cell>
          <cell r="DJ1305" t="b">
            <v>0</v>
          </cell>
          <cell r="DL1305" t="b">
            <v>0</v>
          </cell>
          <cell r="DN1305" t="b">
            <v>0</v>
          </cell>
          <cell r="DP1305" t="b">
            <v>0</v>
          </cell>
          <cell r="DV1305">
            <v>0</v>
          </cell>
          <cell r="DX1305">
            <v>0</v>
          </cell>
          <cell r="DZ1305">
            <v>0</v>
          </cell>
          <cell r="EB1305">
            <v>0</v>
          </cell>
          <cell r="ED1305">
            <v>0</v>
          </cell>
          <cell r="EF1305">
            <v>0</v>
          </cell>
          <cell r="EJ1305">
            <v>0</v>
          </cell>
          <cell r="EL1305">
            <v>0</v>
          </cell>
          <cell r="EN1305">
            <v>0</v>
          </cell>
          <cell r="EP1305">
            <v>0</v>
          </cell>
          <cell r="ER1305">
            <v>0</v>
          </cell>
          <cell r="ET1305">
            <v>0</v>
          </cell>
          <cell r="EX1305">
            <v>0</v>
          </cell>
          <cell r="EZ1305">
            <v>0</v>
          </cell>
          <cell r="FD1305">
            <v>0</v>
          </cell>
          <cell r="FF1305">
            <v>0</v>
          </cell>
        </row>
        <row r="1306">
          <cell r="A1306" t="str">
            <v>ImportHollandNorge</v>
          </cell>
          <cell r="B1306" t="str">
            <v>Norge</v>
          </cell>
          <cell r="G1306">
            <v>700</v>
          </cell>
          <cell r="H1306">
            <v>0</v>
          </cell>
          <cell r="N1306">
            <v>872</v>
          </cell>
          <cell r="AK1306">
            <v>489.99999999999994</v>
          </cell>
          <cell r="AL1306">
            <v>0</v>
          </cell>
          <cell r="AN1306">
            <v>0</v>
          </cell>
          <cell r="AO1306">
            <v>0</v>
          </cell>
          <cell r="AP1306">
            <v>0</v>
          </cell>
          <cell r="AQ1306">
            <v>0</v>
          </cell>
          <cell r="BG1306" t="b">
            <v>0</v>
          </cell>
          <cell r="BO1306" t="b">
            <v>0</v>
          </cell>
          <cell r="CA1306" t="b">
            <v>0</v>
          </cell>
          <cell r="CB1306" t="b">
            <v>0</v>
          </cell>
          <cell r="CD1306" t="b">
            <v>0</v>
          </cell>
          <cell r="CE1306" t="b">
            <v>0</v>
          </cell>
          <cell r="CG1306" t="b">
            <v>0</v>
          </cell>
          <cell r="CH1306" t="b">
            <v>0</v>
          </cell>
          <cell r="CP1306">
            <v>0</v>
          </cell>
          <cell r="CT1306" t="b">
            <v>0</v>
          </cell>
          <cell r="CV1306" t="b">
            <v>0</v>
          </cell>
          <cell r="CX1306" t="b">
            <v>0</v>
          </cell>
          <cell r="CZ1306" t="b">
            <v>0</v>
          </cell>
          <cell r="DB1306" t="b">
            <v>0</v>
          </cell>
          <cell r="DD1306" t="b">
            <v>0</v>
          </cell>
          <cell r="DF1306" t="b">
            <v>0</v>
          </cell>
          <cell r="DH1306" t="b">
            <v>0</v>
          </cell>
          <cell r="DJ1306" t="b">
            <v>0</v>
          </cell>
          <cell r="DL1306" t="b">
            <v>0</v>
          </cell>
          <cell r="DN1306" t="b">
            <v>0</v>
          </cell>
          <cell r="DP1306" t="b">
            <v>0</v>
          </cell>
          <cell r="DV1306">
            <v>0</v>
          </cell>
          <cell r="DX1306">
            <v>0</v>
          </cell>
          <cell r="DZ1306">
            <v>0</v>
          </cell>
          <cell r="EB1306">
            <v>0</v>
          </cell>
          <cell r="ED1306">
            <v>0</v>
          </cell>
          <cell r="EF1306">
            <v>0</v>
          </cell>
          <cell r="EJ1306">
            <v>0</v>
          </cell>
          <cell r="EL1306">
            <v>0</v>
          </cell>
          <cell r="EN1306">
            <v>0</v>
          </cell>
          <cell r="EP1306">
            <v>0</v>
          </cell>
          <cell r="ER1306">
            <v>0</v>
          </cell>
          <cell r="ET1306">
            <v>0</v>
          </cell>
          <cell r="EX1306">
            <v>0</v>
          </cell>
          <cell r="EZ1306">
            <v>0</v>
          </cell>
          <cell r="FD1306">
            <v>0</v>
          </cell>
          <cell r="FF1306">
            <v>0</v>
          </cell>
        </row>
        <row r="1307">
          <cell r="A1307" t="str">
            <v>ImportHollandNorge</v>
          </cell>
          <cell r="B1307" t="str">
            <v>Norge</v>
          </cell>
          <cell r="G1307">
            <v>700</v>
          </cell>
          <cell r="H1307">
            <v>0</v>
          </cell>
          <cell r="N1307">
            <v>-1809</v>
          </cell>
          <cell r="AK1307">
            <v>489.99999999999994</v>
          </cell>
          <cell r="AL1307">
            <v>0</v>
          </cell>
          <cell r="AN1307">
            <v>0</v>
          </cell>
          <cell r="AO1307">
            <v>0</v>
          </cell>
          <cell r="AP1307">
            <v>0</v>
          </cell>
          <cell r="AQ1307">
            <v>0</v>
          </cell>
          <cell r="BG1307" t="b">
            <v>0</v>
          </cell>
          <cell r="BO1307" t="b">
            <v>0</v>
          </cell>
          <cell r="CA1307" t="b">
            <v>0</v>
          </cell>
          <cell r="CB1307" t="b">
            <v>0</v>
          </cell>
          <cell r="CD1307" t="b">
            <v>0</v>
          </cell>
          <cell r="CE1307" t="b">
            <v>0</v>
          </cell>
          <cell r="CG1307" t="b">
            <v>0</v>
          </cell>
          <cell r="CH1307" t="b">
            <v>0</v>
          </cell>
          <cell r="CP1307">
            <v>0</v>
          </cell>
          <cell r="CT1307" t="b">
            <v>0</v>
          </cell>
          <cell r="CV1307" t="b">
            <v>0</v>
          </cell>
          <cell r="CX1307" t="b">
            <v>0</v>
          </cell>
          <cell r="CZ1307" t="b">
            <v>0</v>
          </cell>
          <cell r="DB1307" t="b">
            <v>0</v>
          </cell>
          <cell r="DD1307" t="b">
            <v>0</v>
          </cell>
          <cell r="DF1307" t="b">
            <v>0</v>
          </cell>
          <cell r="DH1307" t="b">
            <v>0</v>
          </cell>
          <cell r="DJ1307" t="b">
            <v>0</v>
          </cell>
          <cell r="DL1307" t="b">
            <v>0</v>
          </cell>
          <cell r="DN1307" t="b">
            <v>0</v>
          </cell>
          <cell r="DP1307" t="b">
            <v>0</v>
          </cell>
          <cell r="DV1307">
            <v>0</v>
          </cell>
          <cell r="DX1307">
            <v>0</v>
          </cell>
          <cell r="DZ1307">
            <v>0</v>
          </cell>
          <cell r="EB1307">
            <v>0</v>
          </cell>
          <cell r="ED1307">
            <v>0</v>
          </cell>
          <cell r="EF1307">
            <v>0</v>
          </cell>
          <cell r="EJ1307">
            <v>0</v>
          </cell>
          <cell r="EL1307">
            <v>0</v>
          </cell>
          <cell r="EN1307">
            <v>0</v>
          </cell>
          <cell r="EP1307">
            <v>0</v>
          </cell>
          <cell r="ER1307">
            <v>0</v>
          </cell>
          <cell r="ET1307">
            <v>0</v>
          </cell>
          <cell r="EX1307">
            <v>0</v>
          </cell>
          <cell r="EZ1307">
            <v>0</v>
          </cell>
          <cell r="FD1307">
            <v>0</v>
          </cell>
          <cell r="FF1307">
            <v>0</v>
          </cell>
        </row>
        <row r="1308">
          <cell r="A1308" t="str">
            <v>ImportHollandNorge</v>
          </cell>
          <cell r="B1308" t="str">
            <v>Norge</v>
          </cell>
          <cell r="G1308">
            <v>700</v>
          </cell>
          <cell r="H1308">
            <v>0</v>
          </cell>
          <cell r="N1308">
            <v>-1759.25</v>
          </cell>
          <cell r="AK1308">
            <v>420</v>
          </cell>
          <cell r="AL1308">
            <v>0</v>
          </cell>
          <cell r="AN1308">
            <v>0</v>
          </cell>
          <cell r="AO1308">
            <v>0</v>
          </cell>
          <cell r="AP1308">
            <v>0</v>
          </cell>
          <cell r="AQ1308">
            <v>0</v>
          </cell>
          <cell r="BG1308" t="b">
            <v>0</v>
          </cell>
          <cell r="BO1308" t="b">
            <v>0</v>
          </cell>
          <cell r="CA1308" t="b">
            <v>0</v>
          </cell>
          <cell r="CB1308" t="b">
            <v>0</v>
          </cell>
          <cell r="CD1308" t="b">
            <v>0</v>
          </cell>
          <cell r="CE1308" t="b">
            <v>0</v>
          </cell>
          <cell r="CG1308" t="b">
            <v>0</v>
          </cell>
          <cell r="CH1308" t="b">
            <v>0</v>
          </cell>
          <cell r="CP1308">
            <v>0</v>
          </cell>
          <cell r="CT1308" t="b">
            <v>0</v>
          </cell>
          <cell r="CV1308" t="b">
            <v>0</v>
          </cell>
          <cell r="CX1308" t="b">
            <v>0</v>
          </cell>
          <cell r="CZ1308" t="b">
            <v>0</v>
          </cell>
          <cell r="DB1308" t="b">
            <v>0</v>
          </cell>
          <cell r="DD1308" t="b">
            <v>0</v>
          </cell>
          <cell r="DF1308" t="b">
            <v>0</v>
          </cell>
          <cell r="DH1308" t="b">
            <v>0</v>
          </cell>
          <cell r="DJ1308" t="b">
            <v>0</v>
          </cell>
          <cell r="DL1308" t="b">
            <v>0</v>
          </cell>
          <cell r="DN1308" t="b">
            <v>0</v>
          </cell>
          <cell r="DP1308" t="b">
            <v>0</v>
          </cell>
          <cell r="DV1308">
            <v>0</v>
          </cell>
          <cell r="DX1308">
            <v>0</v>
          </cell>
          <cell r="DZ1308">
            <v>0</v>
          </cell>
          <cell r="EB1308">
            <v>0</v>
          </cell>
          <cell r="ED1308">
            <v>0</v>
          </cell>
          <cell r="EF1308">
            <v>0</v>
          </cell>
          <cell r="EJ1308">
            <v>0</v>
          </cell>
          <cell r="EL1308">
            <v>0</v>
          </cell>
          <cell r="EN1308">
            <v>0</v>
          </cell>
          <cell r="EP1308">
            <v>0</v>
          </cell>
          <cell r="ER1308">
            <v>0</v>
          </cell>
          <cell r="ET1308">
            <v>0</v>
          </cell>
          <cell r="EX1308">
            <v>0</v>
          </cell>
          <cell r="EZ1308">
            <v>0</v>
          </cell>
          <cell r="FD1308">
            <v>0</v>
          </cell>
          <cell r="FF1308">
            <v>0</v>
          </cell>
        </row>
        <row r="1309">
          <cell r="A1309" t="str">
            <v>ImportHollandNorge</v>
          </cell>
          <cell r="B1309" t="str">
            <v>Norge</v>
          </cell>
          <cell r="G1309">
            <v>700</v>
          </cell>
          <cell r="H1309">
            <v>0</v>
          </cell>
          <cell r="N1309">
            <v>-1959.25</v>
          </cell>
          <cell r="AK1309">
            <v>384.99999999999994</v>
          </cell>
          <cell r="AL1309">
            <v>0</v>
          </cell>
          <cell r="AN1309">
            <v>0</v>
          </cell>
          <cell r="AO1309">
            <v>0</v>
          </cell>
          <cell r="AP1309">
            <v>0</v>
          </cell>
          <cell r="AQ1309">
            <v>0</v>
          </cell>
          <cell r="BG1309" t="b">
            <v>0</v>
          </cell>
          <cell r="BO1309" t="b">
            <v>0</v>
          </cell>
          <cell r="CA1309" t="b">
            <v>0</v>
          </cell>
          <cell r="CB1309" t="b">
            <v>0</v>
          </cell>
          <cell r="CD1309" t="b">
            <v>0</v>
          </cell>
          <cell r="CE1309" t="b">
            <v>0</v>
          </cell>
          <cell r="CG1309" t="b">
            <v>0</v>
          </cell>
          <cell r="CH1309" t="b">
            <v>0</v>
          </cell>
          <cell r="CP1309">
            <v>0</v>
          </cell>
          <cell r="CT1309" t="b">
            <v>0</v>
          </cell>
          <cell r="CV1309" t="b">
            <v>0</v>
          </cell>
          <cell r="CX1309" t="b">
            <v>0</v>
          </cell>
          <cell r="CZ1309" t="b">
            <v>0</v>
          </cell>
          <cell r="DB1309" t="b">
            <v>0</v>
          </cell>
          <cell r="DD1309" t="b">
            <v>0</v>
          </cell>
          <cell r="DF1309" t="b">
            <v>0</v>
          </cell>
          <cell r="DH1309" t="b">
            <v>0</v>
          </cell>
          <cell r="DJ1309" t="b">
            <v>0</v>
          </cell>
          <cell r="DL1309" t="b">
            <v>0</v>
          </cell>
          <cell r="DN1309" t="b">
            <v>0</v>
          </cell>
          <cell r="DP1309" t="b">
            <v>0</v>
          </cell>
          <cell r="DV1309">
            <v>0</v>
          </cell>
          <cell r="DX1309">
            <v>0</v>
          </cell>
          <cell r="DZ1309">
            <v>0</v>
          </cell>
          <cell r="EB1309">
            <v>0</v>
          </cell>
          <cell r="ED1309">
            <v>0</v>
          </cell>
          <cell r="EF1309">
            <v>0</v>
          </cell>
          <cell r="EJ1309">
            <v>0</v>
          </cell>
          <cell r="EL1309">
            <v>0</v>
          </cell>
          <cell r="EN1309">
            <v>0</v>
          </cell>
          <cell r="EP1309">
            <v>0</v>
          </cell>
          <cell r="ER1309">
            <v>0</v>
          </cell>
          <cell r="ET1309">
            <v>0</v>
          </cell>
          <cell r="EX1309">
            <v>0</v>
          </cell>
          <cell r="EZ1309">
            <v>0</v>
          </cell>
          <cell r="FD1309">
            <v>0</v>
          </cell>
          <cell r="FF1309">
            <v>0</v>
          </cell>
        </row>
        <row r="1310">
          <cell r="A1310" t="str">
            <v>ImportHollandNorge</v>
          </cell>
          <cell r="B1310" t="str">
            <v>Norge</v>
          </cell>
          <cell r="G1310">
            <v>700</v>
          </cell>
          <cell r="H1310">
            <v>0</v>
          </cell>
          <cell r="N1310">
            <v>-2159.25</v>
          </cell>
          <cell r="AK1310">
            <v>349.99999999999994</v>
          </cell>
          <cell r="AL1310">
            <v>0</v>
          </cell>
          <cell r="AN1310">
            <v>0</v>
          </cell>
          <cell r="AO1310">
            <v>0</v>
          </cell>
          <cell r="AP1310">
            <v>0</v>
          </cell>
          <cell r="AQ1310">
            <v>0</v>
          </cell>
          <cell r="BG1310" t="b">
            <v>0</v>
          </cell>
          <cell r="BO1310" t="b">
            <v>0</v>
          </cell>
          <cell r="CA1310" t="b">
            <v>0</v>
          </cell>
          <cell r="CB1310" t="b">
            <v>0</v>
          </cell>
          <cell r="CD1310" t="b">
            <v>0</v>
          </cell>
          <cell r="CE1310" t="b">
            <v>0</v>
          </cell>
          <cell r="CG1310" t="b">
            <v>0</v>
          </cell>
          <cell r="CH1310" t="b">
            <v>0</v>
          </cell>
          <cell r="CP1310">
            <v>0</v>
          </cell>
          <cell r="CT1310" t="b">
            <v>0</v>
          </cell>
          <cell r="CV1310" t="b">
            <v>0</v>
          </cell>
          <cell r="CX1310" t="b">
            <v>0</v>
          </cell>
          <cell r="CZ1310" t="b">
            <v>0</v>
          </cell>
          <cell r="DB1310" t="b">
            <v>0</v>
          </cell>
          <cell r="DD1310" t="b">
            <v>0</v>
          </cell>
          <cell r="DF1310" t="b">
            <v>0</v>
          </cell>
          <cell r="DH1310" t="b">
            <v>0</v>
          </cell>
          <cell r="DJ1310" t="b">
            <v>0</v>
          </cell>
          <cell r="DL1310" t="b">
            <v>0</v>
          </cell>
          <cell r="DN1310" t="b">
            <v>0</v>
          </cell>
          <cell r="DP1310" t="b">
            <v>0</v>
          </cell>
          <cell r="DV1310">
            <v>0</v>
          </cell>
          <cell r="DX1310">
            <v>0</v>
          </cell>
          <cell r="DZ1310">
            <v>0</v>
          </cell>
          <cell r="EB1310">
            <v>0</v>
          </cell>
          <cell r="ED1310">
            <v>0</v>
          </cell>
          <cell r="EF1310">
            <v>0</v>
          </cell>
          <cell r="EJ1310">
            <v>0</v>
          </cell>
          <cell r="EL1310">
            <v>0</v>
          </cell>
          <cell r="EN1310">
            <v>0</v>
          </cell>
          <cell r="EP1310">
            <v>0</v>
          </cell>
          <cell r="ER1310">
            <v>0</v>
          </cell>
          <cell r="ET1310">
            <v>0</v>
          </cell>
          <cell r="EX1310">
            <v>0</v>
          </cell>
          <cell r="EZ1310">
            <v>0</v>
          </cell>
          <cell r="FD1310">
            <v>0</v>
          </cell>
          <cell r="FF1310">
            <v>0</v>
          </cell>
        </row>
        <row r="1311">
          <cell r="A1311" t="str">
            <v>ImportHollandNorge</v>
          </cell>
          <cell r="B1311" t="str">
            <v>Norge</v>
          </cell>
          <cell r="G1311">
            <v>700</v>
          </cell>
          <cell r="H1311">
            <v>0</v>
          </cell>
          <cell r="N1311">
            <v>-2359.25</v>
          </cell>
          <cell r="AK1311">
            <v>314.99999999999994</v>
          </cell>
          <cell r="AL1311">
            <v>0</v>
          </cell>
          <cell r="AN1311">
            <v>0</v>
          </cell>
          <cell r="AO1311">
            <v>0</v>
          </cell>
          <cell r="AP1311">
            <v>0</v>
          </cell>
          <cell r="AQ1311">
            <v>0</v>
          </cell>
          <cell r="BG1311" t="b">
            <v>0</v>
          </cell>
          <cell r="BO1311" t="b">
            <v>0</v>
          </cell>
          <cell r="CA1311" t="b">
            <v>0</v>
          </cell>
          <cell r="CB1311" t="b">
            <v>0</v>
          </cell>
          <cell r="CD1311" t="b">
            <v>0</v>
          </cell>
          <cell r="CE1311" t="b">
            <v>0</v>
          </cell>
          <cell r="CG1311" t="b">
            <v>0</v>
          </cell>
          <cell r="CH1311" t="b">
            <v>0</v>
          </cell>
          <cell r="CP1311">
            <v>0</v>
          </cell>
          <cell r="CT1311" t="b">
            <v>0</v>
          </cell>
          <cell r="CV1311" t="b">
            <v>0</v>
          </cell>
          <cell r="CX1311" t="b">
            <v>0</v>
          </cell>
          <cell r="CZ1311" t="b">
            <v>0</v>
          </cell>
          <cell r="DB1311" t="b">
            <v>0</v>
          </cell>
          <cell r="DD1311" t="b">
            <v>0</v>
          </cell>
          <cell r="DF1311" t="b">
            <v>0</v>
          </cell>
          <cell r="DH1311" t="b">
            <v>0</v>
          </cell>
          <cell r="DJ1311" t="b">
            <v>0</v>
          </cell>
          <cell r="DL1311" t="b">
            <v>0</v>
          </cell>
          <cell r="DN1311" t="b">
            <v>0</v>
          </cell>
          <cell r="DP1311" t="b">
            <v>0</v>
          </cell>
          <cell r="DV1311">
            <v>0</v>
          </cell>
          <cell r="DX1311">
            <v>0</v>
          </cell>
          <cell r="DZ1311">
            <v>0</v>
          </cell>
          <cell r="EB1311">
            <v>0</v>
          </cell>
          <cell r="ED1311">
            <v>0</v>
          </cell>
          <cell r="EF1311">
            <v>0</v>
          </cell>
          <cell r="EJ1311">
            <v>0</v>
          </cell>
          <cell r="EL1311">
            <v>0</v>
          </cell>
          <cell r="EN1311">
            <v>0</v>
          </cell>
          <cell r="EP1311">
            <v>0</v>
          </cell>
          <cell r="ER1311">
            <v>0</v>
          </cell>
          <cell r="ET1311">
            <v>0</v>
          </cell>
          <cell r="EX1311">
            <v>0</v>
          </cell>
          <cell r="EZ1311">
            <v>0</v>
          </cell>
          <cell r="FD1311">
            <v>0</v>
          </cell>
          <cell r="FF1311">
            <v>0</v>
          </cell>
        </row>
        <row r="1312">
          <cell r="A1312" t="str">
            <v>ImportHollandNorge</v>
          </cell>
          <cell r="B1312" t="str">
            <v>Norge</v>
          </cell>
          <cell r="G1312">
            <v>700</v>
          </cell>
          <cell r="H1312">
            <v>0</v>
          </cell>
          <cell r="N1312">
            <v>-2559.25</v>
          </cell>
          <cell r="AK1312">
            <v>280</v>
          </cell>
          <cell r="AL1312">
            <v>0</v>
          </cell>
          <cell r="AN1312">
            <v>0</v>
          </cell>
          <cell r="AO1312">
            <v>0</v>
          </cell>
          <cell r="AP1312">
            <v>0</v>
          </cell>
          <cell r="AQ1312">
            <v>0</v>
          </cell>
          <cell r="BG1312" t="b">
            <v>0</v>
          </cell>
          <cell r="BO1312" t="b">
            <v>0</v>
          </cell>
          <cell r="CA1312" t="b">
            <v>0</v>
          </cell>
          <cell r="CB1312" t="b">
            <v>0</v>
          </cell>
          <cell r="CD1312" t="b">
            <v>0</v>
          </cell>
          <cell r="CE1312" t="b">
            <v>0</v>
          </cell>
          <cell r="CG1312" t="b">
            <v>0</v>
          </cell>
          <cell r="CH1312" t="b">
            <v>0</v>
          </cell>
          <cell r="CP1312">
            <v>0</v>
          </cell>
          <cell r="CT1312" t="b">
            <v>0</v>
          </cell>
          <cell r="CV1312" t="b">
            <v>0</v>
          </cell>
          <cell r="CX1312" t="b">
            <v>0</v>
          </cell>
          <cell r="CZ1312" t="b">
            <v>0</v>
          </cell>
          <cell r="DB1312" t="b">
            <v>0</v>
          </cell>
          <cell r="DD1312" t="b">
            <v>0</v>
          </cell>
          <cell r="DF1312" t="b">
            <v>0</v>
          </cell>
          <cell r="DH1312" t="b">
            <v>0</v>
          </cell>
          <cell r="DJ1312" t="b">
            <v>0</v>
          </cell>
          <cell r="DL1312" t="b">
            <v>0</v>
          </cell>
          <cell r="DN1312" t="b">
            <v>0</v>
          </cell>
          <cell r="DP1312" t="b">
            <v>0</v>
          </cell>
          <cell r="DV1312">
            <v>0</v>
          </cell>
          <cell r="DX1312">
            <v>0</v>
          </cell>
          <cell r="DZ1312">
            <v>0</v>
          </cell>
          <cell r="EB1312">
            <v>0</v>
          </cell>
          <cell r="ED1312">
            <v>0</v>
          </cell>
          <cell r="EF1312">
            <v>0</v>
          </cell>
          <cell r="EJ1312">
            <v>0</v>
          </cell>
          <cell r="EL1312">
            <v>0</v>
          </cell>
          <cell r="EN1312">
            <v>0</v>
          </cell>
          <cell r="EP1312">
            <v>0</v>
          </cell>
          <cell r="ER1312">
            <v>0</v>
          </cell>
          <cell r="ET1312">
            <v>0</v>
          </cell>
          <cell r="EX1312">
            <v>0</v>
          </cell>
          <cell r="EZ1312">
            <v>0</v>
          </cell>
          <cell r="FD1312">
            <v>0</v>
          </cell>
          <cell r="FF1312">
            <v>0</v>
          </cell>
        </row>
        <row r="1313">
          <cell r="A1313" t="str">
            <v>ImportHollandNorge</v>
          </cell>
          <cell r="B1313" t="str">
            <v>Norge</v>
          </cell>
          <cell r="G1313">
            <v>700</v>
          </cell>
          <cell r="H1313">
            <v>0</v>
          </cell>
          <cell r="N1313">
            <v>-2759.25</v>
          </cell>
          <cell r="AK1313">
            <v>244.99999999999997</v>
          </cell>
          <cell r="AL1313">
            <v>0</v>
          </cell>
          <cell r="AN1313">
            <v>0</v>
          </cell>
          <cell r="AO1313">
            <v>0</v>
          </cell>
          <cell r="AP1313">
            <v>0</v>
          </cell>
          <cell r="AQ1313">
            <v>0</v>
          </cell>
          <cell r="BG1313" t="b">
            <v>0</v>
          </cell>
          <cell r="BO1313" t="b">
            <v>0</v>
          </cell>
          <cell r="CA1313" t="b">
            <v>0</v>
          </cell>
          <cell r="CB1313" t="b">
            <v>0</v>
          </cell>
          <cell r="CD1313" t="b">
            <v>0</v>
          </cell>
          <cell r="CE1313" t="b">
            <v>0</v>
          </cell>
          <cell r="CG1313" t="b">
            <v>0</v>
          </cell>
          <cell r="CH1313" t="b">
            <v>0</v>
          </cell>
          <cell r="CP1313">
            <v>0</v>
          </cell>
          <cell r="CT1313" t="b">
            <v>0</v>
          </cell>
          <cell r="CV1313" t="b">
            <v>0</v>
          </cell>
          <cell r="CX1313" t="b">
            <v>0</v>
          </cell>
          <cell r="CZ1313" t="b">
            <v>0</v>
          </cell>
          <cell r="DB1313" t="b">
            <v>0</v>
          </cell>
          <cell r="DD1313" t="b">
            <v>0</v>
          </cell>
          <cell r="DF1313" t="b">
            <v>0</v>
          </cell>
          <cell r="DH1313" t="b">
            <v>0</v>
          </cell>
          <cell r="DJ1313" t="b">
            <v>0</v>
          </cell>
          <cell r="DL1313" t="b">
            <v>0</v>
          </cell>
          <cell r="DN1313" t="b">
            <v>0</v>
          </cell>
          <cell r="DP1313" t="b">
            <v>0</v>
          </cell>
          <cell r="DV1313">
            <v>0</v>
          </cell>
          <cell r="DX1313">
            <v>0</v>
          </cell>
          <cell r="DZ1313">
            <v>0</v>
          </cell>
          <cell r="EB1313">
            <v>0</v>
          </cell>
          <cell r="ED1313">
            <v>0</v>
          </cell>
          <cell r="EF1313">
            <v>0</v>
          </cell>
          <cell r="EJ1313">
            <v>0</v>
          </cell>
          <cell r="EL1313">
            <v>0</v>
          </cell>
          <cell r="EN1313">
            <v>0</v>
          </cell>
          <cell r="EP1313">
            <v>0</v>
          </cell>
          <cell r="ER1313">
            <v>0</v>
          </cell>
          <cell r="ET1313">
            <v>0</v>
          </cell>
          <cell r="EX1313">
            <v>0</v>
          </cell>
          <cell r="EZ1313">
            <v>0</v>
          </cell>
          <cell r="FD1313">
            <v>0</v>
          </cell>
          <cell r="FF1313">
            <v>0</v>
          </cell>
        </row>
        <row r="1314">
          <cell r="A1314" t="str">
            <v>ImportHollandNorge</v>
          </cell>
          <cell r="B1314" t="str">
            <v>Norge</v>
          </cell>
          <cell r="G1314">
            <v>700</v>
          </cell>
          <cell r="H1314">
            <v>0</v>
          </cell>
          <cell r="N1314">
            <v>-2959.25</v>
          </cell>
          <cell r="AK1314">
            <v>210</v>
          </cell>
          <cell r="AL1314">
            <v>0</v>
          </cell>
          <cell r="AN1314">
            <v>0</v>
          </cell>
          <cell r="AO1314">
            <v>0</v>
          </cell>
          <cell r="AP1314">
            <v>0</v>
          </cell>
          <cell r="AQ1314">
            <v>0</v>
          </cell>
          <cell r="BG1314" t="b">
            <v>0</v>
          </cell>
          <cell r="BO1314" t="b">
            <v>0</v>
          </cell>
          <cell r="CA1314" t="b">
            <v>0</v>
          </cell>
          <cell r="CB1314" t="b">
            <v>0</v>
          </cell>
          <cell r="CD1314" t="b">
            <v>0</v>
          </cell>
          <cell r="CE1314" t="b">
            <v>0</v>
          </cell>
          <cell r="CG1314" t="b">
            <v>0</v>
          </cell>
          <cell r="CH1314" t="b">
            <v>0</v>
          </cell>
          <cell r="CP1314">
            <v>0</v>
          </cell>
          <cell r="CT1314" t="b">
            <v>0</v>
          </cell>
          <cell r="CV1314" t="b">
            <v>0</v>
          </cell>
          <cell r="CX1314" t="b">
            <v>0</v>
          </cell>
          <cell r="CZ1314" t="b">
            <v>0</v>
          </cell>
          <cell r="DB1314" t="b">
            <v>0</v>
          </cell>
          <cell r="DD1314" t="b">
            <v>0</v>
          </cell>
          <cell r="DF1314" t="b">
            <v>0</v>
          </cell>
          <cell r="DH1314" t="b">
            <v>0</v>
          </cell>
          <cell r="DJ1314" t="b">
            <v>0</v>
          </cell>
          <cell r="DL1314" t="b">
            <v>0</v>
          </cell>
          <cell r="DN1314" t="b">
            <v>0</v>
          </cell>
          <cell r="DP1314" t="b">
            <v>0</v>
          </cell>
          <cell r="DV1314">
            <v>0</v>
          </cell>
          <cell r="DX1314">
            <v>0</v>
          </cell>
          <cell r="DZ1314">
            <v>0</v>
          </cell>
          <cell r="EB1314">
            <v>0</v>
          </cell>
          <cell r="ED1314">
            <v>0</v>
          </cell>
          <cell r="EF1314">
            <v>0</v>
          </cell>
          <cell r="EJ1314">
            <v>0</v>
          </cell>
          <cell r="EL1314">
            <v>0</v>
          </cell>
          <cell r="EN1314">
            <v>0</v>
          </cell>
          <cell r="EP1314">
            <v>0</v>
          </cell>
          <cell r="ER1314">
            <v>0</v>
          </cell>
          <cell r="ET1314">
            <v>0</v>
          </cell>
          <cell r="EX1314">
            <v>0</v>
          </cell>
          <cell r="EZ1314">
            <v>0</v>
          </cell>
          <cell r="FD1314">
            <v>0</v>
          </cell>
          <cell r="FF1314">
            <v>0</v>
          </cell>
        </row>
        <row r="1315">
          <cell r="A1315" t="str">
            <v>ImportHollandNorge</v>
          </cell>
          <cell r="B1315" t="str">
            <v>Norge</v>
          </cell>
          <cell r="G1315">
            <v>700</v>
          </cell>
          <cell r="H1315">
            <v>0</v>
          </cell>
          <cell r="N1315">
            <v>-3159.25</v>
          </cell>
          <cell r="AK1315">
            <v>175</v>
          </cell>
          <cell r="AL1315">
            <v>0</v>
          </cell>
          <cell r="AN1315">
            <v>0</v>
          </cell>
          <cell r="AO1315">
            <v>0</v>
          </cell>
          <cell r="AP1315">
            <v>0</v>
          </cell>
          <cell r="AQ1315">
            <v>0</v>
          </cell>
          <cell r="BG1315" t="b">
            <v>0</v>
          </cell>
          <cell r="BO1315" t="b">
            <v>0</v>
          </cell>
          <cell r="CA1315" t="b">
            <v>0</v>
          </cell>
          <cell r="CB1315" t="b">
            <v>0</v>
          </cell>
          <cell r="CD1315" t="b">
            <v>0</v>
          </cell>
          <cell r="CE1315" t="b">
            <v>0</v>
          </cell>
          <cell r="CG1315" t="b">
            <v>0</v>
          </cell>
          <cell r="CH1315" t="b">
            <v>0</v>
          </cell>
          <cell r="CP1315">
            <v>0</v>
          </cell>
          <cell r="CT1315" t="b">
            <v>0</v>
          </cell>
          <cell r="CV1315" t="b">
            <v>0</v>
          </cell>
          <cell r="CX1315" t="b">
            <v>0</v>
          </cell>
          <cell r="CZ1315" t="b">
            <v>0</v>
          </cell>
          <cell r="DB1315" t="b">
            <v>0</v>
          </cell>
          <cell r="DD1315" t="b">
            <v>0</v>
          </cell>
          <cell r="DF1315" t="b">
            <v>0</v>
          </cell>
          <cell r="DH1315" t="b">
            <v>0</v>
          </cell>
          <cell r="DJ1315" t="b">
            <v>0</v>
          </cell>
          <cell r="DL1315" t="b">
            <v>0</v>
          </cell>
          <cell r="DN1315" t="b">
            <v>0</v>
          </cell>
          <cell r="DP1315" t="b">
            <v>0</v>
          </cell>
          <cell r="DV1315">
            <v>0</v>
          </cell>
          <cell r="DX1315">
            <v>0</v>
          </cell>
          <cell r="DZ1315">
            <v>0</v>
          </cell>
          <cell r="EB1315">
            <v>0</v>
          </cell>
          <cell r="ED1315">
            <v>0</v>
          </cell>
          <cell r="EF1315">
            <v>0</v>
          </cell>
          <cell r="EJ1315">
            <v>0</v>
          </cell>
          <cell r="EL1315">
            <v>0</v>
          </cell>
          <cell r="EN1315">
            <v>0</v>
          </cell>
          <cell r="EP1315">
            <v>0</v>
          </cell>
          <cell r="ER1315">
            <v>0</v>
          </cell>
          <cell r="ET1315">
            <v>0</v>
          </cell>
          <cell r="EX1315">
            <v>0</v>
          </cell>
          <cell r="EZ1315">
            <v>0</v>
          </cell>
          <cell r="FD1315">
            <v>0</v>
          </cell>
          <cell r="FF1315">
            <v>0</v>
          </cell>
        </row>
        <row r="1316">
          <cell r="A1316" t="str">
            <v>ImportHollandNorge</v>
          </cell>
          <cell r="B1316" t="str">
            <v>Norge</v>
          </cell>
          <cell r="G1316">
            <v>700</v>
          </cell>
          <cell r="H1316">
            <v>0</v>
          </cell>
          <cell r="N1316">
            <v>-3359.25</v>
          </cell>
          <cell r="AK1316">
            <v>140</v>
          </cell>
          <cell r="AL1316">
            <v>0</v>
          </cell>
          <cell r="AN1316">
            <v>0</v>
          </cell>
          <cell r="AO1316">
            <v>0</v>
          </cell>
          <cell r="AP1316">
            <v>0</v>
          </cell>
          <cell r="AQ1316">
            <v>0</v>
          </cell>
          <cell r="BG1316" t="b">
            <v>0</v>
          </cell>
          <cell r="BO1316" t="b">
            <v>0</v>
          </cell>
          <cell r="CA1316" t="b">
            <v>0</v>
          </cell>
          <cell r="CB1316" t="b">
            <v>0</v>
          </cell>
          <cell r="CD1316" t="b">
            <v>0</v>
          </cell>
          <cell r="CE1316" t="b">
            <v>0</v>
          </cell>
          <cell r="CG1316" t="b">
            <v>0</v>
          </cell>
          <cell r="CH1316" t="b">
            <v>0</v>
          </cell>
          <cell r="CP1316">
            <v>0</v>
          </cell>
          <cell r="CT1316" t="b">
            <v>0</v>
          </cell>
          <cell r="CV1316" t="b">
            <v>0</v>
          </cell>
          <cell r="CX1316" t="b">
            <v>0</v>
          </cell>
          <cell r="CZ1316" t="b">
            <v>0</v>
          </cell>
          <cell r="DB1316" t="b">
            <v>0</v>
          </cell>
          <cell r="DD1316" t="b">
            <v>0</v>
          </cell>
          <cell r="DF1316" t="b">
            <v>0</v>
          </cell>
          <cell r="DH1316" t="b">
            <v>0</v>
          </cell>
          <cell r="DJ1316" t="b">
            <v>0</v>
          </cell>
          <cell r="DL1316" t="b">
            <v>0</v>
          </cell>
          <cell r="DN1316" t="b">
            <v>0</v>
          </cell>
          <cell r="DP1316" t="b">
            <v>0</v>
          </cell>
          <cell r="DV1316">
            <v>0</v>
          </cell>
          <cell r="DX1316">
            <v>0</v>
          </cell>
          <cell r="DZ1316">
            <v>0</v>
          </cell>
          <cell r="EB1316">
            <v>0</v>
          </cell>
          <cell r="ED1316">
            <v>0</v>
          </cell>
          <cell r="EF1316">
            <v>0</v>
          </cell>
          <cell r="EJ1316">
            <v>0</v>
          </cell>
          <cell r="EL1316">
            <v>0</v>
          </cell>
          <cell r="EN1316">
            <v>0</v>
          </cell>
          <cell r="EP1316">
            <v>0</v>
          </cell>
          <cell r="ER1316">
            <v>0</v>
          </cell>
          <cell r="ET1316">
            <v>0</v>
          </cell>
          <cell r="EX1316">
            <v>0</v>
          </cell>
          <cell r="EZ1316">
            <v>0</v>
          </cell>
          <cell r="FD1316">
            <v>0</v>
          </cell>
          <cell r="FF1316">
            <v>0</v>
          </cell>
        </row>
        <row r="1317">
          <cell r="A1317" t="str">
            <v>ImportHollandNorge</v>
          </cell>
          <cell r="B1317" t="str">
            <v>Norge</v>
          </cell>
          <cell r="G1317">
            <v>700</v>
          </cell>
          <cell r="H1317">
            <v>0</v>
          </cell>
          <cell r="N1317">
            <v>-3559.25</v>
          </cell>
          <cell r="AK1317">
            <v>105.00000000000001</v>
          </cell>
          <cell r="AL1317">
            <v>0</v>
          </cell>
          <cell r="AN1317">
            <v>0</v>
          </cell>
          <cell r="AO1317">
            <v>0</v>
          </cell>
          <cell r="AP1317">
            <v>0</v>
          </cell>
          <cell r="AQ1317">
            <v>0</v>
          </cell>
          <cell r="BG1317" t="b">
            <v>0</v>
          </cell>
          <cell r="BO1317" t="b">
            <v>0</v>
          </cell>
          <cell r="CA1317" t="b">
            <v>0</v>
          </cell>
          <cell r="CB1317" t="b">
            <v>0</v>
          </cell>
          <cell r="CD1317" t="b">
            <v>0</v>
          </cell>
          <cell r="CE1317" t="b">
            <v>0</v>
          </cell>
          <cell r="CG1317" t="b">
            <v>0</v>
          </cell>
          <cell r="CH1317" t="b">
            <v>0</v>
          </cell>
          <cell r="CP1317">
            <v>0</v>
          </cell>
          <cell r="CT1317" t="b">
            <v>0</v>
          </cell>
          <cell r="CV1317" t="b">
            <v>0</v>
          </cell>
          <cell r="CX1317" t="b">
            <v>0</v>
          </cell>
          <cell r="CZ1317" t="b">
            <v>0</v>
          </cell>
          <cell r="DB1317" t="b">
            <v>0</v>
          </cell>
          <cell r="DD1317" t="b">
            <v>0</v>
          </cell>
          <cell r="DF1317" t="b">
            <v>0</v>
          </cell>
          <cell r="DH1317" t="b">
            <v>0</v>
          </cell>
          <cell r="DJ1317" t="b">
            <v>0</v>
          </cell>
          <cell r="DL1317" t="b">
            <v>0</v>
          </cell>
          <cell r="DN1317" t="b">
            <v>0</v>
          </cell>
          <cell r="DP1317" t="b">
            <v>0</v>
          </cell>
          <cell r="DV1317">
            <v>0</v>
          </cell>
          <cell r="DX1317">
            <v>0</v>
          </cell>
          <cell r="DZ1317">
            <v>0</v>
          </cell>
          <cell r="EB1317">
            <v>0</v>
          </cell>
          <cell r="ED1317">
            <v>0</v>
          </cell>
          <cell r="EF1317">
            <v>0</v>
          </cell>
          <cell r="EJ1317">
            <v>0</v>
          </cell>
          <cell r="EL1317">
            <v>0</v>
          </cell>
          <cell r="EN1317">
            <v>0</v>
          </cell>
          <cell r="EP1317">
            <v>0</v>
          </cell>
          <cell r="ER1317">
            <v>0</v>
          </cell>
          <cell r="ET1317">
            <v>0</v>
          </cell>
          <cell r="EX1317">
            <v>0</v>
          </cell>
          <cell r="EZ1317">
            <v>0</v>
          </cell>
          <cell r="FD1317">
            <v>0</v>
          </cell>
          <cell r="FF1317">
            <v>0</v>
          </cell>
        </row>
        <row r="1318">
          <cell r="A1318" t="str">
            <v>ImportHollandNorge</v>
          </cell>
          <cell r="B1318" t="str">
            <v>Norge</v>
          </cell>
          <cell r="G1318">
            <v>700</v>
          </cell>
          <cell r="H1318">
            <v>0</v>
          </cell>
          <cell r="N1318">
            <v>-3759.25</v>
          </cell>
          <cell r="AK1318">
            <v>70</v>
          </cell>
          <cell r="AL1318">
            <v>0</v>
          </cell>
          <cell r="AN1318">
            <v>0</v>
          </cell>
          <cell r="AO1318">
            <v>0</v>
          </cell>
          <cell r="AP1318">
            <v>0</v>
          </cell>
          <cell r="AQ1318">
            <v>0</v>
          </cell>
          <cell r="BG1318" t="b">
            <v>0</v>
          </cell>
          <cell r="BO1318" t="b">
            <v>0</v>
          </cell>
          <cell r="CA1318" t="b">
            <v>0</v>
          </cell>
          <cell r="CB1318" t="b">
            <v>0</v>
          </cell>
          <cell r="CD1318" t="b">
            <v>0</v>
          </cell>
          <cell r="CE1318" t="b">
            <v>0</v>
          </cell>
          <cell r="CG1318" t="b">
            <v>0</v>
          </cell>
          <cell r="CH1318" t="b">
            <v>0</v>
          </cell>
          <cell r="CP1318">
            <v>0</v>
          </cell>
          <cell r="CT1318" t="b">
            <v>0</v>
          </cell>
          <cell r="CV1318" t="b">
            <v>0</v>
          </cell>
          <cell r="CX1318" t="b">
            <v>0</v>
          </cell>
          <cell r="CZ1318" t="b">
            <v>0</v>
          </cell>
          <cell r="DB1318" t="b">
            <v>0</v>
          </cell>
          <cell r="DD1318" t="b">
            <v>0</v>
          </cell>
          <cell r="DF1318" t="b">
            <v>0</v>
          </cell>
          <cell r="DH1318" t="b">
            <v>0</v>
          </cell>
          <cell r="DJ1318" t="b">
            <v>0</v>
          </cell>
          <cell r="DL1318" t="b">
            <v>0</v>
          </cell>
          <cell r="DN1318" t="b">
            <v>0</v>
          </cell>
          <cell r="DP1318" t="b">
            <v>0</v>
          </cell>
          <cell r="DV1318">
            <v>0</v>
          </cell>
          <cell r="DX1318">
            <v>0</v>
          </cell>
          <cell r="DZ1318">
            <v>0</v>
          </cell>
          <cell r="EB1318">
            <v>0</v>
          </cell>
          <cell r="ED1318">
            <v>0</v>
          </cell>
          <cell r="EF1318">
            <v>0</v>
          </cell>
          <cell r="EJ1318">
            <v>0</v>
          </cell>
          <cell r="EL1318">
            <v>0</v>
          </cell>
          <cell r="EN1318">
            <v>0</v>
          </cell>
          <cell r="EP1318">
            <v>0</v>
          </cell>
          <cell r="ER1318">
            <v>0</v>
          </cell>
          <cell r="ET1318">
            <v>0</v>
          </cell>
          <cell r="EX1318">
            <v>0</v>
          </cell>
          <cell r="EZ1318">
            <v>0</v>
          </cell>
          <cell r="FD1318">
            <v>0</v>
          </cell>
          <cell r="FF1318">
            <v>0</v>
          </cell>
        </row>
        <row r="1319">
          <cell r="A1319" t="str">
            <v>ImportHollandNorge</v>
          </cell>
          <cell r="B1319" t="str">
            <v>Norge</v>
          </cell>
          <cell r="G1319">
            <v>700</v>
          </cell>
          <cell r="H1319">
            <v>0</v>
          </cell>
          <cell r="N1319">
            <v>-3959.25</v>
          </cell>
          <cell r="AK1319">
            <v>70</v>
          </cell>
          <cell r="AL1319">
            <v>0</v>
          </cell>
          <cell r="AN1319">
            <v>0</v>
          </cell>
          <cell r="AO1319">
            <v>0</v>
          </cell>
          <cell r="AP1319">
            <v>0</v>
          </cell>
          <cell r="AQ1319">
            <v>0</v>
          </cell>
          <cell r="BG1319" t="b">
            <v>0</v>
          </cell>
          <cell r="BO1319" t="b">
            <v>0</v>
          </cell>
          <cell r="CA1319" t="b">
            <v>0</v>
          </cell>
          <cell r="CB1319" t="b">
            <v>0</v>
          </cell>
          <cell r="CD1319" t="b">
            <v>0</v>
          </cell>
          <cell r="CE1319" t="b">
            <v>0</v>
          </cell>
          <cell r="CG1319" t="b">
            <v>0</v>
          </cell>
          <cell r="CH1319" t="b">
            <v>0</v>
          </cell>
          <cell r="CP1319">
            <v>0</v>
          </cell>
          <cell r="CT1319" t="b">
            <v>0</v>
          </cell>
          <cell r="CV1319" t="b">
            <v>0</v>
          </cell>
          <cell r="CX1319" t="b">
            <v>0</v>
          </cell>
          <cell r="CZ1319" t="b">
            <v>0</v>
          </cell>
          <cell r="DB1319" t="b">
            <v>0</v>
          </cell>
          <cell r="DD1319" t="b">
            <v>0</v>
          </cell>
          <cell r="DF1319" t="b">
            <v>0</v>
          </cell>
          <cell r="DH1319" t="b">
            <v>0</v>
          </cell>
          <cell r="DJ1319" t="b">
            <v>0</v>
          </cell>
          <cell r="DL1319" t="b">
            <v>0</v>
          </cell>
          <cell r="DN1319" t="b">
            <v>0</v>
          </cell>
          <cell r="DP1319" t="b">
            <v>0</v>
          </cell>
          <cell r="DV1319">
            <v>0</v>
          </cell>
          <cell r="DX1319">
            <v>0</v>
          </cell>
          <cell r="DZ1319">
            <v>0</v>
          </cell>
          <cell r="EB1319">
            <v>0</v>
          </cell>
          <cell r="ED1319">
            <v>0</v>
          </cell>
          <cell r="EF1319">
            <v>0</v>
          </cell>
          <cell r="EJ1319">
            <v>0</v>
          </cell>
          <cell r="EL1319">
            <v>0</v>
          </cell>
          <cell r="EN1319">
            <v>0</v>
          </cell>
          <cell r="EP1319">
            <v>0</v>
          </cell>
          <cell r="ER1319">
            <v>0</v>
          </cell>
          <cell r="ET1319">
            <v>0</v>
          </cell>
          <cell r="EX1319">
            <v>0</v>
          </cell>
          <cell r="EZ1319">
            <v>0</v>
          </cell>
          <cell r="FD1319">
            <v>0</v>
          </cell>
          <cell r="FF1319">
            <v>0</v>
          </cell>
        </row>
        <row r="1320">
          <cell r="A1320" t="str">
            <v>ImportHollandNorge</v>
          </cell>
          <cell r="B1320" t="str">
            <v>Norge</v>
          </cell>
          <cell r="G1320">
            <v>700</v>
          </cell>
          <cell r="H1320">
            <v>0</v>
          </cell>
          <cell r="N1320">
            <v>-4159.25</v>
          </cell>
          <cell r="AK1320">
            <v>70</v>
          </cell>
          <cell r="AL1320">
            <v>0</v>
          </cell>
          <cell r="AN1320">
            <v>0</v>
          </cell>
          <cell r="AO1320">
            <v>0</v>
          </cell>
          <cell r="AP1320">
            <v>0</v>
          </cell>
          <cell r="AQ1320">
            <v>0</v>
          </cell>
          <cell r="BG1320" t="b">
            <v>0</v>
          </cell>
          <cell r="BO1320" t="b">
            <v>0</v>
          </cell>
          <cell r="CA1320" t="b">
            <v>0</v>
          </cell>
          <cell r="CB1320" t="b">
            <v>0</v>
          </cell>
          <cell r="CD1320" t="b">
            <v>0</v>
          </cell>
          <cell r="CE1320" t="b">
            <v>0</v>
          </cell>
          <cell r="CG1320" t="b">
            <v>0</v>
          </cell>
          <cell r="CH1320" t="b">
            <v>0</v>
          </cell>
          <cell r="CP1320">
            <v>0</v>
          </cell>
          <cell r="CT1320" t="b">
            <v>0</v>
          </cell>
          <cell r="CV1320" t="b">
            <v>0</v>
          </cell>
          <cell r="CX1320" t="b">
            <v>0</v>
          </cell>
          <cell r="CZ1320" t="b">
            <v>0</v>
          </cell>
          <cell r="DB1320" t="b">
            <v>0</v>
          </cell>
          <cell r="DD1320" t="b">
            <v>0</v>
          </cell>
          <cell r="DF1320" t="b">
            <v>0</v>
          </cell>
          <cell r="DH1320" t="b">
            <v>0</v>
          </cell>
          <cell r="DJ1320" t="b">
            <v>0</v>
          </cell>
          <cell r="DL1320" t="b">
            <v>0</v>
          </cell>
          <cell r="DN1320" t="b">
            <v>0</v>
          </cell>
          <cell r="DP1320" t="b">
            <v>0</v>
          </cell>
          <cell r="DV1320">
            <v>0</v>
          </cell>
          <cell r="DX1320">
            <v>0</v>
          </cell>
          <cell r="DZ1320">
            <v>0</v>
          </cell>
          <cell r="EB1320">
            <v>0</v>
          </cell>
          <cell r="ED1320">
            <v>0</v>
          </cell>
          <cell r="EF1320">
            <v>0</v>
          </cell>
          <cell r="EJ1320">
            <v>0</v>
          </cell>
          <cell r="EL1320">
            <v>0</v>
          </cell>
          <cell r="EN1320">
            <v>0</v>
          </cell>
          <cell r="EP1320">
            <v>0</v>
          </cell>
          <cell r="ER1320">
            <v>0</v>
          </cell>
          <cell r="ET1320">
            <v>0</v>
          </cell>
          <cell r="EX1320">
            <v>0</v>
          </cell>
          <cell r="EZ1320">
            <v>0</v>
          </cell>
          <cell r="FD1320">
            <v>0</v>
          </cell>
          <cell r="FF1320">
            <v>0</v>
          </cell>
        </row>
        <row r="1321">
          <cell r="A1321" t="str">
            <v>ImportTysklandNorge</v>
          </cell>
          <cell r="B1321" t="str">
            <v>Norge</v>
          </cell>
          <cell r="G1321">
            <v>600</v>
          </cell>
          <cell r="H1321">
            <v>0</v>
          </cell>
          <cell r="N1321">
            <v>0</v>
          </cell>
          <cell r="AK1321">
            <v>0</v>
          </cell>
          <cell r="AL1321">
            <v>0</v>
          </cell>
          <cell r="AN1321">
            <v>0</v>
          </cell>
          <cell r="AO1321">
            <v>0</v>
          </cell>
          <cell r="AP1321">
            <v>0</v>
          </cell>
          <cell r="AQ1321">
            <v>36</v>
          </cell>
          <cell r="BG1321" t="b">
            <v>0</v>
          </cell>
          <cell r="BO1321" t="b">
            <v>0</v>
          </cell>
          <cell r="CA1321" t="b">
            <v>0</v>
          </cell>
          <cell r="CB1321" t="b">
            <v>0</v>
          </cell>
          <cell r="CD1321" t="b">
            <v>0</v>
          </cell>
          <cell r="CE1321" t="b">
            <v>0</v>
          </cell>
          <cell r="CG1321" t="b">
            <v>0</v>
          </cell>
          <cell r="CH1321" t="b">
            <v>0</v>
          </cell>
          <cell r="CP1321">
            <v>0</v>
          </cell>
          <cell r="CT1321" t="b">
            <v>0</v>
          </cell>
          <cell r="CV1321" t="b">
            <v>0</v>
          </cell>
          <cell r="CX1321" t="b">
            <v>0</v>
          </cell>
          <cell r="CZ1321" t="b">
            <v>0</v>
          </cell>
          <cell r="DB1321" t="b">
            <v>0</v>
          </cell>
          <cell r="DD1321" t="b">
            <v>0</v>
          </cell>
          <cell r="DF1321" t="b">
            <v>0</v>
          </cell>
          <cell r="DH1321" t="b">
            <v>0</v>
          </cell>
          <cell r="DJ1321" t="b">
            <v>0</v>
          </cell>
          <cell r="DL1321" t="b">
            <v>0</v>
          </cell>
          <cell r="DN1321" t="b">
            <v>0</v>
          </cell>
          <cell r="DP1321" t="b">
            <v>0</v>
          </cell>
          <cell r="DV1321">
            <v>0</v>
          </cell>
          <cell r="DX1321">
            <v>0</v>
          </cell>
          <cell r="DZ1321">
            <v>0</v>
          </cell>
          <cell r="EB1321">
            <v>0</v>
          </cell>
          <cell r="ED1321">
            <v>0</v>
          </cell>
          <cell r="EF1321">
            <v>0</v>
          </cell>
          <cell r="EJ1321">
            <v>0</v>
          </cell>
          <cell r="EL1321">
            <v>0</v>
          </cell>
          <cell r="EN1321">
            <v>0</v>
          </cell>
          <cell r="EP1321">
            <v>0</v>
          </cell>
          <cell r="ER1321">
            <v>0</v>
          </cell>
          <cell r="ET1321">
            <v>0</v>
          </cell>
          <cell r="EX1321">
            <v>0</v>
          </cell>
          <cell r="EZ1321">
            <v>0</v>
          </cell>
          <cell r="FD1321">
            <v>0</v>
          </cell>
          <cell r="FF1321">
            <v>0</v>
          </cell>
        </row>
        <row r="1322">
          <cell r="A1322" t="str">
            <v>NGCC_S01</v>
          </cell>
          <cell r="B1322" t="str">
            <v>Sverige</v>
          </cell>
          <cell r="G1322">
            <v>-348.32342007434949</v>
          </cell>
          <cell r="H1322">
            <v>300</v>
          </cell>
          <cell r="AK1322">
            <v>-1187.957024163569</v>
          </cell>
          <cell r="AL1322">
            <v>7870.3846153846152</v>
          </cell>
          <cell r="AN1322">
            <v>39</v>
          </cell>
          <cell r="AO1322">
            <v>0</v>
          </cell>
          <cell r="AP1322">
            <v>0</v>
          </cell>
          <cell r="AQ1322">
            <v>0</v>
          </cell>
          <cell r="BG1322" t="b">
            <v>0</v>
          </cell>
          <cell r="BO1322" t="b">
            <v>0</v>
          </cell>
          <cell r="CA1322" t="b">
            <v>0</v>
          </cell>
          <cell r="CB1322" t="b">
            <v>0</v>
          </cell>
          <cell r="CD1322" t="b">
            <v>0</v>
          </cell>
          <cell r="CE1322" t="b">
            <v>0</v>
          </cell>
          <cell r="CG1322" t="b">
            <v>0</v>
          </cell>
          <cell r="CH1322" t="b">
            <v>0</v>
          </cell>
          <cell r="CP1322" t="e">
            <v>#N/A</v>
          </cell>
          <cell r="CT1322" t="b">
            <v>0</v>
          </cell>
          <cell r="CV1322" t="b">
            <v>0</v>
          </cell>
          <cell r="CX1322" t="b">
            <v>0</v>
          </cell>
          <cell r="CZ1322" t="b">
            <v>0</v>
          </cell>
          <cell r="DB1322" t="b">
            <v>0</v>
          </cell>
          <cell r="DD1322" t="b">
            <v>0</v>
          </cell>
          <cell r="DF1322" t="b">
            <v>0</v>
          </cell>
          <cell r="DH1322" t="b">
            <v>0</v>
          </cell>
          <cell r="DJ1322" t="b">
            <v>0</v>
          </cell>
          <cell r="DL1322" t="b">
            <v>0</v>
          </cell>
          <cell r="DN1322" t="b">
            <v>0</v>
          </cell>
          <cell r="DP1322" t="b">
            <v>0</v>
          </cell>
          <cell r="DV1322">
            <v>0</v>
          </cell>
          <cell r="DX1322">
            <v>0</v>
          </cell>
          <cell r="DZ1322">
            <v>0</v>
          </cell>
          <cell r="EB1322">
            <v>0</v>
          </cell>
          <cell r="ED1322">
            <v>0</v>
          </cell>
          <cell r="EF1322">
            <v>0</v>
          </cell>
          <cell r="EJ1322">
            <v>0</v>
          </cell>
          <cell r="EL1322">
            <v>0</v>
          </cell>
          <cell r="EN1322">
            <v>0</v>
          </cell>
          <cell r="EP1322">
            <v>0</v>
          </cell>
          <cell r="ER1322">
            <v>0</v>
          </cell>
          <cell r="ET1322">
            <v>0</v>
          </cell>
          <cell r="EX1322">
            <v>0</v>
          </cell>
          <cell r="EZ1322">
            <v>0</v>
          </cell>
          <cell r="FD1322">
            <v>0</v>
          </cell>
          <cell r="FF1322">
            <v>0</v>
          </cell>
        </row>
        <row r="1323">
          <cell r="A1323" t="str">
            <v>NGCC_S02</v>
          </cell>
          <cell r="B1323" t="str">
            <v>Sverige</v>
          </cell>
          <cell r="G1323">
            <v>-348.32342007434949</v>
          </cell>
          <cell r="H1323">
            <v>300</v>
          </cell>
          <cell r="AK1323">
            <v>-1187.957024163569</v>
          </cell>
          <cell r="AL1323">
            <v>7870.3846153846152</v>
          </cell>
          <cell r="AN1323">
            <v>39</v>
          </cell>
          <cell r="AO1323">
            <v>0</v>
          </cell>
          <cell r="AP1323">
            <v>0</v>
          </cell>
          <cell r="AQ1323">
            <v>0</v>
          </cell>
          <cell r="BG1323" t="b">
            <v>0</v>
          </cell>
          <cell r="BO1323" t="b">
            <v>0</v>
          </cell>
          <cell r="CA1323" t="b">
            <v>0</v>
          </cell>
          <cell r="CB1323" t="b">
            <v>0</v>
          </cell>
          <cell r="CD1323" t="b">
            <v>0</v>
          </cell>
          <cell r="CE1323" t="b">
            <v>0</v>
          </cell>
          <cell r="CG1323" t="b">
            <v>0</v>
          </cell>
          <cell r="CH1323" t="b">
            <v>0</v>
          </cell>
          <cell r="CP1323" t="e">
            <v>#N/A</v>
          </cell>
          <cell r="CT1323" t="b">
            <v>0</v>
          </cell>
          <cell r="CV1323" t="b">
            <v>0</v>
          </cell>
          <cell r="CX1323" t="b">
            <v>0</v>
          </cell>
          <cell r="CZ1323" t="b">
            <v>0</v>
          </cell>
          <cell r="DB1323" t="b">
            <v>0</v>
          </cell>
          <cell r="DD1323" t="b">
            <v>0</v>
          </cell>
          <cell r="DF1323" t="b">
            <v>0</v>
          </cell>
          <cell r="DH1323" t="b">
            <v>0</v>
          </cell>
          <cell r="DJ1323" t="b">
            <v>0</v>
          </cell>
          <cell r="DL1323" t="b">
            <v>0</v>
          </cell>
          <cell r="DN1323" t="b">
            <v>0</v>
          </cell>
          <cell r="DP1323" t="b">
            <v>0</v>
          </cell>
          <cell r="DV1323">
            <v>0</v>
          </cell>
          <cell r="DX1323">
            <v>0</v>
          </cell>
          <cell r="DZ1323">
            <v>0</v>
          </cell>
          <cell r="EB1323">
            <v>0</v>
          </cell>
          <cell r="ED1323">
            <v>0</v>
          </cell>
          <cell r="EF1323">
            <v>0</v>
          </cell>
          <cell r="EJ1323">
            <v>0</v>
          </cell>
          <cell r="EL1323">
            <v>0</v>
          </cell>
          <cell r="EN1323">
            <v>0</v>
          </cell>
          <cell r="EP1323">
            <v>0</v>
          </cell>
          <cell r="ER1323">
            <v>0</v>
          </cell>
          <cell r="ET1323">
            <v>0</v>
          </cell>
          <cell r="EX1323">
            <v>0</v>
          </cell>
          <cell r="EZ1323">
            <v>0</v>
          </cell>
          <cell r="FD1323">
            <v>0</v>
          </cell>
          <cell r="FF1323">
            <v>0</v>
          </cell>
        </row>
        <row r="1324">
          <cell r="A1324" t="str">
            <v>Biomass_S01</v>
          </cell>
          <cell r="B1324" t="str">
            <v>Sverige</v>
          </cell>
          <cell r="G1324">
            <v>500</v>
          </cell>
          <cell r="H1324">
            <v>400</v>
          </cell>
          <cell r="AK1324">
            <v>255.70833333333331</v>
          </cell>
          <cell r="AL1324">
            <v>1573.5897435897434</v>
          </cell>
          <cell r="AN1324">
            <v>52</v>
          </cell>
          <cell r="AO1324">
            <v>81.949999999999989</v>
          </cell>
          <cell r="AP1324">
            <v>12665</v>
          </cell>
          <cell r="AQ1324">
            <v>70</v>
          </cell>
          <cell r="BG1324" t="b">
            <v>0</v>
          </cell>
          <cell r="BO1324" t="b">
            <v>0</v>
          </cell>
          <cell r="CA1324" t="b">
            <v>0</v>
          </cell>
          <cell r="CB1324" t="b">
            <v>0</v>
          </cell>
          <cell r="CD1324" t="b">
            <v>0</v>
          </cell>
          <cell r="CE1324" t="b">
            <v>0</v>
          </cell>
          <cell r="CG1324" t="b">
            <v>0</v>
          </cell>
          <cell r="CH1324" t="b">
            <v>0</v>
          </cell>
          <cell r="CP1324" t="str">
            <v>ECWCHEXC</v>
          </cell>
          <cell r="CT1324" t="b">
            <v>0</v>
          </cell>
          <cell r="CV1324" t="b">
            <v>0</v>
          </cell>
          <cell r="CX1324" t="b">
            <v>0</v>
          </cell>
          <cell r="CZ1324" t="b">
            <v>0</v>
          </cell>
          <cell r="DB1324" t="b">
            <v>0</v>
          </cell>
          <cell r="DD1324" t="b">
            <v>0</v>
          </cell>
          <cell r="DF1324" t="b">
            <v>0</v>
          </cell>
          <cell r="DH1324" t="b">
            <v>0</v>
          </cell>
          <cell r="DJ1324" t="b">
            <v>0</v>
          </cell>
          <cell r="DL1324" t="b">
            <v>0</v>
          </cell>
          <cell r="DN1324" t="b">
            <v>0</v>
          </cell>
          <cell r="DP1324" t="b">
            <v>0</v>
          </cell>
          <cell r="DV1324">
            <v>0</v>
          </cell>
          <cell r="DX1324">
            <v>0</v>
          </cell>
          <cell r="DZ1324">
            <v>0</v>
          </cell>
          <cell r="EB1324">
            <v>0</v>
          </cell>
          <cell r="ED1324">
            <v>0</v>
          </cell>
          <cell r="EF1324">
            <v>0</v>
          </cell>
          <cell r="EJ1324">
            <v>0</v>
          </cell>
          <cell r="EL1324">
            <v>0</v>
          </cell>
          <cell r="EN1324">
            <v>0</v>
          </cell>
          <cell r="EP1324">
            <v>0</v>
          </cell>
          <cell r="ER1324">
            <v>0</v>
          </cell>
          <cell r="ET1324">
            <v>0</v>
          </cell>
          <cell r="EX1324">
            <v>0</v>
          </cell>
          <cell r="EZ1324">
            <v>0</v>
          </cell>
          <cell r="FD1324">
            <v>0</v>
          </cell>
          <cell r="FF1324">
            <v>0</v>
          </cell>
        </row>
        <row r="1325">
          <cell r="A1325" t="str">
            <v>Biomass_S02</v>
          </cell>
          <cell r="B1325" t="str">
            <v>Sverige</v>
          </cell>
          <cell r="G1325">
            <v>500</v>
          </cell>
          <cell r="H1325">
            <v>400</v>
          </cell>
          <cell r="AK1325">
            <v>257.29166666666669</v>
          </cell>
          <cell r="AL1325">
            <v>1583.3333333333335</v>
          </cell>
          <cell r="AN1325">
            <v>52</v>
          </cell>
          <cell r="AO1325">
            <v>81.949999999999989</v>
          </cell>
          <cell r="AP1325">
            <v>12665</v>
          </cell>
          <cell r="AQ1325">
            <v>70</v>
          </cell>
          <cell r="BG1325" t="b">
            <v>0</v>
          </cell>
          <cell r="BO1325" t="b">
            <v>0</v>
          </cell>
          <cell r="CA1325" t="b">
            <v>0</v>
          </cell>
          <cell r="CB1325" t="b">
            <v>0</v>
          </cell>
          <cell r="CD1325" t="b">
            <v>0</v>
          </cell>
          <cell r="CE1325" t="b">
            <v>0</v>
          </cell>
          <cell r="CG1325" t="b">
            <v>0</v>
          </cell>
          <cell r="CH1325" t="b">
            <v>0</v>
          </cell>
          <cell r="CP1325" t="str">
            <v>ECWCHEXC</v>
          </cell>
          <cell r="CT1325" t="b">
            <v>0</v>
          </cell>
          <cell r="CV1325" t="b">
            <v>0</v>
          </cell>
          <cell r="CX1325" t="b">
            <v>0</v>
          </cell>
          <cell r="CZ1325" t="b">
            <v>0</v>
          </cell>
          <cell r="DB1325" t="b">
            <v>0</v>
          </cell>
          <cell r="DD1325" t="b">
            <v>0</v>
          </cell>
          <cell r="DF1325" t="b">
            <v>0</v>
          </cell>
          <cell r="DH1325" t="b">
            <v>0</v>
          </cell>
          <cell r="DJ1325" t="b">
            <v>0</v>
          </cell>
          <cell r="DL1325" t="b">
            <v>0</v>
          </cell>
          <cell r="DN1325" t="b">
            <v>0</v>
          </cell>
          <cell r="DP1325" t="b">
            <v>0</v>
          </cell>
          <cell r="DV1325">
            <v>0</v>
          </cell>
          <cell r="DX1325">
            <v>0</v>
          </cell>
          <cell r="DZ1325">
            <v>0</v>
          </cell>
          <cell r="EB1325">
            <v>0</v>
          </cell>
          <cell r="ED1325">
            <v>0</v>
          </cell>
          <cell r="EF1325">
            <v>0</v>
          </cell>
          <cell r="EJ1325">
            <v>0</v>
          </cell>
          <cell r="EL1325">
            <v>0</v>
          </cell>
          <cell r="EN1325">
            <v>0</v>
          </cell>
          <cell r="EP1325">
            <v>0</v>
          </cell>
          <cell r="ER1325">
            <v>0</v>
          </cell>
          <cell r="ET1325">
            <v>0</v>
          </cell>
          <cell r="EX1325">
            <v>0</v>
          </cell>
          <cell r="EZ1325">
            <v>0</v>
          </cell>
          <cell r="FD1325">
            <v>0</v>
          </cell>
          <cell r="FF1325">
            <v>0</v>
          </cell>
        </row>
        <row r="1326">
          <cell r="A1326" t="str">
            <v>Barsebäck 1</v>
          </cell>
          <cell r="B1326" t="str">
            <v>Sverige</v>
          </cell>
          <cell r="G1326">
            <v>615</v>
          </cell>
          <cell r="H1326">
            <v>0</v>
          </cell>
          <cell r="AK1326">
            <v>181.11749999999998</v>
          </cell>
          <cell r="AL1326">
            <v>0</v>
          </cell>
          <cell r="AN1326">
            <v>0</v>
          </cell>
          <cell r="AO1326">
            <v>184.5</v>
          </cell>
          <cell r="AP1326">
            <v>18450</v>
          </cell>
          <cell r="AQ1326">
            <v>86.100000000000009</v>
          </cell>
          <cell r="BG1326" t="b">
            <v>0</v>
          </cell>
          <cell r="BO1326" t="b">
            <v>0</v>
          </cell>
          <cell r="CA1326" t="b">
            <v>0</v>
          </cell>
          <cell r="CB1326" t="b">
            <v>0</v>
          </cell>
          <cell r="CD1326" t="b">
            <v>0</v>
          </cell>
          <cell r="CE1326" t="b">
            <v>0</v>
          </cell>
          <cell r="CG1326" t="b">
            <v>0</v>
          </cell>
          <cell r="CH1326" t="b">
            <v>0</v>
          </cell>
          <cell r="CP1326">
            <v>0</v>
          </cell>
          <cell r="CT1326" t="b">
            <v>0</v>
          </cell>
          <cell r="CV1326" t="b">
            <v>0</v>
          </cell>
          <cell r="CX1326" t="b">
            <v>0</v>
          </cell>
          <cell r="CZ1326" t="b">
            <v>0</v>
          </cell>
          <cell r="DB1326" t="b">
            <v>0</v>
          </cell>
          <cell r="DD1326" t="b">
            <v>0</v>
          </cell>
          <cell r="DF1326" t="b">
            <v>0</v>
          </cell>
          <cell r="DH1326" t="b">
            <v>0</v>
          </cell>
          <cell r="DJ1326" t="b">
            <v>0</v>
          </cell>
          <cell r="DL1326" t="b">
            <v>0</v>
          </cell>
          <cell r="DN1326" t="b">
            <v>0</v>
          </cell>
          <cell r="DP1326" t="b">
            <v>0</v>
          </cell>
          <cell r="DV1326">
            <v>0</v>
          </cell>
          <cell r="DX1326">
            <v>0</v>
          </cell>
          <cell r="DZ1326">
            <v>0</v>
          </cell>
          <cell r="EB1326">
            <v>0</v>
          </cell>
          <cell r="ED1326">
            <v>0</v>
          </cell>
          <cell r="EF1326">
            <v>0</v>
          </cell>
          <cell r="EJ1326">
            <v>0</v>
          </cell>
          <cell r="EL1326">
            <v>0</v>
          </cell>
          <cell r="EN1326">
            <v>0</v>
          </cell>
          <cell r="EP1326">
            <v>0</v>
          </cell>
          <cell r="ER1326">
            <v>0</v>
          </cell>
          <cell r="ET1326">
            <v>0</v>
          </cell>
          <cell r="EX1326">
            <v>0</v>
          </cell>
          <cell r="EZ1326">
            <v>0</v>
          </cell>
          <cell r="FD1326">
            <v>0</v>
          </cell>
          <cell r="FF1326">
            <v>0</v>
          </cell>
        </row>
        <row r="1327">
          <cell r="A1327" t="str">
            <v>Barsebäck 2</v>
          </cell>
          <cell r="B1327" t="str">
            <v>Sverige</v>
          </cell>
          <cell r="G1327">
            <v>615</v>
          </cell>
          <cell r="H1327">
            <v>0</v>
          </cell>
          <cell r="AK1327">
            <v>193.971</v>
          </cell>
          <cell r="AL1327">
            <v>0</v>
          </cell>
          <cell r="AN1327">
            <v>0</v>
          </cell>
          <cell r="AO1327">
            <v>184.5</v>
          </cell>
          <cell r="AP1327">
            <v>18450</v>
          </cell>
          <cell r="AQ1327">
            <v>86.100000000000009</v>
          </cell>
          <cell r="BG1327" t="b">
            <v>0</v>
          </cell>
          <cell r="BO1327" t="b">
            <v>0</v>
          </cell>
          <cell r="CA1327" t="b">
            <v>0</v>
          </cell>
          <cell r="CB1327" t="b">
            <v>0</v>
          </cell>
          <cell r="CD1327" t="b">
            <v>0</v>
          </cell>
          <cell r="CE1327" t="b">
            <v>0</v>
          </cell>
          <cell r="CG1327" t="b">
            <v>0</v>
          </cell>
          <cell r="CH1327" t="b">
            <v>0</v>
          </cell>
          <cell r="CP1327">
            <v>0</v>
          </cell>
          <cell r="CT1327" t="b">
            <v>0</v>
          </cell>
          <cell r="CV1327" t="b">
            <v>0</v>
          </cell>
          <cell r="CX1327" t="b">
            <v>0</v>
          </cell>
          <cell r="CZ1327" t="b">
            <v>0</v>
          </cell>
          <cell r="DB1327" t="b">
            <v>0</v>
          </cell>
          <cell r="DD1327" t="b">
            <v>0</v>
          </cell>
          <cell r="DF1327" t="b">
            <v>0</v>
          </cell>
          <cell r="DH1327" t="b">
            <v>0</v>
          </cell>
          <cell r="DJ1327" t="b">
            <v>0</v>
          </cell>
          <cell r="DL1327" t="b">
            <v>0</v>
          </cell>
          <cell r="DN1327" t="b">
            <v>0</v>
          </cell>
          <cell r="DP1327" t="b">
            <v>0</v>
          </cell>
          <cell r="DV1327">
            <v>0</v>
          </cell>
          <cell r="DX1327">
            <v>0</v>
          </cell>
          <cell r="DZ1327">
            <v>0</v>
          </cell>
          <cell r="EB1327">
            <v>0</v>
          </cell>
          <cell r="ED1327">
            <v>0</v>
          </cell>
          <cell r="EF1327">
            <v>0</v>
          </cell>
          <cell r="EJ1327">
            <v>0</v>
          </cell>
          <cell r="EL1327">
            <v>0</v>
          </cell>
          <cell r="EN1327">
            <v>0</v>
          </cell>
          <cell r="EP1327">
            <v>0</v>
          </cell>
          <cell r="ER1327">
            <v>0</v>
          </cell>
          <cell r="ET1327">
            <v>0</v>
          </cell>
          <cell r="EX1327">
            <v>0</v>
          </cell>
          <cell r="EZ1327">
            <v>0</v>
          </cell>
          <cell r="FD1327">
            <v>0</v>
          </cell>
          <cell r="FF1327">
            <v>0</v>
          </cell>
        </row>
        <row r="1328">
          <cell r="A1328" t="str">
            <v>Forsmark1-2</v>
          </cell>
          <cell r="B1328" t="str">
            <v>Sverige</v>
          </cell>
          <cell r="G1328">
            <v>1920</v>
          </cell>
          <cell r="H1328">
            <v>0</v>
          </cell>
          <cell r="AK1328">
            <v>620.16</v>
          </cell>
          <cell r="AL1328">
            <v>0</v>
          </cell>
          <cell r="AN1328">
            <v>0</v>
          </cell>
          <cell r="AO1328">
            <v>576</v>
          </cell>
          <cell r="AP1328">
            <v>57600</v>
          </cell>
          <cell r="AQ1328">
            <v>268.8</v>
          </cell>
          <cell r="BG1328" t="b">
            <v>0</v>
          </cell>
          <cell r="BO1328" t="b">
            <v>0</v>
          </cell>
          <cell r="CA1328" t="b">
            <v>0</v>
          </cell>
          <cell r="CB1328" t="b">
            <v>0</v>
          </cell>
          <cell r="CD1328" t="b">
            <v>0</v>
          </cell>
          <cell r="CE1328" t="b">
            <v>0</v>
          </cell>
          <cell r="CG1328" t="b">
            <v>0</v>
          </cell>
          <cell r="CH1328" t="b">
            <v>0</v>
          </cell>
          <cell r="CP1328">
            <v>0</v>
          </cell>
          <cell r="CT1328" t="b">
            <v>0</v>
          </cell>
          <cell r="CV1328" t="b">
            <v>0</v>
          </cell>
          <cell r="CX1328" t="b">
            <v>0</v>
          </cell>
          <cell r="CZ1328" t="b">
            <v>0</v>
          </cell>
          <cell r="DB1328" t="b">
            <v>0</v>
          </cell>
          <cell r="DD1328" t="b">
            <v>0</v>
          </cell>
          <cell r="DF1328" t="b">
            <v>0</v>
          </cell>
          <cell r="DH1328" t="b">
            <v>0</v>
          </cell>
          <cell r="DJ1328" t="b">
            <v>0</v>
          </cell>
          <cell r="DL1328" t="b">
            <v>0</v>
          </cell>
          <cell r="DN1328" t="b">
            <v>0</v>
          </cell>
          <cell r="DP1328" t="b">
            <v>0</v>
          </cell>
          <cell r="DV1328">
            <v>0</v>
          </cell>
          <cell r="DX1328">
            <v>0</v>
          </cell>
          <cell r="DZ1328">
            <v>0</v>
          </cell>
          <cell r="EB1328">
            <v>0</v>
          </cell>
          <cell r="ED1328">
            <v>0</v>
          </cell>
          <cell r="EF1328">
            <v>0</v>
          </cell>
          <cell r="EJ1328">
            <v>0</v>
          </cell>
          <cell r="EL1328">
            <v>0</v>
          </cell>
          <cell r="EN1328">
            <v>0</v>
          </cell>
          <cell r="EP1328">
            <v>0</v>
          </cell>
          <cell r="ER1328">
            <v>0</v>
          </cell>
          <cell r="ET1328">
            <v>0</v>
          </cell>
          <cell r="EX1328">
            <v>0</v>
          </cell>
          <cell r="EZ1328">
            <v>0</v>
          </cell>
          <cell r="FD1328">
            <v>0</v>
          </cell>
          <cell r="FF1328">
            <v>0</v>
          </cell>
        </row>
        <row r="1329">
          <cell r="A1329" t="str">
            <v>Forsmark1-2</v>
          </cell>
          <cell r="B1329" t="str">
            <v>Sverige</v>
          </cell>
          <cell r="G1329">
            <v>1920</v>
          </cell>
          <cell r="H1329">
            <v>0</v>
          </cell>
          <cell r="AK1329">
            <v>620.16</v>
          </cell>
          <cell r="AL1329">
            <v>0</v>
          </cell>
          <cell r="AN1329">
            <v>0</v>
          </cell>
          <cell r="AO1329">
            <v>576</v>
          </cell>
          <cell r="AP1329">
            <v>57600</v>
          </cell>
          <cell r="AQ1329">
            <v>460.79999999999995</v>
          </cell>
          <cell r="BG1329" t="b">
            <v>0</v>
          </cell>
          <cell r="BO1329" t="b">
            <v>0</v>
          </cell>
          <cell r="CA1329" t="b">
            <v>0</v>
          </cell>
          <cell r="CB1329" t="b">
            <v>0</v>
          </cell>
          <cell r="CD1329" t="b">
            <v>0</v>
          </cell>
          <cell r="CE1329" t="b">
            <v>0</v>
          </cell>
          <cell r="CG1329" t="b">
            <v>0</v>
          </cell>
          <cell r="CH1329" t="b">
            <v>0</v>
          </cell>
          <cell r="CP1329">
            <v>0</v>
          </cell>
          <cell r="CT1329" t="b">
            <v>0</v>
          </cell>
          <cell r="CV1329" t="b">
            <v>0</v>
          </cell>
          <cell r="CX1329" t="b">
            <v>0</v>
          </cell>
          <cell r="CZ1329" t="b">
            <v>0</v>
          </cell>
          <cell r="DB1329" t="b">
            <v>0</v>
          </cell>
          <cell r="DD1329" t="b">
            <v>0</v>
          </cell>
          <cell r="DF1329" t="b">
            <v>0</v>
          </cell>
          <cell r="DH1329" t="b">
            <v>0</v>
          </cell>
          <cell r="DJ1329" t="b">
            <v>0</v>
          </cell>
          <cell r="DL1329" t="b">
            <v>0</v>
          </cell>
          <cell r="DN1329" t="b">
            <v>0</v>
          </cell>
          <cell r="DP1329" t="b">
            <v>0</v>
          </cell>
          <cell r="DV1329">
            <v>0</v>
          </cell>
          <cell r="DX1329">
            <v>0</v>
          </cell>
          <cell r="DZ1329">
            <v>0</v>
          </cell>
          <cell r="EB1329">
            <v>0</v>
          </cell>
          <cell r="ED1329">
            <v>0</v>
          </cell>
          <cell r="EF1329">
            <v>0</v>
          </cell>
          <cell r="EJ1329">
            <v>0</v>
          </cell>
          <cell r="EL1329">
            <v>0</v>
          </cell>
          <cell r="EN1329">
            <v>0</v>
          </cell>
          <cell r="EP1329">
            <v>0</v>
          </cell>
          <cell r="ER1329">
            <v>0</v>
          </cell>
          <cell r="ET1329">
            <v>0</v>
          </cell>
          <cell r="EX1329">
            <v>0</v>
          </cell>
          <cell r="EZ1329">
            <v>0</v>
          </cell>
          <cell r="FD1329">
            <v>0</v>
          </cell>
          <cell r="FF1329">
            <v>0</v>
          </cell>
        </row>
        <row r="1330">
          <cell r="A1330" t="str">
            <v>Forsmark1-2</v>
          </cell>
          <cell r="B1330" t="str">
            <v>Sverige</v>
          </cell>
          <cell r="G1330">
            <v>1920</v>
          </cell>
          <cell r="H1330">
            <v>0</v>
          </cell>
          <cell r="AK1330">
            <v>620.16</v>
          </cell>
          <cell r="AL1330">
            <v>0</v>
          </cell>
          <cell r="AN1330">
            <v>0</v>
          </cell>
          <cell r="AO1330">
            <v>576</v>
          </cell>
          <cell r="AP1330">
            <v>57600</v>
          </cell>
          <cell r="AQ1330">
            <v>652.79999999999995</v>
          </cell>
          <cell r="BG1330" t="b">
            <v>0</v>
          </cell>
          <cell r="BO1330" t="b">
            <v>0</v>
          </cell>
          <cell r="CA1330" t="b">
            <v>0</v>
          </cell>
          <cell r="CB1330" t="b">
            <v>0</v>
          </cell>
          <cell r="CD1330" t="b">
            <v>0</v>
          </cell>
          <cell r="CE1330" t="b">
            <v>0</v>
          </cell>
          <cell r="CG1330" t="b">
            <v>0</v>
          </cell>
          <cell r="CH1330" t="b">
            <v>0</v>
          </cell>
          <cell r="CP1330">
            <v>0</v>
          </cell>
          <cell r="CT1330" t="b">
            <v>0</v>
          </cell>
          <cell r="CV1330" t="b">
            <v>0</v>
          </cell>
          <cell r="CX1330" t="b">
            <v>0</v>
          </cell>
          <cell r="CZ1330" t="b">
            <v>0</v>
          </cell>
          <cell r="DB1330" t="b">
            <v>0</v>
          </cell>
          <cell r="DD1330" t="b">
            <v>0</v>
          </cell>
          <cell r="DF1330" t="b">
            <v>0</v>
          </cell>
          <cell r="DH1330" t="b">
            <v>0</v>
          </cell>
          <cell r="DJ1330" t="b">
            <v>0</v>
          </cell>
          <cell r="DL1330" t="b">
            <v>0</v>
          </cell>
          <cell r="DN1330" t="b">
            <v>0</v>
          </cell>
          <cell r="DP1330" t="b">
            <v>0</v>
          </cell>
          <cell r="DV1330">
            <v>0</v>
          </cell>
          <cell r="DX1330">
            <v>0</v>
          </cell>
          <cell r="DZ1330">
            <v>0</v>
          </cell>
          <cell r="EB1330">
            <v>0</v>
          </cell>
          <cell r="ED1330">
            <v>0</v>
          </cell>
          <cell r="EF1330">
            <v>0</v>
          </cell>
          <cell r="EJ1330">
            <v>0</v>
          </cell>
          <cell r="EL1330">
            <v>0</v>
          </cell>
          <cell r="EN1330">
            <v>0</v>
          </cell>
          <cell r="EP1330">
            <v>0</v>
          </cell>
          <cell r="ER1330">
            <v>0</v>
          </cell>
          <cell r="ET1330">
            <v>0</v>
          </cell>
          <cell r="EX1330">
            <v>0</v>
          </cell>
          <cell r="EZ1330">
            <v>0</v>
          </cell>
          <cell r="FD1330">
            <v>0</v>
          </cell>
          <cell r="FF1330">
            <v>0</v>
          </cell>
        </row>
        <row r="1331">
          <cell r="A1331" t="str">
            <v>Forsmark1-2</v>
          </cell>
          <cell r="B1331" t="str">
            <v>Sverige</v>
          </cell>
          <cell r="G1331">
            <v>1920</v>
          </cell>
          <cell r="H1331">
            <v>0</v>
          </cell>
          <cell r="AK1331">
            <v>620.16</v>
          </cell>
          <cell r="AL1331">
            <v>0</v>
          </cell>
          <cell r="AN1331">
            <v>0</v>
          </cell>
          <cell r="AO1331">
            <v>576</v>
          </cell>
          <cell r="AP1331">
            <v>57600</v>
          </cell>
          <cell r="AQ1331">
            <v>288</v>
          </cell>
          <cell r="BG1331" t="b">
            <v>0</v>
          </cell>
          <cell r="BO1331" t="b">
            <v>0</v>
          </cell>
          <cell r="CA1331" t="b">
            <v>0</v>
          </cell>
          <cell r="CB1331" t="b">
            <v>0</v>
          </cell>
          <cell r="CD1331" t="b">
            <v>0</v>
          </cell>
          <cell r="CE1331" t="b">
            <v>0</v>
          </cell>
          <cell r="CG1331" t="b">
            <v>0</v>
          </cell>
          <cell r="CH1331" t="b">
            <v>0</v>
          </cell>
          <cell r="CP1331">
            <v>0</v>
          </cell>
          <cell r="CT1331" t="b">
            <v>0</v>
          </cell>
          <cell r="CV1331" t="b">
            <v>0</v>
          </cell>
          <cell r="CX1331" t="b">
            <v>0</v>
          </cell>
          <cell r="CZ1331" t="b">
            <v>0</v>
          </cell>
          <cell r="DB1331" t="b">
            <v>0</v>
          </cell>
          <cell r="DD1331" t="b">
            <v>0</v>
          </cell>
          <cell r="DF1331" t="b">
            <v>0</v>
          </cell>
          <cell r="DH1331" t="b">
            <v>0</v>
          </cell>
          <cell r="DJ1331" t="b">
            <v>0</v>
          </cell>
          <cell r="DL1331" t="b">
            <v>0</v>
          </cell>
          <cell r="DN1331" t="b">
            <v>0</v>
          </cell>
          <cell r="DP1331" t="b">
            <v>0</v>
          </cell>
          <cell r="DV1331">
            <v>0</v>
          </cell>
          <cell r="DX1331">
            <v>0</v>
          </cell>
          <cell r="DZ1331">
            <v>0</v>
          </cell>
          <cell r="EB1331">
            <v>0</v>
          </cell>
          <cell r="ED1331">
            <v>0</v>
          </cell>
          <cell r="EF1331">
            <v>0</v>
          </cell>
          <cell r="EJ1331">
            <v>0</v>
          </cell>
          <cell r="EL1331">
            <v>0</v>
          </cell>
          <cell r="EN1331">
            <v>0</v>
          </cell>
          <cell r="EP1331">
            <v>0</v>
          </cell>
          <cell r="ER1331">
            <v>0</v>
          </cell>
          <cell r="ET1331">
            <v>0</v>
          </cell>
          <cell r="EX1331">
            <v>0</v>
          </cell>
          <cell r="EZ1331">
            <v>0</v>
          </cell>
          <cell r="FD1331">
            <v>0</v>
          </cell>
          <cell r="FF1331">
            <v>0</v>
          </cell>
        </row>
        <row r="1332">
          <cell r="A1332" t="str">
            <v>Forsmark1-2</v>
          </cell>
          <cell r="B1332" t="str">
            <v>Sverige</v>
          </cell>
          <cell r="G1332">
            <v>1920</v>
          </cell>
          <cell r="H1332">
            <v>0</v>
          </cell>
          <cell r="AK1332">
            <v>620.16</v>
          </cell>
          <cell r="AL1332">
            <v>0</v>
          </cell>
          <cell r="AN1332">
            <v>0</v>
          </cell>
          <cell r="AO1332">
            <v>576</v>
          </cell>
          <cell r="AP1332">
            <v>57600</v>
          </cell>
          <cell r="AQ1332">
            <v>403.2</v>
          </cell>
          <cell r="BG1332" t="b">
            <v>0</v>
          </cell>
          <cell r="BO1332" t="b">
            <v>0</v>
          </cell>
          <cell r="CA1332" t="b">
            <v>0</v>
          </cell>
          <cell r="CB1332" t="b">
            <v>0</v>
          </cell>
          <cell r="CD1332" t="b">
            <v>0</v>
          </cell>
          <cell r="CE1332" t="b">
            <v>0</v>
          </cell>
          <cell r="CG1332" t="b">
            <v>0</v>
          </cell>
          <cell r="CH1332" t="b">
            <v>0</v>
          </cell>
          <cell r="CP1332">
            <v>0</v>
          </cell>
          <cell r="CT1332" t="b">
            <v>0</v>
          </cell>
          <cell r="CV1332" t="b">
            <v>0</v>
          </cell>
          <cell r="CX1332" t="b">
            <v>0</v>
          </cell>
          <cell r="CZ1332" t="b">
            <v>0</v>
          </cell>
          <cell r="DB1332" t="b">
            <v>0</v>
          </cell>
          <cell r="DD1332" t="b">
            <v>0</v>
          </cell>
          <cell r="DF1332" t="b">
            <v>0</v>
          </cell>
          <cell r="DH1332" t="b">
            <v>0</v>
          </cell>
          <cell r="DJ1332" t="b">
            <v>0</v>
          </cell>
          <cell r="DL1332" t="b">
            <v>0</v>
          </cell>
          <cell r="DN1332" t="b">
            <v>0</v>
          </cell>
          <cell r="DP1332" t="b">
            <v>0</v>
          </cell>
          <cell r="DV1332">
            <v>0</v>
          </cell>
          <cell r="DX1332">
            <v>0</v>
          </cell>
          <cell r="DZ1332">
            <v>0</v>
          </cell>
          <cell r="EB1332">
            <v>0</v>
          </cell>
          <cell r="ED1332">
            <v>0</v>
          </cell>
          <cell r="EF1332">
            <v>0</v>
          </cell>
          <cell r="EJ1332">
            <v>0</v>
          </cell>
          <cell r="EL1332">
            <v>0</v>
          </cell>
          <cell r="EN1332">
            <v>0</v>
          </cell>
          <cell r="EP1332">
            <v>0</v>
          </cell>
          <cell r="ER1332">
            <v>0</v>
          </cell>
          <cell r="ET1332">
            <v>0</v>
          </cell>
          <cell r="EX1332">
            <v>0</v>
          </cell>
          <cell r="EZ1332">
            <v>0</v>
          </cell>
          <cell r="FD1332">
            <v>0</v>
          </cell>
          <cell r="FF1332">
            <v>0</v>
          </cell>
        </row>
        <row r="1333">
          <cell r="A1333" t="str">
            <v>Forsmark1-2opgraderet</v>
          </cell>
          <cell r="B1333" t="str">
            <v>Sverige</v>
          </cell>
          <cell r="G1333">
            <v>2170</v>
          </cell>
          <cell r="H1333">
            <v>0</v>
          </cell>
          <cell r="AK1333">
            <v>700.91</v>
          </cell>
          <cell r="AL1333">
            <v>0</v>
          </cell>
          <cell r="AN1333">
            <v>0</v>
          </cell>
          <cell r="AO1333">
            <v>651</v>
          </cell>
          <cell r="AP1333">
            <v>65100</v>
          </cell>
          <cell r="AQ1333">
            <v>455.7</v>
          </cell>
          <cell r="BG1333" t="b">
            <v>0</v>
          </cell>
          <cell r="BO1333" t="b">
            <v>0</v>
          </cell>
          <cell r="CA1333" t="b">
            <v>0</v>
          </cell>
          <cell r="CB1333" t="b">
            <v>0</v>
          </cell>
          <cell r="CD1333" t="b">
            <v>0</v>
          </cell>
          <cell r="CE1333" t="b">
            <v>0</v>
          </cell>
          <cell r="CG1333" t="b">
            <v>0</v>
          </cell>
          <cell r="CH1333" t="b">
            <v>0</v>
          </cell>
          <cell r="CP1333">
            <v>0</v>
          </cell>
          <cell r="CT1333" t="b">
            <v>0</v>
          </cell>
          <cell r="CV1333" t="b">
            <v>0</v>
          </cell>
          <cell r="CX1333" t="b">
            <v>0</v>
          </cell>
          <cell r="CZ1333" t="b">
            <v>0</v>
          </cell>
          <cell r="DB1333" t="b">
            <v>0</v>
          </cell>
          <cell r="DD1333" t="b">
            <v>0</v>
          </cell>
          <cell r="DF1333" t="b">
            <v>0</v>
          </cell>
          <cell r="DH1333" t="b">
            <v>0</v>
          </cell>
          <cell r="DJ1333" t="b">
            <v>0</v>
          </cell>
          <cell r="DL1333" t="b">
            <v>0</v>
          </cell>
          <cell r="DN1333" t="b">
            <v>0</v>
          </cell>
          <cell r="DP1333" t="b">
            <v>0</v>
          </cell>
          <cell r="DV1333">
            <v>0</v>
          </cell>
          <cell r="DX1333">
            <v>0</v>
          </cell>
          <cell r="DZ1333">
            <v>0</v>
          </cell>
          <cell r="EB1333">
            <v>0</v>
          </cell>
          <cell r="ED1333">
            <v>0</v>
          </cell>
          <cell r="EF1333">
            <v>0</v>
          </cell>
          <cell r="EJ1333">
            <v>0</v>
          </cell>
          <cell r="EL1333">
            <v>0</v>
          </cell>
          <cell r="EN1333">
            <v>0</v>
          </cell>
          <cell r="EP1333">
            <v>0</v>
          </cell>
          <cell r="ER1333">
            <v>0</v>
          </cell>
          <cell r="ET1333">
            <v>0</v>
          </cell>
          <cell r="EX1333">
            <v>0</v>
          </cell>
          <cell r="EZ1333">
            <v>0</v>
          </cell>
          <cell r="FD1333">
            <v>0</v>
          </cell>
          <cell r="FF1333">
            <v>0</v>
          </cell>
        </row>
        <row r="1334">
          <cell r="A1334" t="str">
            <v>Forsmark3</v>
          </cell>
          <cell r="B1334" t="str">
            <v>Sverige</v>
          </cell>
          <cell r="G1334">
            <v>1155</v>
          </cell>
          <cell r="H1334">
            <v>0</v>
          </cell>
          <cell r="AK1334">
            <v>384.03749999999997</v>
          </cell>
          <cell r="AL1334">
            <v>0</v>
          </cell>
          <cell r="AN1334">
            <v>0</v>
          </cell>
          <cell r="AO1334">
            <v>346.5</v>
          </cell>
          <cell r="AP1334">
            <v>34650</v>
          </cell>
          <cell r="AQ1334">
            <v>161.70000000000002</v>
          </cell>
          <cell r="BG1334" t="b">
            <v>0</v>
          </cell>
          <cell r="BO1334" t="b">
            <v>0</v>
          </cell>
          <cell r="CA1334" t="b">
            <v>0</v>
          </cell>
          <cell r="CB1334" t="b">
            <v>0</v>
          </cell>
          <cell r="CD1334" t="b">
            <v>0</v>
          </cell>
          <cell r="CE1334" t="b">
            <v>0</v>
          </cell>
          <cell r="CG1334" t="b">
            <v>0</v>
          </cell>
          <cell r="CH1334" t="b">
            <v>0</v>
          </cell>
          <cell r="CP1334">
            <v>0</v>
          </cell>
          <cell r="CT1334" t="b">
            <v>0</v>
          </cell>
          <cell r="CV1334" t="b">
            <v>0</v>
          </cell>
          <cell r="CX1334" t="b">
            <v>0</v>
          </cell>
          <cell r="CZ1334" t="b">
            <v>0</v>
          </cell>
          <cell r="DB1334" t="b">
            <v>0</v>
          </cell>
          <cell r="DD1334" t="b">
            <v>0</v>
          </cell>
          <cell r="DF1334" t="b">
            <v>0</v>
          </cell>
          <cell r="DH1334" t="b">
            <v>0</v>
          </cell>
          <cell r="DJ1334" t="b">
            <v>0</v>
          </cell>
          <cell r="DL1334" t="b">
            <v>0</v>
          </cell>
          <cell r="DN1334" t="b">
            <v>0</v>
          </cell>
          <cell r="DP1334" t="b">
            <v>0</v>
          </cell>
          <cell r="DV1334">
            <v>0</v>
          </cell>
          <cell r="DX1334">
            <v>0</v>
          </cell>
          <cell r="DZ1334">
            <v>0</v>
          </cell>
          <cell r="EB1334">
            <v>0</v>
          </cell>
          <cell r="ED1334">
            <v>0</v>
          </cell>
          <cell r="EF1334">
            <v>0</v>
          </cell>
          <cell r="EJ1334">
            <v>0</v>
          </cell>
          <cell r="EL1334">
            <v>0</v>
          </cell>
          <cell r="EN1334">
            <v>0</v>
          </cell>
          <cell r="EP1334">
            <v>0</v>
          </cell>
          <cell r="ER1334">
            <v>0</v>
          </cell>
          <cell r="ET1334">
            <v>0</v>
          </cell>
          <cell r="EX1334">
            <v>0</v>
          </cell>
          <cell r="EZ1334">
            <v>0</v>
          </cell>
          <cell r="FD1334">
            <v>0</v>
          </cell>
          <cell r="FF1334">
            <v>0</v>
          </cell>
        </row>
        <row r="1335">
          <cell r="A1335" t="str">
            <v>Forsmark3opgraderet</v>
          </cell>
          <cell r="B1335" t="str">
            <v>Sverige</v>
          </cell>
          <cell r="G1335">
            <v>1285</v>
          </cell>
          <cell r="H1335">
            <v>0</v>
          </cell>
          <cell r="AK1335">
            <v>427.26249999999993</v>
          </cell>
          <cell r="AL1335">
            <v>0</v>
          </cell>
          <cell r="AN1335">
            <v>0</v>
          </cell>
          <cell r="AO1335">
            <v>385.5</v>
          </cell>
          <cell r="AP1335">
            <v>38550</v>
          </cell>
          <cell r="AQ1335">
            <v>179.9</v>
          </cell>
          <cell r="BG1335" t="b">
            <v>0</v>
          </cell>
          <cell r="BO1335" t="b">
            <v>0</v>
          </cell>
          <cell r="CA1335" t="b">
            <v>0</v>
          </cell>
          <cell r="CB1335" t="b">
            <v>0</v>
          </cell>
          <cell r="CD1335" t="b">
            <v>0</v>
          </cell>
          <cell r="CE1335" t="b">
            <v>0</v>
          </cell>
          <cell r="CG1335" t="b">
            <v>0</v>
          </cell>
          <cell r="CH1335" t="b">
            <v>0</v>
          </cell>
          <cell r="CP1335">
            <v>0</v>
          </cell>
          <cell r="CT1335" t="b">
            <v>0</v>
          </cell>
          <cell r="CV1335" t="b">
            <v>0</v>
          </cell>
          <cell r="CX1335" t="b">
            <v>0</v>
          </cell>
          <cell r="CZ1335" t="b">
            <v>0</v>
          </cell>
          <cell r="DB1335" t="b">
            <v>0</v>
          </cell>
          <cell r="DD1335" t="b">
            <v>0</v>
          </cell>
          <cell r="DF1335" t="b">
            <v>0</v>
          </cell>
          <cell r="DH1335" t="b">
            <v>0</v>
          </cell>
          <cell r="DJ1335" t="b">
            <v>0</v>
          </cell>
          <cell r="DL1335" t="b">
            <v>0</v>
          </cell>
          <cell r="DN1335" t="b">
            <v>0</v>
          </cell>
          <cell r="DP1335" t="b">
            <v>0</v>
          </cell>
          <cell r="DV1335">
            <v>0</v>
          </cell>
          <cell r="DX1335">
            <v>0</v>
          </cell>
          <cell r="DZ1335">
            <v>0</v>
          </cell>
          <cell r="EB1335">
            <v>0</v>
          </cell>
          <cell r="ED1335">
            <v>0</v>
          </cell>
          <cell r="EF1335">
            <v>0</v>
          </cell>
          <cell r="EJ1335">
            <v>0</v>
          </cell>
          <cell r="EL1335">
            <v>0</v>
          </cell>
          <cell r="EN1335">
            <v>0</v>
          </cell>
          <cell r="EP1335">
            <v>0</v>
          </cell>
          <cell r="ER1335">
            <v>0</v>
          </cell>
          <cell r="ET1335">
            <v>0</v>
          </cell>
          <cell r="EX1335">
            <v>0</v>
          </cell>
          <cell r="EZ1335">
            <v>0</v>
          </cell>
          <cell r="FD1335">
            <v>0</v>
          </cell>
          <cell r="FF1335">
            <v>0</v>
          </cell>
        </row>
        <row r="1336">
          <cell r="A1336" t="str">
            <v>Forsmark3opgraderet</v>
          </cell>
          <cell r="B1336" t="str">
            <v>Sverige</v>
          </cell>
          <cell r="G1336">
            <v>1285</v>
          </cell>
          <cell r="H1336">
            <v>0</v>
          </cell>
          <cell r="AK1336">
            <v>427.26249999999993</v>
          </cell>
          <cell r="AL1336">
            <v>0</v>
          </cell>
          <cell r="AN1336">
            <v>0</v>
          </cell>
          <cell r="AO1336">
            <v>385.5</v>
          </cell>
          <cell r="AP1336">
            <v>38550</v>
          </cell>
          <cell r="AQ1336">
            <v>308.39999999999998</v>
          </cell>
          <cell r="BG1336" t="b">
            <v>0</v>
          </cell>
          <cell r="BO1336" t="b">
            <v>0</v>
          </cell>
          <cell r="CA1336" t="b">
            <v>0</v>
          </cell>
          <cell r="CB1336" t="b">
            <v>0</v>
          </cell>
          <cell r="CD1336" t="b">
            <v>0</v>
          </cell>
          <cell r="CE1336" t="b">
            <v>0</v>
          </cell>
          <cell r="CG1336" t="b">
            <v>0</v>
          </cell>
          <cell r="CH1336" t="b">
            <v>0</v>
          </cell>
          <cell r="CP1336">
            <v>0</v>
          </cell>
          <cell r="CT1336" t="b">
            <v>0</v>
          </cell>
          <cell r="CV1336" t="b">
            <v>0</v>
          </cell>
          <cell r="CX1336" t="b">
            <v>0</v>
          </cell>
          <cell r="CZ1336" t="b">
            <v>0</v>
          </cell>
          <cell r="DB1336" t="b">
            <v>0</v>
          </cell>
          <cell r="DD1336" t="b">
            <v>0</v>
          </cell>
          <cell r="DF1336" t="b">
            <v>0</v>
          </cell>
          <cell r="DH1336" t="b">
            <v>0</v>
          </cell>
          <cell r="DJ1336" t="b">
            <v>0</v>
          </cell>
          <cell r="DL1336" t="b">
            <v>0</v>
          </cell>
          <cell r="DN1336" t="b">
            <v>0</v>
          </cell>
          <cell r="DP1336" t="b">
            <v>0</v>
          </cell>
          <cell r="DV1336">
            <v>0</v>
          </cell>
          <cell r="DX1336">
            <v>0</v>
          </cell>
          <cell r="DZ1336">
            <v>0</v>
          </cell>
          <cell r="EB1336">
            <v>0</v>
          </cell>
          <cell r="ED1336">
            <v>0</v>
          </cell>
          <cell r="EF1336">
            <v>0</v>
          </cell>
          <cell r="EJ1336">
            <v>0</v>
          </cell>
          <cell r="EL1336">
            <v>0</v>
          </cell>
          <cell r="EN1336">
            <v>0</v>
          </cell>
          <cell r="EP1336">
            <v>0</v>
          </cell>
          <cell r="ER1336">
            <v>0</v>
          </cell>
          <cell r="ET1336">
            <v>0</v>
          </cell>
          <cell r="EX1336">
            <v>0</v>
          </cell>
          <cell r="EZ1336">
            <v>0</v>
          </cell>
          <cell r="FD1336">
            <v>0</v>
          </cell>
          <cell r="FF1336">
            <v>0</v>
          </cell>
        </row>
        <row r="1337">
          <cell r="A1337" t="str">
            <v>Forsmark3opgraderet</v>
          </cell>
          <cell r="B1337" t="str">
            <v>Sverige</v>
          </cell>
          <cell r="G1337">
            <v>1285</v>
          </cell>
          <cell r="H1337">
            <v>0</v>
          </cell>
          <cell r="AK1337">
            <v>427.26249999999993</v>
          </cell>
          <cell r="AL1337">
            <v>0</v>
          </cell>
          <cell r="AN1337">
            <v>0</v>
          </cell>
          <cell r="AO1337">
            <v>385.5</v>
          </cell>
          <cell r="AP1337">
            <v>38550</v>
          </cell>
          <cell r="AQ1337">
            <v>269.84999999999997</v>
          </cell>
          <cell r="BG1337" t="b">
            <v>0</v>
          </cell>
          <cell r="BO1337" t="b">
            <v>0</v>
          </cell>
          <cell r="CA1337" t="b">
            <v>0</v>
          </cell>
          <cell r="CB1337" t="b">
            <v>0</v>
          </cell>
          <cell r="CD1337" t="b">
            <v>0</v>
          </cell>
          <cell r="CE1337" t="b">
            <v>0</v>
          </cell>
          <cell r="CG1337" t="b">
            <v>0</v>
          </cell>
          <cell r="CH1337" t="b">
            <v>0</v>
          </cell>
          <cell r="CP1337">
            <v>0</v>
          </cell>
          <cell r="CT1337" t="b">
            <v>0</v>
          </cell>
          <cell r="CV1337" t="b">
            <v>0</v>
          </cell>
          <cell r="CX1337" t="b">
            <v>0</v>
          </cell>
          <cell r="CZ1337" t="b">
            <v>0</v>
          </cell>
          <cell r="DB1337" t="b">
            <v>0</v>
          </cell>
          <cell r="DD1337" t="b">
            <v>0</v>
          </cell>
          <cell r="DF1337" t="b">
            <v>0</v>
          </cell>
          <cell r="DH1337" t="b">
            <v>0</v>
          </cell>
          <cell r="DJ1337" t="b">
            <v>0</v>
          </cell>
          <cell r="DL1337" t="b">
            <v>0</v>
          </cell>
          <cell r="DN1337" t="b">
            <v>0</v>
          </cell>
          <cell r="DP1337" t="b">
            <v>0</v>
          </cell>
          <cell r="DV1337">
            <v>0</v>
          </cell>
          <cell r="DX1337">
            <v>0</v>
          </cell>
          <cell r="DZ1337">
            <v>0</v>
          </cell>
          <cell r="EB1337">
            <v>0</v>
          </cell>
          <cell r="ED1337">
            <v>0</v>
          </cell>
          <cell r="EF1337">
            <v>0</v>
          </cell>
          <cell r="EJ1337">
            <v>0</v>
          </cell>
          <cell r="EL1337">
            <v>0</v>
          </cell>
          <cell r="EN1337">
            <v>0</v>
          </cell>
          <cell r="EP1337">
            <v>0</v>
          </cell>
          <cell r="ER1337">
            <v>0</v>
          </cell>
          <cell r="ET1337">
            <v>0</v>
          </cell>
          <cell r="EX1337">
            <v>0</v>
          </cell>
          <cell r="EZ1337">
            <v>0</v>
          </cell>
          <cell r="FD1337">
            <v>0</v>
          </cell>
          <cell r="FF1337">
            <v>0</v>
          </cell>
        </row>
        <row r="1338">
          <cell r="A1338" t="str">
            <v>Forsmark3opgraderet</v>
          </cell>
          <cell r="B1338" t="str">
            <v>Sverige</v>
          </cell>
          <cell r="G1338">
            <v>1285</v>
          </cell>
          <cell r="H1338">
            <v>0</v>
          </cell>
          <cell r="AK1338">
            <v>427.26249999999993</v>
          </cell>
          <cell r="AL1338">
            <v>0</v>
          </cell>
          <cell r="AN1338">
            <v>0</v>
          </cell>
          <cell r="AO1338">
            <v>385.5</v>
          </cell>
          <cell r="AP1338">
            <v>38550</v>
          </cell>
          <cell r="AQ1338">
            <v>205.6</v>
          </cell>
          <cell r="BG1338" t="b">
            <v>0</v>
          </cell>
          <cell r="BO1338" t="b">
            <v>0</v>
          </cell>
          <cell r="CA1338" t="b">
            <v>0</v>
          </cell>
          <cell r="CB1338" t="b">
            <v>0</v>
          </cell>
          <cell r="CD1338" t="b">
            <v>0</v>
          </cell>
          <cell r="CE1338" t="b">
            <v>0</v>
          </cell>
          <cell r="CG1338" t="b">
            <v>0</v>
          </cell>
          <cell r="CH1338" t="b">
            <v>0</v>
          </cell>
          <cell r="CP1338">
            <v>0</v>
          </cell>
          <cell r="CT1338" t="b">
            <v>0</v>
          </cell>
          <cell r="CV1338" t="b">
            <v>0</v>
          </cell>
          <cell r="CX1338" t="b">
            <v>0</v>
          </cell>
          <cell r="CZ1338" t="b">
            <v>0</v>
          </cell>
          <cell r="DB1338" t="b">
            <v>0</v>
          </cell>
          <cell r="DD1338" t="b">
            <v>0</v>
          </cell>
          <cell r="DF1338" t="b">
            <v>0</v>
          </cell>
          <cell r="DH1338" t="b">
            <v>0</v>
          </cell>
          <cell r="DJ1338" t="b">
            <v>0</v>
          </cell>
          <cell r="DL1338" t="b">
            <v>0</v>
          </cell>
          <cell r="DN1338" t="b">
            <v>0</v>
          </cell>
          <cell r="DP1338" t="b">
            <v>0</v>
          </cell>
          <cell r="DV1338">
            <v>0</v>
          </cell>
          <cell r="DX1338">
            <v>0</v>
          </cell>
          <cell r="DZ1338">
            <v>0</v>
          </cell>
          <cell r="EB1338">
            <v>0</v>
          </cell>
          <cell r="ED1338">
            <v>0</v>
          </cell>
          <cell r="EF1338">
            <v>0</v>
          </cell>
          <cell r="EJ1338">
            <v>0</v>
          </cell>
          <cell r="EL1338">
            <v>0</v>
          </cell>
          <cell r="EN1338">
            <v>0</v>
          </cell>
          <cell r="EP1338">
            <v>0</v>
          </cell>
          <cell r="ER1338">
            <v>0</v>
          </cell>
          <cell r="ET1338">
            <v>0</v>
          </cell>
          <cell r="EX1338">
            <v>0</v>
          </cell>
          <cell r="EZ1338">
            <v>0</v>
          </cell>
          <cell r="FD1338">
            <v>0</v>
          </cell>
          <cell r="FF1338">
            <v>0</v>
          </cell>
        </row>
        <row r="1339">
          <cell r="A1339" t="str">
            <v>Forsmark3opgraderet</v>
          </cell>
          <cell r="B1339" t="str">
            <v>Sverige</v>
          </cell>
          <cell r="G1339">
            <v>1285</v>
          </cell>
          <cell r="H1339">
            <v>0</v>
          </cell>
          <cell r="AK1339">
            <v>427.26249999999993</v>
          </cell>
          <cell r="AL1339">
            <v>0</v>
          </cell>
          <cell r="AN1339">
            <v>0</v>
          </cell>
          <cell r="AO1339">
            <v>385.5</v>
          </cell>
          <cell r="AP1339">
            <v>38550</v>
          </cell>
          <cell r="AQ1339">
            <v>269.84999999999997</v>
          </cell>
          <cell r="BG1339" t="b">
            <v>0</v>
          </cell>
          <cell r="BO1339" t="b">
            <v>0</v>
          </cell>
          <cell r="CA1339" t="b">
            <v>0</v>
          </cell>
          <cell r="CB1339" t="b">
            <v>0</v>
          </cell>
          <cell r="CD1339" t="b">
            <v>0</v>
          </cell>
          <cell r="CE1339" t="b">
            <v>0</v>
          </cell>
          <cell r="CG1339" t="b">
            <v>0</v>
          </cell>
          <cell r="CH1339" t="b">
            <v>0</v>
          </cell>
          <cell r="CP1339">
            <v>0</v>
          </cell>
          <cell r="CT1339" t="b">
            <v>0</v>
          </cell>
          <cell r="CV1339" t="b">
            <v>0</v>
          </cell>
          <cell r="CX1339" t="b">
            <v>0</v>
          </cell>
          <cell r="CZ1339" t="b">
            <v>0</v>
          </cell>
          <cell r="DB1339" t="b">
            <v>0</v>
          </cell>
          <cell r="DD1339" t="b">
            <v>0</v>
          </cell>
          <cell r="DF1339" t="b">
            <v>0</v>
          </cell>
          <cell r="DH1339" t="b">
            <v>0</v>
          </cell>
          <cell r="DJ1339" t="b">
            <v>0</v>
          </cell>
          <cell r="DL1339" t="b">
            <v>0</v>
          </cell>
          <cell r="DN1339" t="b">
            <v>0</v>
          </cell>
          <cell r="DP1339" t="b">
            <v>0</v>
          </cell>
          <cell r="DV1339">
            <v>0</v>
          </cell>
          <cell r="DX1339">
            <v>0</v>
          </cell>
          <cell r="DZ1339">
            <v>0</v>
          </cell>
          <cell r="EB1339">
            <v>0</v>
          </cell>
          <cell r="ED1339">
            <v>0</v>
          </cell>
          <cell r="EF1339">
            <v>0</v>
          </cell>
          <cell r="EJ1339">
            <v>0</v>
          </cell>
          <cell r="EL1339">
            <v>0</v>
          </cell>
          <cell r="EN1339">
            <v>0</v>
          </cell>
          <cell r="EP1339">
            <v>0</v>
          </cell>
          <cell r="ER1339">
            <v>0</v>
          </cell>
          <cell r="ET1339">
            <v>0</v>
          </cell>
          <cell r="EX1339">
            <v>0</v>
          </cell>
          <cell r="EZ1339">
            <v>0</v>
          </cell>
          <cell r="FD1339">
            <v>0</v>
          </cell>
          <cell r="FF1339">
            <v>0</v>
          </cell>
        </row>
        <row r="1340">
          <cell r="A1340" t="str">
            <v>Oskarshamn1</v>
          </cell>
          <cell r="B1340" t="str">
            <v>Sverige</v>
          </cell>
          <cell r="G1340">
            <v>445</v>
          </cell>
          <cell r="H1340">
            <v>0</v>
          </cell>
          <cell r="AK1340">
            <v>136.74371505376342</v>
          </cell>
          <cell r="AL1340">
            <v>0</v>
          </cell>
          <cell r="AN1340">
            <v>0</v>
          </cell>
          <cell r="AO1340">
            <v>133.5</v>
          </cell>
          <cell r="AP1340">
            <v>13350</v>
          </cell>
          <cell r="AQ1340">
            <v>62.300000000000004</v>
          </cell>
          <cell r="BG1340" t="b">
            <v>0</v>
          </cell>
          <cell r="BO1340" t="b">
            <v>0</v>
          </cell>
          <cell r="CA1340" t="b">
            <v>0</v>
          </cell>
          <cell r="CB1340" t="b">
            <v>0</v>
          </cell>
          <cell r="CD1340" t="b">
            <v>0</v>
          </cell>
          <cell r="CE1340" t="b">
            <v>0</v>
          </cell>
          <cell r="CG1340" t="b">
            <v>0</v>
          </cell>
          <cell r="CH1340" t="b">
            <v>0</v>
          </cell>
          <cell r="CP1340">
            <v>0</v>
          </cell>
          <cell r="CT1340" t="b">
            <v>0</v>
          </cell>
          <cell r="CV1340" t="b">
            <v>0</v>
          </cell>
          <cell r="CX1340" t="b">
            <v>0</v>
          </cell>
          <cell r="CZ1340" t="b">
            <v>0</v>
          </cell>
          <cell r="DB1340" t="b">
            <v>0</v>
          </cell>
          <cell r="DD1340" t="b">
            <v>0</v>
          </cell>
          <cell r="DF1340" t="b">
            <v>0</v>
          </cell>
          <cell r="DH1340" t="b">
            <v>0</v>
          </cell>
          <cell r="DJ1340" t="b">
            <v>0</v>
          </cell>
          <cell r="DL1340" t="b">
            <v>0</v>
          </cell>
          <cell r="DN1340" t="b">
            <v>0</v>
          </cell>
          <cell r="DP1340" t="b">
            <v>0</v>
          </cell>
          <cell r="DV1340">
            <v>0</v>
          </cell>
          <cell r="DX1340">
            <v>0</v>
          </cell>
          <cell r="DZ1340">
            <v>0</v>
          </cell>
          <cell r="EB1340">
            <v>0</v>
          </cell>
          <cell r="ED1340">
            <v>0</v>
          </cell>
          <cell r="EF1340">
            <v>0</v>
          </cell>
          <cell r="EJ1340">
            <v>0</v>
          </cell>
          <cell r="EL1340">
            <v>0</v>
          </cell>
          <cell r="EN1340">
            <v>0</v>
          </cell>
          <cell r="EP1340">
            <v>0</v>
          </cell>
          <cell r="ER1340">
            <v>0</v>
          </cell>
          <cell r="ET1340">
            <v>0</v>
          </cell>
          <cell r="EX1340">
            <v>0</v>
          </cell>
          <cell r="EZ1340">
            <v>0</v>
          </cell>
          <cell r="FD1340">
            <v>0</v>
          </cell>
          <cell r="FF1340">
            <v>0</v>
          </cell>
        </row>
        <row r="1341">
          <cell r="A1341" t="str">
            <v>Oskarshamn1</v>
          </cell>
          <cell r="B1341" t="str">
            <v>Sverige</v>
          </cell>
          <cell r="G1341">
            <v>467</v>
          </cell>
          <cell r="H1341">
            <v>0</v>
          </cell>
          <cell r="AK1341">
            <v>143.50407849462366</v>
          </cell>
          <cell r="AL1341">
            <v>0</v>
          </cell>
          <cell r="AN1341">
            <v>0</v>
          </cell>
          <cell r="AO1341">
            <v>140.1</v>
          </cell>
          <cell r="AP1341">
            <v>14010</v>
          </cell>
          <cell r="AQ1341">
            <v>88.73</v>
          </cell>
          <cell r="BG1341" t="b">
            <v>0</v>
          </cell>
          <cell r="BO1341" t="b">
            <v>0</v>
          </cell>
          <cell r="CA1341" t="b">
            <v>0</v>
          </cell>
          <cell r="CB1341" t="b">
            <v>0</v>
          </cell>
          <cell r="CD1341" t="b">
            <v>0</v>
          </cell>
          <cell r="CE1341" t="b">
            <v>0</v>
          </cell>
          <cell r="CG1341" t="b">
            <v>0</v>
          </cell>
          <cell r="CH1341" t="b">
            <v>0</v>
          </cell>
          <cell r="CP1341">
            <v>0</v>
          </cell>
          <cell r="CT1341" t="b">
            <v>0</v>
          </cell>
          <cell r="CV1341" t="b">
            <v>0</v>
          </cell>
          <cell r="CX1341" t="b">
            <v>0</v>
          </cell>
          <cell r="CZ1341" t="b">
            <v>0</v>
          </cell>
          <cell r="DB1341" t="b">
            <v>0</v>
          </cell>
          <cell r="DD1341" t="b">
            <v>0</v>
          </cell>
          <cell r="DF1341" t="b">
            <v>0</v>
          </cell>
          <cell r="DH1341" t="b">
            <v>0</v>
          </cell>
          <cell r="DJ1341" t="b">
            <v>0</v>
          </cell>
          <cell r="DL1341" t="b">
            <v>0</v>
          </cell>
          <cell r="DN1341" t="b">
            <v>0</v>
          </cell>
          <cell r="DP1341" t="b">
            <v>0</v>
          </cell>
          <cell r="DV1341">
            <v>0</v>
          </cell>
          <cell r="DX1341">
            <v>0</v>
          </cell>
          <cell r="DZ1341">
            <v>0</v>
          </cell>
          <cell r="EB1341">
            <v>0</v>
          </cell>
          <cell r="ED1341">
            <v>0</v>
          </cell>
          <cell r="EF1341">
            <v>0</v>
          </cell>
          <cell r="EJ1341">
            <v>0</v>
          </cell>
          <cell r="EL1341">
            <v>0</v>
          </cell>
          <cell r="EN1341">
            <v>0</v>
          </cell>
          <cell r="EP1341">
            <v>0</v>
          </cell>
          <cell r="ER1341">
            <v>0</v>
          </cell>
          <cell r="ET1341">
            <v>0</v>
          </cell>
          <cell r="EX1341">
            <v>0</v>
          </cell>
          <cell r="EZ1341">
            <v>0</v>
          </cell>
          <cell r="FD1341">
            <v>0</v>
          </cell>
          <cell r="FF1341">
            <v>0</v>
          </cell>
        </row>
        <row r="1342">
          <cell r="A1342" t="str">
            <v>Oskarshamn1</v>
          </cell>
          <cell r="B1342" t="str">
            <v>Sverige</v>
          </cell>
          <cell r="G1342">
            <v>467</v>
          </cell>
          <cell r="H1342">
            <v>0</v>
          </cell>
          <cell r="AK1342">
            <v>143.50407849462366</v>
          </cell>
          <cell r="AL1342">
            <v>0</v>
          </cell>
          <cell r="AN1342">
            <v>0</v>
          </cell>
          <cell r="AO1342">
            <v>140.1</v>
          </cell>
          <cell r="AP1342">
            <v>14010</v>
          </cell>
          <cell r="AQ1342">
            <v>107.41000000000001</v>
          </cell>
          <cell r="BG1342" t="b">
            <v>0</v>
          </cell>
          <cell r="BO1342" t="b">
            <v>0</v>
          </cell>
          <cell r="CA1342" t="b">
            <v>0</v>
          </cell>
          <cell r="CB1342" t="b">
            <v>0</v>
          </cell>
          <cell r="CD1342" t="b">
            <v>0</v>
          </cell>
          <cell r="CE1342" t="b">
            <v>0</v>
          </cell>
          <cell r="CG1342" t="b">
            <v>0</v>
          </cell>
          <cell r="CH1342" t="b">
            <v>0</v>
          </cell>
          <cell r="CP1342">
            <v>0</v>
          </cell>
          <cell r="CT1342" t="b">
            <v>0</v>
          </cell>
          <cell r="CV1342" t="b">
            <v>0</v>
          </cell>
          <cell r="CX1342" t="b">
            <v>0</v>
          </cell>
          <cell r="CZ1342" t="b">
            <v>0</v>
          </cell>
          <cell r="DB1342" t="b">
            <v>0</v>
          </cell>
          <cell r="DD1342" t="b">
            <v>0</v>
          </cell>
          <cell r="DF1342" t="b">
            <v>0</v>
          </cell>
          <cell r="DH1342" t="b">
            <v>0</v>
          </cell>
          <cell r="DJ1342" t="b">
            <v>0</v>
          </cell>
          <cell r="DL1342" t="b">
            <v>0</v>
          </cell>
          <cell r="DN1342" t="b">
            <v>0</v>
          </cell>
          <cell r="DP1342" t="b">
            <v>0</v>
          </cell>
          <cell r="DV1342">
            <v>0</v>
          </cell>
          <cell r="DX1342">
            <v>0</v>
          </cell>
          <cell r="DZ1342">
            <v>0</v>
          </cell>
          <cell r="EB1342">
            <v>0</v>
          </cell>
          <cell r="ED1342">
            <v>0</v>
          </cell>
          <cell r="EF1342">
            <v>0</v>
          </cell>
          <cell r="EJ1342">
            <v>0</v>
          </cell>
          <cell r="EL1342">
            <v>0</v>
          </cell>
          <cell r="EN1342">
            <v>0</v>
          </cell>
          <cell r="EP1342">
            <v>0</v>
          </cell>
          <cell r="ER1342">
            <v>0</v>
          </cell>
          <cell r="ET1342">
            <v>0</v>
          </cell>
          <cell r="EX1342">
            <v>0</v>
          </cell>
          <cell r="EZ1342">
            <v>0</v>
          </cell>
          <cell r="FD1342">
            <v>0</v>
          </cell>
          <cell r="FF1342">
            <v>0</v>
          </cell>
        </row>
        <row r="1343">
          <cell r="A1343" t="str">
            <v>Oskarshamn1</v>
          </cell>
          <cell r="B1343" t="str">
            <v>Sverige</v>
          </cell>
          <cell r="G1343">
            <v>467</v>
          </cell>
          <cell r="H1343">
            <v>0</v>
          </cell>
          <cell r="AK1343">
            <v>143.50407849462366</v>
          </cell>
          <cell r="AL1343">
            <v>0</v>
          </cell>
          <cell r="AN1343">
            <v>0</v>
          </cell>
          <cell r="AO1343">
            <v>140.1</v>
          </cell>
          <cell r="AP1343">
            <v>14010</v>
          </cell>
          <cell r="AQ1343">
            <v>130.76000000000002</v>
          </cell>
          <cell r="BG1343" t="b">
            <v>0</v>
          </cell>
          <cell r="BO1343" t="b">
            <v>0</v>
          </cell>
          <cell r="CA1343" t="b">
            <v>0</v>
          </cell>
          <cell r="CB1343" t="b">
            <v>0</v>
          </cell>
          <cell r="CD1343" t="b">
            <v>0</v>
          </cell>
          <cell r="CE1343" t="b">
            <v>0</v>
          </cell>
          <cell r="CG1343" t="b">
            <v>0</v>
          </cell>
          <cell r="CH1343" t="b">
            <v>0</v>
          </cell>
          <cell r="CP1343">
            <v>0</v>
          </cell>
          <cell r="CT1343" t="b">
            <v>0</v>
          </cell>
          <cell r="CV1343" t="b">
            <v>0</v>
          </cell>
          <cell r="CX1343" t="b">
            <v>0</v>
          </cell>
          <cell r="CZ1343" t="b">
            <v>0</v>
          </cell>
          <cell r="DB1343" t="b">
            <v>0</v>
          </cell>
          <cell r="DD1343" t="b">
            <v>0</v>
          </cell>
          <cell r="DF1343" t="b">
            <v>0</v>
          </cell>
          <cell r="DH1343" t="b">
            <v>0</v>
          </cell>
          <cell r="DJ1343" t="b">
            <v>0</v>
          </cell>
          <cell r="DL1343" t="b">
            <v>0</v>
          </cell>
          <cell r="DN1343" t="b">
            <v>0</v>
          </cell>
          <cell r="DP1343" t="b">
            <v>0</v>
          </cell>
          <cell r="DV1343">
            <v>0</v>
          </cell>
          <cell r="DX1343">
            <v>0</v>
          </cell>
          <cell r="DZ1343">
            <v>0</v>
          </cell>
          <cell r="EB1343">
            <v>0</v>
          </cell>
          <cell r="ED1343">
            <v>0</v>
          </cell>
          <cell r="EF1343">
            <v>0</v>
          </cell>
          <cell r="EJ1343">
            <v>0</v>
          </cell>
          <cell r="EL1343">
            <v>0</v>
          </cell>
          <cell r="EN1343">
            <v>0</v>
          </cell>
          <cell r="EP1343">
            <v>0</v>
          </cell>
          <cell r="ER1343">
            <v>0</v>
          </cell>
          <cell r="ET1343">
            <v>0</v>
          </cell>
          <cell r="EX1343">
            <v>0</v>
          </cell>
          <cell r="EZ1343">
            <v>0</v>
          </cell>
          <cell r="FD1343">
            <v>0</v>
          </cell>
          <cell r="FF1343">
            <v>0</v>
          </cell>
        </row>
        <row r="1344">
          <cell r="A1344" t="str">
            <v>Oskarshamn1</v>
          </cell>
          <cell r="B1344" t="str">
            <v>Sverige</v>
          </cell>
          <cell r="G1344">
            <v>467</v>
          </cell>
          <cell r="H1344">
            <v>0</v>
          </cell>
          <cell r="AK1344">
            <v>143.50407849462366</v>
          </cell>
          <cell r="AL1344">
            <v>0</v>
          </cell>
          <cell r="AN1344">
            <v>0</v>
          </cell>
          <cell r="AO1344">
            <v>140.1</v>
          </cell>
          <cell r="AP1344">
            <v>14010</v>
          </cell>
          <cell r="AQ1344">
            <v>98.07</v>
          </cell>
          <cell r="BG1344" t="b">
            <v>0</v>
          </cell>
          <cell r="BO1344" t="b">
            <v>0</v>
          </cell>
          <cell r="CA1344" t="b">
            <v>0</v>
          </cell>
          <cell r="CB1344" t="b">
            <v>0</v>
          </cell>
          <cell r="CD1344" t="b">
            <v>0</v>
          </cell>
          <cell r="CE1344" t="b">
            <v>0</v>
          </cell>
          <cell r="CG1344" t="b">
            <v>0</v>
          </cell>
          <cell r="CH1344" t="b">
            <v>0</v>
          </cell>
          <cell r="CP1344">
            <v>0</v>
          </cell>
          <cell r="CT1344" t="b">
            <v>0</v>
          </cell>
          <cell r="CV1344" t="b">
            <v>0</v>
          </cell>
          <cell r="CX1344" t="b">
            <v>0</v>
          </cell>
          <cell r="CZ1344" t="b">
            <v>0</v>
          </cell>
          <cell r="DB1344" t="b">
            <v>0</v>
          </cell>
          <cell r="DD1344" t="b">
            <v>0</v>
          </cell>
          <cell r="DF1344" t="b">
            <v>0</v>
          </cell>
          <cell r="DH1344" t="b">
            <v>0</v>
          </cell>
          <cell r="DJ1344" t="b">
            <v>0</v>
          </cell>
          <cell r="DL1344" t="b">
            <v>0</v>
          </cell>
          <cell r="DN1344" t="b">
            <v>0</v>
          </cell>
          <cell r="DP1344" t="b">
            <v>0</v>
          </cell>
          <cell r="DV1344">
            <v>0</v>
          </cell>
          <cell r="DX1344">
            <v>0</v>
          </cell>
          <cell r="DZ1344">
            <v>0</v>
          </cell>
          <cell r="EB1344">
            <v>0</v>
          </cell>
          <cell r="ED1344">
            <v>0</v>
          </cell>
          <cell r="EF1344">
            <v>0</v>
          </cell>
          <cell r="EJ1344">
            <v>0</v>
          </cell>
          <cell r="EL1344">
            <v>0</v>
          </cell>
          <cell r="EN1344">
            <v>0</v>
          </cell>
          <cell r="EP1344">
            <v>0</v>
          </cell>
          <cell r="ER1344">
            <v>0</v>
          </cell>
          <cell r="ET1344">
            <v>0</v>
          </cell>
          <cell r="EX1344">
            <v>0</v>
          </cell>
          <cell r="EZ1344">
            <v>0</v>
          </cell>
          <cell r="FD1344">
            <v>0</v>
          </cell>
          <cell r="FF1344">
            <v>0</v>
          </cell>
        </row>
        <row r="1345">
          <cell r="A1345" t="str">
            <v>Oskarshamn2</v>
          </cell>
          <cell r="B1345" t="str">
            <v>Sverige</v>
          </cell>
          <cell r="G1345">
            <v>602</v>
          </cell>
          <cell r="H1345">
            <v>0</v>
          </cell>
          <cell r="AK1345">
            <v>192.18393939393934</v>
          </cell>
          <cell r="AL1345">
            <v>0</v>
          </cell>
          <cell r="AN1345">
            <v>0</v>
          </cell>
          <cell r="AO1345">
            <v>180.6</v>
          </cell>
          <cell r="AP1345">
            <v>18060</v>
          </cell>
          <cell r="AQ1345">
            <v>114.38</v>
          </cell>
          <cell r="BG1345" t="b">
            <v>0</v>
          </cell>
          <cell r="BO1345" t="b">
            <v>0</v>
          </cell>
          <cell r="CA1345" t="b">
            <v>0</v>
          </cell>
          <cell r="CB1345" t="b">
            <v>0</v>
          </cell>
          <cell r="CD1345" t="b">
            <v>0</v>
          </cell>
          <cell r="CE1345" t="b">
            <v>0</v>
          </cell>
          <cell r="CG1345" t="b">
            <v>0</v>
          </cell>
          <cell r="CH1345" t="b">
            <v>0</v>
          </cell>
          <cell r="CP1345">
            <v>0</v>
          </cell>
          <cell r="CT1345" t="b">
            <v>0</v>
          </cell>
          <cell r="CV1345" t="b">
            <v>0</v>
          </cell>
          <cell r="CX1345" t="b">
            <v>0</v>
          </cell>
          <cell r="CZ1345" t="b">
            <v>0</v>
          </cell>
          <cell r="DB1345" t="b">
            <v>0</v>
          </cell>
          <cell r="DD1345" t="b">
            <v>0</v>
          </cell>
          <cell r="DF1345" t="b">
            <v>0</v>
          </cell>
          <cell r="DH1345" t="b">
            <v>0</v>
          </cell>
          <cell r="DJ1345" t="b">
            <v>0</v>
          </cell>
          <cell r="DL1345" t="b">
            <v>0</v>
          </cell>
          <cell r="DN1345" t="b">
            <v>0</v>
          </cell>
          <cell r="DP1345" t="b">
            <v>0</v>
          </cell>
          <cell r="DV1345">
            <v>0</v>
          </cell>
          <cell r="DX1345">
            <v>0</v>
          </cell>
          <cell r="DZ1345">
            <v>0</v>
          </cell>
          <cell r="EB1345">
            <v>0</v>
          </cell>
          <cell r="ED1345">
            <v>0</v>
          </cell>
          <cell r="EF1345">
            <v>0</v>
          </cell>
          <cell r="EJ1345">
            <v>0</v>
          </cell>
          <cell r="EL1345">
            <v>0</v>
          </cell>
          <cell r="EN1345">
            <v>0</v>
          </cell>
          <cell r="EP1345">
            <v>0</v>
          </cell>
          <cell r="ER1345">
            <v>0</v>
          </cell>
          <cell r="ET1345">
            <v>0</v>
          </cell>
          <cell r="EX1345">
            <v>0</v>
          </cell>
          <cell r="EZ1345">
            <v>0</v>
          </cell>
          <cell r="FD1345">
            <v>0</v>
          </cell>
          <cell r="FF1345">
            <v>0</v>
          </cell>
        </row>
        <row r="1346">
          <cell r="A1346" t="str">
            <v>Oskarshamn2</v>
          </cell>
          <cell r="B1346" t="str">
            <v>Sverige</v>
          </cell>
          <cell r="G1346">
            <v>602</v>
          </cell>
          <cell r="H1346">
            <v>0</v>
          </cell>
          <cell r="AK1346">
            <v>192.18393939393934</v>
          </cell>
          <cell r="AL1346">
            <v>0</v>
          </cell>
          <cell r="AN1346">
            <v>0</v>
          </cell>
          <cell r="AO1346">
            <v>180.6</v>
          </cell>
          <cell r="AP1346">
            <v>18060</v>
          </cell>
          <cell r="AQ1346">
            <v>54.18</v>
          </cell>
          <cell r="BG1346" t="b">
            <v>0</v>
          </cell>
          <cell r="BO1346" t="b">
            <v>0</v>
          </cell>
          <cell r="CA1346" t="b">
            <v>0</v>
          </cell>
          <cell r="CB1346" t="b">
            <v>0</v>
          </cell>
          <cell r="CD1346" t="b">
            <v>0</v>
          </cell>
          <cell r="CE1346" t="b">
            <v>0</v>
          </cell>
          <cell r="CG1346" t="b">
            <v>0</v>
          </cell>
          <cell r="CH1346" t="b">
            <v>0</v>
          </cell>
          <cell r="CP1346">
            <v>0</v>
          </cell>
          <cell r="CT1346" t="b">
            <v>0</v>
          </cell>
          <cell r="CV1346" t="b">
            <v>0</v>
          </cell>
          <cell r="CX1346" t="b">
            <v>0</v>
          </cell>
          <cell r="CZ1346" t="b">
            <v>0</v>
          </cell>
          <cell r="DB1346" t="b">
            <v>0</v>
          </cell>
          <cell r="DD1346" t="b">
            <v>0</v>
          </cell>
          <cell r="DF1346" t="b">
            <v>0</v>
          </cell>
          <cell r="DH1346" t="b">
            <v>0</v>
          </cell>
          <cell r="DJ1346" t="b">
            <v>0</v>
          </cell>
          <cell r="DL1346" t="b">
            <v>0</v>
          </cell>
          <cell r="DN1346" t="b">
            <v>0</v>
          </cell>
          <cell r="DP1346" t="b">
            <v>0</v>
          </cell>
          <cell r="DV1346">
            <v>0</v>
          </cell>
          <cell r="DX1346">
            <v>0</v>
          </cell>
          <cell r="DZ1346">
            <v>0</v>
          </cell>
          <cell r="EB1346">
            <v>0</v>
          </cell>
          <cell r="ED1346">
            <v>0</v>
          </cell>
          <cell r="EF1346">
            <v>0</v>
          </cell>
          <cell r="EJ1346">
            <v>0</v>
          </cell>
          <cell r="EL1346">
            <v>0</v>
          </cell>
          <cell r="EN1346">
            <v>0</v>
          </cell>
          <cell r="EP1346">
            <v>0</v>
          </cell>
          <cell r="ER1346">
            <v>0</v>
          </cell>
          <cell r="ET1346">
            <v>0</v>
          </cell>
          <cell r="EX1346">
            <v>0</v>
          </cell>
          <cell r="EZ1346">
            <v>0</v>
          </cell>
          <cell r="FD1346">
            <v>0</v>
          </cell>
          <cell r="FF1346">
            <v>0</v>
          </cell>
        </row>
        <row r="1347">
          <cell r="A1347" t="str">
            <v>Oskarshamn2</v>
          </cell>
          <cell r="B1347" t="str">
            <v>Sverige</v>
          </cell>
          <cell r="G1347">
            <v>602</v>
          </cell>
          <cell r="H1347">
            <v>0</v>
          </cell>
          <cell r="AK1347">
            <v>192.18393939393934</v>
          </cell>
          <cell r="AL1347">
            <v>0</v>
          </cell>
          <cell r="AN1347">
            <v>0</v>
          </cell>
          <cell r="AO1347">
            <v>180.6</v>
          </cell>
          <cell r="AP1347">
            <v>18060</v>
          </cell>
          <cell r="AQ1347">
            <v>144.47999999999999</v>
          </cell>
          <cell r="BG1347" t="b">
            <v>0</v>
          </cell>
          <cell r="BO1347" t="b">
            <v>0</v>
          </cell>
          <cell r="CA1347" t="b">
            <v>0</v>
          </cell>
          <cell r="CB1347" t="b">
            <v>0</v>
          </cell>
          <cell r="CD1347" t="b">
            <v>0</v>
          </cell>
          <cell r="CE1347" t="b">
            <v>0</v>
          </cell>
          <cell r="CG1347" t="b">
            <v>0</v>
          </cell>
          <cell r="CH1347" t="b">
            <v>0</v>
          </cell>
          <cell r="CP1347">
            <v>0</v>
          </cell>
          <cell r="CT1347" t="b">
            <v>0</v>
          </cell>
          <cell r="CV1347" t="b">
            <v>0</v>
          </cell>
          <cell r="CX1347" t="b">
            <v>0</v>
          </cell>
          <cell r="CZ1347" t="b">
            <v>0</v>
          </cell>
          <cell r="DB1347" t="b">
            <v>0</v>
          </cell>
          <cell r="DD1347" t="b">
            <v>0</v>
          </cell>
          <cell r="DF1347" t="b">
            <v>0</v>
          </cell>
          <cell r="DH1347" t="b">
            <v>0</v>
          </cell>
          <cell r="DJ1347" t="b">
            <v>0</v>
          </cell>
          <cell r="DL1347" t="b">
            <v>0</v>
          </cell>
          <cell r="DN1347" t="b">
            <v>0</v>
          </cell>
          <cell r="DP1347" t="b">
            <v>0</v>
          </cell>
          <cell r="DV1347">
            <v>0</v>
          </cell>
          <cell r="DX1347">
            <v>0</v>
          </cell>
          <cell r="DZ1347">
            <v>0</v>
          </cell>
          <cell r="EB1347">
            <v>0</v>
          </cell>
          <cell r="ED1347">
            <v>0</v>
          </cell>
          <cell r="EF1347">
            <v>0</v>
          </cell>
          <cell r="EJ1347">
            <v>0</v>
          </cell>
          <cell r="EL1347">
            <v>0</v>
          </cell>
          <cell r="EN1347">
            <v>0</v>
          </cell>
          <cell r="EP1347">
            <v>0</v>
          </cell>
          <cell r="ER1347">
            <v>0</v>
          </cell>
          <cell r="ET1347">
            <v>0</v>
          </cell>
          <cell r="EX1347">
            <v>0</v>
          </cell>
          <cell r="EZ1347">
            <v>0</v>
          </cell>
          <cell r="FD1347">
            <v>0</v>
          </cell>
          <cell r="FF1347">
            <v>0</v>
          </cell>
        </row>
        <row r="1348">
          <cell r="A1348" t="str">
            <v>Oskarshamn2</v>
          </cell>
          <cell r="B1348" t="str">
            <v>Sverige</v>
          </cell>
          <cell r="G1348">
            <v>602</v>
          </cell>
          <cell r="H1348">
            <v>0</v>
          </cell>
          <cell r="AK1348">
            <v>192.18393939393934</v>
          </cell>
          <cell r="AL1348">
            <v>0</v>
          </cell>
          <cell r="AN1348">
            <v>0</v>
          </cell>
          <cell r="AO1348">
            <v>180.6</v>
          </cell>
          <cell r="AP1348">
            <v>18060</v>
          </cell>
          <cell r="AQ1348">
            <v>126.42</v>
          </cell>
          <cell r="BG1348" t="b">
            <v>0</v>
          </cell>
          <cell r="BO1348" t="b">
            <v>0</v>
          </cell>
          <cell r="CA1348" t="b">
            <v>0</v>
          </cell>
          <cell r="CB1348" t="b">
            <v>0</v>
          </cell>
          <cell r="CD1348" t="b">
            <v>0</v>
          </cell>
          <cell r="CE1348" t="b">
            <v>0</v>
          </cell>
          <cell r="CG1348" t="b">
            <v>0</v>
          </cell>
          <cell r="CH1348" t="b">
            <v>0</v>
          </cell>
          <cell r="CP1348">
            <v>0</v>
          </cell>
          <cell r="CT1348" t="b">
            <v>0</v>
          </cell>
          <cell r="CV1348" t="b">
            <v>0</v>
          </cell>
          <cell r="CX1348" t="b">
            <v>0</v>
          </cell>
          <cell r="CZ1348" t="b">
            <v>0</v>
          </cell>
          <cell r="DB1348" t="b">
            <v>0</v>
          </cell>
          <cell r="DD1348" t="b">
            <v>0</v>
          </cell>
          <cell r="DF1348" t="b">
            <v>0</v>
          </cell>
          <cell r="DH1348" t="b">
            <v>0</v>
          </cell>
          <cell r="DJ1348" t="b">
            <v>0</v>
          </cell>
          <cell r="DL1348" t="b">
            <v>0</v>
          </cell>
          <cell r="DN1348" t="b">
            <v>0</v>
          </cell>
          <cell r="DP1348" t="b">
            <v>0</v>
          </cell>
          <cell r="DV1348">
            <v>0</v>
          </cell>
          <cell r="DX1348">
            <v>0</v>
          </cell>
          <cell r="DZ1348">
            <v>0</v>
          </cell>
          <cell r="EB1348">
            <v>0</v>
          </cell>
          <cell r="ED1348">
            <v>0</v>
          </cell>
          <cell r="EF1348">
            <v>0</v>
          </cell>
          <cell r="EJ1348">
            <v>0</v>
          </cell>
          <cell r="EL1348">
            <v>0</v>
          </cell>
          <cell r="EN1348">
            <v>0</v>
          </cell>
          <cell r="EP1348">
            <v>0</v>
          </cell>
          <cell r="ER1348">
            <v>0</v>
          </cell>
          <cell r="ET1348">
            <v>0</v>
          </cell>
          <cell r="EX1348">
            <v>0</v>
          </cell>
          <cell r="EZ1348">
            <v>0</v>
          </cell>
          <cell r="FD1348">
            <v>0</v>
          </cell>
          <cell r="FF1348">
            <v>0</v>
          </cell>
        </row>
        <row r="1349">
          <cell r="A1349" t="str">
            <v>Oskarshamn2</v>
          </cell>
          <cell r="B1349" t="str">
            <v>Sverige</v>
          </cell>
          <cell r="G1349">
            <v>702</v>
          </cell>
          <cell r="H1349">
            <v>0</v>
          </cell>
          <cell r="AK1349">
            <v>224.10818181818175</v>
          </cell>
          <cell r="AL1349">
            <v>0</v>
          </cell>
          <cell r="AN1349">
            <v>0</v>
          </cell>
          <cell r="AO1349">
            <v>210.6</v>
          </cell>
          <cell r="AP1349">
            <v>21060</v>
          </cell>
          <cell r="AQ1349">
            <v>147.41999999999999</v>
          </cell>
          <cell r="BG1349" t="b">
            <v>0</v>
          </cell>
          <cell r="BO1349" t="b">
            <v>0</v>
          </cell>
          <cell r="CA1349" t="b">
            <v>0</v>
          </cell>
          <cell r="CB1349" t="b">
            <v>0</v>
          </cell>
          <cell r="CD1349" t="b">
            <v>0</v>
          </cell>
          <cell r="CE1349" t="b">
            <v>0</v>
          </cell>
          <cell r="CG1349" t="b">
            <v>0</v>
          </cell>
          <cell r="CH1349" t="b">
            <v>0</v>
          </cell>
          <cell r="CP1349">
            <v>0</v>
          </cell>
          <cell r="CT1349" t="b">
            <v>0</v>
          </cell>
          <cell r="CV1349" t="b">
            <v>0</v>
          </cell>
          <cell r="CX1349" t="b">
            <v>0</v>
          </cell>
          <cell r="CZ1349" t="b">
            <v>0</v>
          </cell>
          <cell r="DB1349" t="b">
            <v>0</v>
          </cell>
          <cell r="DD1349" t="b">
            <v>0</v>
          </cell>
          <cell r="DF1349" t="b">
            <v>0</v>
          </cell>
          <cell r="DH1349" t="b">
            <v>0</v>
          </cell>
          <cell r="DJ1349" t="b">
            <v>0</v>
          </cell>
          <cell r="DL1349" t="b">
            <v>0</v>
          </cell>
          <cell r="DN1349" t="b">
            <v>0</v>
          </cell>
          <cell r="DP1349" t="b">
            <v>0</v>
          </cell>
          <cell r="DV1349">
            <v>0</v>
          </cell>
          <cell r="DX1349">
            <v>0</v>
          </cell>
          <cell r="DZ1349">
            <v>0</v>
          </cell>
          <cell r="EB1349">
            <v>0</v>
          </cell>
          <cell r="ED1349">
            <v>0</v>
          </cell>
          <cell r="EF1349">
            <v>0</v>
          </cell>
          <cell r="EJ1349">
            <v>0</v>
          </cell>
          <cell r="EL1349">
            <v>0</v>
          </cell>
          <cell r="EN1349">
            <v>0</v>
          </cell>
          <cell r="EP1349">
            <v>0</v>
          </cell>
          <cell r="ER1349">
            <v>0</v>
          </cell>
          <cell r="ET1349">
            <v>0</v>
          </cell>
          <cell r="EX1349">
            <v>0</v>
          </cell>
          <cell r="EZ1349">
            <v>0</v>
          </cell>
          <cell r="FD1349">
            <v>0</v>
          </cell>
          <cell r="FF1349">
            <v>0</v>
          </cell>
        </row>
        <row r="1350">
          <cell r="A1350" t="str">
            <v>Oskarshamn3</v>
          </cell>
          <cell r="B1350" t="str">
            <v>Sverige</v>
          </cell>
          <cell r="G1350">
            <v>1160</v>
          </cell>
          <cell r="H1350">
            <v>0</v>
          </cell>
          <cell r="AK1350">
            <v>388.82233333333335</v>
          </cell>
          <cell r="AL1350">
            <v>0</v>
          </cell>
          <cell r="AN1350">
            <v>0</v>
          </cell>
          <cell r="AO1350">
            <v>348</v>
          </cell>
          <cell r="AP1350">
            <v>34800</v>
          </cell>
          <cell r="AQ1350">
            <v>162.4</v>
          </cell>
          <cell r="BG1350" t="b">
            <v>0</v>
          </cell>
          <cell r="BO1350" t="b">
            <v>0</v>
          </cell>
          <cell r="CA1350" t="b">
            <v>0</v>
          </cell>
          <cell r="CB1350" t="b">
            <v>0</v>
          </cell>
          <cell r="CD1350" t="b">
            <v>0</v>
          </cell>
          <cell r="CE1350" t="b">
            <v>0</v>
          </cell>
          <cell r="CG1350" t="b">
            <v>0</v>
          </cell>
          <cell r="CH1350" t="b">
            <v>0</v>
          </cell>
          <cell r="CP1350">
            <v>0</v>
          </cell>
          <cell r="CT1350" t="b">
            <v>0</v>
          </cell>
          <cell r="CV1350" t="b">
            <v>0</v>
          </cell>
          <cell r="CX1350" t="b">
            <v>0</v>
          </cell>
          <cell r="CZ1350" t="b">
            <v>0</v>
          </cell>
          <cell r="DB1350" t="b">
            <v>0</v>
          </cell>
          <cell r="DD1350" t="b">
            <v>0</v>
          </cell>
          <cell r="DF1350" t="b">
            <v>0</v>
          </cell>
          <cell r="DH1350" t="b">
            <v>0</v>
          </cell>
          <cell r="DJ1350" t="b">
            <v>0</v>
          </cell>
          <cell r="DL1350" t="b">
            <v>0</v>
          </cell>
          <cell r="DN1350" t="b">
            <v>0</v>
          </cell>
          <cell r="DP1350" t="b">
            <v>0</v>
          </cell>
          <cell r="DV1350">
            <v>0</v>
          </cell>
          <cell r="DX1350">
            <v>0</v>
          </cell>
          <cell r="DZ1350">
            <v>0</v>
          </cell>
          <cell r="EB1350">
            <v>0</v>
          </cell>
          <cell r="ED1350">
            <v>0</v>
          </cell>
          <cell r="EF1350">
            <v>0</v>
          </cell>
          <cell r="EJ1350">
            <v>0</v>
          </cell>
          <cell r="EL1350">
            <v>0</v>
          </cell>
          <cell r="EN1350">
            <v>0</v>
          </cell>
          <cell r="EP1350">
            <v>0</v>
          </cell>
          <cell r="ER1350">
            <v>0</v>
          </cell>
          <cell r="ET1350">
            <v>0</v>
          </cell>
          <cell r="EX1350">
            <v>0</v>
          </cell>
          <cell r="EZ1350">
            <v>0</v>
          </cell>
          <cell r="FD1350">
            <v>0</v>
          </cell>
          <cell r="FF1350">
            <v>0</v>
          </cell>
        </row>
        <row r="1351">
          <cell r="A1351" t="str">
            <v>Oskarshamn3</v>
          </cell>
          <cell r="B1351" t="str">
            <v>Sverige</v>
          </cell>
          <cell r="G1351">
            <v>1160</v>
          </cell>
          <cell r="H1351">
            <v>0</v>
          </cell>
          <cell r="AK1351">
            <v>388.82233333333335</v>
          </cell>
          <cell r="AL1351">
            <v>0</v>
          </cell>
          <cell r="AN1351">
            <v>0</v>
          </cell>
          <cell r="AO1351">
            <v>348</v>
          </cell>
          <cell r="AP1351">
            <v>34800</v>
          </cell>
          <cell r="AQ1351">
            <v>626.40000000000009</v>
          </cell>
          <cell r="BG1351" t="b">
            <v>0</v>
          </cell>
          <cell r="BO1351" t="b">
            <v>0</v>
          </cell>
          <cell r="CA1351" t="b">
            <v>0</v>
          </cell>
          <cell r="CB1351" t="b">
            <v>0</v>
          </cell>
          <cell r="CD1351" t="b">
            <v>0</v>
          </cell>
          <cell r="CE1351" t="b">
            <v>0</v>
          </cell>
          <cell r="CG1351" t="b">
            <v>0</v>
          </cell>
          <cell r="CH1351" t="b">
            <v>0</v>
          </cell>
          <cell r="CP1351">
            <v>0</v>
          </cell>
          <cell r="CT1351" t="b">
            <v>0</v>
          </cell>
          <cell r="CV1351" t="b">
            <v>0</v>
          </cell>
          <cell r="CX1351" t="b">
            <v>0</v>
          </cell>
          <cell r="CZ1351" t="b">
            <v>0</v>
          </cell>
          <cell r="DB1351" t="b">
            <v>0</v>
          </cell>
          <cell r="DD1351" t="b">
            <v>0</v>
          </cell>
          <cell r="DF1351" t="b">
            <v>0</v>
          </cell>
          <cell r="DH1351" t="b">
            <v>0</v>
          </cell>
          <cell r="DJ1351" t="b">
            <v>0</v>
          </cell>
          <cell r="DL1351" t="b">
            <v>0</v>
          </cell>
          <cell r="DN1351" t="b">
            <v>0</v>
          </cell>
          <cell r="DP1351" t="b">
            <v>0</v>
          </cell>
          <cell r="DV1351">
            <v>0</v>
          </cell>
          <cell r="DX1351">
            <v>0</v>
          </cell>
          <cell r="DZ1351">
            <v>0</v>
          </cell>
          <cell r="EB1351">
            <v>0</v>
          </cell>
          <cell r="ED1351">
            <v>0</v>
          </cell>
          <cell r="EF1351">
            <v>0</v>
          </cell>
          <cell r="EJ1351">
            <v>0</v>
          </cell>
          <cell r="EL1351">
            <v>0</v>
          </cell>
          <cell r="EN1351">
            <v>0</v>
          </cell>
          <cell r="EP1351">
            <v>0</v>
          </cell>
          <cell r="ER1351">
            <v>0</v>
          </cell>
          <cell r="ET1351">
            <v>0</v>
          </cell>
          <cell r="EX1351">
            <v>0</v>
          </cell>
          <cell r="EZ1351">
            <v>0</v>
          </cell>
          <cell r="FD1351">
            <v>0</v>
          </cell>
          <cell r="FF1351">
            <v>0</v>
          </cell>
        </row>
        <row r="1352">
          <cell r="A1352" t="str">
            <v>Oskarshamn3</v>
          </cell>
          <cell r="B1352" t="str">
            <v>Sverige</v>
          </cell>
          <cell r="G1352">
            <v>1160</v>
          </cell>
          <cell r="H1352">
            <v>0</v>
          </cell>
          <cell r="AK1352">
            <v>388.82233333333335</v>
          </cell>
          <cell r="AL1352">
            <v>0</v>
          </cell>
          <cell r="AN1352">
            <v>0</v>
          </cell>
          <cell r="AO1352">
            <v>348</v>
          </cell>
          <cell r="AP1352">
            <v>34800</v>
          </cell>
          <cell r="AQ1352">
            <v>858.4</v>
          </cell>
          <cell r="BG1352" t="b">
            <v>0</v>
          </cell>
          <cell r="BO1352" t="b">
            <v>0</v>
          </cell>
          <cell r="CA1352" t="b">
            <v>0</v>
          </cell>
          <cell r="CB1352" t="b">
            <v>0</v>
          </cell>
          <cell r="CD1352" t="b">
            <v>0</v>
          </cell>
          <cell r="CE1352" t="b">
            <v>0</v>
          </cell>
          <cell r="CG1352" t="b">
            <v>0</v>
          </cell>
          <cell r="CH1352" t="b">
            <v>0</v>
          </cell>
          <cell r="CP1352">
            <v>0</v>
          </cell>
          <cell r="CT1352" t="b">
            <v>0</v>
          </cell>
          <cell r="CV1352" t="b">
            <v>0</v>
          </cell>
          <cell r="CX1352" t="b">
            <v>0</v>
          </cell>
          <cell r="CZ1352" t="b">
            <v>0</v>
          </cell>
          <cell r="DB1352" t="b">
            <v>0</v>
          </cell>
          <cell r="DD1352" t="b">
            <v>0</v>
          </cell>
          <cell r="DF1352" t="b">
            <v>0</v>
          </cell>
          <cell r="DH1352" t="b">
            <v>0</v>
          </cell>
          <cell r="DJ1352" t="b">
            <v>0</v>
          </cell>
          <cell r="DL1352" t="b">
            <v>0</v>
          </cell>
          <cell r="DN1352" t="b">
            <v>0</v>
          </cell>
          <cell r="DP1352" t="b">
            <v>0</v>
          </cell>
          <cell r="DV1352">
            <v>0</v>
          </cell>
          <cell r="DX1352">
            <v>0</v>
          </cell>
          <cell r="DZ1352">
            <v>0</v>
          </cell>
          <cell r="EB1352">
            <v>0</v>
          </cell>
          <cell r="ED1352">
            <v>0</v>
          </cell>
          <cell r="EF1352">
            <v>0</v>
          </cell>
          <cell r="EJ1352">
            <v>0</v>
          </cell>
          <cell r="EL1352">
            <v>0</v>
          </cell>
          <cell r="EN1352">
            <v>0</v>
          </cell>
          <cell r="EP1352">
            <v>0</v>
          </cell>
          <cell r="ER1352">
            <v>0</v>
          </cell>
          <cell r="ET1352">
            <v>0</v>
          </cell>
          <cell r="EX1352">
            <v>0</v>
          </cell>
          <cell r="EZ1352">
            <v>0</v>
          </cell>
          <cell r="FD1352">
            <v>0</v>
          </cell>
          <cell r="FF1352">
            <v>0</v>
          </cell>
        </row>
        <row r="1353">
          <cell r="A1353" t="str">
            <v>Oskarshamn3</v>
          </cell>
          <cell r="B1353" t="str">
            <v>Sverige</v>
          </cell>
          <cell r="G1353">
            <v>1160</v>
          </cell>
          <cell r="H1353">
            <v>0</v>
          </cell>
          <cell r="AK1353">
            <v>388.82233333333335</v>
          </cell>
          <cell r="AL1353">
            <v>0</v>
          </cell>
          <cell r="AN1353">
            <v>0</v>
          </cell>
          <cell r="AO1353">
            <v>348</v>
          </cell>
          <cell r="AP1353">
            <v>34800</v>
          </cell>
          <cell r="AQ1353">
            <v>359.6</v>
          </cell>
          <cell r="BG1353" t="b">
            <v>0</v>
          </cell>
          <cell r="BO1353" t="b">
            <v>0</v>
          </cell>
          <cell r="CA1353" t="b">
            <v>0</v>
          </cell>
          <cell r="CB1353" t="b">
            <v>0</v>
          </cell>
          <cell r="CD1353" t="b">
            <v>0</v>
          </cell>
          <cell r="CE1353" t="b">
            <v>0</v>
          </cell>
          <cell r="CG1353" t="b">
            <v>0</v>
          </cell>
          <cell r="CH1353" t="b">
            <v>0</v>
          </cell>
          <cell r="CP1353">
            <v>0</v>
          </cell>
          <cell r="CT1353" t="b">
            <v>0</v>
          </cell>
          <cell r="CV1353" t="b">
            <v>0</v>
          </cell>
          <cell r="CX1353" t="b">
            <v>0</v>
          </cell>
          <cell r="CZ1353" t="b">
            <v>0</v>
          </cell>
          <cell r="DB1353" t="b">
            <v>0</v>
          </cell>
          <cell r="DD1353" t="b">
            <v>0</v>
          </cell>
          <cell r="DF1353" t="b">
            <v>0</v>
          </cell>
          <cell r="DH1353" t="b">
            <v>0</v>
          </cell>
          <cell r="DJ1353" t="b">
            <v>0</v>
          </cell>
          <cell r="DL1353" t="b">
            <v>0</v>
          </cell>
          <cell r="DN1353" t="b">
            <v>0</v>
          </cell>
          <cell r="DP1353" t="b">
            <v>0</v>
          </cell>
          <cell r="DV1353">
            <v>0</v>
          </cell>
          <cell r="DX1353">
            <v>0</v>
          </cell>
          <cell r="DZ1353">
            <v>0</v>
          </cell>
          <cell r="EB1353">
            <v>0</v>
          </cell>
          <cell r="ED1353">
            <v>0</v>
          </cell>
          <cell r="EF1353">
            <v>0</v>
          </cell>
          <cell r="EJ1353">
            <v>0</v>
          </cell>
          <cell r="EL1353">
            <v>0</v>
          </cell>
          <cell r="EN1353">
            <v>0</v>
          </cell>
          <cell r="EP1353">
            <v>0</v>
          </cell>
          <cell r="ER1353">
            <v>0</v>
          </cell>
          <cell r="ET1353">
            <v>0</v>
          </cell>
          <cell r="EX1353">
            <v>0</v>
          </cell>
          <cell r="EZ1353">
            <v>0</v>
          </cell>
          <cell r="FD1353">
            <v>0</v>
          </cell>
          <cell r="FF1353">
            <v>0</v>
          </cell>
        </row>
        <row r="1354">
          <cell r="A1354" t="str">
            <v>Oskarshamn3</v>
          </cell>
          <cell r="B1354" t="str">
            <v>Sverige</v>
          </cell>
          <cell r="G1354">
            <v>1410</v>
          </cell>
          <cell r="H1354">
            <v>0</v>
          </cell>
          <cell r="AK1354">
            <v>472.62025</v>
          </cell>
          <cell r="AL1354">
            <v>0</v>
          </cell>
          <cell r="AN1354">
            <v>0</v>
          </cell>
          <cell r="AO1354">
            <v>423</v>
          </cell>
          <cell r="AP1354">
            <v>42300</v>
          </cell>
          <cell r="AQ1354">
            <v>296.09999999999997</v>
          </cell>
          <cell r="BG1354" t="b">
            <v>0</v>
          </cell>
          <cell r="BO1354" t="b">
            <v>0</v>
          </cell>
          <cell r="CA1354" t="b">
            <v>0</v>
          </cell>
          <cell r="CB1354" t="b">
            <v>0</v>
          </cell>
          <cell r="CD1354" t="b">
            <v>0</v>
          </cell>
          <cell r="CE1354" t="b">
            <v>0</v>
          </cell>
          <cell r="CG1354" t="b">
            <v>0</v>
          </cell>
          <cell r="CH1354" t="b">
            <v>0</v>
          </cell>
          <cell r="CP1354">
            <v>0</v>
          </cell>
          <cell r="CT1354" t="b">
            <v>0</v>
          </cell>
          <cell r="CV1354" t="b">
            <v>0</v>
          </cell>
          <cell r="CX1354" t="b">
            <v>0</v>
          </cell>
          <cell r="CZ1354" t="b">
            <v>0</v>
          </cell>
          <cell r="DB1354" t="b">
            <v>0</v>
          </cell>
          <cell r="DD1354" t="b">
            <v>0</v>
          </cell>
          <cell r="DF1354" t="b">
            <v>0</v>
          </cell>
          <cell r="DH1354" t="b">
            <v>0</v>
          </cell>
          <cell r="DJ1354" t="b">
            <v>0</v>
          </cell>
          <cell r="DL1354" t="b">
            <v>0</v>
          </cell>
          <cell r="DN1354" t="b">
            <v>0</v>
          </cell>
          <cell r="DP1354" t="b">
            <v>0</v>
          </cell>
          <cell r="DV1354">
            <v>0</v>
          </cell>
          <cell r="DX1354">
            <v>0</v>
          </cell>
          <cell r="DZ1354">
            <v>0</v>
          </cell>
          <cell r="EB1354">
            <v>0</v>
          </cell>
          <cell r="ED1354">
            <v>0</v>
          </cell>
          <cell r="EF1354">
            <v>0</v>
          </cell>
          <cell r="EJ1354">
            <v>0</v>
          </cell>
          <cell r="EL1354">
            <v>0</v>
          </cell>
          <cell r="EN1354">
            <v>0</v>
          </cell>
          <cell r="EP1354">
            <v>0</v>
          </cell>
          <cell r="ER1354">
            <v>0</v>
          </cell>
          <cell r="ET1354">
            <v>0</v>
          </cell>
          <cell r="EX1354">
            <v>0</v>
          </cell>
          <cell r="EZ1354">
            <v>0</v>
          </cell>
          <cell r="FD1354">
            <v>0</v>
          </cell>
          <cell r="FF1354">
            <v>0</v>
          </cell>
        </row>
        <row r="1355">
          <cell r="A1355" t="str">
            <v>Ringhals1</v>
          </cell>
          <cell r="B1355" t="str">
            <v>Sverige</v>
          </cell>
          <cell r="G1355">
            <v>835</v>
          </cell>
          <cell r="H1355">
            <v>0</v>
          </cell>
          <cell r="AK1355">
            <v>261.77249999999998</v>
          </cell>
          <cell r="AL1355">
            <v>0</v>
          </cell>
          <cell r="AN1355">
            <v>0</v>
          </cell>
          <cell r="AO1355">
            <v>250.5</v>
          </cell>
          <cell r="AP1355">
            <v>25050</v>
          </cell>
          <cell r="AQ1355">
            <v>116.9</v>
          </cell>
          <cell r="BG1355" t="b">
            <v>0</v>
          </cell>
          <cell r="BO1355" t="b">
            <v>0</v>
          </cell>
          <cell r="CA1355" t="b">
            <v>0</v>
          </cell>
          <cell r="CB1355" t="b">
            <v>0</v>
          </cell>
          <cell r="CD1355" t="b">
            <v>0</v>
          </cell>
          <cell r="CE1355" t="b">
            <v>0</v>
          </cell>
          <cell r="CG1355" t="b">
            <v>0</v>
          </cell>
          <cell r="CH1355" t="b">
            <v>0</v>
          </cell>
          <cell r="CP1355">
            <v>0</v>
          </cell>
          <cell r="CT1355" t="b">
            <v>0</v>
          </cell>
          <cell r="CV1355" t="b">
            <v>0</v>
          </cell>
          <cell r="CX1355" t="b">
            <v>0</v>
          </cell>
          <cell r="CZ1355" t="b">
            <v>0</v>
          </cell>
          <cell r="DB1355" t="b">
            <v>0</v>
          </cell>
          <cell r="DD1355" t="b">
            <v>0</v>
          </cell>
          <cell r="DF1355" t="b">
            <v>0</v>
          </cell>
          <cell r="DH1355" t="b">
            <v>0</v>
          </cell>
          <cell r="DJ1355" t="b">
            <v>0</v>
          </cell>
          <cell r="DL1355" t="b">
            <v>0</v>
          </cell>
          <cell r="DN1355" t="b">
            <v>0</v>
          </cell>
          <cell r="DP1355" t="b">
            <v>0</v>
          </cell>
          <cell r="DV1355">
            <v>0</v>
          </cell>
          <cell r="DX1355">
            <v>0</v>
          </cell>
          <cell r="DZ1355">
            <v>0</v>
          </cell>
          <cell r="EB1355">
            <v>0</v>
          </cell>
          <cell r="ED1355">
            <v>0</v>
          </cell>
          <cell r="EF1355">
            <v>0</v>
          </cell>
          <cell r="EJ1355">
            <v>0</v>
          </cell>
          <cell r="EL1355">
            <v>0</v>
          </cell>
          <cell r="EN1355">
            <v>0</v>
          </cell>
          <cell r="EP1355">
            <v>0</v>
          </cell>
          <cell r="ER1355">
            <v>0</v>
          </cell>
          <cell r="ET1355">
            <v>0</v>
          </cell>
          <cell r="EX1355">
            <v>0</v>
          </cell>
          <cell r="EZ1355">
            <v>0</v>
          </cell>
          <cell r="FD1355">
            <v>0</v>
          </cell>
          <cell r="FF1355">
            <v>0</v>
          </cell>
        </row>
        <row r="1356">
          <cell r="A1356" t="str">
            <v>Ringhals1</v>
          </cell>
          <cell r="B1356" t="str">
            <v>Sverige</v>
          </cell>
          <cell r="G1356">
            <v>880</v>
          </cell>
          <cell r="H1356">
            <v>0</v>
          </cell>
          <cell r="AK1356">
            <v>275.88</v>
          </cell>
          <cell r="AL1356">
            <v>0</v>
          </cell>
          <cell r="AN1356">
            <v>0</v>
          </cell>
          <cell r="AO1356">
            <v>264</v>
          </cell>
          <cell r="AP1356">
            <v>26400</v>
          </cell>
          <cell r="AQ1356">
            <v>123.20000000000002</v>
          </cell>
          <cell r="BG1356" t="b">
            <v>0</v>
          </cell>
          <cell r="BO1356" t="b">
            <v>0</v>
          </cell>
          <cell r="CA1356" t="b">
            <v>0</v>
          </cell>
          <cell r="CB1356" t="b">
            <v>0</v>
          </cell>
          <cell r="CD1356" t="b">
            <v>0</v>
          </cell>
          <cell r="CE1356" t="b">
            <v>0</v>
          </cell>
          <cell r="CG1356" t="b">
            <v>0</v>
          </cell>
          <cell r="CH1356" t="b">
            <v>0</v>
          </cell>
          <cell r="CP1356">
            <v>0</v>
          </cell>
          <cell r="CT1356" t="b">
            <v>0</v>
          </cell>
          <cell r="CV1356" t="b">
            <v>0</v>
          </cell>
          <cell r="CX1356" t="b">
            <v>0</v>
          </cell>
          <cell r="CZ1356" t="b">
            <v>0</v>
          </cell>
          <cell r="DB1356" t="b">
            <v>0</v>
          </cell>
          <cell r="DD1356" t="b">
            <v>0</v>
          </cell>
          <cell r="DF1356" t="b">
            <v>0</v>
          </cell>
          <cell r="DH1356" t="b">
            <v>0</v>
          </cell>
          <cell r="DJ1356" t="b">
            <v>0</v>
          </cell>
          <cell r="DL1356" t="b">
            <v>0</v>
          </cell>
          <cell r="DN1356" t="b">
            <v>0</v>
          </cell>
          <cell r="DP1356" t="b">
            <v>0</v>
          </cell>
          <cell r="DV1356">
            <v>0</v>
          </cell>
          <cell r="DX1356">
            <v>0</v>
          </cell>
          <cell r="DZ1356">
            <v>0</v>
          </cell>
          <cell r="EB1356">
            <v>0</v>
          </cell>
          <cell r="ED1356">
            <v>0</v>
          </cell>
          <cell r="EF1356">
            <v>0</v>
          </cell>
          <cell r="EJ1356">
            <v>0</v>
          </cell>
          <cell r="EL1356">
            <v>0</v>
          </cell>
          <cell r="EN1356">
            <v>0</v>
          </cell>
          <cell r="EP1356">
            <v>0</v>
          </cell>
          <cell r="ER1356">
            <v>0</v>
          </cell>
          <cell r="ET1356">
            <v>0</v>
          </cell>
          <cell r="EX1356">
            <v>0</v>
          </cell>
          <cell r="EZ1356">
            <v>0</v>
          </cell>
          <cell r="FD1356">
            <v>0</v>
          </cell>
          <cell r="FF1356">
            <v>0</v>
          </cell>
        </row>
        <row r="1357">
          <cell r="A1357" t="str">
            <v>Ringhals1</v>
          </cell>
          <cell r="B1357" t="str">
            <v>Sverige</v>
          </cell>
          <cell r="G1357">
            <v>880</v>
          </cell>
          <cell r="H1357">
            <v>0</v>
          </cell>
          <cell r="AK1357">
            <v>275.88</v>
          </cell>
          <cell r="AL1357">
            <v>0</v>
          </cell>
          <cell r="AN1357">
            <v>0</v>
          </cell>
          <cell r="AO1357">
            <v>264</v>
          </cell>
          <cell r="AP1357">
            <v>26400</v>
          </cell>
          <cell r="AQ1357">
            <v>739.19999999999993</v>
          </cell>
          <cell r="BG1357" t="b">
            <v>0</v>
          </cell>
          <cell r="BO1357" t="b">
            <v>0</v>
          </cell>
          <cell r="CA1357" t="b">
            <v>0</v>
          </cell>
          <cell r="CB1357" t="b">
            <v>0</v>
          </cell>
          <cell r="CD1357" t="b">
            <v>0</v>
          </cell>
          <cell r="CE1357" t="b">
            <v>0</v>
          </cell>
          <cell r="CG1357" t="b">
            <v>0</v>
          </cell>
          <cell r="CH1357" t="b">
            <v>0</v>
          </cell>
          <cell r="CP1357">
            <v>0</v>
          </cell>
          <cell r="CT1357" t="b">
            <v>0</v>
          </cell>
          <cell r="CV1357" t="b">
            <v>0</v>
          </cell>
          <cell r="CX1357" t="b">
            <v>0</v>
          </cell>
          <cell r="CZ1357" t="b">
            <v>0</v>
          </cell>
          <cell r="DB1357" t="b">
            <v>0</v>
          </cell>
          <cell r="DD1357" t="b">
            <v>0</v>
          </cell>
          <cell r="DF1357" t="b">
            <v>0</v>
          </cell>
          <cell r="DH1357" t="b">
            <v>0</v>
          </cell>
          <cell r="DJ1357" t="b">
            <v>0</v>
          </cell>
          <cell r="DL1357" t="b">
            <v>0</v>
          </cell>
          <cell r="DN1357" t="b">
            <v>0</v>
          </cell>
          <cell r="DP1357" t="b">
            <v>0</v>
          </cell>
          <cell r="DV1357">
            <v>0</v>
          </cell>
          <cell r="DX1357">
            <v>0</v>
          </cell>
          <cell r="DZ1357">
            <v>0</v>
          </cell>
          <cell r="EB1357">
            <v>0</v>
          </cell>
          <cell r="ED1357">
            <v>0</v>
          </cell>
          <cell r="EF1357">
            <v>0</v>
          </cell>
          <cell r="EJ1357">
            <v>0</v>
          </cell>
          <cell r="EL1357">
            <v>0</v>
          </cell>
          <cell r="EN1357">
            <v>0</v>
          </cell>
          <cell r="EP1357">
            <v>0</v>
          </cell>
          <cell r="ER1357">
            <v>0</v>
          </cell>
          <cell r="ET1357">
            <v>0</v>
          </cell>
          <cell r="EX1357">
            <v>0</v>
          </cell>
          <cell r="EZ1357">
            <v>0</v>
          </cell>
          <cell r="FD1357">
            <v>0</v>
          </cell>
          <cell r="FF1357">
            <v>0</v>
          </cell>
        </row>
        <row r="1358">
          <cell r="A1358" t="str">
            <v>Ringhals1</v>
          </cell>
          <cell r="B1358" t="str">
            <v>Sverige</v>
          </cell>
          <cell r="G1358">
            <v>880</v>
          </cell>
          <cell r="H1358">
            <v>0</v>
          </cell>
          <cell r="AK1358">
            <v>275.88</v>
          </cell>
          <cell r="AL1358">
            <v>0</v>
          </cell>
          <cell r="AN1358">
            <v>0</v>
          </cell>
          <cell r="AO1358">
            <v>264</v>
          </cell>
          <cell r="AP1358">
            <v>26400</v>
          </cell>
          <cell r="AQ1358">
            <v>501.59999999999997</v>
          </cell>
          <cell r="BG1358" t="b">
            <v>0</v>
          </cell>
          <cell r="BO1358" t="b">
            <v>0</v>
          </cell>
          <cell r="CA1358" t="b">
            <v>0</v>
          </cell>
          <cell r="CB1358" t="b">
            <v>0</v>
          </cell>
          <cell r="CD1358" t="b">
            <v>0</v>
          </cell>
          <cell r="CE1358" t="b">
            <v>0</v>
          </cell>
          <cell r="CG1358" t="b">
            <v>0</v>
          </cell>
          <cell r="CH1358" t="b">
            <v>0</v>
          </cell>
          <cell r="CP1358">
            <v>0</v>
          </cell>
          <cell r="CT1358" t="b">
            <v>0</v>
          </cell>
          <cell r="CV1358" t="b">
            <v>0</v>
          </cell>
          <cell r="CX1358" t="b">
            <v>0</v>
          </cell>
          <cell r="CZ1358" t="b">
            <v>0</v>
          </cell>
          <cell r="DB1358" t="b">
            <v>0</v>
          </cell>
          <cell r="DD1358" t="b">
            <v>0</v>
          </cell>
          <cell r="DF1358" t="b">
            <v>0</v>
          </cell>
          <cell r="DH1358" t="b">
            <v>0</v>
          </cell>
          <cell r="DJ1358" t="b">
            <v>0</v>
          </cell>
          <cell r="DL1358" t="b">
            <v>0</v>
          </cell>
          <cell r="DN1358" t="b">
            <v>0</v>
          </cell>
          <cell r="DP1358" t="b">
            <v>0</v>
          </cell>
          <cell r="DV1358">
            <v>0</v>
          </cell>
          <cell r="DX1358">
            <v>0</v>
          </cell>
          <cell r="DZ1358">
            <v>0</v>
          </cell>
          <cell r="EB1358">
            <v>0</v>
          </cell>
          <cell r="ED1358">
            <v>0</v>
          </cell>
          <cell r="EF1358">
            <v>0</v>
          </cell>
          <cell r="EJ1358">
            <v>0</v>
          </cell>
          <cell r="EL1358">
            <v>0</v>
          </cell>
          <cell r="EN1358">
            <v>0</v>
          </cell>
          <cell r="EP1358">
            <v>0</v>
          </cell>
          <cell r="ER1358">
            <v>0</v>
          </cell>
          <cell r="ET1358">
            <v>0</v>
          </cell>
          <cell r="EX1358">
            <v>0</v>
          </cell>
          <cell r="EZ1358">
            <v>0</v>
          </cell>
          <cell r="FD1358">
            <v>0</v>
          </cell>
          <cell r="FF1358">
            <v>0</v>
          </cell>
        </row>
        <row r="1359">
          <cell r="A1359" t="str">
            <v>Ringhals1</v>
          </cell>
          <cell r="B1359" t="str">
            <v>Sverige</v>
          </cell>
          <cell r="G1359">
            <v>880</v>
          </cell>
          <cell r="H1359">
            <v>0</v>
          </cell>
          <cell r="AK1359">
            <v>275.88</v>
          </cell>
          <cell r="AL1359">
            <v>0</v>
          </cell>
          <cell r="AN1359">
            <v>0</v>
          </cell>
          <cell r="AO1359">
            <v>264</v>
          </cell>
          <cell r="AP1359">
            <v>26400</v>
          </cell>
          <cell r="AQ1359">
            <v>176</v>
          </cell>
          <cell r="BG1359" t="b">
            <v>0</v>
          </cell>
          <cell r="BO1359" t="b">
            <v>0</v>
          </cell>
          <cell r="CA1359" t="b">
            <v>0</v>
          </cell>
          <cell r="CB1359" t="b">
            <v>0</v>
          </cell>
          <cell r="CD1359" t="b">
            <v>0</v>
          </cell>
          <cell r="CE1359" t="b">
            <v>0</v>
          </cell>
          <cell r="CG1359" t="b">
            <v>0</v>
          </cell>
          <cell r="CH1359" t="b">
            <v>0</v>
          </cell>
          <cell r="CP1359">
            <v>0</v>
          </cell>
          <cell r="CT1359" t="b">
            <v>0</v>
          </cell>
          <cell r="CV1359" t="b">
            <v>0</v>
          </cell>
          <cell r="CX1359" t="b">
            <v>0</v>
          </cell>
          <cell r="CZ1359" t="b">
            <v>0</v>
          </cell>
          <cell r="DB1359" t="b">
            <v>0</v>
          </cell>
          <cell r="DD1359" t="b">
            <v>0</v>
          </cell>
          <cell r="DF1359" t="b">
            <v>0</v>
          </cell>
          <cell r="DH1359" t="b">
            <v>0</v>
          </cell>
          <cell r="DJ1359" t="b">
            <v>0</v>
          </cell>
          <cell r="DL1359" t="b">
            <v>0</v>
          </cell>
          <cell r="DN1359" t="b">
            <v>0</v>
          </cell>
          <cell r="DP1359" t="b">
            <v>0</v>
          </cell>
          <cell r="DV1359">
            <v>0</v>
          </cell>
          <cell r="DX1359">
            <v>0</v>
          </cell>
          <cell r="DZ1359">
            <v>0</v>
          </cell>
          <cell r="EB1359">
            <v>0</v>
          </cell>
          <cell r="ED1359">
            <v>0</v>
          </cell>
          <cell r="EF1359">
            <v>0</v>
          </cell>
          <cell r="EJ1359">
            <v>0</v>
          </cell>
          <cell r="EL1359">
            <v>0</v>
          </cell>
          <cell r="EN1359">
            <v>0</v>
          </cell>
          <cell r="EP1359">
            <v>0</v>
          </cell>
          <cell r="ER1359">
            <v>0</v>
          </cell>
          <cell r="ET1359">
            <v>0</v>
          </cell>
          <cell r="EX1359">
            <v>0</v>
          </cell>
          <cell r="EZ1359">
            <v>0</v>
          </cell>
          <cell r="FD1359">
            <v>0</v>
          </cell>
          <cell r="FF1359">
            <v>0</v>
          </cell>
        </row>
        <row r="1360">
          <cell r="A1360" t="str">
            <v>Ringhals1</v>
          </cell>
          <cell r="B1360" t="str">
            <v>Sverige</v>
          </cell>
          <cell r="G1360">
            <v>880</v>
          </cell>
          <cell r="H1360">
            <v>0</v>
          </cell>
          <cell r="AK1360">
            <v>275.88</v>
          </cell>
          <cell r="AL1360">
            <v>0</v>
          </cell>
          <cell r="AN1360">
            <v>0</v>
          </cell>
          <cell r="AO1360">
            <v>264</v>
          </cell>
          <cell r="AP1360">
            <v>26400</v>
          </cell>
          <cell r="AQ1360">
            <v>184.79999999999998</v>
          </cell>
          <cell r="BG1360" t="b">
            <v>0</v>
          </cell>
          <cell r="BO1360" t="b">
            <v>0</v>
          </cell>
          <cell r="CA1360" t="b">
            <v>0</v>
          </cell>
          <cell r="CB1360" t="b">
            <v>0</v>
          </cell>
          <cell r="CD1360" t="b">
            <v>0</v>
          </cell>
          <cell r="CE1360" t="b">
            <v>0</v>
          </cell>
          <cell r="CG1360" t="b">
            <v>0</v>
          </cell>
          <cell r="CH1360" t="b">
            <v>0</v>
          </cell>
          <cell r="CP1360">
            <v>0</v>
          </cell>
          <cell r="CT1360" t="b">
            <v>0</v>
          </cell>
          <cell r="CV1360" t="b">
            <v>0</v>
          </cell>
          <cell r="CX1360" t="b">
            <v>0</v>
          </cell>
          <cell r="CZ1360" t="b">
            <v>0</v>
          </cell>
          <cell r="DB1360" t="b">
            <v>0</v>
          </cell>
          <cell r="DD1360" t="b">
            <v>0</v>
          </cell>
          <cell r="DF1360" t="b">
            <v>0</v>
          </cell>
          <cell r="DH1360" t="b">
            <v>0</v>
          </cell>
          <cell r="DJ1360" t="b">
            <v>0</v>
          </cell>
          <cell r="DL1360" t="b">
            <v>0</v>
          </cell>
          <cell r="DN1360" t="b">
            <v>0</v>
          </cell>
          <cell r="DP1360" t="b">
            <v>0</v>
          </cell>
          <cell r="DV1360">
            <v>0</v>
          </cell>
          <cell r="DX1360">
            <v>0</v>
          </cell>
          <cell r="DZ1360">
            <v>0</v>
          </cell>
          <cell r="EB1360">
            <v>0</v>
          </cell>
          <cell r="ED1360">
            <v>0</v>
          </cell>
          <cell r="EF1360">
            <v>0</v>
          </cell>
          <cell r="EJ1360">
            <v>0</v>
          </cell>
          <cell r="EL1360">
            <v>0</v>
          </cell>
          <cell r="EN1360">
            <v>0</v>
          </cell>
          <cell r="EP1360">
            <v>0</v>
          </cell>
          <cell r="ER1360">
            <v>0</v>
          </cell>
          <cell r="ET1360">
            <v>0</v>
          </cell>
          <cell r="EX1360">
            <v>0</v>
          </cell>
          <cell r="EZ1360">
            <v>0</v>
          </cell>
          <cell r="FD1360">
            <v>0</v>
          </cell>
          <cell r="FF1360">
            <v>0</v>
          </cell>
        </row>
        <row r="1361">
          <cell r="A1361" t="str">
            <v>Ringhals2</v>
          </cell>
          <cell r="B1361" t="str">
            <v>Sverige</v>
          </cell>
          <cell r="G1361">
            <v>870</v>
          </cell>
          <cell r="H1361">
            <v>0</v>
          </cell>
          <cell r="AK1361">
            <v>271.09199999999993</v>
          </cell>
          <cell r="AL1361">
            <v>0</v>
          </cell>
          <cell r="AN1361">
            <v>0</v>
          </cell>
          <cell r="AO1361">
            <v>261</v>
          </cell>
          <cell r="AP1361">
            <v>26100</v>
          </cell>
          <cell r="AQ1361">
            <v>121.80000000000001</v>
          </cell>
          <cell r="BG1361" t="b">
            <v>0</v>
          </cell>
          <cell r="BO1361" t="b">
            <v>0</v>
          </cell>
          <cell r="CA1361" t="b">
            <v>0</v>
          </cell>
          <cell r="CB1361" t="b">
            <v>0</v>
          </cell>
          <cell r="CD1361" t="b">
            <v>0</v>
          </cell>
          <cell r="CE1361" t="b">
            <v>0</v>
          </cell>
          <cell r="CG1361" t="b">
            <v>0</v>
          </cell>
          <cell r="CH1361" t="b">
            <v>0</v>
          </cell>
          <cell r="CP1361">
            <v>0</v>
          </cell>
          <cell r="CT1361" t="b">
            <v>0</v>
          </cell>
          <cell r="CV1361" t="b">
            <v>0</v>
          </cell>
          <cell r="CX1361" t="b">
            <v>0</v>
          </cell>
          <cell r="CZ1361" t="b">
            <v>0</v>
          </cell>
          <cell r="DB1361" t="b">
            <v>0</v>
          </cell>
          <cell r="DD1361" t="b">
            <v>0</v>
          </cell>
          <cell r="DF1361" t="b">
            <v>0</v>
          </cell>
          <cell r="DH1361" t="b">
            <v>0</v>
          </cell>
          <cell r="DJ1361" t="b">
            <v>0</v>
          </cell>
          <cell r="DL1361" t="b">
            <v>0</v>
          </cell>
          <cell r="DN1361" t="b">
            <v>0</v>
          </cell>
          <cell r="DP1361" t="b">
            <v>0</v>
          </cell>
          <cell r="DV1361">
            <v>0</v>
          </cell>
          <cell r="DX1361">
            <v>0</v>
          </cell>
          <cell r="DZ1361">
            <v>0</v>
          </cell>
          <cell r="EB1361">
            <v>0</v>
          </cell>
          <cell r="ED1361">
            <v>0</v>
          </cell>
          <cell r="EF1361">
            <v>0</v>
          </cell>
          <cell r="EJ1361">
            <v>0</v>
          </cell>
          <cell r="EL1361">
            <v>0</v>
          </cell>
          <cell r="EN1361">
            <v>0</v>
          </cell>
          <cell r="EP1361">
            <v>0</v>
          </cell>
          <cell r="ER1361">
            <v>0</v>
          </cell>
          <cell r="ET1361">
            <v>0</v>
          </cell>
          <cell r="EX1361">
            <v>0</v>
          </cell>
          <cell r="EZ1361">
            <v>0</v>
          </cell>
          <cell r="FD1361">
            <v>0</v>
          </cell>
          <cell r="FF1361">
            <v>0</v>
          </cell>
        </row>
        <row r="1362">
          <cell r="A1362" t="str">
            <v>Ringhals2</v>
          </cell>
          <cell r="B1362" t="str">
            <v>Sverige</v>
          </cell>
          <cell r="G1362">
            <v>870</v>
          </cell>
          <cell r="H1362">
            <v>0</v>
          </cell>
          <cell r="AK1362">
            <v>271.09199999999993</v>
          </cell>
          <cell r="AL1362">
            <v>0</v>
          </cell>
          <cell r="AN1362">
            <v>0</v>
          </cell>
          <cell r="AO1362">
            <v>261</v>
          </cell>
          <cell r="AP1362">
            <v>26100</v>
          </cell>
          <cell r="AQ1362">
            <v>556.80000000000007</v>
          </cell>
          <cell r="BG1362" t="b">
            <v>0</v>
          </cell>
          <cell r="BO1362" t="b">
            <v>0</v>
          </cell>
          <cell r="CA1362" t="b">
            <v>0</v>
          </cell>
          <cell r="CB1362" t="b">
            <v>0</v>
          </cell>
          <cell r="CD1362" t="b">
            <v>0</v>
          </cell>
          <cell r="CE1362" t="b">
            <v>0</v>
          </cell>
          <cell r="CG1362" t="b">
            <v>0</v>
          </cell>
          <cell r="CH1362" t="b">
            <v>0</v>
          </cell>
          <cell r="CP1362">
            <v>0</v>
          </cell>
          <cell r="CT1362" t="b">
            <v>0</v>
          </cell>
          <cell r="CV1362" t="b">
            <v>0</v>
          </cell>
          <cell r="CX1362" t="b">
            <v>0</v>
          </cell>
          <cell r="CZ1362" t="b">
            <v>0</v>
          </cell>
          <cell r="DB1362" t="b">
            <v>0</v>
          </cell>
          <cell r="DD1362" t="b">
            <v>0</v>
          </cell>
          <cell r="DF1362" t="b">
            <v>0</v>
          </cell>
          <cell r="DH1362" t="b">
            <v>0</v>
          </cell>
          <cell r="DJ1362" t="b">
            <v>0</v>
          </cell>
          <cell r="DL1362" t="b">
            <v>0</v>
          </cell>
          <cell r="DN1362" t="b">
            <v>0</v>
          </cell>
          <cell r="DP1362" t="b">
            <v>0</v>
          </cell>
          <cell r="DV1362">
            <v>0</v>
          </cell>
          <cell r="DX1362">
            <v>0</v>
          </cell>
          <cell r="DZ1362">
            <v>0</v>
          </cell>
          <cell r="EB1362">
            <v>0</v>
          </cell>
          <cell r="ED1362">
            <v>0</v>
          </cell>
          <cell r="EF1362">
            <v>0</v>
          </cell>
          <cell r="EJ1362">
            <v>0</v>
          </cell>
          <cell r="EL1362">
            <v>0</v>
          </cell>
          <cell r="EN1362">
            <v>0</v>
          </cell>
          <cell r="EP1362">
            <v>0</v>
          </cell>
          <cell r="ER1362">
            <v>0</v>
          </cell>
          <cell r="ET1362">
            <v>0</v>
          </cell>
          <cell r="EX1362">
            <v>0</v>
          </cell>
          <cell r="EZ1362">
            <v>0</v>
          </cell>
          <cell r="FD1362">
            <v>0</v>
          </cell>
          <cell r="FF1362">
            <v>0</v>
          </cell>
        </row>
        <row r="1363">
          <cell r="A1363" t="str">
            <v>Ringhals2</v>
          </cell>
          <cell r="B1363" t="str">
            <v>Sverige</v>
          </cell>
          <cell r="G1363">
            <v>870</v>
          </cell>
          <cell r="H1363">
            <v>0</v>
          </cell>
          <cell r="AK1363">
            <v>271.09199999999993</v>
          </cell>
          <cell r="AL1363">
            <v>0</v>
          </cell>
          <cell r="AN1363">
            <v>0</v>
          </cell>
          <cell r="AO1363">
            <v>261</v>
          </cell>
          <cell r="AP1363">
            <v>26100</v>
          </cell>
          <cell r="AQ1363">
            <v>191.4</v>
          </cell>
          <cell r="BG1363" t="b">
            <v>0</v>
          </cell>
          <cell r="BO1363" t="b">
            <v>0</v>
          </cell>
          <cell r="CA1363" t="b">
            <v>0</v>
          </cell>
          <cell r="CB1363" t="b">
            <v>0</v>
          </cell>
          <cell r="CD1363" t="b">
            <v>0</v>
          </cell>
          <cell r="CE1363" t="b">
            <v>0</v>
          </cell>
          <cell r="CG1363" t="b">
            <v>0</v>
          </cell>
          <cell r="CH1363" t="b">
            <v>0</v>
          </cell>
          <cell r="CP1363">
            <v>0</v>
          </cell>
          <cell r="CT1363" t="b">
            <v>0</v>
          </cell>
          <cell r="CV1363" t="b">
            <v>0</v>
          </cell>
          <cell r="CX1363" t="b">
            <v>0</v>
          </cell>
          <cell r="CZ1363" t="b">
            <v>0</v>
          </cell>
          <cell r="DB1363" t="b">
            <v>0</v>
          </cell>
          <cell r="DD1363" t="b">
            <v>0</v>
          </cell>
          <cell r="DF1363" t="b">
            <v>0</v>
          </cell>
          <cell r="DH1363" t="b">
            <v>0</v>
          </cell>
          <cell r="DJ1363" t="b">
            <v>0</v>
          </cell>
          <cell r="DL1363" t="b">
            <v>0</v>
          </cell>
          <cell r="DN1363" t="b">
            <v>0</v>
          </cell>
          <cell r="DP1363" t="b">
            <v>0</v>
          </cell>
          <cell r="DV1363">
            <v>0</v>
          </cell>
          <cell r="DX1363">
            <v>0</v>
          </cell>
          <cell r="DZ1363">
            <v>0</v>
          </cell>
          <cell r="EB1363">
            <v>0</v>
          </cell>
          <cell r="ED1363">
            <v>0</v>
          </cell>
          <cell r="EF1363">
            <v>0</v>
          </cell>
          <cell r="EJ1363">
            <v>0</v>
          </cell>
          <cell r="EL1363">
            <v>0</v>
          </cell>
          <cell r="EN1363">
            <v>0</v>
          </cell>
          <cell r="EP1363">
            <v>0</v>
          </cell>
          <cell r="ER1363">
            <v>0</v>
          </cell>
          <cell r="ET1363">
            <v>0</v>
          </cell>
          <cell r="EX1363">
            <v>0</v>
          </cell>
          <cell r="EZ1363">
            <v>0</v>
          </cell>
          <cell r="FD1363">
            <v>0</v>
          </cell>
          <cell r="FF1363">
            <v>0</v>
          </cell>
        </row>
        <row r="1364">
          <cell r="A1364" t="str">
            <v>Ringhals2</v>
          </cell>
          <cell r="B1364" t="str">
            <v>Sverige</v>
          </cell>
          <cell r="G1364">
            <v>870</v>
          </cell>
          <cell r="H1364">
            <v>0</v>
          </cell>
          <cell r="AK1364">
            <v>271.09199999999993</v>
          </cell>
          <cell r="AL1364">
            <v>0</v>
          </cell>
          <cell r="AN1364">
            <v>0</v>
          </cell>
          <cell r="AO1364">
            <v>261</v>
          </cell>
          <cell r="AP1364">
            <v>26100</v>
          </cell>
          <cell r="AQ1364">
            <v>661.2</v>
          </cell>
          <cell r="BG1364" t="b">
            <v>0</v>
          </cell>
          <cell r="BO1364" t="b">
            <v>0</v>
          </cell>
          <cell r="CA1364" t="b">
            <v>0</v>
          </cell>
          <cell r="CB1364" t="b">
            <v>0</v>
          </cell>
          <cell r="CD1364" t="b">
            <v>0</v>
          </cell>
          <cell r="CE1364" t="b">
            <v>0</v>
          </cell>
          <cell r="CG1364" t="b">
            <v>0</v>
          </cell>
          <cell r="CH1364" t="b">
            <v>0</v>
          </cell>
          <cell r="CP1364">
            <v>0</v>
          </cell>
          <cell r="CT1364" t="b">
            <v>0</v>
          </cell>
          <cell r="CV1364" t="b">
            <v>0</v>
          </cell>
          <cell r="CX1364" t="b">
            <v>0</v>
          </cell>
          <cell r="CZ1364" t="b">
            <v>0</v>
          </cell>
          <cell r="DB1364" t="b">
            <v>0</v>
          </cell>
          <cell r="DD1364" t="b">
            <v>0</v>
          </cell>
          <cell r="DF1364" t="b">
            <v>0</v>
          </cell>
          <cell r="DH1364" t="b">
            <v>0</v>
          </cell>
          <cell r="DJ1364" t="b">
            <v>0</v>
          </cell>
          <cell r="DL1364" t="b">
            <v>0</v>
          </cell>
          <cell r="DN1364" t="b">
            <v>0</v>
          </cell>
          <cell r="DP1364" t="b">
            <v>0</v>
          </cell>
          <cell r="DV1364">
            <v>0</v>
          </cell>
          <cell r="DX1364">
            <v>0</v>
          </cell>
          <cell r="DZ1364">
            <v>0</v>
          </cell>
          <cell r="EB1364">
            <v>0</v>
          </cell>
          <cell r="ED1364">
            <v>0</v>
          </cell>
          <cell r="EF1364">
            <v>0</v>
          </cell>
          <cell r="EJ1364">
            <v>0</v>
          </cell>
          <cell r="EL1364">
            <v>0</v>
          </cell>
          <cell r="EN1364">
            <v>0</v>
          </cell>
          <cell r="EP1364">
            <v>0</v>
          </cell>
          <cell r="ER1364">
            <v>0</v>
          </cell>
          <cell r="ET1364">
            <v>0</v>
          </cell>
          <cell r="EX1364">
            <v>0</v>
          </cell>
          <cell r="EZ1364">
            <v>0</v>
          </cell>
          <cell r="FD1364">
            <v>0</v>
          </cell>
          <cell r="FF1364">
            <v>0</v>
          </cell>
        </row>
        <row r="1365">
          <cell r="A1365" t="str">
            <v>Ringhals2</v>
          </cell>
          <cell r="B1365" t="str">
            <v>Sverige</v>
          </cell>
          <cell r="G1365">
            <v>870</v>
          </cell>
          <cell r="H1365">
            <v>0</v>
          </cell>
          <cell r="AK1365">
            <v>271.09199999999993</v>
          </cell>
          <cell r="AL1365">
            <v>0</v>
          </cell>
          <cell r="AN1365">
            <v>0</v>
          </cell>
          <cell r="AO1365">
            <v>261</v>
          </cell>
          <cell r="AP1365">
            <v>26100</v>
          </cell>
          <cell r="AQ1365">
            <v>182.7</v>
          </cell>
          <cell r="BG1365" t="b">
            <v>0</v>
          </cell>
          <cell r="BO1365" t="b">
            <v>0</v>
          </cell>
          <cell r="CA1365" t="b">
            <v>0</v>
          </cell>
          <cell r="CB1365" t="b">
            <v>0</v>
          </cell>
          <cell r="CD1365" t="b">
            <v>0</v>
          </cell>
          <cell r="CE1365" t="b">
            <v>0</v>
          </cell>
          <cell r="CG1365" t="b">
            <v>0</v>
          </cell>
          <cell r="CH1365" t="b">
            <v>0</v>
          </cell>
          <cell r="CP1365">
            <v>0</v>
          </cell>
          <cell r="CT1365" t="b">
            <v>0</v>
          </cell>
          <cell r="CV1365" t="b">
            <v>0</v>
          </cell>
          <cell r="CX1365" t="b">
            <v>0</v>
          </cell>
          <cell r="CZ1365" t="b">
            <v>0</v>
          </cell>
          <cell r="DB1365" t="b">
            <v>0</v>
          </cell>
          <cell r="DD1365" t="b">
            <v>0</v>
          </cell>
          <cell r="DF1365" t="b">
            <v>0</v>
          </cell>
          <cell r="DH1365" t="b">
            <v>0</v>
          </cell>
          <cell r="DJ1365" t="b">
            <v>0</v>
          </cell>
          <cell r="DL1365" t="b">
            <v>0</v>
          </cell>
          <cell r="DN1365" t="b">
            <v>0</v>
          </cell>
          <cell r="DP1365" t="b">
            <v>0</v>
          </cell>
          <cell r="DV1365">
            <v>0</v>
          </cell>
          <cell r="DX1365">
            <v>0</v>
          </cell>
          <cell r="DZ1365">
            <v>0</v>
          </cell>
          <cell r="EB1365">
            <v>0</v>
          </cell>
          <cell r="ED1365">
            <v>0</v>
          </cell>
          <cell r="EF1365">
            <v>0</v>
          </cell>
          <cell r="EJ1365">
            <v>0</v>
          </cell>
          <cell r="EL1365">
            <v>0</v>
          </cell>
          <cell r="EN1365">
            <v>0</v>
          </cell>
          <cell r="EP1365">
            <v>0</v>
          </cell>
          <cell r="ER1365">
            <v>0</v>
          </cell>
          <cell r="ET1365">
            <v>0</v>
          </cell>
          <cell r="EX1365">
            <v>0</v>
          </cell>
          <cell r="EZ1365">
            <v>0</v>
          </cell>
          <cell r="FD1365">
            <v>0</v>
          </cell>
          <cell r="FF1365">
            <v>0</v>
          </cell>
        </row>
        <row r="1366">
          <cell r="A1366" t="str">
            <v>Ringhals2</v>
          </cell>
          <cell r="B1366" t="str">
            <v>Sverige</v>
          </cell>
          <cell r="G1366">
            <v>970</v>
          </cell>
          <cell r="H1366">
            <v>0</v>
          </cell>
          <cell r="AK1366">
            <v>302.25199999999995</v>
          </cell>
          <cell r="AL1366">
            <v>0</v>
          </cell>
          <cell r="AN1366">
            <v>0</v>
          </cell>
          <cell r="AO1366">
            <v>291</v>
          </cell>
          <cell r="AP1366">
            <v>29100</v>
          </cell>
          <cell r="AQ1366">
            <v>203.7</v>
          </cell>
          <cell r="BG1366" t="b">
            <v>0</v>
          </cell>
          <cell r="BO1366" t="b">
            <v>0</v>
          </cell>
          <cell r="CA1366" t="b">
            <v>0</v>
          </cell>
          <cell r="CB1366" t="b">
            <v>0</v>
          </cell>
          <cell r="CD1366" t="b">
            <v>0</v>
          </cell>
          <cell r="CE1366" t="b">
            <v>0</v>
          </cell>
          <cell r="CG1366" t="b">
            <v>0</v>
          </cell>
          <cell r="CH1366" t="b">
            <v>0</v>
          </cell>
          <cell r="CP1366">
            <v>0</v>
          </cell>
          <cell r="CT1366" t="b">
            <v>0</v>
          </cell>
          <cell r="CV1366" t="b">
            <v>0</v>
          </cell>
          <cell r="CX1366" t="b">
            <v>0</v>
          </cell>
          <cell r="CZ1366" t="b">
            <v>0</v>
          </cell>
          <cell r="DB1366" t="b">
            <v>0</v>
          </cell>
          <cell r="DD1366" t="b">
            <v>0</v>
          </cell>
          <cell r="DF1366" t="b">
            <v>0</v>
          </cell>
          <cell r="DH1366" t="b">
            <v>0</v>
          </cell>
          <cell r="DJ1366" t="b">
            <v>0</v>
          </cell>
          <cell r="DL1366" t="b">
            <v>0</v>
          </cell>
          <cell r="DN1366" t="b">
            <v>0</v>
          </cell>
          <cell r="DP1366" t="b">
            <v>0</v>
          </cell>
          <cell r="DV1366">
            <v>0</v>
          </cell>
          <cell r="DX1366">
            <v>0</v>
          </cell>
          <cell r="DZ1366">
            <v>0</v>
          </cell>
          <cell r="EB1366">
            <v>0</v>
          </cell>
          <cell r="ED1366">
            <v>0</v>
          </cell>
          <cell r="EF1366">
            <v>0</v>
          </cell>
          <cell r="EJ1366">
            <v>0</v>
          </cell>
          <cell r="EL1366">
            <v>0</v>
          </cell>
          <cell r="EN1366">
            <v>0</v>
          </cell>
          <cell r="EP1366">
            <v>0</v>
          </cell>
          <cell r="ER1366">
            <v>0</v>
          </cell>
          <cell r="ET1366">
            <v>0</v>
          </cell>
          <cell r="EX1366">
            <v>0</v>
          </cell>
          <cell r="EZ1366">
            <v>0</v>
          </cell>
          <cell r="FD1366">
            <v>0</v>
          </cell>
          <cell r="FF1366">
            <v>0</v>
          </cell>
        </row>
        <row r="1367">
          <cell r="A1367" t="str">
            <v>Ringhals3-4</v>
          </cell>
          <cell r="B1367" t="str">
            <v>Sverige</v>
          </cell>
          <cell r="G1367">
            <v>1835</v>
          </cell>
          <cell r="H1367">
            <v>0</v>
          </cell>
          <cell r="AK1367">
            <v>563.06974999999989</v>
          </cell>
          <cell r="AL1367">
            <v>0</v>
          </cell>
          <cell r="AN1367">
            <v>0</v>
          </cell>
          <cell r="AO1367">
            <v>550.5</v>
          </cell>
          <cell r="AP1367">
            <v>55050</v>
          </cell>
          <cell r="AQ1367">
            <v>256.90000000000003</v>
          </cell>
          <cell r="BG1367" t="b">
            <v>0</v>
          </cell>
          <cell r="BO1367" t="b">
            <v>0</v>
          </cell>
          <cell r="CA1367" t="b">
            <v>0</v>
          </cell>
          <cell r="CB1367" t="b">
            <v>0</v>
          </cell>
          <cell r="CD1367" t="b">
            <v>0</v>
          </cell>
          <cell r="CE1367" t="b">
            <v>0</v>
          </cell>
          <cell r="CG1367" t="b">
            <v>0</v>
          </cell>
          <cell r="CH1367" t="b">
            <v>0</v>
          </cell>
          <cell r="CP1367">
            <v>0</v>
          </cell>
          <cell r="CT1367" t="b">
            <v>0</v>
          </cell>
          <cell r="CV1367" t="b">
            <v>0</v>
          </cell>
          <cell r="CX1367" t="b">
            <v>0</v>
          </cell>
          <cell r="CZ1367" t="b">
            <v>0</v>
          </cell>
          <cell r="DB1367" t="b">
            <v>0</v>
          </cell>
          <cell r="DD1367" t="b">
            <v>0</v>
          </cell>
          <cell r="DF1367" t="b">
            <v>0</v>
          </cell>
          <cell r="DH1367" t="b">
            <v>0</v>
          </cell>
          <cell r="DJ1367" t="b">
            <v>0</v>
          </cell>
          <cell r="DL1367" t="b">
            <v>0</v>
          </cell>
          <cell r="DN1367" t="b">
            <v>0</v>
          </cell>
          <cell r="DP1367" t="b">
            <v>0</v>
          </cell>
          <cell r="DV1367">
            <v>0</v>
          </cell>
          <cell r="DX1367">
            <v>0</v>
          </cell>
          <cell r="DZ1367">
            <v>0</v>
          </cell>
          <cell r="EB1367">
            <v>0</v>
          </cell>
          <cell r="ED1367">
            <v>0</v>
          </cell>
          <cell r="EF1367">
            <v>0</v>
          </cell>
          <cell r="EJ1367">
            <v>0</v>
          </cell>
          <cell r="EL1367">
            <v>0</v>
          </cell>
          <cell r="EN1367">
            <v>0</v>
          </cell>
          <cell r="EP1367">
            <v>0</v>
          </cell>
          <cell r="ER1367">
            <v>0</v>
          </cell>
          <cell r="ET1367">
            <v>0</v>
          </cell>
          <cell r="EX1367">
            <v>0</v>
          </cell>
          <cell r="EZ1367">
            <v>0</v>
          </cell>
          <cell r="FD1367">
            <v>0</v>
          </cell>
          <cell r="FF1367">
            <v>0</v>
          </cell>
        </row>
        <row r="1368">
          <cell r="A1368" t="str">
            <v>Ringhals3-4</v>
          </cell>
          <cell r="B1368" t="str">
            <v>Sverige</v>
          </cell>
          <cell r="G1368">
            <v>2030</v>
          </cell>
          <cell r="H1368">
            <v>0</v>
          </cell>
          <cell r="AK1368">
            <v>622.90549999999996</v>
          </cell>
          <cell r="AL1368">
            <v>0</v>
          </cell>
          <cell r="AN1368">
            <v>0</v>
          </cell>
          <cell r="AO1368">
            <v>609</v>
          </cell>
          <cell r="AP1368">
            <v>60900</v>
          </cell>
          <cell r="AQ1368">
            <v>385.7</v>
          </cell>
          <cell r="BG1368" t="b">
            <v>0</v>
          </cell>
          <cell r="BO1368" t="b">
            <v>0</v>
          </cell>
          <cell r="CA1368" t="b">
            <v>0</v>
          </cell>
          <cell r="CB1368" t="b">
            <v>0</v>
          </cell>
          <cell r="CD1368" t="b">
            <v>0</v>
          </cell>
          <cell r="CE1368" t="b">
            <v>0</v>
          </cell>
          <cell r="CG1368" t="b">
            <v>0</v>
          </cell>
          <cell r="CH1368" t="b">
            <v>0</v>
          </cell>
          <cell r="CP1368">
            <v>0</v>
          </cell>
          <cell r="CT1368" t="b">
            <v>0</v>
          </cell>
          <cell r="CV1368" t="b">
            <v>0</v>
          </cell>
          <cell r="CX1368" t="b">
            <v>0</v>
          </cell>
          <cell r="CZ1368" t="b">
            <v>0</v>
          </cell>
          <cell r="DB1368" t="b">
            <v>0</v>
          </cell>
          <cell r="DD1368" t="b">
            <v>0</v>
          </cell>
          <cell r="DF1368" t="b">
            <v>0</v>
          </cell>
          <cell r="DH1368" t="b">
            <v>0</v>
          </cell>
          <cell r="DJ1368" t="b">
            <v>0</v>
          </cell>
          <cell r="DL1368" t="b">
            <v>0</v>
          </cell>
          <cell r="DN1368" t="b">
            <v>0</v>
          </cell>
          <cell r="DP1368" t="b">
            <v>0</v>
          </cell>
          <cell r="DV1368">
            <v>0</v>
          </cell>
          <cell r="DX1368">
            <v>0</v>
          </cell>
          <cell r="DZ1368">
            <v>0</v>
          </cell>
          <cell r="EB1368">
            <v>0</v>
          </cell>
          <cell r="ED1368">
            <v>0</v>
          </cell>
          <cell r="EF1368">
            <v>0</v>
          </cell>
          <cell r="EJ1368">
            <v>0</v>
          </cell>
          <cell r="EL1368">
            <v>0</v>
          </cell>
          <cell r="EN1368">
            <v>0</v>
          </cell>
          <cell r="EP1368">
            <v>0</v>
          </cell>
          <cell r="ER1368">
            <v>0</v>
          </cell>
          <cell r="ET1368">
            <v>0</v>
          </cell>
          <cell r="EX1368">
            <v>0</v>
          </cell>
          <cell r="EZ1368">
            <v>0</v>
          </cell>
          <cell r="FD1368">
            <v>0</v>
          </cell>
          <cell r="FF1368">
            <v>0</v>
          </cell>
        </row>
        <row r="1369">
          <cell r="A1369" t="str">
            <v>Ringhals3-4</v>
          </cell>
          <cell r="B1369" t="str">
            <v>Sverige</v>
          </cell>
          <cell r="G1369">
            <v>2030</v>
          </cell>
          <cell r="H1369">
            <v>0</v>
          </cell>
          <cell r="AK1369">
            <v>622.90549999999996</v>
          </cell>
          <cell r="AL1369">
            <v>0</v>
          </cell>
          <cell r="AN1369">
            <v>0</v>
          </cell>
          <cell r="AO1369">
            <v>609</v>
          </cell>
          <cell r="AP1369">
            <v>60900</v>
          </cell>
          <cell r="AQ1369">
            <v>324.8</v>
          </cell>
          <cell r="BG1369" t="b">
            <v>0</v>
          </cell>
          <cell r="BO1369" t="b">
            <v>0</v>
          </cell>
          <cell r="CA1369" t="b">
            <v>0</v>
          </cell>
          <cell r="CB1369" t="b">
            <v>0</v>
          </cell>
          <cell r="CD1369" t="b">
            <v>0</v>
          </cell>
          <cell r="CE1369" t="b">
            <v>0</v>
          </cell>
          <cell r="CG1369" t="b">
            <v>0</v>
          </cell>
          <cell r="CH1369" t="b">
            <v>0</v>
          </cell>
          <cell r="CP1369">
            <v>0</v>
          </cell>
          <cell r="CT1369" t="b">
            <v>0</v>
          </cell>
          <cell r="CV1369" t="b">
            <v>0</v>
          </cell>
          <cell r="CX1369" t="b">
            <v>0</v>
          </cell>
          <cell r="CZ1369" t="b">
            <v>0</v>
          </cell>
          <cell r="DB1369" t="b">
            <v>0</v>
          </cell>
          <cell r="DD1369" t="b">
            <v>0</v>
          </cell>
          <cell r="DF1369" t="b">
            <v>0</v>
          </cell>
          <cell r="DH1369" t="b">
            <v>0</v>
          </cell>
          <cell r="DJ1369" t="b">
            <v>0</v>
          </cell>
          <cell r="DL1369" t="b">
            <v>0</v>
          </cell>
          <cell r="DN1369" t="b">
            <v>0</v>
          </cell>
          <cell r="DP1369" t="b">
            <v>0</v>
          </cell>
          <cell r="DV1369">
            <v>0</v>
          </cell>
          <cell r="DX1369">
            <v>0</v>
          </cell>
          <cell r="DZ1369">
            <v>0</v>
          </cell>
          <cell r="EB1369">
            <v>0</v>
          </cell>
          <cell r="ED1369">
            <v>0</v>
          </cell>
          <cell r="EF1369">
            <v>0</v>
          </cell>
          <cell r="EJ1369">
            <v>0</v>
          </cell>
          <cell r="EL1369">
            <v>0</v>
          </cell>
          <cell r="EN1369">
            <v>0</v>
          </cell>
          <cell r="EP1369">
            <v>0</v>
          </cell>
          <cell r="ER1369">
            <v>0</v>
          </cell>
          <cell r="ET1369">
            <v>0</v>
          </cell>
          <cell r="EX1369">
            <v>0</v>
          </cell>
          <cell r="EZ1369">
            <v>0</v>
          </cell>
          <cell r="FD1369">
            <v>0</v>
          </cell>
          <cell r="FF1369">
            <v>0</v>
          </cell>
        </row>
        <row r="1370">
          <cell r="A1370" t="str">
            <v>Ringhals3-4</v>
          </cell>
          <cell r="B1370" t="str">
            <v>Sverige</v>
          </cell>
          <cell r="G1370">
            <v>2030</v>
          </cell>
          <cell r="H1370">
            <v>0</v>
          </cell>
          <cell r="AK1370">
            <v>622.90549999999996</v>
          </cell>
          <cell r="AL1370">
            <v>0</v>
          </cell>
          <cell r="AN1370">
            <v>0</v>
          </cell>
          <cell r="AO1370">
            <v>609</v>
          </cell>
          <cell r="AP1370">
            <v>60900</v>
          </cell>
          <cell r="AQ1370">
            <v>730.8</v>
          </cell>
          <cell r="BG1370" t="b">
            <v>0</v>
          </cell>
          <cell r="BO1370" t="b">
            <v>0</v>
          </cell>
          <cell r="CA1370" t="b">
            <v>0</v>
          </cell>
          <cell r="CB1370" t="b">
            <v>0</v>
          </cell>
          <cell r="CD1370" t="b">
            <v>0</v>
          </cell>
          <cell r="CE1370" t="b">
            <v>0</v>
          </cell>
          <cell r="CG1370" t="b">
            <v>0</v>
          </cell>
          <cell r="CH1370" t="b">
            <v>0</v>
          </cell>
          <cell r="CP1370">
            <v>0</v>
          </cell>
          <cell r="CT1370" t="b">
            <v>0</v>
          </cell>
          <cell r="CV1370" t="b">
            <v>0</v>
          </cell>
          <cell r="CX1370" t="b">
            <v>0</v>
          </cell>
          <cell r="CZ1370" t="b">
            <v>0</v>
          </cell>
          <cell r="DB1370" t="b">
            <v>0</v>
          </cell>
          <cell r="DD1370" t="b">
            <v>0</v>
          </cell>
          <cell r="DF1370" t="b">
            <v>0</v>
          </cell>
          <cell r="DH1370" t="b">
            <v>0</v>
          </cell>
          <cell r="DJ1370" t="b">
            <v>0</v>
          </cell>
          <cell r="DL1370" t="b">
            <v>0</v>
          </cell>
          <cell r="DN1370" t="b">
            <v>0</v>
          </cell>
          <cell r="DP1370" t="b">
            <v>0</v>
          </cell>
          <cell r="DV1370">
            <v>0</v>
          </cell>
          <cell r="DX1370">
            <v>0</v>
          </cell>
          <cell r="DZ1370">
            <v>0</v>
          </cell>
          <cell r="EB1370">
            <v>0</v>
          </cell>
          <cell r="ED1370">
            <v>0</v>
          </cell>
          <cell r="EF1370">
            <v>0</v>
          </cell>
          <cell r="EJ1370">
            <v>0</v>
          </cell>
          <cell r="EL1370">
            <v>0</v>
          </cell>
          <cell r="EN1370">
            <v>0</v>
          </cell>
          <cell r="EP1370">
            <v>0</v>
          </cell>
          <cell r="ER1370">
            <v>0</v>
          </cell>
          <cell r="ET1370">
            <v>0</v>
          </cell>
          <cell r="EX1370">
            <v>0</v>
          </cell>
          <cell r="EZ1370">
            <v>0</v>
          </cell>
          <cell r="FD1370">
            <v>0</v>
          </cell>
          <cell r="FF1370">
            <v>0</v>
          </cell>
        </row>
        <row r="1371">
          <cell r="A1371" t="str">
            <v>Ringhals3-4</v>
          </cell>
          <cell r="B1371" t="str">
            <v>Sverige</v>
          </cell>
          <cell r="G1371">
            <v>2030</v>
          </cell>
          <cell r="H1371">
            <v>0</v>
          </cell>
          <cell r="AK1371">
            <v>622.90549999999996</v>
          </cell>
          <cell r="AL1371">
            <v>0</v>
          </cell>
          <cell r="AN1371">
            <v>0</v>
          </cell>
          <cell r="AO1371">
            <v>609</v>
          </cell>
          <cell r="AP1371">
            <v>60900</v>
          </cell>
          <cell r="AQ1371">
            <v>426.3</v>
          </cell>
          <cell r="BG1371" t="b">
            <v>0</v>
          </cell>
          <cell r="BO1371" t="b">
            <v>0</v>
          </cell>
          <cell r="CA1371" t="b">
            <v>0</v>
          </cell>
          <cell r="CB1371" t="b">
            <v>0</v>
          </cell>
          <cell r="CD1371" t="b">
            <v>0</v>
          </cell>
          <cell r="CE1371" t="b">
            <v>0</v>
          </cell>
          <cell r="CG1371" t="b">
            <v>0</v>
          </cell>
          <cell r="CH1371" t="b">
            <v>0</v>
          </cell>
          <cell r="CP1371">
            <v>0</v>
          </cell>
          <cell r="CT1371" t="b">
            <v>0</v>
          </cell>
          <cell r="CV1371" t="b">
            <v>0</v>
          </cell>
          <cell r="CX1371" t="b">
            <v>0</v>
          </cell>
          <cell r="CZ1371" t="b">
            <v>0</v>
          </cell>
          <cell r="DB1371" t="b">
            <v>0</v>
          </cell>
          <cell r="DD1371" t="b">
            <v>0</v>
          </cell>
          <cell r="DF1371" t="b">
            <v>0</v>
          </cell>
          <cell r="DH1371" t="b">
            <v>0</v>
          </cell>
          <cell r="DJ1371" t="b">
            <v>0</v>
          </cell>
          <cell r="DL1371" t="b">
            <v>0</v>
          </cell>
          <cell r="DN1371" t="b">
            <v>0</v>
          </cell>
          <cell r="DP1371" t="b">
            <v>0</v>
          </cell>
          <cell r="DV1371">
            <v>0</v>
          </cell>
          <cell r="DX1371">
            <v>0</v>
          </cell>
          <cell r="DZ1371">
            <v>0</v>
          </cell>
          <cell r="EB1371">
            <v>0</v>
          </cell>
          <cell r="ED1371">
            <v>0</v>
          </cell>
          <cell r="EF1371">
            <v>0</v>
          </cell>
          <cell r="EJ1371">
            <v>0</v>
          </cell>
          <cell r="EL1371">
            <v>0</v>
          </cell>
          <cell r="EN1371">
            <v>0</v>
          </cell>
          <cell r="EP1371">
            <v>0</v>
          </cell>
          <cell r="ER1371">
            <v>0</v>
          </cell>
          <cell r="ET1371">
            <v>0</v>
          </cell>
          <cell r="EX1371">
            <v>0</v>
          </cell>
          <cell r="EZ1371">
            <v>0</v>
          </cell>
          <cell r="FD1371">
            <v>0</v>
          </cell>
          <cell r="FF1371">
            <v>0</v>
          </cell>
        </row>
        <row r="1372">
          <cell r="A1372" t="str">
            <v>ÅKESLUNDSVERKET CC</v>
          </cell>
          <cell r="B1372" t="str">
            <v>Sverige</v>
          </cell>
          <cell r="G1372">
            <v>27.8</v>
          </cell>
          <cell r="H1372">
            <v>30</v>
          </cell>
          <cell r="AK1372">
            <v>11.6204</v>
          </cell>
          <cell r="AL1372">
            <v>13.532374100719423</v>
          </cell>
          <cell r="AN1372">
            <v>0</v>
          </cell>
          <cell r="AO1372">
            <v>2.2240000000000002</v>
          </cell>
          <cell r="AP1372">
            <v>278</v>
          </cell>
          <cell r="AQ1372">
            <v>2.7800000000000002</v>
          </cell>
          <cell r="BG1372" t="b">
            <v>0</v>
          </cell>
          <cell r="BO1372" t="b">
            <v>0</v>
          </cell>
          <cell r="CA1372" t="b">
            <v>0</v>
          </cell>
          <cell r="CB1372" t="b">
            <v>0</v>
          </cell>
          <cell r="CD1372" t="b">
            <v>0</v>
          </cell>
          <cell r="CE1372" t="b">
            <v>0</v>
          </cell>
          <cell r="CG1372" t="b">
            <v>0</v>
          </cell>
          <cell r="CH1372" t="b">
            <v>0</v>
          </cell>
          <cell r="CP1372" t="e">
            <v>#N/A</v>
          </cell>
          <cell r="CT1372" t="b">
            <v>0</v>
          </cell>
          <cell r="CV1372" t="b">
            <v>0</v>
          </cell>
          <cell r="CX1372" t="b">
            <v>0</v>
          </cell>
          <cell r="CZ1372" t="b">
            <v>0</v>
          </cell>
          <cell r="DB1372" t="b">
            <v>0</v>
          </cell>
          <cell r="DD1372" t="b">
            <v>0</v>
          </cell>
          <cell r="DF1372" t="b">
            <v>0</v>
          </cell>
          <cell r="DH1372" t="b">
            <v>0</v>
          </cell>
          <cell r="DJ1372" t="b">
            <v>0</v>
          </cell>
          <cell r="DL1372" t="b">
            <v>0</v>
          </cell>
          <cell r="DN1372" t="b">
            <v>0</v>
          </cell>
          <cell r="DP1372" t="b">
            <v>0</v>
          </cell>
          <cell r="DV1372">
            <v>0</v>
          </cell>
          <cell r="DX1372">
            <v>0</v>
          </cell>
          <cell r="DZ1372">
            <v>0</v>
          </cell>
          <cell r="EB1372">
            <v>0</v>
          </cell>
          <cell r="ED1372">
            <v>0</v>
          </cell>
          <cell r="EF1372">
            <v>0</v>
          </cell>
          <cell r="EJ1372">
            <v>0</v>
          </cell>
          <cell r="EL1372">
            <v>0</v>
          </cell>
          <cell r="EN1372">
            <v>0</v>
          </cell>
          <cell r="EP1372">
            <v>0</v>
          </cell>
          <cell r="ER1372">
            <v>0</v>
          </cell>
          <cell r="ET1372">
            <v>0</v>
          </cell>
          <cell r="EX1372">
            <v>0</v>
          </cell>
          <cell r="EZ1372">
            <v>0</v>
          </cell>
          <cell r="FD1372">
            <v>0</v>
          </cell>
          <cell r="FF1372">
            <v>0</v>
          </cell>
        </row>
        <row r="1373">
          <cell r="A1373" t="str">
            <v>ÅKESLUNDSVERKET CC</v>
          </cell>
          <cell r="B1373" t="str">
            <v>Sverige</v>
          </cell>
          <cell r="G1373">
            <v>27.8</v>
          </cell>
          <cell r="H1373">
            <v>30</v>
          </cell>
          <cell r="AK1373">
            <v>11.6204</v>
          </cell>
          <cell r="AL1373">
            <v>13.532374100719423</v>
          </cell>
          <cell r="AN1373">
            <v>0</v>
          </cell>
          <cell r="AO1373">
            <v>2.2240000000000002</v>
          </cell>
          <cell r="AP1373">
            <v>278</v>
          </cell>
          <cell r="AQ1373">
            <v>2.7800000000000002</v>
          </cell>
          <cell r="BG1373" t="b">
            <v>0</v>
          </cell>
          <cell r="BO1373" t="b">
            <v>0</v>
          </cell>
          <cell r="CA1373" t="b">
            <v>0</v>
          </cell>
          <cell r="CB1373" t="b">
            <v>0</v>
          </cell>
          <cell r="CD1373" t="b">
            <v>0</v>
          </cell>
          <cell r="CE1373" t="b">
            <v>0</v>
          </cell>
          <cell r="CG1373" t="b">
            <v>0</v>
          </cell>
          <cell r="CH1373" t="b">
            <v>0</v>
          </cell>
          <cell r="CP1373" t="e">
            <v>#N/A</v>
          </cell>
          <cell r="CT1373" t="b">
            <v>0</v>
          </cell>
          <cell r="CV1373" t="b">
            <v>0</v>
          </cell>
          <cell r="CX1373" t="b">
            <v>0</v>
          </cell>
          <cell r="CZ1373" t="b">
            <v>0</v>
          </cell>
          <cell r="DB1373" t="b">
            <v>0</v>
          </cell>
          <cell r="DD1373" t="b">
            <v>0</v>
          </cell>
          <cell r="DF1373" t="b">
            <v>0</v>
          </cell>
          <cell r="DH1373" t="b">
            <v>0</v>
          </cell>
          <cell r="DJ1373" t="b">
            <v>0</v>
          </cell>
          <cell r="DL1373" t="b">
            <v>0</v>
          </cell>
          <cell r="DN1373" t="b">
            <v>0</v>
          </cell>
          <cell r="DP1373" t="b">
            <v>0</v>
          </cell>
          <cell r="DV1373">
            <v>0</v>
          </cell>
          <cell r="DX1373">
            <v>0</v>
          </cell>
          <cell r="DZ1373">
            <v>0</v>
          </cell>
          <cell r="EB1373">
            <v>0</v>
          </cell>
          <cell r="ED1373">
            <v>0</v>
          </cell>
          <cell r="EF1373">
            <v>0</v>
          </cell>
          <cell r="EJ1373">
            <v>0</v>
          </cell>
          <cell r="EL1373">
            <v>0</v>
          </cell>
          <cell r="EN1373">
            <v>0</v>
          </cell>
          <cell r="EP1373">
            <v>0</v>
          </cell>
          <cell r="ER1373">
            <v>0</v>
          </cell>
          <cell r="ET1373">
            <v>0</v>
          </cell>
          <cell r="EX1373">
            <v>0</v>
          </cell>
          <cell r="EZ1373">
            <v>0</v>
          </cell>
          <cell r="FD1373">
            <v>0</v>
          </cell>
          <cell r="FF1373">
            <v>0</v>
          </cell>
        </row>
        <row r="1374">
          <cell r="A1374" t="str">
            <v>AROSKRAFT 1-2</v>
          </cell>
          <cell r="B1374" t="str">
            <v>Sverige</v>
          </cell>
          <cell r="G1374">
            <v>150</v>
          </cell>
          <cell r="H1374">
            <v>272.72727272727269</v>
          </cell>
          <cell r="AK1374">
            <v>42.749999999999993</v>
          </cell>
          <cell r="AL1374">
            <v>141.32231404958674</v>
          </cell>
          <cell r="AN1374">
            <v>0</v>
          </cell>
          <cell r="AO1374">
            <v>23.640000000000004</v>
          </cell>
          <cell r="AP1374">
            <v>3727.5</v>
          </cell>
          <cell r="AQ1374">
            <v>21.000000000000004</v>
          </cell>
          <cell r="BG1374" t="b">
            <v>0</v>
          </cell>
          <cell r="BO1374" t="b">
            <v>0</v>
          </cell>
          <cell r="CA1374" t="b">
            <v>0</v>
          </cell>
          <cell r="CB1374" t="b">
            <v>0</v>
          </cell>
          <cell r="CD1374" t="b">
            <v>0</v>
          </cell>
          <cell r="CE1374" t="b">
            <v>0</v>
          </cell>
          <cell r="CG1374" t="b">
            <v>0</v>
          </cell>
          <cell r="CH1374" t="b">
            <v>0</v>
          </cell>
          <cell r="CP1374" t="e">
            <v>#N/A</v>
          </cell>
          <cell r="CT1374" t="b">
            <v>0</v>
          </cell>
          <cell r="CV1374" t="b">
            <v>0</v>
          </cell>
          <cell r="CX1374" t="b">
            <v>0</v>
          </cell>
          <cell r="CZ1374" t="b">
            <v>0</v>
          </cell>
          <cell r="DB1374" t="b">
            <v>0</v>
          </cell>
          <cell r="DD1374" t="b">
            <v>0</v>
          </cell>
          <cell r="DF1374" t="b">
            <v>0</v>
          </cell>
          <cell r="DH1374" t="b">
            <v>0</v>
          </cell>
          <cell r="DJ1374" t="b">
            <v>0</v>
          </cell>
          <cell r="DL1374" t="b">
            <v>0</v>
          </cell>
          <cell r="DN1374" t="b">
            <v>0</v>
          </cell>
          <cell r="DP1374" t="b">
            <v>0</v>
          </cell>
          <cell r="DV1374">
            <v>0</v>
          </cell>
          <cell r="DX1374">
            <v>0</v>
          </cell>
          <cell r="DZ1374">
            <v>0</v>
          </cell>
          <cell r="EB1374">
            <v>0</v>
          </cell>
          <cell r="ED1374">
            <v>0</v>
          </cell>
          <cell r="EF1374">
            <v>0</v>
          </cell>
          <cell r="EJ1374">
            <v>0</v>
          </cell>
          <cell r="EL1374">
            <v>0</v>
          </cell>
          <cell r="EN1374">
            <v>0</v>
          </cell>
          <cell r="EP1374">
            <v>0</v>
          </cell>
          <cell r="ER1374">
            <v>0</v>
          </cell>
          <cell r="ET1374">
            <v>0</v>
          </cell>
          <cell r="EX1374">
            <v>0</v>
          </cell>
          <cell r="EZ1374">
            <v>0</v>
          </cell>
          <cell r="FD1374">
            <v>0</v>
          </cell>
          <cell r="FF1374">
            <v>0</v>
          </cell>
        </row>
        <row r="1375">
          <cell r="A1375" t="str">
            <v>AROSKRAFT 1-2</v>
          </cell>
          <cell r="B1375" t="str">
            <v>Sverige</v>
          </cell>
          <cell r="G1375">
            <v>150</v>
          </cell>
          <cell r="H1375">
            <v>272.72727272727269</v>
          </cell>
          <cell r="AK1375">
            <v>42.749999999999993</v>
          </cell>
          <cell r="AL1375">
            <v>141.32231404958674</v>
          </cell>
          <cell r="AN1375">
            <v>0</v>
          </cell>
          <cell r="AO1375">
            <v>23.640000000000004</v>
          </cell>
          <cell r="AP1375">
            <v>3727.5</v>
          </cell>
          <cell r="AQ1375">
            <v>21.000000000000004</v>
          </cell>
          <cell r="BG1375" t="b">
            <v>0</v>
          </cell>
          <cell r="BO1375" t="b">
            <v>0</v>
          </cell>
          <cell r="CA1375" t="b">
            <v>0</v>
          </cell>
          <cell r="CB1375" t="b">
            <v>0</v>
          </cell>
          <cell r="CD1375" t="b">
            <v>0</v>
          </cell>
          <cell r="CE1375" t="b">
            <v>0</v>
          </cell>
          <cell r="CG1375" t="b">
            <v>0</v>
          </cell>
          <cell r="CH1375" t="b">
            <v>0</v>
          </cell>
          <cell r="CP1375" t="e">
            <v>#N/A</v>
          </cell>
          <cell r="CT1375" t="b">
            <v>0</v>
          </cell>
          <cell r="CV1375" t="b">
            <v>0</v>
          </cell>
          <cell r="CX1375" t="b">
            <v>0</v>
          </cell>
          <cell r="CZ1375" t="b">
            <v>0</v>
          </cell>
          <cell r="DB1375" t="b">
            <v>0</v>
          </cell>
          <cell r="DD1375" t="b">
            <v>0</v>
          </cell>
          <cell r="DF1375" t="b">
            <v>0</v>
          </cell>
          <cell r="DH1375" t="b">
            <v>0</v>
          </cell>
          <cell r="DJ1375" t="b">
            <v>0</v>
          </cell>
          <cell r="DL1375" t="b">
            <v>0</v>
          </cell>
          <cell r="DN1375" t="b">
            <v>0</v>
          </cell>
          <cell r="DP1375" t="b">
            <v>0</v>
          </cell>
          <cell r="DV1375">
            <v>0</v>
          </cell>
          <cell r="DX1375">
            <v>0</v>
          </cell>
          <cell r="DZ1375">
            <v>0</v>
          </cell>
          <cell r="EB1375">
            <v>0</v>
          </cell>
          <cell r="ED1375">
            <v>0</v>
          </cell>
          <cell r="EF1375">
            <v>0</v>
          </cell>
          <cell r="EJ1375">
            <v>0</v>
          </cell>
          <cell r="EL1375">
            <v>0</v>
          </cell>
          <cell r="EN1375">
            <v>0</v>
          </cell>
          <cell r="EP1375">
            <v>0</v>
          </cell>
          <cell r="ER1375">
            <v>0</v>
          </cell>
          <cell r="ET1375">
            <v>0</v>
          </cell>
          <cell r="EX1375">
            <v>0</v>
          </cell>
          <cell r="EZ1375">
            <v>0</v>
          </cell>
          <cell r="FD1375">
            <v>0</v>
          </cell>
          <cell r="FF1375">
            <v>0</v>
          </cell>
        </row>
        <row r="1376">
          <cell r="A1376" t="str">
            <v>AROSKRAFT 3</v>
          </cell>
          <cell r="B1376" t="str">
            <v>Sverige</v>
          </cell>
          <cell r="G1376">
            <v>250</v>
          </cell>
          <cell r="H1376">
            <v>200</v>
          </cell>
          <cell r="AK1376">
            <v>87.875</v>
          </cell>
          <cell r="AL1376">
            <v>468.66666666666669</v>
          </cell>
          <cell r="AN1376">
            <v>30</v>
          </cell>
          <cell r="AO1376">
            <v>20</v>
          </cell>
          <cell r="AP1376">
            <v>5000</v>
          </cell>
          <cell r="AQ1376">
            <v>35</v>
          </cell>
          <cell r="BG1376" t="b">
            <v>0</v>
          </cell>
          <cell r="BO1376" t="b">
            <v>0</v>
          </cell>
          <cell r="CA1376" t="b">
            <v>0</v>
          </cell>
          <cell r="CB1376" t="b">
            <v>0</v>
          </cell>
          <cell r="CD1376" t="b">
            <v>0</v>
          </cell>
          <cell r="CE1376" t="b">
            <v>0</v>
          </cell>
          <cell r="CG1376" t="b">
            <v>0</v>
          </cell>
          <cell r="CH1376" t="b">
            <v>0</v>
          </cell>
          <cell r="CP1376" t="e">
            <v>#N/A</v>
          </cell>
          <cell r="CT1376" t="b">
            <v>0</v>
          </cell>
          <cell r="CV1376" t="b">
            <v>0</v>
          </cell>
          <cell r="CX1376" t="b">
            <v>0</v>
          </cell>
          <cell r="CZ1376" t="b">
            <v>0</v>
          </cell>
          <cell r="DB1376" t="b">
            <v>0</v>
          </cell>
          <cell r="DD1376" t="b">
            <v>0</v>
          </cell>
          <cell r="DF1376" t="b">
            <v>0</v>
          </cell>
          <cell r="DH1376" t="b">
            <v>0</v>
          </cell>
          <cell r="DJ1376" t="b">
            <v>0</v>
          </cell>
          <cell r="DL1376" t="b">
            <v>0</v>
          </cell>
          <cell r="DN1376" t="b">
            <v>0</v>
          </cell>
          <cell r="DP1376" t="b">
            <v>0</v>
          </cell>
          <cell r="DV1376">
            <v>0</v>
          </cell>
          <cell r="DX1376">
            <v>0</v>
          </cell>
          <cell r="DZ1376">
            <v>0</v>
          </cell>
          <cell r="EB1376">
            <v>0</v>
          </cell>
          <cell r="ED1376">
            <v>0</v>
          </cell>
          <cell r="EF1376">
            <v>0</v>
          </cell>
          <cell r="EJ1376">
            <v>0</v>
          </cell>
          <cell r="EL1376">
            <v>0</v>
          </cell>
          <cell r="EN1376">
            <v>0</v>
          </cell>
          <cell r="EP1376">
            <v>0</v>
          </cell>
          <cell r="ER1376">
            <v>0</v>
          </cell>
          <cell r="ET1376">
            <v>0</v>
          </cell>
          <cell r="EX1376">
            <v>0</v>
          </cell>
          <cell r="EZ1376">
            <v>0</v>
          </cell>
          <cell r="FD1376">
            <v>0</v>
          </cell>
          <cell r="FF1376">
            <v>0</v>
          </cell>
        </row>
        <row r="1377">
          <cell r="A1377" t="str">
            <v>AROSKRAFT 3</v>
          </cell>
          <cell r="B1377" t="str">
            <v>Sverige</v>
          </cell>
          <cell r="G1377">
            <v>250</v>
          </cell>
          <cell r="H1377">
            <v>200</v>
          </cell>
          <cell r="AK1377">
            <v>87.875</v>
          </cell>
          <cell r="AL1377">
            <v>468.66666666666669</v>
          </cell>
          <cell r="AN1377">
            <v>30</v>
          </cell>
          <cell r="AO1377">
            <v>20</v>
          </cell>
          <cell r="AP1377">
            <v>5000</v>
          </cell>
          <cell r="AQ1377">
            <v>47.5</v>
          </cell>
          <cell r="BG1377" t="b">
            <v>0</v>
          </cell>
          <cell r="BO1377" t="b">
            <v>0</v>
          </cell>
          <cell r="CA1377" t="b">
            <v>0</v>
          </cell>
          <cell r="CB1377" t="b">
            <v>0</v>
          </cell>
          <cell r="CD1377" t="b">
            <v>0</v>
          </cell>
          <cell r="CE1377" t="b">
            <v>0</v>
          </cell>
          <cell r="CG1377" t="b">
            <v>0</v>
          </cell>
          <cell r="CH1377" t="b">
            <v>0</v>
          </cell>
          <cell r="CP1377" t="e">
            <v>#N/A</v>
          </cell>
          <cell r="CT1377" t="b">
            <v>0</v>
          </cell>
          <cell r="CV1377" t="b">
            <v>0</v>
          </cell>
          <cell r="CX1377" t="b">
            <v>0</v>
          </cell>
          <cell r="CZ1377" t="b">
            <v>0</v>
          </cell>
          <cell r="DB1377" t="b">
            <v>0</v>
          </cell>
          <cell r="DD1377" t="b">
            <v>0</v>
          </cell>
          <cell r="DF1377" t="b">
            <v>0</v>
          </cell>
          <cell r="DH1377" t="b">
            <v>0</v>
          </cell>
          <cell r="DJ1377" t="b">
            <v>0</v>
          </cell>
          <cell r="DL1377" t="b">
            <v>0</v>
          </cell>
          <cell r="DN1377" t="b">
            <v>0</v>
          </cell>
          <cell r="DP1377" t="b">
            <v>0</v>
          </cell>
          <cell r="DV1377">
            <v>0</v>
          </cell>
          <cell r="DX1377">
            <v>0</v>
          </cell>
          <cell r="DZ1377">
            <v>0</v>
          </cell>
          <cell r="EB1377">
            <v>0</v>
          </cell>
          <cell r="ED1377">
            <v>0</v>
          </cell>
          <cell r="EF1377">
            <v>0</v>
          </cell>
          <cell r="EJ1377">
            <v>0</v>
          </cell>
          <cell r="EL1377">
            <v>0</v>
          </cell>
          <cell r="EN1377">
            <v>0</v>
          </cell>
          <cell r="EP1377">
            <v>0</v>
          </cell>
          <cell r="ER1377">
            <v>0</v>
          </cell>
          <cell r="ET1377">
            <v>0</v>
          </cell>
          <cell r="EX1377">
            <v>0</v>
          </cell>
          <cell r="EZ1377">
            <v>0</v>
          </cell>
          <cell r="FD1377">
            <v>0</v>
          </cell>
          <cell r="FF1377">
            <v>0</v>
          </cell>
        </row>
        <row r="1378">
          <cell r="A1378" t="str">
            <v>AROSKRAFT 4</v>
          </cell>
          <cell r="B1378" t="str">
            <v>Sverige</v>
          </cell>
          <cell r="G1378">
            <v>250</v>
          </cell>
          <cell r="H1378">
            <v>200</v>
          </cell>
          <cell r="AK1378">
            <v>87.875</v>
          </cell>
          <cell r="AL1378">
            <v>468.66666666666669</v>
          </cell>
          <cell r="AN1378">
            <v>30</v>
          </cell>
          <cell r="AO1378">
            <v>39.400000000000006</v>
          </cell>
          <cell r="AP1378">
            <v>6212.5</v>
          </cell>
          <cell r="AQ1378">
            <v>35</v>
          </cell>
          <cell r="BG1378" t="b">
            <v>0</v>
          </cell>
          <cell r="BO1378" t="b">
            <v>0</v>
          </cell>
          <cell r="CA1378" t="b">
            <v>0</v>
          </cell>
          <cell r="CB1378" t="b">
            <v>0</v>
          </cell>
          <cell r="CD1378" t="b">
            <v>0</v>
          </cell>
          <cell r="CE1378" t="b">
            <v>0</v>
          </cell>
          <cell r="CG1378" t="b">
            <v>0</v>
          </cell>
          <cell r="CH1378" t="b">
            <v>0</v>
          </cell>
          <cell r="CP1378" t="e">
            <v>#N/A</v>
          </cell>
          <cell r="CT1378" t="b">
            <v>0</v>
          </cell>
          <cell r="CV1378" t="b">
            <v>0</v>
          </cell>
          <cell r="CX1378" t="b">
            <v>0</v>
          </cell>
          <cell r="CZ1378" t="b">
            <v>0</v>
          </cell>
          <cell r="DB1378" t="b">
            <v>0</v>
          </cell>
          <cell r="DD1378" t="b">
            <v>0</v>
          </cell>
          <cell r="DF1378" t="b">
            <v>0</v>
          </cell>
          <cell r="DH1378" t="b">
            <v>0</v>
          </cell>
          <cell r="DJ1378" t="b">
            <v>0</v>
          </cell>
          <cell r="DL1378" t="b">
            <v>0</v>
          </cell>
          <cell r="DN1378" t="b">
            <v>0</v>
          </cell>
          <cell r="DP1378" t="b">
            <v>0</v>
          </cell>
          <cell r="DV1378">
            <v>0</v>
          </cell>
          <cell r="DX1378">
            <v>0</v>
          </cell>
          <cell r="DZ1378">
            <v>0</v>
          </cell>
          <cell r="EB1378">
            <v>0</v>
          </cell>
          <cell r="ED1378">
            <v>0</v>
          </cell>
          <cell r="EF1378">
            <v>0</v>
          </cell>
          <cell r="EJ1378">
            <v>0</v>
          </cell>
          <cell r="EL1378">
            <v>0</v>
          </cell>
          <cell r="EN1378">
            <v>0</v>
          </cell>
          <cell r="EP1378">
            <v>0</v>
          </cell>
          <cell r="ER1378">
            <v>0</v>
          </cell>
          <cell r="ET1378">
            <v>0</v>
          </cell>
          <cell r="EX1378">
            <v>0</v>
          </cell>
          <cell r="EZ1378">
            <v>0</v>
          </cell>
          <cell r="FD1378">
            <v>0</v>
          </cell>
          <cell r="FF1378">
            <v>0</v>
          </cell>
        </row>
        <row r="1379">
          <cell r="A1379" t="str">
            <v>AROSKRAFT 4</v>
          </cell>
          <cell r="B1379" t="str">
            <v>Sverige</v>
          </cell>
          <cell r="G1379">
            <v>250</v>
          </cell>
          <cell r="H1379">
            <v>200</v>
          </cell>
          <cell r="AK1379">
            <v>87.875</v>
          </cell>
          <cell r="AL1379">
            <v>468.66666666666669</v>
          </cell>
          <cell r="AN1379">
            <v>30</v>
          </cell>
          <cell r="AO1379">
            <v>39.400000000000006</v>
          </cell>
          <cell r="AP1379">
            <v>6212.5</v>
          </cell>
          <cell r="AQ1379">
            <v>35</v>
          </cell>
          <cell r="BG1379" t="b">
            <v>0</v>
          </cell>
          <cell r="BO1379" t="b">
            <v>0</v>
          </cell>
          <cell r="CA1379" t="b">
            <v>0</v>
          </cell>
          <cell r="CB1379" t="b">
            <v>0</v>
          </cell>
          <cell r="CD1379" t="b">
            <v>0</v>
          </cell>
          <cell r="CE1379" t="b">
            <v>0</v>
          </cell>
          <cell r="CG1379" t="b">
            <v>0</v>
          </cell>
          <cell r="CH1379" t="b">
            <v>0</v>
          </cell>
          <cell r="CP1379" t="e">
            <v>#N/A</v>
          </cell>
          <cell r="CT1379" t="b">
            <v>0</v>
          </cell>
          <cell r="CV1379" t="b">
            <v>0</v>
          </cell>
          <cell r="CX1379" t="b">
            <v>0</v>
          </cell>
          <cell r="CZ1379" t="b">
            <v>0</v>
          </cell>
          <cell r="DB1379" t="b">
            <v>0</v>
          </cell>
          <cell r="DD1379" t="b">
            <v>0</v>
          </cell>
          <cell r="DF1379" t="b">
            <v>0</v>
          </cell>
          <cell r="DH1379" t="b">
            <v>0</v>
          </cell>
          <cell r="DJ1379" t="b">
            <v>0</v>
          </cell>
          <cell r="DL1379" t="b">
            <v>0</v>
          </cell>
          <cell r="DN1379" t="b">
            <v>0</v>
          </cell>
          <cell r="DP1379" t="b">
            <v>0</v>
          </cell>
          <cell r="DV1379">
            <v>0</v>
          </cell>
          <cell r="DX1379">
            <v>0</v>
          </cell>
          <cell r="DZ1379">
            <v>0</v>
          </cell>
          <cell r="EB1379">
            <v>0</v>
          </cell>
          <cell r="ED1379">
            <v>0</v>
          </cell>
          <cell r="EF1379">
            <v>0</v>
          </cell>
          <cell r="EJ1379">
            <v>0</v>
          </cell>
          <cell r="EL1379">
            <v>0</v>
          </cell>
          <cell r="EN1379">
            <v>0</v>
          </cell>
          <cell r="EP1379">
            <v>0</v>
          </cell>
          <cell r="ER1379">
            <v>0</v>
          </cell>
          <cell r="ET1379">
            <v>0</v>
          </cell>
          <cell r="EX1379">
            <v>0</v>
          </cell>
          <cell r="EZ1379">
            <v>0</v>
          </cell>
          <cell r="FD1379">
            <v>0</v>
          </cell>
          <cell r="FF1379">
            <v>0</v>
          </cell>
        </row>
        <row r="1380">
          <cell r="A1380" t="str">
            <v>BARSEBÄCK GT 1-2</v>
          </cell>
          <cell r="B1380" t="str">
            <v>Sverige</v>
          </cell>
          <cell r="G1380">
            <v>80</v>
          </cell>
          <cell r="H1380">
            <v>0</v>
          </cell>
          <cell r="AK1380">
            <v>20.52</v>
          </cell>
          <cell r="AL1380">
            <v>0</v>
          </cell>
          <cell r="AN1380">
            <v>0</v>
          </cell>
          <cell r="AO1380">
            <v>3.2</v>
          </cell>
          <cell r="AP1380">
            <v>1200</v>
          </cell>
          <cell r="AQ1380">
            <v>6.4</v>
          </cell>
          <cell r="BG1380" t="b">
            <v>0</v>
          </cell>
          <cell r="BO1380" t="b">
            <v>0</v>
          </cell>
          <cell r="CA1380" t="b">
            <v>0</v>
          </cell>
          <cell r="CB1380" t="b">
            <v>0</v>
          </cell>
          <cell r="CD1380" t="b">
            <v>0</v>
          </cell>
          <cell r="CE1380" t="b">
            <v>0</v>
          </cell>
          <cell r="CG1380" t="b">
            <v>0</v>
          </cell>
          <cell r="CH1380" t="b">
            <v>0</v>
          </cell>
          <cell r="CP1380" t="e">
            <v>#N/A</v>
          </cell>
          <cell r="CT1380" t="b">
            <v>0</v>
          </cell>
          <cell r="CV1380" t="b">
            <v>0</v>
          </cell>
          <cell r="CX1380" t="b">
            <v>0</v>
          </cell>
          <cell r="CZ1380" t="b">
            <v>0</v>
          </cell>
          <cell r="DB1380" t="b">
            <v>0</v>
          </cell>
          <cell r="DD1380" t="b">
            <v>0</v>
          </cell>
          <cell r="DF1380" t="b">
            <v>0</v>
          </cell>
          <cell r="DH1380" t="b">
            <v>0</v>
          </cell>
          <cell r="DJ1380" t="b">
            <v>0</v>
          </cell>
          <cell r="DL1380" t="b">
            <v>0</v>
          </cell>
          <cell r="DN1380" t="b">
            <v>0</v>
          </cell>
          <cell r="DP1380" t="b">
            <v>0</v>
          </cell>
          <cell r="DV1380">
            <v>0</v>
          </cell>
          <cell r="DX1380">
            <v>0</v>
          </cell>
          <cell r="DZ1380">
            <v>0</v>
          </cell>
          <cell r="EB1380">
            <v>0</v>
          </cell>
          <cell r="ED1380">
            <v>0</v>
          </cell>
          <cell r="EF1380">
            <v>0</v>
          </cell>
          <cell r="EJ1380">
            <v>0</v>
          </cell>
          <cell r="EL1380">
            <v>0</v>
          </cell>
          <cell r="EN1380">
            <v>0</v>
          </cell>
          <cell r="EP1380">
            <v>0</v>
          </cell>
          <cell r="ER1380">
            <v>0</v>
          </cell>
          <cell r="ET1380">
            <v>0</v>
          </cell>
          <cell r="EX1380">
            <v>0</v>
          </cell>
          <cell r="EZ1380">
            <v>0</v>
          </cell>
          <cell r="FD1380">
            <v>0</v>
          </cell>
          <cell r="FF1380">
            <v>0</v>
          </cell>
        </row>
        <row r="1381">
          <cell r="A1381" t="str">
            <v>BARSEBÄCK GT 1-2</v>
          </cell>
          <cell r="B1381" t="str">
            <v>Sverige</v>
          </cell>
          <cell r="G1381">
            <v>80</v>
          </cell>
          <cell r="H1381">
            <v>0</v>
          </cell>
          <cell r="AK1381">
            <v>20.52</v>
          </cell>
          <cell r="AL1381">
            <v>0</v>
          </cell>
          <cell r="AN1381">
            <v>0</v>
          </cell>
          <cell r="AO1381">
            <v>3.2</v>
          </cell>
          <cell r="AP1381">
            <v>1200</v>
          </cell>
          <cell r="AQ1381">
            <v>6.4</v>
          </cell>
          <cell r="BG1381" t="b">
            <v>0</v>
          </cell>
          <cell r="BO1381" t="b">
            <v>0</v>
          </cell>
          <cell r="CA1381" t="b">
            <v>0</v>
          </cell>
          <cell r="CB1381" t="b">
            <v>0</v>
          </cell>
          <cell r="CD1381" t="b">
            <v>0</v>
          </cell>
          <cell r="CE1381" t="b">
            <v>0</v>
          </cell>
          <cell r="CG1381" t="b">
            <v>0</v>
          </cell>
          <cell r="CH1381" t="b">
            <v>0</v>
          </cell>
          <cell r="CP1381" t="e">
            <v>#N/A</v>
          </cell>
          <cell r="CT1381" t="b">
            <v>0</v>
          </cell>
          <cell r="CV1381" t="b">
            <v>0</v>
          </cell>
          <cell r="CX1381" t="b">
            <v>0</v>
          </cell>
          <cell r="CZ1381" t="b">
            <v>0</v>
          </cell>
          <cell r="DB1381" t="b">
            <v>0</v>
          </cell>
          <cell r="DD1381" t="b">
            <v>0</v>
          </cell>
          <cell r="DF1381" t="b">
            <v>0</v>
          </cell>
          <cell r="DH1381" t="b">
            <v>0</v>
          </cell>
          <cell r="DJ1381" t="b">
            <v>0</v>
          </cell>
          <cell r="DL1381" t="b">
            <v>0</v>
          </cell>
          <cell r="DN1381" t="b">
            <v>0</v>
          </cell>
          <cell r="DP1381" t="b">
            <v>0</v>
          </cell>
          <cell r="DV1381">
            <v>0</v>
          </cell>
          <cell r="DX1381">
            <v>0</v>
          </cell>
          <cell r="DZ1381">
            <v>0</v>
          </cell>
          <cell r="EB1381">
            <v>0</v>
          </cell>
          <cell r="ED1381">
            <v>0</v>
          </cell>
          <cell r="EF1381">
            <v>0</v>
          </cell>
          <cell r="EJ1381">
            <v>0</v>
          </cell>
          <cell r="EL1381">
            <v>0</v>
          </cell>
          <cell r="EN1381">
            <v>0</v>
          </cell>
          <cell r="EP1381">
            <v>0</v>
          </cell>
          <cell r="ER1381">
            <v>0</v>
          </cell>
          <cell r="ET1381">
            <v>0</v>
          </cell>
          <cell r="EX1381">
            <v>0</v>
          </cell>
          <cell r="EZ1381">
            <v>0</v>
          </cell>
          <cell r="FD1381">
            <v>0</v>
          </cell>
          <cell r="FF1381">
            <v>0</v>
          </cell>
        </row>
        <row r="1382">
          <cell r="A1382" t="str">
            <v>BRISTA 1</v>
          </cell>
          <cell r="B1382" t="str">
            <v>Sverige</v>
          </cell>
          <cell r="G1382">
            <v>44</v>
          </cell>
          <cell r="H1382">
            <v>75</v>
          </cell>
          <cell r="AK1382">
            <v>13.375999999999999</v>
          </cell>
          <cell r="AL1382">
            <v>38.863636363636367</v>
          </cell>
          <cell r="AN1382">
            <v>0</v>
          </cell>
          <cell r="AO1382">
            <v>3.96</v>
          </cell>
          <cell r="AP1382">
            <v>1100</v>
          </cell>
          <cell r="AQ1382">
            <v>6.16</v>
          </cell>
          <cell r="BG1382" t="b">
            <v>0</v>
          </cell>
          <cell r="BO1382" t="b">
            <v>0</v>
          </cell>
          <cell r="CA1382" t="b">
            <v>0</v>
          </cell>
          <cell r="CB1382" t="b">
            <v>0</v>
          </cell>
          <cell r="CD1382" t="b">
            <v>0</v>
          </cell>
          <cell r="CE1382" t="b">
            <v>0</v>
          </cell>
          <cell r="CG1382" t="b">
            <v>0</v>
          </cell>
          <cell r="CH1382" t="b">
            <v>0</v>
          </cell>
          <cell r="CP1382" t="str">
            <v>ECWCHBPC</v>
          </cell>
          <cell r="CT1382" t="b">
            <v>0</v>
          </cell>
          <cell r="CV1382" t="b">
            <v>0</v>
          </cell>
          <cell r="CX1382" t="b">
            <v>0</v>
          </cell>
          <cell r="CZ1382" t="b">
            <v>0</v>
          </cell>
          <cell r="DB1382" t="b">
            <v>0</v>
          </cell>
          <cell r="DD1382" t="b">
            <v>0</v>
          </cell>
          <cell r="DF1382" t="b">
            <v>0</v>
          </cell>
          <cell r="DH1382" t="b">
            <v>0</v>
          </cell>
          <cell r="DJ1382" t="b">
            <v>0</v>
          </cell>
          <cell r="DL1382" t="b">
            <v>0</v>
          </cell>
          <cell r="DN1382" t="b">
            <v>0</v>
          </cell>
          <cell r="DP1382" t="b">
            <v>0</v>
          </cell>
          <cell r="DV1382">
            <v>0</v>
          </cell>
          <cell r="DX1382">
            <v>0</v>
          </cell>
          <cell r="DZ1382">
            <v>0</v>
          </cell>
          <cell r="EB1382">
            <v>0</v>
          </cell>
          <cell r="ED1382">
            <v>0</v>
          </cell>
          <cell r="EF1382">
            <v>0</v>
          </cell>
          <cell r="EJ1382">
            <v>0</v>
          </cell>
          <cell r="EL1382">
            <v>0</v>
          </cell>
          <cell r="EN1382">
            <v>0</v>
          </cell>
          <cell r="EP1382">
            <v>0</v>
          </cell>
          <cell r="ER1382">
            <v>0</v>
          </cell>
          <cell r="ET1382">
            <v>0</v>
          </cell>
          <cell r="EX1382">
            <v>0</v>
          </cell>
          <cell r="EZ1382">
            <v>0</v>
          </cell>
          <cell r="FD1382">
            <v>0</v>
          </cell>
          <cell r="FF1382">
            <v>0</v>
          </cell>
        </row>
        <row r="1383">
          <cell r="A1383" t="str">
            <v>Bråvalla, Norrköping</v>
          </cell>
          <cell r="B1383" t="str">
            <v>Sverige</v>
          </cell>
          <cell r="G1383">
            <v>250</v>
          </cell>
          <cell r="H1383">
            <v>200</v>
          </cell>
          <cell r="AK1383">
            <v>76</v>
          </cell>
          <cell r="AL1383">
            <v>405.33333333333331</v>
          </cell>
          <cell r="AN1383">
            <v>30</v>
          </cell>
          <cell r="AO1383">
            <v>20</v>
          </cell>
          <cell r="AP1383">
            <v>5000</v>
          </cell>
          <cell r="AQ1383">
            <v>35</v>
          </cell>
          <cell r="BG1383" t="b">
            <v>0</v>
          </cell>
          <cell r="BO1383" t="b">
            <v>0</v>
          </cell>
          <cell r="CA1383" t="b">
            <v>0</v>
          </cell>
          <cell r="CB1383" t="b">
            <v>0</v>
          </cell>
          <cell r="CD1383" t="b">
            <v>0</v>
          </cell>
          <cell r="CE1383" t="b">
            <v>0</v>
          </cell>
          <cell r="CG1383" t="b">
            <v>0</v>
          </cell>
          <cell r="CH1383" t="b">
            <v>0</v>
          </cell>
          <cell r="CP1383" t="e">
            <v>#N/A</v>
          </cell>
          <cell r="CT1383" t="b">
            <v>0</v>
          </cell>
          <cell r="CV1383" t="b">
            <v>0</v>
          </cell>
          <cell r="CX1383" t="b">
            <v>0</v>
          </cell>
          <cell r="CZ1383" t="b">
            <v>0</v>
          </cell>
          <cell r="DB1383" t="b">
            <v>0</v>
          </cell>
          <cell r="DD1383" t="b">
            <v>0</v>
          </cell>
          <cell r="DF1383" t="b">
            <v>0</v>
          </cell>
          <cell r="DH1383" t="b">
            <v>0</v>
          </cell>
          <cell r="DJ1383" t="b">
            <v>0</v>
          </cell>
          <cell r="DL1383" t="b">
            <v>0</v>
          </cell>
          <cell r="DN1383" t="b">
            <v>0</v>
          </cell>
          <cell r="DP1383" t="b">
            <v>0</v>
          </cell>
          <cell r="DV1383">
            <v>0</v>
          </cell>
          <cell r="DX1383">
            <v>0</v>
          </cell>
          <cell r="DZ1383">
            <v>0</v>
          </cell>
          <cell r="EB1383">
            <v>0</v>
          </cell>
          <cell r="ED1383">
            <v>0</v>
          </cell>
          <cell r="EF1383">
            <v>0</v>
          </cell>
          <cell r="EJ1383">
            <v>0</v>
          </cell>
          <cell r="EL1383">
            <v>0</v>
          </cell>
          <cell r="EN1383">
            <v>0</v>
          </cell>
          <cell r="EP1383">
            <v>0</v>
          </cell>
          <cell r="ER1383">
            <v>0</v>
          </cell>
          <cell r="ET1383">
            <v>0</v>
          </cell>
          <cell r="EX1383">
            <v>0</v>
          </cell>
          <cell r="EZ1383">
            <v>0</v>
          </cell>
          <cell r="FD1383">
            <v>0</v>
          </cell>
          <cell r="FF1383">
            <v>0</v>
          </cell>
        </row>
        <row r="1384">
          <cell r="A1384" t="str">
            <v>ENKÖPING 1</v>
          </cell>
          <cell r="B1384" t="str">
            <v>Sverige</v>
          </cell>
          <cell r="G1384">
            <v>24</v>
          </cell>
          <cell r="H1384">
            <v>55</v>
          </cell>
          <cell r="AK1384">
            <v>6.1560000000000006</v>
          </cell>
          <cell r="AL1384">
            <v>32.329687500000006</v>
          </cell>
          <cell r="AN1384">
            <v>0</v>
          </cell>
          <cell r="AO1384">
            <v>2.16</v>
          </cell>
          <cell r="AP1384">
            <v>600</v>
          </cell>
          <cell r="AQ1384">
            <v>3.3600000000000003</v>
          </cell>
          <cell r="BG1384" t="b">
            <v>0</v>
          </cell>
          <cell r="BO1384" t="b">
            <v>0</v>
          </cell>
          <cell r="CA1384" t="b">
            <v>0</v>
          </cell>
          <cell r="CB1384" t="b">
            <v>0</v>
          </cell>
          <cell r="CD1384" t="b">
            <v>0</v>
          </cell>
          <cell r="CE1384" t="b">
            <v>0</v>
          </cell>
          <cell r="CG1384" t="b">
            <v>0</v>
          </cell>
          <cell r="CH1384" t="b">
            <v>0</v>
          </cell>
          <cell r="CP1384" t="str">
            <v>ECWCHBPC</v>
          </cell>
          <cell r="CT1384" t="b">
            <v>0</v>
          </cell>
          <cell r="CV1384" t="b">
            <v>0</v>
          </cell>
          <cell r="CX1384" t="b">
            <v>0</v>
          </cell>
          <cell r="CZ1384" t="b">
            <v>0</v>
          </cell>
          <cell r="DB1384" t="b">
            <v>0</v>
          </cell>
          <cell r="DD1384" t="b">
            <v>0</v>
          </cell>
          <cell r="DF1384" t="b">
            <v>0</v>
          </cell>
          <cell r="DH1384" t="b">
            <v>0</v>
          </cell>
          <cell r="DJ1384" t="b">
            <v>0</v>
          </cell>
          <cell r="DL1384" t="b">
            <v>0</v>
          </cell>
          <cell r="DN1384" t="b">
            <v>0</v>
          </cell>
          <cell r="DP1384" t="b">
            <v>0</v>
          </cell>
          <cell r="DV1384">
            <v>0</v>
          </cell>
          <cell r="DX1384">
            <v>0</v>
          </cell>
          <cell r="DZ1384">
            <v>0</v>
          </cell>
          <cell r="EB1384">
            <v>0</v>
          </cell>
          <cell r="ED1384">
            <v>0</v>
          </cell>
          <cell r="EF1384">
            <v>0</v>
          </cell>
          <cell r="EJ1384">
            <v>0</v>
          </cell>
          <cell r="EL1384">
            <v>0</v>
          </cell>
          <cell r="EN1384">
            <v>0</v>
          </cell>
          <cell r="EP1384">
            <v>0</v>
          </cell>
          <cell r="ER1384">
            <v>0</v>
          </cell>
          <cell r="ET1384">
            <v>0</v>
          </cell>
          <cell r="EX1384">
            <v>0</v>
          </cell>
          <cell r="EZ1384">
            <v>0</v>
          </cell>
          <cell r="FD1384">
            <v>0</v>
          </cell>
          <cell r="FF1384">
            <v>0</v>
          </cell>
        </row>
        <row r="1385">
          <cell r="A1385" t="str">
            <v>ESKILSTUNA 1</v>
          </cell>
          <cell r="B1385" t="str">
            <v>Sverige</v>
          </cell>
          <cell r="G1385">
            <v>38.700000000000003</v>
          </cell>
          <cell r="H1385">
            <v>70.7</v>
          </cell>
          <cell r="AK1385">
            <v>11.875095</v>
          </cell>
          <cell r="AL1385">
            <v>39.632730142118852</v>
          </cell>
          <cell r="AN1385">
            <v>0</v>
          </cell>
          <cell r="AO1385">
            <v>3.4830000000000001</v>
          </cell>
          <cell r="AP1385">
            <v>967.50000000000011</v>
          </cell>
          <cell r="AQ1385">
            <v>5.418000000000001</v>
          </cell>
          <cell r="BG1385" t="b">
            <v>0</v>
          </cell>
          <cell r="BO1385" t="b">
            <v>0</v>
          </cell>
          <cell r="CA1385" t="b">
            <v>0</v>
          </cell>
          <cell r="CB1385" t="b">
            <v>0</v>
          </cell>
          <cell r="CD1385" t="b">
            <v>0</v>
          </cell>
          <cell r="CE1385" t="b">
            <v>0</v>
          </cell>
          <cell r="CG1385" t="b">
            <v>0</v>
          </cell>
          <cell r="CH1385" t="b">
            <v>0</v>
          </cell>
          <cell r="CP1385" t="str">
            <v>ECWCHBPC</v>
          </cell>
          <cell r="CT1385" t="b">
            <v>0</v>
          </cell>
          <cell r="CV1385" t="b">
            <v>0</v>
          </cell>
          <cell r="CX1385" t="b">
            <v>0</v>
          </cell>
          <cell r="CZ1385" t="b">
            <v>0</v>
          </cell>
          <cell r="DB1385" t="b">
            <v>0</v>
          </cell>
          <cell r="DD1385" t="b">
            <v>0</v>
          </cell>
          <cell r="DF1385" t="b">
            <v>0</v>
          </cell>
          <cell r="DH1385" t="b">
            <v>0</v>
          </cell>
          <cell r="DJ1385" t="b">
            <v>0</v>
          </cell>
          <cell r="DL1385" t="b">
            <v>0</v>
          </cell>
          <cell r="DN1385" t="b">
            <v>0</v>
          </cell>
          <cell r="DP1385" t="b">
            <v>0</v>
          </cell>
          <cell r="DV1385">
            <v>0</v>
          </cell>
          <cell r="DX1385">
            <v>0</v>
          </cell>
          <cell r="DZ1385">
            <v>0</v>
          </cell>
          <cell r="EB1385">
            <v>0</v>
          </cell>
          <cell r="ED1385">
            <v>0</v>
          </cell>
          <cell r="EF1385">
            <v>0</v>
          </cell>
          <cell r="EJ1385">
            <v>0</v>
          </cell>
          <cell r="EL1385">
            <v>0</v>
          </cell>
          <cell r="EN1385">
            <v>0</v>
          </cell>
          <cell r="EP1385">
            <v>0</v>
          </cell>
          <cell r="ER1385">
            <v>0</v>
          </cell>
          <cell r="ET1385">
            <v>0</v>
          </cell>
          <cell r="EX1385">
            <v>0</v>
          </cell>
          <cell r="EZ1385">
            <v>0</v>
          </cell>
          <cell r="FD1385">
            <v>0</v>
          </cell>
          <cell r="FF1385">
            <v>0</v>
          </cell>
        </row>
        <row r="1386">
          <cell r="A1386" t="str">
            <v>FALKENBERG BIRKA GT 1</v>
          </cell>
          <cell r="B1386" t="str">
            <v>Sverige</v>
          </cell>
          <cell r="G1386">
            <v>11.5</v>
          </cell>
          <cell r="H1386">
            <v>0</v>
          </cell>
          <cell r="AK1386">
            <v>2.8405</v>
          </cell>
          <cell r="AL1386">
            <v>0</v>
          </cell>
          <cell r="AN1386">
            <v>0</v>
          </cell>
          <cell r="AO1386">
            <v>0.46</v>
          </cell>
          <cell r="AP1386">
            <v>172.5</v>
          </cell>
          <cell r="AQ1386">
            <v>0.92</v>
          </cell>
          <cell r="BG1386" t="b">
            <v>0</v>
          </cell>
          <cell r="BO1386" t="b">
            <v>0</v>
          </cell>
          <cell r="CA1386" t="b">
            <v>0</v>
          </cell>
          <cell r="CB1386" t="b">
            <v>0</v>
          </cell>
          <cell r="CD1386" t="b">
            <v>0</v>
          </cell>
          <cell r="CE1386" t="b">
            <v>0</v>
          </cell>
          <cell r="CG1386" t="b">
            <v>0</v>
          </cell>
          <cell r="CH1386" t="b">
            <v>0</v>
          </cell>
          <cell r="CP1386" t="e">
            <v>#N/A</v>
          </cell>
          <cell r="CT1386" t="b">
            <v>0</v>
          </cell>
          <cell r="CV1386" t="b">
            <v>0</v>
          </cell>
          <cell r="CX1386" t="b">
            <v>0</v>
          </cell>
          <cell r="CZ1386" t="b">
            <v>0</v>
          </cell>
          <cell r="DB1386" t="b">
            <v>0</v>
          </cell>
          <cell r="DD1386" t="b">
            <v>0</v>
          </cell>
          <cell r="DF1386" t="b">
            <v>0</v>
          </cell>
          <cell r="DH1386" t="b">
            <v>0</v>
          </cell>
          <cell r="DJ1386" t="b">
            <v>0</v>
          </cell>
          <cell r="DL1386" t="b">
            <v>0</v>
          </cell>
          <cell r="DN1386" t="b">
            <v>0</v>
          </cell>
          <cell r="DP1386" t="b">
            <v>0</v>
          </cell>
          <cell r="DV1386">
            <v>0</v>
          </cell>
          <cell r="DX1386">
            <v>0</v>
          </cell>
          <cell r="DZ1386">
            <v>0</v>
          </cell>
          <cell r="EB1386">
            <v>0</v>
          </cell>
          <cell r="ED1386">
            <v>0</v>
          </cell>
          <cell r="EF1386">
            <v>0</v>
          </cell>
          <cell r="EJ1386">
            <v>0</v>
          </cell>
          <cell r="EL1386">
            <v>0</v>
          </cell>
          <cell r="EN1386">
            <v>0</v>
          </cell>
          <cell r="EP1386">
            <v>0</v>
          </cell>
          <cell r="ER1386">
            <v>0</v>
          </cell>
          <cell r="ET1386">
            <v>0</v>
          </cell>
          <cell r="EX1386">
            <v>0</v>
          </cell>
          <cell r="EZ1386">
            <v>0</v>
          </cell>
          <cell r="FD1386">
            <v>0</v>
          </cell>
          <cell r="FF1386">
            <v>0</v>
          </cell>
        </row>
        <row r="1387">
          <cell r="A1387" t="str">
            <v>FORSMARK GT 1-2</v>
          </cell>
          <cell r="B1387" t="str">
            <v>Sverige</v>
          </cell>
          <cell r="G1387">
            <v>80</v>
          </cell>
          <cell r="H1387">
            <v>0</v>
          </cell>
          <cell r="AK1387">
            <v>22.04</v>
          </cell>
          <cell r="AL1387">
            <v>0</v>
          </cell>
          <cell r="AN1387">
            <v>0</v>
          </cell>
          <cell r="AO1387">
            <v>3.2</v>
          </cell>
          <cell r="AP1387">
            <v>1200</v>
          </cell>
          <cell r="AQ1387">
            <v>6.4</v>
          </cell>
          <cell r="BG1387" t="b">
            <v>0</v>
          </cell>
          <cell r="BO1387" t="b">
            <v>0</v>
          </cell>
          <cell r="CA1387" t="b">
            <v>0</v>
          </cell>
          <cell r="CB1387" t="b">
            <v>0</v>
          </cell>
          <cell r="CD1387" t="b">
            <v>0</v>
          </cell>
          <cell r="CE1387" t="b">
            <v>0</v>
          </cell>
          <cell r="CG1387" t="b">
            <v>0</v>
          </cell>
          <cell r="CH1387" t="b">
            <v>0</v>
          </cell>
          <cell r="CP1387" t="e">
            <v>#N/A</v>
          </cell>
          <cell r="CT1387" t="b">
            <v>0</v>
          </cell>
          <cell r="CV1387" t="b">
            <v>0</v>
          </cell>
          <cell r="CX1387" t="b">
            <v>0</v>
          </cell>
          <cell r="CZ1387" t="b">
            <v>0</v>
          </cell>
          <cell r="DB1387" t="b">
            <v>0</v>
          </cell>
          <cell r="DD1387" t="b">
            <v>0</v>
          </cell>
          <cell r="DF1387" t="b">
            <v>0</v>
          </cell>
          <cell r="DH1387" t="b">
            <v>0</v>
          </cell>
          <cell r="DJ1387" t="b">
            <v>0</v>
          </cell>
          <cell r="DL1387" t="b">
            <v>0</v>
          </cell>
          <cell r="DN1387" t="b">
            <v>0</v>
          </cell>
          <cell r="DP1387" t="b">
            <v>0</v>
          </cell>
          <cell r="DV1387">
            <v>0</v>
          </cell>
          <cell r="DX1387">
            <v>0</v>
          </cell>
          <cell r="DZ1387">
            <v>0</v>
          </cell>
          <cell r="EB1387">
            <v>0</v>
          </cell>
          <cell r="ED1387">
            <v>0</v>
          </cell>
          <cell r="EF1387">
            <v>0</v>
          </cell>
          <cell r="EJ1387">
            <v>0</v>
          </cell>
          <cell r="EL1387">
            <v>0</v>
          </cell>
          <cell r="EN1387">
            <v>0</v>
          </cell>
          <cell r="EP1387">
            <v>0</v>
          </cell>
          <cell r="ER1387">
            <v>0</v>
          </cell>
          <cell r="ET1387">
            <v>0</v>
          </cell>
          <cell r="EX1387">
            <v>0</v>
          </cell>
          <cell r="EZ1387">
            <v>0</v>
          </cell>
          <cell r="FD1387">
            <v>0</v>
          </cell>
          <cell r="FF1387">
            <v>0</v>
          </cell>
        </row>
        <row r="1388">
          <cell r="A1388" t="str">
            <v>FORSMARK GT 1-2</v>
          </cell>
          <cell r="B1388" t="str">
            <v>Sverige</v>
          </cell>
          <cell r="G1388">
            <v>80</v>
          </cell>
          <cell r="H1388">
            <v>0</v>
          </cell>
          <cell r="AK1388">
            <v>22.04</v>
          </cell>
          <cell r="AL1388">
            <v>0</v>
          </cell>
          <cell r="AN1388">
            <v>0</v>
          </cell>
          <cell r="AO1388">
            <v>3.2</v>
          </cell>
          <cell r="AP1388">
            <v>1200</v>
          </cell>
          <cell r="AQ1388">
            <v>6.4</v>
          </cell>
          <cell r="BG1388" t="b">
            <v>0</v>
          </cell>
          <cell r="BO1388" t="b">
            <v>0</v>
          </cell>
          <cell r="CA1388" t="b">
            <v>0</v>
          </cell>
          <cell r="CB1388" t="b">
            <v>0</v>
          </cell>
          <cell r="CD1388" t="b">
            <v>0</v>
          </cell>
          <cell r="CE1388" t="b">
            <v>0</v>
          </cell>
          <cell r="CG1388" t="b">
            <v>0</v>
          </cell>
          <cell r="CH1388" t="b">
            <v>0</v>
          </cell>
          <cell r="CP1388" t="e">
            <v>#N/A</v>
          </cell>
          <cell r="CT1388" t="b">
            <v>0</v>
          </cell>
          <cell r="CV1388" t="b">
            <v>0</v>
          </cell>
          <cell r="CX1388" t="b">
            <v>0</v>
          </cell>
          <cell r="CZ1388" t="b">
            <v>0</v>
          </cell>
          <cell r="DB1388" t="b">
            <v>0</v>
          </cell>
          <cell r="DD1388" t="b">
            <v>0</v>
          </cell>
          <cell r="DF1388" t="b">
            <v>0</v>
          </cell>
          <cell r="DH1388" t="b">
            <v>0</v>
          </cell>
          <cell r="DJ1388" t="b">
            <v>0</v>
          </cell>
          <cell r="DL1388" t="b">
            <v>0</v>
          </cell>
          <cell r="DN1388" t="b">
            <v>0</v>
          </cell>
          <cell r="DP1388" t="b">
            <v>0</v>
          </cell>
          <cell r="DV1388">
            <v>0</v>
          </cell>
          <cell r="DX1388">
            <v>0</v>
          </cell>
          <cell r="DZ1388">
            <v>0</v>
          </cell>
          <cell r="EB1388">
            <v>0</v>
          </cell>
          <cell r="ED1388">
            <v>0</v>
          </cell>
          <cell r="EF1388">
            <v>0</v>
          </cell>
          <cell r="EJ1388">
            <v>0</v>
          </cell>
          <cell r="EL1388">
            <v>0</v>
          </cell>
          <cell r="EN1388">
            <v>0</v>
          </cell>
          <cell r="EP1388">
            <v>0</v>
          </cell>
          <cell r="ER1388">
            <v>0</v>
          </cell>
          <cell r="ET1388">
            <v>0</v>
          </cell>
          <cell r="EX1388">
            <v>0</v>
          </cell>
          <cell r="EZ1388">
            <v>0</v>
          </cell>
          <cell r="FD1388">
            <v>0</v>
          </cell>
          <cell r="FF1388">
            <v>0</v>
          </cell>
        </row>
        <row r="1389">
          <cell r="A1389" t="str">
            <v>GOTHENBURG GT 1</v>
          </cell>
          <cell r="B1389" t="str">
            <v>Sverige</v>
          </cell>
          <cell r="G1389">
            <v>58</v>
          </cell>
          <cell r="H1389">
            <v>0</v>
          </cell>
          <cell r="AK1389">
            <v>14.877000000000001</v>
          </cell>
          <cell r="AL1389">
            <v>0</v>
          </cell>
          <cell r="AN1389">
            <v>0</v>
          </cell>
          <cell r="AO1389">
            <v>2.3199999999999998</v>
          </cell>
          <cell r="AP1389">
            <v>870</v>
          </cell>
          <cell r="AQ1389">
            <v>4.6399999999999997</v>
          </cell>
          <cell r="BG1389" t="b">
            <v>0</v>
          </cell>
          <cell r="BO1389" t="b">
            <v>0</v>
          </cell>
          <cell r="CA1389" t="b">
            <v>0</v>
          </cell>
          <cell r="CB1389" t="b">
            <v>0</v>
          </cell>
          <cell r="CD1389" t="b">
            <v>0</v>
          </cell>
          <cell r="CE1389" t="b">
            <v>0</v>
          </cell>
          <cell r="CG1389" t="b">
            <v>0</v>
          </cell>
          <cell r="CH1389" t="b">
            <v>0</v>
          </cell>
          <cell r="CP1389" t="e">
            <v>#N/A</v>
          </cell>
          <cell r="CT1389" t="b">
            <v>0</v>
          </cell>
          <cell r="CV1389" t="b">
            <v>0</v>
          </cell>
          <cell r="CX1389" t="b">
            <v>0</v>
          </cell>
          <cell r="CZ1389" t="b">
            <v>0</v>
          </cell>
          <cell r="DB1389" t="b">
            <v>0</v>
          </cell>
          <cell r="DD1389" t="b">
            <v>0</v>
          </cell>
          <cell r="DF1389" t="b">
            <v>0</v>
          </cell>
          <cell r="DH1389" t="b">
            <v>0</v>
          </cell>
          <cell r="DJ1389" t="b">
            <v>0</v>
          </cell>
          <cell r="DL1389" t="b">
            <v>0</v>
          </cell>
          <cell r="DN1389" t="b">
            <v>0</v>
          </cell>
          <cell r="DP1389" t="b">
            <v>0</v>
          </cell>
          <cell r="DV1389">
            <v>0</v>
          </cell>
          <cell r="DX1389">
            <v>0</v>
          </cell>
          <cell r="DZ1389">
            <v>0</v>
          </cell>
          <cell r="EB1389">
            <v>0</v>
          </cell>
          <cell r="ED1389">
            <v>0</v>
          </cell>
          <cell r="EF1389">
            <v>0</v>
          </cell>
          <cell r="EJ1389">
            <v>0</v>
          </cell>
          <cell r="EL1389">
            <v>0</v>
          </cell>
          <cell r="EN1389">
            <v>0</v>
          </cell>
          <cell r="EP1389">
            <v>0</v>
          </cell>
          <cell r="ER1389">
            <v>0</v>
          </cell>
          <cell r="ET1389">
            <v>0</v>
          </cell>
          <cell r="EX1389">
            <v>0</v>
          </cell>
          <cell r="EZ1389">
            <v>0</v>
          </cell>
          <cell r="FD1389">
            <v>0</v>
          </cell>
          <cell r="FF1389">
            <v>0</v>
          </cell>
        </row>
        <row r="1390">
          <cell r="A1390" t="str">
            <v>GOTHENBURG GT 1</v>
          </cell>
          <cell r="B1390" t="str">
            <v>Sverige</v>
          </cell>
          <cell r="G1390">
            <v>58</v>
          </cell>
          <cell r="H1390">
            <v>0</v>
          </cell>
          <cell r="AK1390">
            <v>14.877000000000001</v>
          </cell>
          <cell r="AL1390">
            <v>0</v>
          </cell>
          <cell r="AN1390">
            <v>0</v>
          </cell>
          <cell r="AO1390">
            <v>2.3199999999999998</v>
          </cell>
          <cell r="AP1390">
            <v>870</v>
          </cell>
          <cell r="AQ1390">
            <v>4.6399999999999997</v>
          </cell>
          <cell r="BG1390" t="b">
            <v>0</v>
          </cell>
          <cell r="BO1390" t="b">
            <v>0</v>
          </cell>
          <cell r="CA1390" t="b">
            <v>0</v>
          </cell>
          <cell r="CB1390" t="b">
            <v>0</v>
          </cell>
          <cell r="CD1390" t="b">
            <v>0</v>
          </cell>
          <cell r="CE1390" t="b">
            <v>0</v>
          </cell>
          <cell r="CG1390" t="b">
            <v>0</v>
          </cell>
          <cell r="CH1390" t="b">
            <v>0</v>
          </cell>
          <cell r="CP1390" t="e">
            <v>#N/A</v>
          </cell>
          <cell r="CT1390" t="b">
            <v>0</v>
          </cell>
          <cell r="CV1390" t="b">
            <v>0</v>
          </cell>
          <cell r="CX1390" t="b">
            <v>0</v>
          </cell>
          <cell r="CZ1390" t="b">
            <v>0</v>
          </cell>
          <cell r="DB1390" t="b">
            <v>0</v>
          </cell>
          <cell r="DD1390" t="b">
            <v>0</v>
          </cell>
          <cell r="DF1390" t="b">
            <v>0</v>
          </cell>
          <cell r="DH1390" t="b">
            <v>0</v>
          </cell>
          <cell r="DJ1390" t="b">
            <v>0</v>
          </cell>
          <cell r="DL1390" t="b">
            <v>0</v>
          </cell>
          <cell r="DN1390" t="b">
            <v>0</v>
          </cell>
          <cell r="DP1390" t="b">
            <v>0</v>
          </cell>
          <cell r="DV1390">
            <v>0</v>
          </cell>
          <cell r="DX1390">
            <v>0</v>
          </cell>
          <cell r="DZ1390">
            <v>0</v>
          </cell>
          <cell r="EB1390">
            <v>0</v>
          </cell>
          <cell r="ED1390">
            <v>0</v>
          </cell>
          <cell r="EF1390">
            <v>0</v>
          </cell>
          <cell r="EJ1390">
            <v>0</v>
          </cell>
          <cell r="EL1390">
            <v>0</v>
          </cell>
          <cell r="EN1390">
            <v>0</v>
          </cell>
          <cell r="EP1390">
            <v>0</v>
          </cell>
          <cell r="ER1390">
            <v>0</v>
          </cell>
          <cell r="ET1390">
            <v>0</v>
          </cell>
          <cell r="EX1390">
            <v>0</v>
          </cell>
          <cell r="EZ1390">
            <v>0</v>
          </cell>
          <cell r="FD1390">
            <v>0</v>
          </cell>
          <cell r="FF1390">
            <v>0</v>
          </cell>
        </row>
        <row r="1391">
          <cell r="A1391" t="str">
            <v>Rya Kraftvarmeverk</v>
          </cell>
          <cell r="B1391" t="str">
            <v>Sverige</v>
          </cell>
          <cell r="G1391">
            <v>261</v>
          </cell>
          <cell r="H1391">
            <v>295</v>
          </cell>
          <cell r="AK1391">
            <v>107.6103</v>
          </cell>
          <cell r="AL1391">
            <v>137.47282567049808</v>
          </cell>
          <cell r="AN1391">
            <v>0</v>
          </cell>
          <cell r="AO1391">
            <v>20.88</v>
          </cell>
          <cell r="AP1391">
            <v>2610</v>
          </cell>
          <cell r="AQ1391">
            <v>26.1</v>
          </cell>
          <cell r="BG1391" t="b">
            <v>0</v>
          </cell>
          <cell r="BO1391" t="b">
            <v>0</v>
          </cell>
          <cell r="CA1391" t="b">
            <v>0</v>
          </cell>
          <cell r="CB1391" t="b">
            <v>0</v>
          </cell>
          <cell r="CD1391" t="b">
            <v>0</v>
          </cell>
          <cell r="CE1391" t="b">
            <v>0</v>
          </cell>
          <cell r="CG1391" t="b">
            <v>0</v>
          </cell>
          <cell r="CH1391" t="b">
            <v>0</v>
          </cell>
          <cell r="CP1391" t="e">
            <v>#N/A</v>
          </cell>
          <cell r="CT1391" t="b">
            <v>0</v>
          </cell>
          <cell r="CV1391" t="b">
            <v>0</v>
          </cell>
          <cell r="CX1391" t="b">
            <v>0</v>
          </cell>
          <cell r="CZ1391" t="b">
            <v>0</v>
          </cell>
          <cell r="DB1391" t="b">
            <v>0</v>
          </cell>
          <cell r="DD1391" t="b">
            <v>0</v>
          </cell>
          <cell r="DF1391" t="b">
            <v>0</v>
          </cell>
          <cell r="DH1391" t="b">
            <v>0</v>
          </cell>
          <cell r="DJ1391" t="b">
            <v>0</v>
          </cell>
          <cell r="DL1391" t="b">
            <v>0</v>
          </cell>
          <cell r="DN1391" t="b">
            <v>0</v>
          </cell>
          <cell r="DP1391" t="b">
            <v>0</v>
          </cell>
          <cell r="DV1391">
            <v>0</v>
          </cell>
          <cell r="DX1391">
            <v>0</v>
          </cell>
          <cell r="DZ1391">
            <v>0</v>
          </cell>
          <cell r="EB1391">
            <v>0</v>
          </cell>
          <cell r="ED1391">
            <v>0</v>
          </cell>
          <cell r="EF1391">
            <v>0</v>
          </cell>
          <cell r="EJ1391">
            <v>0</v>
          </cell>
          <cell r="EL1391">
            <v>0</v>
          </cell>
          <cell r="EN1391">
            <v>0</v>
          </cell>
          <cell r="EP1391">
            <v>0</v>
          </cell>
          <cell r="ER1391">
            <v>0</v>
          </cell>
          <cell r="ET1391">
            <v>0</v>
          </cell>
          <cell r="EX1391">
            <v>0</v>
          </cell>
          <cell r="EZ1391">
            <v>0</v>
          </cell>
          <cell r="FD1391">
            <v>0</v>
          </cell>
          <cell r="FF1391">
            <v>0</v>
          </cell>
        </row>
        <row r="1392">
          <cell r="A1392" t="str">
            <v>GOTLAND VATTENFALL GT 1-2</v>
          </cell>
          <cell r="B1392" t="str">
            <v>Sverige</v>
          </cell>
          <cell r="G1392">
            <v>116</v>
          </cell>
          <cell r="H1392">
            <v>0</v>
          </cell>
          <cell r="AK1392">
            <v>29.754000000000001</v>
          </cell>
          <cell r="AL1392">
            <v>0</v>
          </cell>
          <cell r="AN1392">
            <v>0</v>
          </cell>
          <cell r="AO1392">
            <v>4.6399999999999997</v>
          </cell>
          <cell r="AP1392">
            <v>1740</v>
          </cell>
          <cell r="AQ1392">
            <v>9.2799999999999994</v>
          </cell>
          <cell r="BG1392" t="b">
            <v>0</v>
          </cell>
          <cell r="BO1392" t="b">
            <v>0</v>
          </cell>
          <cell r="CA1392" t="b">
            <v>0</v>
          </cell>
          <cell r="CB1392" t="b">
            <v>0</v>
          </cell>
          <cell r="CD1392" t="b">
            <v>0</v>
          </cell>
          <cell r="CE1392" t="b">
            <v>0</v>
          </cell>
          <cell r="CG1392" t="b">
            <v>0</v>
          </cell>
          <cell r="CH1392" t="b">
            <v>0</v>
          </cell>
          <cell r="CP1392" t="e">
            <v>#N/A</v>
          </cell>
          <cell r="CT1392" t="b">
            <v>0</v>
          </cell>
          <cell r="CV1392" t="b">
            <v>0</v>
          </cell>
          <cell r="CX1392" t="b">
            <v>0</v>
          </cell>
          <cell r="CZ1392" t="b">
            <v>0</v>
          </cell>
          <cell r="DB1392" t="b">
            <v>0</v>
          </cell>
          <cell r="DD1392" t="b">
            <v>0</v>
          </cell>
          <cell r="DF1392" t="b">
            <v>0</v>
          </cell>
          <cell r="DH1392" t="b">
            <v>0</v>
          </cell>
          <cell r="DJ1392" t="b">
            <v>0</v>
          </cell>
          <cell r="DL1392" t="b">
            <v>0</v>
          </cell>
          <cell r="DN1392" t="b">
            <v>0</v>
          </cell>
          <cell r="DP1392" t="b">
            <v>0</v>
          </cell>
          <cell r="DV1392">
            <v>0</v>
          </cell>
          <cell r="DX1392">
            <v>0</v>
          </cell>
          <cell r="DZ1392">
            <v>0</v>
          </cell>
          <cell r="EB1392">
            <v>0</v>
          </cell>
          <cell r="ED1392">
            <v>0</v>
          </cell>
          <cell r="EF1392">
            <v>0</v>
          </cell>
          <cell r="EJ1392">
            <v>0</v>
          </cell>
          <cell r="EL1392">
            <v>0</v>
          </cell>
          <cell r="EN1392">
            <v>0</v>
          </cell>
          <cell r="EP1392">
            <v>0</v>
          </cell>
          <cell r="ER1392">
            <v>0</v>
          </cell>
          <cell r="ET1392">
            <v>0</v>
          </cell>
          <cell r="EX1392">
            <v>0</v>
          </cell>
          <cell r="EZ1392">
            <v>0</v>
          </cell>
          <cell r="FD1392">
            <v>0</v>
          </cell>
          <cell r="FF1392">
            <v>0</v>
          </cell>
        </row>
        <row r="1393">
          <cell r="A1393" t="str">
            <v>GOTLAND VATTENFALL GT 1-2</v>
          </cell>
          <cell r="B1393" t="str">
            <v>Sverige</v>
          </cell>
          <cell r="G1393">
            <v>116</v>
          </cell>
          <cell r="H1393">
            <v>0</v>
          </cell>
          <cell r="AK1393">
            <v>29.754000000000001</v>
          </cell>
          <cell r="AL1393">
            <v>0</v>
          </cell>
          <cell r="AN1393">
            <v>0</v>
          </cell>
          <cell r="AO1393">
            <v>4.6399999999999997</v>
          </cell>
          <cell r="AP1393">
            <v>1740</v>
          </cell>
          <cell r="AQ1393">
            <v>9.2799999999999994</v>
          </cell>
          <cell r="BG1393" t="b">
            <v>0</v>
          </cell>
          <cell r="BO1393" t="b">
            <v>0</v>
          </cell>
          <cell r="CA1393" t="b">
            <v>0</v>
          </cell>
          <cell r="CB1393" t="b">
            <v>0</v>
          </cell>
          <cell r="CD1393" t="b">
            <v>0</v>
          </cell>
          <cell r="CE1393" t="b">
            <v>0</v>
          </cell>
          <cell r="CG1393" t="b">
            <v>0</v>
          </cell>
          <cell r="CH1393" t="b">
            <v>0</v>
          </cell>
          <cell r="CP1393" t="e">
            <v>#N/A</v>
          </cell>
          <cell r="CT1393" t="b">
            <v>0</v>
          </cell>
          <cell r="CV1393" t="b">
            <v>0</v>
          </cell>
          <cell r="CX1393" t="b">
            <v>0</v>
          </cell>
          <cell r="CZ1393" t="b">
            <v>0</v>
          </cell>
          <cell r="DB1393" t="b">
            <v>0</v>
          </cell>
          <cell r="DD1393" t="b">
            <v>0</v>
          </cell>
          <cell r="DF1393" t="b">
            <v>0</v>
          </cell>
          <cell r="DH1393" t="b">
            <v>0</v>
          </cell>
          <cell r="DJ1393" t="b">
            <v>0</v>
          </cell>
          <cell r="DL1393" t="b">
            <v>0</v>
          </cell>
          <cell r="DN1393" t="b">
            <v>0</v>
          </cell>
          <cell r="DP1393" t="b">
            <v>0</v>
          </cell>
          <cell r="DV1393">
            <v>0</v>
          </cell>
          <cell r="DX1393">
            <v>0</v>
          </cell>
          <cell r="DZ1393">
            <v>0</v>
          </cell>
          <cell r="EB1393">
            <v>0</v>
          </cell>
          <cell r="ED1393">
            <v>0</v>
          </cell>
          <cell r="EF1393">
            <v>0</v>
          </cell>
          <cell r="EJ1393">
            <v>0</v>
          </cell>
          <cell r="EL1393">
            <v>0</v>
          </cell>
          <cell r="EN1393">
            <v>0</v>
          </cell>
          <cell r="EP1393">
            <v>0</v>
          </cell>
          <cell r="ER1393">
            <v>0</v>
          </cell>
          <cell r="ET1393">
            <v>0</v>
          </cell>
          <cell r="EX1393">
            <v>0</v>
          </cell>
          <cell r="EZ1393">
            <v>0</v>
          </cell>
          <cell r="FD1393">
            <v>0</v>
          </cell>
          <cell r="FF1393">
            <v>0</v>
          </cell>
        </row>
        <row r="1394">
          <cell r="A1394" t="str">
            <v>HALLSBERG 3</v>
          </cell>
          <cell r="B1394" t="str">
            <v>Sverige</v>
          </cell>
          <cell r="G1394">
            <v>4.3</v>
          </cell>
          <cell r="H1394">
            <v>0</v>
          </cell>
          <cell r="AK1394">
            <v>1.4297499999999999</v>
          </cell>
          <cell r="AL1394">
            <v>0</v>
          </cell>
          <cell r="AN1394">
            <v>0</v>
          </cell>
          <cell r="AO1394">
            <v>0.67768000000000006</v>
          </cell>
          <cell r="AP1394">
            <v>106.855</v>
          </cell>
          <cell r="AQ1394">
            <v>0.60199999999999998</v>
          </cell>
          <cell r="BG1394" t="b">
            <v>0</v>
          </cell>
          <cell r="BO1394" t="b">
            <v>0</v>
          </cell>
          <cell r="CA1394" t="b">
            <v>0</v>
          </cell>
          <cell r="CB1394" t="b">
            <v>0</v>
          </cell>
          <cell r="CD1394" t="b">
            <v>0</v>
          </cell>
          <cell r="CE1394" t="b">
            <v>0</v>
          </cell>
          <cell r="CG1394" t="b">
            <v>0</v>
          </cell>
          <cell r="CH1394" t="b">
            <v>0</v>
          </cell>
          <cell r="CP1394" t="e">
            <v>#N/A</v>
          </cell>
          <cell r="CT1394" t="b">
            <v>0</v>
          </cell>
          <cell r="CV1394" t="b">
            <v>0</v>
          </cell>
          <cell r="CX1394" t="b">
            <v>0</v>
          </cell>
          <cell r="CZ1394" t="b">
            <v>0</v>
          </cell>
          <cell r="DB1394" t="b">
            <v>0</v>
          </cell>
          <cell r="DD1394" t="b">
            <v>0</v>
          </cell>
          <cell r="DF1394" t="b">
            <v>0</v>
          </cell>
          <cell r="DH1394" t="b">
            <v>0</v>
          </cell>
          <cell r="DJ1394" t="b">
            <v>0</v>
          </cell>
          <cell r="DL1394" t="b">
            <v>0</v>
          </cell>
          <cell r="DN1394" t="b">
            <v>0</v>
          </cell>
          <cell r="DP1394" t="b">
            <v>0</v>
          </cell>
          <cell r="DV1394">
            <v>0</v>
          </cell>
          <cell r="DX1394">
            <v>0</v>
          </cell>
          <cell r="DZ1394">
            <v>0</v>
          </cell>
          <cell r="EB1394">
            <v>0</v>
          </cell>
          <cell r="ED1394">
            <v>0</v>
          </cell>
          <cell r="EF1394">
            <v>0</v>
          </cell>
          <cell r="EJ1394">
            <v>0</v>
          </cell>
          <cell r="EL1394">
            <v>0</v>
          </cell>
          <cell r="EN1394">
            <v>0</v>
          </cell>
          <cell r="EP1394">
            <v>0</v>
          </cell>
          <cell r="ER1394">
            <v>0</v>
          </cell>
          <cell r="ET1394">
            <v>0</v>
          </cell>
          <cell r="EX1394">
            <v>0</v>
          </cell>
          <cell r="EZ1394">
            <v>0</v>
          </cell>
          <cell r="FD1394">
            <v>0</v>
          </cell>
          <cell r="FF1394">
            <v>0</v>
          </cell>
        </row>
        <row r="1395">
          <cell r="A1395" t="str">
            <v>HALLSTAVIK GT 3-4</v>
          </cell>
          <cell r="B1395" t="str">
            <v>Sverige</v>
          </cell>
          <cell r="G1395">
            <v>120</v>
          </cell>
          <cell r="H1395">
            <v>0</v>
          </cell>
          <cell r="AK1395">
            <v>30.78</v>
          </cell>
          <cell r="AL1395">
            <v>0</v>
          </cell>
          <cell r="AN1395">
            <v>0</v>
          </cell>
          <cell r="AO1395">
            <v>4.8</v>
          </cell>
          <cell r="AP1395">
            <v>1800</v>
          </cell>
          <cell r="AQ1395">
            <v>9.6</v>
          </cell>
          <cell r="BG1395" t="b">
            <v>0</v>
          </cell>
          <cell r="BO1395" t="b">
            <v>0</v>
          </cell>
          <cell r="CA1395" t="b">
            <v>0</v>
          </cell>
          <cell r="CB1395" t="b">
            <v>0</v>
          </cell>
          <cell r="CD1395" t="b">
            <v>0</v>
          </cell>
          <cell r="CE1395" t="b">
            <v>0</v>
          </cell>
          <cell r="CG1395" t="b">
            <v>0</v>
          </cell>
          <cell r="CH1395" t="b">
            <v>0</v>
          </cell>
          <cell r="CP1395" t="e">
            <v>#N/A</v>
          </cell>
          <cell r="CT1395" t="b">
            <v>0</v>
          </cell>
          <cell r="CV1395" t="b">
            <v>0</v>
          </cell>
          <cell r="CX1395" t="b">
            <v>0</v>
          </cell>
          <cell r="CZ1395" t="b">
            <v>0</v>
          </cell>
          <cell r="DB1395" t="b">
            <v>0</v>
          </cell>
          <cell r="DD1395" t="b">
            <v>0</v>
          </cell>
          <cell r="DF1395" t="b">
            <v>0</v>
          </cell>
          <cell r="DH1395" t="b">
            <v>0</v>
          </cell>
          <cell r="DJ1395" t="b">
            <v>0</v>
          </cell>
          <cell r="DL1395" t="b">
            <v>0</v>
          </cell>
          <cell r="DN1395" t="b">
            <v>0</v>
          </cell>
          <cell r="DP1395" t="b">
            <v>0</v>
          </cell>
          <cell r="DV1395">
            <v>0</v>
          </cell>
          <cell r="DX1395">
            <v>0</v>
          </cell>
          <cell r="DZ1395">
            <v>0</v>
          </cell>
          <cell r="EB1395">
            <v>0</v>
          </cell>
          <cell r="ED1395">
            <v>0</v>
          </cell>
          <cell r="EF1395">
            <v>0</v>
          </cell>
          <cell r="EJ1395">
            <v>0</v>
          </cell>
          <cell r="EL1395">
            <v>0</v>
          </cell>
          <cell r="EN1395">
            <v>0</v>
          </cell>
          <cell r="EP1395">
            <v>0</v>
          </cell>
          <cell r="ER1395">
            <v>0</v>
          </cell>
          <cell r="ET1395">
            <v>0</v>
          </cell>
          <cell r="EX1395">
            <v>0</v>
          </cell>
          <cell r="EZ1395">
            <v>0</v>
          </cell>
          <cell r="FD1395">
            <v>0</v>
          </cell>
          <cell r="FF1395">
            <v>0</v>
          </cell>
        </row>
        <row r="1396">
          <cell r="A1396" t="str">
            <v>HALLSTAVIK GT 3-4</v>
          </cell>
          <cell r="B1396" t="str">
            <v>Sverige</v>
          </cell>
          <cell r="G1396">
            <v>120</v>
          </cell>
          <cell r="H1396">
            <v>0</v>
          </cell>
          <cell r="AK1396">
            <v>30.78</v>
          </cell>
          <cell r="AL1396">
            <v>0</v>
          </cell>
          <cell r="AN1396">
            <v>0</v>
          </cell>
          <cell r="AO1396">
            <v>4.8</v>
          </cell>
          <cell r="AP1396">
            <v>1800</v>
          </cell>
          <cell r="AQ1396">
            <v>9.6</v>
          </cell>
          <cell r="BG1396" t="b">
            <v>0</v>
          </cell>
          <cell r="BO1396" t="b">
            <v>0</v>
          </cell>
          <cell r="CA1396" t="b">
            <v>0</v>
          </cell>
          <cell r="CB1396" t="b">
            <v>0</v>
          </cell>
          <cell r="CD1396" t="b">
            <v>0</v>
          </cell>
          <cell r="CE1396" t="b">
            <v>0</v>
          </cell>
          <cell r="CG1396" t="b">
            <v>0</v>
          </cell>
          <cell r="CH1396" t="b">
            <v>0</v>
          </cell>
          <cell r="CP1396" t="e">
            <v>#N/A</v>
          </cell>
          <cell r="CT1396" t="b">
            <v>0</v>
          </cell>
          <cell r="CV1396" t="b">
            <v>0</v>
          </cell>
          <cell r="CX1396" t="b">
            <v>0</v>
          </cell>
          <cell r="CZ1396" t="b">
            <v>0</v>
          </cell>
          <cell r="DB1396" t="b">
            <v>0</v>
          </cell>
          <cell r="DD1396" t="b">
            <v>0</v>
          </cell>
          <cell r="DF1396" t="b">
            <v>0</v>
          </cell>
          <cell r="DH1396" t="b">
            <v>0</v>
          </cell>
          <cell r="DJ1396" t="b">
            <v>0</v>
          </cell>
          <cell r="DL1396" t="b">
            <v>0</v>
          </cell>
          <cell r="DN1396" t="b">
            <v>0</v>
          </cell>
          <cell r="DP1396" t="b">
            <v>0</v>
          </cell>
          <cell r="DV1396">
            <v>0</v>
          </cell>
          <cell r="DX1396">
            <v>0</v>
          </cell>
          <cell r="DZ1396">
            <v>0</v>
          </cell>
          <cell r="EB1396">
            <v>0</v>
          </cell>
          <cell r="ED1396">
            <v>0</v>
          </cell>
          <cell r="EF1396">
            <v>0</v>
          </cell>
          <cell r="EJ1396">
            <v>0</v>
          </cell>
          <cell r="EL1396">
            <v>0</v>
          </cell>
          <cell r="EN1396">
            <v>0</v>
          </cell>
          <cell r="EP1396">
            <v>0</v>
          </cell>
          <cell r="ER1396">
            <v>0</v>
          </cell>
          <cell r="ET1396">
            <v>0</v>
          </cell>
          <cell r="EX1396">
            <v>0</v>
          </cell>
          <cell r="EZ1396">
            <v>0</v>
          </cell>
          <cell r="FD1396">
            <v>0</v>
          </cell>
          <cell r="FF1396">
            <v>0</v>
          </cell>
        </row>
        <row r="1397">
          <cell r="A1397" t="str">
            <v>HALMSTAD GT 1</v>
          </cell>
          <cell r="B1397" t="str">
            <v>Sverige</v>
          </cell>
          <cell r="G1397">
            <v>66.5</v>
          </cell>
          <cell r="H1397">
            <v>0</v>
          </cell>
          <cell r="AK1397">
            <v>17.05725</v>
          </cell>
          <cell r="AL1397">
            <v>0</v>
          </cell>
          <cell r="AN1397">
            <v>0</v>
          </cell>
          <cell r="AO1397">
            <v>2.66</v>
          </cell>
          <cell r="AP1397">
            <v>997.5</v>
          </cell>
          <cell r="AQ1397">
            <v>5.32</v>
          </cell>
          <cell r="BG1397" t="b">
            <v>0</v>
          </cell>
          <cell r="BO1397" t="b">
            <v>0</v>
          </cell>
          <cell r="CA1397" t="b">
            <v>0</v>
          </cell>
          <cell r="CB1397" t="b">
            <v>0</v>
          </cell>
          <cell r="CD1397" t="b">
            <v>0</v>
          </cell>
          <cell r="CE1397" t="b">
            <v>0</v>
          </cell>
          <cell r="CG1397" t="b">
            <v>0</v>
          </cell>
          <cell r="CH1397" t="b">
            <v>0</v>
          </cell>
          <cell r="CP1397" t="e">
            <v>#N/A</v>
          </cell>
          <cell r="CT1397" t="b">
            <v>0</v>
          </cell>
          <cell r="CV1397" t="b">
            <v>0</v>
          </cell>
          <cell r="CX1397" t="b">
            <v>0</v>
          </cell>
          <cell r="CZ1397" t="b">
            <v>0</v>
          </cell>
          <cell r="DB1397" t="b">
            <v>0</v>
          </cell>
          <cell r="DD1397" t="b">
            <v>0</v>
          </cell>
          <cell r="DF1397" t="b">
            <v>0</v>
          </cell>
          <cell r="DH1397" t="b">
            <v>0</v>
          </cell>
          <cell r="DJ1397" t="b">
            <v>0</v>
          </cell>
          <cell r="DL1397" t="b">
            <v>0</v>
          </cell>
          <cell r="DN1397" t="b">
            <v>0</v>
          </cell>
          <cell r="DP1397" t="b">
            <v>0</v>
          </cell>
          <cell r="DV1397">
            <v>0</v>
          </cell>
          <cell r="DX1397">
            <v>0</v>
          </cell>
          <cell r="DZ1397">
            <v>0</v>
          </cell>
          <cell r="EB1397">
            <v>0</v>
          </cell>
          <cell r="ED1397">
            <v>0</v>
          </cell>
          <cell r="EF1397">
            <v>0</v>
          </cell>
          <cell r="EJ1397">
            <v>0</v>
          </cell>
          <cell r="EL1397">
            <v>0</v>
          </cell>
          <cell r="EN1397">
            <v>0</v>
          </cell>
          <cell r="EP1397">
            <v>0</v>
          </cell>
          <cell r="ER1397">
            <v>0</v>
          </cell>
          <cell r="ET1397">
            <v>0</v>
          </cell>
          <cell r="EX1397">
            <v>0</v>
          </cell>
          <cell r="EZ1397">
            <v>0</v>
          </cell>
          <cell r="FD1397">
            <v>0</v>
          </cell>
          <cell r="FF1397">
            <v>0</v>
          </cell>
        </row>
        <row r="1398">
          <cell r="A1398" t="str">
            <v>HALMSTAD GT 1</v>
          </cell>
          <cell r="B1398" t="str">
            <v>Sverige</v>
          </cell>
          <cell r="G1398">
            <v>66.5</v>
          </cell>
          <cell r="H1398">
            <v>0</v>
          </cell>
          <cell r="AK1398">
            <v>17.05725</v>
          </cell>
          <cell r="AL1398">
            <v>0</v>
          </cell>
          <cell r="AN1398">
            <v>0</v>
          </cell>
          <cell r="AO1398">
            <v>2.66</v>
          </cell>
          <cell r="AP1398">
            <v>997.5</v>
          </cell>
          <cell r="AQ1398">
            <v>5.32</v>
          </cell>
          <cell r="BG1398" t="b">
            <v>0</v>
          </cell>
          <cell r="BO1398" t="b">
            <v>0</v>
          </cell>
          <cell r="CA1398" t="b">
            <v>0</v>
          </cell>
          <cell r="CB1398" t="b">
            <v>0</v>
          </cell>
          <cell r="CD1398" t="b">
            <v>0</v>
          </cell>
          <cell r="CE1398" t="b">
            <v>0</v>
          </cell>
          <cell r="CG1398" t="b">
            <v>0</v>
          </cell>
          <cell r="CH1398" t="b">
            <v>0</v>
          </cell>
          <cell r="CP1398" t="e">
            <v>#N/A</v>
          </cell>
          <cell r="CT1398" t="b">
            <v>0</v>
          </cell>
          <cell r="CV1398" t="b">
            <v>0</v>
          </cell>
          <cell r="CX1398" t="b">
            <v>0</v>
          </cell>
          <cell r="CZ1398" t="b">
            <v>0</v>
          </cell>
          <cell r="DB1398" t="b">
            <v>0</v>
          </cell>
          <cell r="DD1398" t="b">
            <v>0</v>
          </cell>
          <cell r="DF1398" t="b">
            <v>0</v>
          </cell>
          <cell r="DH1398" t="b">
            <v>0</v>
          </cell>
          <cell r="DJ1398" t="b">
            <v>0</v>
          </cell>
          <cell r="DL1398" t="b">
            <v>0</v>
          </cell>
          <cell r="DN1398" t="b">
            <v>0</v>
          </cell>
          <cell r="DP1398" t="b">
            <v>0</v>
          </cell>
          <cell r="DV1398">
            <v>0</v>
          </cell>
          <cell r="DX1398">
            <v>0</v>
          </cell>
          <cell r="DZ1398">
            <v>0</v>
          </cell>
          <cell r="EB1398">
            <v>0</v>
          </cell>
          <cell r="ED1398">
            <v>0</v>
          </cell>
          <cell r="EF1398">
            <v>0</v>
          </cell>
          <cell r="EJ1398">
            <v>0</v>
          </cell>
          <cell r="EL1398">
            <v>0</v>
          </cell>
          <cell r="EN1398">
            <v>0</v>
          </cell>
          <cell r="EP1398">
            <v>0</v>
          </cell>
          <cell r="ER1398">
            <v>0</v>
          </cell>
          <cell r="ET1398">
            <v>0</v>
          </cell>
          <cell r="EX1398">
            <v>0</v>
          </cell>
          <cell r="EZ1398">
            <v>0</v>
          </cell>
          <cell r="FD1398">
            <v>0</v>
          </cell>
          <cell r="FF1398">
            <v>0</v>
          </cell>
        </row>
        <row r="1399">
          <cell r="A1399" t="str">
            <v>HALMSTAD GT 2</v>
          </cell>
          <cell r="B1399" t="str">
            <v>Sverige</v>
          </cell>
          <cell r="G1399">
            <v>172.5</v>
          </cell>
          <cell r="H1399">
            <v>0</v>
          </cell>
          <cell r="AK1399">
            <v>54.078749999999999</v>
          </cell>
          <cell r="AL1399">
            <v>0</v>
          </cell>
          <cell r="AN1399">
            <v>0</v>
          </cell>
          <cell r="AO1399">
            <v>6.9</v>
          </cell>
          <cell r="AP1399">
            <v>2587.5</v>
          </cell>
          <cell r="AQ1399">
            <v>13.8</v>
          </cell>
          <cell r="BG1399" t="b">
            <v>0</v>
          </cell>
          <cell r="BO1399" t="b">
            <v>0</v>
          </cell>
          <cell r="CA1399" t="b">
            <v>0</v>
          </cell>
          <cell r="CB1399" t="b">
            <v>0</v>
          </cell>
          <cell r="CD1399" t="b">
            <v>0</v>
          </cell>
          <cell r="CE1399" t="b">
            <v>0</v>
          </cell>
          <cell r="CG1399" t="b">
            <v>0</v>
          </cell>
          <cell r="CH1399" t="b">
            <v>0</v>
          </cell>
          <cell r="CP1399" t="e">
            <v>#N/A</v>
          </cell>
          <cell r="CT1399" t="b">
            <v>0</v>
          </cell>
          <cell r="CV1399" t="b">
            <v>0</v>
          </cell>
          <cell r="CX1399" t="b">
            <v>0</v>
          </cell>
          <cell r="CZ1399" t="b">
            <v>0</v>
          </cell>
          <cell r="DB1399" t="b">
            <v>0</v>
          </cell>
          <cell r="DD1399" t="b">
            <v>0</v>
          </cell>
          <cell r="DF1399" t="b">
            <v>0</v>
          </cell>
          <cell r="DH1399" t="b">
            <v>0</v>
          </cell>
          <cell r="DJ1399" t="b">
            <v>0</v>
          </cell>
          <cell r="DL1399" t="b">
            <v>0</v>
          </cell>
          <cell r="DN1399" t="b">
            <v>0</v>
          </cell>
          <cell r="DP1399" t="b">
            <v>0</v>
          </cell>
          <cell r="DV1399">
            <v>0</v>
          </cell>
          <cell r="DX1399">
            <v>0</v>
          </cell>
          <cell r="DZ1399">
            <v>0</v>
          </cell>
          <cell r="EB1399">
            <v>0</v>
          </cell>
          <cell r="ED1399">
            <v>0</v>
          </cell>
          <cell r="EF1399">
            <v>0</v>
          </cell>
          <cell r="EJ1399">
            <v>0</v>
          </cell>
          <cell r="EL1399">
            <v>0</v>
          </cell>
          <cell r="EN1399">
            <v>0</v>
          </cell>
          <cell r="EP1399">
            <v>0</v>
          </cell>
          <cell r="ER1399">
            <v>0</v>
          </cell>
          <cell r="ET1399">
            <v>0</v>
          </cell>
          <cell r="EX1399">
            <v>0</v>
          </cell>
          <cell r="EZ1399">
            <v>0</v>
          </cell>
          <cell r="FD1399">
            <v>0</v>
          </cell>
          <cell r="FF1399">
            <v>0</v>
          </cell>
        </row>
        <row r="1400">
          <cell r="A1400" t="str">
            <v>HALMSTAD GT 2</v>
          </cell>
          <cell r="B1400" t="str">
            <v>Sverige</v>
          </cell>
          <cell r="G1400">
            <v>172.5</v>
          </cell>
          <cell r="H1400">
            <v>0</v>
          </cell>
          <cell r="AK1400">
            <v>54.078749999999999</v>
          </cell>
          <cell r="AL1400">
            <v>0</v>
          </cell>
          <cell r="AN1400">
            <v>0</v>
          </cell>
          <cell r="AO1400">
            <v>6.9</v>
          </cell>
          <cell r="AP1400">
            <v>2587.5</v>
          </cell>
          <cell r="AQ1400">
            <v>13.8</v>
          </cell>
          <cell r="BG1400" t="b">
            <v>0</v>
          </cell>
          <cell r="BO1400" t="b">
            <v>0</v>
          </cell>
          <cell r="CA1400" t="b">
            <v>0</v>
          </cell>
          <cell r="CB1400" t="b">
            <v>0</v>
          </cell>
          <cell r="CD1400" t="b">
            <v>0</v>
          </cell>
          <cell r="CE1400" t="b">
            <v>0</v>
          </cell>
          <cell r="CG1400" t="b">
            <v>0</v>
          </cell>
          <cell r="CH1400" t="b">
            <v>0</v>
          </cell>
          <cell r="CP1400" t="e">
            <v>#N/A</v>
          </cell>
          <cell r="CT1400" t="b">
            <v>0</v>
          </cell>
          <cell r="CV1400" t="b">
            <v>0</v>
          </cell>
          <cell r="CX1400" t="b">
            <v>0</v>
          </cell>
          <cell r="CZ1400" t="b">
            <v>0</v>
          </cell>
          <cell r="DB1400" t="b">
            <v>0</v>
          </cell>
          <cell r="DD1400" t="b">
            <v>0</v>
          </cell>
          <cell r="DF1400" t="b">
            <v>0</v>
          </cell>
          <cell r="DH1400" t="b">
            <v>0</v>
          </cell>
          <cell r="DJ1400" t="b">
            <v>0</v>
          </cell>
          <cell r="DL1400" t="b">
            <v>0</v>
          </cell>
          <cell r="DN1400" t="b">
            <v>0</v>
          </cell>
          <cell r="DP1400" t="b">
            <v>0</v>
          </cell>
          <cell r="DV1400">
            <v>0</v>
          </cell>
          <cell r="DX1400">
            <v>0</v>
          </cell>
          <cell r="DZ1400">
            <v>0</v>
          </cell>
          <cell r="EB1400">
            <v>0</v>
          </cell>
          <cell r="ED1400">
            <v>0</v>
          </cell>
          <cell r="EF1400">
            <v>0</v>
          </cell>
          <cell r="EJ1400">
            <v>0</v>
          </cell>
          <cell r="EL1400">
            <v>0</v>
          </cell>
          <cell r="EN1400">
            <v>0</v>
          </cell>
          <cell r="EP1400">
            <v>0</v>
          </cell>
          <cell r="ER1400">
            <v>0</v>
          </cell>
          <cell r="ET1400">
            <v>0</v>
          </cell>
          <cell r="EX1400">
            <v>0</v>
          </cell>
          <cell r="EZ1400">
            <v>0</v>
          </cell>
          <cell r="FD1400">
            <v>0</v>
          </cell>
          <cell r="FF1400">
            <v>0</v>
          </cell>
        </row>
        <row r="1401">
          <cell r="A1401" t="str">
            <v>HAMMARBY HEAT PUMP 1-5</v>
          </cell>
          <cell r="B1401" t="str">
            <v>Sverige</v>
          </cell>
          <cell r="G1401">
            <v>-45</v>
          </cell>
          <cell r="H1401">
            <v>135</v>
          </cell>
          <cell r="AK1401">
            <v>-135</v>
          </cell>
          <cell r="AL1401">
            <v>0</v>
          </cell>
          <cell r="AN1401">
            <v>0</v>
          </cell>
          <cell r="AO1401">
            <v>0</v>
          </cell>
          <cell r="AP1401">
            <v>0</v>
          </cell>
          <cell r="AQ1401">
            <v>0</v>
          </cell>
          <cell r="BG1401" t="b">
            <v>0</v>
          </cell>
          <cell r="BO1401" t="b">
            <v>0</v>
          </cell>
          <cell r="CA1401" t="b">
            <v>0</v>
          </cell>
          <cell r="CB1401" t="b">
            <v>0</v>
          </cell>
          <cell r="CD1401" t="b">
            <v>0</v>
          </cell>
          <cell r="CE1401" t="b">
            <v>0</v>
          </cell>
          <cell r="CG1401" t="b">
            <v>0</v>
          </cell>
          <cell r="CH1401" t="b">
            <v>0</v>
          </cell>
          <cell r="CP1401">
            <v>0</v>
          </cell>
          <cell r="CT1401" t="b">
            <v>0</v>
          </cell>
          <cell r="CV1401" t="b">
            <v>0</v>
          </cell>
          <cell r="CX1401" t="b">
            <v>0</v>
          </cell>
          <cell r="CZ1401" t="b">
            <v>0</v>
          </cell>
          <cell r="DB1401" t="b">
            <v>0</v>
          </cell>
          <cell r="DD1401" t="b">
            <v>0</v>
          </cell>
          <cell r="DF1401" t="b">
            <v>0</v>
          </cell>
          <cell r="DH1401" t="b">
            <v>0</v>
          </cell>
          <cell r="DJ1401" t="b">
            <v>0</v>
          </cell>
          <cell r="DL1401" t="b">
            <v>0</v>
          </cell>
          <cell r="DN1401" t="b">
            <v>0</v>
          </cell>
          <cell r="DP1401" t="b">
            <v>0</v>
          </cell>
          <cell r="DV1401">
            <v>0</v>
          </cell>
          <cell r="DX1401">
            <v>0</v>
          </cell>
          <cell r="DZ1401">
            <v>0</v>
          </cell>
          <cell r="EB1401">
            <v>0</v>
          </cell>
          <cell r="ED1401">
            <v>0</v>
          </cell>
          <cell r="EF1401">
            <v>0</v>
          </cell>
          <cell r="EJ1401">
            <v>0</v>
          </cell>
          <cell r="EL1401">
            <v>0</v>
          </cell>
          <cell r="EN1401">
            <v>0</v>
          </cell>
          <cell r="EP1401">
            <v>0</v>
          </cell>
          <cell r="ER1401">
            <v>0</v>
          </cell>
          <cell r="ET1401">
            <v>0</v>
          </cell>
          <cell r="EX1401">
            <v>0</v>
          </cell>
          <cell r="EZ1401">
            <v>0</v>
          </cell>
          <cell r="FD1401">
            <v>0</v>
          </cell>
          <cell r="FF1401">
            <v>0</v>
          </cell>
        </row>
        <row r="1402">
          <cell r="A1402" t="str">
            <v>VP_Sverige</v>
          </cell>
          <cell r="B1402" t="str">
            <v>Sverige</v>
          </cell>
          <cell r="G1402">
            <v>-133.33333333333331</v>
          </cell>
          <cell r="H1402">
            <v>400</v>
          </cell>
          <cell r="AK1402">
            <v>-399.99999999999994</v>
          </cell>
          <cell r="AL1402">
            <v>0</v>
          </cell>
          <cell r="AN1402">
            <v>0</v>
          </cell>
          <cell r="AO1402">
            <v>0</v>
          </cell>
          <cell r="AP1402">
            <v>0</v>
          </cell>
          <cell r="AQ1402">
            <v>0</v>
          </cell>
          <cell r="BG1402" t="b">
            <v>0</v>
          </cell>
          <cell r="BO1402" t="b">
            <v>0</v>
          </cell>
          <cell r="CA1402" t="b">
            <v>0</v>
          </cell>
          <cell r="CB1402" t="b">
            <v>0</v>
          </cell>
          <cell r="CD1402" t="b">
            <v>0</v>
          </cell>
          <cell r="CE1402" t="b">
            <v>0</v>
          </cell>
          <cell r="CG1402" t="b">
            <v>0</v>
          </cell>
          <cell r="CH1402" t="b">
            <v>0</v>
          </cell>
          <cell r="CP1402">
            <v>0</v>
          </cell>
          <cell r="CT1402" t="b">
            <v>0</v>
          </cell>
          <cell r="CV1402" t="b">
            <v>0</v>
          </cell>
          <cell r="CX1402" t="b">
            <v>0</v>
          </cell>
          <cell r="CZ1402" t="b">
            <v>0</v>
          </cell>
          <cell r="DB1402" t="b">
            <v>0</v>
          </cell>
          <cell r="DD1402" t="b">
            <v>0</v>
          </cell>
          <cell r="DF1402" t="b">
            <v>0</v>
          </cell>
          <cell r="DH1402" t="b">
            <v>0</v>
          </cell>
          <cell r="DJ1402" t="b">
            <v>0</v>
          </cell>
          <cell r="DL1402" t="b">
            <v>0</v>
          </cell>
          <cell r="DN1402" t="b">
            <v>0</v>
          </cell>
          <cell r="DP1402" t="b">
            <v>0</v>
          </cell>
          <cell r="DV1402">
            <v>0</v>
          </cell>
          <cell r="DX1402">
            <v>0</v>
          </cell>
          <cell r="DZ1402">
            <v>0</v>
          </cell>
          <cell r="EB1402">
            <v>0</v>
          </cell>
          <cell r="ED1402">
            <v>0</v>
          </cell>
          <cell r="EF1402">
            <v>0</v>
          </cell>
          <cell r="EJ1402">
            <v>0</v>
          </cell>
          <cell r="EL1402">
            <v>0</v>
          </cell>
          <cell r="EN1402">
            <v>0</v>
          </cell>
          <cell r="EP1402">
            <v>0</v>
          </cell>
          <cell r="ER1402">
            <v>0</v>
          </cell>
          <cell r="ET1402">
            <v>0</v>
          </cell>
          <cell r="EX1402">
            <v>0</v>
          </cell>
          <cell r="EZ1402">
            <v>0</v>
          </cell>
          <cell r="FD1402">
            <v>0</v>
          </cell>
          <cell r="FF1402">
            <v>0</v>
          </cell>
        </row>
        <row r="1403">
          <cell r="A1403" t="str">
            <v>VP_Sverige</v>
          </cell>
          <cell r="B1403" t="str">
            <v>Sverige</v>
          </cell>
          <cell r="G1403">
            <v>-233.33333333333331</v>
          </cell>
          <cell r="H1403">
            <v>700</v>
          </cell>
          <cell r="AK1403">
            <v>-700</v>
          </cell>
          <cell r="AL1403">
            <v>0</v>
          </cell>
          <cell r="AN1403">
            <v>0</v>
          </cell>
          <cell r="AO1403">
            <v>0</v>
          </cell>
          <cell r="AP1403">
            <v>0</v>
          </cell>
          <cell r="AQ1403">
            <v>0</v>
          </cell>
          <cell r="BG1403" t="b">
            <v>0</v>
          </cell>
          <cell r="BO1403" t="b">
            <v>0</v>
          </cell>
          <cell r="CA1403" t="b">
            <v>0</v>
          </cell>
          <cell r="CB1403" t="b">
            <v>0</v>
          </cell>
          <cell r="CD1403" t="b">
            <v>0</v>
          </cell>
          <cell r="CE1403" t="b">
            <v>0</v>
          </cell>
          <cell r="CG1403" t="b">
            <v>0</v>
          </cell>
          <cell r="CH1403" t="b">
            <v>0</v>
          </cell>
          <cell r="CP1403">
            <v>0</v>
          </cell>
          <cell r="CT1403" t="b">
            <v>0</v>
          </cell>
          <cell r="CV1403" t="b">
            <v>0</v>
          </cell>
          <cell r="CX1403" t="b">
            <v>0</v>
          </cell>
          <cell r="CZ1403" t="b">
            <v>0</v>
          </cell>
          <cell r="DB1403" t="b">
            <v>0</v>
          </cell>
          <cell r="DD1403" t="b">
            <v>0</v>
          </cell>
          <cell r="DF1403" t="b">
            <v>0</v>
          </cell>
          <cell r="DH1403" t="b">
            <v>0</v>
          </cell>
          <cell r="DJ1403" t="b">
            <v>0</v>
          </cell>
          <cell r="DL1403" t="b">
            <v>0</v>
          </cell>
          <cell r="DN1403" t="b">
            <v>0</v>
          </cell>
          <cell r="DP1403" t="b">
            <v>0</v>
          </cell>
          <cell r="DV1403">
            <v>0</v>
          </cell>
          <cell r="DX1403">
            <v>0</v>
          </cell>
          <cell r="DZ1403">
            <v>0</v>
          </cell>
          <cell r="EB1403">
            <v>0</v>
          </cell>
          <cell r="ED1403">
            <v>0</v>
          </cell>
          <cell r="EF1403">
            <v>0</v>
          </cell>
          <cell r="EJ1403">
            <v>0</v>
          </cell>
          <cell r="EL1403">
            <v>0</v>
          </cell>
          <cell r="EN1403">
            <v>0</v>
          </cell>
          <cell r="EP1403">
            <v>0</v>
          </cell>
          <cell r="ER1403">
            <v>0</v>
          </cell>
          <cell r="ET1403">
            <v>0</v>
          </cell>
          <cell r="EX1403">
            <v>0</v>
          </cell>
          <cell r="EZ1403">
            <v>0</v>
          </cell>
          <cell r="FD1403">
            <v>0</v>
          </cell>
          <cell r="FF1403">
            <v>0</v>
          </cell>
        </row>
        <row r="1404">
          <cell r="A1404" t="str">
            <v>VP_Sverige</v>
          </cell>
          <cell r="B1404" t="str">
            <v>Sverige</v>
          </cell>
          <cell r="G1404">
            <v>-333.33333333333331</v>
          </cell>
          <cell r="H1404">
            <v>1000</v>
          </cell>
          <cell r="AK1404">
            <v>-1000</v>
          </cell>
          <cell r="AL1404">
            <v>0</v>
          </cell>
          <cell r="AN1404">
            <v>0</v>
          </cell>
          <cell r="AO1404">
            <v>0</v>
          </cell>
          <cell r="AP1404">
            <v>0</v>
          </cell>
          <cell r="AQ1404">
            <v>0</v>
          </cell>
          <cell r="BG1404" t="b">
            <v>0</v>
          </cell>
          <cell r="BO1404" t="b">
            <v>0</v>
          </cell>
          <cell r="CA1404" t="b">
            <v>0</v>
          </cell>
          <cell r="CB1404" t="b">
            <v>0</v>
          </cell>
          <cell r="CD1404" t="b">
            <v>0</v>
          </cell>
          <cell r="CE1404" t="b">
            <v>0</v>
          </cell>
          <cell r="CG1404" t="b">
            <v>0</v>
          </cell>
          <cell r="CH1404" t="b">
            <v>0</v>
          </cell>
          <cell r="CP1404">
            <v>0</v>
          </cell>
          <cell r="CT1404" t="b">
            <v>0</v>
          </cell>
          <cell r="CV1404" t="b">
            <v>0</v>
          </cell>
          <cell r="CX1404" t="b">
            <v>0</v>
          </cell>
          <cell r="CZ1404" t="b">
            <v>0</v>
          </cell>
          <cell r="DB1404" t="b">
            <v>0</v>
          </cell>
          <cell r="DD1404" t="b">
            <v>0</v>
          </cell>
          <cell r="DF1404" t="b">
            <v>0</v>
          </cell>
          <cell r="DH1404" t="b">
            <v>0</v>
          </cell>
          <cell r="DJ1404" t="b">
            <v>0</v>
          </cell>
          <cell r="DL1404" t="b">
            <v>0</v>
          </cell>
          <cell r="DN1404" t="b">
            <v>0</v>
          </cell>
          <cell r="DP1404" t="b">
            <v>0</v>
          </cell>
          <cell r="DV1404">
            <v>0</v>
          </cell>
          <cell r="DX1404">
            <v>0</v>
          </cell>
          <cell r="DZ1404">
            <v>0</v>
          </cell>
          <cell r="EB1404">
            <v>0</v>
          </cell>
          <cell r="ED1404">
            <v>0</v>
          </cell>
          <cell r="EF1404">
            <v>0</v>
          </cell>
          <cell r="EJ1404">
            <v>0</v>
          </cell>
          <cell r="EL1404">
            <v>0</v>
          </cell>
          <cell r="EN1404">
            <v>0</v>
          </cell>
          <cell r="EP1404">
            <v>0</v>
          </cell>
          <cell r="ER1404">
            <v>0</v>
          </cell>
          <cell r="ET1404">
            <v>0</v>
          </cell>
          <cell r="EX1404">
            <v>0</v>
          </cell>
          <cell r="EZ1404">
            <v>0</v>
          </cell>
          <cell r="FD1404">
            <v>0</v>
          </cell>
          <cell r="FF1404">
            <v>0</v>
          </cell>
        </row>
        <row r="1405">
          <cell r="A1405" t="str">
            <v>HÄNDELÖ 11-12</v>
          </cell>
          <cell r="B1405" t="str">
            <v>Sverige</v>
          </cell>
          <cell r="G1405">
            <v>70</v>
          </cell>
          <cell r="H1405">
            <v>116.66666666666667</v>
          </cell>
          <cell r="AK1405">
            <v>21.28</v>
          </cell>
          <cell r="AL1405">
            <v>59.111111111111114</v>
          </cell>
          <cell r="AN1405">
            <v>0</v>
          </cell>
          <cell r="AO1405">
            <v>11.032000000000002</v>
          </cell>
          <cell r="AP1405">
            <v>1739.5</v>
          </cell>
          <cell r="AQ1405">
            <v>9.8000000000000007</v>
          </cell>
          <cell r="BG1405" t="b">
            <v>0</v>
          </cell>
          <cell r="BO1405" t="b">
            <v>0</v>
          </cell>
          <cell r="CA1405" t="b">
            <v>0</v>
          </cell>
          <cell r="CB1405" t="b">
            <v>0</v>
          </cell>
          <cell r="CD1405" t="b">
            <v>0</v>
          </cell>
          <cell r="CE1405" t="b">
            <v>0</v>
          </cell>
          <cell r="CG1405" t="b">
            <v>0</v>
          </cell>
          <cell r="CH1405" t="b">
            <v>0</v>
          </cell>
          <cell r="CP1405" t="e">
            <v>#N/A</v>
          </cell>
          <cell r="CT1405" t="b">
            <v>0</v>
          </cell>
          <cell r="CV1405" t="b">
            <v>0</v>
          </cell>
          <cell r="CX1405" t="b">
            <v>0</v>
          </cell>
          <cell r="CZ1405" t="b">
            <v>0</v>
          </cell>
          <cell r="DB1405" t="b">
            <v>0</v>
          </cell>
          <cell r="DD1405" t="b">
            <v>0</v>
          </cell>
          <cell r="DF1405" t="b">
            <v>0</v>
          </cell>
          <cell r="DH1405" t="b">
            <v>0</v>
          </cell>
          <cell r="DJ1405" t="b">
            <v>0</v>
          </cell>
          <cell r="DL1405" t="b">
            <v>0</v>
          </cell>
          <cell r="DN1405" t="b">
            <v>0</v>
          </cell>
          <cell r="DP1405" t="b">
            <v>0</v>
          </cell>
          <cell r="DV1405">
            <v>0</v>
          </cell>
          <cell r="DX1405">
            <v>0</v>
          </cell>
          <cell r="DZ1405">
            <v>0</v>
          </cell>
          <cell r="EB1405">
            <v>0</v>
          </cell>
          <cell r="ED1405">
            <v>0</v>
          </cell>
          <cell r="EF1405">
            <v>0</v>
          </cell>
          <cell r="EJ1405">
            <v>0</v>
          </cell>
          <cell r="EL1405">
            <v>0</v>
          </cell>
          <cell r="EN1405">
            <v>0</v>
          </cell>
          <cell r="EP1405">
            <v>0</v>
          </cell>
          <cell r="ER1405">
            <v>0</v>
          </cell>
          <cell r="ET1405">
            <v>0</v>
          </cell>
          <cell r="EX1405">
            <v>0</v>
          </cell>
          <cell r="EZ1405">
            <v>0</v>
          </cell>
          <cell r="FD1405">
            <v>0</v>
          </cell>
          <cell r="FF1405">
            <v>0</v>
          </cell>
        </row>
        <row r="1406">
          <cell r="A1406" t="str">
            <v>HÄNDELÖ 11-12</v>
          </cell>
          <cell r="B1406" t="str">
            <v>Sverige</v>
          </cell>
          <cell r="G1406">
            <v>70</v>
          </cell>
          <cell r="H1406">
            <v>116.66666666666667</v>
          </cell>
          <cell r="AK1406">
            <v>21.28</v>
          </cell>
          <cell r="AL1406">
            <v>59.111111111111114</v>
          </cell>
          <cell r="AN1406">
            <v>0</v>
          </cell>
          <cell r="AO1406">
            <v>11.032000000000002</v>
          </cell>
          <cell r="AP1406">
            <v>1739.5</v>
          </cell>
          <cell r="AQ1406">
            <v>9.8000000000000007</v>
          </cell>
          <cell r="BG1406" t="b">
            <v>0</v>
          </cell>
          <cell r="BO1406" t="b">
            <v>0</v>
          </cell>
          <cell r="CA1406" t="b">
            <v>0</v>
          </cell>
          <cell r="CB1406" t="b">
            <v>0</v>
          </cell>
          <cell r="CD1406" t="b">
            <v>0</v>
          </cell>
          <cell r="CE1406" t="b">
            <v>0</v>
          </cell>
          <cell r="CG1406" t="b">
            <v>0</v>
          </cell>
          <cell r="CH1406" t="b">
            <v>0</v>
          </cell>
          <cell r="CP1406" t="e">
            <v>#N/A</v>
          </cell>
          <cell r="CT1406" t="b">
            <v>0</v>
          </cell>
          <cell r="CV1406" t="b">
            <v>0</v>
          </cell>
          <cell r="CX1406" t="b">
            <v>0</v>
          </cell>
          <cell r="CZ1406" t="b">
            <v>0</v>
          </cell>
          <cell r="DB1406" t="b">
            <v>0</v>
          </cell>
          <cell r="DD1406" t="b">
            <v>0</v>
          </cell>
          <cell r="DF1406" t="b">
            <v>0</v>
          </cell>
          <cell r="DH1406" t="b">
            <v>0</v>
          </cell>
          <cell r="DJ1406" t="b">
            <v>0</v>
          </cell>
          <cell r="DL1406" t="b">
            <v>0</v>
          </cell>
          <cell r="DN1406" t="b">
            <v>0</v>
          </cell>
          <cell r="DP1406" t="b">
            <v>0</v>
          </cell>
          <cell r="DV1406">
            <v>0</v>
          </cell>
          <cell r="DX1406">
            <v>0</v>
          </cell>
          <cell r="DZ1406">
            <v>0</v>
          </cell>
          <cell r="EB1406">
            <v>0</v>
          </cell>
          <cell r="ED1406">
            <v>0</v>
          </cell>
          <cell r="EF1406">
            <v>0</v>
          </cell>
          <cell r="EJ1406">
            <v>0</v>
          </cell>
          <cell r="EL1406">
            <v>0</v>
          </cell>
          <cell r="EN1406">
            <v>0</v>
          </cell>
          <cell r="EP1406">
            <v>0</v>
          </cell>
          <cell r="ER1406">
            <v>0</v>
          </cell>
          <cell r="ET1406">
            <v>0</v>
          </cell>
          <cell r="EX1406">
            <v>0</v>
          </cell>
          <cell r="EZ1406">
            <v>0</v>
          </cell>
          <cell r="FD1406">
            <v>0</v>
          </cell>
          <cell r="FF1406">
            <v>0</v>
          </cell>
        </row>
        <row r="1407">
          <cell r="A1407" t="str">
            <v>HÄNDELÖ 13</v>
          </cell>
          <cell r="B1407" t="str">
            <v>Sverige</v>
          </cell>
          <cell r="G1407">
            <v>40</v>
          </cell>
          <cell r="H1407">
            <v>80</v>
          </cell>
          <cell r="AK1407">
            <v>10.374000000000001</v>
          </cell>
          <cell r="AL1407">
            <v>41.496000000000002</v>
          </cell>
          <cell r="AN1407">
            <v>0</v>
          </cell>
          <cell r="AO1407">
            <v>3.5999999999999996</v>
          </cell>
          <cell r="AP1407">
            <v>1000</v>
          </cell>
          <cell r="AQ1407">
            <v>5.6000000000000005</v>
          </cell>
          <cell r="BG1407" t="b">
            <v>0</v>
          </cell>
          <cell r="BO1407" t="b">
            <v>0</v>
          </cell>
          <cell r="CA1407" t="b">
            <v>0</v>
          </cell>
          <cell r="CB1407" t="b">
            <v>0</v>
          </cell>
          <cell r="CD1407" t="b">
            <v>0</v>
          </cell>
          <cell r="CE1407" t="b">
            <v>0</v>
          </cell>
          <cell r="CG1407" t="b">
            <v>0</v>
          </cell>
          <cell r="CH1407" t="b">
            <v>0</v>
          </cell>
          <cell r="CP1407" t="str">
            <v>ECWCHBPC</v>
          </cell>
          <cell r="CT1407" t="b">
            <v>0</v>
          </cell>
          <cell r="CV1407" t="b">
            <v>0</v>
          </cell>
          <cell r="CX1407" t="b">
            <v>0</v>
          </cell>
          <cell r="CZ1407" t="b">
            <v>0</v>
          </cell>
          <cell r="DB1407" t="b">
            <v>0</v>
          </cell>
          <cell r="DD1407" t="b">
            <v>0</v>
          </cell>
          <cell r="DF1407" t="b">
            <v>0</v>
          </cell>
          <cell r="DH1407" t="b">
            <v>0</v>
          </cell>
          <cell r="DJ1407" t="b">
            <v>0</v>
          </cell>
          <cell r="DL1407" t="b">
            <v>0</v>
          </cell>
          <cell r="DN1407" t="b">
            <v>0</v>
          </cell>
          <cell r="DP1407" t="b">
            <v>0</v>
          </cell>
          <cell r="DV1407">
            <v>0</v>
          </cell>
          <cell r="DX1407">
            <v>0</v>
          </cell>
          <cell r="DZ1407">
            <v>0</v>
          </cell>
          <cell r="EB1407">
            <v>0</v>
          </cell>
          <cell r="ED1407">
            <v>0</v>
          </cell>
          <cell r="EF1407">
            <v>0</v>
          </cell>
          <cell r="EJ1407">
            <v>0</v>
          </cell>
          <cell r="EL1407">
            <v>0</v>
          </cell>
          <cell r="EN1407">
            <v>0</v>
          </cell>
          <cell r="EP1407">
            <v>0</v>
          </cell>
          <cell r="ER1407">
            <v>0</v>
          </cell>
          <cell r="ET1407">
            <v>0</v>
          </cell>
          <cell r="EX1407">
            <v>0</v>
          </cell>
          <cell r="EZ1407">
            <v>0</v>
          </cell>
          <cell r="FD1407">
            <v>0</v>
          </cell>
          <cell r="FF1407">
            <v>0</v>
          </cell>
        </row>
        <row r="1408">
          <cell r="A1408" t="str">
            <v>HEDENSBYN 1</v>
          </cell>
          <cell r="B1408" t="str">
            <v>Sverige</v>
          </cell>
          <cell r="G1408">
            <v>39.9</v>
          </cell>
          <cell r="H1408">
            <v>57</v>
          </cell>
          <cell r="AK1408">
            <v>13.266749999999998</v>
          </cell>
          <cell r="AL1408">
            <v>27.074999999999996</v>
          </cell>
          <cell r="AN1408">
            <v>0</v>
          </cell>
          <cell r="AO1408">
            <v>3.5909999999999997</v>
          </cell>
          <cell r="AP1408">
            <v>997.5</v>
          </cell>
          <cell r="AQ1408">
            <v>5.5860000000000003</v>
          </cell>
          <cell r="BG1408" t="b">
            <v>0</v>
          </cell>
          <cell r="BO1408" t="b">
            <v>0</v>
          </cell>
          <cell r="CA1408" t="b">
            <v>0</v>
          </cell>
          <cell r="CB1408" t="b">
            <v>0</v>
          </cell>
          <cell r="CD1408" t="b">
            <v>0</v>
          </cell>
          <cell r="CE1408" t="b">
            <v>0</v>
          </cell>
          <cell r="CG1408" t="b">
            <v>0</v>
          </cell>
          <cell r="CH1408" t="b">
            <v>0</v>
          </cell>
          <cell r="CP1408" t="str">
            <v>ECWCHBPC</v>
          </cell>
          <cell r="CT1408" t="b">
            <v>0</v>
          </cell>
          <cell r="CV1408" t="b">
            <v>0</v>
          </cell>
          <cell r="CX1408" t="b">
            <v>0</v>
          </cell>
          <cell r="CZ1408" t="b">
            <v>0</v>
          </cell>
          <cell r="DB1408" t="b">
            <v>0</v>
          </cell>
          <cell r="DD1408" t="b">
            <v>0</v>
          </cell>
          <cell r="DF1408" t="b">
            <v>0</v>
          </cell>
          <cell r="DH1408" t="b">
            <v>0</v>
          </cell>
          <cell r="DJ1408" t="b">
            <v>0</v>
          </cell>
          <cell r="DL1408" t="b">
            <v>0</v>
          </cell>
          <cell r="DN1408" t="b">
            <v>0</v>
          </cell>
          <cell r="DP1408" t="b">
            <v>0</v>
          </cell>
          <cell r="DV1408">
            <v>0</v>
          </cell>
          <cell r="DX1408">
            <v>0</v>
          </cell>
          <cell r="DZ1408">
            <v>0</v>
          </cell>
          <cell r="EB1408">
            <v>0</v>
          </cell>
          <cell r="ED1408">
            <v>0</v>
          </cell>
          <cell r="EF1408">
            <v>0</v>
          </cell>
          <cell r="EJ1408">
            <v>0</v>
          </cell>
          <cell r="EL1408">
            <v>0</v>
          </cell>
          <cell r="EN1408">
            <v>0</v>
          </cell>
          <cell r="EP1408">
            <v>0</v>
          </cell>
          <cell r="ER1408">
            <v>0</v>
          </cell>
          <cell r="ET1408">
            <v>0</v>
          </cell>
          <cell r="EX1408">
            <v>0</v>
          </cell>
          <cell r="EZ1408">
            <v>0</v>
          </cell>
          <cell r="FD1408">
            <v>0</v>
          </cell>
          <cell r="FF1408">
            <v>0</v>
          </cell>
        </row>
        <row r="1409">
          <cell r="A1409" t="str">
            <v>HELENEHOLM GT 1-2</v>
          </cell>
          <cell r="B1409" t="str">
            <v>Sverige</v>
          </cell>
          <cell r="G1409">
            <v>104</v>
          </cell>
          <cell r="H1409">
            <v>221.27659574468086</v>
          </cell>
          <cell r="AK1409">
            <v>26.676000000000002</v>
          </cell>
          <cell r="AL1409">
            <v>120.76052512449073</v>
          </cell>
          <cell r="AN1409">
            <v>0</v>
          </cell>
          <cell r="AO1409">
            <v>4.16</v>
          </cell>
          <cell r="AP1409">
            <v>1560</v>
          </cell>
          <cell r="AQ1409">
            <v>8.32</v>
          </cell>
          <cell r="BG1409" t="b">
            <v>0</v>
          </cell>
          <cell r="BO1409" t="b">
            <v>0</v>
          </cell>
          <cell r="CA1409" t="b">
            <v>0</v>
          </cell>
          <cell r="CB1409" t="b">
            <v>0</v>
          </cell>
          <cell r="CD1409" t="b">
            <v>0</v>
          </cell>
          <cell r="CE1409" t="b">
            <v>0</v>
          </cell>
          <cell r="CG1409" t="b">
            <v>0</v>
          </cell>
          <cell r="CH1409" t="b">
            <v>0</v>
          </cell>
          <cell r="CP1409" t="e">
            <v>#N/A</v>
          </cell>
          <cell r="CT1409" t="b">
            <v>0</v>
          </cell>
          <cell r="CV1409" t="b">
            <v>0</v>
          </cell>
          <cell r="CX1409" t="b">
            <v>0</v>
          </cell>
          <cell r="CZ1409" t="b">
            <v>0</v>
          </cell>
          <cell r="DB1409" t="b">
            <v>0</v>
          </cell>
          <cell r="DD1409" t="b">
            <v>0</v>
          </cell>
          <cell r="DF1409" t="b">
            <v>0</v>
          </cell>
          <cell r="DH1409" t="b">
            <v>0</v>
          </cell>
          <cell r="DJ1409" t="b">
            <v>0</v>
          </cell>
          <cell r="DL1409" t="b">
            <v>0</v>
          </cell>
          <cell r="DN1409" t="b">
            <v>0</v>
          </cell>
          <cell r="DP1409" t="b">
            <v>0</v>
          </cell>
          <cell r="DV1409">
            <v>0</v>
          </cell>
          <cell r="DX1409">
            <v>0</v>
          </cell>
          <cell r="DZ1409">
            <v>0</v>
          </cell>
          <cell r="EB1409">
            <v>0</v>
          </cell>
          <cell r="ED1409">
            <v>0</v>
          </cell>
          <cell r="EF1409">
            <v>0</v>
          </cell>
          <cell r="EJ1409">
            <v>0</v>
          </cell>
          <cell r="EL1409">
            <v>0</v>
          </cell>
          <cell r="EN1409">
            <v>0</v>
          </cell>
          <cell r="EP1409">
            <v>0</v>
          </cell>
          <cell r="ER1409">
            <v>0</v>
          </cell>
          <cell r="ET1409">
            <v>0</v>
          </cell>
          <cell r="EX1409">
            <v>0</v>
          </cell>
          <cell r="EZ1409">
            <v>0</v>
          </cell>
          <cell r="FD1409">
            <v>0</v>
          </cell>
          <cell r="FF1409">
            <v>0</v>
          </cell>
        </row>
        <row r="1410">
          <cell r="A1410" t="str">
            <v>HELENEHOLM GT 1-2</v>
          </cell>
          <cell r="B1410" t="str">
            <v>Sverige</v>
          </cell>
          <cell r="G1410">
            <v>104</v>
          </cell>
          <cell r="H1410">
            <v>221.27659574468086</v>
          </cell>
          <cell r="AK1410">
            <v>26.676000000000002</v>
          </cell>
          <cell r="AL1410">
            <v>120.76052512449073</v>
          </cell>
          <cell r="AN1410">
            <v>0</v>
          </cell>
          <cell r="AO1410">
            <v>4.16</v>
          </cell>
          <cell r="AP1410">
            <v>1560</v>
          </cell>
          <cell r="AQ1410">
            <v>8.32</v>
          </cell>
          <cell r="BG1410" t="b">
            <v>0</v>
          </cell>
          <cell r="BO1410" t="b">
            <v>0</v>
          </cell>
          <cell r="CA1410" t="b">
            <v>0</v>
          </cell>
          <cell r="CB1410" t="b">
            <v>0</v>
          </cell>
          <cell r="CD1410" t="b">
            <v>0</v>
          </cell>
          <cell r="CE1410" t="b">
            <v>0</v>
          </cell>
          <cell r="CG1410" t="b">
            <v>0</v>
          </cell>
          <cell r="CH1410" t="b">
            <v>0</v>
          </cell>
          <cell r="CP1410" t="e">
            <v>#N/A</v>
          </cell>
          <cell r="CT1410" t="b">
            <v>0</v>
          </cell>
          <cell r="CV1410" t="b">
            <v>0</v>
          </cell>
          <cell r="CX1410" t="b">
            <v>0</v>
          </cell>
          <cell r="CZ1410" t="b">
            <v>0</v>
          </cell>
          <cell r="DB1410" t="b">
            <v>0</v>
          </cell>
          <cell r="DD1410" t="b">
            <v>0</v>
          </cell>
          <cell r="DF1410" t="b">
            <v>0</v>
          </cell>
          <cell r="DH1410" t="b">
            <v>0</v>
          </cell>
          <cell r="DJ1410" t="b">
            <v>0</v>
          </cell>
          <cell r="DL1410" t="b">
            <v>0</v>
          </cell>
          <cell r="DN1410" t="b">
            <v>0</v>
          </cell>
          <cell r="DP1410" t="b">
            <v>0</v>
          </cell>
          <cell r="DV1410">
            <v>0</v>
          </cell>
          <cell r="DX1410">
            <v>0</v>
          </cell>
          <cell r="DZ1410">
            <v>0</v>
          </cell>
          <cell r="EB1410">
            <v>0</v>
          </cell>
          <cell r="ED1410">
            <v>0</v>
          </cell>
          <cell r="EF1410">
            <v>0</v>
          </cell>
          <cell r="EJ1410">
            <v>0</v>
          </cell>
          <cell r="EL1410">
            <v>0</v>
          </cell>
          <cell r="EN1410">
            <v>0</v>
          </cell>
          <cell r="EP1410">
            <v>0</v>
          </cell>
          <cell r="ER1410">
            <v>0</v>
          </cell>
          <cell r="ET1410">
            <v>0</v>
          </cell>
          <cell r="EX1410">
            <v>0</v>
          </cell>
          <cell r="EZ1410">
            <v>0</v>
          </cell>
          <cell r="FD1410">
            <v>0</v>
          </cell>
          <cell r="FF1410">
            <v>0</v>
          </cell>
        </row>
        <row r="1411">
          <cell r="A1411" t="str">
            <v>HEMSE GT 1</v>
          </cell>
          <cell r="B1411" t="str">
            <v>Sverige</v>
          </cell>
          <cell r="G1411">
            <v>11.5</v>
          </cell>
          <cell r="H1411">
            <v>0</v>
          </cell>
          <cell r="AK1411">
            <v>2.7312499999999997</v>
          </cell>
          <cell r="AL1411">
            <v>0</v>
          </cell>
          <cell r="AN1411">
            <v>0</v>
          </cell>
          <cell r="AO1411">
            <v>0.46</v>
          </cell>
          <cell r="AP1411">
            <v>172.5</v>
          </cell>
          <cell r="AQ1411">
            <v>0.92</v>
          </cell>
          <cell r="BG1411" t="b">
            <v>0</v>
          </cell>
          <cell r="BO1411" t="b">
            <v>0</v>
          </cell>
          <cell r="CA1411" t="b">
            <v>0</v>
          </cell>
          <cell r="CB1411" t="b">
            <v>0</v>
          </cell>
          <cell r="CD1411" t="b">
            <v>0</v>
          </cell>
          <cell r="CE1411" t="b">
            <v>0</v>
          </cell>
          <cell r="CG1411" t="b">
            <v>0</v>
          </cell>
          <cell r="CH1411" t="b">
            <v>0</v>
          </cell>
          <cell r="CP1411" t="e">
            <v>#N/A</v>
          </cell>
          <cell r="CT1411" t="b">
            <v>0</v>
          </cell>
          <cell r="CV1411" t="b">
            <v>0</v>
          </cell>
          <cell r="CX1411" t="b">
            <v>0</v>
          </cell>
          <cell r="CZ1411" t="b">
            <v>0</v>
          </cell>
          <cell r="DB1411" t="b">
            <v>0</v>
          </cell>
          <cell r="DD1411" t="b">
            <v>0</v>
          </cell>
          <cell r="DF1411" t="b">
            <v>0</v>
          </cell>
          <cell r="DH1411" t="b">
            <v>0</v>
          </cell>
          <cell r="DJ1411" t="b">
            <v>0</v>
          </cell>
          <cell r="DL1411" t="b">
            <v>0</v>
          </cell>
          <cell r="DN1411" t="b">
            <v>0</v>
          </cell>
          <cell r="DP1411" t="b">
            <v>0</v>
          </cell>
          <cell r="DV1411">
            <v>0</v>
          </cell>
          <cell r="DX1411">
            <v>0</v>
          </cell>
          <cell r="DZ1411">
            <v>0</v>
          </cell>
          <cell r="EB1411">
            <v>0</v>
          </cell>
          <cell r="ED1411">
            <v>0</v>
          </cell>
          <cell r="EF1411">
            <v>0</v>
          </cell>
          <cell r="EJ1411">
            <v>0</v>
          </cell>
          <cell r="EL1411">
            <v>0</v>
          </cell>
          <cell r="EN1411">
            <v>0</v>
          </cell>
          <cell r="EP1411">
            <v>0</v>
          </cell>
          <cell r="ER1411">
            <v>0</v>
          </cell>
          <cell r="ET1411">
            <v>0</v>
          </cell>
          <cell r="EX1411">
            <v>0</v>
          </cell>
          <cell r="EZ1411">
            <v>0</v>
          </cell>
          <cell r="FD1411">
            <v>0</v>
          </cell>
          <cell r="FF1411">
            <v>0</v>
          </cell>
        </row>
        <row r="1412">
          <cell r="A1412" t="str">
            <v>HOGDALEN GT 1</v>
          </cell>
          <cell r="B1412" t="str">
            <v>Sverige</v>
          </cell>
          <cell r="G1412">
            <v>40</v>
          </cell>
          <cell r="H1412">
            <v>0</v>
          </cell>
          <cell r="AK1412">
            <v>10.26</v>
          </cell>
          <cell r="AL1412">
            <v>0</v>
          </cell>
          <cell r="AN1412">
            <v>0</v>
          </cell>
          <cell r="AO1412">
            <v>1.6</v>
          </cell>
          <cell r="AP1412">
            <v>600</v>
          </cell>
          <cell r="AQ1412">
            <v>3.2</v>
          </cell>
          <cell r="BG1412" t="b">
            <v>0</v>
          </cell>
          <cell r="BO1412" t="b">
            <v>0</v>
          </cell>
          <cell r="CA1412" t="b">
            <v>0</v>
          </cell>
          <cell r="CB1412" t="b">
            <v>0</v>
          </cell>
          <cell r="CD1412" t="b">
            <v>0</v>
          </cell>
          <cell r="CE1412" t="b">
            <v>0</v>
          </cell>
          <cell r="CG1412" t="b">
            <v>0</v>
          </cell>
          <cell r="CH1412" t="b">
            <v>0</v>
          </cell>
          <cell r="CP1412" t="e">
            <v>#N/A</v>
          </cell>
          <cell r="CT1412" t="b">
            <v>0</v>
          </cell>
          <cell r="CV1412" t="b">
            <v>0</v>
          </cell>
          <cell r="CX1412" t="b">
            <v>0</v>
          </cell>
          <cell r="CZ1412" t="b">
            <v>0</v>
          </cell>
          <cell r="DB1412" t="b">
            <v>0</v>
          </cell>
          <cell r="DD1412" t="b">
            <v>0</v>
          </cell>
          <cell r="DF1412" t="b">
            <v>0</v>
          </cell>
          <cell r="DH1412" t="b">
            <v>0</v>
          </cell>
          <cell r="DJ1412" t="b">
            <v>0</v>
          </cell>
          <cell r="DL1412" t="b">
            <v>0</v>
          </cell>
          <cell r="DN1412" t="b">
            <v>0</v>
          </cell>
          <cell r="DP1412" t="b">
            <v>0</v>
          </cell>
          <cell r="DV1412">
            <v>0</v>
          </cell>
          <cell r="DX1412">
            <v>0</v>
          </cell>
          <cell r="DZ1412">
            <v>0</v>
          </cell>
          <cell r="EB1412">
            <v>0</v>
          </cell>
          <cell r="ED1412">
            <v>0</v>
          </cell>
          <cell r="EF1412">
            <v>0</v>
          </cell>
          <cell r="EJ1412">
            <v>0</v>
          </cell>
          <cell r="EL1412">
            <v>0</v>
          </cell>
          <cell r="EN1412">
            <v>0</v>
          </cell>
          <cell r="EP1412">
            <v>0</v>
          </cell>
          <cell r="ER1412">
            <v>0</v>
          </cell>
          <cell r="ET1412">
            <v>0</v>
          </cell>
          <cell r="EX1412">
            <v>0</v>
          </cell>
          <cell r="EZ1412">
            <v>0</v>
          </cell>
          <cell r="FD1412">
            <v>0</v>
          </cell>
          <cell r="FF1412">
            <v>0</v>
          </cell>
        </row>
        <row r="1413">
          <cell r="A1413" t="str">
            <v>HUDIKSVALL GT 1</v>
          </cell>
          <cell r="B1413" t="str">
            <v>Sverige</v>
          </cell>
          <cell r="G1413">
            <v>11.5</v>
          </cell>
          <cell r="H1413">
            <v>25</v>
          </cell>
          <cell r="AK1413">
            <v>2.9497499999999999</v>
          </cell>
          <cell r="AL1413">
            <v>13.940217391304348</v>
          </cell>
          <cell r="AN1413">
            <v>0</v>
          </cell>
          <cell r="AO1413">
            <v>0.46</v>
          </cell>
          <cell r="AP1413">
            <v>172.5</v>
          </cell>
          <cell r="AQ1413">
            <v>0.92</v>
          </cell>
          <cell r="BG1413" t="b">
            <v>0</v>
          </cell>
          <cell r="BO1413" t="b">
            <v>0</v>
          </cell>
          <cell r="CA1413" t="b">
            <v>0</v>
          </cell>
          <cell r="CB1413" t="b">
            <v>0</v>
          </cell>
          <cell r="CD1413" t="b">
            <v>0</v>
          </cell>
          <cell r="CE1413" t="b">
            <v>0</v>
          </cell>
          <cell r="CG1413" t="b">
            <v>0</v>
          </cell>
          <cell r="CH1413" t="b">
            <v>0</v>
          </cell>
          <cell r="CP1413" t="e">
            <v>#N/A</v>
          </cell>
          <cell r="CT1413" t="b">
            <v>0</v>
          </cell>
          <cell r="CV1413" t="b">
            <v>0</v>
          </cell>
          <cell r="CX1413" t="b">
            <v>0</v>
          </cell>
          <cell r="CZ1413" t="b">
            <v>0</v>
          </cell>
          <cell r="DB1413" t="b">
            <v>0</v>
          </cell>
          <cell r="DD1413" t="b">
            <v>0</v>
          </cell>
          <cell r="DF1413" t="b">
            <v>0</v>
          </cell>
          <cell r="DH1413" t="b">
            <v>0</v>
          </cell>
          <cell r="DJ1413" t="b">
            <v>0</v>
          </cell>
          <cell r="DL1413" t="b">
            <v>0</v>
          </cell>
          <cell r="DN1413" t="b">
            <v>0</v>
          </cell>
          <cell r="DP1413" t="b">
            <v>0</v>
          </cell>
          <cell r="DV1413">
            <v>0</v>
          </cell>
          <cell r="DX1413">
            <v>0</v>
          </cell>
          <cell r="DZ1413">
            <v>0</v>
          </cell>
          <cell r="EB1413">
            <v>0</v>
          </cell>
          <cell r="ED1413">
            <v>0</v>
          </cell>
          <cell r="EF1413">
            <v>0</v>
          </cell>
          <cell r="EJ1413">
            <v>0</v>
          </cell>
          <cell r="EL1413">
            <v>0</v>
          </cell>
          <cell r="EN1413">
            <v>0</v>
          </cell>
          <cell r="EP1413">
            <v>0</v>
          </cell>
          <cell r="ER1413">
            <v>0</v>
          </cell>
          <cell r="ET1413">
            <v>0</v>
          </cell>
          <cell r="EX1413">
            <v>0</v>
          </cell>
          <cell r="EZ1413">
            <v>0</v>
          </cell>
          <cell r="FD1413">
            <v>0</v>
          </cell>
          <cell r="FF1413">
            <v>0</v>
          </cell>
        </row>
        <row r="1414">
          <cell r="A1414" t="str">
            <v>HUDIKSVALL GT 1</v>
          </cell>
          <cell r="B1414" t="str">
            <v>Sverige</v>
          </cell>
          <cell r="G1414">
            <v>11.5</v>
          </cell>
          <cell r="H1414">
            <v>25</v>
          </cell>
          <cell r="AK1414">
            <v>2.9497499999999999</v>
          </cell>
          <cell r="AL1414">
            <v>13.940217391304348</v>
          </cell>
          <cell r="AN1414">
            <v>0</v>
          </cell>
          <cell r="AO1414">
            <v>0.46</v>
          </cell>
          <cell r="AP1414">
            <v>172.5</v>
          </cell>
          <cell r="AQ1414">
            <v>0.92</v>
          </cell>
          <cell r="BG1414" t="b">
            <v>0</v>
          </cell>
          <cell r="BO1414" t="b">
            <v>0</v>
          </cell>
          <cell r="CA1414" t="b">
            <v>0</v>
          </cell>
          <cell r="CB1414" t="b">
            <v>0</v>
          </cell>
          <cell r="CD1414" t="b">
            <v>0</v>
          </cell>
          <cell r="CE1414" t="b">
            <v>0</v>
          </cell>
          <cell r="CG1414" t="b">
            <v>0</v>
          </cell>
          <cell r="CH1414" t="b">
            <v>0</v>
          </cell>
          <cell r="CP1414" t="e">
            <v>#N/A</v>
          </cell>
          <cell r="CT1414" t="b">
            <v>0</v>
          </cell>
          <cell r="CV1414" t="b">
            <v>0</v>
          </cell>
          <cell r="CX1414" t="b">
            <v>0</v>
          </cell>
          <cell r="CZ1414" t="b">
            <v>0</v>
          </cell>
          <cell r="DB1414" t="b">
            <v>0</v>
          </cell>
          <cell r="DD1414" t="b">
            <v>0</v>
          </cell>
          <cell r="DF1414" t="b">
            <v>0</v>
          </cell>
          <cell r="DH1414" t="b">
            <v>0</v>
          </cell>
          <cell r="DJ1414" t="b">
            <v>0</v>
          </cell>
          <cell r="DL1414" t="b">
            <v>0</v>
          </cell>
          <cell r="DN1414" t="b">
            <v>0</v>
          </cell>
          <cell r="DP1414" t="b">
            <v>0</v>
          </cell>
          <cell r="DV1414">
            <v>0</v>
          </cell>
          <cell r="DX1414">
            <v>0</v>
          </cell>
          <cell r="DZ1414">
            <v>0</v>
          </cell>
          <cell r="EB1414">
            <v>0</v>
          </cell>
          <cell r="ED1414">
            <v>0</v>
          </cell>
          <cell r="EF1414">
            <v>0</v>
          </cell>
          <cell r="EJ1414">
            <v>0</v>
          </cell>
          <cell r="EL1414">
            <v>0</v>
          </cell>
          <cell r="EN1414">
            <v>0</v>
          </cell>
          <cell r="EP1414">
            <v>0</v>
          </cell>
          <cell r="ER1414">
            <v>0</v>
          </cell>
          <cell r="ET1414">
            <v>0</v>
          </cell>
          <cell r="EX1414">
            <v>0</v>
          </cell>
          <cell r="EZ1414">
            <v>0</v>
          </cell>
          <cell r="FD1414">
            <v>0</v>
          </cell>
          <cell r="FF1414">
            <v>0</v>
          </cell>
        </row>
        <row r="1415">
          <cell r="A1415" t="str">
            <v>Hudiksval</v>
          </cell>
          <cell r="B1415" t="str">
            <v>Sverige</v>
          </cell>
          <cell r="G1415">
            <v>13</v>
          </cell>
          <cell r="H1415">
            <v>36</v>
          </cell>
          <cell r="AK1415">
            <v>2.7170000000000001</v>
          </cell>
          <cell r="AL1415">
            <v>20.835692307692309</v>
          </cell>
          <cell r="AN1415">
            <v>0</v>
          </cell>
          <cell r="AO1415">
            <v>1.7550000000000001</v>
          </cell>
          <cell r="AP1415">
            <v>357.5</v>
          </cell>
          <cell r="AQ1415">
            <v>1.8200000000000003</v>
          </cell>
          <cell r="BG1415" t="b">
            <v>0</v>
          </cell>
          <cell r="BO1415" t="b">
            <v>0</v>
          </cell>
          <cell r="CA1415" t="b">
            <v>0</v>
          </cell>
          <cell r="CB1415" t="b">
            <v>0</v>
          </cell>
          <cell r="CD1415" t="b">
            <v>0</v>
          </cell>
          <cell r="CE1415" t="b">
            <v>0</v>
          </cell>
          <cell r="CG1415" t="b">
            <v>0</v>
          </cell>
          <cell r="CH1415" t="b">
            <v>0</v>
          </cell>
          <cell r="CP1415" t="e">
            <v>#N/A</v>
          </cell>
          <cell r="CT1415" t="b">
            <v>0</v>
          </cell>
          <cell r="CV1415" t="b">
            <v>0</v>
          </cell>
          <cell r="CX1415" t="b">
            <v>0</v>
          </cell>
          <cell r="CZ1415" t="b">
            <v>0</v>
          </cell>
          <cell r="DB1415" t="b">
            <v>0</v>
          </cell>
          <cell r="DD1415" t="b">
            <v>0</v>
          </cell>
          <cell r="DF1415" t="b">
            <v>0</v>
          </cell>
          <cell r="DH1415" t="b">
            <v>0</v>
          </cell>
          <cell r="DJ1415" t="b">
            <v>0</v>
          </cell>
          <cell r="DL1415" t="b">
            <v>0</v>
          </cell>
          <cell r="DN1415" t="b">
            <v>0</v>
          </cell>
          <cell r="DP1415" t="b">
            <v>0</v>
          </cell>
          <cell r="DV1415">
            <v>0</v>
          </cell>
          <cell r="DX1415">
            <v>0</v>
          </cell>
          <cell r="DZ1415">
            <v>0</v>
          </cell>
          <cell r="EB1415">
            <v>0</v>
          </cell>
          <cell r="ED1415">
            <v>0</v>
          </cell>
          <cell r="EF1415">
            <v>0</v>
          </cell>
          <cell r="EJ1415">
            <v>0</v>
          </cell>
          <cell r="EL1415">
            <v>0</v>
          </cell>
          <cell r="EN1415">
            <v>0</v>
          </cell>
          <cell r="EP1415">
            <v>0</v>
          </cell>
          <cell r="ER1415">
            <v>0</v>
          </cell>
          <cell r="ET1415">
            <v>0</v>
          </cell>
          <cell r="EX1415">
            <v>0</v>
          </cell>
          <cell r="EZ1415">
            <v>0</v>
          </cell>
          <cell r="FD1415">
            <v>0</v>
          </cell>
          <cell r="FF1415">
            <v>0</v>
          </cell>
        </row>
        <row r="1416">
          <cell r="A1416" t="str">
            <v>Hudiksval</v>
          </cell>
          <cell r="B1416" t="str">
            <v>Sverige</v>
          </cell>
          <cell r="G1416">
            <v>13</v>
          </cell>
          <cell r="H1416">
            <v>36</v>
          </cell>
          <cell r="AK1416">
            <v>2.7170000000000001</v>
          </cell>
          <cell r="AL1416">
            <v>20.835692307692309</v>
          </cell>
          <cell r="AN1416">
            <v>0</v>
          </cell>
          <cell r="AO1416">
            <v>1.7550000000000001</v>
          </cell>
          <cell r="AP1416">
            <v>357.5</v>
          </cell>
          <cell r="AQ1416">
            <v>1.8200000000000003</v>
          </cell>
          <cell r="BG1416" t="b">
            <v>0</v>
          </cell>
          <cell r="BO1416" t="b">
            <v>0</v>
          </cell>
          <cell r="CA1416" t="b">
            <v>0</v>
          </cell>
          <cell r="CB1416" t="b">
            <v>0</v>
          </cell>
          <cell r="CD1416" t="b">
            <v>0</v>
          </cell>
          <cell r="CE1416" t="b">
            <v>0</v>
          </cell>
          <cell r="CG1416" t="b">
            <v>0</v>
          </cell>
          <cell r="CH1416" t="b">
            <v>0</v>
          </cell>
          <cell r="CP1416" t="e">
            <v>#N/A</v>
          </cell>
          <cell r="CT1416" t="b">
            <v>0</v>
          </cell>
          <cell r="CV1416" t="b">
            <v>0</v>
          </cell>
          <cell r="CX1416" t="b">
            <v>0</v>
          </cell>
          <cell r="CZ1416" t="b">
            <v>0</v>
          </cell>
          <cell r="DB1416" t="b">
            <v>0</v>
          </cell>
          <cell r="DD1416" t="b">
            <v>0</v>
          </cell>
          <cell r="DF1416" t="b">
            <v>0</v>
          </cell>
          <cell r="DH1416" t="b">
            <v>0</v>
          </cell>
          <cell r="DJ1416" t="b">
            <v>0</v>
          </cell>
          <cell r="DL1416" t="b">
            <v>0</v>
          </cell>
          <cell r="DN1416" t="b">
            <v>0</v>
          </cell>
          <cell r="DP1416" t="b">
            <v>0</v>
          </cell>
          <cell r="DV1416">
            <v>0</v>
          </cell>
          <cell r="DX1416">
            <v>0</v>
          </cell>
          <cell r="DZ1416">
            <v>0</v>
          </cell>
          <cell r="EB1416">
            <v>0</v>
          </cell>
          <cell r="ED1416">
            <v>0</v>
          </cell>
          <cell r="EF1416">
            <v>0</v>
          </cell>
          <cell r="EJ1416">
            <v>0</v>
          </cell>
          <cell r="EL1416">
            <v>0</v>
          </cell>
          <cell r="EN1416">
            <v>0</v>
          </cell>
          <cell r="EP1416">
            <v>0</v>
          </cell>
          <cell r="ER1416">
            <v>0</v>
          </cell>
          <cell r="ET1416">
            <v>0</v>
          </cell>
          <cell r="EX1416">
            <v>0</v>
          </cell>
          <cell r="EZ1416">
            <v>0</v>
          </cell>
          <cell r="FD1416">
            <v>0</v>
          </cell>
          <cell r="FF1416">
            <v>0</v>
          </cell>
        </row>
        <row r="1417">
          <cell r="A1417" t="str">
            <v>Hudiksval</v>
          </cell>
          <cell r="B1417" t="str">
            <v>Sverige</v>
          </cell>
          <cell r="G1417">
            <v>13</v>
          </cell>
          <cell r="H1417">
            <v>36</v>
          </cell>
          <cell r="AK1417">
            <v>2.7170000000000001</v>
          </cell>
          <cell r="AL1417">
            <v>20.835692307692309</v>
          </cell>
          <cell r="AN1417">
            <v>0</v>
          </cell>
          <cell r="AO1417">
            <v>1.17</v>
          </cell>
          <cell r="AP1417">
            <v>325</v>
          </cell>
          <cell r="AQ1417">
            <v>1.8200000000000003</v>
          </cell>
          <cell r="BG1417" t="b">
            <v>0</v>
          </cell>
          <cell r="BO1417" t="b">
            <v>0</v>
          </cell>
          <cell r="CA1417" t="b">
            <v>0</v>
          </cell>
          <cell r="CB1417" t="b">
            <v>0</v>
          </cell>
          <cell r="CD1417" t="b">
            <v>0</v>
          </cell>
          <cell r="CE1417" t="b">
            <v>0</v>
          </cell>
          <cell r="CG1417" t="b">
            <v>0</v>
          </cell>
          <cell r="CH1417" t="b">
            <v>0</v>
          </cell>
          <cell r="CP1417" t="str">
            <v>ECWCHBPC</v>
          </cell>
          <cell r="CT1417" t="b">
            <v>0</v>
          </cell>
          <cell r="CV1417" t="b">
            <v>0</v>
          </cell>
          <cell r="CX1417" t="b">
            <v>0</v>
          </cell>
          <cell r="CZ1417" t="b">
            <v>0</v>
          </cell>
          <cell r="DB1417" t="b">
            <v>0</v>
          </cell>
          <cell r="DD1417" t="b">
            <v>0</v>
          </cell>
          <cell r="DF1417" t="b">
            <v>0</v>
          </cell>
          <cell r="DH1417" t="b">
            <v>0</v>
          </cell>
          <cell r="DJ1417" t="b">
            <v>0</v>
          </cell>
          <cell r="DL1417" t="b">
            <v>0</v>
          </cell>
          <cell r="DN1417" t="b">
            <v>0</v>
          </cell>
          <cell r="DP1417" t="b">
            <v>0</v>
          </cell>
          <cell r="DV1417">
            <v>0</v>
          </cell>
          <cell r="DX1417">
            <v>0</v>
          </cell>
          <cell r="DZ1417">
            <v>0</v>
          </cell>
          <cell r="EB1417">
            <v>0</v>
          </cell>
          <cell r="ED1417">
            <v>0</v>
          </cell>
          <cell r="EF1417">
            <v>0</v>
          </cell>
          <cell r="EJ1417">
            <v>0</v>
          </cell>
          <cell r="EL1417">
            <v>0</v>
          </cell>
          <cell r="EN1417">
            <v>0</v>
          </cell>
          <cell r="EP1417">
            <v>0</v>
          </cell>
          <cell r="ER1417">
            <v>0</v>
          </cell>
          <cell r="ET1417">
            <v>0</v>
          </cell>
          <cell r="EX1417">
            <v>0</v>
          </cell>
          <cell r="EZ1417">
            <v>0</v>
          </cell>
          <cell r="FD1417">
            <v>0</v>
          </cell>
          <cell r="FF1417">
            <v>0</v>
          </cell>
        </row>
        <row r="1418">
          <cell r="A1418" t="str">
            <v>HULTUNGS GT 1</v>
          </cell>
          <cell r="B1418" t="str">
            <v>Sverige</v>
          </cell>
          <cell r="G1418">
            <v>11.5</v>
          </cell>
          <cell r="H1418">
            <v>0</v>
          </cell>
          <cell r="AK1418">
            <v>2.9497499999999999</v>
          </cell>
          <cell r="AL1418">
            <v>0</v>
          </cell>
          <cell r="AN1418">
            <v>0</v>
          </cell>
          <cell r="AO1418">
            <v>0.46</v>
          </cell>
          <cell r="AP1418">
            <v>172.5</v>
          </cell>
          <cell r="AQ1418">
            <v>0.92</v>
          </cell>
          <cell r="BG1418" t="b">
            <v>0</v>
          </cell>
          <cell r="BO1418" t="b">
            <v>0</v>
          </cell>
          <cell r="CA1418" t="b">
            <v>0</v>
          </cell>
          <cell r="CB1418" t="b">
            <v>0</v>
          </cell>
          <cell r="CD1418" t="b">
            <v>0</v>
          </cell>
          <cell r="CE1418" t="b">
            <v>0</v>
          </cell>
          <cell r="CG1418" t="b">
            <v>0</v>
          </cell>
          <cell r="CH1418" t="b">
            <v>0</v>
          </cell>
          <cell r="CP1418" t="e">
            <v>#N/A</v>
          </cell>
          <cell r="CT1418" t="b">
            <v>0</v>
          </cell>
          <cell r="CV1418" t="b">
            <v>0</v>
          </cell>
          <cell r="CX1418" t="b">
            <v>0</v>
          </cell>
          <cell r="CZ1418" t="b">
            <v>0</v>
          </cell>
          <cell r="DB1418" t="b">
            <v>0</v>
          </cell>
          <cell r="DD1418" t="b">
            <v>0</v>
          </cell>
          <cell r="DF1418" t="b">
            <v>0</v>
          </cell>
          <cell r="DH1418" t="b">
            <v>0</v>
          </cell>
          <cell r="DJ1418" t="b">
            <v>0</v>
          </cell>
          <cell r="DL1418" t="b">
            <v>0</v>
          </cell>
          <cell r="DN1418" t="b">
            <v>0</v>
          </cell>
          <cell r="DP1418" t="b">
            <v>0</v>
          </cell>
          <cell r="DV1418">
            <v>0</v>
          </cell>
          <cell r="DX1418">
            <v>0</v>
          </cell>
          <cell r="DZ1418">
            <v>0</v>
          </cell>
          <cell r="EB1418">
            <v>0</v>
          </cell>
          <cell r="ED1418">
            <v>0</v>
          </cell>
          <cell r="EF1418">
            <v>0</v>
          </cell>
          <cell r="EJ1418">
            <v>0</v>
          </cell>
          <cell r="EL1418">
            <v>0</v>
          </cell>
          <cell r="EN1418">
            <v>0</v>
          </cell>
          <cell r="EP1418">
            <v>0</v>
          </cell>
          <cell r="ER1418">
            <v>0</v>
          </cell>
          <cell r="ET1418">
            <v>0</v>
          </cell>
          <cell r="EX1418">
            <v>0</v>
          </cell>
          <cell r="EZ1418">
            <v>0</v>
          </cell>
          <cell r="FD1418">
            <v>0</v>
          </cell>
          <cell r="FF1418">
            <v>0</v>
          </cell>
        </row>
        <row r="1419">
          <cell r="A1419" t="str">
            <v>HASSELBY 2+3</v>
          </cell>
          <cell r="B1419" t="str">
            <v>Sverige</v>
          </cell>
          <cell r="G1419">
            <v>80</v>
          </cell>
          <cell r="H1419">
            <v>123.07692307692307</v>
          </cell>
          <cell r="AK1419">
            <v>25.65</v>
          </cell>
          <cell r="AL1419">
            <v>60.710059171597628</v>
          </cell>
          <cell r="AN1419">
            <v>0</v>
          </cell>
          <cell r="AO1419">
            <v>12.608000000000001</v>
          </cell>
          <cell r="AP1419">
            <v>1988</v>
          </cell>
          <cell r="AQ1419">
            <v>11.200000000000001</v>
          </cell>
          <cell r="BG1419" t="b">
            <v>0</v>
          </cell>
          <cell r="BO1419" t="b">
            <v>0</v>
          </cell>
          <cell r="CA1419" t="b">
            <v>0</v>
          </cell>
          <cell r="CB1419" t="b">
            <v>0</v>
          </cell>
          <cell r="CD1419" t="b">
            <v>0</v>
          </cell>
          <cell r="CE1419" t="b">
            <v>0</v>
          </cell>
          <cell r="CG1419" t="b">
            <v>0</v>
          </cell>
          <cell r="CH1419" t="b">
            <v>0</v>
          </cell>
          <cell r="CP1419" t="e">
            <v>#N/A</v>
          </cell>
          <cell r="CT1419" t="b">
            <v>0</v>
          </cell>
          <cell r="CV1419" t="b">
            <v>0</v>
          </cell>
          <cell r="CX1419" t="b">
            <v>0</v>
          </cell>
          <cell r="CZ1419" t="b">
            <v>0</v>
          </cell>
          <cell r="DB1419" t="b">
            <v>0</v>
          </cell>
          <cell r="DD1419" t="b">
            <v>0</v>
          </cell>
          <cell r="DF1419" t="b">
            <v>0</v>
          </cell>
          <cell r="DH1419" t="b">
            <v>0</v>
          </cell>
          <cell r="DJ1419" t="b">
            <v>0</v>
          </cell>
          <cell r="DL1419" t="b">
            <v>0</v>
          </cell>
          <cell r="DN1419" t="b">
            <v>0</v>
          </cell>
          <cell r="DP1419" t="b">
            <v>0</v>
          </cell>
          <cell r="DV1419">
            <v>0</v>
          </cell>
          <cell r="DX1419">
            <v>0</v>
          </cell>
          <cell r="DZ1419">
            <v>0</v>
          </cell>
          <cell r="EB1419">
            <v>0</v>
          </cell>
          <cell r="ED1419">
            <v>0</v>
          </cell>
          <cell r="EF1419">
            <v>0</v>
          </cell>
          <cell r="EJ1419">
            <v>0</v>
          </cell>
          <cell r="EL1419">
            <v>0</v>
          </cell>
          <cell r="EN1419">
            <v>0</v>
          </cell>
          <cell r="EP1419">
            <v>0</v>
          </cell>
          <cell r="ER1419">
            <v>0</v>
          </cell>
          <cell r="ET1419">
            <v>0</v>
          </cell>
          <cell r="EX1419">
            <v>0</v>
          </cell>
          <cell r="EZ1419">
            <v>0</v>
          </cell>
          <cell r="FD1419">
            <v>0</v>
          </cell>
          <cell r="FF1419">
            <v>0</v>
          </cell>
        </row>
        <row r="1420">
          <cell r="A1420" t="str">
            <v>HASSELBY 2+3</v>
          </cell>
          <cell r="B1420" t="str">
            <v>Sverige</v>
          </cell>
          <cell r="G1420">
            <v>80</v>
          </cell>
          <cell r="H1420">
            <v>123.07692307692307</v>
          </cell>
          <cell r="AK1420">
            <v>25.65</v>
          </cell>
          <cell r="AL1420">
            <v>60.710059171597628</v>
          </cell>
          <cell r="AN1420">
            <v>0</v>
          </cell>
          <cell r="AO1420">
            <v>7.1999999999999993</v>
          </cell>
          <cell r="AP1420">
            <v>2000</v>
          </cell>
          <cell r="AQ1420">
            <v>11.200000000000001</v>
          </cell>
          <cell r="BG1420" t="b">
            <v>0</v>
          </cell>
          <cell r="BO1420" t="b">
            <v>0</v>
          </cell>
          <cell r="CA1420" t="b">
            <v>0</v>
          </cell>
          <cell r="CB1420" t="b">
            <v>0</v>
          </cell>
          <cell r="CD1420" t="b">
            <v>0</v>
          </cell>
          <cell r="CE1420" t="b">
            <v>0</v>
          </cell>
          <cell r="CG1420" t="b">
            <v>0</v>
          </cell>
          <cell r="CH1420" t="b">
            <v>0</v>
          </cell>
          <cell r="CP1420" t="str">
            <v>ECWCHBPC</v>
          </cell>
          <cell r="CT1420" t="b">
            <v>0</v>
          </cell>
          <cell r="CV1420" t="b">
            <v>0</v>
          </cell>
          <cell r="CX1420" t="b">
            <v>0</v>
          </cell>
          <cell r="CZ1420" t="b">
            <v>0</v>
          </cell>
          <cell r="DB1420" t="b">
            <v>0</v>
          </cell>
          <cell r="DD1420" t="b">
            <v>0</v>
          </cell>
          <cell r="DF1420" t="b">
            <v>0</v>
          </cell>
          <cell r="DH1420" t="b">
            <v>0</v>
          </cell>
          <cell r="DJ1420" t="b">
            <v>0</v>
          </cell>
          <cell r="DL1420" t="b">
            <v>0</v>
          </cell>
          <cell r="DN1420" t="b">
            <v>0</v>
          </cell>
          <cell r="DP1420" t="b">
            <v>0</v>
          </cell>
          <cell r="DV1420">
            <v>0</v>
          </cell>
          <cell r="DX1420">
            <v>0</v>
          </cell>
          <cell r="DZ1420">
            <v>0</v>
          </cell>
          <cell r="EB1420">
            <v>0</v>
          </cell>
          <cell r="ED1420">
            <v>0</v>
          </cell>
          <cell r="EF1420">
            <v>0</v>
          </cell>
          <cell r="EJ1420">
            <v>0</v>
          </cell>
          <cell r="EL1420">
            <v>0</v>
          </cell>
          <cell r="EN1420">
            <v>0</v>
          </cell>
          <cell r="EP1420">
            <v>0</v>
          </cell>
          <cell r="ER1420">
            <v>0</v>
          </cell>
          <cell r="ET1420">
            <v>0</v>
          </cell>
          <cell r="EX1420">
            <v>0</v>
          </cell>
          <cell r="EZ1420">
            <v>0</v>
          </cell>
          <cell r="FD1420">
            <v>0</v>
          </cell>
          <cell r="FF1420">
            <v>0</v>
          </cell>
        </row>
        <row r="1421">
          <cell r="A1421" t="str">
            <v>HASSELBY 4</v>
          </cell>
          <cell r="B1421" t="str">
            <v>Sverige</v>
          </cell>
          <cell r="G1421">
            <v>160</v>
          </cell>
          <cell r="H1421">
            <v>0</v>
          </cell>
          <cell r="AK1421">
            <v>60.8</v>
          </cell>
          <cell r="AL1421">
            <v>0</v>
          </cell>
          <cell r="AN1421">
            <v>0</v>
          </cell>
          <cell r="AO1421">
            <v>12.8</v>
          </cell>
          <cell r="AP1421">
            <v>3200</v>
          </cell>
          <cell r="AQ1421">
            <v>22.400000000000002</v>
          </cell>
          <cell r="BG1421" t="b">
            <v>0</v>
          </cell>
          <cell r="BO1421" t="b">
            <v>0</v>
          </cell>
          <cell r="CA1421" t="b">
            <v>0</v>
          </cell>
          <cell r="CB1421" t="b">
            <v>0</v>
          </cell>
          <cell r="CD1421" t="b">
            <v>0</v>
          </cell>
          <cell r="CE1421" t="b">
            <v>0</v>
          </cell>
          <cell r="CG1421" t="b">
            <v>0</v>
          </cell>
          <cell r="CH1421" t="b">
            <v>0</v>
          </cell>
          <cell r="CP1421" t="e">
            <v>#N/A</v>
          </cell>
          <cell r="CT1421" t="b">
            <v>0</v>
          </cell>
          <cell r="CV1421" t="b">
            <v>0</v>
          </cell>
          <cell r="CX1421" t="b">
            <v>0</v>
          </cell>
          <cell r="CZ1421" t="b">
            <v>0</v>
          </cell>
          <cell r="DB1421" t="b">
            <v>0</v>
          </cell>
          <cell r="DD1421" t="b">
            <v>0</v>
          </cell>
          <cell r="DF1421" t="b">
            <v>0</v>
          </cell>
          <cell r="DH1421" t="b">
            <v>0</v>
          </cell>
          <cell r="DJ1421" t="b">
            <v>0</v>
          </cell>
          <cell r="DL1421" t="b">
            <v>0</v>
          </cell>
          <cell r="DN1421" t="b">
            <v>0</v>
          </cell>
          <cell r="DP1421" t="b">
            <v>0</v>
          </cell>
          <cell r="DV1421">
            <v>0</v>
          </cell>
          <cell r="DX1421">
            <v>0</v>
          </cell>
          <cell r="DZ1421">
            <v>0</v>
          </cell>
          <cell r="EB1421">
            <v>0</v>
          </cell>
          <cell r="ED1421">
            <v>0</v>
          </cell>
          <cell r="EF1421">
            <v>0</v>
          </cell>
          <cell r="EJ1421">
            <v>0</v>
          </cell>
          <cell r="EL1421">
            <v>0</v>
          </cell>
          <cell r="EN1421">
            <v>0</v>
          </cell>
          <cell r="EP1421">
            <v>0</v>
          </cell>
          <cell r="ER1421">
            <v>0</v>
          </cell>
          <cell r="ET1421">
            <v>0</v>
          </cell>
          <cell r="EX1421">
            <v>0</v>
          </cell>
          <cell r="EZ1421">
            <v>0</v>
          </cell>
          <cell r="FD1421">
            <v>0</v>
          </cell>
          <cell r="FF1421">
            <v>0</v>
          </cell>
        </row>
        <row r="1422">
          <cell r="A1422" t="str">
            <v>HASSELBY 4</v>
          </cell>
          <cell r="B1422" t="str">
            <v>Sverige</v>
          </cell>
          <cell r="G1422">
            <v>160</v>
          </cell>
          <cell r="H1422">
            <v>0</v>
          </cell>
          <cell r="AK1422">
            <v>60.8</v>
          </cell>
          <cell r="AL1422">
            <v>0</v>
          </cell>
          <cell r="AN1422">
            <v>0</v>
          </cell>
          <cell r="AO1422">
            <v>12.8</v>
          </cell>
          <cell r="AP1422">
            <v>3200</v>
          </cell>
          <cell r="AQ1422">
            <v>30.4</v>
          </cell>
          <cell r="BG1422" t="b">
            <v>0</v>
          </cell>
          <cell r="BO1422" t="b">
            <v>0</v>
          </cell>
          <cell r="CA1422" t="b">
            <v>0</v>
          </cell>
          <cell r="CB1422" t="b">
            <v>0</v>
          </cell>
          <cell r="CD1422" t="b">
            <v>0</v>
          </cell>
          <cell r="CE1422" t="b">
            <v>0</v>
          </cell>
          <cell r="CG1422" t="b">
            <v>0</v>
          </cell>
          <cell r="CH1422" t="b">
            <v>0</v>
          </cell>
          <cell r="CP1422" t="e">
            <v>#N/A</v>
          </cell>
          <cell r="CT1422" t="b">
            <v>0</v>
          </cell>
          <cell r="CV1422" t="b">
            <v>0</v>
          </cell>
          <cell r="CX1422" t="b">
            <v>0</v>
          </cell>
          <cell r="CZ1422" t="b">
            <v>0</v>
          </cell>
          <cell r="DB1422" t="b">
            <v>0</v>
          </cell>
          <cell r="DD1422" t="b">
            <v>0</v>
          </cell>
          <cell r="DF1422" t="b">
            <v>0</v>
          </cell>
          <cell r="DH1422" t="b">
            <v>0</v>
          </cell>
          <cell r="DJ1422" t="b">
            <v>0</v>
          </cell>
          <cell r="DL1422" t="b">
            <v>0</v>
          </cell>
          <cell r="DN1422" t="b">
            <v>0</v>
          </cell>
          <cell r="DP1422" t="b">
            <v>0</v>
          </cell>
          <cell r="DV1422">
            <v>0</v>
          </cell>
          <cell r="DX1422">
            <v>0</v>
          </cell>
          <cell r="DZ1422">
            <v>0</v>
          </cell>
          <cell r="EB1422">
            <v>0</v>
          </cell>
          <cell r="ED1422">
            <v>0</v>
          </cell>
          <cell r="EF1422">
            <v>0</v>
          </cell>
          <cell r="EJ1422">
            <v>0</v>
          </cell>
          <cell r="EL1422">
            <v>0</v>
          </cell>
          <cell r="EN1422">
            <v>0</v>
          </cell>
          <cell r="EP1422">
            <v>0</v>
          </cell>
          <cell r="ER1422">
            <v>0</v>
          </cell>
          <cell r="ET1422">
            <v>0</v>
          </cell>
          <cell r="EX1422">
            <v>0</v>
          </cell>
          <cell r="EZ1422">
            <v>0</v>
          </cell>
          <cell r="FD1422">
            <v>0</v>
          </cell>
          <cell r="FF1422">
            <v>0</v>
          </cell>
        </row>
        <row r="1423">
          <cell r="A1423" t="str">
            <v>Idbäcksverset</v>
          </cell>
          <cell r="B1423" t="str">
            <v>Sverige</v>
          </cell>
          <cell r="G1423">
            <v>35</v>
          </cell>
          <cell r="H1423">
            <v>58</v>
          </cell>
          <cell r="AK1423">
            <v>10.9725</v>
          </cell>
          <cell r="AL1423">
            <v>30.131828571428574</v>
          </cell>
          <cell r="AN1423">
            <v>0</v>
          </cell>
          <cell r="AO1423">
            <v>4.375</v>
          </cell>
          <cell r="AP1423">
            <v>875</v>
          </cell>
          <cell r="AQ1423">
            <v>4.9000000000000004</v>
          </cell>
          <cell r="BG1423" t="b">
            <v>0</v>
          </cell>
          <cell r="BO1423" t="b">
            <v>0</v>
          </cell>
          <cell r="CA1423" t="b">
            <v>0</v>
          </cell>
          <cell r="CB1423" t="b">
            <v>0</v>
          </cell>
          <cell r="CD1423" t="b">
            <v>0</v>
          </cell>
          <cell r="CE1423" t="b">
            <v>0</v>
          </cell>
          <cell r="CG1423" t="b">
            <v>0</v>
          </cell>
          <cell r="CH1423" t="b">
            <v>0</v>
          </cell>
          <cell r="CP1423" t="e">
            <v>#N/A</v>
          </cell>
          <cell r="CT1423" t="b">
            <v>0</v>
          </cell>
          <cell r="CV1423" t="b">
            <v>0</v>
          </cell>
          <cell r="CX1423" t="b">
            <v>0</v>
          </cell>
          <cell r="CZ1423" t="b">
            <v>0</v>
          </cell>
          <cell r="DB1423" t="b">
            <v>0</v>
          </cell>
          <cell r="DD1423" t="b">
            <v>0</v>
          </cell>
          <cell r="DF1423" t="b">
            <v>0</v>
          </cell>
          <cell r="DH1423" t="b">
            <v>0</v>
          </cell>
          <cell r="DJ1423" t="b">
            <v>0</v>
          </cell>
          <cell r="DL1423" t="b">
            <v>0</v>
          </cell>
          <cell r="DN1423" t="b">
            <v>0</v>
          </cell>
          <cell r="DP1423" t="b">
            <v>0</v>
          </cell>
          <cell r="DV1423">
            <v>0</v>
          </cell>
          <cell r="DX1423">
            <v>0</v>
          </cell>
          <cell r="DZ1423">
            <v>0</v>
          </cell>
          <cell r="EB1423">
            <v>0</v>
          </cell>
          <cell r="ED1423">
            <v>0</v>
          </cell>
          <cell r="EF1423">
            <v>0</v>
          </cell>
          <cell r="EJ1423">
            <v>0</v>
          </cell>
          <cell r="EL1423">
            <v>0</v>
          </cell>
          <cell r="EN1423">
            <v>0</v>
          </cell>
          <cell r="EP1423">
            <v>0</v>
          </cell>
          <cell r="ER1423">
            <v>0</v>
          </cell>
          <cell r="ET1423">
            <v>0</v>
          </cell>
          <cell r="EX1423">
            <v>0</v>
          </cell>
          <cell r="EZ1423">
            <v>0</v>
          </cell>
          <cell r="FD1423">
            <v>0</v>
          </cell>
          <cell r="FF1423">
            <v>0</v>
          </cell>
        </row>
        <row r="1424">
          <cell r="A1424" t="str">
            <v>Idbäcksverset</v>
          </cell>
          <cell r="B1424" t="str">
            <v>Sverige</v>
          </cell>
          <cell r="G1424">
            <v>35</v>
          </cell>
          <cell r="H1424">
            <v>58</v>
          </cell>
          <cell r="AK1424">
            <v>10.9725</v>
          </cell>
          <cell r="AL1424">
            <v>30.131828571428574</v>
          </cell>
          <cell r="AN1424">
            <v>0</v>
          </cell>
          <cell r="AO1424">
            <v>4.375</v>
          </cell>
          <cell r="AP1424">
            <v>875</v>
          </cell>
          <cell r="AQ1424">
            <v>4.9000000000000004</v>
          </cell>
          <cell r="BG1424" t="b">
            <v>0</v>
          </cell>
          <cell r="BO1424" t="b">
            <v>0</v>
          </cell>
          <cell r="CA1424" t="b">
            <v>0</v>
          </cell>
          <cell r="CB1424" t="b">
            <v>0</v>
          </cell>
          <cell r="CD1424" t="b">
            <v>0</v>
          </cell>
          <cell r="CE1424" t="b">
            <v>0</v>
          </cell>
          <cell r="CG1424" t="b">
            <v>0</v>
          </cell>
          <cell r="CH1424" t="b">
            <v>0</v>
          </cell>
          <cell r="CP1424" t="e">
            <v>#N/A</v>
          </cell>
          <cell r="CT1424" t="b">
            <v>0</v>
          </cell>
          <cell r="CV1424" t="b">
            <v>0</v>
          </cell>
          <cell r="CX1424" t="b">
            <v>0</v>
          </cell>
          <cell r="CZ1424" t="b">
            <v>0</v>
          </cell>
          <cell r="DB1424" t="b">
            <v>0</v>
          </cell>
          <cell r="DD1424" t="b">
            <v>0</v>
          </cell>
          <cell r="DF1424" t="b">
            <v>0</v>
          </cell>
          <cell r="DH1424" t="b">
            <v>0</v>
          </cell>
          <cell r="DJ1424" t="b">
            <v>0</v>
          </cell>
          <cell r="DL1424" t="b">
            <v>0</v>
          </cell>
          <cell r="DN1424" t="b">
            <v>0</v>
          </cell>
          <cell r="DP1424" t="b">
            <v>0</v>
          </cell>
          <cell r="DV1424">
            <v>0</v>
          </cell>
          <cell r="DX1424">
            <v>0</v>
          </cell>
          <cell r="DZ1424">
            <v>0</v>
          </cell>
          <cell r="EB1424">
            <v>0</v>
          </cell>
          <cell r="ED1424">
            <v>0</v>
          </cell>
          <cell r="EF1424">
            <v>0</v>
          </cell>
          <cell r="EJ1424">
            <v>0</v>
          </cell>
          <cell r="EL1424">
            <v>0</v>
          </cell>
          <cell r="EN1424">
            <v>0</v>
          </cell>
          <cell r="EP1424">
            <v>0</v>
          </cell>
          <cell r="ER1424">
            <v>0</v>
          </cell>
          <cell r="ET1424">
            <v>0</v>
          </cell>
          <cell r="EX1424">
            <v>0</v>
          </cell>
          <cell r="EZ1424">
            <v>0</v>
          </cell>
          <cell r="FD1424">
            <v>0</v>
          </cell>
          <cell r="FF1424">
            <v>0</v>
          </cell>
        </row>
        <row r="1425">
          <cell r="A1425" t="str">
            <v>Idbäcksverset</v>
          </cell>
          <cell r="B1425" t="str">
            <v>Sverige</v>
          </cell>
          <cell r="G1425">
            <v>35</v>
          </cell>
          <cell r="H1425">
            <v>58</v>
          </cell>
          <cell r="AK1425">
            <v>10.9725</v>
          </cell>
          <cell r="AL1425">
            <v>30.131828571428574</v>
          </cell>
          <cell r="AN1425">
            <v>0</v>
          </cell>
          <cell r="AO1425">
            <v>3.15</v>
          </cell>
          <cell r="AP1425">
            <v>875</v>
          </cell>
          <cell r="AQ1425">
            <v>4.9000000000000004</v>
          </cell>
          <cell r="BG1425" t="b">
            <v>0</v>
          </cell>
          <cell r="BO1425" t="b">
            <v>0</v>
          </cell>
          <cell r="CA1425" t="b">
            <v>0</v>
          </cell>
          <cell r="CB1425" t="b">
            <v>0</v>
          </cell>
          <cell r="CD1425" t="b">
            <v>0</v>
          </cell>
          <cell r="CE1425" t="b">
            <v>0</v>
          </cell>
          <cell r="CG1425" t="b">
            <v>0</v>
          </cell>
          <cell r="CH1425" t="b">
            <v>0</v>
          </cell>
          <cell r="CP1425" t="str">
            <v>ECWCHBPC</v>
          </cell>
          <cell r="CT1425" t="b">
            <v>0</v>
          </cell>
          <cell r="CV1425" t="b">
            <v>0</v>
          </cell>
          <cell r="CX1425" t="b">
            <v>0</v>
          </cell>
          <cell r="CZ1425" t="b">
            <v>0</v>
          </cell>
          <cell r="DB1425" t="b">
            <v>0</v>
          </cell>
          <cell r="DD1425" t="b">
            <v>0</v>
          </cell>
          <cell r="DF1425" t="b">
            <v>0</v>
          </cell>
          <cell r="DH1425" t="b">
            <v>0</v>
          </cell>
          <cell r="DJ1425" t="b">
            <v>0</v>
          </cell>
          <cell r="DL1425" t="b">
            <v>0</v>
          </cell>
          <cell r="DN1425" t="b">
            <v>0</v>
          </cell>
          <cell r="DP1425" t="b">
            <v>0</v>
          </cell>
          <cell r="DV1425">
            <v>0</v>
          </cell>
          <cell r="DX1425">
            <v>0</v>
          </cell>
          <cell r="DZ1425">
            <v>0</v>
          </cell>
          <cell r="EB1425">
            <v>0</v>
          </cell>
          <cell r="ED1425">
            <v>0</v>
          </cell>
          <cell r="EF1425">
            <v>0</v>
          </cell>
          <cell r="EJ1425">
            <v>0</v>
          </cell>
          <cell r="EL1425">
            <v>0</v>
          </cell>
          <cell r="EN1425">
            <v>0</v>
          </cell>
          <cell r="EP1425">
            <v>0</v>
          </cell>
          <cell r="ER1425">
            <v>0</v>
          </cell>
          <cell r="ET1425">
            <v>0</v>
          </cell>
          <cell r="EX1425">
            <v>0</v>
          </cell>
          <cell r="EZ1425">
            <v>0</v>
          </cell>
          <cell r="FD1425">
            <v>0</v>
          </cell>
          <cell r="FF1425">
            <v>0</v>
          </cell>
        </row>
        <row r="1426">
          <cell r="A1426" t="str">
            <v>KARLSHAMN 1</v>
          </cell>
          <cell r="B1426" t="str">
            <v>Sverige</v>
          </cell>
          <cell r="G1426">
            <v>340</v>
          </cell>
          <cell r="H1426">
            <v>0</v>
          </cell>
          <cell r="AK1426">
            <v>129.19999999999999</v>
          </cell>
          <cell r="AL1426">
            <v>0</v>
          </cell>
          <cell r="AN1426">
            <v>0</v>
          </cell>
          <cell r="AO1426">
            <v>27.2</v>
          </cell>
          <cell r="AP1426">
            <v>6800</v>
          </cell>
          <cell r="AQ1426">
            <v>47.6</v>
          </cell>
          <cell r="BG1426" t="b">
            <v>0</v>
          </cell>
          <cell r="BO1426" t="b">
            <v>0</v>
          </cell>
          <cell r="CA1426" t="b">
            <v>0</v>
          </cell>
          <cell r="CB1426" t="b">
            <v>0</v>
          </cell>
          <cell r="CD1426" t="b">
            <v>0</v>
          </cell>
          <cell r="CE1426" t="b">
            <v>0</v>
          </cell>
          <cell r="CG1426" t="b">
            <v>0</v>
          </cell>
          <cell r="CH1426" t="b">
            <v>0</v>
          </cell>
          <cell r="CP1426" t="e">
            <v>#N/A</v>
          </cell>
          <cell r="CT1426" t="b">
            <v>0</v>
          </cell>
          <cell r="CV1426" t="b">
            <v>0</v>
          </cell>
          <cell r="CX1426" t="b">
            <v>0</v>
          </cell>
          <cell r="CZ1426" t="b">
            <v>0</v>
          </cell>
          <cell r="DB1426" t="b">
            <v>0</v>
          </cell>
          <cell r="DD1426" t="b">
            <v>0</v>
          </cell>
          <cell r="DF1426" t="b">
            <v>0</v>
          </cell>
          <cell r="DH1426" t="b">
            <v>0</v>
          </cell>
          <cell r="DJ1426" t="b">
            <v>0</v>
          </cell>
          <cell r="DL1426" t="b">
            <v>0</v>
          </cell>
          <cell r="DN1426" t="b">
            <v>0</v>
          </cell>
          <cell r="DP1426" t="b">
            <v>0</v>
          </cell>
          <cell r="DV1426">
            <v>0</v>
          </cell>
          <cell r="DX1426">
            <v>0</v>
          </cell>
          <cell r="DZ1426">
            <v>0</v>
          </cell>
          <cell r="EB1426">
            <v>0</v>
          </cell>
          <cell r="ED1426">
            <v>0</v>
          </cell>
          <cell r="EF1426">
            <v>0</v>
          </cell>
          <cell r="EJ1426">
            <v>0</v>
          </cell>
          <cell r="EL1426">
            <v>0</v>
          </cell>
          <cell r="EN1426">
            <v>0</v>
          </cell>
          <cell r="EP1426">
            <v>0</v>
          </cell>
          <cell r="ER1426">
            <v>0</v>
          </cell>
          <cell r="ET1426">
            <v>0</v>
          </cell>
          <cell r="EX1426">
            <v>0</v>
          </cell>
          <cell r="EZ1426">
            <v>0</v>
          </cell>
          <cell r="FD1426">
            <v>0</v>
          </cell>
          <cell r="FF1426">
            <v>0</v>
          </cell>
        </row>
        <row r="1427">
          <cell r="A1427" t="str">
            <v>KARLSHAMN 2</v>
          </cell>
          <cell r="B1427" t="str">
            <v>Sverige</v>
          </cell>
          <cell r="G1427">
            <v>340</v>
          </cell>
          <cell r="H1427">
            <v>0</v>
          </cell>
          <cell r="AK1427">
            <v>130.815</v>
          </cell>
          <cell r="AL1427">
            <v>0</v>
          </cell>
          <cell r="AN1427">
            <v>0</v>
          </cell>
          <cell r="AO1427">
            <v>27.2</v>
          </cell>
          <cell r="AP1427">
            <v>6800</v>
          </cell>
          <cell r="AQ1427">
            <v>47.6</v>
          </cell>
          <cell r="BG1427" t="b">
            <v>0</v>
          </cell>
          <cell r="BO1427" t="b">
            <v>0</v>
          </cell>
          <cell r="CA1427" t="b">
            <v>0</v>
          </cell>
          <cell r="CB1427" t="b">
            <v>0</v>
          </cell>
          <cell r="CD1427" t="b">
            <v>0</v>
          </cell>
          <cell r="CE1427" t="b">
            <v>0</v>
          </cell>
          <cell r="CG1427" t="b">
            <v>0</v>
          </cell>
          <cell r="CH1427" t="b">
            <v>0</v>
          </cell>
          <cell r="CP1427" t="e">
            <v>#N/A</v>
          </cell>
          <cell r="CT1427" t="b">
            <v>0</v>
          </cell>
          <cell r="CV1427" t="b">
            <v>0</v>
          </cell>
          <cell r="CX1427" t="b">
            <v>0</v>
          </cell>
          <cell r="CZ1427" t="b">
            <v>0</v>
          </cell>
          <cell r="DB1427" t="b">
            <v>0</v>
          </cell>
          <cell r="DD1427" t="b">
            <v>0</v>
          </cell>
          <cell r="DF1427" t="b">
            <v>0</v>
          </cell>
          <cell r="DH1427" t="b">
            <v>0</v>
          </cell>
          <cell r="DJ1427" t="b">
            <v>0</v>
          </cell>
          <cell r="DL1427" t="b">
            <v>0</v>
          </cell>
          <cell r="DN1427" t="b">
            <v>0</v>
          </cell>
          <cell r="DP1427" t="b">
            <v>0</v>
          </cell>
          <cell r="DV1427">
            <v>0</v>
          </cell>
          <cell r="DX1427">
            <v>0</v>
          </cell>
          <cell r="DZ1427">
            <v>0</v>
          </cell>
          <cell r="EB1427">
            <v>0</v>
          </cell>
          <cell r="ED1427">
            <v>0</v>
          </cell>
          <cell r="EF1427">
            <v>0</v>
          </cell>
          <cell r="EJ1427">
            <v>0</v>
          </cell>
          <cell r="EL1427">
            <v>0</v>
          </cell>
          <cell r="EN1427">
            <v>0</v>
          </cell>
          <cell r="EP1427">
            <v>0</v>
          </cell>
          <cell r="ER1427">
            <v>0</v>
          </cell>
          <cell r="ET1427">
            <v>0</v>
          </cell>
          <cell r="EX1427">
            <v>0</v>
          </cell>
          <cell r="EZ1427">
            <v>0</v>
          </cell>
          <cell r="FD1427">
            <v>0</v>
          </cell>
          <cell r="FF1427">
            <v>0</v>
          </cell>
        </row>
        <row r="1428">
          <cell r="A1428" t="str">
            <v>KARLSHAMN 2</v>
          </cell>
          <cell r="B1428" t="str">
            <v>Sverige</v>
          </cell>
          <cell r="G1428">
            <v>340</v>
          </cell>
          <cell r="H1428">
            <v>0</v>
          </cell>
          <cell r="AK1428">
            <v>130.815</v>
          </cell>
          <cell r="AL1428">
            <v>0</v>
          </cell>
          <cell r="AN1428">
            <v>0</v>
          </cell>
          <cell r="AO1428">
            <v>27.2</v>
          </cell>
          <cell r="AP1428">
            <v>6800</v>
          </cell>
          <cell r="AQ1428">
            <v>64.599999999999994</v>
          </cell>
          <cell r="BG1428" t="b">
            <v>0</v>
          </cell>
          <cell r="BO1428" t="b">
            <v>0</v>
          </cell>
          <cell r="CA1428" t="b">
            <v>0</v>
          </cell>
          <cell r="CB1428" t="b">
            <v>0</v>
          </cell>
          <cell r="CD1428" t="b">
            <v>0</v>
          </cell>
          <cell r="CE1428" t="b">
            <v>0</v>
          </cell>
          <cell r="CG1428" t="b">
            <v>0</v>
          </cell>
          <cell r="CH1428" t="b">
            <v>0</v>
          </cell>
          <cell r="CP1428" t="e">
            <v>#N/A</v>
          </cell>
          <cell r="CT1428" t="b">
            <v>0</v>
          </cell>
          <cell r="CV1428" t="b">
            <v>0</v>
          </cell>
          <cell r="CX1428" t="b">
            <v>0</v>
          </cell>
          <cell r="CZ1428" t="b">
            <v>0</v>
          </cell>
          <cell r="DB1428" t="b">
            <v>0</v>
          </cell>
          <cell r="DD1428" t="b">
            <v>0</v>
          </cell>
          <cell r="DF1428" t="b">
            <v>0</v>
          </cell>
          <cell r="DH1428" t="b">
            <v>0</v>
          </cell>
          <cell r="DJ1428" t="b">
            <v>0</v>
          </cell>
          <cell r="DL1428" t="b">
            <v>0</v>
          </cell>
          <cell r="DN1428" t="b">
            <v>0</v>
          </cell>
          <cell r="DP1428" t="b">
            <v>0</v>
          </cell>
          <cell r="DV1428">
            <v>0</v>
          </cell>
          <cell r="DX1428">
            <v>0</v>
          </cell>
          <cell r="DZ1428">
            <v>0</v>
          </cell>
          <cell r="EB1428">
            <v>0</v>
          </cell>
          <cell r="ED1428">
            <v>0</v>
          </cell>
          <cell r="EF1428">
            <v>0</v>
          </cell>
          <cell r="EJ1428">
            <v>0</v>
          </cell>
          <cell r="EL1428">
            <v>0</v>
          </cell>
          <cell r="EN1428">
            <v>0</v>
          </cell>
          <cell r="EP1428">
            <v>0</v>
          </cell>
          <cell r="ER1428">
            <v>0</v>
          </cell>
          <cell r="ET1428">
            <v>0</v>
          </cell>
          <cell r="EX1428">
            <v>0</v>
          </cell>
          <cell r="EZ1428">
            <v>0</v>
          </cell>
          <cell r="FD1428">
            <v>0</v>
          </cell>
          <cell r="FF1428">
            <v>0</v>
          </cell>
        </row>
        <row r="1429">
          <cell r="A1429" t="str">
            <v>KARLSHAMN 3</v>
          </cell>
          <cell r="B1429" t="str">
            <v>Sverige</v>
          </cell>
          <cell r="G1429">
            <v>340</v>
          </cell>
          <cell r="H1429">
            <v>0</v>
          </cell>
          <cell r="AK1429">
            <v>132.42999999999998</v>
          </cell>
          <cell r="AL1429">
            <v>0</v>
          </cell>
          <cell r="AN1429">
            <v>0</v>
          </cell>
          <cell r="AO1429">
            <v>27.2</v>
          </cell>
          <cell r="AP1429">
            <v>6800</v>
          </cell>
          <cell r="AQ1429">
            <v>47.6</v>
          </cell>
          <cell r="BG1429" t="b">
            <v>0</v>
          </cell>
          <cell r="BO1429" t="b">
            <v>0</v>
          </cell>
          <cell r="CA1429" t="b">
            <v>0</v>
          </cell>
          <cell r="CB1429" t="b">
            <v>0</v>
          </cell>
          <cell r="CD1429" t="b">
            <v>0</v>
          </cell>
          <cell r="CE1429" t="b">
            <v>0</v>
          </cell>
          <cell r="CG1429" t="b">
            <v>0</v>
          </cell>
          <cell r="CH1429" t="b">
            <v>0</v>
          </cell>
          <cell r="CP1429" t="e">
            <v>#N/A</v>
          </cell>
          <cell r="CT1429" t="b">
            <v>0</v>
          </cell>
          <cell r="CV1429" t="b">
            <v>0</v>
          </cell>
          <cell r="CX1429" t="b">
            <v>0</v>
          </cell>
          <cell r="CZ1429" t="b">
            <v>0</v>
          </cell>
          <cell r="DB1429" t="b">
            <v>0</v>
          </cell>
          <cell r="DD1429" t="b">
            <v>0</v>
          </cell>
          <cell r="DF1429" t="b">
            <v>0</v>
          </cell>
          <cell r="DH1429" t="b">
            <v>0</v>
          </cell>
          <cell r="DJ1429" t="b">
            <v>0</v>
          </cell>
          <cell r="DL1429" t="b">
            <v>0</v>
          </cell>
          <cell r="DN1429" t="b">
            <v>0</v>
          </cell>
          <cell r="DP1429" t="b">
            <v>0</v>
          </cell>
          <cell r="DV1429">
            <v>0</v>
          </cell>
          <cell r="DX1429">
            <v>0</v>
          </cell>
          <cell r="DZ1429">
            <v>0</v>
          </cell>
          <cell r="EB1429">
            <v>0</v>
          </cell>
          <cell r="ED1429">
            <v>0</v>
          </cell>
          <cell r="EF1429">
            <v>0</v>
          </cell>
          <cell r="EJ1429">
            <v>0</v>
          </cell>
          <cell r="EL1429">
            <v>0</v>
          </cell>
          <cell r="EN1429">
            <v>0</v>
          </cell>
          <cell r="EP1429">
            <v>0</v>
          </cell>
          <cell r="ER1429">
            <v>0</v>
          </cell>
          <cell r="ET1429">
            <v>0</v>
          </cell>
          <cell r="EX1429">
            <v>0</v>
          </cell>
          <cell r="EZ1429">
            <v>0</v>
          </cell>
          <cell r="FD1429">
            <v>0</v>
          </cell>
          <cell r="FF1429">
            <v>0</v>
          </cell>
        </row>
        <row r="1430">
          <cell r="A1430" t="str">
            <v>KARLSHAMN 3</v>
          </cell>
          <cell r="B1430" t="str">
            <v>Sverige</v>
          </cell>
          <cell r="G1430">
            <v>340</v>
          </cell>
          <cell r="H1430">
            <v>0</v>
          </cell>
          <cell r="AK1430">
            <v>132.42999999999998</v>
          </cell>
          <cell r="AL1430">
            <v>0</v>
          </cell>
          <cell r="AN1430">
            <v>0</v>
          </cell>
          <cell r="AO1430">
            <v>27.2</v>
          </cell>
          <cell r="AP1430">
            <v>6800</v>
          </cell>
          <cell r="AQ1430">
            <v>64.599999999999994</v>
          </cell>
          <cell r="BG1430" t="b">
            <v>0</v>
          </cell>
          <cell r="BO1430" t="b">
            <v>0</v>
          </cell>
          <cell r="CA1430" t="b">
            <v>0</v>
          </cell>
          <cell r="CB1430" t="b">
            <v>0</v>
          </cell>
          <cell r="CD1430" t="b">
            <v>0</v>
          </cell>
          <cell r="CE1430" t="b">
            <v>0</v>
          </cell>
          <cell r="CG1430" t="b">
            <v>0</v>
          </cell>
          <cell r="CH1430" t="b">
            <v>0</v>
          </cell>
          <cell r="CP1430" t="e">
            <v>#N/A</v>
          </cell>
          <cell r="CT1430" t="b">
            <v>0</v>
          </cell>
          <cell r="CV1430" t="b">
            <v>0</v>
          </cell>
          <cell r="CX1430" t="b">
            <v>0</v>
          </cell>
          <cell r="CZ1430" t="b">
            <v>0</v>
          </cell>
          <cell r="DB1430" t="b">
            <v>0</v>
          </cell>
          <cell r="DD1430" t="b">
            <v>0</v>
          </cell>
          <cell r="DF1430" t="b">
            <v>0</v>
          </cell>
          <cell r="DH1430" t="b">
            <v>0</v>
          </cell>
          <cell r="DJ1430" t="b">
            <v>0</v>
          </cell>
          <cell r="DL1430" t="b">
            <v>0</v>
          </cell>
          <cell r="DN1430" t="b">
            <v>0</v>
          </cell>
          <cell r="DP1430" t="b">
            <v>0</v>
          </cell>
          <cell r="DV1430">
            <v>0</v>
          </cell>
          <cell r="DX1430">
            <v>0</v>
          </cell>
          <cell r="DZ1430">
            <v>0</v>
          </cell>
          <cell r="EB1430">
            <v>0</v>
          </cell>
          <cell r="ED1430">
            <v>0</v>
          </cell>
          <cell r="EF1430">
            <v>0</v>
          </cell>
          <cell r="EJ1430">
            <v>0</v>
          </cell>
          <cell r="EL1430">
            <v>0</v>
          </cell>
          <cell r="EN1430">
            <v>0</v>
          </cell>
          <cell r="EP1430">
            <v>0</v>
          </cell>
          <cell r="ER1430">
            <v>0</v>
          </cell>
          <cell r="ET1430">
            <v>0</v>
          </cell>
          <cell r="EX1430">
            <v>0</v>
          </cell>
          <cell r="EZ1430">
            <v>0</v>
          </cell>
          <cell r="FD1430">
            <v>0</v>
          </cell>
          <cell r="FF1430">
            <v>0</v>
          </cell>
        </row>
        <row r="1431">
          <cell r="A1431" t="str">
            <v>KARLSHAMN 3</v>
          </cell>
          <cell r="B1431" t="str">
            <v>Sverige</v>
          </cell>
          <cell r="G1431">
            <v>340</v>
          </cell>
          <cell r="H1431">
            <v>0</v>
          </cell>
          <cell r="AK1431">
            <v>132.42999999999998</v>
          </cell>
          <cell r="AL1431">
            <v>0</v>
          </cell>
          <cell r="AN1431">
            <v>0</v>
          </cell>
          <cell r="AO1431">
            <v>27.2</v>
          </cell>
          <cell r="AP1431">
            <v>6800</v>
          </cell>
          <cell r="AQ1431">
            <v>64.599999999999994</v>
          </cell>
          <cell r="BG1431" t="b">
            <v>0</v>
          </cell>
          <cell r="BO1431" t="b">
            <v>0</v>
          </cell>
          <cell r="CA1431" t="b">
            <v>0</v>
          </cell>
          <cell r="CB1431" t="b">
            <v>0</v>
          </cell>
          <cell r="CD1431" t="b">
            <v>0</v>
          </cell>
          <cell r="CE1431" t="b">
            <v>0</v>
          </cell>
          <cell r="CG1431" t="b">
            <v>0</v>
          </cell>
          <cell r="CH1431" t="b">
            <v>0</v>
          </cell>
          <cell r="CP1431" t="e">
            <v>#N/A</v>
          </cell>
          <cell r="CT1431" t="b">
            <v>0</v>
          </cell>
          <cell r="CV1431" t="b">
            <v>0</v>
          </cell>
          <cell r="CX1431" t="b">
            <v>0</v>
          </cell>
          <cell r="CZ1431" t="b">
            <v>0</v>
          </cell>
          <cell r="DB1431" t="b">
            <v>0</v>
          </cell>
          <cell r="DD1431" t="b">
            <v>0</v>
          </cell>
          <cell r="DF1431" t="b">
            <v>0</v>
          </cell>
          <cell r="DH1431" t="b">
            <v>0</v>
          </cell>
          <cell r="DJ1431" t="b">
            <v>0</v>
          </cell>
          <cell r="DL1431" t="b">
            <v>0</v>
          </cell>
          <cell r="DN1431" t="b">
            <v>0</v>
          </cell>
          <cell r="DP1431" t="b">
            <v>0</v>
          </cell>
          <cell r="DV1431">
            <v>0</v>
          </cell>
          <cell r="DX1431">
            <v>0</v>
          </cell>
          <cell r="DZ1431">
            <v>0</v>
          </cell>
          <cell r="EB1431">
            <v>0</v>
          </cell>
          <cell r="ED1431">
            <v>0</v>
          </cell>
          <cell r="EF1431">
            <v>0</v>
          </cell>
          <cell r="EJ1431">
            <v>0</v>
          </cell>
          <cell r="EL1431">
            <v>0</v>
          </cell>
          <cell r="EN1431">
            <v>0</v>
          </cell>
          <cell r="EP1431">
            <v>0</v>
          </cell>
          <cell r="ER1431">
            <v>0</v>
          </cell>
          <cell r="ET1431">
            <v>0</v>
          </cell>
          <cell r="EX1431">
            <v>0</v>
          </cell>
          <cell r="EZ1431">
            <v>0</v>
          </cell>
          <cell r="FD1431">
            <v>0</v>
          </cell>
          <cell r="FF1431">
            <v>0</v>
          </cell>
        </row>
        <row r="1432">
          <cell r="A1432" t="str">
            <v>KARLSHAMN GT 1</v>
          </cell>
          <cell r="B1432" t="str">
            <v>Sverige</v>
          </cell>
          <cell r="G1432">
            <v>38.700000000000003</v>
          </cell>
          <cell r="H1432">
            <v>0</v>
          </cell>
          <cell r="AK1432">
            <v>9.9265500000000007</v>
          </cell>
          <cell r="AL1432">
            <v>0</v>
          </cell>
          <cell r="AN1432">
            <v>0</v>
          </cell>
          <cell r="AO1432">
            <v>1.548</v>
          </cell>
          <cell r="AP1432">
            <v>580.5</v>
          </cell>
          <cell r="AQ1432">
            <v>3.0960000000000001</v>
          </cell>
          <cell r="BG1432" t="b">
            <v>0</v>
          </cell>
          <cell r="BO1432" t="b">
            <v>0</v>
          </cell>
          <cell r="CA1432" t="b">
            <v>0</v>
          </cell>
          <cell r="CB1432" t="b">
            <v>0</v>
          </cell>
          <cell r="CD1432" t="b">
            <v>0</v>
          </cell>
          <cell r="CE1432" t="b">
            <v>0</v>
          </cell>
          <cell r="CG1432" t="b">
            <v>0</v>
          </cell>
          <cell r="CH1432" t="b">
            <v>0</v>
          </cell>
          <cell r="CP1432" t="e">
            <v>#N/A</v>
          </cell>
          <cell r="CT1432" t="b">
            <v>0</v>
          </cell>
          <cell r="CV1432" t="b">
            <v>0</v>
          </cell>
          <cell r="CX1432" t="b">
            <v>0</v>
          </cell>
          <cell r="CZ1432" t="b">
            <v>0</v>
          </cell>
          <cell r="DB1432" t="b">
            <v>0</v>
          </cell>
          <cell r="DD1432" t="b">
            <v>0</v>
          </cell>
          <cell r="DF1432" t="b">
            <v>0</v>
          </cell>
          <cell r="DH1432" t="b">
            <v>0</v>
          </cell>
          <cell r="DJ1432" t="b">
            <v>0</v>
          </cell>
          <cell r="DL1432" t="b">
            <v>0</v>
          </cell>
          <cell r="DN1432" t="b">
            <v>0</v>
          </cell>
          <cell r="DP1432" t="b">
            <v>0</v>
          </cell>
          <cell r="DV1432">
            <v>0</v>
          </cell>
          <cell r="DX1432">
            <v>0</v>
          </cell>
          <cell r="DZ1432">
            <v>0</v>
          </cell>
          <cell r="EB1432">
            <v>0</v>
          </cell>
          <cell r="ED1432">
            <v>0</v>
          </cell>
          <cell r="EF1432">
            <v>0</v>
          </cell>
          <cell r="EJ1432">
            <v>0</v>
          </cell>
          <cell r="EL1432">
            <v>0</v>
          </cell>
          <cell r="EN1432">
            <v>0</v>
          </cell>
          <cell r="EP1432">
            <v>0</v>
          </cell>
          <cell r="ER1432">
            <v>0</v>
          </cell>
          <cell r="ET1432">
            <v>0</v>
          </cell>
          <cell r="EX1432">
            <v>0</v>
          </cell>
          <cell r="EZ1432">
            <v>0</v>
          </cell>
          <cell r="FD1432">
            <v>0</v>
          </cell>
          <cell r="FF1432">
            <v>0</v>
          </cell>
        </row>
        <row r="1433">
          <cell r="A1433" t="str">
            <v>KARLSHAMN GT 1</v>
          </cell>
          <cell r="B1433" t="str">
            <v>Sverige</v>
          </cell>
          <cell r="G1433">
            <v>38.700000000000003</v>
          </cell>
          <cell r="H1433">
            <v>0</v>
          </cell>
          <cell r="AK1433">
            <v>9.9265500000000007</v>
          </cell>
          <cell r="AL1433">
            <v>0</v>
          </cell>
          <cell r="AN1433">
            <v>0</v>
          </cell>
          <cell r="AO1433">
            <v>1.548</v>
          </cell>
          <cell r="AP1433">
            <v>580.5</v>
          </cell>
          <cell r="AQ1433">
            <v>3.0960000000000001</v>
          </cell>
          <cell r="BG1433" t="b">
            <v>0</v>
          </cell>
          <cell r="BO1433" t="b">
            <v>0</v>
          </cell>
          <cell r="CA1433" t="b">
            <v>0</v>
          </cell>
          <cell r="CB1433" t="b">
            <v>0</v>
          </cell>
          <cell r="CD1433" t="b">
            <v>0</v>
          </cell>
          <cell r="CE1433" t="b">
            <v>0</v>
          </cell>
          <cell r="CG1433" t="b">
            <v>0</v>
          </cell>
          <cell r="CH1433" t="b">
            <v>0</v>
          </cell>
          <cell r="CP1433" t="e">
            <v>#N/A</v>
          </cell>
          <cell r="CT1433" t="b">
            <v>0</v>
          </cell>
          <cell r="CV1433" t="b">
            <v>0</v>
          </cell>
          <cell r="CX1433" t="b">
            <v>0</v>
          </cell>
          <cell r="CZ1433" t="b">
            <v>0</v>
          </cell>
          <cell r="DB1433" t="b">
            <v>0</v>
          </cell>
          <cell r="DD1433" t="b">
            <v>0</v>
          </cell>
          <cell r="DF1433" t="b">
            <v>0</v>
          </cell>
          <cell r="DH1433" t="b">
            <v>0</v>
          </cell>
          <cell r="DJ1433" t="b">
            <v>0</v>
          </cell>
          <cell r="DL1433" t="b">
            <v>0</v>
          </cell>
          <cell r="DN1433" t="b">
            <v>0</v>
          </cell>
          <cell r="DP1433" t="b">
            <v>0</v>
          </cell>
          <cell r="DV1433">
            <v>0</v>
          </cell>
          <cell r="DX1433">
            <v>0</v>
          </cell>
          <cell r="DZ1433">
            <v>0</v>
          </cell>
          <cell r="EB1433">
            <v>0</v>
          </cell>
          <cell r="ED1433">
            <v>0</v>
          </cell>
          <cell r="EF1433">
            <v>0</v>
          </cell>
          <cell r="EJ1433">
            <v>0</v>
          </cell>
          <cell r="EL1433">
            <v>0</v>
          </cell>
          <cell r="EN1433">
            <v>0</v>
          </cell>
          <cell r="EP1433">
            <v>0</v>
          </cell>
          <cell r="ER1433">
            <v>0</v>
          </cell>
          <cell r="ET1433">
            <v>0</v>
          </cell>
          <cell r="EX1433">
            <v>0</v>
          </cell>
          <cell r="EZ1433">
            <v>0</v>
          </cell>
          <cell r="FD1433">
            <v>0</v>
          </cell>
          <cell r="FF1433">
            <v>0</v>
          </cell>
        </row>
        <row r="1434">
          <cell r="A1434" t="str">
            <v>KARLSKOGA CC</v>
          </cell>
          <cell r="B1434" t="str">
            <v>Sverige</v>
          </cell>
          <cell r="G1434">
            <v>35.200000000000003</v>
          </cell>
          <cell r="H1434">
            <v>0</v>
          </cell>
          <cell r="AK1434">
            <v>15.716799999999999</v>
          </cell>
          <cell r="AL1434">
            <v>0</v>
          </cell>
          <cell r="AN1434">
            <v>0</v>
          </cell>
          <cell r="AO1434">
            <v>2.8160000000000003</v>
          </cell>
          <cell r="AP1434">
            <v>528</v>
          </cell>
          <cell r="AQ1434">
            <v>3.5200000000000005</v>
          </cell>
          <cell r="BG1434" t="b">
            <v>0</v>
          </cell>
          <cell r="BO1434" t="b">
            <v>0</v>
          </cell>
          <cell r="CA1434" t="b">
            <v>0</v>
          </cell>
          <cell r="CB1434" t="b">
            <v>0</v>
          </cell>
          <cell r="CD1434" t="b">
            <v>0</v>
          </cell>
          <cell r="CE1434" t="b">
            <v>0</v>
          </cell>
          <cell r="CG1434" t="b">
            <v>0</v>
          </cell>
          <cell r="CH1434" t="b">
            <v>0</v>
          </cell>
          <cell r="CP1434" t="e">
            <v>#N/A</v>
          </cell>
          <cell r="CT1434" t="b">
            <v>0</v>
          </cell>
          <cell r="CV1434" t="b">
            <v>0</v>
          </cell>
          <cell r="CX1434" t="b">
            <v>0</v>
          </cell>
          <cell r="CZ1434" t="b">
            <v>0</v>
          </cell>
          <cell r="DB1434" t="b">
            <v>0</v>
          </cell>
          <cell r="DD1434" t="b">
            <v>0</v>
          </cell>
          <cell r="DF1434" t="b">
            <v>0</v>
          </cell>
          <cell r="DH1434" t="b">
            <v>0</v>
          </cell>
          <cell r="DJ1434" t="b">
            <v>0</v>
          </cell>
          <cell r="DL1434" t="b">
            <v>0</v>
          </cell>
          <cell r="DN1434" t="b">
            <v>0</v>
          </cell>
          <cell r="DP1434" t="b">
            <v>0</v>
          </cell>
          <cell r="DV1434">
            <v>0</v>
          </cell>
          <cell r="DX1434">
            <v>0</v>
          </cell>
          <cell r="DZ1434">
            <v>0</v>
          </cell>
          <cell r="EB1434">
            <v>0</v>
          </cell>
          <cell r="ED1434">
            <v>0</v>
          </cell>
          <cell r="EF1434">
            <v>0</v>
          </cell>
          <cell r="EJ1434">
            <v>0</v>
          </cell>
          <cell r="EL1434">
            <v>0</v>
          </cell>
          <cell r="EN1434">
            <v>0</v>
          </cell>
          <cell r="EP1434">
            <v>0</v>
          </cell>
          <cell r="ER1434">
            <v>0</v>
          </cell>
          <cell r="ET1434">
            <v>0</v>
          </cell>
          <cell r="EX1434">
            <v>0</v>
          </cell>
          <cell r="EZ1434">
            <v>0</v>
          </cell>
          <cell r="FD1434">
            <v>0</v>
          </cell>
          <cell r="FF1434">
            <v>0</v>
          </cell>
        </row>
        <row r="1435">
          <cell r="A1435" t="str">
            <v>KARLSKOGA CC</v>
          </cell>
          <cell r="B1435" t="str">
            <v>Sverige</v>
          </cell>
          <cell r="G1435">
            <v>35.200000000000003</v>
          </cell>
          <cell r="H1435">
            <v>0</v>
          </cell>
          <cell r="AK1435">
            <v>15.716799999999999</v>
          </cell>
          <cell r="AL1435">
            <v>0</v>
          </cell>
          <cell r="AN1435">
            <v>0</v>
          </cell>
          <cell r="AO1435">
            <v>2.8160000000000003</v>
          </cell>
          <cell r="AP1435">
            <v>528</v>
          </cell>
          <cell r="AQ1435">
            <v>3.5200000000000005</v>
          </cell>
          <cell r="BG1435" t="b">
            <v>0</v>
          </cell>
          <cell r="BO1435" t="b">
            <v>0</v>
          </cell>
          <cell r="CA1435" t="b">
            <v>0</v>
          </cell>
          <cell r="CB1435" t="b">
            <v>0</v>
          </cell>
          <cell r="CD1435" t="b">
            <v>0</v>
          </cell>
          <cell r="CE1435" t="b">
            <v>0</v>
          </cell>
          <cell r="CG1435" t="b">
            <v>0</v>
          </cell>
          <cell r="CH1435" t="b">
            <v>0</v>
          </cell>
          <cell r="CP1435" t="e">
            <v>#N/A</v>
          </cell>
          <cell r="CT1435" t="b">
            <v>0</v>
          </cell>
          <cell r="CV1435" t="b">
            <v>0</v>
          </cell>
          <cell r="CX1435" t="b">
            <v>0</v>
          </cell>
          <cell r="CZ1435" t="b">
            <v>0</v>
          </cell>
          <cell r="DB1435" t="b">
            <v>0</v>
          </cell>
          <cell r="DD1435" t="b">
            <v>0</v>
          </cell>
          <cell r="DF1435" t="b">
            <v>0</v>
          </cell>
          <cell r="DH1435" t="b">
            <v>0</v>
          </cell>
          <cell r="DJ1435" t="b">
            <v>0</v>
          </cell>
          <cell r="DL1435" t="b">
            <v>0</v>
          </cell>
          <cell r="DN1435" t="b">
            <v>0</v>
          </cell>
          <cell r="DP1435" t="b">
            <v>0</v>
          </cell>
          <cell r="DV1435">
            <v>0</v>
          </cell>
          <cell r="DX1435">
            <v>0</v>
          </cell>
          <cell r="DZ1435">
            <v>0</v>
          </cell>
          <cell r="EB1435">
            <v>0</v>
          </cell>
          <cell r="ED1435">
            <v>0</v>
          </cell>
          <cell r="EF1435">
            <v>0</v>
          </cell>
          <cell r="EJ1435">
            <v>0</v>
          </cell>
          <cell r="EL1435">
            <v>0</v>
          </cell>
          <cell r="EN1435">
            <v>0</v>
          </cell>
          <cell r="EP1435">
            <v>0</v>
          </cell>
          <cell r="ER1435">
            <v>0</v>
          </cell>
          <cell r="ET1435">
            <v>0</v>
          </cell>
          <cell r="EX1435">
            <v>0</v>
          </cell>
          <cell r="EZ1435">
            <v>0</v>
          </cell>
          <cell r="FD1435">
            <v>0</v>
          </cell>
          <cell r="FF1435">
            <v>0</v>
          </cell>
        </row>
        <row r="1436">
          <cell r="A1436" t="str">
            <v>KARLSTAD GT 1</v>
          </cell>
          <cell r="B1436" t="str">
            <v>Sverige</v>
          </cell>
          <cell r="G1436">
            <v>23.5</v>
          </cell>
          <cell r="H1436">
            <v>0</v>
          </cell>
          <cell r="AK1436">
            <v>5.5812499999999998</v>
          </cell>
          <cell r="AL1436">
            <v>0</v>
          </cell>
          <cell r="AN1436">
            <v>0</v>
          </cell>
          <cell r="AO1436">
            <v>0.94000000000000006</v>
          </cell>
          <cell r="AP1436">
            <v>352.5</v>
          </cell>
          <cell r="AQ1436">
            <v>1.8800000000000001</v>
          </cell>
          <cell r="BG1436" t="b">
            <v>0</v>
          </cell>
          <cell r="BO1436" t="b">
            <v>0</v>
          </cell>
          <cell r="CA1436" t="b">
            <v>0</v>
          </cell>
          <cell r="CB1436" t="b">
            <v>0</v>
          </cell>
          <cell r="CD1436" t="b">
            <v>0</v>
          </cell>
          <cell r="CE1436" t="b">
            <v>0</v>
          </cell>
          <cell r="CG1436" t="b">
            <v>0</v>
          </cell>
          <cell r="CH1436" t="b">
            <v>0</v>
          </cell>
          <cell r="CP1436" t="e">
            <v>#N/A</v>
          </cell>
          <cell r="CT1436" t="b">
            <v>0</v>
          </cell>
          <cell r="CV1436" t="b">
            <v>0</v>
          </cell>
          <cell r="CX1436" t="b">
            <v>0</v>
          </cell>
          <cell r="CZ1436" t="b">
            <v>0</v>
          </cell>
          <cell r="DB1436" t="b">
            <v>0</v>
          </cell>
          <cell r="DD1436" t="b">
            <v>0</v>
          </cell>
          <cell r="DF1436" t="b">
            <v>0</v>
          </cell>
          <cell r="DH1436" t="b">
            <v>0</v>
          </cell>
          <cell r="DJ1436" t="b">
            <v>0</v>
          </cell>
          <cell r="DL1436" t="b">
            <v>0</v>
          </cell>
          <cell r="DN1436" t="b">
            <v>0</v>
          </cell>
          <cell r="DP1436" t="b">
            <v>0</v>
          </cell>
          <cell r="DV1436">
            <v>0</v>
          </cell>
          <cell r="DX1436">
            <v>0</v>
          </cell>
          <cell r="DZ1436">
            <v>0</v>
          </cell>
          <cell r="EB1436">
            <v>0</v>
          </cell>
          <cell r="ED1436">
            <v>0</v>
          </cell>
          <cell r="EF1436">
            <v>0</v>
          </cell>
          <cell r="EJ1436">
            <v>0</v>
          </cell>
          <cell r="EL1436">
            <v>0</v>
          </cell>
          <cell r="EN1436">
            <v>0</v>
          </cell>
          <cell r="EP1436">
            <v>0</v>
          </cell>
          <cell r="ER1436">
            <v>0</v>
          </cell>
          <cell r="ET1436">
            <v>0</v>
          </cell>
          <cell r="EX1436">
            <v>0</v>
          </cell>
          <cell r="EZ1436">
            <v>0</v>
          </cell>
          <cell r="FD1436">
            <v>0</v>
          </cell>
          <cell r="FF1436">
            <v>0</v>
          </cell>
        </row>
        <row r="1437">
          <cell r="A1437" t="str">
            <v>KARLSTAD GT 1</v>
          </cell>
          <cell r="B1437" t="str">
            <v>Sverige</v>
          </cell>
          <cell r="G1437">
            <v>23.5</v>
          </cell>
          <cell r="H1437">
            <v>0</v>
          </cell>
          <cell r="AK1437">
            <v>5.5812499999999998</v>
          </cell>
          <cell r="AL1437">
            <v>0</v>
          </cell>
          <cell r="AN1437">
            <v>0</v>
          </cell>
          <cell r="AO1437">
            <v>0.94000000000000006</v>
          </cell>
          <cell r="AP1437">
            <v>352.5</v>
          </cell>
          <cell r="AQ1437">
            <v>1.8800000000000001</v>
          </cell>
          <cell r="BG1437" t="b">
            <v>0</v>
          </cell>
          <cell r="BO1437" t="b">
            <v>0</v>
          </cell>
          <cell r="CA1437" t="b">
            <v>0</v>
          </cell>
          <cell r="CB1437" t="b">
            <v>0</v>
          </cell>
          <cell r="CD1437" t="b">
            <v>0</v>
          </cell>
          <cell r="CE1437" t="b">
            <v>0</v>
          </cell>
          <cell r="CG1437" t="b">
            <v>0</v>
          </cell>
          <cell r="CH1437" t="b">
            <v>0</v>
          </cell>
          <cell r="CP1437" t="e">
            <v>#N/A</v>
          </cell>
          <cell r="CT1437" t="b">
            <v>0</v>
          </cell>
          <cell r="CV1437" t="b">
            <v>0</v>
          </cell>
          <cell r="CX1437" t="b">
            <v>0</v>
          </cell>
          <cell r="CZ1437" t="b">
            <v>0</v>
          </cell>
          <cell r="DB1437" t="b">
            <v>0</v>
          </cell>
          <cell r="DD1437" t="b">
            <v>0</v>
          </cell>
          <cell r="DF1437" t="b">
            <v>0</v>
          </cell>
          <cell r="DH1437" t="b">
            <v>0</v>
          </cell>
          <cell r="DJ1437" t="b">
            <v>0</v>
          </cell>
          <cell r="DL1437" t="b">
            <v>0</v>
          </cell>
          <cell r="DN1437" t="b">
            <v>0</v>
          </cell>
          <cell r="DP1437" t="b">
            <v>0</v>
          </cell>
          <cell r="DV1437">
            <v>0</v>
          </cell>
          <cell r="DX1437">
            <v>0</v>
          </cell>
          <cell r="DZ1437">
            <v>0</v>
          </cell>
          <cell r="EB1437">
            <v>0</v>
          </cell>
          <cell r="ED1437">
            <v>0</v>
          </cell>
          <cell r="EF1437">
            <v>0</v>
          </cell>
          <cell r="EJ1437">
            <v>0</v>
          </cell>
          <cell r="EL1437">
            <v>0</v>
          </cell>
          <cell r="EN1437">
            <v>0</v>
          </cell>
          <cell r="EP1437">
            <v>0</v>
          </cell>
          <cell r="ER1437">
            <v>0</v>
          </cell>
          <cell r="ET1437">
            <v>0</v>
          </cell>
          <cell r="EX1437">
            <v>0</v>
          </cell>
          <cell r="EZ1437">
            <v>0</v>
          </cell>
          <cell r="FD1437">
            <v>0</v>
          </cell>
          <cell r="FF1437">
            <v>0</v>
          </cell>
        </row>
        <row r="1438">
          <cell r="A1438" t="str">
            <v>KARLSTAD S1</v>
          </cell>
          <cell r="B1438" t="str">
            <v>Sverige</v>
          </cell>
          <cell r="G1438">
            <v>20</v>
          </cell>
          <cell r="H1438">
            <v>75</v>
          </cell>
          <cell r="AK1438">
            <v>3.8</v>
          </cell>
          <cell r="AL1438">
            <v>53.4375</v>
          </cell>
          <cell r="AN1438">
            <v>0</v>
          </cell>
          <cell r="AO1438">
            <v>1.7999999999999998</v>
          </cell>
          <cell r="AP1438">
            <v>500</v>
          </cell>
          <cell r="AQ1438">
            <v>2.8000000000000003</v>
          </cell>
          <cell r="BG1438" t="b">
            <v>0</v>
          </cell>
          <cell r="BO1438" t="b">
            <v>0</v>
          </cell>
          <cell r="CA1438" t="b">
            <v>0</v>
          </cell>
          <cell r="CB1438" t="b">
            <v>0</v>
          </cell>
          <cell r="CD1438" t="b">
            <v>0</v>
          </cell>
          <cell r="CE1438" t="b">
            <v>0</v>
          </cell>
          <cell r="CG1438" t="b">
            <v>0</v>
          </cell>
          <cell r="CH1438" t="b">
            <v>0</v>
          </cell>
          <cell r="CP1438" t="str">
            <v>ECWCHBPC</v>
          </cell>
          <cell r="CT1438" t="b">
            <v>0</v>
          </cell>
          <cell r="CV1438" t="b">
            <v>0</v>
          </cell>
          <cell r="CX1438" t="b">
            <v>0</v>
          </cell>
          <cell r="CZ1438" t="b">
            <v>0</v>
          </cell>
          <cell r="DB1438" t="b">
            <v>0</v>
          </cell>
          <cell r="DD1438" t="b">
            <v>0</v>
          </cell>
          <cell r="DF1438" t="b">
            <v>0</v>
          </cell>
          <cell r="DH1438" t="b">
            <v>0</v>
          </cell>
          <cell r="DJ1438" t="b">
            <v>0</v>
          </cell>
          <cell r="DL1438" t="b">
            <v>0</v>
          </cell>
          <cell r="DN1438" t="b">
            <v>0</v>
          </cell>
          <cell r="DP1438" t="b">
            <v>0</v>
          </cell>
          <cell r="DV1438">
            <v>0</v>
          </cell>
          <cell r="DX1438">
            <v>0</v>
          </cell>
          <cell r="DZ1438">
            <v>0</v>
          </cell>
          <cell r="EB1438">
            <v>0</v>
          </cell>
          <cell r="ED1438">
            <v>0</v>
          </cell>
          <cell r="EF1438">
            <v>0</v>
          </cell>
          <cell r="EJ1438">
            <v>0</v>
          </cell>
          <cell r="EL1438">
            <v>0</v>
          </cell>
          <cell r="EN1438">
            <v>0</v>
          </cell>
          <cell r="EP1438">
            <v>0</v>
          </cell>
          <cell r="ER1438">
            <v>0</v>
          </cell>
          <cell r="ET1438">
            <v>0</v>
          </cell>
          <cell r="EX1438">
            <v>0</v>
          </cell>
          <cell r="EZ1438">
            <v>0</v>
          </cell>
          <cell r="FD1438">
            <v>0</v>
          </cell>
          <cell r="FF1438">
            <v>0</v>
          </cell>
        </row>
        <row r="1439">
          <cell r="A1439" t="str">
            <v>KARSKÄR (A)</v>
          </cell>
          <cell r="B1439" t="str">
            <v>Sverige</v>
          </cell>
          <cell r="G1439">
            <v>40</v>
          </cell>
          <cell r="H1439">
            <v>0</v>
          </cell>
          <cell r="AK1439">
            <v>15.579999999999998</v>
          </cell>
          <cell r="AL1439">
            <v>0</v>
          </cell>
          <cell r="AN1439">
            <v>0</v>
          </cell>
          <cell r="AO1439">
            <v>3.2</v>
          </cell>
          <cell r="AP1439">
            <v>800</v>
          </cell>
          <cell r="AQ1439">
            <v>5.6000000000000005</v>
          </cell>
          <cell r="BG1439" t="b">
            <v>0</v>
          </cell>
          <cell r="BO1439" t="b">
            <v>0</v>
          </cell>
          <cell r="CA1439" t="b">
            <v>0</v>
          </cell>
          <cell r="CB1439" t="b">
            <v>0</v>
          </cell>
          <cell r="CD1439" t="b">
            <v>0</v>
          </cell>
          <cell r="CE1439" t="b">
            <v>0</v>
          </cell>
          <cell r="CG1439" t="b">
            <v>0</v>
          </cell>
          <cell r="CH1439" t="b">
            <v>0</v>
          </cell>
          <cell r="CP1439" t="e">
            <v>#N/A</v>
          </cell>
          <cell r="CT1439" t="b">
            <v>0</v>
          </cell>
          <cell r="CV1439" t="b">
            <v>0</v>
          </cell>
          <cell r="CX1439" t="b">
            <v>0</v>
          </cell>
          <cell r="CZ1439" t="b">
            <v>0</v>
          </cell>
          <cell r="DB1439" t="b">
            <v>0</v>
          </cell>
          <cell r="DD1439" t="b">
            <v>0</v>
          </cell>
          <cell r="DF1439" t="b">
            <v>0</v>
          </cell>
          <cell r="DH1439" t="b">
            <v>0</v>
          </cell>
          <cell r="DJ1439" t="b">
            <v>0</v>
          </cell>
          <cell r="DL1439" t="b">
            <v>0</v>
          </cell>
          <cell r="DN1439" t="b">
            <v>0</v>
          </cell>
          <cell r="DP1439" t="b">
            <v>0</v>
          </cell>
          <cell r="DV1439">
            <v>0</v>
          </cell>
          <cell r="DX1439">
            <v>0</v>
          </cell>
          <cell r="DZ1439">
            <v>0</v>
          </cell>
          <cell r="EB1439">
            <v>0</v>
          </cell>
          <cell r="ED1439">
            <v>0</v>
          </cell>
          <cell r="EF1439">
            <v>0</v>
          </cell>
          <cell r="EJ1439">
            <v>0</v>
          </cell>
          <cell r="EL1439">
            <v>0</v>
          </cell>
          <cell r="EN1439">
            <v>0</v>
          </cell>
          <cell r="EP1439">
            <v>0</v>
          </cell>
          <cell r="ER1439">
            <v>0</v>
          </cell>
          <cell r="ET1439">
            <v>0</v>
          </cell>
          <cell r="EX1439">
            <v>0</v>
          </cell>
          <cell r="EZ1439">
            <v>0</v>
          </cell>
          <cell r="FD1439">
            <v>0</v>
          </cell>
          <cell r="FF1439">
            <v>0</v>
          </cell>
        </row>
        <row r="1440">
          <cell r="A1440" t="str">
            <v>KARSKÄR (A)</v>
          </cell>
          <cell r="B1440" t="str">
            <v>Sverige</v>
          </cell>
          <cell r="G1440">
            <v>40</v>
          </cell>
          <cell r="H1440">
            <v>0</v>
          </cell>
          <cell r="AK1440">
            <v>15.579999999999998</v>
          </cell>
          <cell r="AL1440">
            <v>0</v>
          </cell>
          <cell r="AN1440">
            <v>0</v>
          </cell>
          <cell r="AO1440">
            <v>3.2</v>
          </cell>
          <cell r="AP1440">
            <v>800</v>
          </cell>
          <cell r="AQ1440">
            <v>5.6000000000000005</v>
          </cell>
          <cell r="BG1440" t="b">
            <v>0</v>
          </cell>
          <cell r="BO1440" t="b">
            <v>0</v>
          </cell>
          <cell r="CA1440" t="b">
            <v>0</v>
          </cell>
          <cell r="CB1440" t="b">
            <v>0</v>
          </cell>
          <cell r="CD1440" t="b">
            <v>0</v>
          </cell>
          <cell r="CE1440" t="b">
            <v>0</v>
          </cell>
          <cell r="CG1440" t="b">
            <v>0</v>
          </cell>
          <cell r="CH1440" t="b">
            <v>0</v>
          </cell>
          <cell r="CP1440" t="e">
            <v>#N/A</v>
          </cell>
          <cell r="CT1440" t="b">
            <v>0</v>
          </cell>
          <cell r="CV1440" t="b">
            <v>0</v>
          </cell>
          <cell r="CX1440" t="b">
            <v>0</v>
          </cell>
          <cell r="CZ1440" t="b">
            <v>0</v>
          </cell>
          <cell r="DB1440" t="b">
            <v>0</v>
          </cell>
          <cell r="DD1440" t="b">
            <v>0</v>
          </cell>
          <cell r="DF1440" t="b">
            <v>0</v>
          </cell>
          <cell r="DH1440" t="b">
            <v>0</v>
          </cell>
          <cell r="DJ1440" t="b">
            <v>0</v>
          </cell>
          <cell r="DL1440" t="b">
            <v>0</v>
          </cell>
          <cell r="DN1440" t="b">
            <v>0</v>
          </cell>
          <cell r="DP1440" t="b">
            <v>0</v>
          </cell>
          <cell r="DV1440">
            <v>0</v>
          </cell>
          <cell r="DX1440">
            <v>0</v>
          </cell>
          <cell r="DZ1440">
            <v>0</v>
          </cell>
          <cell r="EB1440">
            <v>0</v>
          </cell>
          <cell r="ED1440">
            <v>0</v>
          </cell>
          <cell r="EF1440">
            <v>0</v>
          </cell>
          <cell r="EJ1440">
            <v>0</v>
          </cell>
          <cell r="EL1440">
            <v>0</v>
          </cell>
          <cell r="EN1440">
            <v>0</v>
          </cell>
          <cell r="EP1440">
            <v>0</v>
          </cell>
          <cell r="ER1440">
            <v>0</v>
          </cell>
          <cell r="ET1440">
            <v>0</v>
          </cell>
          <cell r="EX1440">
            <v>0</v>
          </cell>
          <cell r="EZ1440">
            <v>0</v>
          </cell>
          <cell r="FD1440">
            <v>0</v>
          </cell>
          <cell r="FF1440">
            <v>0</v>
          </cell>
        </row>
        <row r="1441">
          <cell r="A1441" t="str">
            <v>KARSKÄR G4</v>
          </cell>
          <cell r="B1441" t="str">
            <v>Sverige</v>
          </cell>
          <cell r="G1441">
            <v>125</v>
          </cell>
          <cell r="H1441">
            <v>0</v>
          </cell>
          <cell r="AK1441">
            <v>48.687499999999993</v>
          </cell>
          <cell r="AL1441">
            <v>0</v>
          </cell>
          <cell r="AN1441">
            <v>0</v>
          </cell>
          <cell r="AO1441">
            <v>10</v>
          </cell>
          <cell r="AP1441">
            <v>2500</v>
          </cell>
          <cell r="AQ1441">
            <v>17.5</v>
          </cell>
          <cell r="BG1441" t="b">
            <v>0</v>
          </cell>
          <cell r="BO1441" t="b">
            <v>0</v>
          </cell>
          <cell r="CA1441" t="b">
            <v>0</v>
          </cell>
          <cell r="CB1441" t="b">
            <v>0</v>
          </cell>
          <cell r="CD1441" t="b">
            <v>0</v>
          </cell>
          <cell r="CE1441" t="b">
            <v>0</v>
          </cell>
          <cell r="CG1441" t="b">
            <v>0</v>
          </cell>
          <cell r="CH1441" t="b">
            <v>0</v>
          </cell>
          <cell r="CP1441" t="e">
            <v>#N/A</v>
          </cell>
          <cell r="CT1441" t="b">
            <v>0</v>
          </cell>
          <cell r="CV1441" t="b">
            <v>0</v>
          </cell>
          <cell r="CX1441" t="b">
            <v>0</v>
          </cell>
          <cell r="CZ1441" t="b">
            <v>0</v>
          </cell>
          <cell r="DB1441" t="b">
            <v>0</v>
          </cell>
          <cell r="DD1441" t="b">
            <v>0</v>
          </cell>
          <cell r="DF1441" t="b">
            <v>0</v>
          </cell>
          <cell r="DH1441" t="b">
            <v>0</v>
          </cell>
          <cell r="DJ1441" t="b">
            <v>0</v>
          </cell>
          <cell r="DL1441" t="b">
            <v>0</v>
          </cell>
          <cell r="DN1441" t="b">
            <v>0</v>
          </cell>
          <cell r="DP1441" t="b">
            <v>0</v>
          </cell>
          <cell r="DV1441">
            <v>0</v>
          </cell>
          <cell r="DX1441">
            <v>0</v>
          </cell>
          <cell r="DZ1441">
            <v>0</v>
          </cell>
          <cell r="EB1441">
            <v>0</v>
          </cell>
          <cell r="ED1441">
            <v>0</v>
          </cell>
          <cell r="EF1441">
            <v>0</v>
          </cell>
          <cell r="EJ1441">
            <v>0</v>
          </cell>
          <cell r="EL1441">
            <v>0</v>
          </cell>
          <cell r="EN1441">
            <v>0</v>
          </cell>
          <cell r="EP1441">
            <v>0</v>
          </cell>
          <cell r="ER1441">
            <v>0</v>
          </cell>
          <cell r="ET1441">
            <v>0</v>
          </cell>
          <cell r="EX1441">
            <v>0</v>
          </cell>
          <cell r="EZ1441">
            <v>0</v>
          </cell>
          <cell r="FD1441">
            <v>0</v>
          </cell>
          <cell r="FF1441">
            <v>0</v>
          </cell>
        </row>
        <row r="1442">
          <cell r="A1442" t="str">
            <v>KARSKÄR G4</v>
          </cell>
          <cell r="B1442" t="str">
            <v>Sverige</v>
          </cell>
          <cell r="G1442">
            <v>125</v>
          </cell>
          <cell r="H1442">
            <v>0</v>
          </cell>
          <cell r="AK1442">
            <v>48.687499999999993</v>
          </cell>
          <cell r="AL1442">
            <v>0</v>
          </cell>
          <cell r="AN1442">
            <v>0</v>
          </cell>
          <cell r="AO1442">
            <v>10</v>
          </cell>
          <cell r="AP1442">
            <v>2500</v>
          </cell>
          <cell r="AQ1442">
            <v>17.5</v>
          </cell>
          <cell r="BG1442" t="b">
            <v>0</v>
          </cell>
          <cell r="BO1442" t="b">
            <v>0</v>
          </cell>
          <cell r="CA1442" t="b">
            <v>0</v>
          </cell>
          <cell r="CB1442" t="b">
            <v>0</v>
          </cell>
          <cell r="CD1442" t="b">
            <v>0</v>
          </cell>
          <cell r="CE1442" t="b">
            <v>0</v>
          </cell>
          <cell r="CG1442" t="b">
            <v>0</v>
          </cell>
          <cell r="CH1442" t="b">
            <v>0</v>
          </cell>
          <cell r="CP1442" t="e">
            <v>#N/A</v>
          </cell>
          <cell r="CT1442" t="b">
            <v>0</v>
          </cell>
          <cell r="CV1442" t="b">
            <v>0</v>
          </cell>
          <cell r="CX1442" t="b">
            <v>0</v>
          </cell>
          <cell r="CZ1442" t="b">
            <v>0</v>
          </cell>
          <cell r="DB1442" t="b">
            <v>0</v>
          </cell>
          <cell r="DD1442" t="b">
            <v>0</v>
          </cell>
          <cell r="DF1442" t="b">
            <v>0</v>
          </cell>
          <cell r="DH1442" t="b">
            <v>0</v>
          </cell>
          <cell r="DJ1442" t="b">
            <v>0</v>
          </cell>
          <cell r="DL1442" t="b">
            <v>0</v>
          </cell>
          <cell r="DN1442" t="b">
            <v>0</v>
          </cell>
          <cell r="DP1442" t="b">
            <v>0</v>
          </cell>
          <cell r="DV1442">
            <v>0</v>
          </cell>
          <cell r="DX1442">
            <v>0</v>
          </cell>
          <cell r="DZ1442">
            <v>0</v>
          </cell>
          <cell r="EB1442">
            <v>0</v>
          </cell>
          <cell r="ED1442">
            <v>0</v>
          </cell>
          <cell r="EF1442">
            <v>0</v>
          </cell>
          <cell r="EJ1442">
            <v>0</v>
          </cell>
          <cell r="EL1442">
            <v>0</v>
          </cell>
          <cell r="EN1442">
            <v>0</v>
          </cell>
          <cell r="EP1442">
            <v>0</v>
          </cell>
          <cell r="ER1442">
            <v>0</v>
          </cell>
          <cell r="ET1442">
            <v>0</v>
          </cell>
          <cell r="EX1442">
            <v>0</v>
          </cell>
          <cell r="EZ1442">
            <v>0</v>
          </cell>
          <cell r="FD1442">
            <v>0</v>
          </cell>
          <cell r="FF1442">
            <v>0</v>
          </cell>
        </row>
        <row r="1443">
          <cell r="A1443" t="str">
            <v>KIMSTAD GT 1-2</v>
          </cell>
          <cell r="B1443" t="str">
            <v>Sverige</v>
          </cell>
          <cell r="G1443">
            <v>133</v>
          </cell>
          <cell r="H1443">
            <v>0</v>
          </cell>
          <cell r="AK1443">
            <v>34.1145</v>
          </cell>
          <cell r="AL1443">
            <v>0</v>
          </cell>
          <cell r="AN1443">
            <v>0</v>
          </cell>
          <cell r="AO1443">
            <v>5.32</v>
          </cell>
          <cell r="AP1443">
            <v>1995</v>
          </cell>
          <cell r="AQ1443">
            <v>10.64</v>
          </cell>
          <cell r="BG1443" t="b">
            <v>0</v>
          </cell>
          <cell r="BO1443" t="b">
            <v>0</v>
          </cell>
          <cell r="CA1443" t="b">
            <v>0</v>
          </cell>
          <cell r="CB1443" t="b">
            <v>0</v>
          </cell>
          <cell r="CD1443" t="b">
            <v>0</v>
          </cell>
          <cell r="CE1443" t="b">
            <v>0</v>
          </cell>
          <cell r="CG1443" t="b">
            <v>0</v>
          </cell>
          <cell r="CH1443" t="b">
            <v>0</v>
          </cell>
          <cell r="CP1443" t="e">
            <v>#N/A</v>
          </cell>
          <cell r="CT1443" t="b">
            <v>0</v>
          </cell>
          <cell r="CV1443" t="b">
            <v>0</v>
          </cell>
          <cell r="CX1443" t="b">
            <v>0</v>
          </cell>
          <cell r="CZ1443" t="b">
            <v>0</v>
          </cell>
          <cell r="DB1443" t="b">
            <v>0</v>
          </cell>
          <cell r="DD1443" t="b">
            <v>0</v>
          </cell>
          <cell r="DF1443" t="b">
            <v>0</v>
          </cell>
          <cell r="DH1443" t="b">
            <v>0</v>
          </cell>
          <cell r="DJ1443" t="b">
            <v>0</v>
          </cell>
          <cell r="DL1443" t="b">
            <v>0</v>
          </cell>
          <cell r="DN1443" t="b">
            <v>0</v>
          </cell>
          <cell r="DP1443" t="b">
            <v>0</v>
          </cell>
          <cell r="DV1443">
            <v>0</v>
          </cell>
          <cell r="DX1443">
            <v>0</v>
          </cell>
          <cell r="DZ1443">
            <v>0</v>
          </cell>
          <cell r="EB1443">
            <v>0</v>
          </cell>
          <cell r="ED1443">
            <v>0</v>
          </cell>
          <cell r="EF1443">
            <v>0</v>
          </cell>
          <cell r="EJ1443">
            <v>0</v>
          </cell>
          <cell r="EL1443">
            <v>0</v>
          </cell>
          <cell r="EN1443">
            <v>0</v>
          </cell>
          <cell r="EP1443">
            <v>0</v>
          </cell>
          <cell r="ER1443">
            <v>0</v>
          </cell>
          <cell r="ET1443">
            <v>0</v>
          </cell>
          <cell r="EX1443">
            <v>0</v>
          </cell>
          <cell r="EZ1443">
            <v>0</v>
          </cell>
          <cell r="FD1443">
            <v>0</v>
          </cell>
          <cell r="FF1443">
            <v>0</v>
          </cell>
        </row>
        <row r="1444">
          <cell r="A1444" t="str">
            <v>KIMSTAD GT 1-2</v>
          </cell>
          <cell r="B1444" t="str">
            <v>Sverige</v>
          </cell>
          <cell r="G1444">
            <v>133</v>
          </cell>
          <cell r="H1444">
            <v>0</v>
          </cell>
          <cell r="AK1444">
            <v>34.1145</v>
          </cell>
          <cell r="AL1444">
            <v>0</v>
          </cell>
          <cell r="AN1444">
            <v>0</v>
          </cell>
          <cell r="AO1444">
            <v>5.32</v>
          </cell>
          <cell r="AP1444">
            <v>1995</v>
          </cell>
          <cell r="AQ1444">
            <v>10.64</v>
          </cell>
          <cell r="BG1444" t="b">
            <v>0</v>
          </cell>
          <cell r="BO1444" t="b">
            <v>0</v>
          </cell>
          <cell r="CA1444" t="b">
            <v>0</v>
          </cell>
          <cell r="CB1444" t="b">
            <v>0</v>
          </cell>
          <cell r="CD1444" t="b">
            <v>0</v>
          </cell>
          <cell r="CE1444" t="b">
            <v>0</v>
          </cell>
          <cell r="CG1444" t="b">
            <v>0</v>
          </cell>
          <cell r="CH1444" t="b">
            <v>0</v>
          </cell>
          <cell r="CP1444" t="e">
            <v>#N/A</v>
          </cell>
          <cell r="CT1444" t="b">
            <v>0</v>
          </cell>
          <cell r="CV1444" t="b">
            <v>0</v>
          </cell>
          <cell r="CX1444" t="b">
            <v>0</v>
          </cell>
          <cell r="CZ1444" t="b">
            <v>0</v>
          </cell>
          <cell r="DB1444" t="b">
            <v>0</v>
          </cell>
          <cell r="DD1444" t="b">
            <v>0</v>
          </cell>
          <cell r="DF1444" t="b">
            <v>0</v>
          </cell>
          <cell r="DH1444" t="b">
            <v>0</v>
          </cell>
          <cell r="DJ1444" t="b">
            <v>0</v>
          </cell>
          <cell r="DL1444" t="b">
            <v>0</v>
          </cell>
          <cell r="DN1444" t="b">
            <v>0</v>
          </cell>
          <cell r="DP1444" t="b">
            <v>0</v>
          </cell>
          <cell r="DV1444">
            <v>0</v>
          </cell>
          <cell r="DX1444">
            <v>0</v>
          </cell>
          <cell r="DZ1444">
            <v>0</v>
          </cell>
          <cell r="EB1444">
            <v>0</v>
          </cell>
          <cell r="ED1444">
            <v>0</v>
          </cell>
          <cell r="EF1444">
            <v>0</v>
          </cell>
          <cell r="EJ1444">
            <v>0</v>
          </cell>
          <cell r="EL1444">
            <v>0</v>
          </cell>
          <cell r="EN1444">
            <v>0</v>
          </cell>
          <cell r="EP1444">
            <v>0</v>
          </cell>
          <cell r="ER1444">
            <v>0</v>
          </cell>
          <cell r="ET1444">
            <v>0</v>
          </cell>
          <cell r="EX1444">
            <v>0</v>
          </cell>
          <cell r="EZ1444">
            <v>0</v>
          </cell>
          <cell r="FD1444">
            <v>0</v>
          </cell>
          <cell r="FF1444">
            <v>0</v>
          </cell>
        </row>
        <row r="1445">
          <cell r="A1445" t="str">
            <v>KORSTA 1</v>
          </cell>
          <cell r="B1445" t="str">
            <v>Sverige</v>
          </cell>
          <cell r="G1445">
            <v>60</v>
          </cell>
          <cell r="H1445">
            <v>110</v>
          </cell>
          <cell r="AK1445">
            <v>17.669999999999998</v>
          </cell>
          <cell r="AL1445">
            <v>59.390833333333333</v>
          </cell>
          <cell r="AN1445">
            <v>0</v>
          </cell>
          <cell r="AO1445">
            <v>4.8</v>
          </cell>
          <cell r="AP1445">
            <v>1200</v>
          </cell>
          <cell r="AQ1445">
            <v>8.4</v>
          </cell>
          <cell r="BG1445" t="b">
            <v>0</v>
          </cell>
          <cell r="BO1445" t="b">
            <v>0</v>
          </cell>
          <cell r="CA1445" t="b">
            <v>0</v>
          </cell>
          <cell r="CB1445" t="b">
            <v>0</v>
          </cell>
          <cell r="CD1445" t="b">
            <v>0</v>
          </cell>
          <cell r="CE1445" t="b">
            <v>0</v>
          </cell>
          <cell r="CG1445" t="b">
            <v>0</v>
          </cell>
          <cell r="CH1445" t="b">
            <v>0</v>
          </cell>
          <cell r="CP1445" t="e">
            <v>#N/A</v>
          </cell>
          <cell r="CT1445" t="b">
            <v>0</v>
          </cell>
          <cell r="CV1445" t="b">
            <v>0</v>
          </cell>
          <cell r="CX1445" t="b">
            <v>0</v>
          </cell>
          <cell r="CZ1445" t="b">
            <v>0</v>
          </cell>
          <cell r="DB1445" t="b">
            <v>0</v>
          </cell>
          <cell r="DD1445" t="b">
            <v>0</v>
          </cell>
          <cell r="DF1445" t="b">
            <v>0</v>
          </cell>
          <cell r="DH1445" t="b">
            <v>0</v>
          </cell>
          <cell r="DJ1445" t="b">
            <v>0</v>
          </cell>
          <cell r="DL1445" t="b">
            <v>0</v>
          </cell>
          <cell r="DN1445" t="b">
            <v>0</v>
          </cell>
          <cell r="DP1445" t="b">
            <v>0</v>
          </cell>
          <cell r="DV1445">
            <v>0</v>
          </cell>
          <cell r="DX1445">
            <v>0</v>
          </cell>
          <cell r="DZ1445">
            <v>0</v>
          </cell>
          <cell r="EB1445">
            <v>0</v>
          </cell>
          <cell r="ED1445">
            <v>0</v>
          </cell>
          <cell r="EF1445">
            <v>0</v>
          </cell>
          <cell r="EJ1445">
            <v>0</v>
          </cell>
          <cell r="EL1445">
            <v>0</v>
          </cell>
          <cell r="EN1445">
            <v>0</v>
          </cell>
          <cell r="EP1445">
            <v>0</v>
          </cell>
          <cell r="ER1445">
            <v>0</v>
          </cell>
          <cell r="ET1445">
            <v>0</v>
          </cell>
          <cell r="EX1445">
            <v>0</v>
          </cell>
          <cell r="EZ1445">
            <v>0</v>
          </cell>
          <cell r="FD1445">
            <v>0</v>
          </cell>
          <cell r="FF1445">
            <v>0</v>
          </cell>
        </row>
        <row r="1446">
          <cell r="A1446" t="str">
            <v>KORSTA 1</v>
          </cell>
          <cell r="B1446" t="str">
            <v>Sverige</v>
          </cell>
          <cell r="G1446">
            <v>60</v>
          </cell>
          <cell r="H1446">
            <v>110</v>
          </cell>
          <cell r="AK1446">
            <v>17.669999999999998</v>
          </cell>
          <cell r="AL1446">
            <v>59.390833333333333</v>
          </cell>
          <cell r="AN1446">
            <v>0</v>
          </cell>
          <cell r="AO1446">
            <v>4.8</v>
          </cell>
          <cell r="AP1446">
            <v>1200</v>
          </cell>
          <cell r="AQ1446">
            <v>8.4</v>
          </cell>
          <cell r="BG1446" t="b">
            <v>0</v>
          </cell>
          <cell r="BO1446" t="b">
            <v>0</v>
          </cell>
          <cell r="CA1446" t="b">
            <v>0</v>
          </cell>
          <cell r="CB1446" t="b">
            <v>0</v>
          </cell>
          <cell r="CD1446" t="b">
            <v>0</v>
          </cell>
          <cell r="CE1446" t="b">
            <v>0</v>
          </cell>
          <cell r="CG1446" t="b">
            <v>0</v>
          </cell>
          <cell r="CH1446" t="b">
            <v>0</v>
          </cell>
          <cell r="CP1446" t="e">
            <v>#N/A</v>
          </cell>
          <cell r="CT1446" t="b">
            <v>0</v>
          </cell>
          <cell r="CV1446" t="b">
            <v>0</v>
          </cell>
          <cell r="CX1446" t="b">
            <v>0</v>
          </cell>
          <cell r="CZ1446" t="b">
            <v>0</v>
          </cell>
          <cell r="DB1446" t="b">
            <v>0</v>
          </cell>
          <cell r="DD1446" t="b">
            <v>0</v>
          </cell>
          <cell r="DF1446" t="b">
            <v>0</v>
          </cell>
          <cell r="DH1446" t="b">
            <v>0</v>
          </cell>
          <cell r="DJ1446" t="b">
            <v>0</v>
          </cell>
          <cell r="DL1446" t="b">
            <v>0</v>
          </cell>
          <cell r="DN1446" t="b">
            <v>0</v>
          </cell>
          <cell r="DP1446" t="b">
            <v>0</v>
          </cell>
          <cell r="DV1446">
            <v>0</v>
          </cell>
          <cell r="DX1446">
            <v>0</v>
          </cell>
          <cell r="DZ1446">
            <v>0</v>
          </cell>
          <cell r="EB1446">
            <v>0</v>
          </cell>
          <cell r="ED1446">
            <v>0</v>
          </cell>
          <cell r="EF1446">
            <v>0</v>
          </cell>
          <cell r="EJ1446">
            <v>0</v>
          </cell>
          <cell r="EL1446">
            <v>0</v>
          </cell>
          <cell r="EN1446">
            <v>0</v>
          </cell>
          <cell r="EP1446">
            <v>0</v>
          </cell>
          <cell r="ER1446">
            <v>0</v>
          </cell>
          <cell r="ET1446">
            <v>0</v>
          </cell>
          <cell r="EX1446">
            <v>0</v>
          </cell>
          <cell r="EZ1446">
            <v>0</v>
          </cell>
          <cell r="FD1446">
            <v>0</v>
          </cell>
          <cell r="FF1446">
            <v>0</v>
          </cell>
        </row>
        <row r="1447">
          <cell r="A1447" t="str">
            <v>KRISTIANSTAD 1</v>
          </cell>
          <cell r="B1447" t="str">
            <v>Sverige</v>
          </cell>
          <cell r="G1447">
            <v>13.5</v>
          </cell>
          <cell r="H1447">
            <v>35</v>
          </cell>
          <cell r="AK1447">
            <v>3.0779999999999998</v>
          </cell>
          <cell r="AL1447">
            <v>20.688888888888886</v>
          </cell>
          <cell r="AN1447">
            <v>0</v>
          </cell>
          <cell r="AO1447">
            <v>1.2149999999999999</v>
          </cell>
          <cell r="AP1447">
            <v>337.5</v>
          </cell>
          <cell r="AQ1447">
            <v>1.8900000000000001</v>
          </cell>
          <cell r="BG1447" t="b">
            <v>0</v>
          </cell>
          <cell r="BO1447" t="b">
            <v>0</v>
          </cell>
          <cell r="CA1447" t="b">
            <v>0</v>
          </cell>
          <cell r="CB1447" t="b">
            <v>0</v>
          </cell>
          <cell r="CD1447" t="b">
            <v>0</v>
          </cell>
          <cell r="CE1447" t="b">
            <v>0</v>
          </cell>
          <cell r="CG1447" t="b">
            <v>0</v>
          </cell>
          <cell r="CH1447" t="b">
            <v>0</v>
          </cell>
          <cell r="CP1447" t="str">
            <v>ECWCHBPC</v>
          </cell>
          <cell r="CT1447" t="b">
            <v>0</v>
          </cell>
          <cell r="CV1447" t="b">
            <v>0</v>
          </cell>
          <cell r="CX1447" t="b">
            <v>0</v>
          </cell>
          <cell r="CZ1447" t="b">
            <v>0</v>
          </cell>
          <cell r="DB1447" t="b">
            <v>0</v>
          </cell>
          <cell r="DD1447" t="b">
            <v>0</v>
          </cell>
          <cell r="DF1447" t="b">
            <v>0</v>
          </cell>
          <cell r="DH1447" t="b">
            <v>0</v>
          </cell>
          <cell r="DJ1447" t="b">
            <v>0</v>
          </cell>
          <cell r="DL1447" t="b">
            <v>0</v>
          </cell>
          <cell r="DN1447" t="b">
            <v>0</v>
          </cell>
          <cell r="DP1447" t="b">
            <v>0</v>
          </cell>
          <cell r="DV1447">
            <v>0</v>
          </cell>
          <cell r="DX1447">
            <v>0</v>
          </cell>
          <cell r="DZ1447">
            <v>0</v>
          </cell>
          <cell r="EB1447">
            <v>0</v>
          </cell>
          <cell r="ED1447">
            <v>0</v>
          </cell>
          <cell r="EF1447">
            <v>0</v>
          </cell>
          <cell r="EJ1447">
            <v>0</v>
          </cell>
          <cell r="EL1447">
            <v>0</v>
          </cell>
          <cell r="EN1447">
            <v>0</v>
          </cell>
          <cell r="EP1447">
            <v>0</v>
          </cell>
          <cell r="ER1447">
            <v>0</v>
          </cell>
          <cell r="ET1447">
            <v>0</v>
          </cell>
          <cell r="EX1447">
            <v>0</v>
          </cell>
          <cell r="EZ1447">
            <v>0</v>
          </cell>
          <cell r="FD1447">
            <v>0</v>
          </cell>
          <cell r="FF1447">
            <v>0</v>
          </cell>
        </row>
        <row r="1448">
          <cell r="A1448" t="str">
            <v>KV LINKOPING 1&amp;3</v>
          </cell>
          <cell r="B1448" t="str">
            <v>Sverige</v>
          </cell>
          <cell r="G1448">
            <v>62</v>
          </cell>
          <cell r="H1448">
            <v>124</v>
          </cell>
          <cell r="AK1448">
            <v>17.081</v>
          </cell>
          <cell r="AL1448">
            <v>68.323999999999998</v>
          </cell>
          <cell r="AN1448">
            <v>0</v>
          </cell>
          <cell r="AO1448">
            <v>9.7712000000000003</v>
          </cell>
          <cell r="AP1448">
            <v>1540.7</v>
          </cell>
          <cell r="AQ1448">
            <v>8.6800000000000015</v>
          </cell>
          <cell r="BG1448" t="b">
            <v>0</v>
          </cell>
          <cell r="BO1448" t="b">
            <v>0</v>
          </cell>
          <cell r="CA1448" t="b">
            <v>0</v>
          </cell>
          <cell r="CB1448" t="b">
            <v>0</v>
          </cell>
          <cell r="CD1448" t="b">
            <v>0</v>
          </cell>
          <cell r="CE1448" t="b">
            <v>0</v>
          </cell>
          <cell r="CG1448" t="b">
            <v>0</v>
          </cell>
          <cell r="CH1448" t="b">
            <v>0</v>
          </cell>
          <cell r="CP1448" t="e">
            <v>#N/A</v>
          </cell>
          <cell r="CT1448" t="b">
            <v>0</v>
          </cell>
          <cell r="CV1448" t="b">
            <v>0</v>
          </cell>
          <cell r="CX1448" t="b">
            <v>0</v>
          </cell>
          <cell r="CZ1448" t="b">
            <v>0</v>
          </cell>
          <cell r="DB1448" t="b">
            <v>0</v>
          </cell>
          <cell r="DD1448" t="b">
            <v>0</v>
          </cell>
          <cell r="DF1448" t="b">
            <v>0</v>
          </cell>
          <cell r="DH1448" t="b">
            <v>0</v>
          </cell>
          <cell r="DJ1448" t="b">
            <v>0</v>
          </cell>
          <cell r="DL1448" t="b">
            <v>0</v>
          </cell>
          <cell r="DN1448" t="b">
            <v>0</v>
          </cell>
          <cell r="DP1448" t="b">
            <v>0</v>
          </cell>
          <cell r="DV1448">
            <v>0</v>
          </cell>
          <cell r="DX1448">
            <v>0</v>
          </cell>
          <cell r="DZ1448">
            <v>0</v>
          </cell>
          <cell r="EB1448">
            <v>0</v>
          </cell>
          <cell r="ED1448">
            <v>0</v>
          </cell>
          <cell r="EF1448">
            <v>0</v>
          </cell>
          <cell r="EJ1448">
            <v>0</v>
          </cell>
          <cell r="EL1448">
            <v>0</v>
          </cell>
          <cell r="EN1448">
            <v>0</v>
          </cell>
          <cell r="EP1448">
            <v>0</v>
          </cell>
          <cell r="ER1448">
            <v>0</v>
          </cell>
          <cell r="ET1448">
            <v>0</v>
          </cell>
          <cell r="EX1448">
            <v>0</v>
          </cell>
          <cell r="EZ1448">
            <v>0</v>
          </cell>
          <cell r="FD1448">
            <v>0</v>
          </cell>
          <cell r="FF1448">
            <v>0</v>
          </cell>
        </row>
        <row r="1449">
          <cell r="A1449" t="str">
            <v>LAHALL GT 1-4</v>
          </cell>
          <cell r="B1449" t="str">
            <v>Sverige</v>
          </cell>
          <cell r="G1449">
            <v>232</v>
          </cell>
          <cell r="H1449">
            <v>0</v>
          </cell>
          <cell r="AK1449">
            <v>59.508000000000003</v>
          </cell>
          <cell r="AL1449">
            <v>0</v>
          </cell>
          <cell r="AN1449">
            <v>0</v>
          </cell>
          <cell r="AO1449">
            <v>9.2799999999999994</v>
          </cell>
          <cell r="AP1449">
            <v>3480</v>
          </cell>
          <cell r="AQ1449">
            <v>18.559999999999999</v>
          </cell>
          <cell r="BG1449" t="b">
            <v>0</v>
          </cell>
          <cell r="BO1449" t="b">
            <v>0</v>
          </cell>
          <cell r="CA1449" t="b">
            <v>0</v>
          </cell>
          <cell r="CB1449" t="b">
            <v>0</v>
          </cell>
          <cell r="CD1449" t="b">
            <v>0</v>
          </cell>
          <cell r="CE1449" t="b">
            <v>0</v>
          </cell>
          <cell r="CG1449" t="b">
            <v>0</v>
          </cell>
          <cell r="CH1449" t="b">
            <v>0</v>
          </cell>
          <cell r="CP1449" t="e">
            <v>#N/A</v>
          </cell>
          <cell r="CT1449" t="b">
            <v>0</v>
          </cell>
          <cell r="CV1449" t="b">
            <v>0</v>
          </cell>
          <cell r="CX1449" t="b">
            <v>0</v>
          </cell>
          <cell r="CZ1449" t="b">
            <v>0</v>
          </cell>
          <cell r="DB1449" t="b">
            <v>0</v>
          </cell>
          <cell r="DD1449" t="b">
            <v>0</v>
          </cell>
          <cell r="DF1449" t="b">
            <v>0</v>
          </cell>
          <cell r="DH1449" t="b">
            <v>0</v>
          </cell>
          <cell r="DJ1449" t="b">
            <v>0</v>
          </cell>
          <cell r="DL1449" t="b">
            <v>0</v>
          </cell>
          <cell r="DN1449" t="b">
            <v>0</v>
          </cell>
          <cell r="DP1449" t="b">
            <v>0</v>
          </cell>
          <cell r="DV1449">
            <v>0</v>
          </cell>
          <cell r="DX1449">
            <v>0</v>
          </cell>
          <cell r="DZ1449">
            <v>0</v>
          </cell>
          <cell r="EB1449">
            <v>0</v>
          </cell>
          <cell r="ED1449">
            <v>0</v>
          </cell>
          <cell r="EF1449">
            <v>0</v>
          </cell>
          <cell r="EJ1449">
            <v>0</v>
          </cell>
          <cell r="EL1449">
            <v>0</v>
          </cell>
          <cell r="EN1449">
            <v>0</v>
          </cell>
          <cell r="EP1449">
            <v>0</v>
          </cell>
          <cell r="ER1449">
            <v>0</v>
          </cell>
          <cell r="ET1449">
            <v>0</v>
          </cell>
          <cell r="EX1449">
            <v>0</v>
          </cell>
          <cell r="EZ1449">
            <v>0</v>
          </cell>
          <cell r="FD1449">
            <v>0</v>
          </cell>
          <cell r="FF1449">
            <v>0</v>
          </cell>
        </row>
        <row r="1450">
          <cell r="A1450" t="str">
            <v>LAHALL GT 1-4</v>
          </cell>
          <cell r="B1450" t="str">
            <v>Sverige</v>
          </cell>
          <cell r="G1450">
            <v>232</v>
          </cell>
          <cell r="H1450">
            <v>0</v>
          </cell>
          <cell r="AK1450">
            <v>59.508000000000003</v>
          </cell>
          <cell r="AL1450">
            <v>0</v>
          </cell>
          <cell r="AN1450">
            <v>0</v>
          </cell>
          <cell r="AO1450">
            <v>9.2799999999999994</v>
          </cell>
          <cell r="AP1450">
            <v>3480</v>
          </cell>
          <cell r="AQ1450">
            <v>18.559999999999999</v>
          </cell>
          <cell r="BG1450" t="b">
            <v>0</v>
          </cell>
          <cell r="BO1450" t="b">
            <v>0</v>
          </cell>
          <cell r="CA1450" t="b">
            <v>0</v>
          </cell>
          <cell r="CB1450" t="b">
            <v>0</v>
          </cell>
          <cell r="CD1450" t="b">
            <v>0</v>
          </cell>
          <cell r="CE1450" t="b">
            <v>0</v>
          </cell>
          <cell r="CG1450" t="b">
            <v>0</v>
          </cell>
          <cell r="CH1450" t="b">
            <v>0</v>
          </cell>
          <cell r="CP1450" t="e">
            <v>#N/A</v>
          </cell>
          <cell r="CT1450" t="b">
            <v>0</v>
          </cell>
          <cell r="CV1450" t="b">
            <v>0</v>
          </cell>
          <cell r="CX1450" t="b">
            <v>0</v>
          </cell>
          <cell r="CZ1450" t="b">
            <v>0</v>
          </cell>
          <cell r="DB1450" t="b">
            <v>0</v>
          </cell>
          <cell r="DD1450" t="b">
            <v>0</v>
          </cell>
          <cell r="DF1450" t="b">
            <v>0</v>
          </cell>
          <cell r="DH1450" t="b">
            <v>0</v>
          </cell>
          <cell r="DJ1450" t="b">
            <v>0</v>
          </cell>
          <cell r="DL1450" t="b">
            <v>0</v>
          </cell>
          <cell r="DN1450" t="b">
            <v>0</v>
          </cell>
          <cell r="DP1450" t="b">
            <v>0</v>
          </cell>
          <cell r="DV1450">
            <v>0</v>
          </cell>
          <cell r="DX1450">
            <v>0</v>
          </cell>
          <cell r="DZ1450">
            <v>0</v>
          </cell>
          <cell r="EB1450">
            <v>0</v>
          </cell>
          <cell r="ED1450">
            <v>0</v>
          </cell>
          <cell r="EF1450">
            <v>0</v>
          </cell>
          <cell r="EJ1450">
            <v>0</v>
          </cell>
          <cell r="EL1450">
            <v>0</v>
          </cell>
          <cell r="EN1450">
            <v>0</v>
          </cell>
          <cell r="EP1450">
            <v>0</v>
          </cell>
          <cell r="ER1450">
            <v>0</v>
          </cell>
          <cell r="ET1450">
            <v>0</v>
          </cell>
          <cell r="EX1450">
            <v>0</v>
          </cell>
          <cell r="EZ1450">
            <v>0</v>
          </cell>
          <cell r="FD1450">
            <v>0</v>
          </cell>
          <cell r="FF1450">
            <v>0</v>
          </cell>
        </row>
        <row r="1451">
          <cell r="A1451" t="str">
            <v>LULEÅ 1</v>
          </cell>
          <cell r="B1451" t="str">
            <v>Sverige</v>
          </cell>
          <cell r="G1451">
            <v>97</v>
          </cell>
          <cell r="H1451">
            <v>161.66666666666669</v>
          </cell>
          <cell r="AK1451">
            <v>30.409500000000001</v>
          </cell>
          <cell r="AL1451">
            <v>84.470833333333346</v>
          </cell>
          <cell r="AN1451">
            <v>0</v>
          </cell>
          <cell r="AO1451">
            <v>7.76</v>
          </cell>
          <cell r="AP1451">
            <v>1940</v>
          </cell>
          <cell r="AQ1451">
            <v>13.580000000000002</v>
          </cell>
          <cell r="BG1451" t="b">
            <v>0</v>
          </cell>
          <cell r="BO1451" t="b">
            <v>0</v>
          </cell>
          <cell r="CA1451" t="b">
            <v>0</v>
          </cell>
          <cell r="CB1451" t="b">
            <v>0</v>
          </cell>
          <cell r="CD1451" t="b">
            <v>0</v>
          </cell>
          <cell r="CE1451" t="b">
            <v>0</v>
          </cell>
          <cell r="CG1451" t="b">
            <v>0</v>
          </cell>
          <cell r="CH1451" t="b">
            <v>0</v>
          </cell>
          <cell r="CP1451" t="e">
            <v>#N/A</v>
          </cell>
          <cell r="CT1451" t="b">
            <v>0</v>
          </cell>
          <cell r="CV1451" t="b">
            <v>0</v>
          </cell>
          <cell r="CX1451" t="b">
            <v>0</v>
          </cell>
          <cell r="CZ1451" t="b">
            <v>0</v>
          </cell>
          <cell r="DB1451" t="b">
            <v>0</v>
          </cell>
          <cell r="DD1451" t="b">
            <v>0</v>
          </cell>
          <cell r="DF1451" t="b">
            <v>0</v>
          </cell>
          <cell r="DH1451" t="b">
            <v>0</v>
          </cell>
          <cell r="DJ1451" t="b">
            <v>0</v>
          </cell>
          <cell r="DL1451" t="b">
            <v>0</v>
          </cell>
          <cell r="DN1451" t="b">
            <v>0</v>
          </cell>
          <cell r="DP1451" t="b">
            <v>0</v>
          </cell>
          <cell r="DV1451">
            <v>0</v>
          </cell>
          <cell r="DX1451">
            <v>0</v>
          </cell>
          <cell r="DZ1451">
            <v>0</v>
          </cell>
          <cell r="EB1451">
            <v>0</v>
          </cell>
          <cell r="ED1451">
            <v>0</v>
          </cell>
          <cell r="EF1451">
            <v>0</v>
          </cell>
          <cell r="EJ1451">
            <v>0</v>
          </cell>
          <cell r="EL1451">
            <v>0</v>
          </cell>
          <cell r="EN1451">
            <v>0</v>
          </cell>
          <cell r="EP1451">
            <v>0</v>
          </cell>
          <cell r="ER1451">
            <v>0</v>
          </cell>
          <cell r="ET1451">
            <v>0</v>
          </cell>
          <cell r="EX1451">
            <v>0</v>
          </cell>
          <cell r="EZ1451">
            <v>0</v>
          </cell>
          <cell r="FD1451">
            <v>0</v>
          </cell>
          <cell r="FF1451">
            <v>0</v>
          </cell>
        </row>
        <row r="1452">
          <cell r="A1452" t="str">
            <v>LULEÅ 1</v>
          </cell>
          <cell r="B1452" t="str">
            <v>Sverige</v>
          </cell>
          <cell r="G1452">
            <v>97</v>
          </cell>
          <cell r="H1452">
            <v>161.66666666666669</v>
          </cell>
          <cell r="AK1452">
            <v>30.409500000000001</v>
          </cell>
          <cell r="AL1452">
            <v>84.470833333333346</v>
          </cell>
          <cell r="AN1452">
            <v>0</v>
          </cell>
          <cell r="AO1452">
            <v>7.76</v>
          </cell>
          <cell r="AP1452">
            <v>1940</v>
          </cell>
          <cell r="AQ1452">
            <v>13.580000000000002</v>
          </cell>
          <cell r="BG1452" t="b">
            <v>0</v>
          </cell>
          <cell r="BO1452" t="b">
            <v>0</v>
          </cell>
          <cell r="CA1452" t="b">
            <v>0</v>
          </cell>
          <cell r="CB1452" t="b">
            <v>0</v>
          </cell>
          <cell r="CD1452" t="b">
            <v>0</v>
          </cell>
          <cell r="CE1452" t="b">
            <v>0</v>
          </cell>
          <cell r="CG1452" t="b">
            <v>0</v>
          </cell>
          <cell r="CH1452" t="b">
            <v>0</v>
          </cell>
          <cell r="CP1452" t="e">
            <v>#N/A</v>
          </cell>
          <cell r="CT1452" t="b">
            <v>0</v>
          </cell>
          <cell r="CV1452" t="b">
            <v>0</v>
          </cell>
          <cell r="CX1452" t="b">
            <v>0</v>
          </cell>
          <cell r="CZ1452" t="b">
            <v>0</v>
          </cell>
          <cell r="DB1452" t="b">
            <v>0</v>
          </cell>
          <cell r="DD1452" t="b">
            <v>0</v>
          </cell>
          <cell r="DF1452" t="b">
            <v>0</v>
          </cell>
          <cell r="DH1452" t="b">
            <v>0</v>
          </cell>
          <cell r="DJ1452" t="b">
            <v>0</v>
          </cell>
          <cell r="DL1452" t="b">
            <v>0</v>
          </cell>
          <cell r="DN1452" t="b">
            <v>0</v>
          </cell>
          <cell r="DP1452" t="b">
            <v>0</v>
          </cell>
          <cell r="DV1452">
            <v>0</v>
          </cell>
          <cell r="DX1452">
            <v>0</v>
          </cell>
          <cell r="DZ1452">
            <v>0</v>
          </cell>
          <cell r="EB1452">
            <v>0</v>
          </cell>
          <cell r="ED1452">
            <v>0</v>
          </cell>
          <cell r="EF1452">
            <v>0</v>
          </cell>
          <cell r="EJ1452">
            <v>0</v>
          </cell>
          <cell r="EL1452">
            <v>0</v>
          </cell>
          <cell r="EN1452">
            <v>0</v>
          </cell>
          <cell r="EP1452">
            <v>0</v>
          </cell>
          <cell r="ER1452">
            <v>0</v>
          </cell>
          <cell r="ET1452">
            <v>0</v>
          </cell>
          <cell r="EX1452">
            <v>0</v>
          </cell>
          <cell r="EZ1452">
            <v>0</v>
          </cell>
          <cell r="FD1452">
            <v>0</v>
          </cell>
          <cell r="FF1452">
            <v>0</v>
          </cell>
        </row>
        <row r="1453">
          <cell r="A1453" t="str">
            <v>MARVIKEN 1</v>
          </cell>
          <cell r="B1453" t="str">
            <v>Sverige</v>
          </cell>
          <cell r="G1453">
            <v>200</v>
          </cell>
          <cell r="H1453">
            <v>0</v>
          </cell>
          <cell r="AK1453">
            <v>77.899999999999991</v>
          </cell>
          <cell r="AL1453">
            <v>0</v>
          </cell>
          <cell r="AN1453">
            <v>0</v>
          </cell>
          <cell r="AO1453">
            <v>16</v>
          </cell>
          <cell r="AP1453">
            <v>4000</v>
          </cell>
          <cell r="AQ1453">
            <v>28.000000000000004</v>
          </cell>
          <cell r="BG1453" t="b">
            <v>0</v>
          </cell>
          <cell r="BO1453" t="b">
            <v>0</v>
          </cell>
          <cell r="CA1453" t="b">
            <v>0</v>
          </cell>
          <cell r="CB1453" t="b">
            <v>0</v>
          </cell>
          <cell r="CD1453" t="b">
            <v>0</v>
          </cell>
          <cell r="CE1453" t="b">
            <v>0</v>
          </cell>
          <cell r="CG1453" t="b">
            <v>0</v>
          </cell>
          <cell r="CH1453" t="b">
            <v>0</v>
          </cell>
          <cell r="CP1453" t="e">
            <v>#N/A</v>
          </cell>
          <cell r="CT1453" t="b">
            <v>0</v>
          </cell>
          <cell r="CV1453" t="b">
            <v>0</v>
          </cell>
          <cell r="CX1453" t="b">
            <v>0</v>
          </cell>
          <cell r="CZ1453" t="b">
            <v>0</v>
          </cell>
          <cell r="DB1453" t="b">
            <v>0</v>
          </cell>
          <cell r="DD1453" t="b">
            <v>0</v>
          </cell>
          <cell r="DF1453" t="b">
            <v>0</v>
          </cell>
          <cell r="DH1453" t="b">
            <v>0</v>
          </cell>
          <cell r="DJ1453" t="b">
            <v>0</v>
          </cell>
          <cell r="DL1453" t="b">
            <v>0</v>
          </cell>
          <cell r="DN1453" t="b">
            <v>0</v>
          </cell>
          <cell r="DP1453" t="b">
            <v>0</v>
          </cell>
          <cell r="DV1453">
            <v>0</v>
          </cell>
          <cell r="DX1453">
            <v>0</v>
          </cell>
          <cell r="DZ1453">
            <v>0</v>
          </cell>
          <cell r="EB1453">
            <v>0</v>
          </cell>
          <cell r="ED1453">
            <v>0</v>
          </cell>
          <cell r="EF1453">
            <v>0</v>
          </cell>
          <cell r="EJ1453">
            <v>0</v>
          </cell>
          <cell r="EL1453">
            <v>0</v>
          </cell>
          <cell r="EN1453">
            <v>0</v>
          </cell>
          <cell r="EP1453">
            <v>0</v>
          </cell>
          <cell r="ER1453">
            <v>0</v>
          </cell>
          <cell r="ET1453">
            <v>0</v>
          </cell>
          <cell r="EX1453">
            <v>0</v>
          </cell>
          <cell r="EZ1453">
            <v>0</v>
          </cell>
          <cell r="FD1453">
            <v>0</v>
          </cell>
          <cell r="FF1453">
            <v>0</v>
          </cell>
        </row>
        <row r="1454">
          <cell r="A1454" t="str">
            <v>NORRSUNDET</v>
          </cell>
          <cell r="B1454" t="str">
            <v>Sverige</v>
          </cell>
          <cell r="G1454">
            <v>25</v>
          </cell>
          <cell r="H1454">
            <v>41.666666666666671</v>
          </cell>
          <cell r="AK1454">
            <v>8.0750000000000011</v>
          </cell>
          <cell r="AL1454">
            <v>22.430555555555561</v>
          </cell>
          <cell r="AN1454">
            <v>0</v>
          </cell>
          <cell r="AO1454">
            <v>2</v>
          </cell>
          <cell r="AP1454">
            <v>500</v>
          </cell>
          <cell r="AQ1454">
            <v>3.5000000000000004</v>
          </cell>
          <cell r="BG1454" t="b">
            <v>0</v>
          </cell>
          <cell r="BO1454" t="b">
            <v>0</v>
          </cell>
          <cell r="CA1454" t="b">
            <v>0</v>
          </cell>
          <cell r="CB1454" t="b">
            <v>0</v>
          </cell>
          <cell r="CD1454" t="b">
            <v>0</v>
          </cell>
          <cell r="CE1454" t="b">
            <v>0</v>
          </cell>
          <cell r="CG1454" t="b">
            <v>0</v>
          </cell>
          <cell r="CH1454" t="b">
            <v>0</v>
          </cell>
          <cell r="CP1454" t="e">
            <v>#N/A</v>
          </cell>
          <cell r="CT1454" t="b">
            <v>0</v>
          </cell>
          <cell r="CV1454" t="b">
            <v>0</v>
          </cell>
          <cell r="CX1454" t="b">
            <v>0</v>
          </cell>
          <cell r="CZ1454" t="b">
            <v>0</v>
          </cell>
          <cell r="DB1454" t="b">
            <v>0</v>
          </cell>
          <cell r="DD1454" t="b">
            <v>0</v>
          </cell>
          <cell r="DF1454" t="b">
            <v>0</v>
          </cell>
          <cell r="DH1454" t="b">
            <v>0</v>
          </cell>
          <cell r="DJ1454" t="b">
            <v>0</v>
          </cell>
          <cell r="DL1454" t="b">
            <v>0</v>
          </cell>
          <cell r="DN1454" t="b">
            <v>0</v>
          </cell>
          <cell r="DP1454" t="b">
            <v>0</v>
          </cell>
          <cell r="DV1454">
            <v>0</v>
          </cell>
          <cell r="DX1454">
            <v>0</v>
          </cell>
          <cell r="DZ1454">
            <v>0</v>
          </cell>
          <cell r="EB1454">
            <v>0</v>
          </cell>
          <cell r="ED1454">
            <v>0</v>
          </cell>
          <cell r="EF1454">
            <v>0</v>
          </cell>
          <cell r="EJ1454">
            <v>0</v>
          </cell>
          <cell r="EL1454">
            <v>0</v>
          </cell>
          <cell r="EN1454">
            <v>0</v>
          </cell>
          <cell r="EP1454">
            <v>0</v>
          </cell>
          <cell r="ER1454">
            <v>0</v>
          </cell>
          <cell r="ET1454">
            <v>0</v>
          </cell>
          <cell r="EX1454">
            <v>0</v>
          </cell>
          <cell r="EZ1454">
            <v>0</v>
          </cell>
          <cell r="FD1454">
            <v>0</v>
          </cell>
          <cell r="FF1454">
            <v>0</v>
          </cell>
        </row>
        <row r="1455">
          <cell r="A1455" t="str">
            <v>NORRSUNDET</v>
          </cell>
          <cell r="B1455" t="str">
            <v>Sverige</v>
          </cell>
          <cell r="G1455">
            <v>25</v>
          </cell>
          <cell r="H1455">
            <v>41.666666666666671</v>
          </cell>
          <cell r="AK1455">
            <v>8.0750000000000011</v>
          </cell>
          <cell r="AL1455">
            <v>22.430555555555561</v>
          </cell>
          <cell r="AN1455">
            <v>0</v>
          </cell>
          <cell r="AO1455">
            <v>2</v>
          </cell>
          <cell r="AP1455">
            <v>500</v>
          </cell>
          <cell r="AQ1455">
            <v>3.5000000000000004</v>
          </cell>
          <cell r="BG1455" t="b">
            <v>0</v>
          </cell>
          <cell r="BO1455" t="b">
            <v>0</v>
          </cell>
          <cell r="CA1455" t="b">
            <v>0</v>
          </cell>
          <cell r="CB1455" t="b">
            <v>0</v>
          </cell>
          <cell r="CD1455" t="b">
            <v>0</v>
          </cell>
          <cell r="CE1455" t="b">
            <v>0</v>
          </cell>
          <cell r="CG1455" t="b">
            <v>0</v>
          </cell>
          <cell r="CH1455" t="b">
            <v>0</v>
          </cell>
          <cell r="CP1455" t="e">
            <v>#N/A</v>
          </cell>
          <cell r="CT1455" t="b">
            <v>0</v>
          </cell>
          <cell r="CV1455" t="b">
            <v>0</v>
          </cell>
          <cell r="CX1455" t="b">
            <v>0</v>
          </cell>
          <cell r="CZ1455" t="b">
            <v>0</v>
          </cell>
          <cell r="DB1455" t="b">
            <v>0</v>
          </cell>
          <cell r="DD1455" t="b">
            <v>0</v>
          </cell>
          <cell r="DF1455" t="b">
            <v>0</v>
          </cell>
          <cell r="DH1455" t="b">
            <v>0</v>
          </cell>
          <cell r="DJ1455" t="b">
            <v>0</v>
          </cell>
          <cell r="DL1455" t="b">
            <v>0</v>
          </cell>
          <cell r="DN1455" t="b">
            <v>0</v>
          </cell>
          <cell r="DP1455" t="b">
            <v>0</v>
          </cell>
          <cell r="DV1455">
            <v>0</v>
          </cell>
          <cell r="DX1455">
            <v>0</v>
          </cell>
          <cell r="DZ1455">
            <v>0</v>
          </cell>
          <cell r="EB1455">
            <v>0</v>
          </cell>
          <cell r="ED1455">
            <v>0</v>
          </cell>
          <cell r="EF1455">
            <v>0</v>
          </cell>
          <cell r="EJ1455">
            <v>0</v>
          </cell>
          <cell r="EL1455">
            <v>0</v>
          </cell>
          <cell r="EN1455">
            <v>0</v>
          </cell>
          <cell r="EP1455">
            <v>0</v>
          </cell>
          <cell r="ER1455">
            <v>0</v>
          </cell>
          <cell r="ET1455">
            <v>0</v>
          </cell>
          <cell r="EX1455">
            <v>0</v>
          </cell>
          <cell r="EZ1455">
            <v>0</v>
          </cell>
          <cell r="FD1455">
            <v>0</v>
          </cell>
          <cell r="FF1455">
            <v>0</v>
          </cell>
        </row>
        <row r="1456">
          <cell r="A1456" t="str">
            <v>OK-3 1</v>
          </cell>
          <cell r="B1456" t="str">
            <v>Sverige</v>
          </cell>
          <cell r="G1456">
            <v>69</v>
          </cell>
          <cell r="H1456">
            <v>106.15384615384615</v>
          </cell>
          <cell r="AK1456">
            <v>23.597999999999999</v>
          </cell>
          <cell r="AL1456">
            <v>55.853254437869815</v>
          </cell>
          <cell r="AN1456">
            <v>0</v>
          </cell>
          <cell r="AO1456">
            <v>5.5200000000000005</v>
          </cell>
          <cell r="AP1456">
            <v>1035</v>
          </cell>
          <cell r="AQ1456">
            <v>9.66</v>
          </cell>
          <cell r="BG1456" t="b">
            <v>0</v>
          </cell>
          <cell r="BO1456" t="b">
            <v>0</v>
          </cell>
          <cell r="CA1456" t="b">
            <v>0</v>
          </cell>
          <cell r="CB1456" t="b">
            <v>0</v>
          </cell>
          <cell r="CD1456" t="b">
            <v>0</v>
          </cell>
          <cell r="CE1456" t="b">
            <v>0</v>
          </cell>
          <cell r="CG1456" t="b">
            <v>0</v>
          </cell>
          <cell r="CH1456" t="b">
            <v>0</v>
          </cell>
          <cell r="CP1456" t="e">
            <v>#N/A</v>
          </cell>
          <cell r="CT1456" t="b">
            <v>0</v>
          </cell>
          <cell r="CV1456" t="b">
            <v>0</v>
          </cell>
          <cell r="CX1456" t="b">
            <v>0</v>
          </cell>
          <cell r="CZ1456" t="b">
            <v>0</v>
          </cell>
          <cell r="DB1456" t="b">
            <v>0</v>
          </cell>
          <cell r="DD1456" t="b">
            <v>0</v>
          </cell>
          <cell r="DF1456" t="b">
            <v>0</v>
          </cell>
          <cell r="DH1456" t="b">
            <v>0</v>
          </cell>
          <cell r="DJ1456" t="b">
            <v>0</v>
          </cell>
          <cell r="DL1456" t="b">
            <v>0</v>
          </cell>
          <cell r="DN1456" t="b">
            <v>0</v>
          </cell>
          <cell r="DP1456" t="b">
            <v>0</v>
          </cell>
          <cell r="DV1456">
            <v>0</v>
          </cell>
          <cell r="DX1456">
            <v>0</v>
          </cell>
          <cell r="DZ1456">
            <v>0</v>
          </cell>
          <cell r="EB1456">
            <v>0</v>
          </cell>
          <cell r="ED1456">
            <v>0</v>
          </cell>
          <cell r="EF1456">
            <v>0</v>
          </cell>
          <cell r="EJ1456">
            <v>0</v>
          </cell>
          <cell r="EL1456">
            <v>0</v>
          </cell>
          <cell r="EN1456">
            <v>0</v>
          </cell>
          <cell r="EP1456">
            <v>0</v>
          </cell>
          <cell r="ER1456">
            <v>0</v>
          </cell>
          <cell r="ET1456">
            <v>0</v>
          </cell>
          <cell r="EX1456">
            <v>0</v>
          </cell>
          <cell r="EZ1456">
            <v>0</v>
          </cell>
          <cell r="FD1456">
            <v>0</v>
          </cell>
          <cell r="FF1456">
            <v>0</v>
          </cell>
        </row>
        <row r="1457">
          <cell r="A1457" t="str">
            <v>OSKARSHAMN GT 1-2</v>
          </cell>
          <cell r="B1457" t="str">
            <v>Sverige</v>
          </cell>
          <cell r="G1457">
            <v>80</v>
          </cell>
          <cell r="H1457">
            <v>0</v>
          </cell>
          <cell r="AK1457">
            <v>20.52</v>
          </cell>
          <cell r="AL1457">
            <v>0</v>
          </cell>
          <cell r="AN1457">
            <v>0</v>
          </cell>
          <cell r="AO1457">
            <v>3.2</v>
          </cell>
          <cell r="AP1457">
            <v>1200</v>
          </cell>
          <cell r="AQ1457">
            <v>6.4</v>
          </cell>
          <cell r="BG1457" t="b">
            <v>0</v>
          </cell>
          <cell r="BO1457" t="b">
            <v>0</v>
          </cell>
          <cell r="CA1457" t="b">
            <v>0</v>
          </cell>
          <cell r="CB1457" t="b">
            <v>0</v>
          </cell>
          <cell r="CD1457" t="b">
            <v>0</v>
          </cell>
          <cell r="CE1457" t="b">
            <v>0</v>
          </cell>
          <cell r="CG1457" t="b">
            <v>0</v>
          </cell>
          <cell r="CH1457" t="b">
            <v>0</v>
          </cell>
          <cell r="CP1457" t="e">
            <v>#N/A</v>
          </cell>
          <cell r="CT1457" t="b">
            <v>0</v>
          </cell>
          <cell r="CV1457" t="b">
            <v>0</v>
          </cell>
          <cell r="CX1457" t="b">
            <v>0</v>
          </cell>
          <cell r="CZ1457" t="b">
            <v>0</v>
          </cell>
          <cell r="DB1457" t="b">
            <v>0</v>
          </cell>
          <cell r="DD1457" t="b">
            <v>0</v>
          </cell>
          <cell r="DF1457" t="b">
            <v>0</v>
          </cell>
          <cell r="DH1457" t="b">
            <v>0</v>
          </cell>
          <cell r="DJ1457" t="b">
            <v>0</v>
          </cell>
          <cell r="DL1457" t="b">
            <v>0</v>
          </cell>
          <cell r="DN1457" t="b">
            <v>0</v>
          </cell>
          <cell r="DP1457" t="b">
            <v>0</v>
          </cell>
          <cell r="DV1457">
            <v>0</v>
          </cell>
          <cell r="DX1457">
            <v>0</v>
          </cell>
          <cell r="DZ1457">
            <v>0</v>
          </cell>
          <cell r="EB1457">
            <v>0</v>
          </cell>
          <cell r="ED1457">
            <v>0</v>
          </cell>
          <cell r="EF1457">
            <v>0</v>
          </cell>
          <cell r="EJ1457">
            <v>0</v>
          </cell>
          <cell r="EL1457">
            <v>0</v>
          </cell>
          <cell r="EN1457">
            <v>0</v>
          </cell>
          <cell r="EP1457">
            <v>0</v>
          </cell>
          <cell r="ER1457">
            <v>0</v>
          </cell>
          <cell r="ET1457">
            <v>0</v>
          </cell>
          <cell r="EX1457">
            <v>0</v>
          </cell>
          <cell r="EZ1457">
            <v>0</v>
          </cell>
          <cell r="FD1457">
            <v>0</v>
          </cell>
          <cell r="FF1457">
            <v>0</v>
          </cell>
        </row>
        <row r="1458">
          <cell r="A1458" t="str">
            <v>OSKARSHAMN GT 1-2</v>
          </cell>
          <cell r="B1458" t="str">
            <v>Sverige</v>
          </cell>
          <cell r="G1458">
            <v>80</v>
          </cell>
          <cell r="H1458">
            <v>0</v>
          </cell>
          <cell r="AK1458">
            <v>20.52</v>
          </cell>
          <cell r="AL1458">
            <v>0</v>
          </cell>
          <cell r="AN1458">
            <v>0</v>
          </cell>
          <cell r="AO1458">
            <v>3.2</v>
          </cell>
          <cell r="AP1458">
            <v>1200</v>
          </cell>
          <cell r="AQ1458">
            <v>6.4</v>
          </cell>
          <cell r="BG1458" t="b">
            <v>0</v>
          </cell>
          <cell r="BO1458" t="b">
            <v>0</v>
          </cell>
          <cell r="CA1458" t="b">
            <v>0</v>
          </cell>
          <cell r="CB1458" t="b">
            <v>0</v>
          </cell>
          <cell r="CD1458" t="b">
            <v>0</v>
          </cell>
          <cell r="CE1458" t="b">
            <v>0</v>
          </cell>
          <cell r="CG1458" t="b">
            <v>0</v>
          </cell>
          <cell r="CH1458" t="b">
            <v>0</v>
          </cell>
          <cell r="CP1458" t="e">
            <v>#N/A</v>
          </cell>
          <cell r="CT1458" t="b">
            <v>0</v>
          </cell>
          <cell r="CV1458" t="b">
            <v>0</v>
          </cell>
          <cell r="CX1458" t="b">
            <v>0</v>
          </cell>
          <cell r="CZ1458" t="b">
            <v>0</v>
          </cell>
          <cell r="DB1458" t="b">
            <v>0</v>
          </cell>
          <cell r="DD1458" t="b">
            <v>0</v>
          </cell>
          <cell r="DF1458" t="b">
            <v>0</v>
          </cell>
          <cell r="DH1458" t="b">
            <v>0</v>
          </cell>
          <cell r="DJ1458" t="b">
            <v>0</v>
          </cell>
          <cell r="DL1458" t="b">
            <v>0</v>
          </cell>
          <cell r="DN1458" t="b">
            <v>0</v>
          </cell>
          <cell r="DP1458" t="b">
            <v>0</v>
          </cell>
          <cell r="DV1458">
            <v>0</v>
          </cell>
          <cell r="DX1458">
            <v>0</v>
          </cell>
          <cell r="DZ1458">
            <v>0</v>
          </cell>
          <cell r="EB1458">
            <v>0</v>
          </cell>
          <cell r="ED1458">
            <v>0</v>
          </cell>
          <cell r="EF1458">
            <v>0</v>
          </cell>
          <cell r="EJ1458">
            <v>0</v>
          </cell>
          <cell r="EL1458">
            <v>0</v>
          </cell>
          <cell r="EN1458">
            <v>0</v>
          </cell>
          <cell r="EP1458">
            <v>0</v>
          </cell>
          <cell r="ER1458">
            <v>0</v>
          </cell>
          <cell r="ET1458">
            <v>0</v>
          </cell>
          <cell r="EX1458">
            <v>0</v>
          </cell>
          <cell r="EZ1458">
            <v>0</v>
          </cell>
          <cell r="FD1458">
            <v>0</v>
          </cell>
          <cell r="FF1458">
            <v>0</v>
          </cell>
        </row>
        <row r="1459">
          <cell r="A1459" t="str">
            <v>ROMA (SE) GT 1</v>
          </cell>
          <cell r="B1459" t="str">
            <v>Sverige</v>
          </cell>
          <cell r="G1459">
            <v>11.5</v>
          </cell>
          <cell r="H1459">
            <v>0</v>
          </cell>
          <cell r="AK1459">
            <v>2.9497499999999999</v>
          </cell>
          <cell r="AL1459">
            <v>0</v>
          </cell>
          <cell r="AN1459">
            <v>0</v>
          </cell>
          <cell r="AO1459">
            <v>0.46</v>
          </cell>
          <cell r="AP1459">
            <v>172.5</v>
          </cell>
          <cell r="AQ1459">
            <v>0.92</v>
          </cell>
          <cell r="BG1459" t="b">
            <v>0</v>
          </cell>
          <cell r="BO1459" t="b">
            <v>0</v>
          </cell>
          <cell r="CA1459" t="b">
            <v>0</v>
          </cell>
          <cell r="CB1459" t="b">
            <v>0</v>
          </cell>
          <cell r="CD1459" t="b">
            <v>0</v>
          </cell>
          <cell r="CE1459" t="b">
            <v>0</v>
          </cell>
          <cell r="CG1459" t="b">
            <v>0</v>
          </cell>
          <cell r="CH1459" t="b">
            <v>0</v>
          </cell>
          <cell r="CP1459" t="e">
            <v>#N/A</v>
          </cell>
          <cell r="CT1459" t="b">
            <v>0</v>
          </cell>
          <cell r="CV1459" t="b">
            <v>0</v>
          </cell>
          <cell r="CX1459" t="b">
            <v>0</v>
          </cell>
          <cell r="CZ1459" t="b">
            <v>0</v>
          </cell>
          <cell r="DB1459" t="b">
            <v>0</v>
          </cell>
          <cell r="DD1459" t="b">
            <v>0</v>
          </cell>
          <cell r="DF1459" t="b">
            <v>0</v>
          </cell>
          <cell r="DH1459" t="b">
            <v>0</v>
          </cell>
          <cell r="DJ1459" t="b">
            <v>0</v>
          </cell>
          <cell r="DL1459" t="b">
            <v>0</v>
          </cell>
          <cell r="DN1459" t="b">
            <v>0</v>
          </cell>
          <cell r="DP1459" t="b">
            <v>0</v>
          </cell>
          <cell r="DV1459">
            <v>0</v>
          </cell>
          <cell r="DX1459">
            <v>0</v>
          </cell>
          <cell r="DZ1459">
            <v>0</v>
          </cell>
          <cell r="EB1459">
            <v>0</v>
          </cell>
          <cell r="ED1459">
            <v>0</v>
          </cell>
          <cell r="EF1459">
            <v>0</v>
          </cell>
          <cell r="EJ1459">
            <v>0</v>
          </cell>
          <cell r="EL1459">
            <v>0</v>
          </cell>
          <cell r="EN1459">
            <v>0</v>
          </cell>
          <cell r="EP1459">
            <v>0</v>
          </cell>
          <cell r="ER1459">
            <v>0</v>
          </cell>
          <cell r="ET1459">
            <v>0</v>
          </cell>
          <cell r="EX1459">
            <v>0</v>
          </cell>
          <cell r="EZ1459">
            <v>0</v>
          </cell>
          <cell r="FD1459">
            <v>0</v>
          </cell>
          <cell r="FF1459">
            <v>0</v>
          </cell>
        </row>
        <row r="1460">
          <cell r="A1460" t="str">
            <v>ROSENLUND 1</v>
          </cell>
          <cell r="B1460" t="str">
            <v>Sverige</v>
          </cell>
          <cell r="G1460">
            <v>30</v>
          </cell>
          <cell r="H1460">
            <v>50</v>
          </cell>
          <cell r="AK1460">
            <v>9.1199999999999992</v>
          </cell>
          <cell r="AL1460">
            <v>25.333333333333332</v>
          </cell>
          <cell r="AN1460">
            <v>0</v>
          </cell>
          <cell r="AO1460">
            <v>2.4</v>
          </cell>
          <cell r="AP1460">
            <v>600</v>
          </cell>
          <cell r="AQ1460">
            <v>4.2</v>
          </cell>
          <cell r="BG1460" t="b">
            <v>0</v>
          </cell>
          <cell r="BO1460" t="b">
            <v>0</v>
          </cell>
          <cell r="CA1460" t="b">
            <v>0</v>
          </cell>
          <cell r="CB1460" t="b">
            <v>0</v>
          </cell>
          <cell r="CD1460" t="b">
            <v>0</v>
          </cell>
          <cell r="CE1460" t="b">
            <v>0</v>
          </cell>
          <cell r="CG1460" t="b">
            <v>0</v>
          </cell>
          <cell r="CH1460" t="b">
            <v>0</v>
          </cell>
          <cell r="CP1460" t="e">
            <v>#N/A</v>
          </cell>
          <cell r="CT1460" t="b">
            <v>0</v>
          </cell>
          <cell r="CV1460" t="b">
            <v>0</v>
          </cell>
          <cell r="CX1460" t="b">
            <v>0</v>
          </cell>
          <cell r="CZ1460" t="b">
            <v>0</v>
          </cell>
          <cell r="DB1460" t="b">
            <v>0</v>
          </cell>
          <cell r="DD1460" t="b">
            <v>0</v>
          </cell>
          <cell r="DF1460" t="b">
            <v>0</v>
          </cell>
          <cell r="DH1460" t="b">
            <v>0</v>
          </cell>
          <cell r="DJ1460" t="b">
            <v>0</v>
          </cell>
          <cell r="DL1460" t="b">
            <v>0</v>
          </cell>
          <cell r="DN1460" t="b">
            <v>0</v>
          </cell>
          <cell r="DP1460" t="b">
            <v>0</v>
          </cell>
          <cell r="DV1460">
            <v>0</v>
          </cell>
          <cell r="DX1460">
            <v>0</v>
          </cell>
          <cell r="DZ1460">
            <v>0</v>
          </cell>
          <cell r="EB1460">
            <v>0</v>
          </cell>
          <cell r="ED1460">
            <v>0</v>
          </cell>
          <cell r="EF1460">
            <v>0</v>
          </cell>
          <cell r="EJ1460">
            <v>0</v>
          </cell>
          <cell r="EL1460">
            <v>0</v>
          </cell>
          <cell r="EN1460">
            <v>0</v>
          </cell>
          <cell r="EP1460">
            <v>0</v>
          </cell>
          <cell r="ER1460">
            <v>0</v>
          </cell>
          <cell r="ET1460">
            <v>0</v>
          </cell>
          <cell r="EX1460">
            <v>0</v>
          </cell>
          <cell r="EZ1460">
            <v>0</v>
          </cell>
          <cell r="FD1460">
            <v>0</v>
          </cell>
          <cell r="FF1460">
            <v>0</v>
          </cell>
        </row>
        <row r="1461">
          <cell r="A1461" t="str">
            <v>ROSENLUND 1</v>
          </cell>
          <cell r="B1461" t="str">
            <v>Sverige</v>
          </cell>
          <cell r="G1461">
            <v>30</v>
          </cell>
          <cell r="H1461">
            <v>50</v>
          </cell>
          <cell r="AK1461">
            <v>9.1199999999999992</v>
          </cell>
          <cell r="AL1461">
            <v>25.333333333333332</v>
          </cell>
          <cell r="AN1461">
            <v>0</v>
          </cell>
          <cell r="AO1461">
            <v>2.4</v>
          </cell>
          <cell r="AP1461">
            <v>600</v>
          </cell>
          <cell r="AQ1461">
            <v>4.2</v>
          </cell>
          <cell r="BG1461" t="b">
            <v>0</v>
          </cell>
          <cell r="BO1461" t="b">
            <v>0</v>
          </cell>
          <cell r="CA1461" t="b">
            <v>0</v>
          </cell>
          <cell r="CB1461" t="b">
            <v>0</v>
          </cell>
          <cell r="CD1461" t="b">
            <v>0</v>
          </cell>
          <cell r="CE1461" t="b">
            <v>0</v>
          </cell>
          <cell r="CG1461" t="b">
            <v>0</v>
          </cell>
          <cell r="CH1461" t="b">
            <v>0</v>
          </cell>
          <cell r="CP1461" t="e">
            <v>#N/A</v>
          </cell>
          <cell r="CT1461" t="b">
            <v>0</v>
          </cell>
          <cell r="CV1461" t="b">
            <v>0</v>
          </cell>
          <cell r="CX1461" t="b">
            <v>0</v>
          </cell>
          <cell r="CZ1461" t="b">
            <v>0</v>
          </cell>
          <cell r="DB1461" t="b">
            <v>0</v>
          </cell>
          <cell r="DD1461" t="b">
            <v>0</v>
          </cell>
          <cell r="DF1461" t="b">
            <v>0</v>
          </cell>
          <cell r="DH1461" t="b">
            <v>0</v>
          </cell>
          <cell r="DJ1461" t="b">
            <v>0</v>
          </cell>
          <cell r="DL1461" t="b">
            <v>0</v>
          </cell>
          <cell r="DN1461" t="b">
            <v>0</v>
          </cell>
          <cell r="DP1461" t="b">
            <v>0</v>
          </cell>
          <cell r="DV1461">
            <v>0</v>
          </cell>
          <cell r="DX1461">
            <v>0</v>
          </cell>
          <cell r="DZ1461">
            <v>0</v>
          </cell>
          <cell r="EB1461">
            <v>0</v>
          </cell>
          <cell r="ED1461">
            <v>0</v>
          </cell>
          <cell r="EF1461">
            <v>0</v>
          </cell>
          <cell r="EJ1461">
            <v>0</v>
          </cell>
          <cell r="EL1461">
            <v>0</v>
          </cell>
          <cell r="EN1461">
            <v>0</v>
          </cell>
          <cell r="EP1461">
            <v>0</v>
          </cell>
          <cell r="ER1461">
            <v>0</v>
          </cell>
          <cell r="ET1461">
            <v>0</v>
          </cell>
          <cell r="EX1461">
            <v>0</v>
          </cell>
          <cell r="EZ1461">
            <v>0</v>
          </cell>
          <cell r="FD1461">
            <v>0</v>
          </cell>
          <cell r="FF1461">
            <v>0</v>
          </cell>
        </row>
        <row r="1462">
          <cell r="A1462" t="str">
            <v>RYAVERKET BORAS 1-2</v>
          </cell>
          <cell r="B1462" t="str">
            <v>Sverige</v>
          </cell>
          <cell r="G1462">
            <v>45</v>
          </cell>
          <cell r="H1462">
            <v>112.5</v>
          </cell>
          <cell r="AK1462">
            <v>10.6875</v>
          </cell>
          <cell r="AL1462">
            <v>66.796875</v>
          </cell>
          <cell r="AN1462">
            <v>0</v>
          </cell>
          <cell r="AO1462">
            <v>4.05</v>
          </cell>
          <cell r="AP1462">
            <v>1125</v>
          </cell>
          <cell r="AQ1462">
            <v>8.5500000000000007</v>
          </cell>
          <cell r="BG1462" t="b">
            <v>0</v>
          </cell>
          <cell r="BO1462" t="b">
            <v>0</v>
          </cell>
          <cell r="CA1462" t="b">
            <v>0</v>
          </cell>
          <cell r="CB1462" t="b">
            <v>0</v>
          </cell>
          <cell r="CD1462" t="b">
            <v>0</v>
          </cell>
          <cell r="CE1462" t="b">
            <v>0</v>
          </cell>
          <cell r="CG1462" t="b">
            <v>0</v>
          </cell>
          <cell r="CH1462" t="b">
            <v>0</v>
          </cell>
          <cell r="CP1462" t="str">
            <v>ECWCHBPC</v>
          </cell>
          <cell r="CT1462" t="b">
            <v>0</v>
          </cell>
          <cell r="CV1462" t="b">
            <v>0</v>
          </cell>
          <cell r="CX1462" t="b">
            <v>0</v>
          </cell>
          <cell r="CZ1462" t="b">
            <v>0</v>
          </cell>
          <cell r="DB1462" t="b">
            <v>0</v>
          </cell>
          <cell r="DD1462" t="b">
            <v>0</v>
          </cell>
          <cell r="DF1462" t="b">
            <v>0</v>
          </cell>
          <cell r="DH1462" t="b">
            <v>0</v>
          </cell>
          <cell r="DJ1462" t="b">
            <v>0</v>
          </cell>
          <cell r="DL1462" t="b">
            <v>0</v>
          </cell>
          <cell r="DN1462" t="b">
            <v>0</v>
          </cell>
          <cell r="DP1462" t="b">
            <v>0</v>
          </cell>
          <cell r="DV1462">
            <v>0</v>
          </cell>
          <cell r="DX1462">
            <v>0</v>
          </cell>
          <cell r="DZ1462">
            <v>0</v>
          </cell>
          <cell r="EB1462">
            <v>0</v>
          </cell>
          <cell r="ED1462">
            <v>0</v>
          </cell>
          <cell r="EF1462">
            <v>0</v>
          </cell>
          <cell r="EJ1462">
            <v>0</v>
          </cell>
          <cell r="EL1462">
            <v>0</v>
          </cell>
          <cell r="EN1462">
            <v>0</v>
          </cell>
          <cell r="EP1462">
            <v>0</v>
          </cell>
          <cell r="ER1462">
            <v>0</v>
          </cell>
          <cell r="ET1462">
            <v>0</v>
          </cell>
          <cell r="EX1462">
            <v>0</v>
          </cell>
          <cell r="EZ1462">
            <v>0</v>
          </cell>
          <cell r="FD1462">
            <v>0</v>
          </cell>
          <cell r="FF1462">
            <v>0</v>
          </cell>
        </row>
        <row r="1463">
          <cell r="A1463" t="str">
            <v>SANDVIKSVERKET 2</v>
          </cell>
          <cell r="B1463" t="str">
            <v>Sverige</v>
          </cell>
          <cell r="G1463">
            <v>38</v>
          </cell>
          <cell r="H1463">
            <v>66</v>
          </cell>
          <cell r="AK1463">
            <v>11.913</v>
          </cell>
          <cell r="AL1463">
            <v>35.936999999999998</v>
          </cell>
          <cell r="AN1463">
            <v>0</v>
          </cell>
          <cell r="AO1463">
            <v>3.42</v>
          </cell>
          <cell r="AP1463">
            <v>950</v>
          </cell>
          <cell r="AQ1463">
            <v>5.32</v>
          </cell>
          <cell r="BG1463" t="b">
            <v>0</v>
          </cell>
          <cell r="BO1463" t="b">
            <v>0</v>
          </cell>
          <cell r="CA1463" t="b">
            <v>0</v>
          </cell>
          <cell r="CB1463" t="b">
            <v>0</v>
          </cell>
          <cell r="CD1463" t="b">
            <v>0</v>
          </cell>
          <cell r="CE1463" t="b">
            <v>0</v>
          </cell>
          <cell r="CG1463" t="b">
            <v>0</v>
          </cell>
          <cell r="CH1463" t="b">
            <v>0</v>
          </cell>
          <cell r="CP1463" t="str">
            <v>ECWCHBPC</v>
          </cell>
          <cell r="CT1463" t="b">
            <v>0</v>
          </cell>
          <cell r="CV1463" t="b">
            <v>0</v>
          </cell>
          <cell r="CX1463" t="b">
            <v>0</v>
          </cell>
          <cell r="CZ1463" t="b">
            <v>0</v>
          </cell>
          <cell r="DB1463" t="b">
            <v>0</v>
          </cell>
          <cell r="DD1463" t="b">
            <v>0</v>
          </cell>
          <cell r="DF1463" t="b">
            <v>0</v>
          </cell>
          <cell r="DH1463" t="b">
            <v>0</v>
          </cell>
          <cell r="DJ1463" t="b">
            <v>0</v>
          </cell>
          <cell r="DL1463" t="b">
            <v>0</v>
          </cell>
          <cell r="DN1463" t="b">
            <v>0</v>
          </cell>
          <cell r="DP1463" t="b">
            <v>0</v>
          </cell>
          <cell r="DV1463">
            <v>0</v>
          </cell>
          <cell r="DX1463">
            <v>0</v>
          </cell>
          <cell r="DZ1463">
            <v>0</v>
          </cell>
          <cell r="EB1463">
            <v>0</v>
          </cell>
          <cell r="ED1463">
            <v>0</v>
          </cell>
          <cell r="EF1463">
            <v>0</v>
          </cell>
          <cell r="EJ1463">
            <v>0</v>
          </cell>
          <cell r="EL1463">
            <v>0</v>
          </cell>
          <cell r="EN1463">
            <v>0</v>
          </cell>
          <cell r="EP1463">
            <v>0</v>
          </cell>
          <cell r="ER1463">
            <v>0</v>
          </cell>
          <cell r="ET1463">
            <v>0</v>
          </cell>
          <cell r="EX1463">
            <v>0</v>
          </cell>
          <cell r="EZ1463">
            <v>0</v>
          </cell>
          <cell r="FD1463">
            <v>0</v>
          </cell>
          <cell r="FF1463">
            <v>0</v>
          </cell>
        </row>
        <row r="1464">
          <cell r="A1464" t="str">
            <v>SLITE</v>
          </cell>
          <cell r="B1464" t="str">
            <v>Sverige</v>
          </cell>
          <cell r="G1464">
            <v>32</v>
          </cell>
          <cell r="H1464">
            <v>53.333333333333336</v>
          </cell>
          <cell r="AK1464">
            <v>10.032</v>
          </cell>
          <cell r="AL1464">
            <v>27.866666666666671</v>
          </cell>
          <cell r="AN1464">
            <v>0</v>
          </cell>
          <cell r="AO1464">
            <v>2.56</v>
          </cell>
          <cell r="AP1464">
            <v>640</v>
          </cell>
          <cell r="AQ1464">
            <v>4.4800000000000004</v>
          </cell>
          <cell r="BG1464" t="b">
            <v>0</v>
          </cell>
          <cell r="BO1464" t="b">
            <v>0</v>
          </cell>
          <cell r="CA1464" t="b">
            <v>0</v>
          </cell>
          <cell r="CB1464" t="b">
            <v>0</v>
          </cell>
          <cell r="CD1464" t="b">
            <v>0</v>
          </cell>
          <cell r="CE1464" t="b">
            <v>0</v>
          </cell>
          <cell r="CG1464" t="b">
            <v>0</v>
          </cell>
          <cell r="CH1464" t="b">
            <v>0</v>
          </cell>
          <cell r="CP1464" t="e">
            <v>#N/A</v>
          </cell>
          <cell r="CT1464" t="b">
            <v>0</v>
          </cell>
          <cell r="CV1464" t="b">
            <v>0</v>
          </cell>
          <cell r="CX1464" t="b">
            <v>0</v>
          </cell>
          <cell r="CZ1464" t="b">
            <v>0</v>
          </cell>
          <cell r="DB1464" t="b">
            <v>0</v>
          </cell>
          <cell r="DD1464" t="b">
            <v>0</v>
          </cell>
          <cell r="DF1464" t="b">
            <v>0</v>
          </cell>
          <cell r="DH1464" t="b">
            <v>0</v>
          </cell>
          <cell r="DJ1464" t="b">
            <v>0</v>
          </cell>
          <cell r="DL1464" t="b">
            <v>0</v>
          </cell>
          <cell r="DN1464" t="b">
            <v>0</v>
          </cell>
          <cell r="DP1464" t="b">
            <v>0</v>
          </cell>
          <cell r="DV1464">
            <v>0</v>
          </cell>
          <cell r="DX1464">
            <v>0</v>
          </cell>
          <cell r="DZ1464">
            <v>0</v>
          </cell>
          <cell r="EB1464">
            <v>0</v>
          </cell>
          <cell r="ED1464">
            <v>0</v>
          </cell>
          <cell r="EF1464">
            <v>0</v>
          </cell>
          <cell r="EJ1464">
            <v>0</v>
          </cell>
          <cell r="EL1464">
            <v>0</v>
          </cell>
          <cell r="EN1464">
            <v>0</v>
          </cell>
          <cell r="EP1464">
            <v>0</v>
          </cell>
          <cell r="ER1464">
            <v>0</v>
          </cell>
          <cell r="ET1464">
            <v>0</v>
          </cell>
          <cell r="EX1464">
            <v>0</v>
          </cell>
          <cell r="EZ1464">
            <v>0</v>
          </cell>
          <cell r="FD1464">
            <v>0</v>
          </cell>
          <cell r="FF1464">
            <v>0</v>
          </cell>
        </row>
        <row r="1465">
          <cell r="A1465" t="str">
            <v>SLITE IC 1-2</v>
          </cell>
          <cell r="B1465" t="str">
            <v>Sverige</v>
          </cell>
          <cell r="G1465">
            <v>25.164000000000001</v>
          </cell>
          <cell r="H1465">
            <v>0</v>
          </cell>
          <cell r="AK1465">
            <v>9.5623200000000015</v>
          </cell>
          <cell r="AL1465">
            <v>0</v>
          </cell>
          <cell r="AN1465">
            <v>0</v>
          </cell>
          <cell r="AO1465">
            <v>2.0131200000000002</v>
          </cell>
          <cell r="AP1465">
            <v>880.74</v>
          </cell>
          <cell r="AQ1465">
            <v>2.5164000000000004</v>
          </cell>
          <cell r="BG1465" t="b">
            <v>0</v>
          </cell>
          <cell r="BO1465" t="b">
            <v>0</v>
          </cell>
          <cell r="CA1465" t="b">
            <v>0</v>
          </cell>
          <cell r="CB1465" t="b">
            <v>0</v>
          </cell>
          <cell r="CD1465" t="b">
            <v>0</v>
          </cell>
          <cell r="CE1465" t="b">
            <v>0</v>
          </cell>
          <cell r="CG1465" t="b">
            <v>0</v>
          </cell>
          <cell r="CH1465" t="b">
            <v>0</v>
          </cell>
          <cell r="CP1465" t="e">
            <v>#N/A</v>
          </cell>
          <cell r="CT1465" t="b">
            <v>0</v>
          </cell>
          <cell r="CV1465" t="b">
            <v>0</v>
          </cell>
          <cell r="CX1465" t="b">
            <v>0</v>
          </cell>
          <cell r="CZ1465" t="b">
            <v>0</v>
          </cell>
          <cell r="DB1465" t="b">
            <v>0</v>
          </cell>
          <cell r="DD1465" t="b">
            <v>0</v>
          </cell>
          <cell r="DF1465" t="b">
            <v>0</v>
          </cell>
          <cell r="DH1465" t="b">
            <v>0</v>
          </cell>
          <cell r="DJ1465" t="b">
            <v>0</v>
          </cell>
          <cell r="DL1465" t="b">
            <v>0</v>
          </cell>
          <cell r="DN1465" t="b">
            <v>0</v>
          </cell>
          <cell r="DP1465" t="b">
            <v>0</v>
          </cell>
          <cell r="DV1465">
            <v>0</v>
          </cell>
          <cell r="DX1465">
            <v>0</v>
          </cell>
          <cell r="DZ1465">
            <v>0</v>
          </cell>
          <cell r="EB1465">
            <v>0</v>
          </cell>
          <cell r="ED1465">
            <v>0</v>
          </cell>
          <cell r="EF1465">
            <v>0</v>
          </cell>
          <cell r="EJ1465">
            <v>0</v>
          </cell>
          <cell r="EL1465">
            <v>0</v>
          </cell>
          <cell r="EN1465">
            <v>0</v>
          </cell>
          <cell r="EP1465">
            <v>0</v>
          </cell>
          <cell r="ER1465">
            <v>0</v>
          </cell>
          <cell r="ET1465">
            <v>0</v>
          </cell>
          <cell r="EX1465">
            <v>0</v>
          </cell>
          <cell r="EZ1465">
            <v>0</v>
          </cell>
          <cell r="FD1465">
            <v>0</v>
          </cell>
          <cell r="FF1465">
            <v>0</v>
          </cell>
        </row>
        <row r="1466">
          <cell r="A1466" t="str">
            <v>SLITE IC 3-4</v>
          </cell>
          <cell r="B1466" t="str">
            <v>Sverige</v>
          </cell>
          <cell r="G1466">
            <v>39.78</v>
          </cell>
          <cell r="H1466">
            <v>0</v>
          </cell>
          <cell r="AK1466">
            <v>15.494309999999999</v>
          </cell>
          <cell r="AL1466">
            <v>0</v>
          </cell>
          <cell r="AN1466">
            <v>0</v>
          </cell>
          <cell r="AO1466">
            <v>3.1824000000000003</v>
          </cell>
          <cell r="AP1466">
            <v>1392.3</v>
          </cell>
          <cell r="AQ1466">
            <v>3.9780000000000002</v>
          </cell>
          <cell r="BG1466" t="b">
            <v>0</v>
          </cell>
          <cell r="BO1466" t="b">
            <v>0</v>
          </cell>
          <cell r="CA1466" t="b">
            <v>0</v>
          </cell>
          <cell r="CB1466" t="b">
            <v>0</v>
          </cell>
          <cell r="CD1466" t="b">
            <v>0</v>
          </cell>
          <cell r="CE1466" t="b">
            <v>0</v>
          </cell>
          <cell r="CG1466" t="b">
            <v>0</v>
          </cell>
          <cell r="CH1466" t="b">
            <v>0</v>
          </cell>
          <cell r="CP1466" t="e">
            <v>#N/A</v>
          </cell>
          <cell r="CT1466" t="b">
            <v>0</v>
          </cell>
          <cell r="CV1466" t="b">
            <v>0</v>
          </cell>
          <cell r="CX1466" t="b">
            <v>0</v>
          </cell>
          <cell r="CZ1466" t="b">
            <v>0</v>
          </cell>
          <cell r="DB1466" t="b">
            <v>0</v>
          </cell>
          <cell r="DD1466" t="b">
            <v>0</v>
          </cell>
          <cell r="DF1466" t="b">
            <v>0</v>
          </cell>
          <cell r="DH1466" t="b">
            <v>0</v>
          </cell>
          <cell r="DJ1466" t="b">
            <v>0</v>
          </cell>
          <cell r="DL1466" t="b">
            <v>0</v>
          </cell>
          <cell r="DN1466" t="b">
            <v>0</v>
          </cell>
          <cell r="DP1466" t="b">
            <v>0</v>
          </cell>
          <cell r="DV1466">
            <v>0</v>
          </cell>
          <cell r="DX1466">
            <v>0</v>
          </cell>
          <cell r="DZ1466">
            <v>0</v>
          </cell>
          <cell r="EB1466">
            <v>0</v>
          </cell>
          <cell r="ED1466">
            <v>0</v>
          </cell>
          <cell r="EF1466">
            <v>0</v>
          </cell>
          <cell r="EJ1466">
            <v>0</v>
          </cell>
          <cell r="EL1466">
            <v>0</v>
          </cell>
          <cell r="EN1466">
            <v>0</v>
          </cell>
          <cell r="EP1466">
            <v>0</v>
          </cell>
          <cell r="ER1466">
            <v>0</v>
          </cell>
          <cell r="ET1466">
            <v>0</v>
          </cell>
          <cell r="EX1466">
            <v>0</v>
          </cell>
          <cell r="EZ1466">
            <v>0</v>
          </cell>
          <cell r="FD1466">
            <v>0</v>
          </cell>
          <cell r="FF1466">
            <v>0</v>
          </cell>
        </row>
        <row r="1467">
          <cell r="A1467" t="str">
            <v>SLITE IC 3-4</v>
          </cell>
          <cell r="B1467" t="str">
            <v>Sverige</v>
          </cell>
          <cell r="G1467">
            <v>39.78</v>
          </cell>
          <cell r="H1467">
            <v>0</v>
          </cell>
          <cell r="AK1467">
            <v>15.494309999999999</v>
          </cell>
          <cell r="AL1467">
            <v>0</v>
          </cell>
          <cell r="AN1467">
            <v>0</v>
          </cell>
          <cell r="AO1467">
            <v>3.1824000000000003</v>
          </cell>
          <cell r="AP1467">
            <v>1392.3</v>
          </cell>
          <cell r="AQ1467">
            <v>3.9780000000000002</v>
          </cell>
          <cell r="BG1467" t="b">
            <v>0</v>
          </cell>
          <cell r="BO1467" t="b">
            <v>0</v>
          </cell>
          <cell r="CA1467" t="b">
            <v>0</v>
          </cell>
          <cell r="CB1467" t="b">
            <v>0</v>
          </cell>
          <cell r="CD1467" t="b">
            <v>0</v>
          </cell>
          <cell r="CE1467" t="b">
            <v>0</v>
          </cell>
          <cell r="CG1467" t="b">
            <v>0</v>
          </cell>
          <cell r="CH1467" t="b">
            <v>0</v>
          </cell>
          <cell r="CP1467" t="e">
            <v>#N/A</v>
          </cell>
          <cell r="CT1467" t="b">
            <v>0</v>
          </cell>
          <cell r="CV1467" t="b">
            <v>0</v>
          </cell>
          <cell r="CX1467" t="b">
            <v>0</v>
          </cell>
          <cell r="CZ1467" t="b">
            <v>0</v>
          </cell>
          <cell r="DB1467" t="b">
            <v>0</v>
          </cell>
          <cell r="DD1467" t="b">
            <v>0</v>
          </cell>
          <cell r="DF1467" t="b">
            <v>0</v>
          </cell>
          <cell r="DH1467" t="b">
            <v>0</v>
          </cell>
          <cell r="DJ1467" t="b">
            <v>0</v>
          </cell>
          <cell r="DL1467" t="b">
            <v>0</v>
          </cell>
          <cell r="DN1467" t="b">
            <v>0</v>
          </cell>
          <cell r="DP1467" t="b">
            <v>0</v>
          </cell>
          <cell r="DV1467">
            <v>0</v>
          </cell>
          <cell r="DX1467">
            <v>0</v>
          </cell>
          <cell r="DZ1467">
            <v>0</v>
          </cell>
          <cell r="EB1467">
            <v>0</v>
          </cell>
          <cell r="ED1467">
            <v>0</v>
          </cell>
          <cell r="EF1467">
            <v>0</v>
          </cell>
          <cell r="EJ1467">
            <v>0</v>
          </cell>
          <cell r="EL1467">
            <v>0</v>
          </cell>
          <cell r="EN1467">
            <v>0</v>
          </cell>
          <cell r="EP1467">
            <v>0</v>
          </cell>
          <cell r="ER1467">
            <v>0</v>
          </cell>
          <cell r="ET1467">
            <v>0</v>
          </cell>
          <cell r="EX1467">
            <v>0</v>
          </cell>
          <cell r="EZ1467">
            <v>0</v>
          </cell>
          <cell r="FD1467">
            <v>0</v>
          </cell>
          <cell r="FF1467">
            <v>0</v>
          </cell>
        </row>
        <row r="1468">
          <cell r="A1468" t="str">
            <v>STENUNGSUND 1</v>
          </cell>
          <cell r="B1468" t="str">
            <v>Sverige</v>
          </cell>
          <cell r="G1468">
            <v>150</v>
          </cell>
          <cell r="H1468">
            <v>0</v>
          </cell>
          <cell r="AK1468">
            <v>49.874999999999993</v>
          </cell>
          <cell r="AL1468">
            <v>0</v>
          </cell>
          <cell r="AN1468">
            <v>0</v>
          </cell>
          <cell r="AO1468">
            <v>12</v>
          </cell>
          <cell r="AP1468">
            <v>3000</v>
          </cell>
          <cell r="AQ1468">
            <v>21.000000000000004</v>
          </cell>
          <cell r="BG1468" t="b">
            <v>0</v>
          </cell>
          <cell r="BO1468" t="b">
            <v>0</v>
          </cell>
          <cell r="CA1468" t="b">
            <v>0</v>
          </cell>
          <cell r="CB1468" t="b">
            <v>0</v>
          </cell>
          <cell r="CD1468" t="b">
            <v>0</v>
          </cell>
          <cell r="CE1468" t="b">
            <v>0</v>
          </cell>
          <cell r="CG1468" t="b">
            <v>0</v>
          </cell>
          <cell r="CH1468" t="b">
            <v>0</v>
          </cell>
          <cell r="CP1468" t="e">
            <v>#N/A</v>
          </cell>
          <cell r="CT1468" t="b">
            <v>0</v>
          </cell>
          <cell r="CV1468" t="b">
            <v>0</v>
          </cell>
          <cell r="CX1468" t="b">
            <v>0</v>
          </cell>
          <cell r="CZ1468" t="b">
            <v>0</v>
          </cell>
          <cell r="DB1468" t="b">
            <v>0</v>
          </cell>
          <cell r="DD1468" t="b">
            <v>0</v>
          </cell>
          <cell r="DF1468" t="b">
            <v>0</v>
          </cell>
          <cell r="DH1468" t="b">
            <v>0</v>
          </cell>
          <cell r="DJ1468" t="b">
            <v>0</v>
          </cell>
          <cell r="DL1468" t="b">
            <v>0</v>
          </cell>
          <cell r="DN1468" t="b">
            <v>0</v>
          </cell>
          <cell r="DP1468" t="b">
            <v>0</v>
          </cell>
          <cell r="DV1468">
            <v>0</v>
          </cell>
          <cell r="DX1468">
            <v>0</v>
          </cell>
          <cell r="DZ1468">
            <v>0</v>
          </cell>
          <cell r="EB1468">
            <v>0</v>
          </cell>
          <cell r="ED1468">
            <v>0</v>
          </cell>
          <cell r="EF1468">
            <v>0</v>
          </cell>
          <cell r="EJ1468">
            <v>0</v>
          </cell>
          <cell r="EL1468">
            <v>0</v>
          </cell>
          <cell r="EN1468">
            <v>0</v>
          </cell>
          <cell r="EP1468">
            <v>0</v>
          </cell>
          <cell r="ER1468">
            <v>0</v>
          </cell>
          <cell r="ET1468">
            <v>0</v>
          </cell>
          <cell r="EX1468">
            <v>0</v>
          </cell>
          <cell r="EZ1468">
            <v>0</v>
          </cell>
          <cell r="FD1468">
            <v>0</v>
          </cell>
          <cell r="FF1468">
            <v>0</v>
          </cell>
        </row>
        <row r="1469">
          <cell r="A1469" t="str">
            <v>STENUNGSUND 1</v>
          </cell>
          <cell r="B1469" t="str">
            <v>Sverige</v>
          </cell>
          <cell r="G1469">
            <v>150</v>
          </cell>
          <cell r="H1469">
            <v>0</v>
          </cell>
          <cell r="AK1469">
            <v>49.874999999999993</v>
          </cell>
          <cell r="AL1469">
            <v>0</v>
          </cell>
          <cell r="AN1469">
            <v>0</v>
          </cell>
          <cell r="AO1469">
            <v>12</v>
          </cell>
          <cell r="AP1469">
            <v>3000</v>
          </cell>
          <cell r="AQ1469">
            <v>28.5</v>
          </cell>
          <cell r="BG1469" t="b">
            <v>0</v>
          </cell>
          <cell r="BO1469" t="b">
            <v>0</v>
          </cell>
          <cell r="CA1469" t="b">
            <v>0</v>
          </cell>
          <cell r="CB1469" t="b">
            <v>0</v>
          </cell>
          <cell r="CD1469" t="b">
            <v>0</v>
          </cell>
          <cell r="CE1469" t="b">
            <v>0</v>
          </cell>
          <cell r="CG1469" t="b">
            <v>0</v>
          </cell>
          <cell r="CH1469" t="b">
            <v>0</v>
          </cell>
          <cell r="CP1469" t="e">
            <v>#N/A</v>
          </cell>
          <cell r="CT1469" t="b">
            <v>0</v>
          </cell>
          <cell r="CV1469" t="b">
            <v>0</v>
          </cell>
          <cell r="CX1469" t="b">
            <v>0</v>
          </cell>
          <cell r="CZ1469" t="b">
            <v>0</v>
          </cell>
          <cell r="DB1469" t="b">
            <v>0</v>
          </cell>
          <cell r="DD1469" t="b">
            <v>0</v>
          </cell>
          <cell r="DF1469" t="b">
            <v>0</v>
          </cell>
          <cell r="DH1469" t="b">
            <v>0</v>
          </cell>
          <cell r="DJ1469" t="b">
            <v>0</v>
          </cell>
          <cell r="DL1469" t="b">
            <v>0</v>
          </cell>
          <cell r="DN1469" t="b">
            <v>0</v>
          </cell>
          <cell r="DP1469" t="b">
            <v>0</v>
          </cell>
          <cell r="DV1469">
            <v>0</v>
          </cell>
          <cell r="DX1469">
            <v>0</v>
          </cell>
          <cell r="DZ1469">
            <v>0</v>
          </cell>
          <cell r="EB1469">
            <v>0</v>
          </cell>
          <cell r="ED1469">
            <v>0</v>
          </cell>
          <cell r="EF1469">
            <v>0</v>
          </cell>
          <cell r="EJ1469">
            <v>0</v>
          </cell>
          <cell r="EL1469">
            <v>0</v>
          </cell>
          <cell r="EN1469">
            <v>0</v>
          </cell>
          <cell r="EP1469">
            <v>0</v>
          </cell>
          <cell r="ER1469">
            <v>0</v>
          </cell>
          <cell r="ET1469">
            <v>0</v>
          </cell>
          <cell r="EX1469">
            <v>0</v>
          </cell>
          <cell r="EZ1469">
            <v>0</v>
          </cell>
          <cell r="FD1469">
            <v>0</v>
          </cell>
          <cell r="FF1469">
            <v>0</v>
          </cell>
        </row>
        <row r="1470">
          <cell r="A1470" t="str">
            <v>STENUNGSUND 2</v>
          </cell>
          <cell r="B1470" t="str">
            <v>Sverige</v>
          </cell>
          <cell r="G1470">
            <v>150</v>
          </cell>
          <cell r="H1470">
            <v>0</v>
          </cell>
          <cell r="AK1470">
            <v>51.3</v>
          </cell>
          <cell r="AL1470">
            <v>0</v>
          </cell>
          <cell r="AN1470">
            <v>0</v>
          </cell>
          <cell r="AO1470">
            <v>12</v>
          </cell>
          <cell r="AP1470">
            <v>3000</v>
          </cell>
          <cell r="AQ1470">
            <v>21.000000000000004</v>
          </cell>
          <cell r="BG1470" t="b">
            <v>0</v>
          </cell>
          <cell r="BO1470" t="b">
            <v>0</v>
          </cell>
          <cell r="CA1470" t="b">
            <v>0</v>
          </cell>
          <cell r="CB1470" t="b">
            <v>0</v>
          </cell>
          <cell r="CD1470" t="b">
            <v>0</v>
          </cell>
          <cell r="CE1470" t="b">
            <v>0</v>
          </cell>
          <cell r="CG1470" t="b">
            <v>0</v>
          </cell>
          <cell r="CH1470" t="b">
            <v>0</v>
          </cell>
          <cell r="CP1470" t="e">
            <v>#N/A</v>
          </cell>
          <cell r="CT1470" t="b">
            <v>0</v>
          </cell>
          <cell r="CV1470" t="b">
            <v>0</v>
          </cell>
          <cell r="CX1470" t="b">
            <v>0</v>
          </cell>
          <cell r="CZ1470" t="b">
            <v>0</v>
          </cell>
          <cell r="DB1470" t="b">
            <v>0</v>
          </cell>
          <cell r="DD1470" t="b">
            <v>0</v>
          </cell>
          <cell r="DF1470" t="b">
            <v>0</v>
          </cell>
          <cell r="DH1470" t="b">
            <v>0</v>
          </cell>
          <cell r="DJ1470" t="b">
            <v>0</v>
          </cell>
          <cell r="DL1470" t="b">
            <v>0</v>
          </cell>
          <cell r="DN1470" t="b">
            <v>0</v>
          </cell>
          <cell r="DP1470" t="b">
            <v>0</v>
          </cell>
          <cell r="DV1470">
            <v>0</v>
          </cell>
          <cell r="DX1470">
            <v>0</v>
          </cell>
          <cell r="DZ1470">
            <v>0</v>
          </cell>
          <cell r="EB1470">
            <v>0</v>
          </cell>
          <cell r="ED1470">
            <v>0</v>
          </cell>
          <cell r="EF1470">
            <v>0</v>
          </cell>
          <cell r="EJ1470">
            <v>0</v>
          </cell>
          <cell r="EL1470">
            <v>0</v>
          </cell>
          <cell r="EN1470">
            <v>0</v>
          </cell>
          <cell r="EP1470">
            <v>0</v>
          </cell>
          <cell r="ER1470">
            <v>0</v>
          </cell>
          <cell r="ET1470">
            <v>0</v>
          </cell>
          <cell r="EX1470">
            <v>0</v>
          </cell>
          <cell r="EZ1470">
            <v>0</v>
          </cell>
          <cell r="FD1470">
            <v>0</v>
          </cell>
          <cell r="FF1470">
            <v>0</v>
          </cell>
        </row>
        <row r="1471">
          <cell r="A1471" t="str">
            <v>STENUNGSUND 2</v>
          </cell>
          <cell r="B1471" t="str">
            <v>Sverige</v>
          </cell>
          <cell r="G1471">
            <v>150</v>
          </cell>
          <cell r="H1471">
            <v>0</v>
          </cell>
          <cell r="AK1471">
            <v>51.3</v>
          </cell>
          <cell r="AL1471">
            <v>0</v>
          </cell>
          <cell r="AN1471">
            <v>0</v>
          </cell>
          <cell r="AO1471">
            <v>12</v>
          </cell>
          <cell r="AP1471">
            <v>3000</v>
          </cell>
          <cell r="AQ1471">
            <v>28.5</v>
          </cell>
          <cell r="BG1471" t="b">
            <v>0</v>
          </cell>
          <cell r="BO1471" t="b">
            <v>0</v>
          </cell>
          <cell r="CA1471" t="b">
            <v>0</v>
          </cell>
          <cell r="CB1471" t="b">
            <v>0</v>
          </cell>
          <cell r="CD1471" t="b">
            <v>0</v>
          </cell>
          <cell r="CE1471" t="b">
            <v>0</v>
          </cell>
          <cell r="CG1471" t="b">
            <v>0</v>
          </cell>
          <cell r="CH1471" t="b">
            <v>0</v>
          </cell>
          <cell r="CP1471" t="e">
            <v>#N/A</v>
          </cell>
          <cell r="CT1471" t="b">
            <v>0</v>
          </cell>
          <cell r="CV1471" t="b">
            <v>0</v>
          </cell>
          <cell r="CX1471" t="b">
            <v>0</v>
          </cell>
          <cell r="CZ1471" t="b">
            <v>0</v>
          </cell>
          <cell r="DB1471" t="b">
            <v>0</v>
          </cell>
          <cell r="DD1471" t="b">
            <v>0</v>
          </cell>
          <cell r="DF1471" t="b">
            <v>0</v>
          </cell>
          <cell r="DH1471" t="b">
            <v>0</v>
          </cell>
          <cell r="DJ1471" t="b">
            <v>0</v>
          </cell>
          <cell r="DL1471" t="b">
            <v>0</v>
          </cell>
          <cell r="DN1471" t="b">
            <v>0</v>
          </cell>
          <cell r="DP1471" t="b">
            <v>0</v>
          </cell>
          <cell r="DV1471">
            <v>0</v>
          </cell>
          <cell r="DX1471">
            <v>0</v>
          </cell>
          <cell r="DZ1471">
            <v>0</v>
          </cell>
          <cell r="EB1471">
            <v>0</v>
          </cell>
          <cell r="ED1471">
            <v>0</v>
          </cell>
          <cell r="EF1471">
            <v>0</v>
          </cell>
          <cell r="EJ1471">
            <v>0</v>
          </cell>
          <cell r="EL1471">
            <v>0</v>
          </cell>
          <cell r="EN1471">
            <v>0</v>
          </cell>
          <cell r="EP1471">
            <v>0</v>
          </cell>
          <cell r="ER1471">
            <v>0</v>
          </cell>
          <cell r="ET1471">
            <v>0</v>
          </cell>
          <cell r="EX1471">
            <v>0</v>
          </cell>
          <cell r="EZ1471">
            <v>0</v>
          </cell>
          <cell r="FD1471">
            <v>0</v>
          </cell>
          <cell r="FF1471">
            <v>0</v>
          </cell>
        </row>
        <row r="1472">
          <cell r="A1472" t="str">
            <v>STENUNGSUND 3</v>
          </cell>
          <cell r="B1472" t="str">
            <v>Sverige</v>
          </cell>
          <cell r="G1472">
            <v>260</v>
          </cell>
          <cell r="H1472">
            <v>0</v>
          </cell>
          <cell r="AK1472">
            <v>91.39</v>
          </cell>
          <cell r="AL1472">
            <v>0</v>
          </cell>
          <cell r="AN1472">
            <v>0</v>
          </cell>
          <cell r="AO1472">
            <v>20.8</v>
          </cell>
          <cell r="AP1472">
            <v>5200</v>
          </cell>
          <cell r="AQ1472">
            <v>36.400000000000006</v>
          </cell>
          <cell r="BG1472" t="b">
            <v>0</v>
          </cell>
          <cell r="BO1472" t="b">
            <v>0</v>
          </cell>
          <cell r="CA1472" t="b">
            <v>0</v>
          </cell>
          <cell r="CB1472" t="b">
            <v>0</v>
          </cell>
          <cell r="CD1472" t="b">
            <v>0</v>
          </cell>
          <cell r="CE1472" t="b">
            <v>0</v>
          </cell>
          <cell r="CG1472" t="b">
            <v>0</v>
          </cell>
          <cell r="CH1472" t="b">
            <v>0</v>
          </cell>
          <cell r="CP1472" t="e">
            <v>#N/A</v>
          </cell>
          <cell r="CT1472" t="b">
            <v>0</v>
          </cell>
          <cell r="CV1472" t="b">
            <v>0</v>
          </cell>
          <cell r="CX1472" t="b">
            <v>0</v>
          </cell>
          <cell r="CZ1472" t="b">
            <v>0</v>
          </cell>
          <cell r="DB1472" t="b">
            <v>0</v>
          </cell>
          <cell r="DD1472" t="b">
            <v>0</v>
          </cell>
          <cell r="DF1472" t="b">
            <v>0</v>
          </cell>
          <cell r="DH1472" t="b">
            <v>0</v>
          </cell>
          <cell r="DJ1472" t="b">
            <v>0</v>
          </cell>
          <cell r="DL1472" t="b">
            <v>0</v>
          </cell>
          <cell r="DN1472" t="b">
            <v>0</v>
          </cell>
          <cell r="DP1472" t="b">
            <v>0</v>
          </cell>
          <cell r="DV1472">
            <v>0</v>
          </cell>
          <cell r="DX1472">
            <v>0</v>
          </cell>
          <cell r="DZ1472">
            <v>0</v>
          </cell>
          <cell r="EB1472">
            <v>0</v>
          </cell>
          <cell r="ED1472">
            <v>0</v>
          </cell>
          <cell r="EF1472">
            <v>0</v>
          </cell>
          <cell r="EJ1472">
            <v>0</v>
          </cell>
          <cell r="EL1472">
            <v>0</v>
          </cell>
          <cell r="EN1472">
            <v>0</v>
          </cell>
          <cell r="EP1472">
            <v>0</v>
          </cell>
          <cell r="ER1472">
            <v>0</v>
          </cell>
          <cell r="ET1472">
            <v>0</v>
          </cell>
          <cell r="EX1472">
            <v>0</v>
          </cell>
          <cell r="EZ1472">
            <v>0</v>
          </cell>
          <cell r="FD1472">
            <v>0</v>
          </cell>
          <cell r="FF1472">
            <v>0</v>
          </cell>
        </row>
        <row r="1473">
          <cell r="A1473" t="str">
            <v>STENUNGSUND 3</v>
          </cell>
          <cell r="B1473" t="str">
            <v>Sverige</v>
          </cell>
          <cell r="G1473">
            <v>260</v>
          </cell>
          <cell r="H1473">
            <v>0</v>
          </cell>
          <cell r="AK1473">
            <v>91.39</v>
          </cell>
          <cell r="AL1473">
            <v>0</v>
          </cell>
          <cell r="AN1473">
            <v>0</v>
          </cell>
          <cell r="AO1473">
            <v>20.8</v>
          </cell>
          <cell r="AP1473">
            <v>5200</v>
          </cell>
          <cell r="AQ1473">
            <v>49.4</v>
          </cell>
          <cell r="BG1473" t="b">
            <v>0</v>
          </cell>
          <cell r="BO1473" t="b">
            <v>0</v>
          </cell>
          <cell r="CA1473" t="b">
            <v>0</v>
          </cell>
          <cell r="CB1473" t="b">
            <v>0</v>
          </cell>
          <cell r="CD1473" t="b">
            <v>0</v>
          </cell>
          <cell r="CE1473" t="b">
            <v>0</v>
          </cell>
          <cell r="CG1473" t="b">
            <v>0</v>
          </cell>
          <cell r="CH1473" t="b">
            <v>0</v>
          </cell>
          <cell r="CP1473" t="e">
            <v>#N/A</v>
          </cell>
          <cell r="CT1473" t="b">
            <v>0</v>
          </cell>
          <cell r="CV1473" t="b">
            <v>0</v>
          </cell>
          <cell r="CX1473" t="b">
            <v>0</v>
          </cell>
          <cell r="CZ1473" t="b">
            <v>0</v>
          </cell>
          <cell r="DB1473" t="b">
            <v>0</v>
          </cell>
          <cell r="DD1473" t="b">
            <v>0</v>
          </cell>
          <cell r="DF1473" t="b">
            <v>0</v>
          </cell>
          <cell r="DH1473" t="b">
            <v>0</v>
          </cell>
          <cell r="DJ1473" t="b">
            <v>0</v>
          </cell>
          <cell r="DL1473" t="b">
            <v>0</v>
          </cell>
          <cell r="DN1473" t="b">
            <v>0</v>
          </cell>
          <cell r="DP1473" t="b">
            <v>0</v>
          </cell>
          <cell r="DV1473">
            <v>0</v>
          </cell>
          <cell r="DX1473">
            <v>0</v>
          </cell>
          <cell r="DZ1473">
            <v>0</v>
          </cell>
          <cell r="EB1473">
            <v>0</v>
          </cell>
          <cell r="ED1473">
            <v>0</v>
          </cell>
          <cell r="EF1473">
            <v>0</v>
          </cell>
          <cell r="EJ1473">
            <v>0</v>
          </cell>
          <cell r="EL1473">
            <v>0</v>
          </cell>
          <cell r="EN1473">
            <v>0</v>
          </cell>
          <cell r="EP1473">
            <v>0</v>
          </cell>
          <cell r="ER1473">
            <v>0</v>
          </cell>
          <cell r="ET1473">
            <v>0</v>
          </cell>
          <cell r="EX1473">
            <v>0</v>
          </cell>
          <cell r="EZ1473">
            <v>0</v>
          </cell>
          <cell r="FD1473">
            <v>0</v>
          </cell>
          <cell r="FF1473">
            <v>0</v>
          </cell>
        </row>
        <row r="1474">
          <cell r="A1474" t="str">
            <v>STENUNGSUND 4</v>
          </cell>
          <cell r="B1474" t="str">
            <v>Sverige</v>
          </cell>
          <cell r="G1474">
            <v>260</v>
          </cell>
          <cell r="H1474">
            <v>0</v>
          </cell>
          <cell r="AK1474">
            <v>98.8</v>
          </cell>
          <cell r="AL1474">
            <v>0</v>
          </cell>
          <cell r="AN1474">
            <v>0</v>
          </cell>
          <cell r="AO1474">
            <v>20.8</v>
          </cell>
          <cell r="AP1474">
            <v>5200</v>
          </cell>
          <cell r="AQ1474">
            <v>36.400000000000006</v>
          </cell>
          <cell r="BG1474" t="b">
            <v>0</v>
          </cell>
          <cell r="BO1474" t="b">
            <v>0</v>
          </cell>
          <cell r="CA1474" t="b">
            <v>0</v>
          </cell>
          <cell r="CB1474" t="b">
            <v>0</v>
          </cell>
          <cell r="CD1474" t="b">
            <v>0</v>
          </cell>
          <cell r="CE1474" t="b">
            <v>0</v>
          </cell>
          <cell r="CG1474" t="b">
            <v>0</v>
          </cell>
          <cell r="CH1474" t="b">
            <v>0</v>
          </cell>
          <cell r="CP1474" t="e">
            <v>#N/A</v>
          </cell>
          <cell r="CT1474" t="b">
            <v>0</v>
          </cell>
          <cell r="CV1474" t="b">
            <v>0</v>
          </cell>
          <cell r="CX1474" t="b">
            <v>0</v>
          </cell>
          <cell r="CZ1474" t="b">
            <v>0</v>
          </cell>
          <cell r="DB1474" t="b">
            <v>0</v>
          </cell>
          <cell r="DD1474" t="b">
            <v>0</v>
          </cell>
          <cell r="DF1474" t="b">
            <v>0</v>
          </cell>
          <cell r="DH1474" t="b">
            <v>0</v>
          </cell>
          <cell r="DJ1474" t="b">
            <v>0</v>
          </cell>
          <cell r="DL1474" t="b">
            <v>0</v>
          </cell>
          <cell r="DN1474" t="b">
            <v>0</v>
          </cell>
          <cell r="DP1474" t="b">
            <v>0</v>
          </cell>
          <cell r="DV1474">
            <v>0</v>
          </cell>
          <cell r="DX1474">
            <v>0</v>
          </cell>
          <cell r="DZ1474">
            <v>0</v>
          </cell>
          <cell r="EB1474">
            <v>0</v>
          </cell>
          <cell r="ED1474">
            <v>0</v>
          </cell>
          <cell r="EF1474">
            <v>0</v>
          </cell>
          <cell r="EJ1474">
            <v>0</v>
          </cell>
          <cell r="EL1474">
            <v>0</v>
          </cell>
          <cell r="EN1474">
            <v>0</v>
          </cell>
          <cell r="EP1474">
            <v>0</v>
          </cell>
          <cell r="ER1474">
            <v>0</v>
          </cell>
          <cell r="ET1474">
            <v>0</v>
          </cell>
          <cell r="EX1474">
            <v>0</v>
          </cell>
          <cell r="EZ1474">
            <v>0</v>
          </cell>
          <cell r="FD1474">
            <v>0</v>
          </cell>
          <cell r="FF1474">
            <v>0</v>
          </cell>
        </row>
        <row r="1475">
          <cell r="A1475" t="str">
            <v>STENUNGSUND 4</v>
          </cell>
          <cell r="B1475" t="str">
            <v>Sverige</v>
          </cell>
          <cell r="G1475">
            <v>260</v>
          </cell>
          <cell r="H1475">
            <v>0</v>
          </cell>
          <cell r="AK1475">
            <v>98.8</v>
          </cell>
          <cell r="AL1475">
            <v>0</v>
          </cell>
          <cell r="AN1475">
            <v>0</v>
          </cell>
          <cell r="AO1475">
            <v>20.8</v>
          </cell>
          <cell r="AP1475">
            <v>5200</v>
          </cell>
          <cell r="AQ1475">
            <v>49.4</v>
          </cell>
          <cell r="BG1475" t="b">
            <v>0</v>
          </cell>
          <cell r="BO1475" t="b">
            <v>0</v>
          </cell>
          <cell r="CA1475" t="b">
            <v>0</v>
          </cell>
          <cell r="CB1475" t="b">
            <v>0</v>
          </cell>
          <cell r="CD1475" t="b">
            <v>0</v>
          </cell>
          <cell r="CE1475" t="b">
            <v>0</v>
          </cell>
          <cell r="CG1475" t="b">
            <v>0</v>
          </cell>
          <cell r="CH1475" t="b">
            <v>0</v>
          </cell>
          <cell r="CP1475" t="e">
            <v>#N/A</v>
          </cell>
          <cell r="CT1475" t="b">
            <v>0</v>
          </cell>
          <cell r="CV1475" t="b">
            <v>0</v>
          </cell>
          <cell r="CX1475" t="b">
            <v>0</v>
          </cell>
          <cell r="CZ1475" t="b">
            <v>0</v>
          </cell>
          <cell r="DB1475" t="b">
            <v>0</v>
          </cell>
          <cell r="DD1475" t="b">
            <v>0</v>
          </cell>
          <cell r="DF1475" t="b">
            <v>0</v>
          </cell>
          <cell r="DH1475" t="b">
            <v>0</v>
          </cell>
          <cell r="DJ1475" t="b">
            <v>0</v>
          </cell>
          <cell r="DL1475" t="b">
            <v>0</v>
          </cell>
          <cell r="DN1475" t="b">
            <v>0</v>
          </cell>
          <cell r="DP1475" t="b">
            <v>0</v>
          </cell>
          <cell r="DV1475">
            <v>0</v>
          </cell>
          <cell r="DX1475">
            <v>0</v>
          </cell>
          <cell r="DZ1475">
            <v>0</v>
          </cell>
          <cell r="EB1475">
            <v>0</v>
          </cell>
          <cell r="ED1475">
            <v>0</v>
          </cell>
          <cell r="EF1475">
            <v>0</v>
          </cell>
          <cell r="EJ1475">
            <v>0</v>
          </cell>
          <cell r="EL1475">
            <v>0</v>
          </cell>
          <cell r="EN1475">
            <v>0</v>
          </cell>
          <cell r="EP1475">
            <v>0</v>
          </cell>
          <cell r="ER1475">
            <v>0</v>
          </cell>
          <cell r="ET1475">
            <v>0</v>
          </cell>
          <cell r="EX1475">
            <v>0</v>
          </cell>
          <cell r="EZ1475">
            <v>0</v>
          </cell>
          <cell r="FD1475">
            <v>0</v>
          </cell>
          <cell r="FF1475">
            <v>0</v>
          </cell>
        </row>
        <row r="1476">
          <cell r="A1476" t="str">
            <v>STOCKHOLM GT 3-4</v>
          </cell>
          <cell r="B1476" t="str">
            <v>Sverige</v>
          </cell>
          <cell r="G1476">
            <v>34</v>
          </cell>
          <cell r="H1476">
            <v>0</v>
          </cell>
          <cell r="AK1476">
            <v>10.336</v>
          </cell>
          <cell r="AL1476">
            <v>0</v>
          </cell>
          <cell r="AN1476">
            <v>0</v>
          </cell>
          <cell r="AO1476">
            <v>1.36</v>
          </cell>
          <cell r="AP1476">
            <v>510</v>
          </cell>
          <cell r="AQ1476">
            <v>2.72</v>
          </cell>
          <cell r="BG1476" t="b">
            <v>0</v>
          </cell>
          <cell r="BO1476" t="b">
            <v>0</v>
          </cell>
          <cell r="CA1476" t="b">
            <v>0</v>
          </cell>
          <cell r="CB1476" t="b">
            <v>0</v>
          </cell>
          <cell r="CD1476" t="b">
            <v>0</v>
          </cell>
          <cell r="CE1476" t="b">
            <v>0</v>
          </cell>
          <cell r="CG1476" t="b">
            <v>0</v>
          </cell>
          <cell r="CH1476" t="b">
            <v>0</v>
          </cell>
          <cell r="CP1476" t="e">
            <v>#N/A</v>
          </cell>
          <cell r="CT1476" t="b">
            <v>0</v>
          </cell>
          <cell r="CV1476" t="b">
            <v>0</v>
          </cell>
          <cell r="CX1476" t="b">
            <v>0</v>
          </cell>
          <cell r="CZ1476" t="b">
            <v>0</v>
          </cell>
          <cell r="DB1476" t="b">
            <v>0</v>
          </cell>
          <cell r="DD1476" t="b">
            <v>0</v>
          </cell>
          <cell r="DF1476" t="b">
            <v>0</v>
          </cell>
          <cell r="DH1476" t="b">
            <v>0</v>
          </cell>
          <cell r="DJ1476" t="b">
            <v>0</v>
          </cell>
          <cell r="DL1476" t="b">
            <v>0</v>
          </cell>
          <cell r="DN1476" t="b">
            <v>0</v>
          </cell>
          <cell r="DP1476" t="b">
            <v>0</v>
          </cell>
          <cell r="DV1476">
            <v>0</v>
          </cell>
          <cell r="DX1476">
            <v>0</v>
          </cell>
          <cell r="DZ1476">
            <v>0</v>
          </cell>
          <cell r="EB1476">
            <v>0</v>
          </cell>
          <cell r="ED1476">
            <v>0</v>
          </cell>
          <cell r="EF1476">
            <v>0</v>
          </cell>
          <cell r="EJ1476">
            <v>0</v>
          </cell>
          <cell r="EL1476">
            <v>0</v>
          </cell>
          <cell r="EN1476">
            <v>0</v>
          </cell>
          <cell r="EP1476">
            <v>0</v>
          </cell>
          <cell r="ER1476">
            <v>0</v>
          </cell>
          <cell r="ET1476">
            <v>0</v>
          </cell>
          <cell r="EX1476">
            <v>0</v>
          </cell>
          <cell r="EZ1476">
            <v>0</v>
          </cell>
          <cell r="FD1476">
            <v>0</v>
          </cell>
          <cell r="FF1476">
            <v>0</v>
          </cell>
        </row>
        <row r="1477">
          <cell r="A1477" t="str">
            <v>STOCKHOLM GT 3-4</v>
          </cell>
          <cell r="B1477" t="str">
            <v>Sverige</v>
          </cell>
          <cell r="G1477">
            <v>34</v>
          </cell>
          <cell r="H1477">
            <v>0</v>
          </cell>
          <cell r="AK1477">
            <v>10.336</v>
          </cell>
          <cell r="AL1477">
            <v>0</v>
          </cell>
          <cell r="AN1477">
            <v>0</v>
          </cell>
          <cell r="AO1477">
            <v>1.36</v>
          </cell>
          <cell r="AP1477">
            <v>510</v>
          </cell>
          <cell r="AQ1477">
            <v>2.72</v>
          </cell>
          <cell r="BG1477" t="b">
            <v>0</v>
          </cell>
          <cell r="BO1477" t="b">
            <v>0</v>
          </cell>
          <cell r="CA1477" t="b">
            <v>0</v>
          </cell>
          <cell r="CB1477" t="b">
            <v>0</v>
          </cell>
          <cell r="CD1477" t="b">
            <v>0</v>
          </cell>
          <cell r="CE1477" t="b">
            <v>0</v>
          </cell>
          <cell r="CG1477" t="b">
            <v>0</v>
          </cell>
          <cell r="CH1477" t="b">
            <v>0</v>
          </cell>
          <cell r="CP1477" t="e">
            <v>#N/A</v>
          </cell>
          <cell r="CT1477" t="b">
            <v>0</v>
          </cell>
          <cell r="CV1477" t="b">
            <v>0</v>
          </cell>
          <cell r="CX1477" t="b">
            <v>0</v>
          </cell>
          <cell r="CZ1477" t="b">
            <v>0</v>
          </cell>
          <cell r="DB1477" t="b">
            <v>0</v>
          </cell>
          <cell r="DD1477" t="b">
            <v>0</v>
          </cell>
          <cell r="DF1477" t="b">
            <v>0</v>
          </cell>
          <cell r="DH1477" t="b">
            <v>0</v>
          </cell>
          <cell r="DJ1477" t="b">
            <v>0</v>
          </cell>
          <cell r="DL1477" t="b">
            <v>0</v>
          </cell>
          <cell r="DN1477" t="b">
            <v>0</v>
          </cell>
          <cell r="DP1477" t="b">
            <v>0</v>
          </cell>
          <cell r="DV1477">
            <v>0</v>
          </cell>
          <cell r="DX1477">
            <v>0</v>
          </cell>
          <cell r="DZ1477">
            <v>0</v>
          </cell>
          <cell r="EB1477">
            <v>0</v>
          </cell>
          <cell r="ED1477">
            <v>0</v>
          </cell>
          <cell r="EF1477">
            <v>0</v>
          </cell>
          <cell r="EJ1477">
            <v>0</v>
          </cell>
          <cell r="EL1477">
            <v>0</v>
          </cell>
          <cell r="EN1477">
            <v>0</v>
          </cell>
          <cell r="EP1477">
            <v>0</v>
          </cell>
          <cell r="ER1477">
            <v>0</v>
          </cell>
          <cell r="ET1477">
            <v>0</v>
          </cell>
          <cell r="EX1477">
            <v>0</v>
          </cell>
          <cell r="EZ1477">
            <v>0</v>
          </cell>
          <cell r="FD1477">
            <v>0</v>
          </cell>
          <cell r="FF1477">
            <v>0</v>
          </cell>
        </row>
        <row r="1478">
          <cell r="A1478" t="str">
            <v>SUNDSVALL GT 1</v>
          </cell>
          <cell r="B1478" t="str">
            <v>Sverige</v>
          </cell>
          <cell r="G1478">
            <v>41.5</v>
          </cell>
          <cell r="H1478">
            <v>0</v>
          </cell>
          <cell r="AK1478">
            <v>9.0677500000000002</v>
          </cell>
          <cell r="AL1478">
            <v>0</v>
          </cell>
          <cell r="AN1478">
            <v>0</v>
          </cell>
          <cell r="AO1478">
            <v>1.6600000000000001</v>
          </cell>
          <cell r="AP1478">
            <v>622.5</v>
          </cell>
          <cell r="AQ1478">
            <v>3.3200000000000003</v>
          </cell>
          <cell r="BG1478" t="b">
            <v>0</v>
          </cell>
          <cell r="BO1478" t="b">
            <v>0</v>
          </cell>
          <cell r="CA1478" t="b">
            <v>0</v>
          </cell>
          <cell r="CB1478" t="b">
            <v>0</v>
          </cell>
          <cell r="CD1478" t="b">
            <v>0</v>
          </cell>
          <cell r="CE1478" t="b">
            <v>0</v>
          </cell>
          <cell r="CG1478" t="b">
            <v>0</v>
          </cell>
          <cell r="CH1478" t="b">
            <v>0</v>
          </cell>
          <cell r="CP1478" t="e">
            <v>#N/A</v>
          </cell>
          <cell r="CT1478" t="b">
            <v>0</v>
          </cell>
          <cell r="CV1478" t="b">
            <v>0</v>
          </cell>
          <cell r="CX1478" t="b">
            <v>0</v>
          </cell>
          <cell r="CZ1478" t="b">
            <v>0</v>
          </cell>
          <cell r="DB1478" t="b">
            <v>0</v>
          </cell>
          <cell r="DD1478" t="b">
            <v>0</v>
          </cell>
          <cell r="DF1478" t="b">
            <v>0</v>
          </cell>
          <cell r="DH1478" t="b">
            <v>0</v>
          </cell>
          <cell r="DJ1478" t="b">
            <v>0</v>
          </cell>
          <cell r="DL1478" t="b">
            <v>0</v>
          </cell>
          <cell r="DN1478" t="b">
            <v>0</v>
          </cell>
          <cell r="DP1478" t="b">
            <v>0</v>
          </cell>
          <cell r="DV1478">
            <v>0</v>
          </cell>
          <cell r="DX1478">
            <v>0</v>
          </cell>
          <cell r="DZ1478">
            <v>0</v>
          </cell>
          <cell r="EB1478">
            <v>0</v>
          </cell>
          <cell r="ED1478">
            <v>0</v>
          </cell>
          <cell r="EF1478">
            <v>0</v>
          </cell>
          <cell r="EJ1478">
            <v>0</v>
          </cell>
          <cell r="EL1478">
            <v>0</v>
          </cell>
          <cell r="EN1478">
            <v>0</v>
          </cell>
          <cell r="EP1478">
            <v>0</v>
          </cell>
          <cell r="ER1478">
            <v>0</v>
          </cell>
          <cell r="ET1478">
            <v>0</v>
          </cell>
          <cell r="EX1478">
            <v>0</v>
          </cell>
          <cell r="EZ1478">
            <v>0</v>
          </cell>
          <cell r="FD1478">
            <v>0</v>
          </cell>
          <cell r="FF1478">
            <v>0</v>
          </cell>
        </row>
        <row r="1479">
          <cell r="A1479" t="str">
            <v>SVARTVIK</v>
          </cell>
          <cell r="B1479" t="str">
            <v>Sverige</v>
          </cell>
          <cell r="G1479">
            <v>35</v>
          </cell>
          <cell r="H1479">
            <v>58.333333333333336</v>
          </cell>
          <cell r="AK1479">
            <v>11.221874999999999</v>
          </cell>
          <cell r="AL1479">
            <v>31.171875</v>
          </cell>
          <cell r="AN1479">
            <v>0</v>
          </cell>
          <cell r="AO1479">
            <v>2.8000000000000003</v>
          </cell>
          <cell r="AP1479">
            <v>700</v>
          </cell>
          <cell r="AQ1479">
            <v>4.9000000000000004</v>
          </cell>
          <cell r="BG1479" t="b">
            <v>0</v>
          </cell>
          <cell r="BO1479" t="b">
            <v>0</v>
          </cell>
          <cell r="CA1479" t="b">
            <v>0</v>
          </cell>
          <cell r="CB1479" t="b">
            <v>0</v>
          </cell>
          <cell r="CD1479" t="b">
            <v>0</v>
          </cell>
          <cell r="CE1479" t="b">
            <v>0</v>
          </cell>
          <cell r="CG1479" t="b">
            <v>0</v>
          </cell>
          <cell r="CH1479" t="b">
            <v>0</v>
          </cell>
          <cell r="CP1479" t="e">
            <v>#N/A</v>
          </cell>
          <cell r="CT1479" t="b">
            <v>0</v>
          </cell>
          <cell r="CV1479" t="b">
            <v>0</v>
          </cell>
          <cell r="CX1479" t="b">
            <v>0</v>
          </cell>
          <cell r="CZ1479" t="b">
            <v>0</v>
          </cell>
          <cell r="DB1479" t="b">
            <v>0</v>
          </cell>
          <cell r="DD1479" t="b">
            <v>0</v>
          </cell>
          <cell r="DF1479" t="b">
            <v>0</v>
          </cell>
          <cell r="DH1479" t="b">
            <v>0</v>
          </cell>
          <cell r="DJ1479" t="b">
            <v>0</v>
          </cell>
          <cell r="DL1479" t="b">
            <v>0</v>
          </cell>
          <cell r="DN1479" t="b">
            <v>0</v>
          </cell>
          <cell r="DP1479" t="b">
            <v>0</v>
          </cell>
          <cell r="DV1479">
            <v>0</v>
          </cell>
          <cell r="DX1479">
            <v>0</v>
          </cell>
          <cell r="DZ1479">
            <v>0</v>
          </cell>
          <cell r="EB1479">
            <v>0</v>
          </cell>
          <cell r="ED1479">
            <v>0</v>
          </cell>
          <cell r="EF1479">
            <v>0</v>
          </cell>
          <cell r="EJ1479">
            <v>0</v>
          </cell>
          <cell r="EL1479">
            <v>0</v>
          </cell>
          <cell r="EN1479">
            <v>0</v>
          </cell>
          <cell r="EP1479">
            <v>0</v>
          </cell>
          <cell r="ER1479">
            <v>0</v>
          </cell>
          <cell r="ET1479">
            <v>0</v>
          </cell>
          <cell r="EX1479">
            <v>0</v>
          </cell>
          <cell r="EZ1479">
            <v>0</v>
          </cell>
          <cell r="FD1479">
            <v>0</v>
          </cell>
          <cell r="FF1479">
            <v>0</v>
          </cell>
        </row>
        <row r="1480">
          <cell r="A1480" t="str">
            <v>SVARTVIK</v>
          </cell>
          <cell r="B1480" t="str">
            <v>Sverige</v>
          </cell>
          <cell r="G1480">
            <v>35</v>
          </cell>
          <cell r="H1480">
            <v>58.333333333333336</v>
          </cell>
          <cell r="AK1480">
            <v>11.221874999999999</v>
          </cell>
          <cell r="AL1480">
            <v>31.171875</v>
          </cell>
          <cell r="AN1480">
            <v>0</v>
          </cell>
          <cell r="AO1480">
            <v>2.8000000000000003</v>
          </cell>
          <cell r="AP1480">
            <v>700</v>
          </cell>
          <cell r="AQ1480">
            <v>4.9000000000000004</v>
          </cell>
          <cell r="BG1480" t="b">
            <v>0</v>
          </cell>
          <cell r="BO1480" t="b">
            <v>0</v>
          </cell>
          <cell r="CA1480" t="b">
            <v>0</v>
          </cell>
          <cell r="CB1480" t="b">
            <v>0</v>
          </cell>
          <cell r="CD1480" t="b">
            <v>0</v>
          </cell>
          <cell r="CE1480" t="b">
            <v>0</v>
          </cell>
          <cell r="CG1480" t="b">
            <v>0</v>
          </cell>
          <cell r="CH1480" t="b">
            <v>0</v>
          </cell>
          <cell r="CP1480" t="e">
            <v>#N/A</v>
          </cell>
          <cell r="CT1480" t="b">
            <v>0</v>
          </cell>
          <cell r="CV1480" t="b">
            <v>0</v>
          </cell>
          <cell r="CX1480" t="b">
            <v>0</v>
          </cell>
          <cell r="CZ1480" t="b">
            <v>0</v>
          </cell>
          <cell r="DB1480" t="b">
            <v>0</v>
          </cell>
          <cell r="DD1480" t="b">
            <v>0</v>
          </cell>
          <cell r="DF1480" t="b">
            <v>0</v>
          </cell>
          <cell r="DH1480" t="b">
            <v>0</v>
          </cell>
          <cell r="DJ1480" t="b">
            <v>0</v>
          </cell>
          <cell r="DL1480" t="b">
            <v>0</v>
          </cell>
          <cell r="DN1480" t="b">
            <v>0</v>
          </cell>
          <cell r="DP1480" t="b">
            <v>0</v>
          </cell>
          <cell r="DV1480">
            <v>0</v>
          </cell>
          <cell r="DX1480">
            <v>0</v>
          </cell>
          <cell r="DZ1480">
            <v>0</v>
          </cell>
          <cell r="EB1480">
            <v>0</v>
          </cell>
          <cell r="ED1480">
            <v>0</v>
          </cell>
          <cell r="EF1480">
            <v>0</v>
          </cell>
          <cell r="EJ1480">
            <v>0</v>
          </cell>
          <cell r="EL1480">
            <v>0</v>
          </cell>
          <cell r="EN1480">
            <v>0</v>
          </cell>
          <cell r="EP1480">
            <v>0</v>
          </cell>
          <cell r="ER1480">
            <v>0</v>
          </cell>
          <cell r="ET1480">
            <v>0</v>
          </cell>
          <cell r="EX1480">
            <v>0</v>
          </cell>
          <cell r="EZ1480">
            <v>0</v>
          </cell>
          <cell r="FD1480">
            <v>0</v>
          </cell>
          <cell r="FF1480">
            <v>0</v>
          </cell>
        </row>
        <row r="1481">
          <cell r="A1481" t="str">
            <v>TRANAS GT 1</v>
          </cell>
          <cell r="B1481" t="str">
            <v>Sverige</v>
          </cell>
          <cell r="G1481">
            <v>11.5</v>
          </cell>
          <cell r="H1481">
            <v>0</v>
          </cell>
          <cell r="AK1481">
            <v>2.7312499999999997</v>
          </cell>
          <cell r="AL1481">
            <v>0</v>
          </cell>
          <cell r="AN1481">
            <v>0</v>
          </cell>
          <cell r="AO1481">
            <v>0.46</v>
          </cell>
          <cell r="AP1481">
            <v>172.5</v>
          </cell>
          <cell r="AQ1481">
            <v>0.92</v>
          </cell>
          <cell r="BG1481" t="b">
            <v>0</v>
          </cell>
          <cell r="BO1481" t="b">
            <v>0</v>
          </cell>
          <cell r="CA1481" t="b">
            <v>0</v>
          </cell>
          <cell r="CB1481" t="b">
            <v>0</v>
          </cell>
          <cell r="CD1481" t="b">
            <v>0</v>
          </cell>
          <cell r="CE1481" t="b">
            <v>0</v>
          </cell>
          <cell r="CG1481" t="b">
            <v>0</v>
          </cell>
          <cell r="CH1481" t="b">
            <v>0</v>
          </cell>
          <cell r="CP1481" t="e">
            <v>#N/A</v>
          </cell>
          <cell r="CT1481" t="b">
            <v>0</v>
          </cell>
          <cell r="CV1481" t="b">
            <v>0</v>
          </cell>
          <cell r="CX1481" t="b">
            <v>0</v>
          </cell>
          <cell r="CZ1481" t="b">
            <v>0</v>
          </cell>
          <cell r="DB1481" t="b">
            <v>0</v>
          </cell>
          <cell r="DD1481" t="b">
            <v>0</v>
          </cell>
          <cell r="DF1481" t="b">
            <v>0</v>
          </cell>
          <cell r="DH1481" t="b">
            <v>0</v>
          </cell>
          <cell r="DJ1481" t="b">
            <v>0</v>
          </cell>
          <cell r="DL1481" t="b">
            <v>0</v>
          </cell>
          <cell r="DN1481" t="b">
            <v>0</v>
          </cell>
          <cell r="DP1481" t="b">
            <v>0</v>
          </cell>
          <cell r="DV1481">
            <v>0</v>
          </cell>
          <cell r="DX1481">
            <v>0</v>
          </cell>
          <cell r="DZ1481">
            <v>0</v>
          </cell>
          <cell r="EB1481">
            <v>0</v>
          </cell>
          <cell r="ED1481">
            <v>0</v>
          </cell>
          <cell r="EF1481">
            <v>0</v>
          </cell>
          <cell r="EJ1481">
            <v>0</v>
          </cell>
          <cell r="EL1481">
            <v>0</v>
          </cell>
          <cell r="EN1481">
            <v>0</v>
          </cell>
          <cell r="EP1481">
            <v>0</v>
          </cell>
          <cell r="ER1481">
            <v>0</v>
          </cell>
          <cell r="ET1481">
            <v>0</v>
          </cell>
          <cell r="EX1481">
            <v>0</v>
          </cell>
          <cell r="EZ1481">
            <v>0</v>
          </cell>
          <cell r="FD1481">
            <v>0</v>
          </cell>
          <cell r="FF1481">
            <v>0</v>
          </cell>
        </row>
        <row r="1482">
          <cell r="A1482" t="str">
            <v>TROLLHATTAN GT 1-2</v>
          </cell>
          <cell r="B1482" t="str">
            <v>Sverige</v>
          </cell>
          <cell r="G1482">
            <v>133</v>
          </cell>
          <cell r="H1482">
            <v>0</v>
          </cell>
          <cell r="AK1482">
            <v>36.641499999999994</v>
          </cell>
          <cell r="AL1482">
            <v>0</v>
          </cell>
          <cell r="AN1482">
            <v>0</v>
          </cell>
          <cell r="AO1482">
            <v>5.32</v>
          </cell>
          <cell r="AP1482">
            <v>1995</v>
          </cell>
          <cell r="AQ1482">
            <v>10.64</v>
          </cell>
          <cell r="BG1482" t="b">
            <v>0</v>
          </cell>
          <cell r="BO1482" t="b">
            <v>0</v>
          </cell>
          <cell r="CA1482" t="b">
            <v>0</v>
          </cell>
          <cell r="CB1482" t="b">
            <v>0</v>
          </cell>
          <cell r="CD1482" t="b">
            <v>0</v>
          </cell>
          <cell r="CE1482" t="b">
            <v>0</v>
          </cell>
          <cell r="CG1482" t="b">
            <v>0</v>
          </cell>
          <cell r="CH1482" t="b">
            <v>0</v>
          </cell>
          <cell r="CP1482" t="e">
            <v>#N/A</v>
          </cell>
          <cell r="CT1482" t="b">
            <v>0</v>
          </cell>
          <cell r="CV1482" t="b">
            <v>0</v>
          </cell>
          <cell r="CX1482" t="b">
            <v>0</v>
          </cell>
          <cell r="CZ1482" t="b">
            <v>0</v>
          </cell>
          <cell r="DB1482" t="b">
            <v>0</v>
          </cell>
          <cell r="DD1482" t="b">
            <v>0</v>
          </cell>
          <cell r="DF1482" t="b">
            <v>0</v>
          </cell>
          <cell r="DH1482" t="b">
            <v>0</v>
          </cell>
          <cell r="DJ1482" t="b">
            <v>0</v>
          </cell>
          <cell r="DL1482" t="b">
            <v>0</v>
          </cell>
          <cell r="DN1482" t="b">
            <v>0</v>
          </cell>
          <cell r="DP1482" t="b">
            <v>0</v>
          </cell>
          <cell r="DV1482">
            <v>0</v>
          </cell>
          <cell r="DX1482">
            <v>0</v>
          </cell>
          <cell r="DZ1482">
            <v>0</v>
          </cell>
          <cell r="EB1482">
            <v>0</v>
          </cell>
          <cell r="ED1482">
            <v>0</v>
          </cell>
          <cell r="EF1482">
            <v>0</v>
          </cell>
          <cell r="EJ1482">
            <v>0</v>
          </cell>
          <cell r="EL1482">
            <v>0</v>
          </cell>
          <cell r="EN1482">
            <v>0</v>
          </cell>
          <cell r="EP1482">
            <v>0</v>
          </cell>
          <cell r="ER1482">
            <v>0</v>
          </cell>
          <cell r="ET1482">
            <v>0</v>
          </cell>
          <cell r="EX1482">
            <v>0</v>
          </cell>
          <cell r="EZ1482">
            <v>0</v>
          </cell>
          <cell r="FD1482">
            <v>0</v>
          </cell>
          <cell r="FF1482">
            <v>0</v>
          </cell>
        </row>
        <row r="1483">
          <cell r="A1483" t="str">
            <v>TROLLHATTAN GT 1-2</v>
          </cell>
          <cell r="B1483" t="str">
            <v>Sverige</v>
          </cell>
          <cell r="G1483">
            <v>133</v>
          </cell>
          <cell r="H1483">
            <v>0</v>
          </cell>
          <cell r="AK1483">
            <v>36.641499999999994</v>
          </cell>
          <cell r="AL1483">
            <v>0</v>
          </cell>
          <cell r="AN1483">
            <v>0</v>
          </cell>
          <cell r="AO1483">
            <v>5.32</v>
          </cell>
          <cell r="AP1483">
            <v>1995</v>
          </cell>
          <cell r="AQ1483">
            <v>10.64</v>
          </cell>
          <cell r="BG1483" t="b">
            <v>0</v>
          </cell>
          <cell r="BO1483" t="b">
            <v>0</v>
          </cell>
          <cell r="CA1483" t="b">
            <v>0</v>
          </cell>
          <cell r="CB1483" t="b">
            <v>0</v>
          </cell>
          <cell r="CD1483" t="b">
            <v>0</v>
          </cell>
          <cell r="CE1483" t="b">
            <v>0</v>
          </cell>
          <cell r="CG1483" t="b">
            <v>0</v>
          </cell>
          <cell r="CH1483" t="b">
            <v>0</v>
          </cell>
          <cell r="CP1483" t="e">
            <v>#N/A</v>
          </cell>
          <cell r="CT1483" t="b">
            <v>0</v>
          </cell>
          <cell r="CV1483" t="b">
            <v>0</v>
          </cell>
          <cell r="CX1483" t="b">
            <v>0</v>
          </cell>
          <cell r="CZ1483" t="b">
            <v>0</v>
          </cell>
          <cell r="DB1483" t="b">
            <v>0</v>
          </cell>
          <cell r="DD1483" t="b">
            <v>0</v>
          </cell>
          <cell r="DF1483" t="b">
            <v>0</v>
          </cell>
          <cell r="DH1483" t="b">
            <v>0</v>
          </cell>
          <cell r="DJ1483" t="b">
            <v>0</v>
          </cell>
          <cell r="DL1483" t="b">
            <v>0</v>
          </cell>
          <cell r="DN1483" t="b">
            <v>0</v>
          </cell>
          <cell r="DP1483" t="b">
            <v>0</v>
          </cell>
          <cell r="DV1483">
            <v>0</v>
          </cell>
          <cell r="DX1483">
            <v>0</v>
          </cell>
          <cell r="DZ1483">
            <v>0</v>
          </cell>
          <cell r="EB1483">
            <v>0</v>
          </cell>
          <cell r="ED1483">
            <v>0</v>
          </cell>
          <cell r="EF1483">
            <v>0</v>
          </cell>
          <cell r="EJ1483">
            <v>0</v>
          </cell>
          <cell r="EL1483">
            <v>0</v>
          </cell>
          <cell r="EN1483">
            <v>0</v>
          </cell>
          <cell r="EP1483">
            <v>0</v>
          </cell>
          <cell r="ER1483">
            <v>0</v>
          </cell>
          <cell r="ET1483">
            <v>0</v>
          </cell>
          <cell r="EX1483">
            <v>0</v>
          </cell>
          <cell r="EZ1483">
            <v>0</v>
          </cell>
          <cell r="FD1483">
            <v>0</v>
          </cell>
          <cell r="FF1483">
            <v>0</v>
          </cell>
        </row>
        <row r="1484">
          <cell r="A1484" t="str">
            <v>TROLLHATTAN GT 3</v>
          </cell>
          <cell r="B1484" t="str">
            <v>Sverige</v>
          </cell>
          <cell r="G1484">
            <v>82.5</v>
          </cell>
          <cell r="H1484">
            <v>151.25</v>
          </cell>
          <cell r="AK1484">
            <v>23.512499999999999</v>
          </cell>
          <cell r="AL1484">
            <v>79.028125000000003</v>
          </cell>
          <cell r="AN1484">
            <v>0</v>
          </cell>
          <cell r="AO1484">
            <v>3.3000000000000003</v>
          </cell>
          <cell r="AP1484">
            <v>1237.5</v>
          </cell>
          <cell r="AQ1484">
            <v>6.6000000000000005</v>
          </cell>
          <cell r="BG1484" t="b">
            <v>0</v>
          </cell>
          <cell r="BO1484" t="b">
            <v>0</v>
          </cell>
          <cell r="CA1484" t="b">
            <v>0</v>
          </cell>
          <cell r="CB1484" t="b">
            <v>0</v>
          </cell>
          <cell r="CD1484" t="b">
            <v>0</v>
          </cell>
          <cell r="CE1484" t="b">
            <v>0</v>
          </cell>
          <cell r="CG1484" t="b">
            <v>0</v>
          </cell>
          <cell r="CH1484" t="b">
            <v>0</v>
          </cell>
          <cell r="CP1484" t="e">
            <v>#N/A</v>
          </cell>
          <cell r="CT1484" t="b">
            <v>0</v>
          </cell>
          <cell r="CV1484" t="b">
            <v>0</v>
          </cell>
          <cell r="CX1484" t="b">
            <v>0</v>
          </cell>
          <cell r="CZ1484" t="b">
            <v>0</v>
          </cell>
          <cell r="DB1484" t="b">
            <v>0</v>
          </cell>
          <cell r="DD1484" t="b">
            <v>0</v>
          </cell>
          <cell r="DF1484" t="b">
            <v>0</v>
          </cell>
          <cell r="DH1484" t="b">
            <v>0</v>
          </cell>
          <cell r="DJ1484" t="b">
            <v>0</v>
          </cell>
          <cell r="DL1484" t="b">
            <v>0</v>
          </cell>
          <cell r="DN1484" t="b">
            <v>0</v>
          </cell>
          <cell r="DP1484" t="b">
            <v>0</v>
          </cell>
          <cell r="DV1484">
            <v>0</v>
          </cell>
          <cell r="DX1484">
            <v>0</v>
          </cell>
          <cell r="DZ1484">
            <v>0</v>
          </cell>
          <cell r="EB1484">
            <v>0</v>
          </cell>
          <cell r="ED1484">
            <v>0</v>
          </cell>
          <cell r="EF1484">
            <v>0</v>
          </cell>
          <cell r="EJ1484">
            <v>0</v>
          </cell>
          <cell r="EL1484">
            <v>0</v>
          </cell>
          <cell r="EN1484">
            <v>0</v>
          </cell>
          <cell r="EP1484">
            <v>0</v>
          </cell>
          <cell r="ER1484">
            <v>0</v>
          </cell>
          <cell r="ET1484">
            <v>0</v>
          </cell>
          <cell r="EX1484">
            <v>0</v>
          </cell>
          <cell r="EZ1484">
            <v>0</v>
          </cell>
          <cell r="FD1484">
            <v>0</v>
          </cell>
          <cell r="FF1484">
            <v>0</v>
          </cell>
        </row>
        <row r="1485">
          <cell r="A1485" t="str">
            <v>TROLLHATTAN GT 3</v>
          </cell>
          <cell r="B1485" t="str">
            <v>Sverige</v>
          </cell>
          <cell r="G1485">
            <v>82.5</v>
          </cell>
          <cell r="H1485">
            <v>151.25</v>
          </cell>
          <cell r="AK1485">
            <v>23.512499999999999</v>
          </cell>
          <cell r="AL1485">
            <v>79.028125000000003</v>
          </cell>
          <cell r="AN1485">
            <v>0</v>
          </cell>
          <cell r="AO1485">
            <v>3.3000000000000003</v>
          </cell>
          <cell r="AP1485">
            <v>1237.5</v>
          </cell>
          <cell r="AQ1485">
            <v>6.6000000000000005</v>
          </cell>
          <cell r="BG1485" t="b">
            <v>0</v>
          </cell>
          <cell r="BO1485" t="b">
            <v>0</v>
          </cell>
          <cell r="CA1485" t="b">
            <v>0</v>
          </cell>
          <cell r="CB1485" t="b">
            <v>0</v>
          </cell>
          <cell r="CD1485" t="b">
            <v>0</v>
          </cell>
          <cell r="CE1485" t="b">
            <v>0</v>
          </cell>
          <cell r="CG1485" t="b">
            <v>0</v>
          </cell>
          <cell r="CH1485" t="b">
            <v>0</v>
          </cell>
          <cell r="CP1485" t="e">
            <v>#N/A</v>
          </cell>
          <cell r="CT1485" t="b">
            <v>0</v>
          </cell>
          <cell r="CV1485" t="b">
            <v>0</v>
          </cell>
          <cell r="CX1485" t="b">
            <v>0</v>
          </cell>
          <cell r="CZ1485" t="b">
            <v>0</v>
          </cell>
          <cell r="DB1485" t="b">
            <v>0</v>
          </cell>
          <cell r="DD1485" t="b">
            <v>0</v>
          </cell>
          <cell r="DF1485" t="b">
            <v>0</v>
          </cell>
          <cell r="DH1485" t="b">
            <v>0</v>
          </cell>
          <cell r="DJ1485" t="b">
            <v>0</v>
          </cell>
          <cell r="DL1485" t="b">
            <v>0</v>
          </cell>
          <cell r="DN1485" t="b">
            <v>0</v>
          </cell>
          <cell r="DP1485" t="b">
            <v>0</v>
          </cell>
          <cell r="DV1485">
            <v>0</v>
          </cell>
          <cell r="DX1485">
            <v>0</v>
          </cell>
          <cell r="DZ1485">
            <v>0</v>
          </cell>
          <cell r="EB1485">
            <v>0</v>
          </cell>
          <cell r="ED1485">
            <v>0</v>
          </cell>
          <cell r="EF1485">
            <v>0</v>
          </cell>
          <cell r="EJ1485">
            <v>0</v>
          </cell>
          <cell r="EL1485">
            <v>0</v>
          </cell>
          <cell r="EN1485">
            <v>0</v>
          </cell>
          <cell r="EP1485">
            <v>0</v>
          </cell>
          <cell r="ER1485">
            <v>0</v>
          </cell>
          <cell r="ET1485">
            <v>0</v>
          </cell>
          <cell r="EX1485">
            <v>0</v>
          </cell>
          <cell r="EZ1485">
            <v>0</v>
          </cell>
          <cell r="FD1485">
            <v>0</v>
          </cell>
          <cell r="FF1485">
            <v>0</v>
          </cell>
        </row>
        <row r="1486">
          <cell r="A1486" t="str">
            <v>FYRIS 1</v>
          </cell>
          <cell r="B1486" t="str">
            <v>Sverige</v>
          </cell>
          <cell r="G1486">
            <v>130</v>
          </cell>
          <cell r="H1486">
            <v>240</v>
          </cell>
          <cell r="AK1486">
            <v>37.049999999999997</v>
          </cell>
          <cell r="AL1486">
            <v>126.27692307692307</v>
          </cell>
          <cell r="AN1486">
            <v>0</v>
          </cell>
          <cell r="AO1486">
            <v>22.099999999999998</v>
          </cell>
          <cell r="AP1486">
            <v>3575</v>
          </cell>
          <cell r="AQ1486">
            <v>18.200000000000003</v>
          </cell>
          <cell r="BG1486" t="b">
            <v>0</v>
          </cell>
          <cell r="BO1486" t="b">
            <v>0</v>
          </cell>
          <cell r="CA1486" t="b">
            <v>0</v>
          </cell>
          <cell r="CB1486" t="b">
            <v>0</v>
          </cell>
          <cell r="CD1486" t="b">
            <v>0</v>
          </cell>
          <cell r="CE1486" t="b">
            <v>0</v>
          </cell>
          <cell r="CG1486" t="b">
            <v>0</v>
          </cell>
          <cell r="CH1486" t="b">
            <v>0</v>
          </cell>
          <cell r="CP1486" t="e">
            <v>#N/A</v>
          </cell>
          <cell r="CT1486" t="b">
            <v>0</v>
          </cell>
          <cell r="CV1486" t="b">
            <v>0</v>
          </cell>
          <cell r="CX1486" t="b">
            <v>0</v>
          </cell>
          <cell r="CZ1486" t="b">
            <v>0</v>
          </cell>
          <cell r="DB1486" t="b">
            <v>0</v>
          </cell>
          <cell r="DD1486" t="b">
            <v>0</v>
          </cell>
          <cell r="DF1486" t="b">
            <v>0</v>
          </cell>
          <cell r="DH1486" t="b">
            <v>0</v>
          </cell>
          <cell r="DJ1486" t="b">
            <v>0</v>
          </cell>
          <cell r="DL1486" t="b">
            <v>0</v>
          </cell>
          <cell r="DN1486" t="b">
            <v>0</v>
          </cell>
          <cell r="DP1486" t="b">
            <v>0</v>
          </cell>
          <cell r="DV1486">
            <v>0</v>
          </cell>
          <cell r="DX1486">
            <v>0</v>
          </cell>
          <cell r="DZ1486">
            <v>0</v>
          </cell>
          <cell r="EB1486">
            <v>0</v>
          </cell>
          <cell r="ED1486">
            <v>0</v>
          </cell>
          <cell r="EF1486">
            <v>0</v>
          </cell>
          <cell r="EJ1486">
            <v>0</v>
          </cell>
          <cell r="EL1486">
            <v>0</v>
          </cell>
          <cell r="EN1486">
            <v>0</v>
          </cell>
          <cell r="EP1486">
            <v>0</v>
          </cell>
          <cell r="ER1486">
            <v>0</v>
          </cell>
          <cell r="ET1486">
            <v>0</v>
          </cell>
          <cell r="EX1486">
            <v>0</v>
          </cell>
          <cell r="EZ1486">
            <v>0</v>
          </cell>
          <cell r="FD1486">
            <v>0</v>
          </cell>
          <cell r="FF1486">
            <v>0</v>
          </cell>
        </row>
        <row r="1487">
          <cell r="A1487" t="str">
            <v>FYRIS 1</v>
          </cell>
          <cell r="B1487" t="str">
            <v>Sverige</v>
          </cell>
          <cell r="G1487">
            <v>130</v>
          </cell>
          <cell r="H1487">
            <v>240</v>
          </cell>
          <cell r="AK1487">
            <v>37.049999999999997</v>
          </cell>
          <cell r="AL1487">
            <v>126.27692307692307</v>
          </cell>
          <cell r="AN1487">
            <v>0</v>
          </cell>
          <cell r="AO1487">
            <v>17.55</v>
          </cell>
          <cell r="AP1487">
            <v>3575</v>
          </cell>
          <cell r="AQ1487">
            <v>18.200000000000003</v>
          </cell>
          <cell r="BG1487" t="b">
            <v>0</v>
          </cell>
          <cell r="BO1487" t="b">
            <v>0</v>
          </cell>
          <cell r="CA1487" t="b">
            <v>0</v>
          </cell>
          <cell r="CB1487" t="b">
            <v>0</v>
          </cell>
          <cell r="CD1487" t="b">
            <v>0</v>
          </cell>
          <cell r="CE1487" t="b">
            <v>0</v>
          </cell>
          <cell r="CG1487" t="b">
            <v>0</v>
          </cell>
          <cell r="CH1487" t="b">
            <v>0</v>
          </cell>
          <cell r="CP1487" t="e">
            <v>#N/A</v>
          </cell>
          <cell r="CT1487" t="b">
            <v>0</v>
          </cell>
          <cell r="CV1487" t="b">
            <v>0</v>
          </cell>
          <cell r="CX1487" t="b">
            <v>0</v>
          </cell>
          <cell r="CZ1487" t="b">
            <v>0</v>
          </cell>
          <cell r="DB1487" t="b">
            <v>0</v>
          </cell>
          <cell r="DD1487" t="b">
            <v>0</v>
          </cell>
          <cell r="DF1487" t="b">
            <v>0</v>
          </cell>
          <cell r="DH1487" t="b">
            <v>0</v>
          </cell>
          <cell r="DJ1487" t="b">
            <v>0</v>
          </cell>
          <cell r="DL1487" t="b">
            <v>0</v>
          </cell>
          <cell r="DN1487" t="b">
            <v>0</v>
          </cell>
          <cell r="DP1487" t="b">
            <v>0</v>
          </cell>
          <cell r="DV1487">
            <v>0</v>
          </cell>
          <cell r="DX1487">
            <v>0</v>
          </cell>
          <cell r="DZ1487">
            <v>0</v>
          </cell>
          <cell r="EB1487">
            <v>0</v>
          </cell>
          <cell r="ED1487">
            <v>0</v>
          </cell>
          <cell r="EF1487">
            <v>0</v>
          </cell>
          <cell r="EJ1487">
            <v>0</v>
          </cell>
          <cell r="EL1487">
            <v>0</v>
          </cell>
          <cell r="EN1487">
            <v>0</v>
          </cell>
          <cell r="EP1487">
            <v>0</v>
          </cell>
          <cell r="ER1487">
            <v>0</v>
          </cell>
          <cell r="ET1487">
            <v>0</v>
          </cell>
          <cell r="EX1487">
            <v>0</v>
          </cell>
          <cell r="EZ1487">
            <v>0</v>
          </cell>
          <cell r="FD1487">
            <v>0</v>
          </cell>
          <cell r="FF1487">
            <v>0</v>
          </cell>
        </row>
        <row r="1488">
          <cell r="A1488" t="str">
            <v>FYRIS 1</v>
          </cell>
          <cell r="B1488" t="str">
            <v>Sverige</v>
          </cell>
          <cell r="G1488">
            <v>130</v>
          </cell>
          <cell r="H1488">
            <v>240</v>
          </cell>
          <cell r="AK1488">
            <v>37.049999999999997</v>
          </cell>
          <cell r="AL1488">
            <v>126.27692307692307</v>
          </cell>
          <cell r="AN1488">
            <v>0</v>
          </cell>
          <cell r="AO1488">
            <v>17.55</v>
          </cell>
          <cell r="AP1488">
            <v>3575</v>
          </cell>
          <cell r="AQ1488">
            <v>24.7</v>
          </cell>
          <cell r="BG1488" t="b">
            <v>0</v>
          </cell>
          <cell r="BO1488" t="b">
            <v>0</v>
          </cell>
          <cell r="CA1488" t="b">
            <v>0</v>
          </cell>
          <cell r="CB1488" t="b">
            <v>0</v>
          </cell>
          <cell r="CD1488" t="b">
            <v>0</v>
          </cell>
          <cell r="CE1488" t="b">
            <v>0</v>
          </cell>
          <cell r="CG1488" t="b">
            <v>0</v>
          </cell>
          <cell r="CH1488" t="b">
            <v>0</v>
          </cell>
          <cell r="CP1488" t="e">
            <v>#N/A</v>
          </cell>
          <cell r="CT1488" t="b">
            <v>0</v>
          </cell>
          <cell r="CV1488" t="b">
            <v>0</v>
          </cell>
          <cell r="CX1488" t="b">
            <v>0</v>
          </cell>
          <cell r="CZ1488" t="b">
            <v>0</v>
          </cell>
          <cell r="DB1488" t="b">
            <v>0</v>
          </cell>
          <cell r="DD1488" t="b">
            <v>0</v>
          </cell>
          <cell r="DF1488" t="b">
            <v>0</v>
          </cell>
          <cell r="DH1488" t="b">
            <v>0</v>
          </cell>
          <cell r="DJ1488" t="b">
            <v>0</v>
          </cell>
          <cell r="DL1488" t="b">
            <v>0</v>
          </cell>
          <cell r="DN1488" t="b">
            <v>0</v>
          </cell>
          <cell r="DP1488" t="b">
            <v>0</v>
          </cell>
          <cell r="DV1488">
            <v>0</v>
          </cell>
          <cell r="DX1488">
            <v>0</v>
          </cell>
          <cell r="DZ1488">
            <v>0</v>
          </cell>
          <cell r="EB1488">
            <v>0</v>
          </cell>
          <cell r="ED1488">
            <v>0</v>
          </cell>
          <cell r="EF1488">
            <v>0</v>
          </cell>
          <cell r="EJ1488">
            <v>0</v>
          </cell>
          <cell r="EL1488">
            <v>0</v>
          </cell>
          <cell r="EN1488">
            <v>0</v>
          </cell>
          <cell r="EP1488">
            <v>0</v>
          </cell>
          <cell r="ER1488">
            <v>0</v>
          </cell>
          <cell r="ET1488">
            <v>0</v>
          </cell>
          <cell r="EX1488">
            <v>0</v>
          </cell>
          <cell r="EZ1488">
            <v>0</v>
          </cell>
          <cell r="FD1488">
            <v>0</v>
          </cell>
          <cell r="FF1488">
            <v>0</v>
          </cell>
        </row>
        <row r="1489">
          <cell r="A1489" t="str">
            <v>VARBERG GT 1</v>
          </cell>
          <cell r="B1489" t="str">
            <v>Sverige</v>
          </cell>
          <cell r="G1489">
            <v>10</v>
          </cell>
          <cell r="H1489">
            <v>0</v>
          </cell>
          <cell r="AK1489">
            <v>2.1850000000000001</v>
          </cell>
          <cell r="AL1489">
            <v>0</v>
          </cell>
          <cell r="AN1489">
            <v>0</v>
          </cell>
          <cell r="AO1489">
            <v>0.4</v>
          </cell>
          <cell r="AP1489">
            <v>150</v>
          </cell>
          <cell r="AQ1489">
            <v>0.8</v>
          </cell>
          <cell r="BG1489" t="b">
            <v>0</v>
          </cell>
          <cell r="BO1489" t="b">
            <v>0</v>
          </cell>
          <cell r="CA1489" t="b">
            <v>0</v>
          </cell>
          <cell r="CB1489" t="b">
            <v>0</v>
          </cell>
          <cell r="CD1489" t="b">
            <v>0</v>
          </cell>
          <cell r="CE1489" t="b">
            <v>0</v>
          </cell>
          <cell r="CG1489" t="b">
            <v>0</v>
          </cell>
          <cell r="CH1489" t="b">
            <v>0</v>
          </cell>
          <cell r="CP1489" t="e">
            <v>#N/A</v>
          </cell>
          <cell r="CT1489" t="b">
            <v>0</v>
          </cell>
          <cell r="CV1489" t="b">
            <v>0</v>
          </cell>
          <cell r="CX1489" t="b">
            <v>0</v>
          </cell>
          <cell r="CZ1489" t="b">
            <v>0</v>
          </cell>
          <cell r="DB1489" t="b">
            <v>0</v>
          </cell>
          <cell r="DD1489" t="b">
            <v>0</v>
          </cell>
          <cell r="DF1489" t="b">
            <v>0</v>
          </cell>
          <cell r="DH1489" t="b">
            <v>0</v>
          </cell>
          <cell r="DJ1489" t="b">
            <v>0</v>
          </cell>
          <cell r="DL1489" t="b">
            <v>0</v>
          </cell>
          <cell r="DN1489" t="b">
            <v>0</v>
          </cell>
          <cell r="DP1489" t="b">
            <v>0</v>
          </cell>
          <cell r="DV1489">
            <v>0</v>
          </cell>
          <cell r="DX1489">
            <v>0</v>
          </cell>
          <cell r="DZ1489">
            <v>0</v>
          </cell>
          <cell r="EB1489">
            <v>0</v>
          </cell>
          <cell r="ED1489">
            <v>0</v>
          </cell>
          <cell r="EF1489">
            <v>0</v>
          </cell>
          <cell r="EJ1489">
            <v>0</v>
          </cell>
          <cell r="EL1489">
            <v>0</v>
          </cell>
          <cell r="EN1489">
            <v>0</v>
          </cell>
          <cell r="EP1489">
            <v>0</v>
          </cell>
          <cell r="ER1489">
            <v>0</v>
          </cell>
          <cell r="ET1489">
            <v>0</v>
          </cell>
          <cell r="EX1489">
            <v>0</v>
          </cell>
          <cell r="EZ1489">
            <v>0</v>
          </cell>
          <cell r="FD1489">
            <v>0</v>
          </cell>
          <cell r="FF1489">
            <v>0</v>
          </cell>
        </row>
        <row r="1490">
          <cell r="A1490" t="str">
            <v>VARBERG GT 2</v>
          </cell>
          <cell r="B1490" t="str">
            <v>Sverige</v>
          </cell>
          <cell r="G1490">
            <v>12</v>
          </cell>
          <cell r="H1490">
            <v>0</v>
          </cell>
          <cell r="AK1490">
            <v>3.0780000000000003</v>
          </cell>
          <cell r="AL1490">
            <v>0</v>
          </cell>
          <cell r="AN1490">
            <v>0</v>
          </cell>
          <cell r="AO1490">
            <v>0.48</v>
          </cell>
          <cell r="AP1490">
            <v>180</v>
          </cell>
          <cell r="AQ1490">
            <v>0.96</v>
          </cell>
          <cell r="BG1490" t="b">
            <v>0</v>
          </cell>
          <cell r="BO1490" t="b">
            <v>0</v>
          </cell>
          <cell r="CA1490" t="b">
            <v>0</v>
          </cell>
          <cell r="CB1490" t="b">
            <v>0</v>
          </cell>
          <cell r="CD1490" t="b">
            <v>0</v>
          </cell>
          <cell r="CE1490" t="b">
            <v>0</v>
          </cell>
          <cell r="CG1490" t="b">
            <v>0</v>
          </cell>
          <cell r="CH1490" t="b">
            <v>0</v>
          </cell>
          <cell r="CP1490" t="e">
            <v>#N/A</v>
          </cell>
          <cell r="CT1490" t="b">
            <v>0</v>
          </cell>
          <cell r="CV1490" t="b">
            <v>0</v>
          </cell>
          <cell r="CX1490" t="b">
            <v>0</v>
          </cell>
          <cell r="CZ1490" t="b">
            <v>0</v>
          </cell>
          <cell r="DB1490" t="b">
            <v>0</v>
          </cell>
          <cell r="DD1490" t="b">
            <v>0</v>
          </cell>
          <cell r="DF1490" t="b">
            <v>0</v>
          </cell>
          <cell r="DH1490" t="b">
            <v>0</v>
          </cell>
          <cell r="DJ1490" t="b">
            <v>0</v>
          </cell>
          <cell r="DL1490" t="b">
            <v>0</v>
          </cell>
          <cell r="DN1490" t="b">
            <v>0</v>
          </cell>
          <cell r="DP1490" t="b">
            <v>0</v>
          </cell>
          <cell r="DV1490">
            <v>0</v>
          </cell>
          <cell r="DX1490">
            <v>0</v>
          </cell>
          <cell r="DZ1490">
            <v>0</v>
          </cell>
          <cell r="EB1490">
            <v>0</v>
          </cell>
          <cell r="ED1490">
            <v>0</v>
          </cell>
          <cell r="EF1490">
            <v>0</v>
          </cell>
          <cell r="EJ1490">
            <v>0</v>
          </cell>
          <cell r="EL1490">
            <v>0</v>
          </cell>
          <cell r="EN1490">
            <v>0</v>
          </cell>
          <cell r="EP1490">
            <v>0</v>
          </cell>
          <cell r="ER1490">
            <v>0</v>
          </cell>
          <cell r="ET1490">
            <v>0</v>
          </cell>
          <cell r="EX1490">
            <v>0</v>
          </cell>
          <cell r="EZ1490">
            <v>0</v>
          </cell>
          <cell r="FD1490">
            <v>0</v>
          </cell>
          <cell r="FF1490">
            <v>0</v>
          </cell>
        </row>
        <row r="1491">
          <cell r="A1491" t="str">
            <v>VARBERG GT 2</v>
          </cell>
          <cell r="B1491" t="str">
            <v>Sverige</v>
          </cell>
          <cell r="G1491">
            <v>12</v>
          </cell>
          <cell r="H1491">
            <v>0</v>
          </cell>
          <cell r="AK1491">
            <v>3.0780000000000003</v>
          </cell>
          <cell r="AL1491">
            <v>0</v>
          </cell>
          <cell r="AN1491">
            <v>0</v>
          </cell>
          <cell r="AO1491">
            <v>0.48</v>
          </cell>
          <cell r="AP1491">
            <v>180</v>
          </cell>
          <cell r="AQ1491">
            <v>0.96</v>
          </cell>
          <cell r="BG1491" t="b">
            <v>0</v>
          </cell>
          <cell r="BO1491" t="b">
            <v>0</v>
          </cell>
          <cell r="CA1491" t="b">
            <v>0</v>
          </cell>
          <cell r="CB1491" t="b">
            <v>0</v>
          </cell>
          <cell r="CD1491" t="b">
            <v>0</v>
          </cell>
          <cell r="CE1491" t="b">
            <v>0</v>
          </cell>
          <cell r="CG1491" t="b">
            <v>0</v>
          </cell>
          <cell r="CH1491" t="b">
            <v>0</v>
          </cell>
          <cell r="CP1491" t="e">
            <v>#N/A</v>
          </cell>
          <cell r="CT1491" t="b">
            <v>0</v>
          </cell>
          <cell r="CV1491" t="b">
            <v>0</v>
          </cell>
          <cell r="CX1491" t="b">
            <v>0</v>
          </cell>
          <cell r="CZ1491" t="b">
            <v>0</v>
          </cell>
          <cell r="DB1491" t="b">
            <v>0</v>
          </cell>
          <cell r="DD1491" t="b">
            <v>0</v>
          </cell>
          <cell r="DF1491" t="b">
            <v>0</v>
          </cell>
          <cell r="DH1491" t="b">
            <v>0</v>
          </cell>
          <cell r="DJ1491" t="b">
            <v>0</v>
          </cell>
          <cell r="DL1491" t="b">
            <v>0</v>
          </cell>
          <cell r="DN1491" t="b">
            <v>0</v>
          </cell>
          <cell r="DP1491" t="b">
            <v>0</v>
          </cell>
          <cell r="DV1491">
            <v>0</v>
          </cell>
          <cell r="DX1491">
            <v>0</v>
          </cell>
          <cell r="DZ1491">
            <v>0</v>
          </cell>
          <cell r="EB1491">
            <v>0</v>
          </cell>
          <cell r="ED1491">
            <v>0</v>
          </cell>
          <cell r="EF1491">
            <v>0</v>
          </cell>
          <cell r="EJ1491">
            <v>0</v>
          </cell>
          <cell r="EL1491">
            <v>0</v>
          </cell>
          <cell r="EN1491">
            <v>0</v>
          </cell>
          <cell r="EP1491">
            <v>0</v>
          </cell>
          <cell r="ER1491">
            <v>0</v>
          </cell>
          <cell r="ET1491">
            <v>0</v>
          </cell>
          <cell r="EX1491">
            <v>0</v>
          </cell>
          <cell r="EZ1491">
            <v>0</v>
          </cell>
          <cell r="FD1491">
            <v>0</v>
          </cell>
          <cell r="FF1491">
            <v>0</v>
          </cell>
        </row>
        <row r="1492">
          <cell r="A1492" t="str">
            <v>VISBY GT 1</v>
          </cell>
          <cell r="B1492" t="str">
            <v>Sverige</v>
          </cell>
          <cell r="G1492">
            <v>11.5</v>
          </cell>
          <cell r="H1492">
            <v>0</v>
          </cell>
          <cell r="AK1492">
            <v>2.9497499999999999</v>
          </cell>
          <cell r="AL1492">
            <v>0</v>
          </cell>
          <cell r="AN1492">
            <v>0</v>
          </cell>
          <cell r="AO1492">
            <v>0.46</v>
          </cell>
          <cell r="AP1492">
            <v>172.5</v>
          </cell>
          <cell r="AQ1492">
            <v>0.92</v>
          </cell>
          <cell r="BG1492" t="b">
            <v>0</v>
          </cell>
          <cell r="BO1492" t="b">
            <v>0</v>
          </cell>
          <cell r="CA1492" t="b">
            <v>0</v>
          </cell>
          <cell r="CB1492" t="b">
            <v>0</v>
          </cell>
          <cell r="CD1492" t="b">
            <v>0</v>
          </cell>
          <cell r="CE1492" t="b">
            <v>0</v>
          </cell>
          <cell r="CG1492" t="b">
            <v>0</v>
          </cell>
          <cell r="CH1492" t="b">
            <v>0</v>
          </cell>
          <cell r="CP1492" t="e">
            <v>#N/A</v>
          </cell>
          <cell r="CT1492" t="b">
            <v>0</v>
          </cell>
          <cell r="CV1492" t="b">
            <v>0</v>
          </cell>
          <cell r="CX1492" t="b">
            <v>0</v>
          </cell>
          <cell r="CZ1492" t="b">
            <v>0</v>
          </cell>
          <cell r="DB1492" t="b">
            <v>0</v>
          </cell>
          <cell r="DD1492" t="b">
            <v>0</v>
          </cell>
          <cell r="DF1492" t="b">
            <v>0</v>
          </cell>
          <cell r="DH1492" t="b">
            <v>0</v>
          </cell>
          <cell r="DJ1492" t="b">
            <v>0</v>
          </cell>
          <cell r="DL1492" t="b">
            <v>0</v>
          </cell>
          <cell r="DN1492" t="b">
            <v>0</v>
          </cell>
          <cell r="DP1492" t="b">
            <v>0</v>
          </cell>
          <cell r="DV1492">
            <v>0</v>
          </cell>
          <cell r="DX1492">
            <v>0</v>
          </cell>
          <cell r="DZ1492">
            <v>0</v>
          </cell>
          <cell r="EB1492">
            <v>0</v>
          </cell>
          <cell r="ED1492">
            <v>0</v>
          </cell>
          <cell r="EF1492">
            <v>0</v>
          </cell>
          <cell r="EJ1492">
            <v>0</v>
          </cell>
          <cell r="EL1492">
            <v>0</v>
          </cell>
          <cell r="EN1492">
            <v>0</v>
          </cell>
          <cell r="EP1492">
            <v>0</v>
          </cell>
          <cell r="ER1492">
            <v>0</v>
          </cell>
          <cell r="ET1492">
            <v>0</v>
          </cell>
          <cell r="EX1492">
            <v>0</v>
          </cell>
          <cell r="EZ1492">
            <v>0</v>
          </cell>
          <cell r="FD1492">
            <v>0</v>
          </cell>
          <cell r="FF1492">
            <v>0</v>
          </cell>
        </row>
        <row r="1493">
          <cell r="A1493" t="str">
            <v>VISBY GT 1</v>
          </cell>
          <cell r="B1493" t="str">
            <v>Sverige</v>
          </cell>
          <cell r="G1493">
            <v>11.5</v>
          </cell>
          <cell r="H1493">
            <v>0</v>
          </cell>
          <cell r="AK1493">
            <v>2.9497499999999999</v>
          </cell>
          <cell r="AL1493">
            <v>0</v>
          </cell>
          <cell r="AN1493">
            <v>0</v>
          </cell>
          <cell r="AO1493">
            <v>0.46</v>
          </cell>
          <cell r="AP1493">
            <v>172.5</v>
          </cell>
          <cell r="AQ1493">
            <v>0.92</v>
          </cell>
          <cell r="BG1493" t="b">
            <v>0</v>
          </cell>
          <cell r="BO1493" t="b">
            <v>0</v>
          </cell>
          <cell r="CA1493" t="b">
            <v>0</v>
          </cell>
          <cell r="CB1493" t="b">
            <v>0</v>
          </cell>
          <cell r="CD1493" t="b">
            <v>0</v>
          </cell>
          <cell r="CE1493" t="b">
            <v>0</v>
          </cell>
          <cell r="CG1493" t="b">
            <v>0</v>
          </cell>
          <cell r="CH1493" t="b">
            <v>0</v>
          </cell>
          <cell r="CP1493" t="e">
            <v>#N/A</v>
          </cell>
          <cell r="CT1493" t="b">
            <v>0</v>
          </cell>
          <cell r="CV1493" t="b">
            <v>0</v>
          </cell>
          <cell r="CX1493" t="b">
            <v>0</v>
          </cell>
          <cell r="CZ1493" t="b">
            <v>0</v>
          </cell>
          <cell r="DB1493" t="b">
            <v>0</v>
          </cell>
          <cell r="DD1493" t="b">
            <v>0</v>
          </cell>
          <cell r="DF1493" t="b">
            <v>0</v>
          </cell>
          <cell r="DH1493" t="b">
            <v>0</v>
          </cell>
          <cell r="DJ1493" t="b">
            <v>0</v>
          </cell>
          <cell r="DL1493" t="b">
            <v>0</v>
          </cell>
          <cell r="DN1493" t="b">
            <v>0</v>
          </cell>
          <cell r="DP1493" t="b">
            <v>0</v>
          </cell>
          <cell r="DV1493">
            <v>0</v>
          </cell>
          <cell r="DX1493">
            <v>0</v>
          </cell>
          <cell r="DZ1493">
            <v>0</v>
          </cell>
          <cell r="EB1493">
            <v>0</v>
          </cell>
          <cell r="ED1493">
            <v>0</v>
          </cell>
          <cell r="EF1493">
            <v>0</v>
          </cell>
          <cell r="EJ1493">
            <v>0</v>
          </cell>
          <cell r="EL1493">
            <v>0</v>
          </cell>
          <cell r="EN1493">
            <v>0</v>
          </cell>
          <cell r="EP1493">
            <v>0</v>
          </cell>
          <cell r="ER1493">
            <v>0</v>
          </cell>
          <cell r="ET1493">
            <v>0</v>
          </cell>
          <cell r="EX1493">
            <v>0</v>
          </cell>
          <cell r="EZ1493">
            <v>0</v>
          </cell>
          <cell r="FD1493">
            <v>0</v>
          </cell>
          <cell r="FF1493">
            <v>0</v>
          </cell>
        </row>
        <row r="1494">
          <cell r="A1494" t="str">
            <v>VOELUND GT 1</v>
          </cell>
          <cell r="B1494" t="str">
            <v>Sverige</v>
          </cell>
          <cell r="G1494">
            <v>22</v>
          </cell>
          <cell r="H1494">
            <v>39</v>
          </cell>
          <cell r="AK1494">
            <v>6.6879999999999997</v>
          </cell>
          <cell r="AL1494">
            <v>21.017454545454545</v>
          </cell>
          <cell r="AN1494">
            <v>0</v>
          </cell>
          <cell r="AO1494">
            <v>0.88</v>
          </cell>
          <cell r="AP1494">
            <v>220</v>
          </cell>
          <cell r="AQ1494">
            <v>1.76</v>
          </cell>
          <cell r="BG1494" t="b">
            <v>0</v>
          </cell>
          <cell r="BO1494" t="b">
            <v>0</v>
          </cell>
          <cell r="CA1494" t="b">
            <v>0</v>
          </cell>
          <cell r="CB1494" t="b">
            <v>0</v>
          </cell>
          <cell r="CD1494" t="b">
            <v>0</v>
          </cell>
          <cell r="CE1494" t="b">
            <v>0</v>
          </cell>
          <cell r="CG1494" t="b">
            <v>0</v>
          </cell>
          <cell r="CH1494" t="b">
            <v>0</v>
          </cell>
          <cell r="CP1494" t="e">
            <v>#N/A</v>
          </cell>
          <cell r="CT1494" t="b">
            <v>0</v>
          </cell>
          <cell r="CV1494" t="b">
            <v>0</v>
          </cell>
          <cell r="CX1494" t="b">
            <v>0</v>
          </cell>
          <cell r="CZ1494" t="b">
            <v>0</v>
          </cell>
          <cell r="DB1494" t="b">
            <v>0</v>
          </cell>
          <cell r="DD1494" t="b">
            <v>0</v>
          </cell>
          <cell r="DF1494" t="b">
            <v>0</v>
          </cell>
          <cell r="DH1494" t="b">
            <v>0</v>
          </cell>
          <cell r="DJ1494" t="b">
            <v>0</v>
          </cell>
          <cell r="DL1494" t="b">
            <v>0</v>
          </cell>
          <cell r="DN1494" t="b">
            <v>0</v>
          </cell>
          <cell r="DP1494" t="b">
            <v>0</v>
          </cell>
          <cell r="DV1494">
            <v>0</v>
          </cell>
          <cell r="DX1494">
            <v>0</v>
          </cell>
          <cell r="DZ1494">
            <v>0</v>
          </cell>
          <cell r="EB1494">
            <v>0</v>
          </cell>
          <cell r="ED1494">
            <v>0</v>
          </cell>
          <cell r="EF1494">
            <v>0</v>
          </cell>
          <cell r="EJ1494">
            <v>0</v>
          </cell>
          <cell r="EL1494">
            <v>0</v>
          </cell>
          <cell r="EN1494">
            <v>0</v>
          </cell>
          <cell r="EP1494">
            <v>0</v>
          </cell>
          <cell r="ER1494">
            <v>0</v>
          </cell>
          <cell r="ET1494">
            <v>0</v>
          </cell>
          <cell r="EX1494">
            <v>0</v>
          </cell>
          <cell r="EZ1494">
            <v>0</v>
          </cell>
          <cell r="FD1494">
            <v>0</v>
          </cell>
          <cell r="FF1494">
            <v>0</v>
          </cell>
        </row>
        <row r="1495">
          <cell r="A1495" t="str">
            <v>VOELUND GT 1</v>
          </cell>
          <cell r="B1495" t="str">
            <v>Sverige</v>
          </cell>
          <cell r="G1495">
            <v>22</v>
          </cell>
          <cell r="H1495">
            <v>39</v>
          </cell>
          <cell r="AK1495">
            <v>6.6879999999999997</v>
          </cell>
          <cell r="AL1495">
            <v>21.017454545454545</v>
          </cell>
          <cell r="AN1495">
            <v>0</v>
          </cell>
          <cell r="AO1495">
            <v>0.88</v>
          </cell>
          <cell r="AP1495">
            <v>220</v>
          </cell>
          <cell r="AQ1495">
            <v>1.76</v>
          </cell>
          <cell r="BG1495" t="b">
            <v>0</v>
          </cell>
          <cell r="BO1495" t="b">
            <v>0</v>
          </cell>
          <cell r="CA1495" t="b">
            <v>0</v>
          </cell>
          <cell r="CB1495" t="b">
            <v>0</v>
          </cell>
          <cell r="CD1495" t="b">
            <v>0</v>
          </cell>
          <cell r="CE1495" t="b">
            <v>0</v>
          </cell>
          <cell r="CG1495" t="b">
            <v>0</v>
          </cell>
          <cell r="CH1495" t="b">
            <v>0</v>
          </cell>
          <cell r="CP1495" t="e">
            <v>#N/A</v>
          </cell>
          <cell r="CT1495" t="b">
            <v>0</v>
          </cell>
          <cell r="CV1495" t="b">
            <v>0</v>
          </cell>
          <cell r="CX1495" t="b">
            <v>0</v>
          </cell>
          <cell r="CZ1495" t="b">
            <v>0</v>
          </cell>
          <cell r="DB1495" t="b">
            <v>0</v>
          </cell>
          <cell r="DD1495" t="b">
            <v>0</v>
          </cell>
          <cell r="DF1495" t="b">
            <v>0</v>
          </cell>
          <cell r="DH1495" t="b">
            <v>0</v>
          </cell>
          <cell r="DJ1495" t="b">
            <v>0</v>
          </cell>
          <cell r="DL1495" t="b">
            <v>0</v>
          </cell>
          <cell r="DN1495" t="b">
            <v>0</v>
          </cell>
          <cell r="DP1495" t="b">
            <v>0</v>
          </cell>
          <cell r="DV1495">
            <v>0</v>
          </cell>
          <cell r="DX1495">
            <v>0</v>
          </cell>
          <cell r="DZ1495">
            <v>0</v>
          </cell>
          <cell r="EB1495">
            <v>0</v>
          </cell>
          <cell r="ED1495">
            <v>0</v>
          </cell>
          <cell r="EF1495">
            <v>0</v>
          </cell>
          <cell r="EJ1495">
            <v>0</v>
          </cell>
          <cell r="EL1495">
            <v>0</v>
          </cell>
          <cell r="EN1495">
            <v>0</v>
          </cell>
          <cell r="EP1495">
            <v>0</v>
          </cell>
          <cell r="ER1495">
            <v>0</v>
          </cell>
          <cell r="ET1495">
            <v>0</v>
          </cell>
          <cell r="EX1495">
            <v>0</v>
          </cell>
          <cell r="EZ1495">
            <v>0</v>
          </cell>
          <cell r="FD1495">
            <v>0</v>
          </cell>
          <cell r="FF1495">
            <v>0</v>
          </cell>
        </row>
        <row r="1496">
          <cell r="A1496" t="str">
            <v>VÄRTAVERKET GT 1</v>
          </cell>
          <cell r="B1496" t="str">
            <v>Sverige</v>
          </cell>
          <cell r="G1496">
            <v>54</v>
          </cell>
          <cell r="H1496">
            <v>0</v>
          </cell>
          <cell r="AK1496">
            <v>12.824999999999999</v>
          </cell>
          <cell r="AL1496">
            <v>0</v>
          </cell>
          <cell r="AN1496">
            <v>0</v>
          </cell>
          <cell r="AO1496">
            <v>2.16</v>
          </cell>
          <cell r="AP1496">
            <v>810</v>
          </cell>
          <cell r="AQ1496">
            <v>4.32</v>
          </cell>
          <cell r="BG1496" t="b">
            <v>0</v>
          </cell>
          <cell r="BO1496" t="b">
            <v>0</v>
          </cell>
          <cell r="CA1496" t="b">
            <v>0</v>
          </cell>
          <cell r="CB1496" t="b">
            <v>0</v>
          </cell>
          <cell r="CD1496" t="b">
            <v>0</v>
          </cell>
          <cell r="CE1496" t="b">
            <v>0</v>
          </cell>
          <cell r="CG1496" t="b">
            <v>0</v>
          </cell>
          <cell r="CH1496" t="b">
            <v>0</v>
          </cell>
          <cell r="CP1496" t="e">
            <v>#N/A</v>
          </cell>
          <cell r="CT1496" t="b">
            <v>0</v>
          </cell>
          <cell r="CV1496" t="b">
            <v>0</v>
          </cell>
          <cell r="CX1496" t="b">
            <v>0</v>
          </cell>
          <cell r="CZ1496" t="b">
            <v>0</v>
          </cell>
          <cell r="DB1496" t="b">
            <v>0</v>
          </cell>
          <cell r="DD1496" t="b">
            <v>0</v>
          </cell>
          <cell r="DF1496" t="b">
            <v>0</v>
          </cell>
          <cell r="DH1496" t="b">
            <v>0</v>
          </cell>
          <cell r="DJ1496" t="b">
            <v>0</v>
          </cell>
          <cell r="DL1496" t="b">
            <v>0</v>
          </cell>
          <cell r="DN1496" t="b">
            <v>0</v>
          </cell>
          <cell r="DP1496" t="b">
            <v>0</v>
          </cell>
          <cell r="DV1496">
            <v>0</v>
          </cell>
          <cell r="DX1496">
            <v>0</v>
          </cell>
          <cell r="DZ1496">
            <v>0</v>
          </cell>
          <cell r="EB1496">
            <v>0</v>
          </cell>
          <cell r="ED1496">
            <v>0</v>
          </cell>
          <cell r="EF1496">
            <v>0</v>
          </cell>
          <cell r="EJ1496">
            <v>0</v>
          </cell>
          <cell r="EL1496">
            <v>0</v>
          </cell>
          <cell r="EN1496">
            <v>0</v>
          </cell>
          <cell r="EP1496">
            <v>0</v>
          </cell>
          <cell r="ER1496">
            <v>0</v>
          </cell>
          <cell r="ET1496">
            <v>0</v>
          </cell>
          <cell r="EX1496">
            <v>0</v>
          </cell>
          <cell r="EZ1496">
            <v>0</v>
          </cell>
          <cell r="FD1496">
            <v>0</v>
          </cell>
          <cell r="FF1496">
            <v>0</v>
          </cell>
        </row>
        <row r="1497">
          <cell r="A1497" t="str">
            <v>VÄRTAVERKET I 1</v>
          </cell>
          <cell r="B1497" t="str">
            <v>Sverige</v>
          </cell>
          <cell r="G1497">
            <v>220</v>
          </cell>
          <cell r="H1497">
            <v>403.33333333333343</v>
          </cell>
          <cell r="AK1497">
            <v>62.699999999999996</v>
          </cell>
          <cell r="AL1497">
            <v>210.74166666666676</v>
          </cell>
          <cell r="AN1497">
            <v>0</v>
          </cell>
          <cell r="AO1497">
            <v>17.600000000000001</v>
          </cell>
          <cell r="AP1497">
            <v>4400</v>
          </cell>
          <cell r="AQ1497">
            <v>30.800000000000004</v>
          </cell>
          <cell r="BG1497" t="b">
            <v>0</v>
          </cell>
          <cell r="BO1497" t="b">
            <v>0</v>
          </cell>
          <cell r="CA1497" t="b">
            <v>0</v>
          </cell>
          <cell r="CB1497" t="b">
            <v>0</v>
          </cell>
          <cell r="CD1497" t="b">
            <v>0</v>
          </cell>
          <cell r="CE1497" t="b">
            <v>0</v>
          </cell>
          <cell r="CG1497" t="b">
            <v>0</v>
          </cell>
          <cell r="CH1497" t="b">
            <v>0</v>
          </cell>
          <cell r="CP1497" t="e">
            <v>#N/A</v>
          </cell>
          <cell r="CT1497" t="b">
            <v>0</v>
          </cell>
          <cell r="CV1497" t="b">
            <v>0</v>
          </cell>
          <cell r="CX1497" t="b">
            <v>0</v>
          </cell>
          <cell r="CZ1497" t="b">
            <v>0</v>
          </cell>
          <cell r="DB1497" t="b">
            <v>0</v>
          </cell>
          <cell r="DD1497" t="b">
            <v>0</v>
          </cell>
          <cell r="DF1497" t="b">
            <v>0</v>
          </cell>
          <cell r="DH1497" t="b">
            <v>0</v>
          </cell>
          <cell r="DJ1497" t="b">
            <v>0</v>
          </cell>
          <cell r="DL1497" t="b">
            <v>0</v>
          </cell>
          <cell r="DN1497" t="b">
            <v>0</v>
          </cell>
          <cell r="DP1497" t="b">
            <v>0</v>
          </cell>
          <cell r="DV1497">
            <v>0</v>
          </cell>
          <cell r="DX1497">
            <v>0</v>
          </cell>
          <cell r="DZ1497">
            <v>0</v>
          </cell>
          <cell r="EB1497">
            <v>0</v>
          </cell>
          <cell r="ED1497">
            <v>0</v>
          </cell>
          <cell r="EF1497">
            <v>0</v>
          </cell>
          <cell r="EJ1497">
            <v>0</v>
          </cell>
          <cell r="EL1497">
            <v>0</v>
          </cell>
          <cell r="EN1497">
            <v>0</v>
          </cell>
          <cell r="EP1497">
            <v>0</v>
          </cell>
          <cell r="ER1497">
            <v>0</v>
          </cell>
          <cell r="ET1497">
            <v>0</v>
          </cell>
          <cell r="EX1497">
            <v>0</v>
          </cell>
          <cell r="EZ1497">
            <v>0</v>
          </cell>
          <cell r="FD1497">
            <v>0</v>
          </cell>
          <cell r="FF1497">
            <v>0</v>
          </cell>
        </row>
        <row r="1498">
          <cell r="A1498" t="str">
            <v>VÄRTAVERKET I 1</v>
          </cell>
          <cell r="B1498" t="str">
            <v>Sverige</v>
          </cell>
          <cell r="G1498">
            <v>220</v>
          </cell>
          <cell r="H1498">
            <v>403.33333333333343</v>
          </cell>
          <cell r="AK1498">
            <v>62.699999999999996</v>
          </cell>
          <cell r="AL1498">
            <v>210.74166666666676</v>
          </cell>
          <cell r="AN1498">
            <v>0</v>
          </cell>
          <cell r="AO1498">
            <v>17.600000000000001</v>
          </cell>
          <cell r="AP1498">
            <v>4400</v>
          </cell>
          <cell r="AQ1498">
            <v>41.8</v>
          </cell>
          <cell r="BG1498" t="b">
            <v>0</v>
          </cell>
          <cell r="BO1498" t="b">
            <v>0</v>
          </cell>
          <cell r="CA1498" t="b">
            <v>0</v>
          </cell>
          <cell r="CB1498" t="b">
            <v>0</v>
          </cell>
          <cell r="CD1498" t="b">
            <v>0</v>
          </cell>
          <cell r="CE1498" t="b">
            <v>0</v>
          </cell>
          <cell r="CG1498" t="b">
            <v>0</v>
          </cell>
          <cell r="CH1498" t="b">
            <v>0</v>
          </cell>
          <cell r="CP1498" t="e">
            <v>#N/A</v>
          </cell>
          <cell r="CT1498" t="b">
            <v>0</v>
          </cell>
          <cell r="CV1498" t="b">
            <v>0</v>
          </cell>
          <cell r="CX1498" t="b">
            <v>0</v>
          </cell>
          <cell r="CZ1498" t="b">
            <v>0</v>
          </cell>
          <cell r="DB1498" t="b">
            <v>0</v>
          </cell>
          <cell r="DD1498" t="b">
            <v>0</v>
          </cell>
          <cell r="DF1498" t="b">
            <v>0</v>
          </cell>
          <cell r="DH1498" t="b">
            <v>0</v>
          </cell>
          <cell r="DJ1498" t="b">
            <v>0</v>
          </cell>
          <cell r="DL1498" t="b">
            <v>0</v>
          </cell>
          <cell r="DN1498" t="b">
            <v>0</v>
          </cell>
          <cell r="DP1498" t="b">
            <v>0</v>
          </cell>
          <cell r="DV1498">
            <v>0</v>
          </cell>
          <cell r="DX1498">
            <v>0</v>
          </cell>
          <cell r="DZ1498">
            <v>0</v>
          </cell>
          <cell r="EB1498">
            <v>0</v>
          </cell>
          <cell r="ED1498">
            <v>0</v>
          </cell>
          <cell r="EF1498">
            <v>0</v>
          </cell>
          <cell r="EJ1498">
            <v>0</v>
          </cell>
          <cell r="EL1498">
            <v>0</v>
          </cell>
          <cell r="EN1498">
            <v>0</v>
          </cell>
          <cell r="EP1498">
            <v>0</v>
          </cell>
          <cell r="ER1498">
            <v>0</v>
          </cell>
          <cell r="ET1498">
            <v>0</v>
          </cell>
          <cell r="EX1498">
            <v>0</v>
          </cell>
          <cell r="EZ1498">
            <v>0</v>
          </cell>
          <cell r="FD1498">
            <v>0</v>
          </cell>
          <cell r="FF1498">
            <v>0</v>
          </cell>
        </row>
        <row r="1499">
          <cell r="A1499" t="str">
            <v>VÄRTAVERKET II 1</v>
          </cell>
          <cell r="B1499" t="str">
            <v>Sverige</v>
          </cell>
          <cell r="G1499">
            <v>140</v>
          </cell>
          <cell r="H1499">
            <v>224</v>
          </cell>
          <cell r="AK1499">
            <v>42.56</v>
          </cell>
          <cell r="AL1499">
            <v>108.95360000000001</v>
          </cell>
          <cell r="AN1499">
            <v>0</v>
          </cell>
          <cell r="AO1499">
            <v>22.064000000000004</v>
          </cell>
          <cell r="AP1499">
            <v>3479</v>
          </cell>
          <cell r="AQ1499">
            <v>19.600000000000001</v>
          </cell>
          <cell r="BG1499" t="b">
            <v>0</v>
          </cell>
          <cell r="BO1499" t="b">
            <v>0</v>
          </cell>
          <cell r="CA1499" t="b">
            <v>0</v>
          </cell>
          <cell r="CB1499" t="b">
            <v>0</v>
          </cell>
          <cell r="CD1499" t="b">
            <v>0</v>
          </cell>
          <cell r="CE1499" t="b">
            <v>0</v>
          </cell>
          <cell r="CG1499" t="b">
            <v>0</v>
          </cell>
          <cell r="CH1499" t="b">
            <v>0</v>
          </cell>
          <cell r="CP1499" t="e">
            <v>#N/A</v>
          </cell>
          <cell r="CT1499" t="b">
            <v>0</v>
          </cell>
          <cell r="CV1499" t="b">
            <v>0</v>
          </cell>
          <cell r="CX1499" t="b">
            <v>0</v>
          </cell>
          <cell r="CZ1499" t="b">
            <v>0</v>
          </cell>
          <cell r="DB1499" t="b">
            <v>0</v>
          </cell>
          <cell r="DD1499" t="b">
            <v>0</v>
          </cell>
          <cell r="DF1499" t="b">
            <v>0</v>
          </cell>
          <cell r="DH1499" t="b">
            <v>0</v>
          </cell>
          <cell r="DJ1499" t="b">
            <v>0</v>
          </cell>
          <cell r="DL1499" t="b">
            <v>0</v>
          </cell>
          <cell r="DN1499" t="b">
            <v>0</v>
          </cell>
          <cell r="DP1499" t="b">
            <v>0</v>
          </cell>
          <cell r="DV1499">
            <v>0</v>
          </cell>
          <cell r="DX1499">
            <v>0</v>
          </cell>
          <cell r="DZ1499">
            <v>0</v>
          </cell>
          <cell r="EB1499">
            <v>0</v>
          </cell>
          <cell r="ED1499">
            <v>0</v>
          </cell>
          <cell r="EF1499">
            <v>0</v>
          </cell>
          <cell r="EJ1499">
            <v>0</v>
          </cell>
          <cell r="EL1499">
            <v>0</v>
          </cell>
          <cell r="EN1499">
            <v>0</v>
          </cell>
          <cell r="EP1499">
            <v>0</v>
          </cell>
          <cell r="ER1499">
            <v>0</v>
          </cell>
          <cell r="ET1499">
            <v>0</v>
          </cell>
          <cell r="EX1499">
            <v>0</v>
          </cell>
          <cell r="EZ1499">
            <v>0</v>
          </cell>
          <cell r="FD1499">
            <v>0</v>
          </cell>
          <cell r="FF1499">
            <v>0</v>
          </cell>
        </row>
        <row r="1500">
          <cell r="A1500" t="str">
            <v>VÄRTAVERKET II 1</v>
          </cell>
          <cell r="B1500" t="str">
            <v>Sverige</v>
          </cell>
          <cell r="G1500">
            <v>140</v>
          </cell>
          <cell r="H1500">
            <v>224</v>
          </cell>
          <cell r="AK1500">
            <v>42.56</v>
          </cell>
          <cell r="AL1500">
            <v>108.95360000000001</v>
          </cell>
          <cell r="AN1500">
            <v>0</v>
          </cell>
          <cell r="AO1500">
            <v>22.064000000000004</v>
          </cell>
          <cell r="AP1500">
            <v>3479</v>
          </cell>
          <cell r="AQ1500">
            <v>19.600000000000001</v>
          </cell>
          <cell r="BG1500" t="b">
            <v>0</v>
          </cell>
          <cell r="BO1500" t="b">
            <v>0</v>
          </cell>
          <cell r="CA1500" t="b">
            <v>0</v>
          </cell>
          <cell r="CB1500" t="b">
            <v>0</v>
          </cell>
          <cell r="CD1500" t="b">
            <v>0</v>
          </cell>
          <cell r="CE1500" t="b">
            <v>0</v>
          </cell>
          <cell r="CG1500" t="b">
            <v>0</v>
          </cell>
          <cell r="CH1500" t="b">
            <v>0</v>
          </cell>
          <cell r="CP1500" t="e">
            <v>#N/A</v>
          </cell>
          <cell r="CT1500" t="b">
            <v>0</v>
          </cell>
          <cell r="CV1500" t="b">
            <v>0</v>
          </cell>
          <cell r="CX1500" t="b">
            <v>0</v>
          </cell>
          <cell r="CZ1500" t="b">
            <v>0</v>
          </cell>
          <cell r="DB1500" t="b">
            <v>0</v>
          </cell>
          <cell r="DD1500" t="b">
            <v>0</v>
          </cell>
          <cell r="DF1500" t="b">
            <v>0</v>
          </cell>
          <cell r="DH1500" t="b">
            <v>0</v>
          </cell>
          <cell r="DJ1500" t="b">
            <v>0</v>
          </cell>
          <cell r="DL1500" t="b">
            <v>0</v>
          </cell>
          <cell r="DN1500" t="b">
            <v>0</v>
          </cell>
          <cell r="DP1500" t="b">
            <v>0</v>
          </cell>
          <cell r="DV1500">
            <v>0</v>
          </cell>
          <cell r="DX1500">
            <v>0</v>
          </cell>
          <cell r="DZ1500">
            <v>0</v>
          </cell>
          <cell r="EB1500">
            <v>0</v>
          </cell>
          <cell r="ED1500">
            <v>0</v>
          </cell>
          <cell r="EF1500">
            <v>0</v>
          </cell>
          <cell r="EJ1500">
            <v>0</v>
          </cell>
          <cell r="EL1500">
            <v>0</v>
          </cell>
          <cell r="EN1500">
            <v>0</v>
          </cell>
          <cell r="EP1500">
            <v>0</v>
          </cell>
          <cell r="ER1500">
            <v>0</v>
          </cell>
          <cell r="ET1500">
            <v>0</v>
          </cell>
          <cell r="EX1500">
            <v>0</v>
          </cell>
          <cell r="EZ1500">
            <v>0</v>
          </cell>
          <cell r="FD1500">
            <v>0</v>
          </cell>
          <cell r="FF1500">
            <v>0</v>
          </cell>
        </row>
        <row r="1501">
          <cell r="A1501" t="str">
            <v>VÄSTERVIK GT 1</v>
          </cell>
          <cell r="B1501" t="str">
            <v>Sverige</v>
          </cell>
          <cell r="G1501">
            <v>40.5</v>
          </cell>
          <cell r="H1501">
            <v>0</v>
          </cell>
          <cell r="AK1501">
            <v>12.311999999999999</v>
          </cell>
          <cell r="AL1501">
            <v>0</v>
          </cell>
          <cell r="AN1501">
            <v>0</v>
          </cell>
          <cell r="AO1501">
            <v>4.7628000000000004</v>
          </cell>
          <cell r="AP1501">
            <v>803.92500000000007</v>
          </cell>
          <cell r="AQ1501">
            <v>3.24</v>
          </cell>
          <cell r="BG1501" t="b">
            <v>0</v>
          </cell>
          <cell r="BO1501" t="b">
            <v>0</v>
          </cell>
          <cell r="CA1501" t="b">
            <v>0</v>
          </cell>
          <cell r="CB1501" t="b">
            <v>0</v>
          </cell>
          <cell r="CD1501" t="b">
            <v>0</v>
          </cell>
          <cell r="CE1501" t="b">
            <v>0</v>
          </cell>
          <cell r="CG1501" t="b">
            <v>0</v>
          </cell>
          <cell r="CH1501" t="b">
            <v>0</v>
          </cell>
          <cell r="CP1501" t="e">
            <v>#N/A</v>
          </cell>
          <cell r="CT1501" t="b">
            <v>0</v>
          </cell>
          <cell r="CV1501" t="b">
            <v>0</v>
          </cell>
          <cell r="CX1501" t="b">
            <v>0</v>
          </cell>
          <cell r="CZ1501" t="b">
            <v>0</v>
          </cell>
          <cell r="DB1501" t="b">
            <v>0</v>
          </cell>
          <cell r="DD1501" t="b">
            <v>0</v>
          </cell>
          <cell r="DF1501" t="b">
            <v>0</v>
          </cell>
          <cell r="DH1501" t="b">
            <v>0</v>
          </cell>
          <cell r="DJ1501" t="b">
            <v>0</v>
          </cell>
          <cell r="DL1501" t="b">
            <v>0</v>
          </cell>
          <cell r="DN1501" t="b">
            <v>0</v>
          </cell>
          <cell r="DP1501" t="b">
            <v>0</v>
          </cell>
          <cell r="DV1501">
            <v>0</v>
          </cell>
          <cell r="DX1501">
            <v>0</v>
          </cell>
          <cell r="DZ1501">
            <v>0</v>
          </cell>
          <cell r="EB1501">
            <v>0</v>
          </cell>
          <cell r="ED1501">
            <v>0</v>
          </cell>
          <cell r="EF1501">
            <v>0</v>
          </cell>
          <cell r="EJ1501">
            <v>0</v>
          </cell>
          <cell r="EL1501">
            <v>0</v>
          </cell>
          <cell r="EN1501">
            <v>0</v>
          </cell>
          <cell r="EP1501">
            <v>0</v>
          </cell>
          <cell r="ER1501">
            <v>0</v>
          </cell>
          <cell r="ET1501">
            <v>0</v>
          </cell>
          <cell r="EX1501">
            <v>0</v>
          </cell>
          <cell r="EZ1501">
            <v>0</v>
          </cell>
          <cell r="FD1501">
            <v>0</v>
          </cell>
          <cell r="FF1501">
            <v>0</v>
          </cell>
        </row>
        <row r="1502">
          <cell r="A1502" t="str">
            <v>Västerås1-2</v>
          </cell>
          <cell r="B1502" t="str">
            <v>Sverige</v>
          </cell>
          <cell r="G1502">
            <v>70</v>
          </cell>
          <cell r="H1502">
            <v>200</v>
          </cell>
          <cell r="AK1502">
            <v>15.295</v>
          </cell>
          <cell r="AL1502">
            <v>124.85714285714286</v>
          </cell>
          <cell r="AN1502">
            <v>0</v>
          </cell>
          <cell r="AO1502">
            <v>11.032000000000002</v>
          </cell>
          <cell r="AP1502">
            <v>1739.5</v>
          </cell>
          <cell r="AQ1502">
            <v>9.8000000000000007</v>
          </cell>
          <cell r="BG1502" t="b">
            <v>0</v>
          </cell>
          <cell r="BO1502" t="b">
            <v>0</v>
          </cell>
          <cell r="CA1502" t="b">
            <v>0</v>
          </cell>
          <cell r="CB1502" t="b">
            <v>0</v>
          </cell>
          <cell r="CD1502" t="b">
            <v>0</v>
          </cell>
          <cell r="CE1502" t="b">
            <v>0</v>
          </cell>
          <cell r="CG1502" t="b">
            <v>0</v>
          </cell>
          <cell r="CH1502" t="b">
            <v>0</v>
          </cell>
          <cell r="CP1502" t="e">
            <v>#N/A</v>
          </cell>
          <cell r="CT1502" t="b">
            <v>0</v>
          </cell>
          <cell r="CV1502" t="b">
            <v>0</v>
          </cell>
          <cell r="CX1502" t="b">
            <v>0</v>
          </cell>
          <cell r="CZ1502" t="b">
            <v>0</v>
          </cell>
          <cell r="DB1502" t="b">
            <v>0</v>
          </cell>
          <cell r="DD1502" t="b">
            <v>0</v>
          </cell>
          <cell r="DF1502" t="b">
            <v>0</v>
          </cell>
          <cell r="DH1502" t="b">
            <v>0</v>
          </cell>
          <cell r="DJ1502" t="b">
            <v>0</v>
          </cell>
          <cell r="DL1502" t="b">
            <v>0</v>
          </cell>
          <cell r="DN1502" t="b">
            <v>0</v>
          </cell>
          <cell r="DP1502" t="b">
            <v>0</v>
          </cell>
          <cell r="DV1502">
            <v>0</v>
          </cell>
          <cell r="DX1502">
            <v>0</v>
          </cell>
          <cell r="DZ1502">
            <v>0</v>
          </cell>
          <cell r="EB1502">
            <v>0</v>
          </cell>
          <cell r="ED1502">
            <v>0</v>
          </cell>
          <cell r="EF1502">
            <v>0</v>
          </cell>
          <cell r="EJ1502">
            <v>0</v>
          </cell>
          <cell r="EL1502">
            <v>0</v>
          </cell>
          <cell r="EN1502">
            <v>0</v>
          </cell>
          <cell r="EP1502">
            <v>0</v>
          </cell>
          <cell r="ER1502">
            <v>0</v>
          </cell>
          <cell r="ET1502">
            <v>0</v>
          </cell>
          <cell r="EX1502">
            <v>0</v>
          </cell>
          <cell r="EZ1502">
            <v>0</v>
          </cell>
          <cell r="FD1502">
            <v>0</v>
          </cell>
          <cell r="FF1502">
            <v>0</v>
          </cell>
        </row>
        <row r="1503">
          <cell r="A1503" t="str">
            <v>Västerås3</v>
          </cell>
          <cell r="B1503" t="str">
            <v>Sverige</v>
          </cell>
          <cell r="G1503">
            <v>185</v>
          </cell>
          <cell r="H1503">
            <v>290</v>
          </cell>
          <cell r="AK1503">
            <v>61.512499999999996</v>
          </cell>
          <cell r="AL1503">
            <v>151.15270270270267</v>
          </cell>
          <cell r="AN1503">
            <v>0</v>
          </cell>
          <cell r="AO1503">
            <v>29.156000000000002</v>
          </cell>
          <cell r="AP1503">
            <v>4597.25</v>
          </cell>
          <cell r="AQ1503">
            <v>25.900000000000002</v>
          </cell>
          <cell r="BG1503" t="b">
            <v>0</v>
          </cell>
          <cell r="BO1503" t="b">
            <v>0</v>
          </cell>
          <cell r="CA1503" t="b">
            <v>0</v>
          </cell>
          <cell r="CB1503" t="b">
            <v>0</v>
          </cell>
          <cell r="CD1503" t="b">
            <v>0</v>
          </cell>
          <cell r="CE1503" t="b">
            <v>0</v>
          </cell>
          <cell r="CG1503" t="b">
            <v>0</v>
          </cell>
          <cell r="CH1503" t="b">
            <v>0</v>
          </cell>
          <cell r="CP1503" t="e">
            <v>#N/A</v>
          </cell>
          <cell r="CT1503" t="b">
            <v>0</v>
          </cell>
          <cell r="CV1503" t="b">
            <v>0</v>
          </cell>
          <cell r="CX1503" t="b">
            <v>0</v>
          </cell>
          <cell r="CZ1503" t="b">
            <v>0</v>
          </cell>
          <cell r="DB1503" t="b">
            <v>0</v>
          </cell>
          <cell r="DD1503" t="b">
            <v>0</v>
          </cell>
          <cell r="DF1503" t="b">
            <v>0</v>
          </cell>
          <cell r="DH1503" t="b">
            <v>0</v>
          </cell>
          <cell r="DJ1503" t="b">
            <v>0</v>
          </cell>
          <cell r="DL1503" t="b">
            <v>0</v>
          </cell>
          <cell r="DN1503" t="b">
            <v>0</v>
          </cell>
          <cell r="DP1503" t="b">
            <v>0</v>
          </cell>
          <cell r="DV1503">
            <v>0</v>
          </cell>
          <cell r="DX1503">
            <v>0</v>
          </cell>
          <cell r="DZ1503">
            <v>0</v>
          </cell>
          <cell r="EB1503">
            <v>0</v>
          </cell>
          <cell r="ED1503">
            <v>0</v>
          </cell>
          <cell r="EF1503">
            <v>0</v>
          </cell>
          <cell r="EJ1503">
            <v>0</v>
          </cell>
          <cell r="EL1503">
            <v>0</v>
          </cell>
          <cell r="EN1503">
            <v>0</v>
          </cell>
          <cell r="EP1503">
            <v>0</v>
          </cell>
          <cell r="ER1503">
            <v>0</v>
          </cell>
          <cell r="ET1503">
            <v>0</v>
          </cell>
          <cell r="EX1503">
            <v>0</v>
          </cell>
          <cell r="EZ1503">
            <v>0</v>
          </cell>
          <cell r="FD1503">
            <v>0</v>
          </cell>
          <cell r="FF1503">
            <v>0</v>
          </cell>
        </row>
        <row r="1504">
          <cell r="A1504" t="str">
            <v>Västerås3</v>
          </cell>
          <cell r="B1504" t="str">
            <v>Sverige</v>
          </cell>
          <cell r="G1504">
            <v>185</v>
          </cell>
          <cell r="H1504">
            <v>290</v>
          </cell>
          <cell r="AK1504">
            <v>61.512499999999996</v>
          </cell>
          <cell r="AL1504">
            <v>151.15270270270267</v>
          </cell>
          <cell r="AN1504">
            <v>0</v>
          </cell>
          <cell r="AO1504">
            <v>29.156000000000002</v>
          </cell>
          <cell r="AP1504">
            <v>4597.25</v>
          </cell>
          <cell r="AQ1504">
            <v>25.900000000000002</v>
          </cell>
          <cell r="BG1504" t="b">
            <v>0</v>
          </cell>
          <cell r="BO1504" t="b">
            <v>0</v>
          </cell>
          <cell r="CA1504" t="b">
            <v>0</v>
          </cell>
          <cell r="CB1504" t="b">
            <v>0</v>
          </cell>
          <cell r="CD1504" t="b">
            <v>0</v>
          </cell>
          <cell r="CE1504" t="b">
            <v>0</v>
          </cell>
          <cell r="CG1504" t="b">
            <v>0</v>
          </cell>
          <cell r="CH1504" t="b">
            <v>0</v>
          </cell>
          <cell r="CP1504" t="e">
            <v>#N/A</v>
          </cell>
          <cell r="CT1504" t="b">
            <v>0</v>
          </cell>
          <cell r="CV1504" t="b">
            <v>0</v>
          </cell>
          <cell r="CX1504" t="b">
            <v>0</v>
          </cell>
          <cell r="CZ1504" t="b">
            <v>0</v>
          </cell>
          <cell r="DB1504" t="b">
            <v>0</v>
          </cell>
          <cell r="DD1504" t="b">
            <v>0</v>
          </cell>
          <cell r="DF1504" t="b">
            <v>0</v>
          </cell>
          <cell r="DH1504" t="b">
            <v>0</v>
          </cell>
          <cell r="DJ1504" t="b">
            <v>0</v>
          </cell>
          <cell r="DL1504" t="b">
            <v>0</v>
          </cell>
          <cell r="DN1504" t="b">
            <v>0</v>
          </cell>
          <cell r="DP1504" t="b">
            <v>0</v>
          </cell>
          <cell r="DV1504">
            <v>0</v>
          </cell>
          <cell r="DX1504">
            <v>0</v>
          </cell>
          <cell r="DZ1504">
            <v>0</v>
          </cell>
          <cell r="EB1504">
            <v>0</v>
          </cell>
          <cell r="ED1504">
            <v>0</v>
          </cell>
          <cell r="EF1504">
            <v>0</v>
          </cell>
          <cell r="EJ1504">
            <v>0</v>
          </cell>
          <cell r="EL1504">
            <v>0</v>
          </cell>
          <cell r="EN1504">
            <v>0</v>
          </cell>
          <cell r="EP1504">
            <v>0</v>
          </cell>
          <cell r="ER1504">
            <v>0</v>
          </cell>
          <cell r="ET1504">
            <v>0</v>
          </cell>
          <cell r="EX1504">
            <v>0</v>
          </cell>
          <cell r="EZ1504">
            <v>0</v>
          </cell>
          <cell r="FD1504">
            <v>0</v>
          </cell>
          <cell r="FF1504">
            <v>0</v>
          </cell>
        </row>
        <row r="1505">
          <cell r="A1505" t="str">
            <v>Västerås4</v>
          </cell>
          <cell r="B1505" t="str">
            <v>Sverige</v>
          </cell>
          <cell r="G1505">
            <v>155</v>
          </cell>
          <cell r="H1505">
            <v>250</v>
          </cell>
          <cell r="AK1505">
            <v>50.065000000000005</v>
          </cell>
          <cell r="AL1505">
            <v>130.24193548387098</v>
          </cell>
          <cell r="AN1505">
            <v>0</v>
          </cell>
          <cell r="AO1505">
            <v>24.428000000000004</v>
          </cell>
          <cell r="AP1505">
            <v>3851.75</v>
          </cell>
          <cell r="AQ1505">
            <v>21.700000000000003</v>
          </cell>
          <cell r="BG1505" t="b">
            <v>0</v>
          </cell>
          <cell r="BO1505" t="b">
            <v>0</v>
          </cell>
          <cell r="CA1505" t="b">
            <v>0</v>
          </cell>
          <cell r="CB1505" t="b">
            <v>0</v>
          </cell>
          <cell r="CD1505" t="b">
            <v>0</v>
          </cell>
          <cell r="CE1505" t="b">
            <v>0</v>
          </cell>
          <cell r="CG1505" t="b">
            <v>0</v>
          </cell>
          <cell r="CH1505" t="b">
            <v>0</v>
          </cell>
          <cell r="CP1505" t="e">
            <v>#N/A</v>
          </cell>
          <cell r="CT1505" t="b">
            <v>0</v>
          </cell>
          <cell r="CV1505" t="b">
            <v>0</v>
          </cell>
          <cell r="CX1505" t="b">
            <v>0</v>
          </cell>
          <cell r="CZ1505" t="b">
            <v>0</v>
          </cell>
          <cell r="DB1505" t="b">
            <v>0</v>
          </cell>
          <cell r="DD1505" t="b">
            <v>0</v>
          </cell>
          <cell r="DF1505" t="b">
            <v>0</v>
          </cell>
          <cell r="DH1505" t="b">
            <v>0</v>
          </cell>
          <cell r="DJ1505" t="b">
            <v>0</v>
          </cell>
          <cell r="DL1505" t="b">
            <v>0</v>
          </cell>
          <cell r="DN1505" t="b">
            <v>0</v>
          </cell>
          <cell r="DP1505" t="b">
            <v>0</v>
          </cell>
          <cell r="DV1505">
            <v>0</v>
          </cell>
          <cell r="DX1505">
            <v>0</v>
          </cell>
          <cell r="DZ1505">
            <v>0</v>
          </cell>
          <cell r="EB1505">
            <v>0</v>
          </cell>
          <cell r="ED1505">
            <v>0</v>
          </cell>
          <cell r="EF1505">
            <v>0</v>
          </cell>
          <cell r="EJ1505">
            <v>0</v>
          </cell>
          <cell r="EL1505">
            <v>0</v>
          </cell>
          <cell r="EN1505">
            <v>0</v>
          </cell>
          <cell r="EP1505">
            <v>0</v>
          </cell>
          <cell r="ER1505">
            <v>0</v>
          </cell>
          <cell r="ET1505">
            <v>0</v>
          </cell>
          <cell r="EX1505">
            <v>0</v>
          </cell>
          <cell r="EZ1505">
            <v>0</v>
          </cell>
          <cell r="FD1505">
            <v>0</v>
          </cell>
          <cell r="FF1505">
            <v>0</v>
          </cell>
        </row>
        <row r="1506">
          <cell r="A1506" t="str">
            <v>Västerås4</v>
          </cell>
          <cell r="B1506" t="str">
            <v>Sverige</v>
          </cell>
          <cell r="G1506">
            <v>155</v>
          </cell>
          <cell r="H1506">
            <v>250</v>
          </cell>
          <cell r="AK1506">
            <v>50.065000000000005</v>
          </cell>
          <cell r="AL1506">
            <v>130.24193548387098</v>
          </cell>
          <cell r="AN1506">
            <v>0</v>
          </cell>
          <cell r="AO1506">
            <v>24.428000000000004</v>
          </cell>
          <cell r="AP1506">
            <v>3851.75</v>
          </cell>
          <cell r="AQ1506">
            <v>21.700000000000003</v>
          </cell>
          <cell r="BG1506" t="b">
            <v>0</v>
          </cell>
          <cell r="BO1506" t="b">
            <v>0</v>
          </cell>
          <cell r="CA1506" t="b">
            <v>0</v>
          </cell>
          <cell r="CB1506" t="b">
            <v>0</v>
          </cell>
          <cell r="CD1506" t="b">
            <v>0</v>
          </cell>
          <cell r="CE1506" t="b">
            <v>0</v>
          </cell>
          <cell r="CG1506" t="b">
            <v>0</v>
          </cell>
          <cell r="CH1506" t="b">
            <v>0</v>
          </cell>
          <cell r="CP1506" t="e">
            <v>#N/A</v>
          </cell>
          <cell r="CT1506" t="b">
            <v>0</v>
          </cell>
          <cell r="CV1506" t="b">
            <v>0</v>
          </cell>
          <cell r="CX1506" t="b">
            <v>0</v>
          </cell>
          <cell r="CZ1506" t="b">
            <v>0</v>
          </cell>
          <cell r="DB1506" t="b">
            <v>0</v>
          </cell>
          <cell r="DD1506" t="b">
            <v>0</v>
          </cell>
          <cell r="DF1506" t="b">
            <v>0</v>
          </cell>
          <cell r="DH1506" t="b">
            <v>0</v>
          </cell>
          <cell r="DJ1506" t="b">
            <v>0</v>
          </cell>
          <cell r="DL1506" t="b">
            <v>0</v>
          </cell>
          <cell r="DN1506" t="b">
            <v>0</v>
          </cell>
          <cell r="DP1506" t="b">
            <v>0</v>
          </cell>
          <cell r="DV1506">
            <v>0</v>
          </cell>
          <cell r="DX1506">
            <v>0</v>
          </cell>
          <cell r="DZ1506">
            <v>0</v>
          </cell>
          <cell r="EB1506">
            <v>0</v>
          </cell>
          <cell r="ED1506">
            <v>0</v>
          </cell>
          <cell r="EF1506">
            <v>0</v>
          </cell>
          <cell r="EJ1506">
            <v>0</v>
          </cell>
          <cell r="EL1506">
            <v>0</v>
          </cell>
          <cell r="EN1506">
            <v>0</v>
          </cell>
          <cell r="EP1506">
            <v>0</v>
          </cell>
          <cell r="ER1506">
            <v>0</v>
          </cell>
          <cell r="ET1506">
            <v>0</v>
          </cell>
          <cell r="EX1506">
            <v>0</v>
          </cell>
          <cell r="EZ1506">
            <v>0</v>
          </cell>
          <cell r="FD1506">
            <v>0</v>
          </cell>
          <cell r="FF1506">
            <v>0</v>
          </cell>
        </row>
        <row r="1507">
          <cell r="A1507" t="str">
            <v>VÄSTHAMNSVERKET 1</v>
          </cell>
          <cell r="B1507" t="str">
            <v>Sverige</v>
          </cell>
          <cell r="G1507">
            <v>82</v>
          </cell>
          <cell r="H1507">
            <v>118.42857142857143</v>
          </cell>
          <cell r="AK1507">
            <v>27.264999999999997</v>
          </cell>
          <cell r="AL1507">
            <v>56.870988675958188</v>
          </cell>
          <cell r="AN1507">
            <v>0</v>
          </cell>
          <cell r="AO1507">
            <v>10.25</v>
          </cell>
          <cell r="AP1507">
            <v>2050</v>
          </cell>
          <cell r="AQ1507">
            <v>11.48</v>
          </cell>
          <cell r="BG1507" t="b">
            <v>0</v>
          </cell>
          <cell r="BO1507" t="b">
            <v>0</v>
          </cell>
          <cell r="CA1507" t="b">
            <v>0</v>
          </cell>
          <cell r="CB1507" t="b">
            <v>0</v>
          </cell>
          <cell r="CD1507" t="b">
            <v>0</v>
          </cell>
          <cell r="CE1507" t="b">
            <v>0</v>
          </cell>
          <cell r="CG1507" t="b">
            <v>0</v>
          </cell>
          <cell r="CH1507" t="b">
            <v>0</v>
          </cell>
          <cell r="CP1507" t="e">
            <v>#N/A</v>
          </cell>
          <cell r="CT1507" t="b">
            <v>0</v>
          </cell>
          <cell r="CV1507" t="b">
            <v>0</v>
          </cell>
          <cell r="CX1507" t="b">
            <v>0</v>
          </cell>
          <cell r="CZ1507" t="b">
            <v>0</v>
          </cell>
          <cell r="DB1507" t="b">
            <v>0</v>
          </cell>
          <cell r="DD1507" t="b">
            <v>0</v>
          </cell>
          <cell r="DF1507" t="b">
            <v>0</v>
          </cell>
          <cell r="DH1507" t="b">
            <v>0</v>
          </cell>
          <cell r="DJ1507" t="b">
            <v>0</v>
          </cell>
          <cell r="DL1507" t="b">
            <v>0</v>
          </cell>
          <cell r="DN1507" t="b">
            <v>0</v>
          </cell>
          <cell r="DP1507" t="b">
            <v>0</v>
          </cell>
          <cell r="DV1507">
            <v>0</v>
          </cell>
          <cell r="DX1507">
            <v>0</v>
          </cell>
          <cell r="DZ1507">
            <v>0</v>
          </cell>
          <cell r="EB1507">
            <v>0</v>
          </cell>
          <cell r="ED1507">
            <v>0</v>
          </cell>
          <cell r="EF1507">
            <v>0</v>
          </cell>
          <cell r="EJ1507">
            <v>0</v>
          </cell>
          <cell r="EL1507">
            <v>0</v>
          </cell>
          <cell r="EN1507">
            <v>0</v>
          </cell>
          <cell r="EP1507">
            <v>0</v>
          </cell>
          <cell r="ER1507">
            <v>0</v>
          </cell>
          <cell r="ET1507">
            <v>0</v>
          </cell>
          <cell r="EX1507">
            <v>0</v>
          </cell>
          <cell r="EZ1507">
            <v>0</v>
          </cell>
          <cell r="FD1507">
            <v>0</v>
          </cell>
          <cell r="FF1507">
            <v>0</v>
          </cell>
        </row>
        <row r="1508">
          <cell r="A1508" t="str">
            <v>VÄSTHAMNSVERKET 1</v>
          </cell>
          <cell r="B1508" t="str">
            <v>Sverige</v>
          </cell>
          <cell r="G1508">
            <v>82</v>
          </cell>
          <cell r="H1508">
            <v>118.42857142857143</v>
          </cell>
          <cell r="AK1508">
            <v>27.264999999999997</v>
          </cell>
          <cell r="AL1508">
            <v>56.870988675958188</v>
          </cell>
          <cell r="AN1508">
            <v>0</v>
          </cell>
          <cell r="AO1508">
            <v>10.25</v>
          </cell>
          <cell r="AP1508">
            <v>2050</v>
          </cell>
          <cell r="AQ1508">
            <v>11.48</v>
          </cell>
          <cell r="BG1508" t="b">
            <v>0</v>
          </cell>
          <cell r="BO1508" t="b">
            <v>0</v>
          </cell>
          <cell r="CA1508" t="b">
            <v>0</v>
          </cell>
          <cell r="CB1508" t="b">
            <v>0</v>
          </cell>
          <cell r="CD1508" t="b">
            <v>0</v>
          </cell>
          <cell r="CE1508" t="b">
            <v>0</v>
          </cell>
          <cell r="CG1508" t="b">
            <v>0</v>
          </cell>
          <cell r="CH1508" t="b">
            <v>0</v>
          </cell>
          <cell r="CP1508" t="e">
            <v>#N/A</v>
          </cell>
          <cell r="CT1508" t="b">
            <v>0</v>
          </cell>
          <cell r="CV1508" t="b">
            <v>0</v>
          </cell>
          <cell r="CX1508" t="b">
            <v>0</v>
          </cell>
          <cell r="CZ1508" t="b">
            <v>0</v>
          </cell>
          <cell r="DB1508" t="b">
            <v>0</v>
          </cell>
          <cell r="DD1508" t="b">
            <v>0</v>
          </cell>
          <cell r="DF1508" t="b">
            <v>0</v>
          </cell>
          <cell r="DH1508" t="b">
            <v>0</v>
          </cell>
          <cell r="DJ1508" t="b">
            <v>0</v>
          </cell>
          <cell r="DL1508" t="b">
            <v>0</v>
          </cell>
          <cell r="DN1508" t="b">
            <v>0</v>
          </cell>
          <cell r="DP1508" t="b">
            <v>0</v>
          </cell>
          <cell r="DV1508">
            <v>0</v>
          </cell>
          <cell r="DX1508">
            <v>0</v>
          </cell>
          <cell r="DZ1508">
            <v>0</v>
          </cell>
          <cell r="EB1508">
            <v>0</v>
          </cell>
          <cell r="ED1508">
            <v>0</v>
          </cell>
          <cell r="EF1508">
            <v>0</v>
          </cell>
          <cell r="EJ1508">
            <v>0</v>
          </cell>
          <cell r="EL1508">
            <v>0</v>
          </cell>
          <cell r="EN1508">
            <v>0</v>
          </cell>
          <cell r="EP1508">
            <v>0</v>
          </cell>
          <cell r="ER1508">
            <v>0</v>
          </cell>
          <cell r="ET1508">
            <v>0</v>
          </cell>
          <cell r="EX1508">
            <v>0</v>
          </cell>
          <cell r="EZ1508">
            <v>0</v>
          </cell>
          <cell r="FD1508">
            <v>0</v>
          </cell>
          <cell r="FF1508">
            <v>0</v>
          </cell>
        </row>
        <row r="1509">
          <cell r="A1509" t="str">
            <v>VÄSTHAMNSVERKET GT 1</v>
          </cell>
          <cell r="B1509" t="str">
            <v>Sverige</v>
          </cell>
          <cell r="G1509">
            <v>43</v>
          </cell>
          <cell r="H1509">
            <v>67.571428571428569</v>
          </cell>
          <cell r="AK1509">
            <v>14.297499999999998</v>
          </cell>
          <cell r="AL1509">
            <v>35.306071428571421</v>
          </cell>
          <cell r="AN1509">
            <v>0</v>
          </cell>
          <cell r="AO1509">
            <v>1.72</v>
          </cell>
          <cell r="AP1509">
            <v>430</v>
          </cell>
          <cell r="AQ1509">
            <v>3.44</v>
          </cell>
          <cell r="BG1509" t="b">
            <v>0</v>
          </cell>
          <cell r="BO1509" t="b">
            <v>0</v>
          </cell>
          <cell r="CA1509" t="b">
            <v>0</v>
          </cell>
          <cell r="CB1509" t="b">
            <v>0</v>
          </cell>
          <cell r="CD1509" t="b">
            <v>0</v>
          </cell>
          <cell r="CE1509" t="b">
            <v>0</v>
          </cell>
          <cell r="CG1509" t="b">
            <v>0</v>
          </cell>
          <cell r="CH1509" t="b">
            <v>0</v>
          </cell>
          <cell r="CP1509" t="e">
            <v>#N/A</v>
          </cell>
          <cell r="CT1509" t="b">
            <v>0</v>
          </cell>
          <cell r="CV1509" t="b">
            <v>0</v>
          </cell>
          <cell r="CX1509" t="b">
            <v>0</v>
          </cell>
          <cell r="CZ1509" t="b">
            <v>0</v>
          </cell>
          <cell r="DB1509" t="b">
            <v>0</v>
          </cell>
          <cell r="DD1509" t="b">
            <v>0</v>
          </cell>
          <cell r="DF1509" t="b">
            <v>0</v>
          </cell>
          <cell r="DH1509" t="b">
            <v>0</v>
          </cell>
          <cell r="DJ1509" t="b">
            <v>0</v>
          </cell>
          <cell r="DL1509" t="b">
            <v>0</v>
          </cell>
          <cell r="DN1509" t="b">
            <v>0</v>
          </cell>
          <cell r="DP1509" t="b">
            <v>0</v>
          </cell>
          <cell r="DV1509">
            <v>0</v>
          </cell>
          <cell r="DX1509">
            <v>0</v>
          </cell>
          <cell r="DZ1509">
            <v>0</v>
          </cell>
          <cell r="EB1509">
            <v>0</v>
          </cell>
          <cell r="ED1509">
            <v>0</v>
          </cell>
          <cell r="EF1509">
            <v>0</v>
          </cell>
          <cell r="EJ1509">
            <v>0</v>
          </cell>
          <cell r="EL1509">
            <v>0</v>
          </cell>
          <cell r="EN1509">
            <v>0</v>
          </cell>
          <cell r="EP1509">
            <v>0</v>
          </cell>
          <cell r="ER1509">
            <v>0</v>
          </cell>
          <cell r="ET1509">
            <v>0</v>
          </cell>
          <cell r="EX1509">
            <v>0</v>
          </cell>
          <cell r="EZ1509">
            <v>0</v>
          </cell>
          <cell r="FD1509">
            <v>0</v>
          </cell>
          <cell r="FF1509">
            <v>0</v>
          </cell>
        </row>
        <row r="1510">
          <cell r="A1510" t="str">
            <v>VÄSTHAMNSVERKET GT 1</v>
          </cell>
          <cell r="B1510" t="str">
            <v>Sverige</v>
          </cell>
          <cell r="G1510">
            <v>43</v>
          </cell>
          <cell r="H1510">
            <v>67.571428571428569</v>
          </cell>
          <cell r="AK1510">
            <v>14.297499999999998</v>
          </cell>
          <cell r="AL1510">
            <v>35.306071428571421</v>
          </cell>
          <cell r="AN1510">
            <v>0</v>
          </cell>
          <cell r="AO1510">
            <v>1.72</v>
          </cell>
          <cell r="AP1510">
            <v>430</v>
          </cell>
          <cell r="AQ1510">
            <v>3.44</v>
          </cell>
          <cell r="BG1510" t="b">
            <v>0</v>
          </cell>
          <cell r="BO1510" t="b">
            <v>0</v>
          </cell>
          <cell r="CA1510" t="b">
            <v>0</v>
          </cell>
          <cell r="CB1510" t="b">
            <v>0</v>
          </cell>
          <cell r="CD1510" t="b">
            <v>0</v>
          </cell>
          <cell r="CE1510" t="b">
            <v>0</v>
          </cell>
          <cell r="CG1510" t="b">
            <v>0</v>
          </cell>
          <cell r="CH1510" t="b">
            <v>0</v>
          </cell>
          <cell r="CP1510" t="e">
            <v>#N/A</v>
          </cell>
          <cell r="CT1510" t="b">
            <v>0</v>
          </cell>
          <cell r="CV1510" t="b">
            <v>0</v>
          </cell>
          <cell r="CX1510" t="b">
            <v>0</v>
          </cell>
          <cell r="CZ1510" t="b">
            <v>0</v>
          </cell>
          <cell r="DB1510" t="b">
            <v>0</v>
          </cell>
          <cell r="DD1510" t="b">
            <v>0</v>
          </cell>
          <cell r="DF1510" t="b">
            <v>0</v>
          </cell>
          <cell r="DH1510" t="b">
            <v>0</v>
          </cell>
          <cell r="DJ1510" t="b">
            <v>0</v>
          </cell>
          <cell r="DL1510" t="b">
            <v>0</v>
          </cell>
          <cell r="DN1510" t="b">
            <v>0</v>
          </cell>
          <cell r="DP1510" t="b">
            <v>0</v>
          </cell>
          <cell r="DV1510">
            <v>0</v>
          </cell>
          <cell r="DX1510">
            <v>0</v>
          </cell>
          <cell r="DZ1510">
            <v>0</v>
          </cell>
          <cell r="EB1510">
            <v>0</v>
          </cell>
          <cell r="ED1510">
            <v>0</v>
          </cell>
          <cell r="EF1510">
            <v>0</v>
          </cell>
          <cell r="EJ1510">
            <v>0</v>
          </cell>
          <cell r="EL1510">
            <v>0</v>
          </cell>
          <cell r="EN1510">
            <v>0</v>
          </cell>
          <cell r="EP1510">
            <v>0</v>
          </cell>
          <cell r="ER1510">
            <v>0</v>
          </cell>
          <cell r="ET1510">
            <v>0</v>
          </cell>
          <cell r="EX1510">
            <v>0</v>
          </cell>
          <cell r="EZ1510">
            <v>0</v>
          </cell>
          <cell r="FD1510">
            <v>0</v>
          </cell>
          <cell r="FF1510">
            <v>0</v>
          </cell>
        </row>
        <row r="1511">
          <cell r="A1511" t="str">
            <v>ÖRESUNDVERKET 1-2</v>
          </cell>
          <cell r="B1511" t="str">
            <v>Sverige</v>
          </cell>
          <cell r="G1511">
            <v>100</v>
          </cell>
          <cell r="H1511">
            <v>0</v>
          </cell>
          <cell r="AK1511">
            <v>32.300000000000004</v>
          </cell>
          <cell r="AL1511">
            <v>0</v>
          </cell>
          <cell r="AN1511">
            <v>0</v>
          </cell>
          <cell r="AO1511">
            <v>15.760000000000002</v>
          </cell>
          <cell r="AP1511">
            <v>2485</v>
          </cell>
          <cell r="AQ1511">
            <v>14.000000000000002</v>
          </cell>
          <cell r="BG1511" t="b">
            <v>0</v>
          </cell>
          <cell r="BO1511" t="b">
            <v>0</v>
          </cell>
          <cell r="CA1511" t="b">
            <v>0</v>
          </cell>
          <cell r="CB1511" t="b">
            <v>0</v>
          </cell>
          <cell r="CD1511" t="b">
            <v>0</v>
          </cell>
          <cell r="CE1511" t="b">
            <v>0</v>
          </cell>
          <cell r="CG1511" t="b">
            <v>0</v>
          </cell>
          <cell r="CH1511" t="b">
            <v>0</v>
          </cell>
          <cell r="CP1511" t="e">
            <v>#N/A</v>
          </cell>
          <cell r="CT1511" t="b">
            <v>0</v>
          </cell>
          <cell r="CV1511" t="b">
            <v>0</v>
          </cell>
          <cell r="CX1511" t="b">
            <v>0</v>
          </cell>
          <cell r="CZ1511" t="b">
            <v>0</v>
          </cell>
          <cell r="DB1511" t="b">
            <v>0</v>
          </cell>
          <cell r="DD1511" t="b">
            <v>0</v>
          </cell>
          <cell r="DF1511" t="b">
            <v>0</v>
          </cell>
          <cell r="DH1511" t="b">
            <v>0</v>
          </cell>
          <cell r="DJ1511" t="b">
            <v>0</v>
          </cell>
          <cell r="DL1511" t="b">
            <v>0</v>
          </cell>
          <cell r="DN1511" t="b">
            <v>0</v>
          </cell>
          <cell r="DP1511" t="b">
            <v>0</v>
          </cell>
          <cell r="DV1511">
            <v>0</v>
          </cell>
          <cell r="DX1511">
            <v>0</v>
          </cell>
          <cell r="DZ1511">
            <v>0</v>
          </cell>
          <cell r="EB1511">
            <v>0</v>
          </cell>
          <cell r="ED1511">
            <v>0</v>
          </cell>
          <cell r="EF1511">
            <v>0</v>
          </cell>
          <cell r="EJ1511">
            <v>0</v>
          </cell>
          <cell r="EL1511">
            <v>0</v>
          </cell>
          <cell r="EN1511">
            <v>0</v>
          </cell>
          <cell r="EP1511">
            <v>0</v>
          </cell>
          <cell r="ER1511">
            <v>0</v>
          </cell>
          <cell r="ET1511">
            <v>0</v>
          </cell>
          <cell r="EX1511">
            <v>0</v>
          </cell>
          <cell r="EZ1511">
            <v>0</v>
          </cell>
          <cell r="FD1511">
            <v>0</v>
          </cell>
          <cell r="FF1511">
            <v>0</v>
          </cell>
        </row>
        <row r="1512">
          <cell r="A1512" t="str">
            <v>ÖRESUNDVERKET 3</v>
          </cell>
          <cell r="B1512" t="str">
            <v>Sverige</v>
          </cell>
          <cell r="G1512">
            <v>75</v>
          </cell>
          <cell r="H1512">
            <v>0</v>
          </cell>
          <cell r="AK1512">
            <v>24.937499999999996</v>
          </cell>
          <cell r="AL1512">
            <v>0</v>
          </cell>
          <cell r="AN1512">
            <v>0</v>
          </cell>
          <cell r="AO1512">
            <v>11.820000000000002</v>
          </cell>
          <cell r="AP1512">
            <v>1863.75</v>
          </cell>
          <cell r="AQ1512">
            <v>10.500000000000002</v>
          </cell>
          <cell r="BG1512" t="b">
            <v>0</v>
          </cell>
          <cell r="BO1512" t="b">
            <v>0</v>
          </cell>
          <cell r="CA1512" t="b">
            <v>0</v>
          </cell>
          <cell r="CB1512" t="b">
            <v>0</v>
          </cell>
          <cell r="CD1512" t="b">
            <v>0</v>
          </cell>
          <cell r="CE1512" t="b">
            <v>0</v>
          </cell>
          <cell r="CG1512" t="b">
            <v>0</v>
          </cell>
          <cell r="CH1512" t="b">
            <v>0</v>
          </cell>
          <cell r="CP1512" t="e">
            <v>#N/A</v>
          </cell>
          <cell r="CT1512" t="b">
            <v>0</v>
          </cell>
          <cell r="CV1512" t="b">
            <v>0</v>
          </cell>
          <cell r="CX1512" t="b">
            <v>0</v>
          </cell>
          <cell r="CZ1512" t="b">
            <v>0</v>
          </cell>
          <cell r="DB1512" t="b">
            <v>0</v>
          </cell>
          <cell r="DD1512" t="b">
            <v>0</v>
          </cell>
          <cell r="DF1512" t="b">
            <v>0</v>
          </cell>
          <cell r="DH1512" t="b">
            <v>0</v>
          </cell>
          <cell r="DJ1512" t="b">
            <v>0</v>
          </cell>
          <cell r="DL1512" t="b">
            <v>0</v>
          </cell>
          <cell r="DN1512" t="b">
            <v>0</v>
          </cell>
          <cell r="DP1512" t="b">
            <v>0</v>
          </cell>
          <cell r="DV1512">
            <v>0</v>
          </cell>
          <cell r="DX1512">
            <v>0</v>
          </cell>
          <cell r="DZ1512">
            <v>0</v>
          </cell>
          <cell r="EB1512">
            <v>0</v>
          </cell>
          <cell r="ED1512">
            <v>0</v>
          </cell>
          <cell r="EF1512">
            <v>0</v>
          </cell>
          <cell r="EJ1512">
            <v>0</v>
          </cell>
          <cell r="EL1512">
            <v>0</v>
          </cell>
          <cell r="EN1512">
            <v>0</v>
          </cell>
          <cell r="EP1512">
            <v>0</v>
          </cell>
          <cell r="ER1512">
            <v>0</v>
          </cell>
          <cell r="ET1512">
            <v>0</v>
          </cell>
          <cell r="EX1512">
            <v>0</v>
          </cell>
          <cell r="EZ1512">
            <v>0</v>
          </cell>
          <cell r="FD1512">
            <v>0</v>
          </cell>
          <cell r="FF1512">
            <v>0</v>
          </cell>
        </row>
        <row r="1513">
          <cell r="A1513" t="str">
            <v>ÖRESUNDVERKET 4</v>
          </cell>
          <cell r="B1513" t="str">
            <v>Sverige</v>
          </cell>
          <cell r="G1513">
            <v>150</v>
          </cell>
          <cell r="H1513">
            <v>0</v>
          </cell>
          <cell r="AK1513">
            <v>52.724999999999994</v>
          </cell>
          <cell r="AL1513">
            <v>0</v>
          </cell>
          <cell r="AN1513">
            <v>0</v>
          </cell>
          <cell r="AO1513">
            <v>12</v>
          </cell>
          <cell r="AP1513">
            <v>3000</v>
          </cell>
          <cell r="AQ1513">
            <v>21.000000000000004</v>
          </cell>
          <cell r="BG1513" t="b">
            <v>0</v>
          </cell>
          <cell r="BO1513" t="b">
            <v>0</v>
          </cell>
          <cell r="CA1513" t="b">
            <v>0</v>
          </cell>
          <cell r="CB1513" t="b">
            <v>0</v>
          </cell>
          <cell r="CD1513" t="b">
            <v>0</v>
          </cell>
          <cell r="CE1513" t="b">
            <v>0</v>
          </cell>
          <cell r="CG1513" t="b">
            <v>0</v>
          </cell>
          <cell r="CH1513" t="b">
            <v>0</v>
          </cell>
          <cell r="CP1513" t="e">
            <v>#N/A</v>
          </cell>
          <cell r="CT1513" t="b">
            <v>0</v>
          </cell>
          <cell r="CV1513" t="b">
            <v>0</v>
          </cell>
          <cell r="CX1513" t="b">
            <v>0</v>
          </cell>
          <cell r="CZ1513" t="b">
            <v>0</v>
          </cell>
          <cell r="DB1513" t="b">
            <v>0</v>
          </cell>
          <cell r="DD1513" t="b">
            <v>0</v>
          </cell>
          <cell r="DF1513" t="b">
            <v>0</v>
          </cell>
          <cell r="DH1513" t="b">
            <v>0</v>
          </cell>
          <cell r="DJ1513" t="b">
            <v>0</v>
          </cell>
          <cell r="DL1513" t="b">
            <v>0</v>
          </cell>
          <cell r="DN1513" t="b">
            <v>0</v>
          </cell>
          <cell r="DP1513" t="b">
            <v>0</v>
          </cell>
          <cell r="DV1513">
            <v>0</v>
          </cell>
          <cell r="DX1513">
            <v>0</v>
          </cell>
          <cell r="DZ1513">
            <v>0</v>
          </cell>
          <cell r="EB1513">
            <v>0</v>
          </cell>
          <cell r="ED1513">
            <v>0</v>
          </cell>
          <cell r="EF1513">
            <v>0</v>
          </cell>
          <cell r="EJ1513">
            <v>0</v>
          </cell>
          <cell r="EL1513">
            <v>0</v>
          </cell>
          <cell r="EN1513">
            <v>0</v>
          </cell>
          <cell r="EP1513">
            <v>0</v>
          </cell>
          <cell r="ER1513">
            <v>0</v>
          </cell>
          <cell r="ET1513">
            <v>0</v>
          </cell>
          <cell r="EX1513">
            <v>0</v>
          </cell>
          <cell r="EZ1513">
            <v>0</v>
          </cell>
          <cell r="FD1513">
            <v>0</v>
          </cell>
          <cell r="FF1513">
            <v>0</v>
          </cell>
        </row>
        <row r="1514">
          <cell r="A1514" t="str">
            <v>ÖRESUNDVERKET CC</v>
          </cell>
          <cell r="B1514" t="str">
            <v>Sverige</v>
          </cell>
          <cell r="G1514">
            <v>440</v>
          </cell>
          <cell r="H1514">
            <v>250</v>
          </cell>
          <cell r="AK1514">
            <v>238.26</v>
          </cell>
          <cell r="AL1514">
            <v>902.5</v>
          </cell>
          <cell r="AN1514">
            <v>37.5</v>
          </cell>
          <cell r="AO1514">
            <v>35.200000000000003</v>
          </cell>
          <cell r="AP1514">
            <v>4400</v>
          </cell>
          <cell r="AQ1514">
            <v>44</v>
          </cell>
          <cell r="BG1514" t="b">
            <v>0</v>
          </cell>
          <cell r="BO1514" t="b">
            <v>0</v>
          </cell>
          <cell r="CA1514" t="b">
            <v>0</v>
          </cell>
          <cell r="CB1514" t="b">
            <v>0</v>
          </cell>
          <cell r="CD1514" t="b">
            <v>0</v>
          </cell>
          <cell r="CE1514" t="b">
            <v>0</v>
          </cell>
          <cell r="CG1514" t="b">
            <v>0</v>
          </cell>
          <cell r="CH1514" t="b">
            <v>0</v>
          </cell>
          <cell r="CP1514" t="e">
            <v>#N/A</v>
          </cell>
          <cell r="CT1514" t="b">
            <v>0</v>
          </cell>
          <cell r="CV1514" t="b">
            <v>0</v>
          </cell>
          <cell r="CX1514" t="b">
            <v>0</v>
          </cell>
          <cell r="CZ1514" t="b">
            <v>0</v>
          </cell>
          <cell r="DB1514" t="b">
            <v>0</v>
          </cell>
          <cell r="DD1514" t="b">
            <v>0</v>
          </cell>
          <cell r="DF1514" t="b">
            <v>0</v>
          </cell>
          <cell r="DH1514" t="b">
            <v>0</v>
          </cell>
          <cell r="DJ1514" t="b">
            <v>0</v>
          </cell>
          <cell r="DL1514" t="b">
            <v>0</v>
          </cell>
          <cell r="DN1514" t="b">
            <v>0</v>
          </cell>
          <cell r="DP1514" t="b">
            <v>0</v>
          </cell>
          <cell r="DV1514">
            <v>0</v>
          </cell>
          <cell r="DX1514">
            <v>0</v>
          </cell>
          <cell r="DZ1514">
            <v>0</v>
          </cell>
          <cell r="EB1514">
            <v>0</v>
          </cell>
          <cell r="ED1514">
            <v>0</v>
          </cell>
          <cell r="EF1514">
            <v>0</v>
          </cell>
          <cell r="EJ1514">
            <v>0</v>
          </cell>
          <cell r="EL1514">
            <v>0</v>
          </cell>
          <cell r="EN1514">
            <v>0</v>
          </cell>
          <cell r="EP1514">
            <v>0</v>
          </cell>
          <cell r="ER1514">
            <v>0</v>
          </cell>
          <cell r="ET1514">
            <v>0</v>
          </cell>
          <cell r="EX1514">
            <v>0</v>
          </cell>
          <cell r="EZ1514">
            <v>0</v>
          </cell>
          <cell r="FD1514">
            <v>0</v>
          </cell>
          <cell r="FF1514">
            <v>0</v>
          </cell>
        </row>
        <row r="1515">
          <cell r="A1515" t="str">
            <v>ÖSTERSUND 1</v>
          </cell>
          <cell r="B1515" t="str">
            <v>Sverige</v>
          </cell>
          <cell r="G1515">
            <v>45</v>
          </cell>
          <cell r="H1515">
            <v>79.505300353356901</v>
          </cell>
          <cell r="AK1515">
            <v>13.2525</v>
          </cell>
          <cell r="AL1515">
            <v>41.368040554882697</v>
          </cell>
          <cell r="AN1515">
            <v>0</v>
          </cell>
          <cell r="AO1515">
            <v>4.05</v>
          </cell>
          <cell r="AP1515">
            <v>1125</v>
          </cell>
          <cell r="AQ1515">
            <v>6.3000000000000007</v>
          </cell>
          <cell r="BG1515" t="b">
            <v>0</v>
          </cell>
          <cell r="BO1515" t="b">
            <v>0</v>
          </cell>
          <cell r="CA1515" t="b">
            <v>0</v>
          </cell>
          <cell r="CB1515" t="b">
            <v>0</v>
          </cell>
          <cell r="CD1515" t="b">
            <v>0</v>
          </cell>
          <cell r="CE1515" t="b">
            <v>0</v>
          </cell>
          <cell r="CG1515" t="b">
            <v>0</v>
          </cell>
          <cell r="CH1515" t="b">
            <v>0</v>
          </cell>
          <cell r="CP1515" t="str">
            <v>ECWCHBPC</v>
          </cell>
          <cell r="CT1515" t="b">
            <v>0</v>
          </cell>
          <cell r="CV1515" t="b">
            <v>0</v>
          </cell>
          <cell r="CX1515" t="b">
            <v>0</v>
          </cell>
          <cell r="CZ1515" t="b">
            <v>0</v>
          </cell>
          <cell r="DB1515" t="b">
            <v>0</v>
          </cell>
          <cell r="DD1515" t="b">
            <v>0</v>
          </cell>
          <cell r="DF1515" t="b">
            <v>0</v>
          </cell>
          <cell r="DH1515" t="b">
            <v>0</v>
          </cell>
          <cell r="DJ1515" t="b">
            <v>0</v>
          </cell>
          <cell r="DL1515" t="b">
            <v>0</v>
          </cell>
          <cell r="DN1515" t="b">
            <v>0</v>
          </cell>
          <cell r="DP1515" t="b">
            <v>0</v>
          </cell>
          <cell r="DV1515">
            <v>0</v>
          </cell>
          <cell r="DX1515">
            <v>0</v>
          </cell>
          <cell r="DZ1515">
            <v>0</v>
          </cell>
          <cell r="EB1515">
            <v>0</v>
          </cell>
          <cell r="ED1515">
            <v>0</v>
          </cell>
          <cell r="EF1515">
            <v>0</v>
          </cell>
          <cell r="EJ1515">
            <v>0</v>
          </cell>
          <cell r="EL1515">
            <v>0</v>
          </cell>
          <cell r="EN1515">
            <v>0</v>
          </cell>
          <cell r="EP1515">
            <v>0</v>
          </cell>
          <cell r="ER1515">
            <v>0</v>
          </cell>
          <cell r="ET1515">
            <v>0</v>
          </cell>
          <cell r="EX1515">
            <v>0</v>
          </cell>
          <cell r="EZ1515">
            <v>0</v>
          </cell>
          <cell r="FD1515">
            <v>0</v>
          </cell>
          <cell r="FF1515">
            <v>0</v>
          </cell>
        </row>
        <row r="1516">
          <cell r="A1516" t="str">
            <v>ÅBYVERKET 1-3</v>
          </cell>
          <cell r="B1516" t="str">
            <v>Sverige</v>
          </cell>
          <cell r="G1516">
            <v>150</v>
          </cell>
          <cell r="H1516">
            <v>360.00000000000006</v>
          </cell>
          <cell r="AK1516">
            <v>35.625</v>
          </cell>
          <cell r="AL1516">
            <v>205.20000000000007</v>
          </cell>
          <cell r="AN1516">
            <v>0</v>
          </cell>
          <cell r="AO1516">
            <v>18.75</v>
          </cell>
          <cell r="AP1516">
            <v>3750</v>
          </cell>
          <cell r="AQ1516">
            <v>28.5</v>
          </cell>
          <cell r="BG1516" t="b">
            <v>0</v>
          </cell>
          <cell r="BO1516" t="b">
            <v>0</v>
          </cell>
          <cell r="CA1516" t="b">
            <v>0</v>
          </cell>
          <cell r="CB1516" t="b">
            <v>0</v>
          </cell>
          <cell r="CD1516" t="b">
            <v>0</v>
          </cell>
          <cell r="CE1516" t="b">
            <v>0</v>
          </cell>
          <cell r="CG1516" t="b">
            <v>0</v>
          </cell>
          <cell r="CH1516" t="b">
            <v>0</v>
          </cell>
          <cell r="CP1516" t="e">
            <v>#N/A</v>
          </cell>
          <cell r="CT1516" t="b">
            <v>0</v>
          </cell>
          <cell r="CV1516" t="b">
            <v>0</v>
          </cell>
          <cell r="CX1516" t="b">
            <v>0</v>
          </cell>
          <cell r="CZ1516" t="b">
            <v>0</v>
          </cell>
          <cell r="DB1516" t="b">
            <v>0</v>
          </cell>
          <cell r="DD1516" t="b">
            <v>0</v>
          </cell>
          <cell r="DF1516" t="b">
            <v>0</v>
          </cell>
          <cell r="DH1516" t="b">
            <v>0</v>
          </cell>
          <cell r="DJ1516" t="b">
            <v>0</v>
          </cell>
          <cell r="DL1516" t="b">
            <v>0</v>
          </cell>
          <cell r="DN1516" t="b">
            <v>0</v>
          </cell>
          <cell r="DP1516" t="b">
            <v>0</v>
          </cell>
          <cell r="DV1516">
            <v>0</v>
          </cell>
          <cell r="DX1516">
            <v>0</v>
          </cell>
          <cell r="DZ1516">
            <v>0</v>
          </cell>
          <cell r="EB1516">
            <v>0</v>
          </cell>
          <cell r="ED1516">
            <v>0</v>
          </cell>
          <cell r="EF1516">
            <v>0</v>
          </cell>
          <cell r="EJ1516">
            <v>0</v>
          </cell>
          <cell r="EL1516">
            <v>0</v>
          </cell>
          <cell r="EN1516">
            <v>0</v>
          </cell>
          <cell r="EP1516">
            <v>0</v>
          </cell>
          <cell r="ER1516">
            <v>0</v>
          </cell>
          <cell r="ET1516">
            <v>0</v>
          </cell>
          <cell r="EX1516">
            <v>0</v>
          </cell>
          <cell r="EZ1516">
            <v>0</v>
          </cell>
          <cell r="FD1516">
            <v>0</v>
          </cell>
          <cell r="FF1516">
            <v>0</v>
          </cell>
        </row>
        <row r="1517">
          <cell r="A1517" t="str">
            <v>Åbyverket 4</v>
          </cell>
          <cell r="B1517" t="str">
            <v>Sverige</v>
          </cell>
          <cell r="G1517">
            <v>23</v>
          </cell>
          <cell r="H1517">
            <v>40</v>
          </cell>
          <cell r="AK1517">
            <v>7.5900000000000007</v>
          </cell>
          <cell r="AL1517">
            <v>22.956521739130437</v>
          </cell>
          <cell r="AN1517">
            <v>0</v>
          </cell>
          <cell r="AO1517">
            <v>2.0699999999999998</v>
          </cell>
          <cell r="AP1517">
            <v>575</v>
          </cell>
          <cell r="AQ1517">
            <v>3.22</v>
          </cell>
          <cell r="BG1517" t="b">
            <v>0</v>
          </cell>
          <cell r="BO1517" t="b">
            <v>0</v>
          </cell>
          <cell r="CA1517" t="b">
            <v>0</v>
          </cell>
          <cell r="CB1517" t="b">
            <v>0</v>
          </cell>
          <cell r="CD1517" t="b">
            <v>0</v>
          </cell>
          <cell r="CE1517" t="b">
            <v>0</v>
          </cell>
          <cell r="CG1517" t="b">
            <v>0</v>
          </cell>
          <cell r="CH1517" t="b">
            <v>0</v>
          </cell>
          <cell r="CP1517" t="str">
            <v>ECWCHBPC</v>
          </cell>
          <cell r="CT1517" t="b">
            <v>0</v>
          </cell>
          <cell r="CV1517" t="b">
            <v>0</v>
          </cell>
          <cell r="CX1517" t="b">
            <v>0</v>
          </cell>
          <cell r="CZ1517" t="b">
            <v>0</v>
          </cell>
          <cell r="DB1517" t="b">
            <v>0</v>
          </cell>
          <cell r="DD1517" t="b">
            <v>0</v>
          </cell>
          <cell r="DF1517" t="b">
            <v>0</v>
          </cell>
          <cell r="DH1517" t="b">
            <v>0</v>
          </cell>
          <cell r="DJ1517" t="b">
            <v>0</v>
          </cell>
          <cell r="DL1517" t="b">
            <v>0</v>
          </cell>
          <cell r="DN1517" t="b">
            <v>0</v>
          </cell>
          <cell r="DP1517" t="b">
            <v>0</v>
          </cell>
          <cell r="DV1517">
            <v>0</v>
          </cell>
          <cell r="DX1517">
            <v>0</v>
          </cell>
          <cell r="DZ1517">
            <v>0</v>
          </cell>
          <cell r="EB1517">
            <v>0</v>
          </cell>
          <cell r="ED1517">
            <v>0</v>
          </cell>
          <cell r="EF1517">
            <v>0</v>
          </cell>
          <cell r="EJ1517">
            <v>0</v>
          </cell>
          <cell r="EL1517">
            <v>0</v>
          </cell>
          <cell r="EN1517">
            <v>0</v>
          </cell>
          <cell r="EP1517">
            <v>0</v>
          </cell>
          <cell r="ER1517">
            <v>0</v>
          </cell>
          <cell r="ET1517">
            <v>0</v>
          </cell>
          <cell r="EX1517">
            <v>0</v>
          </cell>
          <cell r="EZ1517">
            <v>0</v>
          </cell>
          <cell r="FD1517">
            <v>0</v>
          </cell>
          <cell r="FF1517">
            <v>0</v>
          </cell>
        </row>
        <row r="1518">
          <cell r="A1518" t="str">
            <v>SmallWoodCHPSweden</v>
          </cell>
          <cell r="B1518" t="str">
            <v>Sverige</v>
          </cell>
          <cell r="G1518">
            <v>107.05</v>
          </cell>
          <cell r="H1518">
            <v>284</v>
          </cell>
          <cell r="AK1518">
            <v>26.708300000000001</v>
          </cell>
          <cell r="AL1518">
            <v>187.97910720631711</v>
          </cell>
          <cell r="AN1518">
            <v>0</v>
          </cell>
          <cell r="AO1518">
            <v>9.6344999999999992</v>
          </cell>
          <cell r="AP1518">
            <v>2676.25</v>
          </cell>
          <cell r="AQ1518">
            <v>14.987000000000002</v>
          </cell>
          <cell r="BG1518" t="b">
            <v>0</v>
          </cell>
          <cell r="BO1518" t="b">
            <v>0</v>
          </cell>
          <cell r="CA1518" t="b">
            <v>0</v>
          </cell>
          <cell r="CB1518" t="b">
            <v>0</v>
          </cell>
          <cell r="CD1518" t="b">
            <v>0</v>
          </cell>
          <cell r="CE1518" t="b">
            <v>0</v>
          </cell>
          <cell r="CG1518" t="b">
            <v>0</v>
          </cell>
          <cell r="CH1518" t="b">
            <v>0</v>
          </cell>
          <cell r="CP1518" t="str">
            <v>ECWCHBPC</v>
          </cell>
          <cell r="CT1518" t="b">
            <v>0</v>
          </cell>
          <cell r="CV1518" t="b">
            <v>0</v>
          </cell>
          <cell r="CX1518" t="b">
            <v>0</v>
          </cell>
          <cell r="CZ1518" t="b">
            <v>0</v>
          </cell>
          <cell r="DB1518" t="b">
            <v>0</v>
          </cell>
          <cell r="DD1518" t="b">
            <v>0</v>
          </cell>
          <cell r="DF1518" t="b">
            <v>0</v>
          </cell>
          <cell r="DH1518" t="b">
            <v>0</v>
          </cell>
          <cell r="DJ1518" t="b">
            <v>0</v>
          </cell>
          <cell r="DL1518" t="b">
            <v>0</v>
          </cell>
          <cell r="DN1518" t="b">
            <v>0</v>
          </cell>
          <cell r="DP1518" t="b">
            <v>0</v>
          </cell>
          <cell r="DV1518">
            <v>0</v>
          </cell>
          <cell r="DX1518">
            <v>0</v>
          </cell>
          <cell r="DZ1518">
            <v>0</v>
          </cell>
          <cell r="EB1518">
            <v>0</v>
          </cell>
          <cell r="ED1518">
            <v>0</v>
          </cell>
          <cell r="EF1518">
            <v>0</v>
          </cell>
          <cell r="EJ1518">
            <v>0</v>
          </cell>
          <cell r="EL1518">
            <v>0</v>
          </cell>
          <cell r="EN1518">
            <v>0</v>
          </cell>
          <cell r="EP1518">
            <v>0</v>
          </cell>
          <cell r="ER1518">
            <v>0</v>
          </cell>
          <cell r="ET1518">
            <v>0</v>
          </cell>
          <cell r="EX1518">
            <v>0</v>
          </cell>
          <cell r="EZ1518">
            <v>0</v>
          </cell>
          <cell r="FD1518">
            <v>0</v>
          </cell>
          <cell r="FF1518">
            <v>0</v>
          </cell>
        </row>
        <row r="1519">
          <cell r="A1519" t="str">
            <v>SmallNGCHPSweden</v>
          </cell>
          <cell r="B1519" t="str">
            <v>Sverige</v>
          </cell>
          <cell r="G1519">
            <v>35.318000000000005</v>
          </cell>
          <cell r="H1519">
            <v>50.539720279720278</v>
          </cell>
          <cell r="AK1519">
            <v>12.231994800000001</v>
          </cell>
          <cell r="AL1519">
            <v>25.04786714908078</v>
          </cell>
          <cell r="AN1519">
            <v>0</v>
          </cell>
          <cell r="AO1519">
            <v>3.5318000000000005</v>
          </cell>
          <cell r="AP1519">
            <v>1059.5400000000002</v>
          </cell>
          <cell r="AQ1519">
            <v>3.5318000000000005</v>
          </cell>
          <cell r="BG1519" t="b">
            <v>0</v>
          </cell>
          <cell r="BO1519" t="b">
            <v>0</v>
          </cell>
          <cell r="CA1519" t="b">
            <v>0</v>
          </cell>
          <cell r="CB1519" t="b">
            <v>0</v>
          </cell>
          <cell r="CD1519" t="b">
            <v>0</v>
          </cell>
          <cell r="CE1519" t="b">
            <v>0</v>
          </cell>
          <cell r="CG1519" t="b">
            <v>0</v>
          </cell>
          <cell r="CH1519" t="b">
            <v>0</v>
          </cell>
          <cell r="CP1519" t="e">
            <v>#N/A</v>
          </cell>
          <cell r="CT1519" t="b">
            <v>0</v>
          </cell>
          <cell r="CV1519" t="b">
            <v>0</v>
          </cell>
          <cell r="CX1519" t="b">
            <v>0</v>
          </cell>
          <cell r="CZ1519" t="b">
            <v>0</v>
          </cell>
          <cell r="DB1519" t="b">
            <v>0</v>
          </cell>
          <cell r="DD1519" t="b">
            <v>0</v>
          </cell>
          <cell r="DF1519" t="b">
            <v>0</v>
          </cell>
          <cell r="DH1519" t="b">
            <v>0</v>
          </cell>
          <cell r="DJ1519" t="b">
            <v>0</v>
          </cell>
          <cell r="DL1519" t="b">
            <v>0</v>
          </cell>
          <cell r="DN1519" t="b">
            <v>0</v>
          </cell>
          <cell r="DP1519" t="b">
            <v>0</v>
          </cell>
          <cell r="DV1519">
            <v>0</v>
          </cell>
          <cell r="DX1519">
            <v>0</v>
          </cell>
          <cell r="DZ1519">
            <v>0</v>
          </cell>
          <cell r="EB1519">
            <v>0</v>
          </cell>
          <cell r="ED1519">
            <v>0</v>
          </cell>
          <cell r="EF1519">
            <v>0</v>
          </cell>
          <cell r="EJ1519">
            <v>0</v>
          </cell>
          <cell r="EL1519">
            <v>0</v>
          </cell>
          <cell r="EN1519">
            <v>0</v>
          </cell>
          <cell r="EP1519">
            <v>0</v>
          </cell>
          <cell r="ER1519">
            <v>0</v>
          </cell>
          <cell r="ET1519">
            <v>0</v>
          </cell>
          <cell r="EX1519">
            <v>0</v>
          </cell>
          <cell r="EZ1519">
            <v>0</v>
          </cell>
          <cell r="FD1519">
            <v>0</v>
          </cell>
          <cell r="FF1519">
            <v>0</v>
          </cell>
        </row>
        <row r="1520">
          <cell r="A1520" t="str">
            <v>SmallNGCHPSweden</v>
          </cell>
          <cell r="B1520" t="str">
            <v>Sverige</v>
          </cell>
          <cell r="G1520">
            <v>31.417999999999996</v>
          </cell>
          <cell r="H1520">
            <v>44.039720279720278</v>
          </cell>
          <cell r="AK1520">
            <v>11.0463948</v>
          </cell>
          <cell r="AL1520">
            <v>21.70464035192709</v>
          </cell>
          <cell r="AN1520">
            <v>0</v>
          </cell>
          <cell r="AO1520">
            <v>3.1417999999999999</v>
          </cell>
          <cell r="AP1520">
            <v>942.53999999999985</v>
          </cell>
          <cell r="AQ1520">
            <v>3.1417999999999999</v>
          </cell>
          <cell r="BG1520" t="b">
            <v>0</v>
          </cell>
          <cell r="BO1520" t="b">
            <v>0</v>
          </cell>
          <cell r="CA1520" t="b">
            <v>0</v>
          </cell>
          <cell r="CB1520" t="b">
            <v>0</v>
          </cell>
          <cell r="CD1520" t="b">
            <v>0</v>
          </cell>
          <cell r="CE1520" t="b">
            <v>0</v>
          </cell>
          <cell r="CG1520" t="b">
            <v>0</v>
          </cell>
          <cell r="CH1520" t="b">
            <v>0</v>
          </cell>
          <cell r="CP1520" t="e">
            <v>#N/A</v>
          </cell>
          <cell r="CT1520" t="b">
            <v>0</v>
          </cell>
          <cell r="CV1520" t="b">
            <v>0</v>
          </cell>
          <cell r="CX1520" t="b">
            <v>0</v>
          </cell>
          <cell r="CZ1520" t="b">
            <v>0</v>
          </cell>
          <cell r="DB1520" t="b">
            <v>0</v>
          </cell>
          <cell r="DD1520" t="b">
            <v>0</v>
          </cell>
          <cell r="DF1520" t="b">
            <v>0</v>
          </cell>
          <cell r="DH1520" t="b">
            <v>0</v>
          </cell>
          <cell r="DJ1520" t="b">
            <v>0</v>
          </cell>
          <cell r="DL1520" t="b">
            <v>0</v>
          </cell>
          <cell r="DN1520" t="b">
            <v>0</v>
          </cell>
          <cell r="DP1520" t="b">
            <v>0</v>
          </cell>
          <cell r="DV1520">
            <v>0</v>
          </cell>
          <cell r="DX1520">
            <v>0</v>
          </cell>
          <cell r="DZ1520">
            <v>0</v>
          </cell>
          <cell r="EB1520">
            <v>0</v>
          </cell>
          <cell r="ED1520">
            <v>0</v>
          </cell>
          <cell r="EF1520">
            <v>0</v>
          </cell>
          <cell r="EJ1520">
            <v>0</v>
          </cell>
          <cell r="EL1520">
            <v>0</v>
          </cell>
          <cell r="EN1520">
            <v>0</v>
          </cell>
          <cell r="EP1520">
            <v>0</v>
          </cell>
          <cell r="ER1520">
            <v>0</v>
          </cell>
          <cell r="ET1520">
            <v>0</v>
          </cell>
          <cell r="EX1520">
            <v>0</v>
          </cell>
          <cell r="EZ1520">
            <v>0</v>
          </cell>
          <cell r="FD1520">
            <v>0</v>
          </cell>
          <cell r="FF1520">
            <v>0</v>
          </cell>
        </row>
        <row r="1521">
          <cell r="A1521" t="str">
            <v>SmallOilCHPSweden</v>
          </cell>
          <cell r="B1521" t="str">
            <v>Sverige</v>
          </cell>
          <cell r="G1521">
            <v>44.930999999999997</v>
          </cell>
          <cell r="H1521">
            <v>66.952727272727259</v>
          </cell>
          <cell r="AK1521">
            <v>15.645968</v>
          </cell>
          <cell r="AL1521">
            <v>34.741359832930733</v>
          </cell>
          <cell r="AN1521">
            <v>0</v>
          </cell>
          <cell r="AO1521">
            <v>4.4931000000000001</v>
          </cell>
          <cell r="AP1521">
            <v>1572.5849999999998</v>
          </cell>
          <cell r="AQ1521">
            <v>4.4931000000000001</v>
          </cell>
          <cell r="BG1521" t="b">
            <v>0</v>
          </cell>
          <cell r="BO1521" t="b">
            <v>0</v>
          </cell>
          <cell r="CA1521" t="b">
            <v>0</v>
          </cell>
          <cell r="CB1521" t="b">
            <v>0</v>
          </cell>
          <cell r="CD1521" t="b">
            <v>0</v>
          </cell>
          <cell r="CE1521" t="b">
            <v>0</v>
          </cell>
          <cell r="CG1521" t="b">
            <v>0</v>
          </cell>
          <cell r="CH1521" t="b">
            <v>0</v>
          </cell>
          <cell r="CP1521" t="e">
            <v>#N/A</v>
          </cell>
          <cell r="CT1521" t="b">
            <v>0</v>
          </cell>
          <cell r="CV1521" t="b">
            <v>0</v>
          </cell>
          <cell r="CX1521" t="b">
            <v>0</v>
          </cell>
          <cell r="CZ1521" t="b">
            <v>0</v>
          </cell>
          <cell r="DB1521" t="b">
            <v>0</v>
          </cell>
          <cell r="DD1521" t="b">
            <v>0</v>
          </cell>
          <cell r="DF1521" t="b">
            <v>0</v>
          </cell>
          <cell r="DH1521" t="b">
            <v>0</v>
          </cell>
          <cell r="DJ1521" t="b">
            <v>0</v>
          </cell>
          <cell r="DL1521" t="b">
            <v>0</v>
          </cell>
          <cell r="DN1521" t="b">
            <v>0</v>
          </cell>
          <cell r="DP1521" t="b">
            <v>0</v>
          </cell>
          <cell r="DV1521">
            <v>0</v>
          </cell>
          <cell r="DX1521">
            <v>0</v>
          </cell>
          <cell r="DZ1521">
            <v>0</v>
          </cell>
          <cell r="EB1521">
            <v>0</v>
          </cell>
          <cell r="ED1521">
            <v>0</v>
          </cell>
          <cell r="EF1521">
            <v>0</v>
          </cell>
          <cell r="EJ1521">
            <v>0</v>
          </cell>
          <cell r="EL1521">
            <v>0</v>
          </cell>
          <cell r="EN1521">
            <v>0</v>
          </cell>
          <cell r="EP1521">
            <v>0</v>
          </cell>
          <cell r="ER1521">
            <v>0</v>
          </cell>
          <cell r="ET1521">
            <v>0</v>
          </cell>
          <cell r="EX1521">
            <v>0</v>
          </cell>
          <cell r="EZ1521">
            <v>0</v>
          </cell>
          <cell r="FD1521">
            <v>0</v>
          </cell>
          <cell r="FF1521">
            <v>0</v>
          </cell>
        </row>
        <row r="1522">
          <cell r="A1522" t="str">
            <v>SmallOilCHPSweden</v>
          </cell>
          <cell r="B1522" t="str">
            <v>Sverige</v>
          </cell>
          <cell r="G1522">
            <v>42.466999999999999</v>
          </cell>
          <cell r="H1522">
            <v>62.472727272727262</v>
          </cell>
          <cell r="AK1522">
            <v>14.896911999999999</v>
          </cell>
          <cell r="AL1522">
            <v>32.238440066325168</v>
          </cell>
          <cell r="AN1522">
            <v>0</v>
          </cell>
          <cell r="AO1522">
            <v>4.2466999999999997</v>
          </cell>
          <cell r="AP1522">
            <v>1486.345</v>
          </cell>
          <cell r="AQ1522">
            <v>4.2466999999999997</v>
          </cell>
          <cell r="BG1522" t="b">
            <v>0</v>
          </cell>
          <cell r="BO1522" t="b">
            <v>0</v>
          </cell>
          <cell r="CA1522" t="b">
            <v>0</v>
          </cell>
          <cell r="CB1522" t="b">
            <v>0</v>
          </cell>
          <cell r="CD1522" t="b">
            <v>0</v>
          </cell>
          <cell r="CE1522" t="b">
            <v>0</v>
          </cell>
          <cell r="CG1522" t="b">
            <v>0</v>
          </cell>
          <cell r="CH1522" t="b">
            <v>0</v>
          </cell>
          <cell r="CP1522" t="e">
            <v>#N/A</v>
          </cell>
          <cell r="CT1522" t="b">
            <v>0</v>
          </cell>
          <cell r="CV1522" t="b">
            <v>0</v>
          </cell>
          <cell r="CX1522" t="b">
            <v>0</v>
          </cell>
          <cell r="CZ1522" t="b">
            <v>0</v>
          </cell>
          <cell r="DB1522" t="b">
            <v>0</v>
          </cell>
          <cell r="DD1522" t="b">
            <v>0</v>
          </cell>
          <cell r="DF1522" t="b">
            <v>0</v>
          </cell>
          <cell r="DH1522" t="b">
            <v>0</v>
          </cell>
          <cell r="DJ1522" t="b">
            <v>0</v>
          </cell>
          <cell r="DL1522" t="b">
            <v>0</v>
          </cell>
          <cell r="DN1522" t="b">
            <v>0</v>
          </cell>
          <cell r="DP1522" t="b">
            <v>0</v>
          </cell>
          <cell r="DV1522">
            <v>0</v>
          </cell>
          <cell r="DX1522">
            <v>0</v>
          </cell>
          <cell r="DZ1522">
            <v>0</v>
          </cell>
          <cell r="EB1522">
            <v>0</v>
          </cell>
          <cell r="ED1522">
            <v>0</v>
          </cell>
          <cell r="EF1522">
            <v>0</v>
          </cell>
          <cell r="EJ1522">
            <v>0</v>
          </cell>
          <cell r="EL1522">
            <v>0</v>
          </cell>
          <cell r="EN1522">
            <v>0</v>
          </cell>
          <cell r="EP1522">
            <v>0</v>
          </cell>
          <cell r="ER1522">
            <v>0</v>
          </cell>
          <cell r="ET1522">
            <v>0</v>
          </cell>
          <cell r="EX1522">
            <v>0</v>
          </cell>
          <cell r="EZ1522">
            <v>0</v>
          </cell>
          <cell r="FD1522">
            <v>0</v>
          </cell>
          <cell r="FF1522">
            <v>0</v>
          </cell>
        </row>
        <row r="1523">
          <cell r="A1523" t="str">
            <v>SmallBiogasSweden</v>
          </cell>
          <cell r="B1523" t="str">
            <v>Sverige</v>
          </cell>
          <cell r="G1523">
            <v>8.5959999999999983</v>
          </cell>
          <cell r="H1523">
            <v>14.326666666666664</v>
          </cell>
          <cell r="AK1523">
            <v>2.7765079999999998</v>
          </cell>
          <cell r="AL1523">
            <v>7.7125222222222218</v>
          </cell>
          <cell r="AN1523">
            <v>0</v>
          </cell>
          <cell r="AO1523">
            <v>0.85959999999999992</v>
          </cell>
          <cell r="AP1523">
            <v>257.87999999999994</v>
          </cell>
          <cell r="AQ1523">
            <v>0.85959999999999992</v>
          </cell>
          <cell r="BG1523" t="b">
            <v>0</v>
          </cell>
          <cell r="BO1523" t="b">
            <v>0</v>
          </cell>
          <cell r="CA1523" t="b">
            <v>0</v>
          </cell>
          <cell r="CB1523" t="b">
            <v>0</v>
          </cell>
          <cell r="CD1523" t="b">
            <v>0</v>
          </cell>
          <cell r="CE1523" t="b">
            <v>0</v>
          </cell>
          <cell r="CG1523" t="b">
            <v>0</v>
          </cell>
          <cell r="CH1523" t="b">
            <v>0</v>
          </cell>
          <cell r="CP1523" t="str">
            <v>ECBGAENC</v>
          </cell>
          <cell r="CT1523" t="b">
            <v>0</v>
          </cell>
          <cell r="CV1523" t="b">
            <v>0</v>
          </cell>
          <cell r="CX1523" t="b">
            <v>0</v>
          </cell>
          <cell r="CZ1523" t="b">
            <v>0</v>
          </cell>
          <cell r="DB1523" t="b">
            <v>0</v>
          </cell>
          <cell r="DD1523" t="b">
            <v>0</v>
          </cell>
          <cell r="DF1523" t="b">
            <v>0</v>
          </cell>
          <cell r="DH1523" t="b">
            <v>0</v>
          </cell>
          <cell r="DJ1523" t="b">
            <v>0</v>
          </cell>
          <cell r="DL1523" t="b">
            <v>0</v>
          </cell>
          <cell r="DN1523" t="b">
            <v>0</v>
          </cell>
          <cell r="DP1523" t="b">
            <v>0</v>
          </cell>
          <cell r="DV1523">
            <v>0</v>
          </cell>
          <cell r="DX1523">
            <v>0</v>
          </cell>
          <cell r="DZ1523">
            <v>0</v>
          </cell>
          <cell r="EB1523">
            <v>0</v>
          </cell>
          <cell r="ED1523">
            <v>0</v>
          </cell>
          <cell r="EF1523">
            <v>0</v>
          </cell>
          <cell r="EJ1523">
            <v>0</v>
          </cell>
          <cell r="EL1523">
            <v>0</v>
          </cell>
          <cell r="EN1523">
            <v>0</v>
          </cell>
          <cell r="EP1523">
            <v>0</v>
          </cell>
          <cell r="ER1523">
            <v>0</v>
          </cell>
          <cell r="ET1523">
            <v>0</v>
          </cell>
          <cell r="EX1523">
            <v>0</v>
          </cell>
          <cell r="EZ1523">
            <v>0</v>
          </cell>
          <cell r="FD1523">
            <v>0</v>
          </cell>
          <cell r="FF1523">
            <v>0</v>
          </cell>
        </row>
        <row r="1524">
          <cell r="A1524" t="str">
            <v>GÄRSTAD S1 GT1</v>
          </cell>
          <cell r="B1524" t="str">
            <v>Sverige</v>
          </cell>
          <cell r="G1524">
            <v>50</v>
          </cell>
          <cell r="H1524">
            <v>61.425061425061429</v>
          </cell>
          <cell r="AK1524">
            <v>15.9125</v>
          </cell>
          <cell r="AL1524">
            <v>24.015387958876904</v>
          </cell>
          <cell r="AN1524">
            <v>0</v>
          </cell>
          <cell r="AO1524">
            <v>28.999999999999996</v>
          </cell>
          <cell r="AP1524">
            <v>3125</v>
          </cell>
          <cell r="AQ1524">
            <v>7.0000000000000009</v>
          </cell>
          <cell r="BG1524" t="b">
            <v>0</v>
          </cell>
          <cell r="BO1524" t="b">
            <v>0</v>
          </cell>
          <cell r="CA1524" t="b">
            <v>0</v>
          </cell>
          <cell r="CB1524" t="b">
            <v>0</v>
          </cell>
          <cell r="CD1524" t="b">
            <v>0</v>
          </cell>
          <cell r="CE1524" t="b">
            <v>0</v>
          </cell>
          <cell r="CG1524" t="b">
            <v>0</v>
          </cell>
          <cell r="CH1524" t="b">
            <v>0</v>
          </cell>
          <cell r="CP1524" t="e">
            <v>#N/A</v>
          </cell>
          <cell r="CT1524" t="b">
            <v>0</v>
          </cell>
          <cell r="CV1524" t="b">
            <v>0</v>
          </cell>
          <cell r="CX1524" t="b">
            <v>0</v>
          </cell>
          <cell r="CZ1524" t="b">
            <v>0</v>
          </cell>
          <cell r="DB1524" t="b">
            <v>0</v>
          </cell>
          <cell r="DD1524" t="b">
            <v>0</v>
          </cell>
          <cell r="DF1524" t="b">
            <v>0</v>
          </cell>
          <cell r="DH1524" t="b">
            <v>0</v>
          </cell>
          <cell r="DJ1524" t="b">
            <v>0</v>
          </cell>
          <cell r="DL1524" t="b">
            <v>0</v>
          </cell>
          <cell r="DN1524" t="b">
            <v>0</v>
          </cell>
          <cell r="DP1524" t="b">
            <v>0</v>
          </cell>
          <cell r="DV1524">
            <v>0</v>
          </cell>
          <cell r="DX1524">
            <v>0</v>
          </cell>
          <cell r="DZ1524">
            <v>0</v>
          </cell>
          <cell r="EB1524">
            <v>0</v>
          </cell>
          <cell r="ED1524">
            <v>0</v>
          </cell>
          <cell r="EF1524">
            <v>0</v>
          </cell>
          <cell r="EJ1524">
            <v>0</v>
          </cell>
          <cell r="EL1524">
            <v>0</v>
          </cell>
          <cell r="EN1524">
            <v>0</v>
          </cell>
          <cell r="EP1524">
            <v>0</v>
          </cell>
          <cell r="ER1524">
            <v>0</v>
          </cell>
          <cell r="ET1524">
            <v>0</v>
          </cell>
          <cell r="EX1524">
            <v>0</v>
          </cell>
          <cell r="EZ1524">
            <v>0</v>
          </cell>
          <cell r="FD1524">
            <v>0</v>
          </cell>
          <cell r="FF1524">
            <v>0</v>
          </cell>
        </row>
        <row r="1525">
          <cell r="A1525" t="str">
            <v>GÄRSTAD S1 GT1</v>
          </cell>
          <cell r="B1525" t="str">
            <v>Sverige</v>
          </cell>
          <cell r="G1525">
            <v>50</v>
          </cell>
          <cell r="H1525">
            <v>61.425061425061429</v>
          </cell>
          <cell r="AK1525">
            <v>15.9125</v>
          </cell>
          <cell r="AL1525">
            <v>24.015387958876904</v>
          </cell>
          <cell r="AN1525">
            <v>0</v>
          </cell>
          <cell r="AO1525">
            <v>28.999999999999996</v>
          </cell>
          <cell r="AP1525">
            <v>3125</v>
          </cell>
          <cell r="AQ1525">
            <v>7.0000000000000009</v>
          </cell>
          <cell r="BG1525" t="b">
            <v>0</v>
          </cell>
          <cell r="BO1525" t="b">
            <v>0</v>
          </cell>
          <cell r="CA1525" t="b">
            <v>0</v>
          </cell>
          <cell r="CB1525" t="b">
            <v>0</v>
          </cell>
          <cell r="CD1525" t="b">
            <v>0</v>
          </cell>
          <cell r="CE1525" t="b">
            <v>0</v>
          </cell>
          <cell r="CG1525" t="b">
            <v>0</v>
          </cell>
          <cell r="CH1525" t="b">
            <v>0</v>
          </cell>
          <cell r="CP1525" t="e">
            <v>#N/A</v>
          </cell>
          <cell r="CT1525" t="b">
            <v>0</v>
          </cell>
          <cell r="CV1525" t="b">
            <v>0</v>
          </cell>
          <cell r="CX1525" t="b">
            <v>0</v>
          </cell>
          <cell r="CZ1525" t="b">
            <v>0</v>
          </cell>
          <cell r="DB1525" t="b">
            <v>0</v>
          </cell>
          <cell r="DD1525" t="b">
            <v>0</v>
          </cell>
          <cell r="DF1525" t="b">
            <v>0</v>
          </cell>
          <cell r="DH1525" t="b">
            <v>0</v>
          </cell>
          <cell r="DJ1525" t="b">
            <v>0</v>
          </cell>
          <cell r="DL1525" t="b">
            <v>0</v>
          </cell>
          <cell r="DN1525" t="b">
            <v>0</v>
          </cell>
          <cell r="DP1525" t="b">
            <v>0</v>
          </cell>
          <cell r="DV1525">
            <v>0</v>
          </cell>
          <cell r="DX1525">
            <v>0</v>
          </cell>
          <cell r="DZ1525">
            <v>0</v>
          </cell>
          <cell r="EB1525">
            <v>0</v>
          </cell>
          <cell r="ED1525">
            <v>0</v>
          </cell>
          <cell r="EF1525">
            <v>0</v>
          </cell>
          <cell r="EJ1525">
            <v>0</v>
          </cell>
          <cell r="EL1525">
            <v>0</v>
          </cell>
          <cell r="EN1525">
            <v>0</v>
          </cell>
          <cell r="EP1525">
            <v>0</v>
          </cell>
          <cell r="ER1525">
            <v>0</v>
          </cell>
          <cell r="ET1525">
            <v>0</v>
          </cell>
          <cell r="EX1525">
            <v>0</v>
          </cell>
          <cell r="EZ1525">
            <v>0</v>
          </cell>
          <cell r="FD1525">
            <v>0</v>
          </cell>
          <cell r="FF1525">
            <v>0</v>
          </cell>
        </row>
        <row r="1526">
          <cell r="A1526" t="str">
            <v>Gärstad2</v>
          </cell>
          <cell r="B1526" t="str">
            <v>Sverige</v>
          </cell>
          <cell r="G1526">
            <v>50</v>
          </cell>
          <cell r="H1526">
            <v>85</v>
          </cell>
          <cell r="AK1526">
            <v>14.725</v>
          </cell>
          <cell r="AL1526">
            <v>42.555249999999994</v>
          </cell>
          <cell r="AN1526">
            <v>0</v>
          </cell>
          <cell r="AO1526">
            <v>4.5</v>
          </cell>
          <cell r="AP1526">
            <v>1250</v>
          </cell>
          <cell r="AQ1526">
            <v>7.0000000000000009</v>
          </cell>
          <cell r="BG1526" t="b">
            <v>0</v>
          </cell>
          <cell r="BO1526" t="b">
            <v>0</v>
          </cell>
          <cell r="CA1526" t="b">
            <v>0</v>
          </cell>
          <cell r="CB1526" t="b">
            <v>0</v>
          </cell>
          <cell r="CD1526" t="b">
            <v>0</v>
          </cell>
          <cell r="CE1526" t="b">
            <v>0</v>
          </cell>
          <cell r="CG1526" t="b">
            <v>0</v>
          </cell>
          <cell r="CH1526" t="b">
            <v>0</v>
          </cell>
          <cell r="CP1526" t="str">
            <v>ECWCHBPC</v>
          </cell>
          <cell r="CT1526" t="b">
            <v>0</v>
          </cell>
          <cell r="CV1526" t="b">
            <v>0</v>
          </cell>
          <cell r="CX1526" t="b">
            <v>0</v>
          </cell>
          <cell r="CZ1526" t="b">
            <v>0</v>
          </cell>
          <cell r="DB1526" t="b">
            <v>0</v>
          </cell>
          <cell r="DD1526" t="b">
            <v>0</v>
          </cell>
          <cell r="DF1526" t="b">
            <v>0</v>
          </cell>
          <cell r="DH1526" t="b">
            <v>0</v>
          </cell>
          <cell r="DJ1526" t="b">
            <v>0</v>
          </cell>
          <cell r="DL1526" t="b">
            <v>0</v>
          </cell>
          <cell r="DN1526" t="b">
            <v>0</v>
          </cell>
          <cell r="DP1526" t="b">
            <v>0</v>
          </cell>
          <cell r="DV1526">
            <v>0</v>
          </cell>
          <cell r="DX1526">
            <v>0</v>
          </cell>
          <cell r="DZ1526">
            <v>0</v>
          </cell>
          <cell r="EB1526">
            <v>0</v>
          </cell>
          <cell r="ED1526">
            <v>0</v>
          </cell>
          <cell r="EF1526">
            <v>0</v>
          </cell>
          <cell r="EJ1526">
            <v>0</v>
          </cell>
          <cell r="EL1526">
            <v>0</v>
          </cell>
          <cell r="EN1526">
            <v>0</v>
          </cell>
          <cell r="EP1526">
            <v>0</v>
          </cell>
          <cell r="ER1526">
            <v>0</v>
          </cell>
          <cell r="ET1526">
            <v>0</v>
          </cell>
          <cell r="EX1526">
            <v>0</v>
          </cell>
          <cell r="EZ1526">
            <v>0</v>
          </cell>
          <cell r="FD1526">
            <v>0</v>
          </cell>
          <cell r="FF1526">
            <v>0</v>
          </cell>
        </row>
        <row r="1527">
          <cell r="A1527" t="str">
            <v>WasteCHPSweden</v>
          </cell>
          <cell r="B1527" t="str">
            <v>Sverige</v>
          </cell>
          <cell r="G1527">
            <v>51.174999999999997</v>
          </cell>
          <cell r="H1527">
            <v>153.52499999999998</v>
          </cell>
          <cell r="AK1527">
            <v>9.7232500000000002</v>
          </cell>
          <cell r="AL1527">
            <v>87.50924999999998</v>
          </cell>
          <cell r="AN1527">
            <v>0</v>
          </cell>
          <cell r="AO1527">
            <v>54.757249999999999</v>
          </cell>
          <cell r="AP1527">
            <v>5327.3174999999992</v>
          </cell>
          <cell r="AQ1527">
            <v>7.1645000000000003</v>
          </cell>
          <cell r="BG1527" t="b">
            <v>0</v>
          </cell>
          <cell r="BO1527" t="b">
            <v>0</v>
          </cell>
          <cell r="CA1527" t="b">
            <v>0</v>
          </cell>
          <cell r="CB1527" t="b">
            <v>0</v>
          </cell>
          <cell r="CD1527" t="b">
            <v>0</v>
          </cell>
          <cell r="CE1527" t="b">
            <v>0</v>
          </cell>
          <cell r="CG1527" t="b">
            <v>0</v>
          </cell>
          <cell r="CH1527" t="b">
            <v>0</v>
          </cell>
          <cell r="CP1527" t="str">
            <v>ECWSTBPC</v>
          </cell>
          <cell r="CT1527" t="b">
            <v>0</v>
          </cell>
          <cell r="CV1527" t="b">
            <v>0</v>
          </cell>
          <cell r="CX1527" t="b">
            <v>0</v>
          </cell>
          <cell r="CZ1527" t="b">
            <v>0</v>
          </cell>
          <cell r="DB1527" t="b">
            <v>0</v>
          </cell>
          <cell r="DD1527" t="b">
            <v>0</v>
          </cell>
          <cell r="DF1527" t="b">
            <v>0</v>
          </cell>
          <cell r="DH1527" t="b">
            <v>0</v>
          </cell>
          <cell r="DJ1527" t="b">
            <v>0</v>
          </cell>
          <cell r="DL1527" t="b">
            <v>0</v>
          </cell>
          <cell r="DN1527" t="b">
            <v>0</v>
          </cell>
          <cell r="DP1527" t="b">
            <v>0</v>
          </cell>
          <cell r="DV1527">
            <v>0</v>
          </cell>
          <cell r="DX1527">
            <v>0</v>
          </cell>
          <cell r="DZ1527">
            <v>0</v>
          </cell>
          <cell r="EB1527">
            <v>0</v>
          </cell>
          <cell r="ED1527">
            <v>0</v>
          </cell>
          <cell r="EF1527">
            <v>0</v>
          </cell>
          <cell r="EJ1527">
            <v>0</v>
          </cell>
          <cell r="EL1527">
            <v>0</v>
          </cell>
          <cell r="EN1527">
            <v>0</v>
          </cell>
          <cell r="EP1527">
            <v>0</v>
          </cell>
          <cell r="ER1527">
            <v>0</v>
          </cell>
          <cell r="ET1527">
            <v>0</v>
          </cell>
          <cell r="EX1527">
            <v>0</v>
          </cell>
          <cell r="EZ1527">
            <v>0</v>
          </cell>
          <cell r="FD1527">
            <v>0</v>
          </cell>
          <cell r="FF1527">
            <v>0</v>
          </cell>
        </row>
        <row r="1528">
          <cell r="A1528" t="str">
            <v>WasteCHPSweden</v>
          </cell>
          <cell r="B1528" t="str">
            <v>Sverige</v>
          </cell>
          <cell r="G1528">
            <v>190.648</v>
          </cell>
          <cell r="H1528">
            <v>571.94399999999996</v>
          </cell>
          <cell r="AK1528">
            <v>39.845431999999995</v>
          </cell>
          <cell r="AL1528">
            <v>358.60888799999998</v>
          </cell>
          <cell r="AN1528">
            <v>0</v>
          </cell>
          <cell r="AO1528">
            <v>203.99336</v>
          </cell>
          <cell r="AP1528">
            <v>19846.4568</v>
          </cell>
          <cell r="AQ1528">
            <v>26.690720000000002</v>
          </cell>
          <cell r="BG1528" t="b">
            <v>0</v>
          </cell>
          <cell r="BO1528" t="b">
            <v>0</v>
          </cell>
          <cell r="CA1528" t="b">
            <v>0</v>
          </cell>
          <cell r="CB1528" t="b">
            <v>0</v>
          </cell>
          <cell r="CD1528" t="b">
            <v>0</v>
          </cell>
          <cell r="CE1528" t="b">
            <v>0</v>
          </cell>
          <cell r="CG1528" t="b">
            <v>0</v>
          </cell>
          <cell r="CH1528" t="b">
            <v>0</v>
          </cell>
          <cell r="CP1528" t="str">
            <v>ECWSTBPC</v>
          </cell>
          <cell r="CT1528" t="b">
            <v>0</v>
          </cell>
          <cell r="CV1528" t="b">
            <v>0</v>
          </cell>
          <cell r="CX1528" t="b">
            <v>0</v>
          </cell>
          <cell r="CZ1528" t="b">
            <v>0</v>
          </cell>
          <cell r="DB1528" t="b">
            <v>0</v>
          </cell>
          <cell r="DD1528" t="b">
            <v>0</v>
          </cell>
          <cell r="DF1528" t="b">
            <v>0</v>
          </cell>
          <cell r="DH1528" t="b">
            <v>0</v>
          </cell>
          <cell r="DJ1528" t="b">
            <v>0</v>
          </cell>
          <cell r="DL1528" t="b">
            <v>0</v>
          </cell>
          <cell r="DN1528" t="b">
            <v>0</v>
          </cell>
          <cell r="DP1528" t="b">
            <v>0</v>
          </cell>
          <cell r="DV1528">
            <v>0</v>
          </cell>
          <cell r="DX1528">
            <v>0</v>
          </cell>
          <cell r="DZ1528">
            <v>0</v>
          </cell>
          <cell r="EB1528">
            <v>0</v>
          </cell>
          <cell r="ED1528">
            <v>0</v>
          </cell>
          <cell r="EF1528">
            <v>0</v>
          </cell>
          <cell r="EJ1528">
            <v>0</v>
          </cell>
          <cell r="EL1528">
            <v>0</v>
          </cell>
          <cell r="EN1528">
            <v>0</v>
          </cell>
          <cell r="EP1528">
            <v>0</v>
          </cell>
          <cell r="ER1528">
            <v>0</v>
          </cell>
          <cell r="ET1528">
            <v>0</v>
          </cell>
          <cell r="EX1528">
            <v>0</v>
          </cell>
          <cell r="EZ1528">
            <v>0</v>
          </cell>
          <cell r="FD1528">
            <v>0</v>
          </cell>
          <cell r="FF1528">
            <v>0</v>
          </cell>
        </row>
        <row r="1529">
          <cell r="A1529" t="str">
            <v>WasteCHPSweden</v>
          </cell>
          <cell r="B1529" t="str">
            <v>Sverige</v>
          </cell>
          <cell r="G1529">
            <v>285.97199999999998</v>
          </cell>
          <cell r="H1529">
            <v>857.91599999999994</v>
          </cell>
          <cell r="AK1529">
            <v>62.484881999999999</v>
          </cell>
          <cell r="AL1529">
            <v>562.36393799999996</v>
          </cell>
          <cell r="AN1529">
            <v>0</v>
          </cell>
          <cell r="AO1529">
            <v>305.99004000000002</v>
          </cell>
          <cell r="AP1529">
            <v>29769.685199999996</v>
          </cell>
          <cell r="AQ1529">
            <v>40.036079999999998</v>
          </cell>
          <cell r="BG1529" t="b">
            <v>0</v>
          </cell>
          <cell r="BO1529" t="b">
            <v>0</v>
          </cell>
          <cell r="CA1529" t="b">
            <v>0</v>
          </cell>
          <cell r="CB1529" t="b">
            <v>0</v>
          </cell>
          <cell r="CD1529" t="b">
            <v>0</v>
          </cell>
          <cell r="CE1529" t="b">
            <v>0</v>
          </cell>
          <cell r="CG1529" t="b">
            <v>0</v>
          </cell>
          <cell r="CH1529" t="b">
            <v>0</v>
          </cell>
          <cell r="CP1529" t="str">
            <v>ECWSTBPC</v>
          </cell>
          <cell r="CT1529" t="b">
            <v>0</v>
          </cell>
          <cell r="CV1529" t="b">
            <v>0</v>
          </cell>
          <cell r="CX1529" t="b">
            <v>0</v>
          </cell>
          <cell r="CZ1529" t="b">
            <v>0</v>
          </cell>
          <cell r="DB1529" t="b">
            <v>0</v>
          </cell>
          <cell r="DD1529" t="b">
            <v>0</v>
          </cell>
          <cell r="DF1529" t="b">
            <v>0</v>
          </cell>
          <cell r="DH1529" t="b">
            <v>0</v>
          </cell>
          <cell r="DJ1529" t="b">
            <v>0</v>
          </cell>
          <cell r="DL1529" t="b">
            <v>0</v>
          </cell>
          <cell r="DN1529" t="b">
            <v>0</v>
          </cell>
          <cell r="DP1529" t="b">
            <v>0</v>
          </cell>
          <cell r="DV1529">
            <v>0</v>
          </cell>
          <cell r="DX1529">
            <v>0</v>
          </cell>
          <cell r="DZ1529">
            <v>0</v>
          </cell>
          <cell r="EB1529">
            <v>0</v>
          </cell>
          <cell r="ED1529">
            <v>0</v>
          </cell>
          <cell r="EF1529">
            <v>0</v>
          </cell>
          <cell r="EJ1529">
            <v>0</v>
          </cell>
          <cell r="EL1529">
            <v>0</v>
          </cell>
          <cell r="EN1529">
            <v>0</v>
          </cell>
          <cell r="EP1529">
            <v>0</v>
          </cell>
          <cell r="ER1529">
            <v>0</v>
          </cell>
          <cell r="ET1529">
            <v>0</v>
          </cell>
          <cell r="EX1529">
            <v>0</v>
          </cell>
          <cell r="EZ1529">
            <v>0</v>
          </cell>
          <cell r="FD1529">
            <v>0</v>
          </cell>
          <cell r="FF1529">
            <v>0</v>
          </cell>
        </row>
        <row r="1530">
          <cell r="A1530" t="str">
            <v>WasteCHPSweden</v>
          </cell>
          <cell r="B1530" t="str">
            <v>Sverige</v>
          </cell>
          <cell r="G1530">
            <v>381.29599999999999</v>
          </cell>
          <cell r="H1530">
            <v>1143.8879999999999</v>
          </cell>
          <cell r="AK1530">
            <v>86.935487999999992</v>
          </cell>
          <cell r="AL1530">
            <v>782.41939199999979</v>
          </cell>
          <cell r="AN1530">
            <v>0</v>
          </cell>
          <cell r="AO1530">
            <v>407.98671999999999</v>
          </cell>
          <cell r="AP1530">
            <v>39692.9136</v>
          </cell>
          <cell r="AQ1530">
            <v>53.381440000000005</v>
          </cell>
          <cell r="BG1530" t="b">
            <v>0</v>
          </cell>
          <cell r="BO1530" t="b">
            <v>0</v>
          </cell>
          <cell r="CA1530" t="b">
            <v>0</v>
          </cell>
          <cell r="CB1530" t="b">
            <v>0</v>
          </cell>
          <cell r="CD1530" t="b">
            <v>0</v>
          </cell>
          <cell r="CE1530" t="b">
            <v>0</v>
          </cell>
          <cell r="CG1530" t="b">
            <v>0</v>
          </cell>
          <cell r="CH1530" t="b">
            <v>0</v>
          </cell>
          <cell r="CP1530" t="str">
            <v>ECWSTBPC</v>
          </cell>
          <cell r="CT1530" t="b">
            <v>0</v>
          </cell>
          <cell r="CV1530" t="b">
            <v>0</v>
          </cell>
          <cell r="CX1530" t="b">
            <v>0</v>
          </cell>
          <cell r="CZ1530" t="b">
            <v>0</v>
          </cell>
          <cell r="DB1530" t="b">
            <v>0</v>
          </cell>
          <cell r="DD1530" t="b">
            <v>0</v>
          </cell>
          <cell r="DF1530" t="b">
            <v>0</v>
          </cell>
          <cell r="DH1530" t="b">
            <v>0</v>
          </cell>
          <cell r="DJ1530" t="b">
            <v>0</v>
          </cell>
          <cell r="DL1530" t="b">
            <v>0</v>
          </cell>
          <cell r="DN1530" t="b">
            <v>0</v>
          </cell>
          <cell r="DP1530" t="b">
            <v>0</v>
          </cell>
          <cell r="DV1530">
            <v>0</v>
          </cell>
          <cell r="DX1530">
            <v>0</v>
          </cell>
          <cell r="DZ1530">
            <v>0</v>
          </cell>
          <cell r="EB1530">
            <v>0</v>
          </cell>
          <cell r="ED1530">
            <v>0</v>
          </cell>
          <cell r="EF1530">
            <v>0</v>
          </cell>
          <cell r="EJ1530">
            <v>0</v>
          </cell>
          <cell r="EL1530">
            <v>0</v>
          </cell>
          <cell r="EN1530">
            <v>0</v>
          </cell>
          <cell r="EP1530">
            <v>0</v>
          </cell>
          <cell r="ER1530">
            <v>0</v>
          </cell>
          <cell r="ET1530">
            <v>0</v>
          </cell>
          <cell r="EX1530">
            <v>0</v>
          </cell>
          <cell r="EZ1530">
            <v>0</v>
          </cell>
          <cell r="FD1530">
            <v>0</v>
          </cell>
          <cell r="FF1530">
            <v>0</v>
          </cell>
        </row>
        <row r="1531">
          <cell r="A1531" t="str">
            <v>WasteHeatSweden</v>
          </cell>
          <cell r="B1531" t="str">
            <v>Sverige</v>
          </cell>
          <cell r="G1531">
            <v>0</v>
          </cell>
          <cell r="H1531">
            <v>691.4375</v>
          </cell>
          <cell r="AK1531">
            <v>0</v>
          </cell>
          <cell r="AL1531">
            <v>558.33578124999997</v>
          </cell>
          <cell r="AN1531">
            <v>0</v>
          </cell>
          <cell r="AO1531">
            <v>136.90462500000001</v>
          </cell>
          <cell r="AP1531">
            <v>69074.606249999997</v>
          </cell>
          <cell r="AQ1531">
            <v>0</v>
          </cell>
          <cell r="BG1531" t="b">
            <v>0</v>
          </cell>
          <cell r="BO1531" t="b">
            <v>0</v>
          </cell>
          <cell r="CA1531" t="b">
            <v>0</v>
          </cell>
          <cell r="CB1531" t="b">
            <v>0</v>
          </cell>
          <cell r="CD1531" t="b">
            <v>0</v>
          </cell>
          <cell r="CE1531" t="b">
            <v>0</v>
          </cell>
          <cell r="CG1531" t="b">
            <v>0</v>
          </cell>
          <cell r="CH1531" t="b">
            <v>0</v>
          </cell>
          <cell r="CP1531" t="str">
            <v>EHWSTBOC</v>
          </cell>
          <cell r="CT1531" t="b">
            <v>0</v>
          </cell>
          <cell r="CV1531" t="b">
            <v>0</v>
          </cell>
          <cell r="CX1531" t="b">
            <v>0</v>
          </cell>
          <cell r="CZ1531" t="b">
            <v>0</v>
          </cell>
          <cell r="DB1531" t="b">
            <v>0</v>
          </cell>
          <cell r="DD1531" t="b">
            <v>0</v>
          </cell>
          <cell r="DF1531" t="b">
            <v>0</v>
          </cell>
          <cell r="DH1531" t="b">
            <v>0</v>
          </cell>
          <cell r="DJ1531" t="b">
            <v>0</v>
          </cell>
          <cell r="DL1531" t="b">
            <v>0</v>
          </cell>
          <cell r="DN1531" t="b">
            <v>0</v>
          </cell>
          <cell r="DP1531" t="b">
            <v>0</v>
          </cell>
          <cell r="DV1531">
            <v>0</v>
          </cell>
          <cell r="DX1531">
            <v>0</v>
          </cell>
          <cell r="DZ1531">
            <v>0</v>
          </cell>
          <cell r="EB1531">
            <v>0</v>
          </cell>
          <cell r="ED1531">
            <v>0</v>
          </cell>
          <cell r="EF1531">
            <v>0</v>
          </cell>
          <cell r="EJ1531">
            <v>0</v>
          </cell>
          <cell r="EL1531">
            <v>0</v>
          </cell>
          <cell r="EN1531">
            <v>0</v>
          </cell>
          <cell r="EP1531">
            <v>0</v>
          </cell>
          <cell r="ER1531">
            <v>0</v>
          </cell>
          <cell r="ET1531">
            <v>0</v>
          </cell>
          <cell r="EX1531">
            <v>0</v>
          </cell>
          <cell r="EZ1531">
            <v>0</v>
          </cell>
          <cell r="FD1531">
            <v>0</v>
          </cell>
          <cell r="FF1531">
            <v>0</v>
          </cell>
        </row>
        <row r="1532">
          <cell r="A1532" t="str">
            <v>WasteHeatSweden</v>
          </cell>
          <cell r="B1532" t="str">
            <v>Sverige</v>
          </cell>
          <cell r="G1532">
            <v>0</v>
          </cell>
          <cell r="H1532">
            <v>878.05600000000004</v>
          </cell>
          <cell r="AK1532">
            <v>0</v>
          </cell>
          <cell r="AL1532">
            <v>734.05481599999996</v>
          </cell>
          <cell r="AN1532">
            <v>0</v>
          </cell>
          <cell r="AO1532">
            <v>173.85508800000002</v>
          </cell>
          <cell r="AP1532">
            <v>87717.794399999999</v>
          </cell>
          <cell r="AQ1532">
            <v>0</v>
          </cell>
          <cell r="BG1532" t="b">
            <v>0</v>
          </cell>
          <cell r="BO1532" t="b">
            <v>0</v>
          </cell>
          <cell r="CA1532" t="b">
            <v>0</v>
          </cell>
          <cell r="CB1532" t="b">
            <v>0</v>
          </cell>
          <cell r="CD1532" t="b">
            <v>0</v>
          </cell>
          <cell r="CE1532" t="b">
            <v>0</v>
          </cell>
          <cell r="CG1532" t="b">
            <v>0</v>
          </cell>
          <cell r="CH1532" t="b">
            <v>0</v>
          </cell>
          <cell r="CP1532" t="str">
            <v>EHWSTBOC</v>
          </cell>
          <cell r="CT1532" t="b">
            <v>0</v>
          </cell>
          <cell r="CV1532" t="b">
            <v>0</v>
          </cell>
          <cell r="CX1532" t="b">
            <v>0</v>
          </cell>
          <cell r="CZ1532" t="b">
            <v>0</v>
          </cell>
          <cell r="DB1532" t="b">
            <v>0</v>
          </cell>
          <cell r="DD1532" t="b">
            <v>0</v>
          </cell>
          <cell r="DF1532" t="b">
            <v>0</v>
          </cell>
          <cell r="DH1532" t="b">
            <v>0</v>
          </cell>
          <cell r="DJ1532" t="b">
            <v>0</v>
          </cell>
          <cell r="DL1532" t="b">
            <v>0</v>
          </cell>
          <cell r="DN1532" t="b">
            <v>0</v>
          </cell>
          <cell r="DP1532" t="b">
            <v>0</v>
          </cell>
          <cell r="DV1532">
            <v>0</v>
          </cell>
          <cell r="DX1532">
            <v>0</v>
          </cell>
          <cell r="DZ1532">
            <v>0</v>
          </cell>
          <cell r="EB1532">
            <v>0</v>
          </cell>
          <cell r="ED1532">
            <v>0</v>
          </cell>
          <cell r="EF1532">
            <v>0</v>
          </cell>
          <cell r="EJ1532">
            <v>0</v>
          </cell>
          <cell r="EL1532">
            <v>0</v>
          </cell>
          <cell r="EN1532">
            <v>0</v>
          </cell>
          <cell r="EP1532">
            <v>0</v>
          </cell>
          <cell r="ER1532">
            <v>0</v>
          </cell>
          <cell r="ET1532">
            <v>0</v>
          </cell>
          <cell r="EX1532">
            <v>0</v>
          </cell>
          <cell r="EZ1532">
            <v>0</v>
          </cell>
          <cell r="FD1532">
            <v>0</v>
          </cell>
          <cell r="FF1532">
            <v>0</v>
          </cell>
        </row>
        <row r="1533">
          <cell r="A1533" t="str">
            <v>WasteHeatSweden</v>
          </cell>
          <cell r="B1533" t="str">
            <v>Sverige</v>
          </cell>
          <cell r="G1533">
            <v>0</v>
          </cell>
          <cell r="H1533">
            <v>1317.0840000000001</v>
          </cell>
          <cell r="AK1533">
            <v>0</v>
          </cell>
          <cell r="AL1533">
            <v>1138.6191180000001</v>
          </cell>
          <cell r="AN1533">
            <v>0</v>
          </cell>
          <cell r="AO1533">
            <v>260.78263200000004</v>
          </cell>
          <cell r="AP1533">
            <v>131576.69159999999</v>
          </cell>
          <cell r="AQ1533">
            <v>0</v>
          </cell>
          <cell r="BG1533" t="b">
            <v>0</v>
          </cell>
          <cell r="BO1533" t="b">
            <v>0</v>
          </cell>
          <cell r="CA1533" t="b">
            <v>0</v>
          </cell>
          <cell r="CB1533" t="b">
            <v>0</v>
          </cell>
          <cell r="CD1533" t="b">
            <v>0</v>
          </cell>
          <cell r="CE1533" t="b">
            <v>0</v>
          </cell>
          <cell r="CG1533" t="b">
            <v>0</v>
          </cell>
          <cell r="CH1533" t="b">
            <v>0</v>
          </cell>
          <cell r="CP1533" t="str">
            <v>EHWSTBOC</v>
          </cell>
          <cell r="CT1533" t="b">
            <v>0</v>
          </cell>
          <cell r="CV1533" t="b">
            <v>0</v>
          </cell>
          <cell r="CX1533" t="b">
            <v>0</v>
          </cell>
          <cell r="CZ1533" t="b">
            <v>0</v>
          </cell>
          <cell r="DB1533" t="b">
            <v>0</v>
          </cell>
          <cell r="DD1533" t="b">
            <v>0</v>
          </cell>
          <cell r="DF1533" t="b">
            <v>0</v>
          </cell>
          <cell r="DH1533" t="b">
            <v>0</v>
          </cell>
          <cell r="DJ1533" t="b">
            <v>0</v>
          </cell>
          <cell r="DL1533" t="b">
            <v>0</v>
          </cell>
          <cell r="DN1533" t="b">
            <v>0</v>
          </cell>
          <cell r="DP1533" t="b">
            <v>0</v>
          </cell>
          <cell r="DV1533">
            <v>0</v>
          </cell>
          <cell r="DX1533">
            <v>0</v>
          </cell>
          <cell r="DZ1533">
            <v>0</v>
          </cell>
          <cell r="EB1533">
            <v>0</v>
          </cell>
          <cell r="ED1533">
            <v>0</v>
          </cell>
          <cell r="EF1533">
            <v>0</v>
          </cell>
          <cell r="EJ1533">
            <v>0</v>
          </cell>
          <cell r="EL1533">
            <v>0</v>
          </cell>
          <cell r="EN1533">
            <v>0</v>
          </cell>
          <cell r="EP1533">
            <v>0</v>
          </cell>
          <cell r="ER1533">
            <v>0</v>
          </cell>
          <cell r="ET1533">
            <v>0</v>
          </cell>
          <cell r="EX1533">
            <v>0</v>
          </cell>
          <cell r="EZ1533">
            <v>0</v>
          </cell>
          <cell r="FD1533">
            <v>0</v>
          </cell>
          <cell r="FF1533">
            <v>0</v>
          </cell>
        </row>
        <row r="1534">
          <cell r="A1534" t="str">
            <v>ICHPSweden</v>
          </cell>
          <cell r="B1534" t="str">
            <v>Sverige</v>
          </cell>
          <cell r="G1534">
            <v>957</v>
          </cell>
          <cell r="H1534">
            <v>0</v>
          </cell>
          <cell r="N1534">
            <v>4700</v>
          </cell>
          <cell r="AK1534">
            <v>957</v>
          </cell>
          <cell r="AL1534">
            <v>0</v>
          </cell>
          <cell r="AN1534">
            <v>0</v>
          </cell>
          <cell r="AO1534">
            <v>0</v>
          </cell>
          <cell r="AP1534">
            <v>0</v>
          </cell>
          <cell r="AQ1534">
            <v>0</v>
          </cell>
          <cell r="BG1534" t="b">
            <v>0</v>
          </cell>
          <cell r="BO1534" t="b">
            <v>0</v>
          </cell>
          <cell r="CA1534" t="b">
            <v>0</v>
          </cell>
          <cell r="CB1534" t="b">
            <v>0</v>
          </cell>
          <cell r="CD1534" t="b">
            <v>0</v>
          </cell>
          <cell r="CE1534" t="b">
            <v>0</v>
          </cell>
          <cell r="CG1534" t="b">
            <v>0</v>
          </cell>
          <cell r="CH1534" t="b">
            <v>0</v>
          </cell>
          <cell r="CP1534">
            <v>0</v>
          </cell>
          <cell r="CT1534" t="b">
            <v>0</v>
          </cell>
          <cell r="CV1534" t="b">
            <v>0</v>
          </cell>
          <cell r="CX1534" t="b">
            <v>0</v>
          </cell>
          <cell r="CZ1534" t="b">
            <v>0</v>
          </cell>
          <cell r="DB1534" t="b">
            <v>0</v>
          </cell>
          <cell r="DD1534" t="b">
            <v>0</v>
          </cell>
          <cell r="DF1534" t="b">
            <v>0</v>
          </cell>
          <cell r="DH1534" t="b">
            <v>0</v>
          </cell>
          <cell r="DJ1534" t="b">
            <v>0</v>
          </cell>
          <cell r="DL1534" t="b">
            <v>0</v>
          </cell>
          <cell r="DN1534" t="b">
            <v>0</v>
          </cell>
          <cell r="DP1534" t="b">
            <v>0</v>
          </cell>
          <cell r="DV1534">
            <v>0</v>
          </cell>
          <cell r="DX1534">
            <v>0</v>
          </cell>
          <cell r="DZ1534">
            <v>0</v>
          </cell>
          <cell r="EB1534">
            <v>0</v>
          </cell>
          <cell r="ED1534">
            <v>0</v>
          </cell>
          <cell r="EF1534">
            <v>0</v>
          </cell>
          <cell r="EJ1534">
            <v>0</v>
          </cell>
          <cell r="EL1534">
            <v>0</v>
          </cell>
          <cell r="EN1534">
            <v>0</v>
          </cell>
          <cell r="EP1534">
            <v>0</v>
          </cell>
          <cell r="ER1534">
            <v>0</v>
          </cell>
          <cell r="ET1534">
            <v>0</v>
          </cell>
          <cell r="EX1534">
            <v>0</v>
          </cell>
          <cell r="EZ1534">
            <v>0</v>
          </cell>
          <cell r="FD1534">
            <v>0</v>
          </cell>
          <cell r="FF1534">
            <v>0</v>
          </cell>
        </row>
        <row r="1535">
          <cell r="A1535" t="str">
            <v>ICHPSweden</v>
          </cell>
          <cell r="B1535" t="str">
            <v>Sverige</v>
          </cell>
          <cell r="G1535">
            <v>1221.7021276595744</v>
          </cell>
          <cell r="H1535">
            <v>0</v>
          </cell>
          <cell r="N1535">
            <v>6000</v>
          </cell>
          <cell r="AK1535">
            <v>1221.7021276595744</v>
          </cell>
          <cell r="AL1535">
            <v>0</v>
          </cell>
          <cell r="AN1535">
            <v>0</v>
          </cell>
          <cell r="AO1535">
            <v>0</v>
          </cell>
          <cell r="AP1535">
            <v>0</v>
          </cell>
          <cell r="AQ1535">
            <v>0</v>
          </cell>
          <cell r="BG1535" t="b">
            <v>0</v>
          </cell>
          <cell r="BO1535" t="b">
            <v>0</v>
          </cell>
          <cell r="CA1535" t="b">
            <v>0</v>
          </cell>
          <cell r="CB1535" t="b">
            <v>0</v>
          </cell>
          <cell r="CD1535" t="b">
            <v>0</v>
          </cell>
          <cell r="CE1535" t="b">
            <v>0</v>
          </cell>
          <cell r="CG1535" t="b">
            <v>0</v>
          </cell>
          <cell r="CH1535" t="b">
            <v>0</v>
          </cell>
          <cell r="CP1535">
            <v>0</v>
          </cell>
          <cell r="CT1535" t="b">
            <v>0</v>
          </cell>
          <cell r="CV1535" t="b">
            <v>0</v>
          </cell>
          <cell r="CX1535" t="b">
            <v>0</v>
          </cell>
          <cell r="CZ1535" t="b">
            <v>0</v>
          </cell>
          <cell r="DB1535" t="b">
            <v>0</v>
          </cell>
          <cell r="DD1535" t="b">
            <v>0</v>
          </cell>
          <cell r="DF1535" t="b">
            <v>0</v>
          </cell>
          <cell r="DH1535" t="b">
            <v>0</v>
          </cell>
          <cell r="DJ1535" t="b">
            <v>0</v>
          </cell>
          <cell r="DL1535" t="b">
            <v>0</v>
          </cell>
          <cell r="DN1535" t="b">
            <v>0</v>
          </cell>
          <cell r="DP1535" t="b">
            <v>0</v>
          </cell>
          <cell r="DV1535">
            <v>0</v>
          </cell>
          <cell r="DX1535">
            <v>0</v>
          </cell>
          <cell r="DZ1535">
            <v>0</v>
          </cell>
          <cell r="EB1535">
            <v>0</v>
          </cell>
          <cell r="ED1535">
            <v>0</v>
          </cell>
          <cell r="EF1535">
            <v>0</v>
          </cell>
          <cell r="EJ1535">
            <v>0</v>
          </cell>
          <cell r="EL1535">
            <v>0</v>
          </cell>
          <cell r="EN1535">
            <v>0</v>
          </cell>
          <cell r="EP1535">
            <v>0</v>
          </cell>
          <cell r="ER1535">
            <v>0</v>
          </cell>
          <cell r="ET1535">
            <v>0</v>
          </cell>
          <cell r="EX1535">
            <v>0</v>
          </cell>
          <cell r="EZ1535">
            <v>0</v>
          </cell>
          <cell r="FD1535">
            <v>0</v>
          </cell>
          <cell r="FF1535">
            <v>0</v>
          </cell>
        </row>
        <row r="1536">
          <cell r="A1536" t="str">
            <v>ICHPSweden</v>
          </cell>
          <cell r="B1536" t="str">
            <v>Sverige</v>
          </cell>
          <cell r="G1536">
            <v>1527.127659574468</v>
          </cell>
          <cell r="H1536">
            <v>0</v>
          </cell>
          <cell r="N1536">
            <v>7500</v>
          </cell>
          <cell r="AK1536">
            <v>1527.127659574468</v>
          </cell>
          <cell r="AL1536">
            <v>0</v>
          </cell>
          <cell r="AN1536">
            <v>0</v>
          </cell>
          <cell r="AO1536">
            <v>0</v>
          </cell>
          <cell r="AP1536">
            <v>0</v>
          </cell>
          <cell r="AQ1536">
            <v>0</v>
          </cell>
          <cell r="BG1536" t="b">
            <v>0</v>
          </cell>
          <cell r="BO1536" t="b">
            <v>0</v>
          </cell>
          <cell r="CA1536" t="b">
            <v>0</v>
          </cell>
          <cell r="CB1536" t="b">
            <v>0</v>
          </cell>
          <cell r="CD1536" t="b">
            <v>0</v>
          </cell>
          <cell r="CE1536" t="b">
            <v>0</v>
          </cell>
          <cell r="CG1536" t="b">
            <v>0</v>
          </cell>
          <cell r="CH1536" t="b">
            <v>0</v>
          </cell>
          <cell r="CP1536">
            <v>0</v>
          </cell>
          <cell r="CT1536" t="b">
            <v>0</v>
          </cell>
          <cell r="CV1536" t="b">
            <v>0</v>
          </cell>
          <cell r="CX1536" t="b">
            <v>0</v>
          </cell>
          <cell r="CZ1536" t="b">
            <v>0</v>
          </cell>
          <cell r="DB1536" t="b">
            <v>0</v>
          </cell>
          <cell r="DD1536" t="b">
            <v>0</v>
          </cell>
          <cell r="DF1536" t="b">
            <v>0</v>
          </cell>
          <cell r="DH1536" t="b">
            <v>0</v>
          </cell>
          <cell r="DJ1536" t="b">
            <v>0</v>
          </cell>
          <cell r="DL1536" t="b">
            <v>0</v>
          </cell>
          <cell r="DN1536" t="b">
            <v>0</v>
          </cell>
          <cell r="DP1536" t="b">
            <v>0</v>
          </cell>
          <cell r="DV1536">
            <v>0</v>
          </cell>
          <cell r="DX1536">
            <v>0</v>
          </cell>
          <cell r="DZ1536">
            <v>0</v>
          </cell>
          <cell r="EB1536">
            <v>0</v>
          </cell>
          <cell r="ED1536">
            <v>0</v>
          </cell>
          <cell r="EF1536">
            <v>0</v>
          </cell>
          <cell r="EJ1536">
            <v>0</v>
          </cell>
          <cell r="EL1536">
            <v>0</v>
          </cell>
          <cell r="EN1536">
            <v>0</v>
          </cell>
          <cell r="EP1536">
            <v>0</v>
          </cell>
          <cell r="ER1536">
            <v>0</v>
          </cell>
          <cell r="ET1536">
            <v>0</v>
          </cell>
          <cell r="EX1536">
            <v>0</v>
          </cell>
          <cell r="EZ1536">
            <v>0</v>
          </cell>
          <cell r="FD1536">
            <v>0</v>
          </cell>
          <cell r="FF1536">
            <v>0</v>
          </cell>
        </row>
        <row r="1537">
          <cell r="A1537" t="str">
            <v>ICHPSweden</v>
          </cell>
          <cell r="B1537" t="str">
            <v>Sverige</v>
          </cell>
          <cell r="G1537">
            <v>1547.4893617021276</v>
          </cell>
          <cell r="H1537">
            <v>0</v>
          </cell>
          <cell r="N1537">
            <v>7600</v>
          </cell>
          <cell r="AK1537">
            <v>1547.4893617021276</v>
          </cell>
          <cell r="AL1537">
            <v>0</v>
          </cell>
          <cell r="AN1537">
            <v>0</v>
          </cell>
          <cell r="AO1537">
            <v>0</v>
          </cell>
          <cell r="AP1537">
            <v>0</v>
          </cell>
          <cell r="AQ1537">
            <v>0</v>
          </cell>
          <cell r="BG1537" t="b">
            <v>0</v>
          </cell>
          <cell r="BO1537" t="b">
            <v>0</v>
          </cell>
          <cell r="CA1537" t="b">
            <v>0</v>
          </cell>
          <cell r="CB1537" t="b">
            <v>0</v>
          </cell>
          <cell r="CD1537" t="b">
            <v>0</v>
          </cell>
          <cell r="CE1537" t="b">
            <v>0</v>
          </cell>
          <cell r="CG1537" t="b">
            <v>0</v>
          </cell>
          <cell r="CH1537" t="b">
            <v>0</v>
          </cell>
          <cell r="CP1537">
            <v>0</v>
          </cell>
          <cell r="CT1537" t="b">
            <v>0</v>
          </cell>
          <cell r="CV1537" t="b">
            <v>0</v>
          </cell>
          <cell r="CX1537" t="b">
            <v>0</v>
          </cell>
          <cell r="CZ1537" t="b">
            <v>0</v>
          </cell>
          <cell r="DB1537" t="b">
            <v>0</v>
          </cell>
          <cell r="DD1537" t="b">
            <v>0</v>
          </cell>
          <cell r="DF1537" t="b">
            <v>0</v>
          </cell>
          <cell r="DH1537" t="b">
            <v>0</v>
          </cell>
          <cell r="DJ1537" t="b">
            <v>0</v>
          </cell>
          <cell r="DL1537" t="b">
            <v>0</v>
          </cell>
          <cell r="DN1537" t="b">
            <v>0</v>
          </cell>
          <cell r="DP1537" t="b">
            <v>0</v>
          </cell>
          <cell r="DV1537">
            <v>0</v>
          </cell>
          <cell r="DX1537">
            <v>0</v>
          </cell>
          <cell r="DZ1537">
            <v>0</v>
          </cell>
          <cell r="EB1537">
            <v>0</v>
          </cell>
          <cell r="ED1537">
            <v>0</v>
          </cell>
          <cell r="EF1537">
            <v>0</v>
          </cell>
          <cell r="EJ1537">
            <v>0</v>
          </cell>
          <cell r="EL1537">
            <v>0</v>
          </cell>
          <cell r="EN1537">
            <v>0</v>
          </cell>
          <cell r="EP1537">
            <v>0</v>
          </cell>
          <cell r="ER1537">
            <v>0</v>
          </cell>
          <cell r="ET1537">
            <v>0</v>
          </cell>
          <cell r="EX1537">
            <v>0</v>
          </cell>
          <cell r="EZ1537">
            <v>0</v>
          </cell>
          <cell r="FD1537">
            <v>0</v>
          </cell>
          <cell r="FF1537">
            <v>0</v>
          </cell>
        </row>
        <row r="1538">
          <cell r="A1538" t="str">
            <v>IndustryHeatSweden</v>
          </cell>
          <cell r="B1538" t="str">
            <v>Sverige</v>
          </cell>
          <cell r="G1538">
            <v>0</v>
          </cell>
          <cell r="H1538">
            <v>778.76668785759693</v>
          </cell>
          <cell r="N1538">
            <v>4900</v>
          </cell>
          <cell r="AK1538">
            <v>0</v>
          </cell>
          <cell r="AL1538">
            <v>0</v>
          </cell>
          <cell r="AN1538">
            <v>0</v>
          </cell>
          <cell r="AO1538">
            <v>0</v>
          </cell>
          <cell r="AP1538">
            <v>0</v>
          </cell>
          <cell r="AQ1538">
            <v>0</v>
          </cell>
          <cell r="BG1538" t="b">
            <v>0</v>
          </cell>
          <cell r="BO1538" t="b">
            <v>0</v>
          </cell>
          <cell r="CA1538" t="b">
            <v>0</v>
          </cell>
          <cell r="CB1538" t="b">
            <v>0</v>
          </cell>
          <cell r="CD1538" t="b">
            <v>0</v>
          </cell>
          <cell r="CE1538" t="b">
            <v>0</v>
          </cell>
          <cell r="CG1538" t="b">
            <v>0</v>
          </cell>
          <cell r="CH1538" t="b">
            <v>0</v>
          </cell>
          <cell r="CP1538">
            <v>0</v>
          </cell>
          <cell r="CT1538" t="b">
            <v>0</v>
          </cell>
          <cell r="CV1538" t="b">
            <v>0</v>
          </cell>
          <cell r="CX1538" t="b">
            <v>0</v>
          </cell>
          <cell r="CZ1538" t="b">
            <v>0</v>
          </cell>
          <cell r="DB1538" t="b">
            <v>0</v>
          </cell>
          <cell r="DD1538" t="b">
            <v>0</v>
          </cell>
          <cell r="DF1538" t="b">
            <v>0</v>
          </cell>
          <cell r="DH1538" t="b">
            <v>0</v>
          </cell>
          <cell r="DJ1538" t="b">
            <v>0</v>
          </cell>
          <cell r="DL1538" t="b">
            <v>0</v>
          </cell>
          <cell r="DN1538" t="b">
            <v>0</v>
          </cell>
          <cell r="DP1538" t="b">
            <v>0</v>
          </cell>
          <cell r="DV1538">
            <v>0</v>
          </cell>
          <cell r="DX1538">
            <v>0</v>
          </cell>
          <cell r="DZ1538">
            <v>0</v>
          </cell>
          <cell r="EB1538">
            <v>0</v>
          </cell>
          <cell r="ED1538">
            <v>0</v>
          </cell>
          <cell r="EF1538">
            <v>0</v>
          </cell>
          <cell r="EJ1538">
            <v>0</v>
          </cell>
          <cell r="EL1538">
            <v>0</v>
          </cell>
          <cell r="EN1538">
            <v>0</v>
          </cell>
          <cell r="EP1538">
            <v>0</v>
          </cell>
          <cell r="ER1538">
            <v>0</v>
          </cell>
          <cell r="ET1538">
            <v>0</v>
          </cell>
          <cell r="EX1538">
            <v>0</v>
          </cell>
          <cell r="EZ1538">
            <v>0</v>
          </cell>
          <cell r="FD1538">
            <v>0</v>
          </cell>
          <cell r="FF1538">
            <v>0</v>
          </cell>
        </row>
        <row r="1539">
          <cell r="A1539" t="str">
            <v>IndustryHeatSweden</v>
          </cell>
          <cell r="B1539" t="str">
            <v>Sverige</v>
          </cell>
          <cell r="G1539">
            <v>0</v>
          </cell>
          <cell r="H1539">
            <v>794.65988556897651</v>
          </cell>
          <cell r="N1539">
            <v>5000</v>
          </cell>
          <cell r="AK1539">
            <v>0</v>
          </cell>
          <cell r="AL1539">
            <v>0</v>
          </cell>
          <cell r="AN1539">
            <v>0</v>
          </cell>
          <cell r="AO1539">
            <v>0</v>
          </cell>
          <cell r="AP1539">
            <v>0</v>
          </cell>
          <cell r="AQ1539">
            <v>0</v>
          </cell>
          <cell r="BG1539" t="b">
            <v>0</v>
          </cell>
          <cell r="BO1539" t="b">
            <v>0</v>
          </cell>
          <cell r="CA1539" t="b">
            <v>0</v>
          </cell>
          <cell r="CB1539" t="b">
            <v>0</v>
          </cell>
          <cell r="CD1539" t="b">
            <v>0</v>
          </cell>
          <cell r="CE1539" t="b">
            <v>0</v>
          </cell>
          <cell r="CG1539" t="b">
            <v>0</v>
          </cell>
          <cell r="CH1539" t="b">
            <v>0</v>
          </cell>
          <cell r="CP1539">
            <v>0</v>
          </cell>
          <cell r="CT1539" t="b">
            <v>0</v>
          </cell>
          <cell r="CV1539" t="b">
            <v>0</v>
          </cell>
          <cell r="CX1539" t="b">
            <v>0</v>
          </cell>
          <cell r="CZ1539" t="b">
            <v>0</v>
          </cell>
          <cell r="DB1539" t="b">
            <v>0</v>
          </cell>
          <cell r="DD1539" t="b">
            <v>0</v>
          </cell>
          <cell r="DF1539" t="b">
            <v>0</v>
          </cell>
          <cell r="DH1539" t="b">
            <v>0</v>
          </cell>
          <cell r="DJ1539" t="b">
            <v>0</v>
          </cell>
          <cell r="DL1539" t="b">
            <v>0</v>
          </cell>
          <cell r="DN1539" t="b">
            <v>0</v>
          </cell>
          <cell r="DP1539" t="b">
            <v>0</v>
          </cell>
          <cell r="DV1539">
            <v>0</v>
          </cell>
          <cell r="DX1539">
            <v>0</v>
          </cell>
          <cell r="DZ1539">
            <v>0</v>
          </cell>
          <cell r="EB1539">
            <v>0</v>
          </cell>
          <cell r="ED1539">
            <v>0</v>
          </cell>
          <cell r="EF1539">
            <v>0</v>
          </cell>
          <cell r="EJ1539">
            <v>0</v>
          </cell>
          <cell r="EL1539">
            <v>0</v>
          </cell>
          <cell r="EN1539">
            <v>0</v>
          </cell>
          <cell r="EP1539">
            <v>0</v>
          </cell>
          <cell r="ER1539">
            <v>0</v>
          </cell>
          <cell r="ET1539">
            <v>0</v>
          </cell>
          <cell r="EX1539">
            <v>0</v>
          </cell>
          <cell r="EZ1539">
            <v>0</v>
          </cell>
          <cell r="FD1539">
            <v>0</v>
          </cell>
          <cell r="FF1539">
            <v>0</v>
          </cell>
        </row>
        <row r="1540">
          <cell r="A1540" t="str">
            <v>IndustryHeatSweden</v>
          </cell>
          <cell r="B1540" t="str">
            <v>Sverige</v>
          </cell>
          <cell r="G1540">
            <v>0</v>
          </cell>
          <cell r="H1540">
            <v>858.23267641449468</v>
          </cell>
          <cell r="N1540">
            <v>5400</v>
          </cell>
          <cell r="AK1540">
            <v>0</v>
          </cell>
          <cell r="AL1540">
            <v>0</v>
          </cell>
          <cell r="AN1540">
            <v>0</v>
          </cell>
          <cell r="AO1540">
            <v>0</v>
          </cell>
          <cell r="AP1540">
            <v>0</v>
          </cell>
          <cell r="AQ1540">
            <v>0</v>
          </cell>
          <cell r="BG1540" t="b">
            <v>0</v>
          </cell>
          <cell r="BO1540" t="b">
            <v>0</v>
          </cell>
          <cell r="CA1540" t="b">
            <v>0</v>
          </cell>
          <cell r="CB1540" t="b">
            <v>0</v>
          </cell>
          <cell r="CD1540" t="b">
            <v>0</v>
          </cell>
          <cell r="CE1540" t="b">
            <v>0</v>
          </cell>
          <cell r="CG1540" t="b">
            <v>0</v>
          </cell>
          <cell r="CH1540" t="b">
            <v>0</v>
          </cell>
          <cell r="CP1540">
            <v>0</v>
          </cell>
          <cell r="CT1540" t="b">
            <v>0</v>
          </cell>
          <cell r="CV1540" t="b">
            <v>0</v>
          </cell>
          <cell r="CX1540" t="b">
            <v>0</v>
          </cell>
          <cell r="CZ1540" t="b">
            <v>0</v>
          </cell>
          <cell r="DB1540" t="b">
            <v>0</v>
          </cell>
          <cell r="DD1540" t="b">
            <v>0</v>
          </cell>
          <cell r="DF1540" t="b">
            <v>0</v>
          </cell>
          <cell r="DH1540" t="b">
            <v>0</v>
          </cell>
          <cell r="DJ1540" t="b">
            <v>0</v>
          </cell>
          <cell r="DL1540" t="b">
            <v>0</v>
          </cell>
          <cell r="DN1540" t="b">
            <v>0</v>
          </cell>
          <cell r="DP1540" t="b">
            <v>0</v>
          </cell>
          <cell r="DV1540">
            <v>0</v>
          </cell>
          <cell r="DX1540">
            <v>0</v>
          </cell>
          <cell r="DZ1540">
            <v>0</v>
          </cell>
          <cell r="EB1540">
            <v>0</v>
          </cell>
          <cell r="ED1540">
            <v>0</v>
          </cell>
          <cell r="EF1540">
            <v>0</v>
          </cell>
          <cell r="EJ1540">
            <v>0</v>
          </cell>
          <cell r="EL1540">
            <v>0</v>
          </cell>
          <cell r="EN1540">
            <v>0</v>
          </cell>
          <cell r="EP1540">
            <v>0</v>
          </cell>
          <cell r="ER1540">
            <v>0</v>
          </cell>
          <cell r="ET1540">
            <v>0</v>
          </cell>
          <cell r="EX1540">
            <v>0</v>
          </cell>
          <cell r="EZ1540">
            <v>0</v>
          </cell>
          <cell r="FD1540">
            <v>0</v>
          </cell>
          <cell r="FF1540">
            <v>0</v>
          </cell>
        </row>
        <row r="1541">
          <cell r="A1541" t="str">
            <v>HydroSwedenR</v>
          </cell>
          <cell r="B1541" t="str">
            <v>Sverige</v>
          </cell>
          <cell r="G1541">
            <v>16195</v>
          </cell>
          <cell r="H1541">
            <v>0</v>
          </cell>
          <cell r="N1541">
            <v>65000</v>
          </cell>
          <cell r="AK1541">
            <v>16195</v>
          </cell>
          <cell r="AL1541">
            <v>0</v>
          </cell>
          <cell r="AN1541">
            <v>0</v>
          </cell>
          <cell r="AO1541">
            <v>809.75</v>
          </cell>
          <cell r="AP1541">
            <v>566825</v>
          </cell>
          <cell r="AQ1541">
            <v>971.69999999999993</v>
          </cell>
          <cell r="BG1541" t="b">
            <v>0</v>
          </cell>
          <cell r="BO1541" t="b">
            <v>0</v>
          </cell>
          <cell r="CA1541" t="b">
            <v>0</v>
          </cell>
          <cell r="CB1541" t="b">
            <v>0</v>
          </cell>
          <cell r="CD1541" t="b">
            <v>0</v>
          </cell>
          <cell r="CE1541" t="b">
            <v>0</v>
          </cell>
          <cell r="CG1541" t="b">
            <v>0</v>
          </cell>
          <cell r="CH1541" t="b">
            <v>0</v>
          </cell>
          <cell r="CP1541" t="str">
            <v>ERHYDDAM</v>
          </cell>
          <cell r="CT1541" t="b">
            <v>0</v>
          </cell>
          <cell r="CV1541" t="b">
            <v>0</v>
          </cell>
          <cell r="CX1541" t="b">
            <v>0</v>
          </cell>
          <cell r="CZ1541" t="b">
            <v>0</v>
          </cell>
          <cell r="DB1541" t="b">
            <v>0</v>
          </cell>
          <cell r="DD1541" t="b">
            <v>0</v>
          </cell>
          <cell r="DF1541" t="b">
            <v>0</v>
          </cell>
          <cell r="DH1541" t="b">
            <v>0</v>
          </cell>
          <cell r="DJ1541" t="b">
            <v>0</v>
          </cell>
          <cell r="DL1541" t="b">
            <v>0</v>
          </cell>
          <cell r="DN1541" t="b">
            <v>0</v>
          </cell>
          <cell r="DP1541" t="b">
            <v>0</v>
          </cell>
          <cell r="DV1541">
            <v>0</v>
          </cell>
          <cell r="DX1541">
            <v>0</v>
          </cell>
          <cell r="DZ1541">
            <v>0</v>
          </cell>
          <cell r="EB1541">
            <v>0</v>
          </cell>
          <cell r="ED1541">
            <v>0</v>
          </cell>
          <cell r="EF1541">
            <v>0</v>
          </cell>
          <cell r="EJ1541">
            <v>0</v>
          </cell>
          <cell r="EL1541">
            <v>0</v>
          </cell>
          <cell r="EN1541">
            <v>0</v>
          </cell>
          <cell r="EP1541">
            <v>0</v>
          </cell>
          <cell r="ER1541">
            <v>0</v>
          </cell>
          <cell r="ET1541">
            <v>0</v>
          </cell>
          <cell r="EX1541">
            <v>0</v>
          </cell>
          <cell r="EZ1541">
            <v>0</v>
          </cell>
          <cell r="FD1541">
            <v>0</v>
          </cell>
          <cell r="FF1541">
            <v>0</v>
          </cell>
        </row>
        <row r="1542">
          <cell r="A1542" t="str">
            <v>HydroSwedenR</v>
          </cell>
          <cell r="B1542" t="str">
            <v>Sverige</v>
          </cell>
          <cell r="G1542">
            <v>16942.461538461539</v>
          </cell>
          <cell r="H1542">
            <v>0</v>
          </cell>
          <cell r="N1542">
            <v>68000</v>
          </cell>
          <cell r="AK1542">
            <v>16942.461538461539</v>
          </cell>
          <cell r="AL1542">
            <v>0</v>
          </cell>
          <cell r="AN1542">
            <v>0</v>
          </cell>
          <cell r="AO1542">
            <v>847.12307692307695</v>
          </cell>
          <cell r="AP1542">
            <v>592986.15384615387</v>
          </cell>
          <cell r="AQ1542">
            <v>1016.5476923076923</v>
          </cell>
          <cell r="BG1542" t="b">
            <v>0</v>
          </cell>
          <cell r="BO1542" t="b">
            <v>0</v>
          </cell>
          <cell r="CA1542" t="b">
            <v>0</v>
          </cell>
          <cell r="CB1542" t="b">
            <v>0</v>
          </cell>
          <cell r="CD1542" t="b">
            <v>0</v>
          </cell>
          <cell r="CE1542" t="b">
            <v>0</v>
          </cell>
          <cell r="CG1542" t="b">
            <v>0</v>
          </cell>
          <cell r="CH1542" t="b">
            <v>0</v>
          </cell>
          <cell r="CP1542" t="str">
            <v>ERHYDDAM</v>
          </cell>
          <cell r="CT1542" t="b">
            <v>0</v>
          </cell>
          <cell r="CV1542" t="b">
            <v>0</v>
          </cell>
          <cell r="CX1542" t="b">
            <v>0</v>
          </cell>
          <cell r="CZ1542" t="b">
            <v>0</v>
          </cell>
          <cell r="DB1542" t="b">
            <v>0</v>
          </cell>
          <cell r="DD1542" t="b">
            <v>0</v>
          </cell>
          <cell r="DF1542" t="b">
            <v>0</v>
          </cell>
          <cell r="DH1542" t="b">
            <v>0</v>
          </cell>
          <cell r="DJ1542" t="b">
            <v>0</v>
          </cell>
          <cell r="DL1542" t="b">
            <v>0</v>
          </cell>
          <cell r="DN1542" t="b">
            <v>0</v>
          </cell>
          <cell r="DP1542" t="b">
            <v>0</v>
          </cell>
          <cell r="DV1542">
            <v>0</v>
          </cell>
          <cell r="DX1542">
            <v>0</v>
          </cell>
          <cell r="DZ1542">
            <v>0</v>
          </cell>
          <cell r="EB1542">
            <v>0</v>
          </cell>
          <cell r="ED1542">
            <v>0</v>
          </cell>
          <cell r="EF1542">
            <v>0</v>
          </cell>
          <cell r="EJ1542">
            <v>0</v>
          </cell>
          <cell r="EL1542">
            <v>0</v>
          </cell>
          <cell r="EN1542">
            <v>0</v>
          </cell>
          <cell r="EP1542">
            <v>0</v>
          </cell>
          <cell r="ER1542">
            <v>0</v>
          </cell>
          <cell r="ET1542">
            <v>0</v>
          </cell>
          <cell r="EX1542">
            <v>0</v>
          </cell>
          <cell r="EZ1542">
            <v>0</v>
          </cell>
          <cell r="FD1542">
            <v>0</v>
          </cell>
          <cell r="FF1542">
            <v>0</v>
          </cell>
        </row>
        <row r="1543">
          <cell r="A1543" t="str">
            <v>HydroSwedenR</v>
          </cell>
          <cell r="B1543" t="str">
            <v>Sverige</v>
          </cell>
          <cell r="G1543">
            <v>16942.461538461539</v>
          </cell>
          <cell r="H1543">
            <v>0</v>
          </cell>
          <cell r="N1543">
            <v>68000</v>
          </cell>
          <cell r="AK1543">
            <v>16942.461538461539</v>
          </cell>
          <cell r="AL1543">
            <v>0</v>
          </cell>
          <cell r="AN1543">
            <v>0</v>
          </cell>
          <cell r="AO1543">
            <v>847.12307692307695</v>
          </cell>
          <cell r="AP1543">
            <v>592986.15384615387</v>
          </cell>
          <cell r="AQ1543">
            <v>1016.5476923076923</v>
          </cell>
          <cell r="BG1543" t="b">
            <v>0</v>
          </cell>
          <cell r="BO1543" t="b">
            <v>0</v>
          </cell>
          <cell r="CA1543" t="b">
            <v>0</v>
          </cell>
          <cell r="CB1543" t="b">
            <v>0</v>
          </cell>
          <cell r="CD1543" t="b">
            <v>0</v>
          </cell>
          <cell r="CE1543" t="b">
            <v>0</v>
          </cell>
          <cell r="CG1543" t="b">
            <v>0</v>
          </cell>
          <cell r="CH1543" t="b">
            <v>0</v>
          </cell>
          <cell r="CP1543" t="str">
            <v>ERHYDDAM</v>
          </cell>
          <cell r="CT1543" t="b">
            <v>0</v>
          </cell>
          <cell r="CV1543" t="b">
            <v>0</v>
          </cell>
          <cell r="CX1543" t="b">
            <v>0</v>
          </cell>
          <cell r="CZ1543" t="b">
            <v>0</v>
          </cell>
          <cell r="DB1543" t="b">
            <v>0</v>
          </cell>
          <cell r="DD1543" t="b">
            <v>0</v>
          </cell>
          <cell r="DF1543" t="b">
            <v>0</v>
          </cell>
          <cell r="DH1543" t="b">
            <v>0</v>
          </cell>
          <cell r="DJ1543" t="b">
            <v>0</v>
          </cell>
          <cell r="DL1543" t="b">
            <v>0</v>
          </cell>
          <cell r="DN1543" t="b">
            <v>0</v>
          </cell>
          <cell r="DP1543" t="b">
            <v>0</v>
          </cell>
          <cell r="DV1543">
            <v>0</v>
          </cell>
          <cell r="DX1543">
            <v>0</v>
          </cell>
          <cell r="DZ1543">
            <v>0</v>
          </cell>
          <cell r="EB1543">
            <v>0</v>
          </cell>
          <cell r="ED1543">
            <v>0</v>
          </cell>
          <cell r="EF1543">
            <v>0</v>
          </cell>
          <cell r="EJ1543">
            <v>0</v>
          </cell>
          <cell r="EL1543">
            <v>0</v>
          </cell>
          <cell r="EN1543">
            <v>0</v>
          </cell>
          <cell r="EP1543">
            <v>0</v>
          </cell>
          <cell r="ER1543">
            <v>0</v>
          </cell>
          <cell r="ET1543">
            <v>0</v>
          </cell>
          <cell r="EX1543">
            <v>0</v>
          </cell>
          <cell r="EZ1543">
            <v>0</v>
          </cell>
          <cell r="FD1543">
            <v>0</v>
          </cell>
          <cell r="FF1543">
            <v>0</v>
          </cell>
        </row>
        <row r="1544">
          <cell r="A1544" t="str">
            <v>WindS</v>
          </cell>
          <cell r="B1544" t="str">
            <v>Sverige</v>
          </cell>
          <cell r="G1544">
            <v>148</v>
          </cell>
          <cell r="H1544">
            <v>0</v>
          </cell>
          <cell r="N1544">
            <v>317</v>
          </cell>
          <cell r="AK1544">
            <v>148</v>
          </cell>
          <cell r="AL1544">
            <v>0</v>
          </cell>
          <cell r="AN1544">
            <v>0</v>
          </cell>
          <cell r="AO1544">
            <v>23.154600000000002</v>
          </cell>
          <cell r="AP1544">
            <v>7718.2</v>
          </cell>
          <cell r="AQ1544">
            <v>0</v>
          </cell>
          <cell r="BG1544" t="b">
            <v>0</v>
          </cell>
          <cell r="BO1544" t="b">
            <v>0</v>
          </cell>
          <cell r="CA1544" t="b">
            <v>0</v>
          </cell>
          <cell r="CB1544" t="b">
            <v>0</v>
          </cell>
          <cell r="CD1544" t="b">
            <v>0</v>
          </cell>
          <cell r="CE1544" t="b">
            <v>0</v>
          </cell>
          <cell r="CG1544" t="b">
            <v>0</v>
          </cell>
          <cell r="CH1544" t="b">
            <v>0</v>
          </cell>
          <cell r="CP1544" t="str">
            <v>ERWINWON</v>
          </cell>
          <cell r="CT1544" t="b">
            <v>0</v>
          </cell>
          <cell r="CV1544" t="b">
            <v>0</v>
          </cell>
          <cell r="CX1544" t="b">
            <v>0</v>
          </cell>
          <cell r="CZ1544" t="b">
            <v>0</v>
          </cell>
          <cell r="DB1544" t="b">
            <v>0</v>
          </cell>
          <cell r="DD1544" t="b">
            <v>0</v>
          </cell>
          <cell r="DF1544" t="b">
            <v>0</v>
          </cell>
          <cell r="DH1544" t="b">
            <v>0</v>
          </cell>
          <cell r="DJ1544" t="b">
            <v>0</v>
          </cell>
          <cell r="DL1544" t="b">
            <v>0</v>
          </cell>
          <cell r="DN1544" t="b">
            <v>0</v>
          </cell>
          <cell r="DP1544" t="b">
            <v>0</v>
          </cell>
          <cell r="DV1544">
            <v>0</v>
          </cell>
          <cell r="DX1544">
            <v>0</v>
          </cell>
          <cell r="DZ1544">
            <v>0</v>
          </cell>
          <cell r="EB1544">
            <v>0</v>
          </cell>
          <cell r="ED1544">
            <v>0</v>
          </cell>
          <cell r="EF1544">
            <v>0</v>
          </cell>
          <cell r="EJ1544">
            <v>0</v>
          </cell>
          <cell r="EL1544">
            <v>0</v>
          </cell>
          <cell r="EN1544">
            <v>0</v>
          </cell>
          <cell r="EP1544">
            <v>0</v>
          </cell>
          <cell r="ER1544">
            <v>0</v>
          </cell>
          <cell r="ET1544">
            <v>0</v>
          </cell>
          <cell r="EX1544">
            <v>0</v>
          </cell>
          <cell r="EZ1544">
            <v>0</v>
          </cell>
          <cell r="FD1544">
            <v>0</v>
          </cell>
          <cell r="FF1544">
            <v>0</v>
          </cell>
        </row>
        <row r="1545">
          <cell r="A1545" t="str">
            <v>WindS</v>
          </cell>
          <cell r="B1545" t="str">
            <v>Sverige</v>
          </cell>
          <cell r="G1545">
            <v>185</v>
          </cell>
          <cell r="H1545">
            <v>0</v>
          </cell>
          <cell r="N1545">
            <v>358</v>
          </cell>
          <cell r="AK1545">
            <v>185</v>
          </cell>
          <cell r="AL1545">
            <v>0</v>
          </cell>
          <cell r="AN1545">
            <v>0</v>
          </cell>
          <cell r="AO1545">
            <v>28.943250000000003</v>
          </cell>
          <cell r="AP1545">
            <v>9647.75</v>
          </cell>
          <cell r="AQ1545">
            <v>0</v>
          </cell>
          <cell r="BG1545" t="b">
            <v>0</v>
          </cell>
          <cell r="BO1545" t="b">
            <v>0</v>
          </cell>
          <cell r="CA1545" t="b">
            <v>0</v>
          </cell>
          <cell r="CB1545" t="b">
            <v>0</v>
          </cell>
          <cell r="CD1545" t="b">
            <v>0</v>
          </cell>
          <cell r="CE1545" t="b">
            <v>0</v>
          </cell>
          <cell r="CG1545" t="b">
            <v>0</v>
          </cell>
          <cell r="CH1545" t="b">
            <v>0</v>
          </cell>
          <cell r="CP1545" t="str">
            <v>ERWINWON</v>
          </cell>
          <cell r="CT1545" t="b">
            <v>0</v>
          </cell>
          <cell r="CV1545" t="b">
            <v>0</v>
          </cell>
          <cell r="CX1545" t="b">
            <v>0</v>
          </cell>
          <cell r="CZ1545" t="b">
            <v>0</v>
          </cell>
          <cell r="DB1545" t="b">
            <v>0</v>
          </cell>
          <cell r="DD1545" t="b">
            <v>0</v>
          </cell>
          <cell r="DF1545" t="b">
            <v>0</v>
          </cell>
          <cell r="DH1545" t="b">
            <v>0</v>
          </cell>
          <cell r="DJ1545" t="b">
            <v>0</v>
          </cell>
          <cell r="DL1545" t="b">
            <v>0</v>
          </cell>
          <cell r="DN1545" t="b">
            <v>0</v>
          </cell>
          <cell r="DP1545" t="b">
            <v>0</v>
          </cell>
          <cell r="DV1545">
            <v>0</v>
          </cell>
          <cell r="DX1545">
            <v>0</v>
          </cell>
          <cell r="DZ1545">
            <v>0</v>
          </cell>
          <cell r="EB1545">
            <v>0</v>
          </cell>
          <cell r="ED1545">
            <v>0</v>
          </cell>
          <cell r="EF1545">
            <v>0</v>
          </cell>
          <cell r="EJ1545">
            <v>0</v>
          </cell>
          <cell r="EL1545">
            <v>0</v>
          </cell>
          <cell r="EN1545">
            <v>0</v>
          </cell>
          <cell r="EP1545">
            <v>0</v>
          </cell>
          <cell r="ER1545">
            <v>0</v>
          </cell>
          <cell r="ET1545">
            <v>0</v>
          </cell>
          <cell r="EX1545">
            <v>0</v>
          </cell>
          <cell r="EZ1545">
            <v>0</v>
          </cell>
          <cell r="FD1545">
            <v>0</v>
          </cell>
          <cell r="FF1545">
            <v>0</v>
          </cell>
        </row>
        <row r="1546">
          <cell r="A1546" t="str">
            <v>WindS</v>
          </cell>
          <cell r="B1546" t="str">
            <v>Sverige</v>
          </cell>
          <cell r="G1546">
            <v>202.5</v>
          </cell>
          <cell r="H1546">
            <v>0</v>
          </cell>
          <cell r="N1546">
            <v>447</v>
          </cell>
          <cell r="AK1546">
            <v>202.5</v>
          </cell>
          <cell r="AL1546">
            <v>0</v>
          </cell>
          <cell r="AN1546">
            <v>0</v>
          </cell>
          <cell r="AO1546">
            <v>31.681125000000002</v>
          </cell>
          <cell r="AP1546">
            <v>10560.375</v>
          </cell>
          <cell r="AQ1546">
            <v>0</v>
          </cell>
          <cell r="BG1546" t="b">
            <v>0</v>
          </cell>
          <cell r="BO1546" t="b">
            <v>0</v>
          </cell>
          <cell r="CA1546" t="b">
            <v>0</v>
          </cell>
          <cell r="CB1546" t="b">
            <v>0</v>
          </cell>
          <cell r="CD1546" t="b">
            <v>0</v>
          </cell>
          <cell r="CE1546" t="b">
            <v>0</v>
          </cell>
          <cell r="CG1546" t="b">
            <v>0</v>
          </cell>
          <cell r="CH1546" t="b">
            <v>0</v>
          </cell>
          <cell r="CP1546" t="str">
            <v>ERWINWON</v>
          </cell>
          <cell r="CT1546" t="b">
            <v>0</v>
          </cell>
          <cell r="CV1546" t="b">
            <v>0</v>
          </cell>
          <cell r="CX1546" t="b">
            <v>0</v>
          </cell>
          <cell r="CZ1546" t="b">
            <v>0</v>
          </cell>
          <cell r="DB1546" t="b">
            <v>0</v>
          </cell>
          <cell r="DD1546" t="b">
            <v>0</v>
          </cell>
          <cell r="DF1546" t="b">
            <v>0</v>
          </cell>
          <cell r="DH1546" t="b">
            <v>0</v>
          </cell>
          <cell r="DJ1546" t="b">
            <v>0</v>
          </cell>
          <cell r="DL1546" t="b">
            <v>0</v>
          </cell>
          <cell r="DN1546" t="b">
            <v>0</v>
          </cell>
          <cell r="DP1546" t="b">
            <v>0</v>
          </cell>
          <cell r="DV1546">
            <v>0</v>
          </cell>
          <cell r="DX1546">
            <v>0</v>
          </cell>
          <cell r="DZ1546">
            <v>0</v>
          </cell>
          <cell r="EB1546">
            <v>0</v>
          </cell>
          <cell r="ED1546">
            <v>0</v>
          </cell>
          <cell r="EF1546">
            <v>0</v>
          </cell>
          <cell r="EJ1546">
            <v>0</v>
          </cell>
          <cell r="EL1546">
            <v>0</v>
          </cell>
          <cell r="EN1546">
            <v>0</v>
          </cell>
          <cell r="EP1546">
            <v>0</v>
          </cell>
          <cell r="ER1546">
            <v>0</v>
          </cell>
          <cell r="ET1546">
            <v>0</v>
          </cell>
          <cell r="EX1546">
            <v>0</v>
          </cell>
          <cell r="EZ1546">
            <v>0</v>
          </cell>
          <cell r="FD1546">
            <v>0</v>
          </cell>
          <cell r="FF1546">
            <v>0</v>
          </cell>
        </row>
        <row r="1547">
          <cell r="A1547" t="str">
            <v>WindS</v>
          </cell>
          <cell r="B1547" t="str">
            <v>Sverige</v>
          </cell>
          <cell r="G1547">
            <v>251</v>
          </cell>
          <cell r="H1547">
            <v>0</v>
          </cell>
          <cell r="N1547">
            <v>478</v>
          </cell>
          <cell r="AK1547">
            <v>251</v>
          </cell>
          <cell r="AL1547">
            <v>0</v>
          </cell>
          <cell r="AN1547">
            <v>0</v>
          </cell>
          <cell r="AO1547">
            <v>39.268950000000004</v>
          </cell>
          <cell r="AP1547">
            <v>13089.65</v>
          </cell>
          <cell r="AQ1547">
            <v>0</v>
          </cell>
          <cell r="BG1547" t="b">
            <v>0</v>
          </cell>
          <cell r="BO1547" t="b">
            <v>0</v>
          </cell>
          <cell r="CA1547" t="b">
            <v>0</v>
          </cell>
          <cell r="CB1547" t="b">
            <v>0</v>
          </cell>
          <cell r="CD1547" t="b">
            <v>0</v>
          </cell>
          <cell r="CE1547" t="b">
            <v>0</v>
          </cell>
          <cell r="CG1547" t="b">
            <v>0</v>
          </cell>
          <cell r="CH1547" t="b">
            <v>0</v>
          </cell>
          <cell r="CP1547" t="str">
            <v>ERWINWON</v>
          </cell>
          <cell r="CT1547" t="b">
            <v>0</v>
          </cell>
          <cell r="CV1547" t="b">
            <v>0</v>
          </cell>
          <cell r="CX1547" t="b">
            <v>0</v>
          </cell>
          <cell r="CZ1547" t="b">
            <v>0</v>
          </cell>
          <cell r="DB1547" t="b">
            <v>0</v>
          </cell>
          <cell r="DD1547" t="b">
            <v>0</v>
          </cell>
          <cell r="DF1547" t="b">
            <v>0</v>
          </cell>
          <cell r="DH1547" t="b">
            <v>0</v>
          </cell>
          <cell r="DJ1547" t="b">
            <v>0</v>
          </cell>
          <cell r="DL1547" t="b">
            <v>0</v>
          </cell>
          <cell r="DN1547" t="b">
            <v>0</v>
          </cell>
          <cell r="DP1547" t="b">
            <v>0</v>
          </cell>
          <cell r="DV1547">
            <v>0</v>
          </cell>
          <cell r="DX1547">
            <v>0</v>
          </cell>
          <cell r="DZ1547">
            <v>0</v>
          </cell>
          <cell r="EB1547">
            <v>0</v>
          </cell>
          <cell r="ED1547">
            <v>0</v>
          </cell>
          <cell r="EF1547">
            <v>0</v>
          </cell>
          <cell r="EJ1547">
            <v>0</v>
          </cell>
          <cell r="EL1547">
            <v>0</v>
          </cell>
          <cell r="EN1547">
            <v>0</v>
          </cell>
          <cell r="EP1547">
            <v>0</v>
          </cell>
          <cell r="ER1547">
            <v>0</v>
          </cell>
          <cell r="ET1547">
            <v>0</v>
          </cell>
          <cell r="EX1547">
            <v>0</v>
          </cell>
          <cell r="EZ1547">
            <v>0</v>
          </cell>
          <cell r="FD1547">
            <v>0</v>
          </cell>
          <cell r="FF1547">
            <v>0</v>
          </cell>
        </row>
        <row r="1548">
          <cell r="A1548" t="str">
            <v>WindS</v>
          </cell>
          <cell r="B1548" t="str">
            <v>Sverige</v>
          </cell>
          <cell r="G1548">
            <v>316</v>
          </cell>
          <cell r="H1548">
            <v>0</v>
          </cell>
          <cell r="N1548">
            <v>558</v>
          </cell>
          <cell r="AK1548">
            <v>316</v>
          </cell>
          <cell r="AL1548">
            <v>0</v>
          </cell>
          <cell r="AN1548">
            <v>0</v>
          </cell>
          <cell r="AO1548">
            <v>49.438200000000002</v>
          </cell>
          <cell r="AP1548">
            <v>16479.399999999998</v>
          </cell>
          <cell r="AQ1548">
            <v>0</v>
          </cell>
          <cell r="BG1548" t="b">
            <v>0</v>
          </cell>
          <cell r="BO1548" t="b">
            <v>0</v>
          </cell>
          <cell r="CA1548" t="b">
            <v>0</v>
          </cell>
          <cell r="CB1548" t="b">
            <v>0</v>
          </cell>
          <cell r="CD1548" t="b">
            <v>0</v>
          </cell>
          <cell r="CE1548" t="b">
            <v>0</v>
          </cell>
          <cell r="CG1548" t="b">
            <v>0</v>
          </cell>
          <cell r="CH1548" t="b">
            <v>0</v>
          </cell>
          <cell r="CP1548" t="str">
            <v>ERWINWON</v>
          </cell>
          <cell r="CT1548" t="b">
            <v>0</v>
          </cell>
          <cell r="CV1548" t="b">
            <v>0</v>
          </cell>
          <cell r="CX1548" t="b">
            <v>0</v>
          </cell>
          <cell r="CZ1548" t="b">
            <v>0</v>
          </cell>
          <cell r="DB1548" t="b">
            <v>0</v>
          </cell>
          <cell r="DD1548" t="b">
            <v>0</v>
          </cell>
          <cell r="DF1548" t="b">
            <v>0</v>
          </cell>
          <cell r="DH1548" t="b">
            <v>0</v>
          </cell>
          <cell r="DJ1548" t="b">
            <v>0</v>
          </cell>
          <cell r="DL1548" t="b">
            <v>0</v>
          </cell>
          <cell r="DN1548" t="b">
            <v>0</v>
          </cell>
          <cell r="DP1548" t="b">
            <v>0</v>
          </cell>
          <cell r="DV1548">
            <v>0</v>
          </cell>
          <cell r="DX1548">
            <v>0</v>
          </cell>
          <cell r="DZ1548">
            <v>0</v>
          </cell>
          <cell r="EB1548">
            <v>0</v>
          </cell>
          <cell r="ED1548">
            <v>0</v>
          </cell>
          <cell r="EF1548">
            <v>0</v>
          </cell>
          <cell r="EJ1548">
            <v>0</v>
          </cell>
          <cell r="EL1548">
            <v>0</v>
          </cell>
          <cell r="EN1548">
            <v>0</v>
          </cell>
          <cell r="EP1548">
            <v>0</v>
          </cell>
          <cell r="ER1548">
            <v>0</v>
          </cell>
          <cell r="ET1548">
            <v>0</v>
          </cell>
          <cell r="EX1548">
            <v>0</v>
          </cell>
          <cell r="EZ1548">
            <v>0</v>
          </cell>
          <cell r="FD1548">
            <v>0</v>
          </cell>
          <cell r="FF1548">
            <v>0</v>
          </cell>
        </row>
        <row r="1549">
          <cell r="A1549" t="str">
            <v>WindS</v>
          </cell>
          <cell r="B1549" t="str">
            <v>Sverige</v>
          </cell>
          <cell r="G1549">
            <v>369</v>
          </cell>
          <cell r="H1549">
            <v>0</v>
          </cell>
          <cell r="N1549">
            <v>761.20687832600413</v>
          </cell>
          <cell r="AK1549">
            <v>369</v>
          </cell>
          <cell r="AL1549">
            <v>0</v>
          </cell>
          <cell r="AN1549">
            <v>0</v>
          </cell>
          <cell r="AO1549">
            <v>57.730050000000006</v>
          </cell>
          <cell r="AP1549">
            <v>19243.349999999999</v>
          </cell>
          <cell r="AQ1549">
            <v>0</v>
          </cell>
          <cell r="BG1549" t="b">
            <v>0</v>
          </cell>
          <cell r="BO1549" t="b">
            <v>0</v>
          </cell>
          <cell r="CA1549" t="b">
            <v>0</v>
          </cell>
          <cell r="CB1549" t="b">
            <v>0</v>
          </cell>
          <cell r="CD1549" t="b">
            <v>0</v>
          </cell>
          <cell r="CE1549" t="b">
            <v>0</v>
          </cell>
          <cell r="CG1549" t="b">
            <v>0</v>
          </cell>
          <cell r="CH1549" t="b">
            <v>0</v>
          </cell>
          <cell r="CP1549" t="str">
            <v>ERWINWON</v>
          </cell>
          <cell r="CT1549" t="b">
            <v>0</v>
          </cell>
          <cell r="CV1549" t="b">
            <v>0</v>
          </cell>
          <cell r="CX1549" t="b">
            <v>0</v>
          </cell>
          <cell r="CZ1549" t="b">
            <v>0</v>
          </cell>
          <cell r="DB1549" t="b">
            <v>0</v>
          </cell>
          <cell r="DD1549" t="b">
            <v>0</v>
          </cell>
          <cell r="DF1549" t="b">
            <v>0</v>
          </cell>
          <cell r="DH1549" t="b">
            <v>0</v>
          </cell>
          <cell r="DJ1549" t="b">
            <v>0</v>
          </cell>
          <cell r="DL1549" t="b">
            <v>0</v>
          </cell>
          <cell r="DN1549" t="b">
            <v>0</v>
          </cell>
          <cell r="DP1549" t="b">
            <v>0</v>
          </cell>
          <cell r="DV1549">
            <v>0</v>
          </cell>
          <cell r="DX1549">
            <v>0</v>
          </cell>
          <cell r="DZ1549">
            <v>0</v>
          </cell>
          <cell r="EB1549">
            <v>0</v>
          </cell>
          <cell r="ED1549">
            <v>0</v>
          </cell>
          <cell r="EF1549">
            <v>0</v>
          </cell>
          <cell r="EJ1549">
            <v>0</v>
          </cell>
          <cell r="EL1549">
            <v>0</v>
          </cell>
          <cell r="EN1549">
            <v>0</v>
          </cell>
          <cell r="EP1549">
            <v>0</v>
          </cell>
          <cell r="ER1549">
            <v>0</v>
          </cell>
          <cell r="ET1549">
            <v>0</v>
          </cell>
          <cell r="EX1549">
            <v>0</v>
          </cell>
          <cell r="EZ1549">
            <v>0</v>
          </cell>
          <cell r="FD1549">
            <v>0</v>
          </cell>
          <cell r="FF1549">
            <v>0</v>
          </cell>
        </row>
        <row r="1550">
          <cell r="A1550" t="str">
            <v>WindS</v>
          </cell>
          <cell r="B1550" t="str">
            <v>Sverige</v>
          </cell>
          <cell r="G1550">
            <v>420.5</v>
          </cell>
          <cell r="H1550">
            <v>0</v>
          </cell>
          <cell r="N1550">
            <v>867.44577868857652</v>
          </cell>
          <cell r="AK1550">
            <v>420.5</v>
          </cell>
          <cell r="AL1550">
            <v>0</v>
          </cell>
          <cell r="AN1550">
            <v>0</v>
          </cell>
          <cell r="AO1550">
            <v>65.787225000000007</v>
          </cell>
          <cell r="AP1550">
            <v>21929.075000000001</v>
          </cell>
          <cell r="AQ1550">
            <v>0</v>
          </cell>
          <cell r="BG1550" t="b">
            <v>0</v>
          </cell>
          <cell r="BO1550" t="b">
            <v>0</v>
          </cell>
          <cell r="CA1550" t="b">
            <v>0</v>
          </cell>
          <cell r="CB1550" t="b">
            <v>0</v>
          </cell>
          <cell r="CD1550" t="b">
            <v>0</v>
          </cell>
          <cell r="CE1550" t="b">
            <v>0</v>
          </cell>
          <cell r="CG1550" t="b">
            <v>0</v>
          </cell>
          <cell r="CH1550" t="b">
            <v>0</v>
          </cell>
          <cell r="CP1550" t="str">
            <v>ERWINWON</v>
          </cell>
          <cell r="CT1550" t="b">
            <v>0</v>
          </cell>
          <cell r="CV1550" t="b">
            <v>0</v>
          </cell>
          <cell r="CX1550" t="b">
            <v>0</v>
          </cell>
          <cell r="CZ1550" t="b">
            <v>0</v>
          </cell>
          <cell r="DB1550" t="b">
            <v>0</v>
          </cell>
          <cell r="DD1550" t="b">
            <v>0</v>
          </cell>
          <cell r="DF1550" t="b">
            <v>0</v>
          </cell>
          <cell r="DH1550" t="b">
            <v>0</v>
          </cell>
          <cell r="DJ1550" t="b">
            <v>0</v>
          </cell>
          <cell r="DL1550" t="b">
            <v>0</v>
          </cell>
          <cell r="DN1550" t="b">
            <v>0</v>
          </cell>
          <cell r="DP1550" t="b">
            <v>0</v>
          </cell>
          <cell r="DV1550">
            <v>0</v>
          </cell>
          <cell r="DX1550">
            <v>0</v>
          </cell>
          <cell r="DZ1550">
            <v>0</v>
          </cell>
          <cell r="EB1550">
            <v>0</v>
          </cell>
          <cell r="ED1550">
            <v>0</v>
          </cell>
          <cell r="EF1550">
            <v>0</v>
          </cell>
          <cell r="EJ1550">
            <v>0</v>
          </cell>
          <cell r="EL1550">
            <v>0</v>
          </cell>
          <cell r="EN1550">
            <v>0</v>
          </cell>
          <cell r="EP1550">
            <v>0</v>
          </cell>
          <cell r="ER1550">
            <v>0</v>
          </cell>
          <cell r="ET1550">
            <v>0</v>
          </cell>
          <cell r="EX1550">
            <v>0</v>
          </cell>
          <cell r="EZ1550">
            <v>0</v>
          </cell>
          <cell r="FD1550">
            <v>0</v>
          </cell>
          <cell r="FF1550">
            <v>0</v>
          </cell>
        </row>
        <row r="1551">
          <cell r="A1551" t="str">
            <v>WindS</v>
          </cell>
          <cell r="B1551" t="str">
            <v>Sverige</v>
          </cell>
          <cell r="G1551">
            <v>483.5</v>
          </cell>
          <cell r="H1551">
            <v>0</v>
          </cell>
          <cell r="N1551">
            <v>997.40792864667469</v>
          </cell>
          <cell r="AK1551">
            <v>483.5</v>
          </cell>
          <cell r="AL1551">
            <v>0</v>
          </cell>
          <cell r="AN1551">
            <v>0</v>
          </cell>
          <cell r="AO1551">
            <v>75.643574999999998</v>
          </cell>
          <cell r="AP1551">
            <v>25214.524999999998</v>
          </cell>
          <cell r="AQ1551">
            <v>0</v>
          </cell>
          <cell r="BG1551" t="b">
            <v>0</v>
          </cell>
          <cell r="BO1551" t="b">
            <v>0</v>
          </cell>
          <cell r="CA1551" t="b">
            <v>0</v>
          </cell>
          <cell r="CB1551" t="b">
            <v>0</v>
          </cell>
          <cell r="CD1551" t="b">
            <v>0</v>
          </cell>
          <cell r="CE1551" t="b">
            <v>0</v>
          </cell>
          <cell r="CG1551" t="b">
            <v>0</v>
          </cell>
          <cell r="CH1551" t="b">
            <v>0</v>
          </cell>
          <cell r="CP1551" t="str">
            <v>ERWINWON</v>
          </cell>
          <cell r="CT1551" t="b">
            <v>0</v>
          </cell>
          <cell r="CV1551" t="b">
            <v>0</v>
          </cell>
          <cell r="CX1551" t="b">
            <v>0</v>
          </cell>
          <cell r="CZ1551" t="b">
            <v>0</v>
          </cell>
          <cell r="DB1551" t="b">
            <v>0</v>
          </cell>
          <cell r="DD1551" t="b">
            <v>0</v>
          </cell>
          <cell r="DF1551" t="b">
            <v>0</v>
          </cell>
          <cell r="DH1551" t="b">
            <v>0</v>
          </cell>
          <cell r="DJ1551" t="b">
            <v>0</v>
          </cell>
          <cell r="DL1551" t="b">
            <v>0</v>
          </cell>
          <cell r="DN1551" t="b">
            <v>0</v>
          </cell>
          <cell r="DP1551" t="b">
            <v>0</v>
          </cell>
          <cell r="DV1551">
            <v>0</v>
          </cell>
          <cell r="DX1551">
            <v>0</v>
          </cell>
          <cell r="DZ1551">
            <v>0</v>
          </cell>
          <cell r="EB1551">
            <v>0</v>
          </cell>
          <cell r="ED1551">
            <v>0</v>
          </cell>
          <cell r="EF1551">
            <v>0</v>
          </cell>
          <cell r="EJ1551">
            <v>0</v>
          </cell>
          <cell r="EL1551">
            <v>0</v>
          </cell>
          <cell r="EN1551">
            <v>0</v>
          </cell>
          <cell r="EP1551">
            <v>0</v>
          </cell>
          <cell r="ER1551">
            <v>0</v>
          </cell>
          <cell r="ET1551">
            <v>0</v>
          </cell>
          <cell r="EX1551">
            <v>0</v>
          </cell>
          <cell r="EZ1551">
            <v>0</v>
          </cell>
          <cell r="FD1551">
            <v>0</v>
          </cell>
          <cell r="FF1551">
            <v>0</v>
          </cell>
        </row>
        <row r="1552">
          <cell r="A1552" t="str">
            <v>WindS</v>
          </cell>
          <cell r="B1552" t="str">
            <v>Sverige</v>
          </cell>
          <cell r="G1552">
            <v>552.5</v>
          </cell>
          <cell r="H1552">
            <v>0</v>
          </cell>
          <cell r="N1552">
            <v>1139.74742621983</v>
          </cell>
          <cell r="AK1552">
            <v>552.5</v>
          </cell>
          <cell r="AL1552">
            <v>0</v>
          </cell>
          <cell r="AN1552">
            <v>0</v>
          </cell>
          <cell r="AO1552">
            <v>86.438625000000002</v>
          </cell>
          <cell r="AP1552">
            <v>28812.875</v>
          </cell>
          <cell r="AQ1552">
            <v>0</v>
          </cell>
          <cell r="BG1552" t="b">
            <v>0</v>
          </cell>
          <cell r="BO1552" t="b">
            <v>0</v>
          </cell>
          <cell r="CA1552" t="b">
            <v>0</v>
          </cell>
          <cell r="CB1552" t="b">
            <v>0</v>
          </cell>
          <cell r="CD1552" t="b">
            <v>0</v>
          </cell>
          <cell r="CE1552" t="b">
            <v>0</v>
          </cell>
          <cell r="CG1552" t="b">
            <v>0</v>
          </cell>
          <cell r="CH1552" t="b">
            <v>0</v>
          </cell>
          <cell r="CP1552" t="str">
            <v>ERWINWON</v>
          </cell>
          <cell r="CT1552" t="b">
            <v>0</v>
          </cell>
          <cell r="CV1552" t="b">
            <v>0</v>
          </cell>
          <cell r="CX1552" t="b">
            <v>0</v>
          </cell>
          <cell r="CZ1552" t="b">
            <v>0</v>
          </cell>
          <cell r="DB1552" t="b">
            <v>0</v>
          </cell>
          <cell r="DD1552" t="b">
            <v>0</v>
          </cell>
          <cell r="DF1552" t="b">
            <v>0</v>
          </cell>
          <cell r="DH1552" t="b">
            <v>0</v>
          </cell>
          <cell r="DJ1552" t="b">
            <v>0</v>
          </cell>
          <cell r="DL1552" t="b">
            <v>0</v>
          </cell>
          <cell r="DN1552" t="b">
            <v>0</v>
          </cell>
          <cell r="DP1552" t="b">
            <v>0</v>
          </cell>
          <cell r="DV1552">
            <v>0</v>
          </cell>
          <cell r="DX1552">
            <v>0</v>
          </cell>
          <cell r="DZ1552">
            <v>0</v>
          </cell>
          <cell r="EB1552">
            <v>0</v>
          </cell>
          <cell r="ED1552">
            <v>0</v>
          </cell>
          <cell r="EF1552">
            <v>0</v>
          </cell>
          <cell r="EJ1552">
            <v>0</v>
          </cell>
          <cell r="EL1552">
            <v>0</v>
          </cell>
          <cell r="EN1552">
            <v>0</v>
          </cell>
          <cell r="EP1552">
            <v>0</v>
          </cell>
          <cell r="ER1552">
            <v>0</v>
          </cell>
          <cell r="ET1552">
            <v>0</v>
          </cell>
          <cell r="EX1552">
            <v>0</v>
          </cell>
          <cell r="EZ1552">
            <v>0</v>
          </cell>
          <cell r="FD1552">
            <v>0</v>
          </cell>
          <cell r="FF1552">
            <v>0</v>
          </cell>
        </row>
        <row r="1553">
          <cell r="A1553" t="str">
            <v>WindS</v>
          </cell>
          <cell r="B1553" t="str">
            <v>Sverige</v>
          </cell>
          <cell r="G1553">
            <v>680</v>
          </cell>
          <cell r="H1553">
            <v>0</v>
          </cell>
          <cell r="N1553">
            <v>1431</v>
          </cell>
          <cell r="AK1553">
            <v>680</v>
          </cell>
          <cell r="AL1553">
            <v>0</v>
          </cell>
          <cell r="AN1553">
            <v>0</v>
          </cell>
          <cell r="AO1553">
            <v>106.38600000000001</v>
          </cell>
          <cell r="AP1553">
            <v>35462</v>
          </cell>
          <cell r="AQ1553">
            <v>0</v>
          </cell>
          <cell r="BG1553" t="b">
            <v>0</v>
          </cell>
          <cell r="BO1553" t="b">
            <v>0</v>
          </cell>
          <cell r="CA1553" t="b">
            <v>0</v>
          </cell>
          <cell r="CB1553" t="b">
            <v>0</v>
          </cell>
          <cell r="CD1553" t="b">
            <v>0</v>
          </cell>
          <cell r="CE1553" t="b">
            <v>0</v>
          </cell>
          <cell r="CG1553" t="b">
            <v>0</v>
          </cell>
          <cell r="CH1553" t="b">
            <v>0</v>
          </cell>
          <cell r="CP1553" t="str">
            <v>ERWINWON</v>
          </cell>
          <cell r="CT1553" t="b">
            <v>0</v>
          </cell>
          <cell r="CV1553" t="b">
            <v>0</v>
          </cell>
          <cell r="CX1553" t="b">
            <v>0</v>
          </cell>
          <cell r="CZ1553" t="b">
            <v>0</v>
          </cell>
          <cell r="DB1553" t="b">
            <v>0</v>
          </cell>
          <cell r="DD1553" t="b">
            <v>0</v>
          </cell>
          <cell r="DF1553" t="b">
            <v>0</v>
          </cell>
          <cell r="DH1553" t="b">
            <v>0</v>
          </cell>
          <cell r="DJ1553" t="b">
            <v>0</v>
          </cell>
          <cell r="DL1553" t="b">
            <v>0</v>
          </cell>
          <cell r="DN1553" t="b">
            <v>0</v>
          </cell>
          <cell r="DP1553" t="b">
            <v>0</v>
          </cell>
          <cell r="DV1553">
            <v>0</v>
          </cell>
          <cell r="DX1553">
            <v>0</v>
          </cell>
          <cell r="DZ1553">
            <v>0</v>
          </cell>
          <cell r="EB1553">
            <v>0</v>
          </cell>
          <cell r="ED1553">
            <v>0</v>
          </cell>
          <cell r="EF1553">
            <v>0</v>
          </cell>
          <cell r="EJ1553">
            <v>0</v>
          </cell>
          <cell r="EL1553">
            <v>0</v>
          </cell>
          <cell r="EN1553">
            <v>0</v>
          </cell>
          <cell r="EP1553">
            <v>0</v>
          </cell>
          <cell r="ER1553">
            <v>0</v>
          </cell>
          <cell r="ET1553">
            <v>0</v>
          </cell>
          <cell r="EX1553">
            <v>0</v>
          </cell>
          <cell r="EZ1553">
            <v>0</v>
          </cell>
          <cell r="FD1553">
            <v>0</v>
          </cell>
          <cell r="FF1553">
            <v>0</v>
          </cell>
        </row>
        <row r="1554">
          <cell r="A1554" t="str">
            <v>WindS</v>
          </cell>
          <cell r="B1554" t="str">
            <v>Sverige</v>
          </cell>
          <cell r="G1554">
            <v>900.5</v>
          </cell>
          <cell r="H1554">
            <v>0</v>
          </cell>
          <cell r="N1554">
            <v>1995</v>
          </cell>
          <cell r="AK1554">
            <v>900.5</v>
          </cell>
          <cell r="AL1554">
            <v>0</v>
          </cell>
          <cell r="AN1554">
            <v>0</v>
          </cell>
          <cell r="AO1554">
            <v>140.88322500000001</v>
          </cell>
          <cell r="AP1554">
            <v>46961.074999999997</v>
          </cell>
          <cell r="AQ1554">
            <v>0</v>
          </cell>
          <cell r="BG1554" t="b">
            <v>0</v>
          </cell>
          <cell r="BO1554" t="b">
            <v>0</v>
          </cell>
          <cell r="CA1554" t="b">
            <v>0</v>
          </cell>
          <cell r="CB1554" t="b">
            <v>0</v>
          </cell>
          <cell r="CD1554" t="b">
            <v>0</v>
          </cell>
          <cell r="CE1554" t="b">
            <v>0</v>
          </cell>
          <cell r="CG1554" t="b">
            <v>0</v>
          </cell>
          <cell r="CH1554" t="b">
            <v>0</v>
          </cell>
          <cell r="CP1554" t="str">
            <v>ERWINWON</v>
          </cell>
          <cell r="CT1554" t="b">
            <v>0</v>
          </cell>
          <cell r="CV1554" t="b">
            <v>0</v>
          </cell>
          <cell r="CX1554" t="b">
            <v>0</v>
          </cell>
          <cell r="CZ1554" t="b">
            <v>0</v>
          </cell>
          <cell r="DB1554" t="b">
            <v>0</v>
          </cell>
          <cell r="DD1554" t="b">
            <v>0</v>
          </cell>
          <cell r="DF1554" t="b">
            <v>0</v>
          </cell>
          <cell r="DH1554" t="b">
            <v>0</v>
          </cell>
          <cell r="DJ1554" t="b">
            <v>0</v>
          </cell>
          <cell r="DL1554" t="b">
            <v>0</v>
          </cell>
          <cell r="DN1554" t="b">
            <v>0</v>
          </cell>
          <cell r="DP1554" t="b">
            <v>0</v>
          </cell>
          <cell r="DV1554">
            <v>0</v>
          </cell>
          <cell r="DX1554">
            <v>0</v>
          </cell>
          <cell r="DZ1554">
            <v>0</v>
          </cell>
          <cell r="EB1554">
            <v>0</v>
          </cell>
          <cell r="ED1554">
            <v>0</v>
          </cell>
          <cell r="EF1554">
            <v>0</v>
          </cell>
          <cell r="EJ1554">
            <v>0</v>
          </cell>
          <cell r="EL1554">
            <v>0</v>
          </cell>
          <cell r="EN1554">
            <v>0</v>
          </cell>
          <cell r="EP1554">
            <v>0</v>
          </cell>
          <cell r="ER1554">
            <v>0</v>
          </cell>
          <cell r="ET1554">
            <v>0</v>
          </cell>
          <cell r="EX1554">
            <v>0</v>
          </cell>
          <cell r="EZ1554">
            <v>0</v>
          </cell>
          <cell r="FD1554">
            <v>0</v>
          </cell>
          <cell r="FF1554">
            <v>0</v>
          </cell>
        </row>
        <row r="1555">
          <cell r="A1555" t="str">
            <v>WindS</v>
          </cell>
          <cell r="B1555" t="str">
            <v>Sverige</v>
          </cell>
          <cell r="G1555">
            <v>1108.1666666666665</v>
          </cell>
          <cell r="H1555">
            <v>0</v>
          </cell>
          <cell r="N1555">
            <v>2770.4166666666665</v>
          </cell>
          <cell r="AK1555">
            <v>1108.1666666666665</v>
          </cell>
          <cell r="AL1555">
            <v>0</v>
          </cell>
          <cell r="AN1555">
            <v>0</v>
          </cell>
          <cell r="AO1555">
            <v>173.37267499999999</v>
          </cell>
          <cell r="AP1555">
            <v>57790.891666666656</v>
          </cell>
          <cell r="AQ1555">
            <v>0</v>
          </cell>
          <cell r="BG1555" t="b">
            <v>0</v>
          </cell>
          <cell r="BO1555" t="b">
            <v>0</v>
          </cell>
          <cell r="CA1555" t="b">
            <v>0</v>
          </cell>
          <cell r="CB1555" t="b">
            <v>0</v>
          </cell>
          <cell r="CD1555" t="b">
            <v>0</v>
          </cell>
          <cell r="CE1555" t="b">
            <v>0</v>
          </cell>
          <cell r="CG1555" t="b">
            <v>0</v>
          </cell>
          <cell r="CH1555" t="b">
            <v>0</v>
          </cell>
          <cell r="CP1555" t="str">
            <v>ERWINWON</v>
          </cell>
          <cell r="CT1555" t="b">
            <v>0</v>
          </cell>
          <cell r="CV1555" t="b">
            <v>0</v>
          </cell>
          <cell r="CX1555" t="b">
            <v>0</v>
          </cell>
          <cell r="CZ1555" t="b">
            <v>0</v>
          </cell>
          <cell r="DB1555" t="b">
            <v>0</v>
          </cell>
          <cell r="DD1555" t="b">
            <v>0</v>
          </cell>
          <cell r="DF1555" t="b">
            <v>0</v>
          </cell>
          <cell r="DH1555" t="b">
            <v>0</v>
          </cell>
          <cell r="DJ1555" t="b">
            <v>0</v>
          </cell>
          <cell r="DL1555" t="b">
            <v>0</v>
          </cell>
          <cell r="DN1555" t="b">
            <v>0</v>
          </cell>
          <cell r="DP1555" t="b">
            <v>0</v>
          </cell>
          <cell r="DV1555">
            <v>0</v>
          </cell>
          <cell r="DX1555">
            <v>0</v>
          </cell>
          <cell r="DZ1555">
            <v>0</v>
          </cell>
          <cell r="EB1555">
            <v>0</v>
          </cell>
          <cell r="ED1555">
            <v>0</v>
          </cell>
          <cell r="EF1555">
            <v>0</v>
          </cell>
          <cell r="EJ1555">
            <v>0</v>
          </cell>
          <cell r="EL1555">
            <v>0</v>
          </cell>
          <cell r="EN1555">
            <v>0</v>
          </cell>
          <cell r="EP1555">
            <v>0</v>
          </cell>
          <cell r="ER1555">
            <v>0</v>
          </cell>
          <cell r="ET1555">
            <v>0</v>
          </cell>
          <cell r="EX1555">
            <v>0</v>
          </cell>
          <cell r="EZ1555">
            <v>0</v>
          </cell>
          <cell r="FD1555">
            <v>0</v>
          </cell>
          <cell r="FF1555">
            <v>0</v>
          </cell>
        </row>
        <row r="1556">
          <cell r="A1556" t="str">
            <v>WindS</v>
          </cell>
          <cell r="B1556" t="str">
            <v>Sverige</v>
          </cell>
          <cell r="G1556">
            <v>1418.3333333333333</v>
          </cell>
          <cell r="H1556">
            <v>0</v>
          </cell>
          <cell r="N1556">
            <v>3545.833333333333</v>
          </cell>
          <cell r="AK1556">
            <v>1418.3333333333333</v>
          </cell>
          <cell r="AL1556">
            <v>0</v>
          </cell>
          <cell r="AN1556">
            <v>0</v>
          </cell>
          <cell r="AO1556">
            <v>221.89824999999999</v>
          </cell>
          <cell r="AP1556">
            <v>73966.083333333328</v>
          </cell>
          <cell r="AQ1556">
            <v>0</v>
          </cell>
          <cell r="BG1556" t="b">
            <v>0</v>
          </cell>
          <cell r="BO1556" t="b">
            <v>0</v>
          </cell>
          <cell r="CA1556" t="b">
            <v>0</v>
          </cell>
          <cell r="CB1556" t="b">
            <v>0</v>
          </cell>
          <cell r="CD1556" t="b">
            <v>0</v>
          </cell>
          <cell r="CE1556" t="b">
            <v>0</v>
          </cell>
          <cell r="CG1556" t="b">
            <v>0</v>
          </cell>
          <cell r="CH1556" t="b">
            <v>0</v>
          </cell>
          <cell r="CP1556" t="str">
            <v>ERWINWON</v>
          </cell>
          <cell r="CT1556" t="b">
            <v>0</v>
          </cell>
          <cell r="CV1556" t="b">
            <v>0</v>
          </cell>
          <cell r="CX1556" t="b">
            <v>0</v>
          </cell>
          <cell r="CZ1556" t="b">
            <v>0</v>
          </cell>
          <cell r="DB1556" t="b">
            <v>0</v>
          </cell>
          <cell r="DD1556" t="b">
            <v>0</v>
          </cell>
          <cell r="DF1556" t="b">
            <v>0</v>
          </cell>
          <cell r="DH1556" t="b">
            <v>0</v>
          </cell>
          <cell r="DJ1556" t="b">
            <v>0</v>
          </cell>
          <cell r="DL1556" t="b">
            <v>0</v>
          </cell>
          <cell r="DN1556" t="b">
            <v>0</v>
          </cell>
          <cell r="DP1556" t="b">
            <v>0</v>
          </cell>
          <cell r="DV1556">
            <v>0</v>
          </cell>
          <cell r="DX1556">
            <v>0</v>
          </cell>
          <cell r="DZ1556">
            <v>0</v>
          </cell>
          <cell r="EB1556">
            <v>0</v>
          </cell>
          <cell r="ED1556">
            <v>0</v>
          </cell>
          <cell r="EF1556">
            <v>0</v>
          </cell>
          <cell r="EJ1556">
            <v>0</v>
          </cell>
          <cell r="EL1556">
            <v>0</v>
          </cell>
          <cell r="EN1556">
            <v>0</v>
          </cell>
          <cell r="EP1556">
            <v>0</v>
          </cell>
          <cell r="ER1556">
            <v>0</v>
          </cell>
          <cell r="ET1556">
            <v>0</v>
          </cell>
          <cell r="EX1556">
            <v>0</v>
          </cell>
          <cell r="EZ1556">
            <v>0</v>
          </cell>
          <cell r="FD1556">
            <v>0</v>
          </cell>
          <cell r="FF1556">
            <v>0</v>
          </cell>
        </row>
        <row r="1557">
          <cell r="A1557" t="str">
            <v>WindS</v>
          </cell>
          <cell r="B1557" t="str">
            <v>Sverige</v>
          </cell>
          <cell r="G1557">
            <v>1728.5</v>
          </cell>
          <cell r="H1557">
            <v>0</v>
          </cell>
          <cell r="N1557">
            <v>4321.25</v>
          </cell>
          <cell r="AK1557">
            <v>1728.5</v>
          </cell>
          <cell r="AL1557">
            <v>0</v>
          </cell>
          <cell r="AN1557">
            <v>0</v>
          </cell>
          <cell r="AO1557">
            <v>270.42382500000002</v>
          </cell>
          <cell r="AP1557">
            <v>90141.274999999994</v>
          </cell>
          <cell r="AQ1557">
            <v>0</v>
          </cell>
          <cell r="BG1557" t="b">
            <v>0</v>
          </cell>
          <cell r="BO1557" t="b">
            <v>0</v>
          </cell>
          <cell r="CA1557" t="b">
            <v>0</v>
          </cell>
          <cell r="CB1557" t="b">
            <v>0</v>
          </cell>
          <cell r="CD1557" t="b">
            <v>0</v>
          </cell>
          <cell r="CE1557" t="b">
            <v>0</v>
          </cell>
          <cell r="CG1557" t="b">
            <v>0</v>
          </cell>
          <cell r="CH1557" t="b">
            <v>0</v>
          </cell>
          <cell r="CP1557" t="str">
            <v>ERWINWON</v>
          </cell>
          <cell r="CT1557" t="b">
            <v>0</v>
          </cell>
          <cell r="CV1557" t="b">
            <v>0</v>
          </cell>
          <cell r="CX1557" t="b">
            <v>0</v>
          </cell>
          <cell r="CZ1557" t="b">
            <v>0</v>
          </cell>
          <cell r="DB1557" t="b">
            <v>0</v>
          </cell>
          <cell r="DD1557" t="b">
            <v>0</v>
          </cell>
          <cell r="DF1557" t="b">
            <v>0</v>
          </cell>
          <cell r="DH1557" t="b">
            <v>0</v>
          </cell>
          <cell r="DJ1557" t="b">
            <v>0</v>
          </cell>
          <cell r="DL1557" t="b">
            <v>0</v>
          </cell>
          <cell r="DN1557" t="b">
            <v>0</v>
          </cell>
          <cell r="DP1557" t="b">
            <v>0</v>
          </cell>
          <cell r="DV1557">
            <v>0</v>
          </cell>
          <cell r="DX1557">
            <v>0</v>
          </cell>
          <cell r="DZ1557">
            <v>0</v>
          </cell>
          <cell r="EB1557">
            <v>0</v>
          </cell>
          <cell r="ED1557">
            <v>0</v>
          </cell>
          <cell r="EF1557">
            <v>0</v>
          </cell>
          <cell r="EJ1557">
            <v>0</v>
          </cell>
          <cell r="EL1557">
            <v>0</v>
          </cell>
          <cell r="EN1557">
            <v>0</v>
          </cell>
          <cell r="EP1557">
            <v>0</v>
          </cell>
          <cell r="ER1557">
            <v>0</v>
          </cell>
          <cell r="ET1557">
            <v>0</v>
          </cell>
          <cell r="EX1557">
            <v>0</v>
          </cell>
          <cell r="EZ1557">
            <v>0</v>
          </cell>
          <cell r="FD1557">
            <v>0</v>
          </cell>
          <cell r="FF1557">
            <v>0</v>
          </cell>
        </row>
        <row r="1558">
          <cell r="A1558" t="str">
            <v>WindS</v>
          </cell>
          <cell r="B1558" t="str">
            <v>Sverige</v>
          </cell>
          <cell r="G1558">
            <v>2038.6666666666667</v>
          </cell>
          <cell r="H1558">
            <v>0</v>
          </cell>
          <cell r="N1558">
            <v>5096.666666666667</v>
          </cell>
          <cell r="AK1558">
            <v>2038.6666666666667</v>
          </cell>
          <cell r="AL1558">
            <v>0</v>
          </cell>
          <cell r="AN1558">
            <v>0</v>
          </cell>
          <cell r="AO1558">
            <v>318.94940000000003</v>
          </cell>
          <cell r="AP1558">
            <v>106316.46666666667</v>
          </cell>
          <cell r="AQ1558">
            <v>0</v>
          </cell>
          <cell r="BG1558" t="b">
            <v>0</v>
          </cell>
          <cell r="BO1558" t="b">
            <v>0</v>
          </cell>
          <cell r="CA1558" t="b">
            <v>0</v>
          </cell>
          <cell r="CB1558" t="b">
            <v>0</v>
          </cell>
          <cell r="CD1558" t="b">
            <v>0</v>
          </cell>
          <cell r="CE1558" t="b">
            <v>0</v>
          </cell>
          <cell r="CG1558" t="b">
            <v>0</v>
          </cell>
          <cell r="CH1558" t="b">
            <v>0</v>
          </cell>
          <cell r="CP1558" t="str">
            <v>ERWINWON</v>
          </cell>
          <cell r="CT1558" t="b">
            <v>0</v>
          </cell>
          <cell r="CV1558" t="b">
            <v>0</v>
          </cell>
          <cell r="CX1558" t="b">
            <v>0</v>
          </cell>
          <cell r="CZ1558" t="b">
            <v>0</v>
          </cell>
          <cell r="DB1558" t="b">
            <v>0</v>
          </cell>
          <cell r="DD1558" t="b">
            <v>0</v>
          </cell>
          <cell r="DF1558" t="b">
            <v>0</v>
          </cell>
          <cell r="DH1558" t="b">
            <v>0</v>
          </cell>
          <cell r="DJ1558" t="b">
            <v>0</v>
          </cell>
          <cell r="DL1558" t="b">
            <v>0</v>
          </cell>
          <cell r="DN1558" t="b">
            <v>0</v>
          </cell>
          <cell r="DP1558" t="b">
            <v>0</v>
          </cell>
          <cell r="DV1558">
            <v>0</v>
          </cell>
          <cell r="DX1558">
            <v>0</v>
          </cell>
          <cell r="DZ1558">
            <v>0</v>
          </cell>
          <cell r="EB1558">
            <v>0</v>
          </cell>
          <cell r="ED1558">
            <v>0</v>
          </cell>
          <cell r="EF1558">
            <v>0</v>
          </cell>
          <cell r="EJ1558">
            <v>0</v>
          </cell>
          <cell r="EL1558">
            <v>0</v>
          </cell>
          <cell r="EN1558">
            <v>0</v>
          </cell>
          <cell r="EP1558">
            <v>0</v>
          </cell>
          <cell r="ER1558">
            <v>0</v>
          </cell>
          <cell r="ET1558">
            <v>0</v>
          </cell>
          <cell r="EX1558">
            <v>0</v>
          </cell>
          <cell r="EZ1558">
            <v>0</v>
          </cell>
          <cell r="FD1558">
            <v>0</v>
          </cell>
          <cell r="FF1558">
            <v>0</v>
          </cell>
        </row>
        <row r="1559">
          <cell r="A1559" t="str">
            <v>WindS</v>
          </cell>
          <cell r="B1559" t="str">
            <v>Sverige</v>
          </cell>
          <cell r="G1559">
            <v>2348.8333333333339</v>
          </cell>
          <cell r="H1559">
            <v>0</v>
          </cell>
          <cell r="N1559">
            <v>5872.0833333333339</v>
          </cell>
          <cell r="AK1559">
            <v>2348.8333333333339</v>
          </cell>
          <cell r="AL1559">
            <v>0</v>
          </cell>
          <cell r="AN1559">
            <v>0</v>
          </cell>
          <cell r="AO1559">
            <v>367.47497500000009</v>
          </cell>
          <cell r="AP1559">
            <v>122491.65833333335</v>
          </cell>
          <cell r="AQ1559">
            <v>0</v>
          </cell>
          <cell r="BG1559" t="b">
            <v>0</v>
          </cell>
          <cell r="BO1559" t="b">
            <v>0</v>
          </cell>
          <cell r="CA1559" t="b">
            <v>0</v>
          </cell>
          <cell r="CB1559" t="b">
            <v>0</v>
          </cell>
          <cell r="CD1559" t="b">
            <v>0</v>
          </cell>
          <cell r="CE1559" t="b">
            <v>0</v>
          </cell>
          <cell r="CG1559" t="b">
            <v>0</v>
          </cell>
          <cell r="CH1559" t="b">
            <v>0</v>
          </cell>
          <cell r="CP1559" t="str">
            <v>ERWINWON</v>
          </cell>
          <cell r="CT1559" t="b">
            <v>0</v>
          </cell>
          <cell r="CV1559" t="b">
            <v>0</v>
          </cell>
          <cell r="CX1559" t="b">
            <v>0</v>
          </cell>
          <cell r="CZ1559" t="b">
            <v>0</v>
          </cell>
          <cell r="DB1559" t="b">
            <v>0</v>
          </cell>
          <cell r="DD1559" t="b">
            <v>0</v>
          </cell>
          <cell r="DF1559" t="b">
            <v>0</v>
          </cell>
          <cell r="DH1559" t="b">
            <v>0</v>
          </cell>
          <cell r="DJ1559" t="b">
            <v>0</v>
          </cell>
          <cell r="DL1559" t="b">
            <v>0</v>
          </cell>
          <cell r="DN1559" t="b">
            <v>0</v>
          </cell>
          <cell r="DP1559" t="b">
            <v>0</v>
          </cell>
          <cell r="DV1559">
            <v>0</v>
          </cell>
          <cell r="DX1559">
            <v>0</v>
          </cell>
          <cell r="DZ1559">
            <v>0</v>
          </cell>
          <cell r="EB1559">
            <v>0</v>
          </cell>
          <cell r="ED1559">
            <v>0</v>
          </cell>
          <cell r="EF1559">
            <v>0</v>
          </cell>
          <cell r="EJ1559">
            <v>0</v>
          </cell>
          <cell r="EL1559">
            <v>0</v>
          </cell>
          <cell r="EN1559">
            <v>0</v>
          </cell>
          <cell r="EP1559">
            <v>0</v>
          </cell>
          <cell r="ER1559">
            <v>0</v>
          </cell>
          <cell r="ET1559">
            <v>0</v>
          </cell>
          <cell r="EX1559">
            <v>0</v>
          </cell>
          <cell r="EZ1559">
            <v>0</v>
          </cell>
          <cell r="FD1559">
            <v>0</v>
          </cell>
          <cell r="FF1559">
            <v>0</v>
          </cell>
        </row>
        <row r="1560">
          <cell r="A1560" t="str">
            <v>WindS</v>
          </cell>
          <cell r="B1560" t="str">
            <v>Sverige</v>
          </cell>
          <cell r="G1560">
            <v>2659.0000000000005</v>
          </cell>
          <cell r="H1560">
            <v>0</v>
          </cell>
          <cell r="N1560">
            <v>6647.5000000000009</v>
          </cell>
          <cell r="AK1560">
            <v>2659.0000000000005</v>
          </cell>
          <cell r="AL1560">
            <v>0</v>
          </cell>
          <cell r="AN1560">
            <v>0</v>
          </cell>
          <cell r="AO1560">
            <v>416.00055000000009</v>
          </cell>
          <cell r="AP1560">
            <v>138666.85</v>
          </cell>
          <cell r="AQ1560">
            <v>0</v>
          </cell>
          <cell r="BG1560" t="b">
            <v>0</v>
          </cell>
          <cell r="BO1560" t="b">
            <v>0</v>
          </cell>
          <cell r="CA1560" t="b">
            <v>0</v>
          </cell>
          <cell r="CB1560" t="b">
            <v>0</v>
          </cell>
          <cell r="CD1560" t="b">
            <v>0</v>
          </cell>
          <cell r="CE1560" t="b">
            <v>0</v>
          </cell>
          <cell r="CG1560" t="b">
            <v>0</v>
          </cell>
          <cell r="CH1560" t="b">
            <v>0</v>
          </cell>
          <cell r="CP1560" t="str">
            <v>ERWINWON</v>
          </cell>
          <cell r="CT1560" t="b">
            <v>0</v>
          </cell>
          <cell r="CV1560" t="b">
            <v>0</v>
          </cell>
          <cell r="CX1560" t="b">
            <v>0</v>
          </cell>
          <cell r="CZ1560" t="b">
            <v>0</v>
          </cell>
          <cell r="DB1560" t="b">
            <v>0</v>
          </cell>
          <cell r="DD1560" t="b">
            <v>0</v>
          </cell>
          <cell r="DF1560" t="b">
            <v>0</v>
          </cell>
          <cell r="DH1560" t="b">
            <v>0</v>
          </cell>
          <cell r="DJ1560" t="b">
            <v>0</v>
          </cell>
          <cell r="DL1560" t="b">
            <v>0</v>
          </cell>
          <cell r="DN1560" t="b">
            <v>0</v>
          </cell>
          <cell r="DP1560" t="b">
            <v>0</v>
          </cell>
          <cell r="DV1560">
            <v>0</v>
          </cell>
          <cell r="DX1560">
            <v>0</v>
          </cell>
          <cell r="DZ1560">
            <v>0</v>
          </cell>
          <cell r="EB1560">
            <v>0</v>
          </cell>
          <cell r="ED1560">
            <v>0</v>
          </cell>
          <cell r="EF1560">
            <v>0</v>
          </cell>
          <cell r="EJ1560">
            <v>0</v>
          </cell>
          <cell r="EL1560">
            <v>0</v>
          </cell>
          <cell r="EN1560">
            <v>0</v>
          </cell>
          <cell r="EP1560">
            <v>0</v>
          </cell>
          <cell r="ER1560">
            <v>0</v>
          </cell>
          <cell r="ET1560">
            <v>0</v>
          </cell>
          <cell r="EX1560">
            <v>0</v>
          </cell>
          <cell r="EZ1560">
            <v>0</v>
          </cell>
          <cell r="FD1560">
            <v>0</v>
          </cell>
          <cell r="FF1560">
            <v>0</v>
          </cell>
        </row>
        <row r="1561">
          <cell r="A1561" t="str">
            <v>WindS</v>
          </cell>
          <cell r="B1561" t="str">
            <v>Sverige</v>
          </cell>
          <cell r="G1561">
            <v>2969.166666666667</v>
          </cell>
          <cell r="H1561">
            <v>0</v>
          </cell>
          <cell r="N1561">
            <v>7422.9166666666679</v>
          </cell>
          <cell r="AK1561">
            <v>2969.166666666667</v>
          </cell>
          <cell r="AL1561">
            <v>0</v>
          </cell>
          <cell r="AN1561">
            <v>0</v>
          </cell>
          <cell r="AO1561">
            <v>464.52612500000009</v>
          </cell>
          <cell r="AP1561">
            <v>154842.04166666669</v>
          </cell>
          <cell r="AQ1561">
            <v>0</v>
          </cell>
          <cell r="BG1561" t="b">
            <v>0</v>
          </cell>
          <cell r="BO1561" t="b">
            <v>0</v>
          </cell>
          <cell r="CA1561" t="b">
            <v>0</v>
          </cell>
          <cell r="CB1561" t="b">
            <v>0</v>
          </cell>
          <cell r="CD1561" t="b">
            <v>0</v>
          </cell>
          <cell r="CE1561" t="b">
            <v>0</v>
          </cell>
          <cell r="CG1561" t="b">
            <v>0</v>
          </cell>
          <cell r="CH1561" t="b">
            <v>0</v>
          </cell>
          <cell r="CP1561" t="str">
            <v>ERWINWON</v>
          </cell>
          <cell r="CT1561" t="b">
            <v>0</v>
          </cell>
          <cell r="CV1561" t="b">
            <v>0</v>
          </cell>
          <cell r="CX1561" t="b">
            <v>0</v>
          </cell>
          <cell r="CZ1561" t="b">
            <v>0</v>
          </cell>
          <cell r="DB1561" t="b">
            <v>0</v>
          </cell>
          <cell r="DD1561" t="b">
            <v>0</v>
          </cell>
          <cell r="DF1561" t="b">
            <v>0</v>
          </cell>
          <cell r="DH1561" t="b">
            <v>0</v>
          </cell>
          <cell r="DJ1561" t="b">
            <v>0</v>
          </cell>
          <cell r="DL1561" t="b">
            <v>0</v>
          </cell>
          <cell r="DN1561" t="b">
            <v>0</v>
          </cell>
          <cell r="DP1561" t="b">
            <v>0</v>
          </cell>
          <cell r="DV1561">
            <v>0</v>
          </cell>
          <cell r="DX1561">
            <v>0</v>
          </cell>
          <cell r="DZ1561">
            <v>0</v>
          </cell>
          <cell r="EB1561">
            <v>0</v>
          </cell>
          <cell r="ED1561">
            <v>0</v>
          </cell>
          <cell r="EF1561">
            <v>0</v>
          </cell>
          <cell r="EJ1561">
            <v>0</v>
          </cell>
          <cell r="EL1561">
            <v>0</v>
          </cell>
          <cell r="EN1561">
            <v>0</v>
          </cell>
          <cell r="EP1561">
            <v>0</v>
          </cell>
          <cell r="ER1561">
            <v>0</v>
          </cell>
          <cell r="ET1561">
            <v>0</v>
          </cell>
          <cell r="EX1561">
            <v>0</v>
          </cell>
          <cell r="EZ1561">
            <v>0</v>
          </cell>
          <cell r="FD1561">
            <v>0</v>
          </cell>
          <cell r="FF1561">
            <v>0</v>
          </cell>
        </row>
        <row r="1562">
          <cell r="A1562" t="str">
            <v>WindS</v>
          </cell>
          <cell r="B1562" t="str">
            <v>Sverige</v>
          </cell>
          <cell r="G1562">
            <v>3279.3333333333335</v>
          </cell>
          <cell r="H1562">
            <v>0</v>
          </cell>
          <cell r="N1562">
            <v>8198.3333333333339</v>
          </cell>
          <cell r="AK1562">
            <v>3279.3333333333335</v>
          </cell>
          <cell r="AL1562">
            <v>0</v>
          </cell>
          <cell r="AN1562">
            <v>0</v>
          </cell>
          <cell r="AO1562">
            <v>513.0517000000001</v>
          </cell>
          <cell r="AP1562">
            <v>171017.23333333334</v>
          </cell>
          <cell r="AQ1562">
            <v>0</v>
          </cell>
          <cell r="BG1562" t="b">
            <v>0</v>
          </cell>
          <cell r="BO1562" t="b">
            <v>0</v>
          </cell>
          <cell r="CA1562" t="b">
            <v>0</v>
          </cell>
          <cell r="CB1562" t="b">
            <v>0</v>
          </cell>
          <cell r="CD1562" t="b">
            <v>0</v>
          </cell>
          <cell r="CE1562" t="b">
            <v>0</v>
          </cell>
          <cell r="CG1562" t="b">
            <v>0</v>
          </cell>
          <cell r="CH1562" t="b">
            <v>0</v>
          </cell>
          <cell r="CP1562" t="str">
            <v>ERWINWON</v>
          </cell>
          <cell r="CT1562" t="b">
            <v>0</v>
          </cell>
          <cell r="CV1562" t="b">
            <v>0</v>
          </cell>
          <cell r="CX1562" t="b">
            <v>0</v>
          </cell>
          <cell r="CZ1562" t="b">
            <v>0</v>
          </cell>
          <cell r="DB1562" t="b">
            <v>0</v>
          </cell>
          <cell r="DD1562" t="b">
            <v>0</v>
          </cell>
          <cell r="DF1562" t="b">
            <v>0</v>
          </cell>
          <cell r="DH1562" t="b">
            <v>0</v>
          </cell>
          <cell r="DJ1562" t="b">
            <v>0</v>
          </cell>
          <cell r="DL1562" t="b">
            <v>0</v>
          </cell>
          <cell r="DN1562" t="b">
            <v>0</v>
          </cell>
          <cell r="DP1562" t="b">
            <v>0</v>
          </cell>
          <cell r="DV1562">
            <v>0</v>
          </cell>
          <cell r="DX1562">
            <v>0</v>
          </cell>
          <cell r="DZ1562">
            <v>0</v>
          </cell>
          <cell r="EB1562">
            <v>0</v>
          </cell>
          <cell r="ED1562">
            <v>0</v>
          </cell>
          <cell r="EF1562">
            <v>0</v>
          </cell>
          <cell r="EJ1562">
            <v>0</v>
          </cell>
          <cell r="EL1562">
            <v>0</v>
          </cell>
          <cell r="EN1562">
            <v>0</v>
          </cell>
          <cell r="EP1562">
            <v>0</v>
          </cell>
          <cell r="ER1562">
            <v>0</v>
          </cell>
          <cell r="ET1562">
            <v>0</v>
          </cell>
          <cell r="EX1562">
            <v>0</v>
          </cell>
          <cell r="EZ1562">
            <v>0</v>
          </cell>
          <cell r="FD1562">
            <v>0</v>
          </cell>
          <cell r="FF1562">
            <v>0</v>
          </cell>
        </row>
        <row r="1563">
          <cell r="A1563" t="str">
            <v>WindS</v>
          </cell>
          <cell r="B1563" t="str">
            <v>Sverige</v>
          </cell>
          <cell r="G1563">
            <v>3589.5</v>
          </cell>
          <cell r="H1563">
            <v>0</v>
          </cell>
          <cell r="N1563">
            <v>8973.75</v>
          </cell>
          <cell r="AK1563">
            <v>3589.5</v>
          </cell>
          <cell r="AL1563">
            <v>0</v>
          </cell>
          <cell r="AN1563">
            <v>0</v>
          </cell>
          <cell r="AO1563">
            <v>561.57727499999999</v>
          </cell>
          <cell r="AP1563">
            <v>187192.42499999999</v>
          </cell>
          <cell r="AQ1563">
            <v>0</v>
          </cell>
          <cell r="BG1563" t="b">
            <v>0</v>
          </cell>
          <cell r="BO1563" t="b">
            <v>0</v>
          </cell>
          <cell r="CA1563" t="b">
            <v>0</v>
          </cell>
          <cell r="CB1563" t="b">
            <v>0</v>
          </cell>
          <cell r="CD1563" t="b">
            <v>0</v>
          </cell>
          <cell r="CE1563" t="b">
            <v>0</v>
          </cell>
          <cell r="CG1563" t="b">
            <v>0</v>
          </cell>
          <cell r="CH1563" t="b">
            <v>0</v>
          </cell>
          <cell r="CP1563" t="str">
            <v>ERWINWON</v>
          </cell>
          <cell r="CT1563" t="b">
            <v>0</v>
          </cell>
          <cell r="CV1563" t="b">
            <v>0</v>
          </cell>
          <cell r="CX1563" t="b">
            <v>0</v>
          </cell>
          <cell r="CZ1563" t="b">
            <v>0</v>
          </cell>
          <cell r="DB1563" t="b">
            <v>0</v>
          </cell>
          <cell r="DD1563" t="b">
            <v>0</v>
          </cell>
          <cell r="DF1563" t="b">
            <v>0</v>
          </cell>
          <cell r="DH1563" t="b">
            <v>0</v>
          </cell>
          <cell r="DJ1563" t="b">
            <v>0</v>
          </cell>
          <cell r="DL1563" t="b">
            <v>0</v>
          </cell>
          <cell r="DN1563" t="b">
            <v>0</v>
          </cell>
          <cell r="DP1563" t="b">
            <v>0</v>
          </cell>
          <cell r="DV1563">
            <v>0</v>
          </cell>
          <cell r="DX1563">
            <v>0</v>
          </cell>
          <cell r="DZ1563">
            <v>0</v>
          </cell>
          <cell r="EB1563">
            <v>0</v>
          </cell>
          <cell r="ED1563">
            <v>0</v>
          </cell>
          <cell r="EF1563">
            <v>0</v>
          </cell>
          <cell r="EJ1563">
            <v>0</v>
          </cell>
          <cell r="EL1563">
            <v>0</v>
          </cell>
          <cell r="EN1563">
            <v>0</v>
          </cell>
          <cell r="EP1563">
            <v>0</v>
          </cell>
          <cell r="ER1563">
            <v>0</v>
          </cell>
          <cell r="ET1563">
            <v>0</v>
          </cell>
          <cell r="EX1563">
            <v>0</v>
          </cell>
          <cell r="EZ1563">
            <v>0</v>
          </cell>
          <cell r="FD1563">
            <v>0</v>
          </cell>
          <cell r="FF1563">
            <v>0</v>
          </cell>
        </row>
        <row r="1564">
          <cell r="A1564" t="str">
            <v>WindS</v>
          </cell>
          <cell r="B1564" t="str">
            <v>Sverige</v>
          </cell>
          <cell r="G1564">
            <v>3899.6666666666665</v>
          </cell>
          <cell r="H1564">
            <v>0</v>
          </cell>
          <cell r="N1564">
            <v>9749.1666666666661</v>
          </cell>
          <cell r="AK1564">
            <v>3899.6666666666665</v>
          </cell>
          <cell r="AL1564">
            <v>0</v>
          </cell>
          <cell r="AN1564">
            <v>0</v>
          </cell>
          <cell r="AO1564">
            <v>610.10284999999999</v>
          </cell>
          <cell r="AP1564">
            <v>203367.61666666664</v>
          </cell>
          <cell r="AQ1564">
            <v>0</v>
          </cell>
          <cell r="BG1564" t="b">
            <v>0</v>
          </cell>
          <cell r="BO1564" t="b">
            <v>0</v>
          </cell>
          <cell r="CA1564" t="b">
            <v>0</v>
          </cell>
          <cell r="CB1564" t="b">
            <v>0</v>
          </cell>
          <cell r="CD1564" t="b">
            <v>0</v>
          </cell>
          <cell r="CE1564" t="b">
            <v>0</v>
          </cell>
          <cell r="CG1564" t="b">
            <v>0</v>
          </cell>
          <cell r="CH1564" t="b">
            <v>0</v>
          </cell>
          <cell r="CP1564" t="str">
            <v>ERWINWON</v>
          </cell>
          <cell r="CT1564" t="b">
            <v>0</v>
          </cell>
          <cell r="CV1564" t="b">
            <v>0</v>
          </cell>
          <cell r="CX1564" t="b">
            <v>0</v>
          </cell>
          <cell r="CZ1564" t="b">
            <v>0</v>
          </cell>
          <cell r="DB1564" t="b">
            <v>0</v>
          </cell>
          <cell r="DD1564" t="b">
            <v>0</v>
          </cell>
          <cell r="DF1564" t="b">
            <v>0</v>
          </cell>
          <cell r="DH1564" t="b">
            <v>0</v>
          </cell>
          <cell r="DJ1564" t="b">
            <v>0</v>
          </cell>
          <cell r="DL1564" t="b">
            <v>0</v>
          </cell>
          <cell r="DN1564" t="b">
            <v>0</v>
          </cell>
          <cell r="DP1564" t="b">
            <v>0</v>
          </cell>
          <cell r="DV1564">
            <v>0</v>
          </cell>
          <cell r="DX1564">
            <v>0</v>
          </cell>
          <cell r="DZ1564">
            <v>0</v>
          </cell>
          <cell r="EB1564">
            <v>0</v>
          </cell>
          <cell r="ED1564">
            <v>0</v>
          </cell>
          <cell r="EF1564">
            <v>0</v>
          </cell>
          <cell r="EJ1564">
            <v>0</v>
          </cell>
          <cell r="EL1564">
            <v>0</v>
          </cell>
          <cell r="EN1564">
            <v>0</v>
          </cell>
          <cell r="EP1564">
            <v>0</v>
          </cell>
          <cell r="ER1564">
            <v>0</v>
          </cell>
          <cell r="ET1564">
            <v>0</v>
          </cell>
          <cell r="EX1564">
            <v>0</v>
          </cell>
          <cell r="EZ1564">
            <v>0</v>
          </cell>
          <cell r="FD1564">
            <v>0</v>
          </cell>
          <cell r="FF1564">
            <v>0</v>
          </cell>
        </row>
        <row r="1565">
          <cell r="A1565" t="str">
            <v>WindS</v>
          </cell>
          <cell r="B1565" t="str">
            <v>Sverige</v>
          </cell>
          <cell r="G1565">
            <v>4209.833333333333</v>
          </cell>
          <cell r="H1565">
            <v>0</v>
          </cell>
          <cell r="N1565">
            <v>10524.583333333332</v>
          </cell>
          <cell r="AK1565">
            <v>4209.833333333333</v>
          </cell>
          <cell r="AL1565">
            <v>0</v>
          </cell>
          <cell r="AN1565">
            <v>0</v>
          </cell>
          <cell r="AO1565">
            <v>658.62842499999999</v>
          </cell>
          <cell r="AP1565">
            <v>219542.80833333332</v>
          </cell>
          <cell r="AQ1565">
            <v>0</v>
          </cell>
          <cell r="BG1565" t="b">
            <v>0</v>
          </cell>
          <cell r="BO1565" t="b">
            <v>0</v>
          </cell>
          <cell r="CA1565" t="b">
            <v>0</v>
          </cell>
          <cell r="CB1565" t="b">
            <v>0</v>
          </cell>
          <cell r="CD1565" t="b">
            <v>0</v>
          </cell>
          <cell r="CE1565" t="b">
            <v>0</v>
          </cell>
          <cell r="CG1565" t="b">
            <v>0</v>
          </cell>
          <cell r="CH1565" t="b">
            <v>0</v>
          </cell>
          <cell r="CP1565" t="str">
            <v>ERWINWON</v>
          </cell>
          <cell r="CT1565" t="b">
            <v>0</v>
          </cell>
          <cell r="CV1565" t="b">
            <v>0</v>
          </cell>
          <cell r="CX1565" t="b">
            <v>0</v>
          </cell>
          <cell r="CZ1565" t="b">
            <v>0</v>
          </cell>
          <cell r="DB1565" t="b">
            <v>0</v>
          </cell>
          <cell r="DD1565" t="b">
            <v>0</v>
          </cell>
          <cell r="DF1565" t="b">
            <v>0</v>
          </cell>
          <cell r="DH1565" t="b">
            <v>0</v>
          </cell>
          <cell r="DJ1565" t="b">
            <v>0</v>
          </cell>
          <cell r="DL1565" t="b">
            <v>0</v>
          </cell>
          <cell r="DN1565" t="b">
            <v>0</v>
          </cell>
          <cell r="DP1565" t="b">
            <v>0</v>
          </cell>
          <cell r="DV1565">
            <v>0</v>
          </cell>
          <cell r="DX1565">
            <v>0</v>
          </cell>
          <cell r="DZ1565">
            <v>0</v>
          </cell>
          <cell r="EB1565">
            <v>0</v>
          </cell>
          <cell r="ED1565">
            <v>0</v>
          </cell>
          <cell r="EF1565">
            <v>0</v>
          </cell>
          <cell r="EJ1565">
            <v>0</v>
          </cell>
          <cell r="EL1565">
            <v>0</v>
          </cell>
          <cell r="EN1565">
            <v>0</v>
          </cell>
          <cell r="EP1565">
            <v>0</v>
          </cell>
          <cell r="ER1565">
            <v>0</v>
          </cell>
          <cell r="ET1565">
            <v>0</v>
          </cell>
          <cell r="EX1565">
            <v>0</v>
          </cell>
          <cell r="EZ1565">
            <v>0</v>
          </cell>
          <cell r="FD1565">
            <v>0</v>
          </cell>
          <cell r="FF1565">
            <v>0</v>
          </cell>
        </row>
        <row r="1566">
          <cell r="A1566" t="str">
            <v>WindS</v>
          </cell>
          <cell r="B1566" t="str">
            <v>Sverige</v>
          </cell>
          <cell r="G1566">
            <v>4520</v>
          </cell>
          <cell r="H1566">
            <v>0</v>
          </cell>
          <cell r="N1566">
            <v>11300</v>
          </cell>
          <cell r="AK1566">
            <v>4520</v>
          </cell>
          <cell r="AL1566">
            <v>0</v>
          </cell>
          <cell r="AN1566">
            <v>0</v>
          </cell>
          <cell r="AO1566">
            <v>707.154</v>
          </cell>
          <cell r="AP1566">
            <v>235718</v>
          </cell>
          <cell r="AQ1566">
            <v>0</v>
          </cell>
          <cell r="BG1566" t="b">
            <v>0</v>
          </cell>
          <cell r="BO1566" t="b">
            <v>0</v>
          </cell>
          <cell r="CA1566" t="b">
            <v>0</v>
          </cell>
          <cell r="CB1566" t="b">
            <v>0</v>
          </cell>
          <cell r="CD1566" t="b">
            <v>0</v>
          </cell>
          <cell r="CE1566" t="b">
            <v>0</v>
          </cell>
          <cell r="CG1566" t="b">
            <v>0</v>
          </cell>
          <cell r="CH1566" t="b">
            <v>0</v>
          </cell>
          <cell r="CP1566" t="str">
            <v>ERWINWON</v>
          </cell>
          <cell r="CT1566" t="b">
            <v>0</v>
          </cell>
          <cell r="CV1566" t="b">
            <v>0</v>
          </cell>
          <cell r="CX1566" t="b">
            <v>0</v>
          </cell>
          <cell r="CZ1566" t="b">
            <v>0</v>
          </cell>
          <cell r="DB1566" t="b">
            <v>0</v>
          </cell>
          <cell r="DD1566" t="b">
            <v>0</v>
          </cell>
          <cell r="DF1566" t="b">
            <v>0</v>
          </cell>
          <cell r="DH1566" t="b">
            <v>0</v>
          </cell>
          <cell r="DJ1566" t="b">
            <v>0</v>
          </cell>
          <cell r="DL1566" t="b">
            <v>0</v>
          </cell>
          <cell r="DN1566" t="b">
            <v>0</v>
          </cell>
          <cell r="DP1566" t="b">
            <v>0</v>
          </cell>
          <cell r="DV1566">
            <v>0</v>
          </cell>
          <cell r="DX1566">
            <v>0</v>
          </cell>
          <cell r="DZ1566">
            <v>0</v>
          </cell>
          <cell r="EB1566">
            <v>0</v>
          </cell>
          <cell r="ED1566">
            <v>0</v>
          </cell>
          <cell r="EF1566">
            <v>0</v>
          </cell>
          <cell r="EJ1566">
            <v>0</v>
          </cell>
          <cell r="EL1566">
            <v>0</v>
          </cell>
          <cell r="EN1566">
            <v>0</v>
          </cell>
          <cell r="EP1566">
            <v>0</v>
          </cell>
          <cell r="ER1566">
            <v>0</v>
          </cell>
          <cell r="ET1566">
            <v>0</v>
          </cell>
          <cell r="EX1566">
            <v>0</v>
          </cell>
          <cell r="EZ1566">
            <v>0</v>
          </cell>
          <cell r="FD1566">
            <v>0</v>
          </cell>
          <cell r="FF1566">
            <v>0</v>
          </cell>
        </row>
        <row r="1567">
          <cell r="A1567" t="str">
            <v>WindS</v>
          </cell>
          <cell r="B1567" t="str">
            <v>Sverige</v>
          </cell>
          <cell r="G1567">
            <v>4496</v>
          </cell>
          <cell r="H1567">
            <v>0</v>
          </cell>
          <cell r="N1567">
            <v>11240</v>
          </cell>
          <cell r="AK1567">
            <v>4496</v>
          </cell>
          <cell r="AL1567">
            <v>0</v>
          </cell>
          <cell r="AN1567">
            <v>0</v>
          </cell>
          <cell r="AO1567">
            <v>703.39920000000006</v>
          </cell>
          <cell r="AP1567">
            <v>234466.4</v>
          </cell>
          <cell r="AQ1567">
            <v>0</v>
          </cell>
          <cell r="BG1567" t="b">
            <v>0</v>
          </cell>
          <cell r="BO1567" t="b">
            <v>0</v>
          </cell>
          <cell r="CA1567" t="b">
            <v>0</v>
          </cell>
          <cell r="CB1567" t="b">
            <v>0</v>
          </cell>
          <cell r="CD1567" t="b">
            <v>0</v>
          </cell>
          <cell r="CE1567" t="b">
            <v>0</v>
          </cell>
          <cell r="CG1567" t="b">
            <v>0</v>
          </cell>
          <cell r="CH1567" t="b">
            <v>0</v>
          </cell>
          <cell r="CP1567" t="str">
            <v>ERWINWON</v>
          </cell>
          <cell r="CT1567" t="b">
            <v>0</v>
          </cell>
          <cell r="CV1567" t="b">
            <v>0</v>
          </cell>
          <cell r="CX1567" t="b">
            <v>0</v>
          </cell>
          <cell r="CZ1567" t="b">
            <v>0</v>
          </cell>
          <cell r="DB1567" t="b">
            <v>0</v>
          </cell>
          <cell r="DD1567" t="b">
            <v>0</v>
          </cell>
          <cell r="DF1567" t="b">
            <v>0</v>
          </cell>
          <cell r="DH1567" t="b">
            <v>0</v>
          </cell>
          <cell r="DJ1567" t="b">
            <v>0</v>
          </cell>
          <cell r="DL1567" t="b">
            <v>0</v>
          </cell>
          <cell r="DN1567" t="b">
            <v>0</v>
          </cell>
          <cell r="DP1567" t="b">
            <v>0</v>
          </cell>
          <cell r="DV1567">
            <v>0</v>
          </cell>
          <cell r="DX1567">
            <v>0</v>
          </cell>
          <cell r="DZ1567">
            <v>0</v>
          </cell>
          <cell r="EB1567">
            <v>0</v>
          </cell>
          <cell r="ED1567">
            <v>0</v>
          </cell>
          <cell r="EF1567">
            <v>0</v>
          </cell>
          <cell r="EJ1567">
            <v>0</v>
          </cell>
          <cell r="EL1567">
            <v>0</v>
          </cell>
          <cell r="EN1567">
            <v>0</v>
          </cell>
          <cell r="EP1567">
            <v>0</v>
          </cell>
          <cell r="ER1567">
            <v>0</v>
          </cell>
          <cell r="ET1567">
            <v>0</v>
          </cell>
          <cell r="EX1567">
            <v>0</v>
          </cell>
          <cell r="EZ1567">
            <v>0</v>
          </cell>
          <cell r="FD1567">
            <v>0</v>
          </cell>
          <cell r="FF1567">
            <v>0</v>
          </cell>
        </row>
        <row r="1568">
          <cell r="A1568" t="str">
            <v>WindS</v>
          </cell>
          <cell r="B1568" t="str">
            <v>Sverige</v>
          </cell>
          <cell r="G1568">
            <v>4472</v>
          </cell>
          <cell r="H1568">
            <v>0</v>
          </cell>
          <cell r="N1568">
            <v>11180</v>
          </cell>
          <cell r="AK1568">
            <v>4472</v>
          </cell>
          <cell r="AL1568">
            <v>0</v>
          </cell>
          <cell r="AN1568">
            <v>0</v>
          </cell>
          <cell r="AO1568">
            <v>699.64440000000002</v>
          </cell>
          <cell r="AP1568">
            <v>233214.8</v>
          </cell>
          <cell r="AQ1568">
            <v>0</v>
          </cell>
          <cell r="BG1568" t="b">
            <v>0</v>
          </cell>
          <cell r="BO1568" t="b">
            <v>0</v>
          </cell>
          <cell r="CA1568" t="b">
            <v>0</v>
          </cell>
          <cell r="CB1568" t="b">
            <v>0</v>
          </cell>
          <cell r="CD1568" t="b">
            <v>0</v>
          </cell>
          <cell r="CE1568" t="b">
            <v>0</v>
          </cell>
          <cell r="CG1568" t="b">
            <v>0</v>
          </cell>
          <cell r="CH1568" t="b">
            <v>0</v>
          </cell>
          <cell r="CP1568" t="str">
            <v>ERWINWON</v>
          </cell>
          <cell r="CT1568" t="b">
            <v>0</v>
          </cell>
          <cell r="CV1568" t="b">
            <v>0</v>
          </cell>
          <cell r="CX1568" t="b">
            <v>0</v>
          </cell>
          <cell r="CZ1568" t="b">
            <v>0</v>
          </cell>
          <cell r="DB1568" t="b">
            <v>0</v>
          </cell>
          <cell r="DD1568" t="b">
            <v>0</v>
          </cell>
          <cell r="DF1568" t="b">
            <v>0</v>
          </cell>
          <cell r="DH1568" t="b">
            <v>0</v>
          </cell>
          <cell r="DJ1568" t="b">
            <v>0</v>
          </cell>
          <cell r="DL1568" t="b">
            <v>0</v>
          </cell>
          <cell r="DN1568" t="b">
            <v>0</v>
          </cell>
          <cell r="DP1568" t="b">
            <v>0</v>
          </cell>
          <cell r="DV1568">
            <v>0</v>
          </cell>
          <cell r="DX1568">
            <v>0</v>
          </cell>
          <cell r="DZ1568">
            <v>0</v>
          </cell>
          <cell r="EB1568">
            <v>0</v>
          </cell>
          <cell r="ED1568">
            <v>0</v>
          </cell>
          <cell r="EF1568">
            <v>0</v>
          </cell>
          <cell r="EJ1568">
            <v>0</v>
          </cell>
          <cell r="EL1568">
            <v>0</v>
          </cell>
          <cell r="EN1568">
            <v>0</v>
          </cell>
          <cell r="EP1568">
            <v>0</v>
          </cell>
          <cell r="ER1568">
            <v>0</v>
          </cell>
          <cell r="ET1568">
            <v>0</v>
          </cell>
          <cell r="EX1568">
            <v>0</v>
          </cell>
          <cell r="EZ1568">
            <v>0</v>
          </cell>
          <cell r="FD1568">
            <v>0</v>
          </cell>
          <cell r="FF1568">
            <v>0</v>
          </cell>
        </row>
        <row r="1569">
          <cell r="A1569" t="str">
            <v>WindS</v>
          </cell>
          <cell r="B1569" t="str">
            <v>Sverige</v>
          </cell>
          <cell r="G1569">
            <v>4448</v>
          </cell>
          <cell r="H1569">
            <v>0</v>
          </cell>
          <cell r="N1569">
            <v>11120</v>
          </cell>
          <cell r="AK1569">
            <v>4448</v>
          </cell>
          <cell r="AL1569">
            <v>0</v>
          </cell>
          <cell r="AN1569">
            <v>0</v>
          </cell>
          <cell r="AO1569">
            <v>695.88959999999997</v>
          </cell>
          <cell r="AP1569">
            <v>231963.19999999998</v>
          </cell>
          <cell r="AQ1569">
            <v>0</v>
          </cell>
          <cell r="BG1569" t="b">
            <v>0</v>
          </cell>
          <cell r="BO1569" t="b">
            <v>0</v>
          </cell>
          <cell r="CA1569" t="b">
            <v>0</v>
          </cell>
          <cell r="CB1569" t="b">
            <v>0</v>
          </cell>
          <cell r="CD1569" t="b">
            <v>0</v>
          </cell>
          <cell r="CE1569" t="b">
            <v>0</v>
          </cell>
          <cell r="CG1569" t="b">
            <v>0</v>
          </cell>
          <cell r="CH1569" t="b">
            <v>0</v>
          </cell>
          <cell r="CP1569" t="str">
            <v>ERWINWON</v>
          </cell>
          <cell r="CT1569" t="b">
            <v>0</v>
          </cell>
          <cell r="CV1569" t="b">
            <v>0</v>
          </cell>
          <cell r="CX1569" t="b">
            <v>0</v>
          </cell>
          <cell r="CZ1569" t="b">
            <v>0</v>
          </cell>
          <cell r="DB1569" t="b">
            <v>0</v>
          </cell>
          <cell r="DD1569" t="b">
            <v>0</v>
          </cell>
          <cell r="DF1569" t="b">
            <v>0</v>
          </cell>
          <cell r="DH1569" t="b">
            <v>0</v>
          </cell>
          <cell r="DJ1569" t="b">
            <v>0</v>
          </cell>
          <cell r="DL1569" t="b">
            <v>0</v>
          </cell>
          <cell r="DN1569" t="b">
            <v>0</v>
          </cell>
          <cell r="DP1569" t="b">
            <v>0</v>
          </cell>
          <cell r="DV1569">
            <v>0</v>
          </cell>
          <cell r="DX1569">
            <v>0</v>
          </cell>
          <cell r="DZ1569">
            <v>0</v>
          </cell>
          <cell r="EB1569">
            <v>0</v>
          </cell>
          <cell r="ED1569">
            <v>0</v>
          </cell>
          <cell r="EF1569">
            <v>0</v>
          </cell>
          <cell r="EJ1569">
            <v>0</v>
          </cell>
          <cell r="EL1569">
            <v>0</v>
          </cell>
          <cell r="EN1569">
            <v>0</v>
          </cell>
          <cell r="EP1569">
            <v>0</v>
          </cell>
          <cell r="ER1569">
            <v>0</v>
          </cell>
          <cell r="ET1569">
            <v>0</v>
          </cell>
          <cell r="EX1569">
            <v>0</v>
          </cell>
          <cell r="EZ1569">
            <v>0</v>
          </cell>
          <cell r="FD1569">
            <v>0</v>
          </cell>
          <cell r="FF1569">
            <v>0</v>
          </cell>
        </row>
        <row r="1570">
          <cell r="A1570" t="str">
            <v>WindS</v>
          </cell>
          <cell r="B1570" t="str">
            <v>Sverige</v>
          </cell>
          <cell r="G1570">
            <v>4424</v>
          </cell>
          <cell r="H1570">
            <v>0</v>
          </cell>
          <cell r="N1570">
            <v>11060</v>
          </cell>
          <cell r="AK1570">
            <v>4424</v>
          </cell>
          <cell r="AL1570">
            <v>0</v>
          </cell>
          <cell r="AN1570">
            <v>0</v>
          </cell>
          <cell r="AO1570">
            <v>692.13480000000004</v>
          </cell>
          <cell r="AP1570">
            <v>230711.6</v>
          </cell>
          <cell r="AQ1570">
            <v>0</v>
          </cell>
          <cell r="BG1570" t="b">
            <v>0</v>
          </cell>
          <cell r="BO1570" t="b">
            <v>0</v>
          </cell>
          <cell r="CA1570" t="b">
            <v>0</v>
          </cell>
          <cell r="CB1570" t="b">
            <v>0</v>
          </cell>
          <cell r="CD1570" t="b">
            <v>0</v>
          </cell>
          <cell r="CE1570" t="b">
            <v>0</v>
          </cell>
          <cell r="CG1570" t="b">
            <v>0</v>
          </cell>
          <cell r="CH1570" t="b">
            <v>0</v>
          </cell>
          <cell r="CP1570" t="str">
            <v>ERWINWON</v>
          </cell>
          <cell r="CT1570" t="b">
            <v>0</v>
          </cell>
          <cell r="CV1570" t="b">
            <v>0</v>
          </cell>
          <cell r="CX1570" t="b">
            <v>0</v>
          </cell>
          <cell r="CZ1570" t="b">
            <v>0</v>
          </cell>
          <cell r="DB1570" t="b">
            <v>0</v>
          </cell>
          <cell r="DD1570" t="b">
            <v>0</v>
          </cell>
          <cell r="DF1570" t="b">
            <v>0</v>
          </cell>
          <cell r="DH1570" t="b">
            <v>0</v>
          </cell>
          <cell r="DJ1570" t="b">
            <v>0</v>
          </cell>
          <cell r="DL1570" t="b">
            <v>0</v>
          </cell>
          <cell r="DN1570" t="b">
            <v>0</v>
          </cell>
          <cell r="DP1570" t="b">
            <v>0</v>
          </cell>
          <cell r="DV1570">
            <v>0</v>
          </cell>
          <cell r="DX1570">
            <v>0</v>
          </cell>
          <cell r="DZ1570">
            <v>0</v>
          </cell>
          <cell r="EB1570">
            <v>0</v>
          </cell>
          <cell r="ED1570">
            <v>0</v>
          </cell>
          <cell r="EF1570">
            <v>0</v>
          </cell>
          <cell r="EJ1570">
            <v>0</v>
          </cell>
          <cell r="EL1570">
            <v>0</v>
          </cell>
          <cell r="EN1570">
            <v>0</v>
          </cell>
          <cell r="EP1570">
            <v>0</v>
          </cell>
          <cell r="ER1570">
            <v>0</v>
          </cell>
          <cell r="ET1570">
            <v>0</v>
          </cell>
          <cell r="EX1570">
            <v>0</v>
          </cell>
          <cell r="EZ1570">
            <v>0</v>
          </cell>
          <cell r="FD1570">
            <v>0</v>
          </cell>
          <cell r="FF1570">
            <v>0</v>
          </cell>
        </row>
        <row r="1571">
          <cell r="A1571" t="str">
            <v>WindS</v>
          </cell>
          <cell r="B1571" t="str">
            <v>Sverige</v>
          </cell>
          <cell r="G1571">
            <v>4400</v>
          </cell>
          <cell r="H1571">
            <v>0</v>
          </cell>
          <cell r="N1571">
            <v>11000</v>
          </cell>
          <cell r="AK1571">
            <v>4400</v>
          </cell>
          <cell r="AL1571">
            <v>0</v>
          </cell>
          <cell r="AN1571">
            <v>0</v>
          </cell>
          <cell r="AO1571">
            <v>688.38</v>
          </cell>
          <cell r="AP1571">
            <v>229460</v>
          </cell>
          <cell r="AQ1571">
            <v>0</v>
          </cell>
          <cell r="BG1571" t="b">
            <v>0</v>
          </cell>
          <cell r="BO1571" t="b">
            <v>0</v>
          </cell>
          <cell r="CA1571" t="b">
            <v>0</v>
          </cell>
          <cell r="CB1571" t="b">
            <v>0</v>
          </cell>
          <cell r="CD1571" t="b">
            <v>0</v>
          </cell>
          <cell r="CE1571" t="b">
            <v>0</v>
          </cell>
          <cell r="CG1571" t="b">
            <v>0</v>
          </cell>
          <cell r="CH1571" t="b">
            <v>0</v>
          </cell>
          <cell r="CP1571" t="str">
            <v>ERWINWON</v>
          </cell>
          <cell r="CT1571" t="b">
            <v>0</v>
          </cell>
          <cell r="CV1571" t="b">
            <v>0</v>
          </cell>
          <cell r="CX1571" t="b">
            <v>0</v>
          </cell>
          <cell r="CZ1571" t="b">
            <v>0</v>
          </cell>
          <cell r="DB1571" t="b">
            <v>0</v>
          </cell>
          <cell r="DD1571" t="b">
            <v>0</v>
          </cell>
          <cell r="DF1571" t="b">
            <v>0</v>
          </cell>
          <cell r="DH1571" t="b">
            <v>0</v>
          </cell>
          <cell r="DJ1571" t="b">
            <v>0</v>
          </cell>
          <cell r="DL1571" t="b">
            <v>0</v>
          </cell>
          <cell r="DN1571" t="b">
            <v>0</v>
          </cell>
          <cell r="DP1571" t="b">
            <v>0</v>
          </cell>
          <cell r="DV1571">
            <v>0</v>
          </cell>
          <cell r="DX1571">
            <v>0</v>
          </cell>
          <cell r="DZ1571">
            <v>0</v>
          </cell>
          <cell r="EB1571">
            <v>0</v>
          </cell>
          <cell r="ED1571">
            <v>0</v>
          </cell>
          <cell r="EF1571">
            <v>0</v>
          </cell>
          <cell r="EJ1571">
            <v>0</v>
          </cell>
          <cell r="EL1571">
            <v>0</v>
          </cell>
          <cell r="EN1571">
            <v>0</v>
          </cell>
          <cell r="EP1571">
            <v>0</v>
          </cell>
          <cell r="ER1571">
            <v>0</v>
          </cell>
          <cell r="ET1571">
            <v>0</v>
          </cell>
          <cell r="EX1571">
            <v>0</v>
          </cell>
          <cell r="EZ1571">
            <v>0</v>
          </cell>
          <cell r="FD1571">
            <v>0</v>
          </cell>
          <cell r="FF1571">
            <v>0</v>
          </cell>
        </row>
        <row r="1572">
          <cell r="A1572" t="str">
            <v>PeakBoilersS</v>
          </cell>
          <cell r="B1572" t="str">
            <v>Sverige</v>
          </cell>
          <cell r="G1572">
            <v>0</v>
          </cell>
          <cell r="H1572">
            <v>15000</v>
          </cell>
          <cell r="AK1572">
            <v>0</v>
          </cell>
          <cell r="AL1572">
            <v>12825</v>
          </cell>
          <cell r="AN1572">
            <v>0</v>
          </cell>
          <cell r="AO1572">
            <v>27.000000000000007</v>
          </cell>
          <cell r="AP1572">
            <v>304500</v>
          </cell>
          <cell r="AQ1572">
            <v>0</v>
          </cell>
          <cell r="BG1572" t="b">
            <v>0</v>
          </cell>
          <cell r="BO1572" t="b">
            <v>0</v>
          </cell>
          <cell r="CA1572" t="b">
            <v>0</v>
          </cell>
          <cell r="CB1572" t="b">
            <v>0</v>
          </cell>
          <cell r="CD1572" t="b">
            <v>0</v>
          </cell>
          <cell r="CE1572" t="b">
            <v>0</v>
          </cell>
          <cell r="CG1572" t="b">
            <v>0</v>
          </cell>
          <cell r="CH1572" t="b">
            <v>0</v>
          </cell>
          <cell r="CP1572" t="e">
            <v>#N/A</v>
          </cell>
          <cell r="CT1572" t="b">
            <v>0</v>
          </cell>
          <cell r="CV1572" t="b">
            <v>0</v>
          </cell>
          <cell r="CX1572" t="b">
            <v>0</v>
          </cell>
          <cell r="CZ1572" t="b">
            <v>0</v>
          </cell>
          <cell r="DB1572" t="b">
            <v>0</v>
          </cell>
          <cell r="DD1572" t="b">
            <v>0</v>
          </cell>
          <cell r="DF1572" t="b">
            <v>0</v>
          </cell>
          <cell r="DH1572" t="b">
            <v>0</v>
          </cell>
          <cell r="DJ1572" t="b">
            <v>0</v>
          </cell>
          <cell r="DL1572" t="b">
            <v>0</v>
          </cell>
          <cell r="DN1572" t="b">
            <v>0</v>
          </cell>
          <cell r="DP1572" t="b">
            <v>0</v>
          </cell>
          <cell r="DV1572">
            <v>0</v>
          </cell>
          <cell r="DX1572">
            <v>0</v>
          </cell>
          <cell r="DZ1572">
            <v>0</v>
          </cell>
          <cell r="EB1572">
            <v>0</v>
          </cell>
          <cell r="ED1572">
            <v>0</v>
          </cell>
          <cell r="EF1572">
            <v>0</v>
          </cell>
          <cell r="EJ1572">
            <v>0</v>
          </cell>
          <cell r="EL1572">
            <v>0</v>
          </cell>
          <cell r="EN1572">
            <v>0</v>
          </cell>
          <cell r="EP1572">
            <v>0</v>
          </cell>
          <cell r="ER1572">
            <v>0</v>
          </cell>
          <cell r="ET1572">
            <v>0</v>
          </cell>
          <cell r="EX1572">
            <v>0</v>
          </cell>
          <cell r="EZ1572">
            <v>0</v>
          </cell>
          <cell r="FD1572">
            <v>0</v>
          </cell>
          <cell r="FF1572">
            <v>0</v>
          </cell>
        </row>
        <row r="1573">
          <cell r="A1573" t="str">
            <v>PeakBoilersS</v>
          </cell>
          <cell r="B1573" t="str">
            <v>Sverige</v>
          </cell>
          <cell r="G1573">
            <v>0</v>
          </cell>
          <cell r="H1573">
            <v>15000</v>
          </cell>
          <cell r="AK1573">
            <v>0</v>
          </cell>
          <cell r="AL1573">
            <v>12825</v>
          </cell>
          <cell r="AN1573">
            <v>0</v>
          </cell>
          <cell r="AO1573">
            <v>27.000000000000007</v>
          </cell>
          <cell r="AP1573">
            <v>304500</v>
          </cell>
          <cell r="AQ1573">
            <v>0</v>
          </cell>
          <cell r="BG1573" t="b">
            <v>0</v>
          </cell>
          <cell r="BO1573" t="b">
            <v>0</v>
          </cell>
          <cell r="CA1573" t="b">
            <v>0</v>
          </cell>
          <cell r="CB1573" t="b">
            <v>0</v>
          </cell>
          <cell r="CD1573" t="b">
            <v>0</v>
          </cell>
          <cell r="CE1573" t="b">
            <v>0</v>
          </cell>
          <cell r="CG1573" t="b">
            <v>0</v>
          </cell>
          <cell r="CH1573" t="b">
            <v>0</v>
          </cell>
          <cell r="CP1573" t="e">
            <v>#N/A</v>
          </cell>
          <cell r="CT1573" t="b">
            <v>0</v>
          </cell>
          <cell r="CV1573" t="b">
            <v>0</v>
          </cell>
          <cell r="CX1573" t="b">
            <v>0</v>
          </cell>
          <cell r="CZ1573" t="b">
            <v>0</v>
          </cell>
          <cell r="DB1573" t="b">
            <v>0</v>
          </cell>
          <cell r="DD1573" t="b">
            <v>0</v>
          </cell>
          <cell r="DF1573" t="b">
            <v>0</v>
          </cell>
          <cell r="DH1573" t="b">
            <v>0</v>
          </cell>
          <cell r="DJ1573" t="b">
            <v>0</v>
          </cell>
          <cell r="DL1573" t="b">
            <v>0</v>
          </cell>
          <cell r="DN1573" t="b">
            <v>0</v>
          </cell>
          <cell r="DP1573" t="b">
            <v>0</v>
          </cell>
          <cell r="DV1573">
            <v>0</v>
          </cell>
          <cell r="DX1573">
            <v>0</v>
          </cell>
          <cell r="DZ1573">
            <v>0</v>
          </cell>
          <cell r="EB1573">
            <v>0</v>
          </cell>
          <cell r="ED1573">
            <v>0</v>
          </cell>
          <cell r="EF1573">
            <v>0</v>
          </cell>
          <cell r="EJ1573">
            <v>0</v>
          </cell>
          <cell r="EL1573">
            <v>0</v>
          </cell>
          <cell r="EN1573">
            <v>0</v>
          </cell>
          <cell r="EP1573">
            <v>0</v>
          </cell>
          <cell r="ER1573">
            <v>0</v>
          </cell>
          <cell r="ET1573">
            <v>0</v>
          </cell>
          <cell r="EX1573">
            <v>0</v>
          </cell>
          <cell r="EZ1573">
            <v>0</v>
          </cell>
          <cell r="FD1573">
            <v>0</v>
          </cell>
          <cell r="FF1573">
            <v>0</v>
          </cell>
        </row>
        <row r="1574">
          <cell r="A1574" t="str">
            <v>ImportTysklandSverige</v>
          </cell>
          <cell r="B1574" t="str">
            <v>Sverige</v>
          </cell>
          <cell r="G1574">
            <v>600</v>
          </cell>
          <cell r="H1574">
            <v>0</v>
          </cell>
          <cell r="N1574">
            <v>115</v>
          </cell>
          <cell r="AK1574">
            <v>600</v>
          </cell>
          <cell r="AL1574">
            <v>0</v>
          </cell>
          <cell r="AN1574">
            <v>0</v>
          </cell>
          <cell r="AO1574">
            <v>0</v>
          </cell>
          <cell r="AP1574">
            <v>0</v>
          </cell>
          <cell r="AQ1574">
            <v>36</v>
          </cell>
          <cell r="BG1574" t="b">
            <v>0</v>
          </cell>
          <cell r="BO1574" t="b">
            <v>0</v>
          </cell>
          <cell r="CA1574" t="b">
            <v>0</v>
          </cell>
          <cell r="CB1574" t="b">
            <v>0</v>
          </cell>
          <cell r="CD1574" t="b">
            <v>0</v>
          </cell>
          <cell r="CE1574" t="b">
            <v>0</v>
          </cell>
          <cell r="CG1574" t="b">
            <v>0</v>
          </cell>
          <cell r="CH1574" t="b">
            <v>0</v>
          </cell>
          <cell r="CP1574">
            <v>0</v>
          </cell>
          <cell r="CT1574" t="b">
            <v>0</v>
          </cell>
          <cell r="CV1574" t="b">
            <v>0</v>
          </cell>
          <cell r="CX1574" t="b">
            <v>0</v>
          </cell>
          <cell r="CZ1574" t="b">
            <v>0</v>
          </cell>
          <cell r="DB1574" t="b">
            <v>0</v>
          </cell>
          <cell r="DD1574" t="b">
            <v>0</v>
          </cell>
          <cell r="DF1574" t="b">
            <v>0</v>
          </cell>
          <cell r="DH1574" t="b">
            <v>0</v>
          </cell>
          <cell r="DJ1574" t="b">
            <v>0</v>
          </cell>
          <cell r="DL1574" t="b">
            <v>0</v>
          </cell>
          <cell r="DN1574" t="b">
            <v>0</v>
          </cell>
          <cell r="DP1574" t="b">
            <v>0</v>
          </cell>
          <cell r="DV1574">
            <v>0</v>
          </cell>
          <cell r="DX1574">
            <v>0</v>
          </cell>
          <cell r="DZ1574">
            <v>0</v>
          </cell>
          <cell r="EB1574">
            <v>0</v>
          </cell>
          <cell r="ED1574">
            <v>0</v>
          </cell>
          <cell r="EF1574">
            <v>0</v>
          </cell>
          <cell r="EJ1574">
            <v>0</v>
          </cell>
          <cell r="EL1574">
            <v>0</v>
          </cell>
          <cell r="EN1574">
            <v>0</v>
          </cell>
          <cell r="EP1574">
            <v>0</v>
          </cell>
          <cell r="ER1574">
            <v>0</v>
          </cell>
          <cell r="ET1574">
            <v>0</v>
          </cell>
          <cell r="EX1574">
            <v>0</v>
          </cell>
          <cell r="EZ1574">
            <v>0</v>
          </cell>
          <cell r="FD1574">
            <v>0</v>
          </cell>
          <cell r="FF1574">
            <v>0</v>
          </cell>
        </row>
        <row r="1575">
          <cell r="A1575" t="str">
            <v>ImportTysklandSverige</v>
          </cell>
          <cell r="B1575" t="str">
            <v>Sverige</v>
          </cell>
          <cell r="G1575">
            <v>600</v>
          </cell>
          <cell r="H1575">
            <v>0</v>
          </cell>
          <cell r="N1575">
            <v>-3080</v>
          </cell>
          <cell r="AK1575">
            <v>600</v>
          </cell>
          <cell r="AL1575">
            <v>0</v>
          </cell>
          <cell r="AN1575">
            <v>0</v>
          </cell>
          <cell r="AO1575">
            <v>0</v>
          </cell>
          <cell r="AP1575">
            <v>0</v>
          </cell>
          <cell r="AQ1575">
            <v>36</v>
          </cell>
          <cell r="BG1575" t="b">
            <v>0</v>
          </cell>
          <cell r="BO1575" t="b">
            <v>0</v>
          </cell>
          <cell r="CA1575" t="b">
            <v>0</v>
          </cell>
          <cell r="CB1575" t="b">
            <v>0</v>
          </cell>
          <cell r="CD1575" t="b">
            <v>0</v>
          </cell>
          <cell r="CE1575" t="b">
            <v>0</v>
          </cell>
          <cell r="CG1575" t="b">
            <v>0</v>
          </cell>
          <cell r="CH1575" t="b">
            <v>0</v>
          </cell>
          <cell r="CP1575">
            <v>0</v>
          </cell>
          <cell r="CT1575" t="b">
            <v>0</v>
          </cell>
          <cell r="CV1575" t="b">
            <v>0</v>
          </cell>
          <cell r="CX1575" t="b">
            <v>0</v>
          </cell>
          <cell r="CZ1575" t="b">
            <v>0</v>
          </cell>
          <cell r="DB1575" t="b">
            <v>0</v>
          </cell>
          <cell r="DD1575" t="b">
            <v>0</v>
          </cell>
          <cell r="DF1575" t="b">
            <v>0</v>
          </cell>
          <cell r="DH1575" t="b">
            <v>0</v>
          </cell>
          <cell r="DJ1575" t="b">
            <v>0</v>
          </cell>
          <cell r="DL1575" t="b">
            <v>0</v>
          </cell>
          <cell r="DN1575" t="b">
            <v>0</v>
          </cell>
          <cell r="DP1575" t="b">
            <v>0</v>
          </cell>
          <cell r="DV1575">
            <v>0</v>
          </cell>
          <cell r="DX1575">
            <v>0</v>
          </cell>
          <cell r="DZ1575">
            <v>0</v>
          </cell>
          <cell r="EB1575">
            <v>0</v>
          </cell>
          <cell r="ED1575">
            <v>0</v>
          </cell>
          <cell r="EF1575">
            <v>0</v>
          </cell>
          <cell r="EJ1575">
            <v>0</v>
          </cell>
          <cell r="EL1575">
            <v>0</v>
          </cell>
          <cell r="EN1575">
            <v>0</v>
          </cell>
          <cell r="EP1575">
            <v>0</v>
          </cell>
          <cell r="ER1575">
            <v>0</v>
          </cell>
          <cell r="ET1575">
            <v>0</v>
          </cell>
          <cell r="EX1575">
            <v>0</v>
          </cell>
          <cell r="EZ1575">
            <v>0</v>
          </cell>
          <cell r="FD1575">
            <v>0</v>
          </cell>
          <cell r="FF1575">
            <v>0</v>
          </cell>
        </row>
        <row r="1576">
          <cell r="A1576" t="str">
            <v>ImportTysklandSverige</v>
          </cell>
          <cell r="B1576" t="str">
            <v>Sverige</v>
          </cell>
          <cell r="G1576">
            <v>600</v>
          </cell>
          <cell r="H1576">
            <v>0</v>
          </cell>
          <cell r="N1576">
            <v>380</v>
          </cell>
          <cell r="AK1576">
            <v>600</v>
          </cell>
          <cell r="AL1576">
            <v>0</v>
          </cell>
          <cell r="AN1576">
            <v>0</v>
          </cell>
          <cell r="AO1576">
            <v>0</v>
          </cell>
          <cell r="AP1576">
            <v>0</v>
          </cell>
          <cell r="AQ1576">
            <v>36</v>
          </cell>
          <cell r="BG1576" t="b">
            <v>0</v>
          </cell>
          <cell r="BO1576" t="b">
            <v>0</v>
          </cell>
          <cell r="CA1576" t="b">
            <v>0</v>
          </cell>
          <cell r="CB1576" t="b">
            <v>0</v>
          </cell>
          <cell r="CD1576" t="b">
            <v>0</v>
          </cell>
          <cell r="CE1576" t="b">
            <v>0</v>
          </cell>
          <cell r="CG1576" t="b">
            <v>0</v>
          </cell>
          <cell r="CH1576" t="b">
            <v>0</v>
          </cell>
          <cell r="CP1576">
            <v>0</v>
          </cell>
          <cell r="CT1576" t="b">
            <v>0</v>
          </cell>
          <cell r="CV1576" t="b">
            <v>0</v>
          </cell>
          <cell r="CX1576" t="b">
            <v>0</v>
          </cell>
          <cell r="CZ1576" t="b">
            <v>0</v>
          </cell>
          <cell r="DB1576" t="b">
            <v>0</v>
          </cell>
          <cell r="DD1576" t="b">
            <v>0</v>
          </cell>
          <cell r="DF1576" t="b">
            <v>0</v>
          </cell>
          <cell r="DH1576" t="b">
            <v>0</v>
          </cell>
          <cell r="DJ1576" t="b">
            <v>0</v>
          </cell>
          <cell r="DL1576" t="b">
            <v>0</v>
          </cell>
          <cell r="DN1576" t="b">
            <v>0</v>
          </cell>
          <cell r="DP1576" t="b">
            <v>0</v>
          </cell>
          <cell r="DV1576">
            <v>0</v>
          </cell>
          <cell r="DX1576">
            <v>0</v>
          </cell>
          <cell r="DZ1576">
            <v>0</v>
          </cell>
          <cell r="EB1576">
            <v>0</v>
          </cell>
          <cell r="ED1576">
            <v>0</v>
          </cell>
          <cell r="EF1576">
            <v>0</v>
          </cell>
          <cell r="EJ1576">
            <v>0</v>
          </cell>
          <cell r="EL1576">
            <v>0</v>
          </cell>
          <cell r="EN1576">
            <v>0</v>
          </cell>
          <cell r="EP1576">
            <v>0</v>
          </cell>
          <cell r="ER1576">
            <v>0</v>
          </cell>
          <cell r="ET1576">
            <v>0</v>
          </cell>
          <cell r="EX1576">
            <v>0</v>
          </cell>
          <cell r="EZ1576">
            <v>0</v>
          </cell>
          <cell r="FD1576">
            <v>0</v>
          </cell>
          <cell r="FF1576">
            <v>0</v>
          </cell>
        </row>
        <row r="1577">
          <cell r="A1577" t="str">
            <v>ImportTysklandSverige</v>
          </cell>
          <cell r="B1577" t="str">
            <v>Sverige</v>
          </cell>
          <cell r="G1577">
            <v>600</v>
          </cell>
          <cell r="H1577">
            <v>0</v>
          </cell>
          <cell r="N1577">
            <v>-919</v>
          </cell>
          <cell r="AK1577">
            <v>600</v>
          </cell>
          <cell r="AL1577">
            <v>0</v>
          </cell>
          <cell r="AN1577">
            <v>0</v>
          </cell>
          <cell r="AO1577">
            <v>0</v>
          </cell>
          <cell r="AP1577">
            <v>0</v>
          </cell>
          <cell r="AQ1577">
            <v>36</v>
          </cell>
          <cell r="BG1577" t="b">
            <v>0</v>
          </cell>
          <cell r="BO1577" t="b">
            <v>0</v>
          </cell>
          <cell r="CA1577" t="b">
            <v>0</v>
          </cell>
          <cell r="CB1577" t="b">
            <v>0</v>
          </cell>
          <cell r="CD1577" t="b">
            <v>0</v>
          </cell>
          <cell r="CE1577" t="b">
            <v>0</v>
          </cell>
          <cell r="CG1577" t="b">
            <v>0</v>
          </cell>
          <cell r="CH1577" t="b">
            <v>0</v>
          </cell>
          <cell r="CP1577">
            <v>0</v>
          </cell>
          <cell r="CT1577" t="b">
            <v>0</v>
          </cell>
          <cell r="CV1577" t="b">
            <v>0</v>
          </cell>
          <cell r="CX1577" t="b">
            <v>0</v>
          </cell>
          <cell r="CZ1577" t="b">
            <v>0</v>
          </cell>
          <cell r="DB1577" t="b">
            <v>0</v>
          </cell>
          <cell r="DD1577" t="b">
            <v>0</v>
          </cell>
          <cell r="DF1577" t="b">
            <v>0</v>
          </cell>
          <cell r="DH1577" t="b">
            <v>0</v>
          </cell>
          <cell r="DJ1577" t="b">
            <v>0</v>
          </cell>
          <cell r="DL1577" t="b">
            <v>0</v>
          </cell>
          <cell r="DN1577" t="b">
            <v>0</v>
          </cell>
          <cell r="DP1577" t="b">
            <v>0</v>
          </cell>
          <cell r="DV1577">
            <v>0</v>
          </cell>
          <cell r="DX1577">
            <v>0</v>
          </cell>
          <cell r="DZ1577">
            <v>0</v>
          </cell>
          <cell r="EB1577">
            <v>0</v>
          </cell>
          <cell r="ED1577">
            <v>0</v>
          </cell>
          <cell r="EF1577">
            <v>0</v>
          </cell>
          <cell r="EJ1577">
            <v>0</v>
          </cell>
          <cell r="EL1577">
            <v>0</v>
          </cell>
          <cell r="EN1577">
            <v>0</v>
          </cell>
          <cell r="EP1577">
            <v>0</v>
          </cell>
          <cell r="ER1577">
            <v>0</v>
          </cell>
          <cell r="ET1577">
            <v>0</v>
          </cell>
          <cell r="EX1577">
            <v>0</v>
          </cell>
          <cell r="EZ1577">
            <v>0</v>
          </cell>
          <cell r="FD1577">
            <v>0</v>
          </cell>
          <cell r="FF1577">
            <v>0</v>
          </cell>
        </row>
        <row r="1578">
          <cell r="A1578" t="str">
            <v>ImportTysklandSverige</v>
          </cell>
          <cell r="B1578" t="str">
            <v>Sverige</v>
          </cell>
          <cell r="G1578">
            <v>600</v>
          </cell>
          <cell r="H1578">
            <v>0</v>
          </cell>
          <cell r="N1578">
            <v>-2021</v>
          </cell>
          <cell r="AK1578">
            <v>600</v>
          </cell>
          <cell r="AL1578">
            <v>0</v>
          </cell>
          <cell r="AN1578">
            <v>0</v>
          </cell>
          <cell r="AO1578">
            <v>0</v>
          </cell>
          <cell r="AP1578">
            <v>0</v>
          </cell>
          <cell r="AQ1578">
            <v>36</v>
          </cell>
          <cell r="BG1578" t="b">
            <v>0</v>
          </cell>
          <cell r="BO1578" t="b">
            <v>0</v>
          </cell>
          <cell r="CA1578" t="b">
            <v>0</v>
          </cell>
          <cell r="CB1578" t="b">
            <v>0</v>
          </cell>
          <cell r="CD1578" t="b">
            <v>0</v>
          </cell>
          <cell r="CE1578" t="b">
            <v>0</v>
          </cell>
          <cell r="CG1578" t="b">
            <v>0</v>
          </cell>
          <cell r="CH1578" t="b">
            <v>0</v>
          </cell>
          <cell r="CP1578">
            <v>0</v>
          </cell>
          <cell r="CT1578" t="b">
            <v>0</v>
          </cell>
          <cell r="CV1578" t="b">
            <v>0</v>
          </cell>
          <cell r="CX1578" t="b">
            <v>0</v>
          </cell>
          <cell r="CZ1578" t="b">
            <v>0</v>
          </cell>
          <cell r="DB1578" t="b">
            <v>0</v>
          </cell>
          <cell r="DD1578" t="b">
            <v>0</v>
          </cell>
          <cell r="DF1578" t="b">
            <v>0</v>
          </cell>
          <cell r="DH1578" t="b">
            <v>0</v>
          </cell>
          <cell r="DJ1578" t="b">
            <v>0</v>
          </cell>
          <cell r="DL1578" t="b">
            <v>0</v>
          </cell>
          <cell r="DN1578" t="b">
            <v>0</v>
          </cell>
          <cell r="DP1578" t="b">
            <v>0</v>
          </cell>
          <cell r="DV1578">
            <v>0</v>
          </cell>
          <cell r="DX1578">
            <v>0</v>
          </cell>
          <cell r="DZ1578">
            <v>0</v>
          </cell>
          <cell r="EB1578">
            <v>0</v>
          </cell>
          <cell r="ED1578">
            <v>0</v>
          </cell>
          <cell r="EF1578">
            <v>0</v>
          </cell>
          <cell r="EJ1578">
            <v>0</v>
          </cell>
          <cell r="EL1578">
            <v>0</v>
          </cell>
          <cell r="EN1578">
            <v>0</v>
          </cell>
          <cell r="EP1578">
            <v>0</v>
          </cell>
          <cell r="ER1578">
            <v>0</v>
          </cell>
          <cell r="ET1578">
            <v>0</v>
          </cell>
          <cell r="EX1578">
            <v>0</v>
          </cell>
          <cell r="EZ1578">
            <v>0</v>
          </cell>
          <cell r="FD1578">
            <v>0</v>
          </cell>
          <cell r="FF1578">
            <v>0</v>
          </cell>
        </row>
        <row r="1579">
          <cell r="A1579" t="str">
            <v>ImportTysklandSverige</v>
          </cell>
          <cell r="B1579" t="str">
            <v>Sverige</v>
          </cell>
          <cell r="G1579">
            <v>600</v>
          </cell>
          <cell r="H1579">
            <v>0</v>
          </cell>
          <cell r="N1579">
            <v>205</v>
          </cell>
          <cell r="AK1579">
            <v>600</v>
          </cell>
          <cell r="AL1579">
            <v>0</v>
          </cell>
          <cell r="AN1579">
            <v>0</v>
          </cell>
          <cell r="AO1579">
            <v>0</v>
          </cell>
          <cell r="AP1579">
            <v>0</v>
          </cell>
          <cell r="AQ1579">
            <v>36</v>
          </cell>
          <cell r="BG1579" t="b">
            <v>0</v>
          </cell>
          <cell r="BO1579" t="b">
            <v>0</v>
          </cell>
          <cell r="CA1579" t="b">
            <v>0</v>
          </cell>
          <cell r="CB1579" t="b">
            <v>0</v>
          </cell>
          <cell r="CD1579" t="b">
            <v>0</v>
          </cell>
          <cell r="CE1579" t="b">
            <v>0</v>
          </cell>
          <cell r="CG1579" t="b">
            <v>0</v>
          </cell>
          <cell r="CH1579" t="b">
            <v>0</v>
          </cell>
          <cell r="CP1579">
            <v>0</v>
          </cell>
          <cell r="CT1579" t="b">
            <v>0</v>
          </cell>
          <cell r="CV1579" t="b">
            <v>0</v>
          </cell>
          <cell r="CX1579" t="b">
            <v>0</v>
          </cell>
          <cell r="CZ1579" t="b">
            <v>0</v>
          </cell>
          <cell r="DB1579" t="b">
            <v>0</v>
          </cell>
          <cell r="DD1579" t="b">
            <v>0</v>
          </cell>
          <cell r="DF1579" t="b">
            <v>0</v>
          </cell>
          <cell r="DH1579" t="b">
            <v>0</v>
          </cell>
          <cell r="DJ1579" t="b">
            <v>0</v>
          </cell>
          <cell r="DL1579" t="b">
            <v>0</v>
          </cell>
          <cell r="DN1579" t="b">
            <v>0</v>
          </cell>
          <cell r="DP1579" t="b">
            <v>0</v>
          </cell>
          <cell r="DV1579">
            <v>0</v>
          </cell>
          <cell r="DX1579">
            <v>0</v>
          </cell>
          <cell r="DZ1579">
            <v>0</v>
          </cell>
          <cell r="EB1579">
            <v>0</v>
          </cell>
          <cell r="ED1579">
            <v>0</v>
          </cell>
          <cell r="EF1579">
            <v>0</v>
          </cell>
          <cell r="EJ1579">
            <v>0</v>
          </cell>
          <cell r="EL1579">
            <v>0</v>
          </cell>
          <cell r="EN1579">
            <v>0</v>
          </cell>
          <cell r="EP1579">
            <v>0</v>
          </cell>
          <cell r="ER1579">
            <v>0</v>
          </cell>
          <cell r="ET1579">
            <v>0</v>
          </cell>
          <cell r="EX1579">
            <v>0</v>
          </cell>
          <cell r="EZ1579">
            <v>0</v>
          </cell>
          <cell r="FD1579">
            <v>0</v>
          </cell>
          <cell r="FF1579">
            <v>0</v>
          </cell>
        </row>
        <row r="1580">
          <cell r="A1580" t="str">
            <v>ImportTysklandSverige</v>
          </cell>
          <cell r="B1580" t="str">
            <v>Sverige</v>
          </cell>
          <cell r="G1580">
            <v>600</v>
          </cell>
          <cell r="H1580">
            <v>0</v>
          </cell>
          <cell r="N1580">
            <v>1286</v>
          </cell>
          <cell r="AK1580">
            <v>270</v>
          </cell>
          <cell r="AL1580">
            <v>0</v>
          </cell>
          <cell r="AN1580">
            <v>0</v>
          </cell>
          <cell r="AO1580">
            <v>0</v>
          </cell>
          <cell r="AP1580">
            <v>0</v>
          </cell>
          <cell r="AQ1580">
            <v>0</v>
          </cell>
          <cell r="BG1580" t="b">
            <v>0</v>
          </cell>
          <cell r="BO1580" t="b">
            <v>0</v>
          </cell>
          <cell r="CA1580" t="b">
            <v>0</v>
          </cell>
          <cell r="CB1580" t="b">
            <v>0</v>
          </cell>
          <cell r="CD1580" t="b">
            <v>0</v>
          </cell>
          <cell r="CE1580" t="b">
            <v>0</v>
          </cell>
          <cell r="CG1580" t="b">
            <v>0</v>
          </cell>
          <cell r="CH1580" t="b">
            <v>0</v>
          </cell>
          <cell r="CP1580">
            <v>0</v>
          </cell>
          <cell r="CT1580" t="b">
            <v>0</v>
          </cell>
          <cell r="CV1580" t="b">
            <v>0</v>
          </cell>
          <cell r="CX1580" t="b">
            <v>0</v>
          </cell>
          <cell r="CZ1580" t="b">
            <v>0</v>
          </cell>
          <cell r="DB1580" t="b">
            <v>0</v>
          </cell>
          <cell r="DD1580" t="b">
            <v>0</v>
          </cell>
          <cell r="DF1580" t="b">
            <v>0</v>
          </cell>
          <cell r="DH1580" t="b">
            <v>0</v>
          </cell>
          <cell r="DJ1580" t="b">
            <v>0</v>
          </cell>
          <cell r="DL1580" t="b">
            <v>0</v>
          </cell>
          <cell r="DN1580" t="b">
            <v>0</v>
          </cell>
          <cell r="DP1580" t="b">
            <v>0</v>
          </cell>
          <cell r="DV1580">
            <v>0</v>
          </cell>
          <cell r="DX1580">
            <v>0</v>
          </cell>
          <cell r="DZ1580">
            <v>0</v>
          </cell>
          <cell r="EB1580">
            <v>0</v>
          </cell>
          <cell r="ED1580">
            <v>0</v>
          </cell>
          <cell r="EF1580">
            <v>0</v>
          </cell>
          <cell r="EJ1580">
            <v>0</v>
          </cell>
          <cell r="EL1580">
            <v>0</v>
          </cell>
          <cell r="EN1580">
            <v>0</v>
          </cell>
          <cell r="EP1580">
            <v>0</v>
          </cell>
          <cell r="ER1580">
            <v>0</v>
          </cell>
          <cell r="ET1580">
            <v>0</v>
          </cell>
          <cell r="EX1580">
            <v>0</v>
          </cell>
          <cell r="EZ1580">
            <v>0</v>
          </cell>
          <cell r="FD1580">
            <v>0</v>
          </cell>
          <cell r="FF1580">
            <v>0</v>
          </cell>
        </row>
        <row r="1581">
          <cell r="A1581" t="str">
            <v>ImportTysklandSverige</v>
          </cell>
          <cell r="B1581" t="str">
            <v>Sverige</v>
          </cell>
          <cell r="G1581">
            <v>600</v>
          </cell>
          <cell r="H1581">
            <v>0</v>
          </cell>
          <cell r="N1581">
            <v>-1419</v>
          </cell>
          <cell r="AK1581">
            <v>270</v>
          </cell>
          <cell r="AL1581">
            <v>0</v>
          </cell>
          <cell r="AN1581">
            <v>0</v>
          </cell>
          <cell r="AO1581">
            <v>0</v>
          </cell>
          <cell r="AP1581">
            <v>0</v>
          </cell>
          <cell r="AQ1581">
            <v>0</v>
          </cell>
          <cell r="BG1581" t="b">
            <v>0</v>
          </cell>
          <cell r="BO1581" t="b">
            <v>0</v>
          </cell>
          <cell r="CA1581" t="b">
            <v>0</v>
          </cell>
          <cell r="CB1581" t="b">
            <v>0</v>
          </cell>
          <cell r="CD1581" t="b">
            <v>0</v>
          </cell>
          <cell r="CE1581" t="b">
            <v>0</v>
          </cell>
          <cell r="CG1581" t="b">
            <v>0</v>
          </cell>
          <cell r="CH1581" t="b">
            <v>0</v>
          </cell>
          <cell r="CP1581">
            <v>0</v>
          </cell>
          <cell r="CT1581" t="b">
            <v>0</v>
          </cell>
          <cell r="CV1581" t="b">
            <v>0</v>
          </cell>
          <cell r="CX1581" t="b">
            <v>0</v>
          </cell>
          <cell r="CZ1581" t="b">
            <v>0</v>
          </cell>
          <cell r="DB1581" t="b">
            <v>0</v>
          </cell>
          <cell r="DD1581" t="b">
            <v>0</v>
          </cell>
          <cell r="DF1581" t="b">
            <v>0</v>
          </cell>
          <cell r="DH1581" t="b">
            <v>0</v>
          </cell>
          <cell r="DJ1581" t="b">
            <v>0</v>
          </cell>
          <cell r="DL1581" t="b">
            <v>0</v>
          </cell>
          <cell r="DN1581" t="b">
            <v>0</v>
          </cell>
          <cell r="DP1581" t="b">
            <v>0</v>
          </cell>
          <cell r="DV1581">
            <v>0</v>
          </cell>
          <cell r="DX1581">
            <v>0</v>
          </cell>
          <cell r="DZ1581">
            <v>0</v>
          </cell>
          <cell r="EB1581">
            <v>0</v>
          </cell>
          <cell r="ED1581">
            <v>0</v>
          </cell>
          <cell r="EF1581">
            <v>0</v>
          </cell>
          <cell r="EJ1581">
            <v>0</v>
          </cell>
          <cell r="EL1581">
            <v>0</v>
          </cell>
          <cell r="EN1581">
            <v>0</v>
          </cell>
          <cell r="EP1581">
            <v>0</v>
          </cell>
          <cell r="ER1581">
            <v>0</v>
          </cell>
          <cell r="ET1581">
            <v>0</v>
          </cell>
          <cell r="EX1581">
            <v>0</v>
          </cell>
          <cell r="EZ1581">
            <v>0</v>
          </cell>
          <cell r="FD1581">
            <v>0</v>
          </cell>
          <cell r="FF1581">
            <v>0</v>
          </cell>
        </row>
        <row r="1582">
          <cell r="A1582" t="str">
            <v>ImportTysklandSverige</v>
          </cell>
          <cell r="B1582" t="str">
            <v>Sverige</v>
          </cell>
          <cell r="G1582">
            <v>600</v>
          </cell>
          <cell r="H1582">
            <v>0</v>
          </cell>
          <cell r="N1582">
            <v>-237</v>
          </cell>
          <cell r="AK1582">
            <v>300</v>
          </cell>
          <cell r="AL1582">
            <v>0</v>
          </cell>
          <cell r="AN1582">
            <v>0</v>
          </cell>
          <cell r="AO1582">
            <v>0</v>
          </cell>
          <cell r="AP1582">
            <v>0</v>
          </cell>
          <cell r="AQ1582">
            <v>0</v>
          </cell>
          <cell r="BG1582" t="b">
            <v>0</v>
          </cell>
          <cell r="BO1582" t="b">
            <v>0</v>
          </cell>
          <cell r="CA1582" t="b">
            <v>0</v>
          </cell>
          <cell r="CB1582" t="b">
            <v>0</v>
          </cell>
          <cell r="CD1582" t="b">
            <v>0</v>
          </cell>
          <cell r="CE1582" t="b">
            <v>0</v>
          </cell>
          <cell r="CG1582" t="b">
            <v>0</v>
          </cell>
          <cell r="CH1582" t="b">
            <v>0</v>
          </cell>
          <cell r="CP1582">
            <v>0</v>
          </cell>
          <cell r="CT1582" t="b">
            <v>0</v>
          </cell>
          <cell r="CV1582" t="b">
            <v>0</v>
          </cell>
          <cell r="CX1582" t="b">
            <v>0</v>
          </cell>
          <cell r="CZ1582" t="b">
            <v>0</v>
          </cell>
          <cell r="DB1582" t="b">
            <v>0</v>
          </cell>
          <cell r="DD1582" t="b">
            <v>0</v>
          </cell>
          <cell r="DF1582" t="b">
            <v>0</v>
          </cell>
          <cell r="DH1582" t="b">
            <v>0</v>
          </cell>
          <cell r="DJ1582" t="b">
            <v>0</v>
          </cell>
          <cell r="DL1582" t="b">
            <v>0</v>
          </cell>
          <cell r="DN1582" t="b">
            <v>0</v>
          </cell>
          <cell r="DP1582" t="b">
            <v>0</v>
          </cell>
          <cell r="DV1582">
            <v>0</v>
          </cell>
          <cell r="DX1582">
            <v>0</v>
          </cell>
          <cell r="DZ1582">
            <v>0</v>
          </cell>
          <cell r="EB1582">
            <v>0</v>
          </cell>
          <cell r="ED1582">
            <v>0</v>
          </cell>
          <cell r="EF1582">
            <v>0</v>
          </cell>
          <cell r="EJ1582">
            <v>0</v>
          </cell>
          <cell r="EL1582">
            <v>0</v>
          </cell>
          <cell r="EN1582">
            <v>0</v>
          </cell>
          <cell r="EP1582">
            <v>0</v>
          </cell>
          <cell r="ER1582">
            <v>0</v>
          </cell>
          <cell r="ET1582">
            <v>0</v>
          </cell>
          <cell r="EX1582">
            <v>0</v>
          </cell>
          <cell r="EZ1582">
            <v>0</v>
          </cell>
          <cell r="FD1582">
            <v>0</v>
          </cell>
          <cell r="FF1582">
            <v>0</v>
          </cell>
        </row>
        <row r="1583">
          <cell r="A1583" t="str">
            <v>ImportTysklandSverige</v>
          </cell>
          <cell r="B1583" t="str">
            <v>Sverige</v>
          </cell>
          <cell r="G1583">
            <v>600</v>
          </cell>
          <cell r="H1583">
            <v>0</v>
          </cell>
          <cell r="N1583">
            <v>-437</v>
          </cell>
          <cell r="AK1583">
            <v>270</v>
          </cell>
          <cell r="AL1583">
            <v>0</v>
          </cell>
          <cell r="AN1583">
            <v>0</v>
          </cell>
          <cell r="AO1583">
            <v>0</v>
          </cell>
          <cell r="AP1583">
            <v>0</v>
          </cell>
          <cell r="AQ1583">
            <v>0</v>
          </cell>
          <cell r="BG1583" t="b">
            <v>0</v>
          </cell>
          <cell r="BO1583" t="b">
            <v>0</v>
          </cell>
          <cell r="CA1583" t="b">
            <v>0</v>
          </cell>
          <cell r="CB1583" t="b">
            <v>0</v>
          </cell>
          <cell r="CD1583" t="b">
            <v>0</v>
          </cell>
          <cell r="CE1583" t="b">
            <v>0</v>
          </cell>
          <cell r="CG1583" t="b">
            <v>0</v>
          </cell>
          <cell r="CH1583" t="b">
            <v>0</v>
          </cell>
          <cell r="CP1583">
            <v>0</v>
          </cell>
          <cell r="CT1583" t="b">
            <v>0</v>
          </cell>
          <cell r="CV1583" t="b">
            <v>0</v>
          </cell>
          <cell r="CX1583" t="b">
            <v>0</v>
          </cell>
          <cell r="CZ1583" t="b">
            <v>0</v>
          </cell>
          <cell r="DB1583" t="b">
            <v>0</v>
          </cell>
          <cell r="DD1583" t="b">
            <v>0</v>
          </cell>
          <cell r="DF1583" t="b">
            <v>0</v>
          </cell>
          <cell r="DH1583" t="b">
            <v>0</v>
          </cell>
          <cell r="DJ1583" t="b">
            <v>0</v>
          </cell>
          <cell r="DL1583" t="b">
            <v>0</v>
          </cell>
          <cell r="DN1583" t="b">
            <v>0</v>
          </cell>
          <cell r="DP1583" t="b">
            <v>0</v>
          </cell>
          <cell r="DV1583">
            <v>0</v>
          </cell>
          <cell r="DX1583">
            <v>0</v>
          </cell>
          <cell r="DZ1583">
            <v>0</v>
          </cell>
          <cell r="EB1583">
            <v>0</v>
          </cell>
          <cell r="ED1583">
            <v>0</v>
          </cell>
          <cell r="EF1583">
            <v>0</v>
          </cell>
          <cell r="EJ1583">
            <v>0</v>
          </cell>
          <cell r="EL1583">
            <v>0</v>
          </cell>
          <cell r="EN1583">
            <v>0</v>
          </cell>
          <cell r="EP1583">
            <v>0</v>
          </cell>
          <cell r="ER1583">
            <v>0</v>
          </cell>
          <cell r="ET1583">
            <v>0</v>
          </cell>
          <cell r="EX1583">
            <v>0</v>
          </cell>
          <cell r="EZ1583">
            <v>0</v>
          </cell>
          <cell r="FD1583">
            <v>0</v>
          </cell>
          <cell r="FF1583">
            <v>0</v>
          </cell>
        </row>
        <row r="1584">
          <cell r="A1584" t="str">
            <v>ImportTysklandSverige</v>
          </cell>
          <cell r="B1584" t="str">
            <v>Sverige</v>
          </cell>
          <cell r="G1584">
            <v>600</v>
          </cell>
          <cell r="H1584">
            <v>0</v>
          </cell>
          <cell r="N1584">
            <v>-637</v>
          </cell>
          <cell r="AK1584">
            <v>240</v>
          </cell>
          <cell r="AL1584">
            <v>0</v>
          </cell>
          <cell r="AN1584">
            <v>0</v>
          </cell>
          <cell r="AO1584">
            <v>0</v>
          </cell>
          <cell r="AP1584">
            <v>0</v>
          </cell>
          <cell r="AQ1584">
            <v>0</v>
          </cell>
          <cell r="BG1584" t="b">
            <v>0</v>
          </cell>
          <cell r="BO1584" t="b">
            <v>0</v>
          </cell>
          <cell r="CA1584" t="b">
            <v>0</v>
          </cell>
          <cell r="CB1584" t="b">
            <v>0</v>
          </cell>
          <cell r="CD1584" t="b">
            <v>0</v>
          </cell>
          <cell r="CE1584" t="b">
            <v>0</v>
          </cell>
          <cell r="CG1584" t="b">
            <v>0</v>
          </cell>
          <cell r="CH1584" t="b">
            <v>0</v>
          </cell>
          <cell r="CP1584">
            <v>0</v>
          </cell>
          <cell r="CT1584" t="b">
            <v>0</v>
          </cell>
          <cell r="CV1584" t="b">
            <v>0</v>
          </cell>
          <cell r="CX1584" t="b">
            <v>0</v>
          </cell>
          <cell r="CZ1584" t="b">
            <v>0</v>
          </cell>
          <cell r="DB1584" t="b">
            <v>0</v>
          </cell>
          <cell r="DD1584" t="b">
            <v>0</v>
          </cell>
          <cell r="DF1584" t="b">
            <v>0</v>
          </cell>
          <cell r="DH1584" t="b">
            <v>0</v>
          </cell>
          <cell r="DJ1584" t="b">
            <v>0</v>
          </cell>
          <cell r="DL1584" t="b">
            <v>0</v>
          </cell>
          <cell r="DN1584" t="b">
            <v>0</v>
          </cell>
          <cell r="DP1584" t="b">
            <v>0</v>
          </cell>
          <cell r="DV1584">
            <v>0</v>
          </cell>
          <cell r="DX1584">
            <v>0</v>
          </cell>
          <cell r="DZ1584">
            <v>0</v>
          </cell>
          <cell r="EB1584">
            <v>0</v>
          </cell>
          <cell r="ED1584">
            <v>0</v>
          </cell>
          <cell r="EF1584">
            <v>0</v>
          </cell>
          <cell r="EJ1584">
            <v>0</v>
          </cell>
          <cell r="EL1584">
            <v>0</v>
          </cell>
          <cell r="EN1584">
            <v>0</v>
          </cell>
          <cell r="EP1584">
            <v>0</v>
          </cell>
          <cell r="ER1584">
            <v>0</v>
          </cell>
          <cell r="ET1584">
            <v>0</v>
          </cell>
          <cell r="EX1584">
            <v>0</v>
          </cell>
          <cell r="EZ1584">
            <v>0</v>
          </cell>
          <cell r="FD1584">
            <v>0</v>
          </cell>
          <cell r="FF1584">
            <v>0</v>
          </cell>
        </row>
        <row r="1585">
          <cell r="A1585" t="str">
            <v>ImportTysklandSverige</v>
          </cell>
          <cell r="B1585" t="str">
            <v>Sverige</v>
          </cell>
          <cell r="G1585">
            <v>600</v>
          </cell>
          <cell r="H1585">
            <v>0</v>
          </cell>
          <cell r="N1585">
            <v>-837</v>
          </cell>
          <cell r="AK1585">
            <v>210.00000000000003</v>
          </cell>
          <cell r="AL1585">
            <v>0</v>
          </cell>
          <cell r="AN1585">
            <v>0</v>
          </cell>
          <cell r="AO1585">
            <v>0</v>
          </cell>
          <cell r="AP1585">
            <v>0</v>
          </cell>
          <cell r="AQ1585">
            <v>0</v>
          </cell>
          <cell r="BG1585" t="b">
            <v>0</v>
          </cell>
          <cell r="BO1585" t="b">
            <v>0</v>
          </cell>
          <cell r="CA1585" t="b">
            <v>0</v>
          </cell>
          <cell r="CB1585" t="b">
            <v>0</v>
          </cell>
          <cell r="CD1585" t="b">
            <v>0</v>
          </cell>
          <cell r="CE1585" t="b">
            <v>0</v>
          </cell>
          <cell r="CG1585" t="b">
            <v>0</v>
          </cell>
          <cell r="CH1585" t="b">
            <v>0</v>
          </cell>
          <cell r="CP1585">
            <v>0</v>
          </cell>
          <cell r="CT1585" t="b">
            <v>0</v>
          </cell>
          <cell r="CV1585" t="b">
            <v>0</v>
          </cell>
          <cell r="CX1585" t="b">
            <v>0</v>
          </cell>
          <cell r="CZ1585" t="b">
            <v>0</v>
          </cell>
          <cell r="DB1585" t="b">
            <v>0</v>
          </cell>
          <cell r="DD1585" t="b">
            <v>0</v>
          </cell>
          <cell r="DF1585" t="b">
            <v>0</v>
          </cell>
          <cell r="DH1585" t="b">
            <v>0</v>
          </cell>
          <cell r="DJ1585" t="b">
            <v>0</v>
          </cell>
          <cell r="DL1585" t="b">
            <v>0</v>
          </cell>
          <cell r="DN1585" t="b">
            <v>0</v>
          </cell>
          <cell r="DP1585" t="b">
            <v>0</v>
          </cell>
          <cell r="DV1585">
            <v>0</v>
          </cell>
          <cell r="DX1585">
            <v>0</v>
          </cell>
          <cell r="DZ1585">
            <v>0</v>
          </cell>
          <cell r="EB1585">
            <v>0</v>
          </cell>
          <cell r="ED1585">
            <v>0</v>
          </cell>
          <cell r="EF1585">
            <v>0</v>
          </cell>
          <cell r="EJ1585">
            <v>0</v>
          </cell>
          <cell r="EL1585">
            <v>0</v>
          </cell>
          <cell r="EN1585">
            <v>0</v>
          </cell>
          <cell r="EP1585">
            <v>0</v>
          </cell>
          <cell r="ER1585">
            <v>0</v>
          </cell>
          <cell r="ET1585">
            <v>0</v>
          </cell>
          <cell r="EX1585">
            <v>0</v>
          </cell>
          <cell r="EZ1585">
            <v>0</v>
          </cell>
          <cell r="FD1585">
            <v>0</v>
          </cell>
          <cell r="FF1585">
            <v>0</v>
          </cell>
        </row>
        <row r="1586">
          <cell r="A1586" t="str">
            <v>ImportTysklandSverige</v>
          </cell>
          <cell r="B1586" t="str">
            <v>Sverige</v>
          </cell>
          <cell r="G1586">
            <v>600</v>
          </cell>
          <cell r="H1586">
            <v>0</v>
          </cell>
          <cell r="N1586">
            <v>-1037</v>
          </cell>
          <cell r="AK1586">
            <v>180.00000000000003</v>
          </cell>
          <cell r="AL1586">
            <v>0</v>
          </cell>
          <cell r="AN1586">
            <v>0</v>
          </cell>
          <cell r="AO1586">
            <v>0</v>
          </cell>
          <cell r="AP1586">
            <v>0</v>
          </cell>
          <cell r="AQ1586">
            <v>0</v>
          </cell>
          <cell r="BG1586" t="b">
            <v>0</v>
          </cell>
          <cell r="BO1586" t="b">
            <v>0</v>
          </cell>
          <cell r="CA1586" t="b">
            <v>0</v>
          </cell>
          <cell r="CB1586" t="b">
            <v>0</v>
          </cell>
          <cell r="CD1586" t="b">
            <v>0</v>
          </cell>
          <cell r="CE1586" t="b">
            <v>0</v>
          </cell>
          <cell r="CG1586" t="b">
            <v>0</v>
          </cell>
          <cell r="CH1586" t="b">
            <v>0</v>
          </cell>
          <cell r="CP1586">
            <v>0</v>
          </cell>
          <cell r="CT1586" t="b">
            <v>0</v>
          </cell>
          <cell r="CV1586" t="b">
            <v>0</v>
          </cell>
          <cell r="CX1586" t="b">
            <v>0</v>
          </cell>
          <cell r="CZ1586" t="b">
            <v>0</v>
          </cell>
          <cell r="DB1586" t="b">
            <v>0</v>
          </cell>
          <cell r="DD1586" t="b">
            <v>0</v>
          </cell>
          <cell r="DF1586" t="b">
            <v>0</v>
          </cell>
          <cell r="DH1586" t="b">
            <v>0</v>
          </cell>
          <cell r="DJ1586" t="b">
            <v>0</v>
          </cell>
          <cell r="DL1586" t="b">
            <v>0</v>
          </cell>
          <cell r="DN1586" t="b">
            <v>0</v>
          </cell>
          <cell r="DP1586" t="b">
            <v>0</v>
          </cell>
          <cell r="DV1586">
            <v>0</v>
          </cell>
          <cell r="DX1586">
            <v>0</v>
          </cell>
          <cell r="DZ1586">
            <v>0</v>
          </cell>
          <cell r="EB1586">
            <v>0</v>
          </cell>
          <cell r="ED1586">
            <v>0</v>
          </cell>
          <cell r="EF1586">
            <v>0</v>
          </cell>
          <cell r="EJ1586">
            <v>0</v>
          </cell>
          <cell r="EL1586">
            <v>0</v>
          </cell>
          <cell r="EN1586">
            <v>0</v>
          </cell>
          <cell r="EP1586">
            <v>0</v>
          </cell>
          <cell r="ER1586">
            <v>0</v>
          </cell>
          <cell r="ET1586">
            <v>0</v>
          </cell>
          <cell r="EX1586">
            <v>0</v>
          </cell>
          <cell r="EZ1586">
            <v>0</v>
          </cell>
          <cell r="FD1586">
            <v>0</v>
          </cell>
          <cell r="FF1586">
            <v>0</v>
          </cell>
        </row>
        <row r="1587">
          <cell r="A1587" t="str">
            <v>ImportTysklandSverige</v>
          </cell>
          <cell r="B1587" t="str">
            <v>Sverige</v>
          </cell>
          <cell r="G1587">
            <v>600</v>
          </cell>
          <cell r="H1587">
            <v>0</v>
          </cell>
          <cell r="N1587">
            <v>-1237</v>
          </cell>
          <cell r="AK1587">
            <v>150.00000000000003</v>
          </cell>
          <cell r="AL1587">
            <v>0</v>
          </cell>
          <cell r="AN1587">
            <v>0</v>
          </cell>
          <cell r="AO1587">
            <v>0</v>
          </cell>
          <cell r="AP1587">
            <v>0</v>
          </cell>
          <cell r="AQ1587">
            <v>0</v>
          </cell>
          <cell r="BG1587" t="b">
            <v>0</v>
          </cell>
          <cell r="BO1587" t="b">
            <v>0</v>
          </cell>
          <cell r="CA1587" t="b">
            <v>0</v>
          </cell>
          <cell r="CB1587" t="b">
            <v>0</v>
          </cell>
          <cell r="CD1587" t="b">
            <v>0</v>
          </cell>
          <cell r="CE1587" t="b">
            <v>0</v>
          </cell>
          <cell r="CG1587" t="b">
            <v>0</v>
          </cell>
          <cell r="CH1587" t="b">
            <v>0</v>
          </cell>
          <cell r="CP1587">
            <v>0</v>
          </cell>
          <cell r="CT1587" t="b">
            <v>0</v>
          </cell>
          <cell r="CV1587" t="b">
            <v>0</v>
          </cell>
          <cell r="CX1587" t="b">
            <v>0</v>
          </cell>
          <cell r="CZ1587" t="b">
            <v>0</v>
          </cell>
          <cell r="DB1587" t="b">
            <v>0</v>
          </cell>
          <cell r="DD1587" t="b">
            <v>0</v>
          </cell>
          <cell r="DF1587" t="b">
            <v>0</v>
          </cell>
          <cell r="DH1587" t="b">
            <v>0</v>
          </cell>
          <cell r="DJ1587" t="b">
            <v>0</v>
          </cell>
          <cell r="DL1587" t="b">
            <v>0</v>
          </cell>
          <cell r="DN1587" t="b">
            <v>0</v>
          </cell>
          <cell r="DP1587" t="b">
            <v>0</v>
          </cell>
          <cell r="DV1587">
            <v>0</v>
          </cell>
          <cell r="DX1587">
            <v>0</v>
          </cell>
          <cell r="DZ1587">
            <v>0</v>
          </cell>
          <cell r="EB1587">
            <v>0</v>
          </cell>
          <cell r="ED1587">
            <v>0</v>
          </cell>
          <cell r="EF1587">
            <v>0</v>
          </cell>
          <cell r="EJ1587">
            <v>0</v>
          </cell>
          <cell r="EL1587">
            <v>0</v>
          </cell>
          <cell r="EN1587">
            <v>0</v>
          </cell>
          <cell r="EP1587">
            <v>0</v>
          </cell>
          <cell r="ER1587">
            <v>0</v>
          </cell>
          <cell r="ET1587">
            <v>0</v>
          </cell>
          <cell r="EX1587">
            <v>0</v>
          </cell>
          <cell r="EZ1587">
            <v>0</v>
          </cell>
          <cell r="FD1587">
            <v>0</v>
          </cell>
          <cell r="FF1587">
            <v>0</v>
          </cell>
        </row>
        <row r="1588">
          <cell r="A1588" t="str">
            <v>ImportTysklandSverige</v>
          </cell>
          <cell r="B1588" t="str">
            <v>Sverige</v>
          </cell>
          <cell r="G1588">
            <v>600</v>
          </cell>
          <cell r="H1588">
            <v>0</v>
          </cell>
          <cell r="N1588">
            <v>-1437</v>
          </cell>
          <cell r="AK1588">
            <v>120.00000000000004</v>
          </cell>
          <cell r="AL1588">
            <v>0</v>
          </cell>
          <cell r="AN1588">
            <v>0</v>
          </cell>
          <cell r="AO1588">
            <v>0</v>
          </cell>
          <cell r="AP1588">
            <v>0</v>
          </cell>
          <cell r="AQ1588">
            <v>0</v>
          </cell>
          <cell r="BG1588" t="b">
            <v>0</v>
          </cell>
          <cell r="BO1588" t="b">
            <v>0</v>
          </cell>
          <cell r="CA1588" t="b">
            <v>0</v>
          </cell>
          <cell r="CB1588" t="b">
            <v>0</v>
          </cell>
          <cell r="CD1588" t="b">
            <v>0</v>
          </cell>
          <cell r="CE1588" t="b">
            <v>0</v>
          </cell>
          <cell r="CG1588" t="b">
            <v>0</v>
          </cell>
          <cell r="CH1588" t="b">
            <v>0</v>
          </cell>
          <cell r="CP1588">
            <v>0</v>
          </cell>
          <cell r="CT1588" t="b">
            <v>0</v>
          </cell>
          <cell r="CV1588" t="b">
            <v>0</v>
          </cell>
          <cell r="CX1588" t="b">
            <v>0</v>
          </cell>
          <cell r="CZ1588" t="b">
            <v>0</v>
          </cell>
          <cell r="DB1588" t="b">
            <v>0</v>
          </cell>
          <cell r="DD1588" t="b">
            <v>0</v>
          </cell>
          <cell r="DF1588" t="b">
            <v>0</v>
          </cell>
          <cell r="DH1588" t="b">
            <v>0</v>
          </cell>
          <cell r="DJ1588" t="b">
            <v>0</v>
          </cell>
          <cell r="DL1588" t="b">
            <v>0</v>
          </cell>
          <cell r="DN1588" t="b">
            <v>0</v>
          </cell>
          <cell r="DP1588" t="b">
            <v>0</v>
          </cell>
          <cell r="DV1588">
            <v>0</v>
          </cell>
          <cell r="DX1588">
            <v>0</v>
          </cell>
          <cell r="DZ1588">
            <v>0</v>
          </cell>
          <cell r="EB1588">
            <v>0</v>
          </cell>
          <cell r="ED1588">
            <v>0</v>
          </cell>
          <cell r="EF1588">
            <v>0</v>
          </cell>
          <cell r="EJ1588">
            <v>0</v>
          </cell>
          <cell r="EL1588">
            <v>0</v>
          </cell>
          <cell r="EN1588">
            <v>0</v>
          </cell>
          <cell r="EP1588">
            <v>0</v>
          </cell>
          <cell r="ER1588">
            <v>0</v>
          </cell>
          <cell r="ET1588">
            <v>0</v>
          </cell>
          <cell r="EX1588">
            <v>0</v>
          </cell>
          <cell r="EZ1588">
            <v>0</v>
          </cell>
          <cell r="FD1588">
            <v>0</v>
          </cell>
          <cell r="FF1588">
            <v>0</v>
          </cell>
        </row>
        <row r="1589">
          <cell r="A1589" t="str">
            <v>ImportTysklandSverige</v>
          </cell>
          <cell r="B1589" t="str">
            <v>Sverige</v>
          </cell>
          <cell r="G1589">
            <v>600</v>
          </cell>
          <cell r="H1589">
            <v>0</v>
          </cell>
          <cell r="N1589">
            <v>-1637</v>
          </cell>
          <cell r="AK1589">
            <v>90.000000000000043</v>
          </cell>
          <cell r="AL1589">
            <v>0</v>
          </cell>
          <cell r="AN1589">
            <v>0</v>
          </cell>
          <cell r="AO1589">
            <v>0</v>
          </cell>
          <cell r="AP1589">
            <v>0</v>
          </cell>
          <cell r="AQ1589">
            <v>0</v>
          </cell>
          <cell r="BG1589" t="b">
            <v>0</v>
          </cell>
          <cell r="BO1589" t="b">
            <v>0</v>
          </cell>
          <cell r="CA1589" t="b">
            <v>0</v>
          </cell>
          <cell r="CB1589" t="b">
            <v>0</v>
          </cell>
          <cell r="CD1589" t="b">
            <v>0</v>
          </cell>
          <cell r="CE1589" t="b">
            <v>0</v>
          </cell>
          <cell r="CG1589" t="b">
            <v>0</v>
          </cell>
          <cell r="CH1589" t="b">
            <v>0</v>
          </cell>
          <cell r="CP1589">
            <v>0</v>
          </cell>
          <cell r="CT1589" t="b">
            <v>0</v>
          </cell>
          <cell r="CV1589" t="b">
            <v>0</v>
          </cell>
          <cell r="CX1589" t="b">
            <v>0</v>
          </cell>
          <cell r="CZ1589" t="b">
            <v>0</v>
          </cell>
          <cell r="DB1589" t="b">
            <v>0</v>
          </cell>
          <cell r="DD1589" t="b">
            <v>0</v>
          </cell>
          <cell r="DF1589" t="b">
            <v>0</v>
          </cell>
          <cell r="DH1589" t="b">
            <v>0</v>
          </cell>
          <cell r="DJ1589" t="b">
            <v>0</v>
          </cell>
          <cell r="DL1589" t="b">
            <v>0</v>
          </cell>
          <cell r="DN1589" t="b">
            <v>0</v>
          </cell>
          <cell r="DP1589" t="b">
            <v>0</v>
          </cell>
          <cell r="DV1589">
            <v>0</v>
          </cell>
          <cell r="DX1589">
            <v>0</v>
          </cell>
          <cell r="DZ1589">
            <v>0</v>
          </cell>
          <cell r="EB1589">
            <v>0</v>
          </cell>
          <cell r="ED1589">
            <v>0</v>
          </cell>
          <cell r="EF1589">
            <v>0</v>
          </cell>
          <cell r="EJ1589">
            <v>0</v>
          </cell>
          <cell r="EL1589">
            <v>0</v>
          </cell>
          <cell r="EN1589">
            <v>0</v>
          </cell>
          <cell r="EP1589">
            <v>0</v>
          </cell>
          <cell r="ER1589">
            <v>0</v>
          </cell>
          <cell r="ET1589">
            <v>0</v>
          </cell>
          <cell r="EX1589">
            <v>0</v>
          </cell>
          <cell r="EZ1589">
            <v>0</v>
          </cell>
          <cell r="FD1589">
            <v>0</v>
          </cell>
          <cell r="FF1589">
            <v>0</v>
          </cell>
        </row>
        <row r="1590">
          <cell r="A1590" t="str">
            <v>ImportTysklandSverige</v>
          </cell>
          <cell r="B1590" t="str">
            <v>Sverige</v>
          </cell>
          <cell r="G1590">
            <v>600</v>
          </cell>
          <cell r="H1590">
            <v>0</v>
          </cell>
          <cell r="N1590">
            <v>-1837</v>
          </cell>
          <cell r="AK1590">
            <v>60</v>
          </cell>
          <cell r="AL1590">
            <v>0</v>
          </cell>
          <cell r="AN1590">
            <v>0</v>
          </cell>
          <cell r="AO1590">
            <v>0</v>
          </cell>
          <cell r="AP1590">
            <v>0</v>
          </cell>
          <cell r="AQ1590">
            <v>0</v>
          </cell>
          <cell r="BG1590" t="b">
            <v>0</v>
          </cell>
          <cell r="BO1590" t="b">
            <v>0</v>
          </cell>
          <cell r="CA1590" t="b">
            <v>0</v>
          </cell>
          <cell r="CB1590" t="b">
            <v>0</v>
          </cell>
          <cell r="CD1590" t="b">
            <v>0</v>
          </cell>
          <cell r="CE1590" t="b">
            <v>0</v>
          </cell>
          <cell r="CG1590" t="b">
            <v>0</v>
          </cell>
          <cell r="CH1590" t="b">
            <v>0</v>
          </cell>
          <cell r="CP1590">
            <v>0</v>
          </cell>
          <cell r="CT1590" t="b">
            <v>0</v>
          </cell>
          <cell r="CV1590" t="b">
            <v>0</v>
          </cell>
          <cell r="CX1590" t="b">
            <v>0</v>
          </cell>
          <cell r="CZ1590" t="b">
            <v>0</v>
          </cell>
          <cell r="DB1590" t="b">
            <v>0</v>
          </cell>
          <cell r="DD1590" t="b">
            <v>0</v>
          </cell>
          <cell r="DF1590" t="b">
            <v>0</v>
          </cell>
          <cell r="DH1590" t="b">
            <v>0</v>
          </cell>
          <cell r="DJ1590" t="b">
            <v>0</v>
          </cell>
          <cell r="DL1590" t="b">
            <v>0</v>
          </cell>
          <cell r="DN1590" t="b">
            <v>0</v>
          </cell>
          <cell r="DP1590" t="b">
            <v>0</v>
          </cell>
          <cell r="DV1590">
            <v>0</v>
          </cell>
          <cell r="DX1590">
            <v>0</v>
          </cell>
          <cell r="DZ1590">
            <v>0</v>
          </cell>
          <cell r="EB1590">
            <v>0</v>
          </cell>
          <cell r="ED1590">
            <v>0</v>
          </cell>
          <cell r="EF1590">
            <v>0</v>
          </cell>
          <cell r="EJ1590">
            <v>0</v>
          </cell>
          <cell r="EL1590">
            <v>0</v>
          </cell>
          <cell r="EN1590">
            <v>0</v>
          </cell>
          <cell r="EP1590">
            <v>0</v>
          </cell>
          <cell r="ER1590">
            <v>0</v>
          </cell>
          <cell r="ET1590">
            <v>0</v>
          </cell>
          <cell r="EX1590">
            <v>0</v>
          </cell>
          <cell r="EZ1590">
            <v>0</v>
          </cell>
          <cell r="FD1590">
            <v>0</v>
          </cell>
          <cell r="FF1590">
            <v>0</v>
          </cell>
        </row>
        <row r="1591">
          <cell r="A1591" t="str">
            <v>ImportTysklandSverige</v>
          </cell>
          <cell r="B1591" t="str">
            <v>Sverige</v>
          </cell>
          <cell r="G1591">
            <v>600</v>
          </cell>
          <cell r="H1591">
            <v>0</v>
          </cell>
          <cell r="N1591">
            <v>-2037</v>
          </cell>
          <cell r="AK1591">
            <v>60</v>
          </cell>
          <cell r="AL1591">
            <v>0</v>
          </cell>
          <cell r="AN1591">
            <v>0</v>
          </cell>
          <cell r="AO1591">
            <v>0</v>
          </cell>
          <cell r="AP1591">
            <v>0</v>
          </cell>
          <cell r="AQ1591">
            <v>0</v>
          </cell>
          <cell r="BG1591" t="b">
            <v>0</v>
          </cell>
          <cell r="BO1591" t="b">
            <v>0</v>
          </cell>
          <cell r="CA1591" t="b">
            <v>0</v>
          </cell>
          <cell r="CB1591" t="b">
            <v>0</v>
          </cell>
          <cell r="CD1591" t="b">
            <v>0</v>
          </cell>
          <cell r="CE1591" t="b">
            <v>0</v>
          </cell>
          <cell r="CG1591" t="b">
            <v>0</v>
          </cell>
          <cell r="CH1591" t="b">
            <v>0</v>
          </cell>
          <cell r="CP1591">
            <v>0</v>
          </cell>
          <cell r="CT1591" t="b">
            <v>0</v>
          </cell>
          <cell r="CV1591" t="b">
            <v>0</v>
          </cell>
          <cell r="CX1591" t="b">
            <v>0</v>
          </cell>
          <cell r="CZ1591" t="b">
            <v>0</v>
          </cell>
          <cell r="DB1591" t="b">
            <v>0</v>
          </cell>
          <cell r="DD1591" t="b">
            <v>0</v>
          </cell>
          <cell r="DF1591" t="b">
            <v>0</v>
          </cell>
          <cell r="DH1591" t="b">
            <v>0</v>
          </cell>
          <cell r="DJ1591" t="b">
            <v>0</v>
          </cell>
          <cell r="DL1591" t="b">
            <v>0</v>
          </cell>
          <cell r="DN1591" t="b">
            <v>0</v>
          </cell>
          <cell r="DP1591" t="b">
            <v>0</v>
          </cell>
          <cell r="DV1591">
            <v>0</v>
          </cell>
          <cell r="DX1591">
            <v>0</v>
          </cell>
          <cell r="DZ1591">
            <v>0</v>
          </cell>
          <cell r="EB1591">
            <v>0</v>
          </cell>
          <cell r="ED1591">
            <v>0</v>
          </cell>
          <cell r="EF1591">
            <v>0</v>
          </cell>
          <cell r="EJ1591">
            <v>0</v>
          </cell>
          <cell r="EL1591">
            <v>0</v>
          </cell>
          <cell r="EN1591">
            <v>0</v>
          </cell>
          <cell r="EP1591">
            <v>0</v>
          </cell>
          <cell r="ER1591">
            <v>0</v>
          </cell>
          <cell r="ET1591">
            <v>0</v>
          </cell>
          <cell r="EX1591">
            <v>0</v>
          </cell>
          <cell r="EZ1591">
            <v>0</v>
          </cell>
          <cell r="FD1591">
            <v>0</v>
          </cell>
          <cell r="FF1591">
            <v>0</v>
          </cell>
        </row>
        <row r="1592">
          <cell r="A1592" t="str">
            <v>ImportTysklandSverige</v>
          </cell>
          <cell r="B1592" t="str">
            <v>Sverige</v>
          </cell>
          <cell r="G1592">
            <v>600</v>
          </cell>
          <cell r="H1592">
            <v>0</v>
          </cell>
          <cell r="N1592">
            <v>-2237</v>
          </cell>
          <cell r="AK1592">
            <v>60</v>
          </cell>
          <cell r="AL1592">
            <v>0</v>
          </cell>
          <cell r="AN1592">
            <v>0</v>
          </cell>
          <cell r="AO1592">
            <v>0</v>
          </cell>
          <cell r="AP1592">
            <v>0</v>
          </cell>
          <cell r="AQ1592">
            <v>0</v>
          </cell>
          <cell r="BG1592" t="b">
            <v>0</v>
          </cell>
          <cell r="BO1592" t="b">
            <v>0</v>
          </cell>
          <cell r="CA1592" t="b">
            <v>0</v>
          </cell>
          <cell r="CB1592" t="b">
            <v>0</v>
          </cell>
          <cell r="CD1592" t="b">
            <v>0</v>
          </cell>
          <cell r="CE1592" t="b">
            <v>0</v>
          </cell>
          <cell r="CG1592" t="b">
            <v>0</v>
          </cell>
          <cell r="CH1592" t="b">
            <v>0</v>
          </cell>
          <cell r="CP1592">
            <v>0</v>
          </cell>
          <cell r="CT1592" t="b">
            <v>0</v>
          </cell>
          <cell r="CV1592" t="b">
            <v>0</v>
          </cell>
          <cell r="CX1592" t="b">
            <v>0</v>
          </cell>
          <cell r="CZ1592" t="b">
            <v>0</v>
          </cell>
          <cell r="DB1592" t="b">
            <v>0</v>
          </cell>
          <cell r="DD1592" t="b">
            <v>0</v>
          </cell>
          <cell r="DF1592" t="b">
            <v>0</v>
          </cell>
          <cell r="DH1592" t="b">
            <v>0</v>
          </cell>
          <cell r="DJ1592" t="b">
            <v>0</v>
          </cell>
          <cell r="DL1592" t="b">
            <v>0</v>
          </cell>
          <cell r="DN1592" t="b">
            <v>0</v>
          </cell>
          <cell r="DP1592" t="b">
            <v>0</v>
          </cell>
          <cell r="DV1592">
            <v>0</v>
          </cell>
          <cell r="DX1592">
            <v>0</v>
          </cell>
          <cell r="DZ1592">
            <v>0</v>
          </cell>
          <cell r="EB1592">
            <v>0</v>
          </cell>
          <cell r="ED1592">
            <v>0</v>
          </cell>
          <cell r="EF1592">
            <v>0</v>
          </cell>
          <cell r="EJ1592">
            <v>0</v>
          </cell>
          <cell r="EL1592">
            <v>0</v>
          </cell>
          <cell r="EN1592">
            <v>0</v>
          </cell>
          <cell r="EP1592">
            <v>0</v>
          </cell>
          <cell r="ER1592">
            <v>0</v>
          </cell>
          <cell r="ET1592">
            <v>0</v>
          </cell>
          <cell r="EX1592">
            <v>0</v>
          </cell>
          <cell r="EZ1592">
            <v>0</v>
          </cell>
          <cell r="FD1592">
            <v>0</v>
          </cell>
          <cell r="FF1592">
            <v>0</v>
          </cell>
        </row>
        <row r="1593">
          <cell r="A1593" t="str">
            <v>ImportTysklandSverige</v>
          </cell>
          <cell r="B1593" t="str">
            <v>Sverige</v>
          </cell>
          <cell r="G1593">
            <v>600</v>
          </cell>
          <cell r="H1593">
            <v>0</v>
          </cell>
          <cell r="N1593">
            <v>-2437</v>
          </cell>
          <cell r="AK1593">
            <v>60</v>
          </cell>
          <cell r="AL1593">
            <v>0</v>
          </cell>
          <cell r="AN1593">
            <v>0</v>
          </cell>
          <cell r="AO1593">
            <v>0</v>
          </cell>
          <cell r="AP1593">
            <v>0</v>
          </cell>
          <cell r="AQ1593">
            <v>0</v>
          </cell>
          <cell r="BG1593" t="b">
            <v>0</v>
          </cell>
          <cell r="BO1593" t="b">
            <v>0</v>
          </cell>
          <cell r="CA1593" t="b">
            <v>0</v>
          </cell>
          <cell r="CB1593" t="b">
            <v>0</v>
          </cell>
          <cell r="CD1593" t="b">
            <v>0</v>
          </cell>
          <cell r="CE1593" t="b">
            <v>0</v>
          </cell>
          <cell r="CG1593" t="b">
            <v>0</v>
          </cell>
          <cell r="CH1593" t="b">
            <v>0</v>
          </cell>
          <cell r="CP1593">
            <v>0</v>
          </cell>
          <cell r="CT1593" t="b">
            <v>0</v>
          </cell>
          <cell r="CV1593" t="b">
            <v>0</v>
          </cell>
          <cell r="CX1593" t="b">
            <v>0</v>
          </cell>
          <cell r="CZ1593" t="b">
            <v>0</v>
          </cell>
          <cell r="DB1593" t="b">
            <v>0</v>
          </cell>
          <cell r="DD1593" t="b">
            <v>0</v>
          </cell>
          <cell r="DF1593" t="b">
            <v>0</v>
          </cell>
          <cell r="DH1593" t="b">
            <v>0</v>
          </cell>
          <cell r="DJ1593" t="b">
            <v>0</v>
          </cell>
          <cell r="DL1593" t="b">
            <v>0</v>
          </cell>
          <cell r="DN1593" t="b">
            <v>0</v>
          </cell>
          <cell r="DP1593" t="b">
            <v>0</v>
          </cell>
          <cell r="DV1593">
            <v>0</v>
          </cell>
          <cell r="DX1593">
            <v>0</v>
          </cell>
          <cell r="DZ1593">
            <v>0</v>
          </cell>
          <cell r="EB1593">
            <v>0</v>
          </cell>
          <cell r="ED1593">
            <v>0</v>
          </cell>
          <cell r="EF1593">
            <v>0</v>
          </cell>
          <cell r="EJ1593">
            <v>0</v>
          </cell>
          <cell r="EL1593">
            <v>0</v>
          </cell>
          <cell r="EN1593">
            <v>0</v>
          </cell>
          <cell r="EP1593">
            <v>0</v>
          </cell>
          <cell r="ER1593">
            <v>0</v>
          </cell>
          <cell r="ET1593">
            <v>0</v>
          </cell>
          <cell r="EX1593">
            <v>0</v>
          </cell>
          <cell r="EZ1593">
            <v>0</v>
          </cell>
          <cell r="FD1593">
            <v>0</v>
          </cell>
          <cell r="FF1593">
            <v>0</v>
          </cell>
        </row>
        <row r="1594">
          <cell r="A1594" t="str">
            <v>ImportTysklandSverige</v>
          </cell>
          <cell r="B1594" t="str">
            <v>Sverige</v>
          </cell>
          <cell r="G1594">
            <v>600</v>
          </cell>
          <cell r="H1594">
            <v>0</v>
          </cell>
          <cell r="N1594">
            <v>-2637</v>
          </cell>
          <cell r="AK1594">
            <v>60</v>
          </cell>
          <cell r="AL1594">
            <v>0</v>
          </cell>
          <cell r="AN1594">
            <v>0</v>
          </cell>
          <cell r="AO1594">
            <v>0</v>
          </cell>
          <cell r="AP1594">
            <v>0</v>
          </cell>
          <cell r="AQ1594">
            <v>0</v>
          </cell>
          <cell r="BG1594" t="b">
            <v>0</v>
          </cell>
          <cell r="BO1594" t="b">
            <v>0</v>
          </cell>
          <cell r="CA1594" t="b">
            <v>0</v>
          </cell>
          <cell r="CB1594" t="b">
            <v>0</v>
          </cell>
          <cell r="CD1594" t="b">
            <v>0</v>
          </cell>
          <cell r="CE1594" t="b">
            <v>0</v>
          </cell>
          <cell r="CG1594" t="b">
            <v>0</v>
          </cell>
          <cell r="CH1594" t="b">
            <v>0</v>
          </cell>
          <cell r="CP1594">
            <v>0</v>
          </cell>
          <cell r="CT1594" t="b">
            <v>0</v>
          </cell>
          <cell r="CV1594" t="b">
            <v>0</v>
          </cell>
          <cell r="CX1594" t="b">
            <v>0</v>
          </cell>
          <cell r="CZ1594" t="b">
            <v>0</v>
          </cell>
          <cell r="DB1594" t="b">
            <v>0</v>
          </cell>
          <cell r="DD1594" t="b">
            <v>0</v>
          </cell>
          <cell r="DF1594" t="b">
            <v>0</v>
          </cell>
          <cell r="DH1594" t="b">
            <v>0</v>
          </cell>
          <cell r="DJ1594" t="b">
            <v>0</v>
          </cell>
          <cell r="DL1594" t="b">
            <v>0</v>
          </cell>
          <cell r="DN1594" t="b">
            <v>0</v>
          </cell>
          <cell r="DP1594" t="b">
            <v>0</v>
          </cell>
          <cell r="DV1594">
            <v>0</v>
          </cell>
          <cell r="DX1594">
            <v>0</v>
          </cell>
          <cell r="DZ1594">
            <v>0</v>
          </cell>
          <cell r="EB1594">
            <v>0</v>
          </cell>
          <cell r="ED1594">
            <v>0</v>
          </cell>
          <cell r="EF1594">
            <v>0</v>
          </cell>
          <cell r="EJ1594">
            <v>0</v>
          </cell>
          <cell r="EL1594">
            <v>0</v>
          </cell>
          <cell r="EN1594">
            <v>0</v>
          </cell>
          <cell r="EP1594">
            <v>0</v>
          </cell>
          <cell r="ER1594">
            <v>0</v>
          </cell>
          <cell r="ET1594">
            <v>0</v>
          </cell>
          <cell r="EX1594">
            <v>0</v>
          </cell>
          <cell r="EZ1594">
            <v>0</v>
          </cell>
          <cell r="FD1594">
            <v>0</v>
          </cell>
          <cell r="FF1594">
            <v>0</v>
          </cell>
        </row>
        <row r="1595">
          <cell r="A1595" t="str">
            <v>SweLit</v>
          </cell>
          <cell r="B1595" t="str">
            <v>Sverige</v>
          </cell>
          <cell r="G1595">
            <v>700</v>
          </cell>
          <cell r="H1595">
            <v>0</v>
          </cell>
          <cell r="N1595">
            <v>0</v>
          </cell>
          <cell r="AK1595">
            <v>0</v>
          </cell>
          <cell r="AL1595">
            <v>0</v>
          </cell>
          <cell r="AN1595">
            <v>0</v>
          </cell>
          <cell r="AO1595">
            <v>0</v>
          </cell>
          <cell r="AP1595">
            <v>0</v>
          </cell>
          <cell r="AQ1595">
            <v>0</v>
          </cell>
          <cell r="BG1595" t="b">
            <v>0</v>
          </cell>
          <cell r="BO1595" t="b">
            <v>0</v>
          </cell>
          <cell r="CA1595" t="b">
            <v>0</v>
          </cell>
          <cell r="CB1595" t="b">
            <v>0</v>
          </cell>
          <cell r="CD1595" t="b">
            <v>0</v>
          </cell>
          <cell r="CE1595" t="b">
            <v>0</v>
          </cell>
          <cell r="CG1595" t="b">
            <v>0</v>
          </cell>
          <cell r="CH1595" t="b">
            <v>0</v>
          </cell>
          <cell r="CP1595">
            <v>0</v>
          </cell>
          <cell r="CT1595" t="b">
            <v>0</v>
          </cell>
          <cell r="CV1595" t="b">
            <v>0</v>
          </cell>
          <cell r="CX1595" t="b">
            <v>0</v>
          </cell>
          <cell r="CZ1595" t="b">
            <v>0</v>
          </cell>
          <cell r="DB1595" t="b">
            <v>0</v>
          </cell>
          <cell r="DD1595" t="b">
            <v>0</v>
          </cell>
          <cell r="DF1595" t="b">
            <v>0</v>
          </cell>
          <cell r="DH1595" t="b">
            <v>0</v>
          </cell>
          <cell r="DJ1595" t="b">
            <v>0</v>
          </cell>
          <cell r="DL1595" t="b">
            <v>0</v>
          </cell>
          <cell r="DN1595" t="b">
            <v>0</v>
          </cell>
          <cell r="DP1595" t="b">
            <v>0</v>
          </cell>
          <cell r="DV1595">
            <v>0</v>
          </cell>
          <cell r="DX1595">
            <v>0</v>
          </cell>
          <cell r="DZ1595">
            <v>0</v>
          </cell>
          <cell r="EB1595">
            <v>0</v>
          </cell>
          <cell r="ED1595">
            <v>0</v>
          </cell>
          <cell r="EF1595">
            <v>0</v>
          </cell>
          <cell r="EJ1595">
            <v>0</v>
          </cell>
          <cell r="EL1595">
            <v>0</v>
          </cell>
          <cell r="EN1595">
            <v>0</v>
          </cell>
          <cell r="EP1595">
            <v>0</v>
          </cell>
          <cell r="ER1595">
            <v>0</v>
          </cell>
          <cell r="ET1595">
            <v>0</v>
          </cell>
          <cell r="EX1595">
            <v>0</v>
          </cell>
          <cell r="EZ1595">
            <v>0</v>
          </cell>
          <cell r="FD1595">
            <v>0</v>
          </cell>
          <cell r="FF1595">
            <v>0</v>
          </cell>
        </row>
        <row r="1596">
          <cell r="A1596" t="str">
            <v>ImportPolenSverige</v>
          </cell>
          <cell r="B1596" t="str">
            <v>Sverige</v>
          </cell>
          <cell r="G1596">
            <v>600</v>
          </cell>
          <cell r="H1596">
            <v>0</v>
          </cell>
          <cell r="N1596">
            <v>2162</v>
          </cell>
          <cell r="AK1596">
            <v>0</v>
          </cell>
          <cell r="AL1596">
            <v>0</v>
          </cell>
          <cell r="AN1596">
            <v>0</v>
          </cell>
          <cell r="AO1596">
            <v>0</v>
          </cell>
          <cell r="AP1596">
            <v>0</v>
          </cell>
          <cell r="AQ1596">
            <v>36</v>
          </cell>
          <cell r="BG1596" t="b">
            <v>0</v>
          </cell>
          <cell r="BO1596" t="b">
            <v>0</v>
          </cell>
          <cell r="CA1596" t="b">
            <v>0</v>
          </cell>
          <cell r="CB1596" t="b">
            <v>0</v>
          </cell>
          <cell r="CD1596" t="b">
            <v>0</v>
          </cell>
          <cell r="CE1596" t="b">
            <v>0</v>
          </cell>
          <cell r="CG1596" t="b">
            <v>0</v>
          </cell>
          <cell r="CH1596" t="b">
            <v>0</v>
          </cell>
          <cell r="CP1596">
            <v>0</v>
          </cell>
          <cell r="CT1596" t="b">
            <v>0</v>
          </cell>
          <cell r="CV1596" t="b">
            <v>0</v>
          </cell>
          <cell r="CX1596" t="b">
            <v>0</v>
          </cell>
          <cell r="CZ1596" t="b">
            <v>0</v>
          </cell>
          <cell r="DB1596" t="b">
            <v>0</v>
          </cell>
          <cell r="DD1596" t="b">
            <v>0</v>
          </cell>
          <cell r="DF1596" t="b">
            <v>0</v>
          </cell>
          <cell r="DH1596" t="b">
            <v>0</v>
          </cell>
          <cell r="DJ1596" t="b">
            <v>0</v>
          </cell>
          <cell r="DL1596" t="b">
            <v>0</v>
          </cell>
          <cell r="DN1596" t="b">
            <v>0</v>
          </cell>
          <cell r="DP1596" t="b">
            <v>0</v>
          </cell>
          <cell r="DV1596">
            <v>0</v>
          </cell>
          <cell r="DX1596">
            <v>0</v>
          </cell>
          <cell r="DZ1596">
            <v>0</v>
          </cell>
          <cell r="EB1596">
            <v>0</v>
          </cell>
          <cell r="ED1596">
            <v>0</v>
          </cell>
          <cell r="EF1596">
            <v>0</v>
          </cell>
          <cell r="EJ1596">
            <v>0</v>
          </cell>
          <cell r="EL1596">
            <v>0</v>
          </cell>
          <cell r="EN1596">
            <v>0</v>
          </cell>
          <cell r="EP1596">
            <v>0</v>
          </cell>
          <cell r="ER1596">
            <v>0</v>
          </cell>
          <cell r="ET1596">
            <v>0</v>
          </cell>
          <cell r="EX1596">
            <v>0</v>
          </cell>
          <cell r="EZ1596">
            <v>0</v>
          </cell>
          <cell r="FD1596">
            <v>0</v>
          </cell>
          <cell r="FF1596">
            <v>0</v>
          </cell>
        </row>
        <row r="1597">
          <cell r="A1597" t="str">
            <v>ImportPolenSverige</v>
          </cell>
          <cell r="B1597" t="str">
            <v>Sverige</v>
          </cell>
          <cell r="G1597">
            <v>600</v>
          </cell>
          <cell r="H1597">
            <v>0</v>
          </cell>
          <cell r="N1597">
            <v>365</v>
          </cell>
          <cell r="AK1597">
            <v>0</v>
          </cell>
          <cell r="AL1597">
            <v>0</v>
          </cell>
          <cell r="AN1597">
            <v>0</v>
          </cell>
          <cell r="AO1597">
            <v>0</v>
          </cell>
          <cell r="AP1597">
            <v>0</v>
          </cell>
          <cell r="AQ1597">
            <v>36</v>
          </cell>
          <cell r="BG1597" t="b">
            <v>0</v>
          </cell>
          <cell r="BO1597" t="b">
            <v>0</v>
          </cell>
          <cell r="CA1597" t="b">
            <v>0</v>
          </cell>
          <cell r="CB1597" t="b">
            <v>0</v>
          </cell>
          <cell r="CD1597" t="b">
            <v>0</v>
          </cell>
          <cell r="CE1597" t="b">
            <v>0</v>
          </cell>
          <cell r="CG1597" t="b">
            <v>0</v>
          </cell>
          <cell r="CH1597" t="b">
            <v>0</v>
          </cell>
          <cell r="CP1597">
            <v>0</v>
          </cell>
          <cell r="CT1597" t="b">
            <v>0</v>
          </cell>
          <cell r="CV1597" t="b">
            <v>0</v>
          </cell>
          <cell r="CX1597" t="b">
            <v>0</v>
          </cell>
          <cell r="CZ1597" t="b">
            <v>0</v>
          </cell>
          <cell r="DB1597" t="b">
            <v>0</v>
          </cell>
          <cell r="DD1597" t="b">
            <v>0</v>
          </cell>
          <cell r="DF1597" t="b">
            <v>0</v>
          </cell>
          <cell r="DH1597" t="b">
            <v>0</v>
          </cell>
          <cell r="DJ1597" t="b">
            <v>0</v>
          </cell>
          <cell r="DL1597" t="b">
            <v>0</v>
          </cell>
          <cell r="DN1597" t="b">
            <v>0</v>
          </cell>
          <cell r="DP1597" t="b">
            <v>0</v>
          </cell>
          <cell r="DV1597">
            <v>0</v>
          </cell>
          <cell r="DX1597">
            <v>0</v>
          </cell>
          <cell r="DZ1597">
            <v>0</v>
          </cell>
          <cell r="EB1597">
            <v>0</v>
          </cell>
          <cell r="ED1597">
            <v>0</v>
          </cell>
          <cell r="EF1597">
            <v>0</v>
          </cell>
          <cell r="EJ1597">
            <v>0</v>
          </cell>
          <cell r="EL1597">
            <v>0</v>
          </cell>
          <cell r="EN1597">
            <v>0</v>
          </cell>
          <cell r="EP1597">
            <v>0</v>
          </cell>
          <cell r="ER1597">
            <v>0</v>
          </cell>
          <cell r="ET1597">
            <v>0</v>
          </cell>
          <cell r="EX1597">
            <v>0</v>
          </cell>
          <cell r="EZ1597">
            <v>0</v>
          </cell>
          <cell r="FD1597">
            <v>0</v>
          </cell>
          <cell r="FF1597">
            <v>0</v>
          </cell>
        </row>
        <row r="1598">
          <cell r="A1598" t="str">
            <v>ImportPolenSverige</v>
          </cell>
          <cell r="B1598" t="str">
            <v>Sverige</v>
          </cell>
          <cell r="G1598">
            <v>600</v>
          </cell>
          <cell r="H1598">
            <v>0</v>
          </cell>
          <cell r="N1598">
            <v>1236</v>
          </cell>
          <cell r="AK1598">
            <v>0</v>
          </cell>
          <cell r="AL1598">
            <v>0</v>
          </cell>
          <cell r="AN1598">
            <v>0</v>
          </cell>
          <cell r="AO1598">
            <v>0</v>
          </cell>
          <cell r="AP1598">
            <v>0</v>
          </cell>
          <cell r="AQ1598">
            <v>36</v>
          </cell>
          <cell r="BG1598" t="b">
            <v>0</v>
          </cell>
          <cell r="BO1598" t="b">
            <v>0</v>
          </cell>
          <cell r="CA1598" t="b">
            <v>0</v>
          </cell>
          <cell r="CB1598" t="b">
            <v>0</v>
          </cell>
          <cell r="CD1598" t="b">
            <v>0</v>
          </cell>
          <cell r="CE1598" t="b">
            <v>0</v>
          </cell>
          <cell r="CG1598" t="b">
            <v>0</v>
          </cell>
          <cell r="CH1598" t="b">
            <v>0</v>
          </cell>
          <cell r="CP1598">
            <v>0</v>
          </cell>
          <cell r="CT1598" t="b">
            <v>0</v>
          </cell>
          <cell r="CV1598" t="b">
            <v>0</v>
          </cell>
          <cell r="CX1598" t="b">
            <v>0</v>
          </cell>
          <cell r="CZ1598" t="b">
            <v>0</v>
          </cell>
          <cell r="DB1598" t="b">
            <v>0</v>
          </cell>
          <cell r="DD1598" t="b">
            <v>0</v>
          </cell>
          <cell r="DF1598" t="b">
            <v>0</v>
          </cell>
          <cell r="DH1598" t="b">
            <v>0</v>
          </cell>
          <cell r="DJ1598" t="b">
            <v>0</v>
          </cell>
          <cell r="DL1598" t="b">
            <v>0</v>
          </cell>
          <cell r="DN1598" t="b">
            <v>0</v>
          </cell>
          <cell r="DP1598" t="b">
            <v>0</v>
          </cell>
          <cell r="DV1598">
            <v>0</v>
          </cell>
          <cell r="DX1598">
            <v>0</v>
          </cell>
          <cell r="DZ1598">
            <v>0</v>
          </cell>
          <cell r="EB1598">
            <v>0</v>
          </cell>
          <cell r="ED1598">
            <v>0</v>
          </cell>
          <cell r="EF1598">
            <v>0</v>
          </cell>
          <cell r="EJ1598">
            <v>0</v>
          </cell>
          <cell r="EL1598">
            <v>0</v>
          </cell>
          <cell r="EN1598">
            <v>0</v>
          </cell>
          <cell r="EP1598">
            <v>0</v>
          </cell>
          <cell r="ER1598">
            <v>0</v>
          </cell>
          <cell r="ET1598">
            <v>0</v>
          </cell>
          <cell r="EX1598">
            <v>0</v>
          </cell>
          <cell r="EZ1598">
            <v>0</v>
          </cell>
          <cell r="FD1598">
            <v>0</v>
          </cell>
          <cell r="FF1598">
            <v>0</v>
          </cell>
        </row>
        <row r="1599">
          <cell r="A1599" t="str">
            <v>ImportPolenSverige</v>
          </cell>
          <cell r="B1599" t="str">
            <v>Sverige</v>
          </cell>
          <cell r="G1599">
            <v>600</v>
          </cell>
          <cell r="H1599">
            <v>0</v>
          </cell>
          <cell r="N1599">
            <v>-1997</v>
          </cell>
          <cell r="AK1599">
            <v>0</v>
          </cell>
          <cell r="AL1599">
            <v>0</v>
          </cell>
          <cell r="AN1599">
            <v>0</v>
          </cell>
          <cell r="AO1599">
            <v>0</v>
          </cell>
          <cell r="AP1599">
            <v>0</v>
          </cell>
          <cell r="AQ1599">
            <v>36</v>
          </cell>
          <cell r="BG1599" t="b">
            <v>0</v>
          </cell>
          <cell r="BO1599" t="b">
            <v>0</v>
          </cell>
          <cell r="CA1599" t="b">
            <v>0</v>
          </cell>
          <cell r="CB1599" t="b">
            <v>0</v>
          </cell>
          <cell r="CD1599" t="b">
            <v>0</v>
          </cell>
          <cell r="CE1599" t="b">
            <v>0</v>
          </cell>
          <cell r="CG1599" t="b">
            <v>0</v>
          </cell>
          <cell r="CH1599" t="b">
            <v>0</v>
          </cell>
          <cell r="CP1599">
            <v>0</v>
          </cell>
          <cell r="CT1599" t="b">
            <v>0</v>
          </cell>
          <cell r="CV1599" t="b">
            <v>0</v>
          </cell>
          <cell r="CX1599" t="b">
            <v>0</v>
          </cell>
          <cell r="CZ1599" t="b">
            <v>0</v>
          </cell>
          <cell r="DB1599" t="b">
            <v>0</v>
          </cell>
          <cell r="DD1599" t="b">
            <v>0</v>
          </cell>
          <cell r="DF1599" t="b">
            <v>0</v>
          </cell>
          <cell r="DH1599" t="b">
            <v>0</v>
          </cell>
          <cell r="DJ1599" t="b">
            <v>0</v>
          </cell>
          <cell r="DL1599" t="b">
            <v>0</v>
          </cell>
          <cell r="DN1599" t="b">
            <v>0</v>
          </cell>
          <cell r="DP1599" t="b">
            <v>0</v>
          </cell>
          <cell r="DV1599">
            <v>0</v>
          </cell>
          <cell r="DX1599">
            <v>0</v>
          </cell>
          <cell r="DZ1599">
            <v>0</v>
          </cell>
          <cell r="EB1599">
            <v>0</v>
          </cell>
          <cell r="ED1599">
            <v>0</v>
          </cell>
          <cell r="EF1599">
            <v>0</v>
          </cell>
          <cell r="EJ1599">
            <v>0</v>
          </cell>
          <cell r="EL1599">
            <v>0</v>
          </cell>
          <cell r="EN1599">
            <v>0</v>
          </cell>
          <cell r="EP1599">
            <v>0</v>
          </cell>
          <cell r="ER1599">
            <v>0</v>
          </cell>
          <cell r="ET1599">
            <v>0</v>
          </cell>
          <cell r="EX1599">
            <v>0</v>
          </cell>
          <cell r="EZ1599">
            <v>0</v>
          </cell>
          <cell r="FD1599">
            <v>0</v>
          </cell>
          <cell r="FF1599">
            <v>0</v>
          </cell>
        </row>
        <row r="1600">
          <cell r="A1600" t="str">
            <v>ImportPolenSverige</v>
          </cell>
          <cell r="B1600" t="str">
            <v>Sverige</v>
          </cell>
          <cell r="G1600">
            <v>600</v>
          </cell>
          <cell r="H1600">
            <v>0</v>
          </cell>
          <cell r="N1600">
            <v>-1929</v>
          </cell>
          <cell r="AK1600">
            <v>0</v>
          </cell>
          <cell r="AL1600">
            <v>0</v>
          </cell>
          <cell r="AN1600">
            <v>0</v>
          </cell>
          <cell r="AO1600">
            <v>0</v>
          </cell>
          <cell r="AP1600">
            <v>0</v>
          </cell>
          <cell r="AQ1600">
            <v>36</v>
          </cell>
          <cell r="BG1600" t="b">
            <v>0</v>
          </cell>
          <cell r="BO1600" t="b">
            <v>0</v>
          </cell>
          <cell r="CA1600" t="b">
            <v>0</v>
          </cell>
          <cell r="CB1600" t="b">
            <v>0</v>
          </cell>
          <cell r="CD1600" t="b">
            <v>0</v>
          </cell>
          <cell r="CE1600" t="b">
            <v>0</v>
          </cell>
          <cell r="CG1600" t="b">
            <v>0</v>
          </cell>
          <cell r="CH1600" t="b">
            <v>0</v>
          </cell>
          <cell r="CP1600">
            <v>0</v>
          </cell>
          <cell r="CT1600" t="b">
            <v>0</v>
          </cell>
          <cell r="CV1600" t="b">
            <v>0</v>
          </cell>
          <cell r="CX1600" t="b">
            <v>0</v>
          </cell>
          <cell r="CZ1600" t="b">
            <v>0</v>
          </cell>
          <cell r="DB1600" t="b">
            <v>0</v>
          </cell>
          <cell r="DD1600" t="b">
            <v>0</v>
          </cell>
          <cell r="DF1600" t="b">
            <v>0</v>
          </cell>
          <cell r="DH1600" t="b">
            <v>0</v>
          </cell>
          <cell r="DJ1600" t="b">
            <v>0</v>
          </cell>
          <cell r="DL1600" t="b">
            <v>0</v>
          </cell>
          <cell r="DN1600" t="b">
            <v>0</v>
          </cell>
          <cell r="DP1600" t="b">
            <v>0</v>
          </cell>
          <cell r="DV1600">
            <v>0</v>
          </cell>
          <cell r="DX1600">
            <v>0</v>
          </cell>
          <cell r="DZ1600">
            <v>0</v>
          </cell>
          <cell r="EB1600">
            <v>0</v>
          </cell>
          <cell r="ED1600">
            <v>0</v>
          </cell>
          <cell r="EF1600">
            <v>0</v>
          </cell>
          <cell r="EJ1600">
            <v>0</v>
          </cell>
          <cell r="EL1600">
            <v>0</v>
          </cell>
          <cell r="EN1600">
            <v>0</v>
          </cell>
          <cell r="EP1600">
            <v>0</v>
          </cell>
          <cell r="ER1600">
            <v>0</v>
          </cell>
          <cell r="ET1600">
            <v>0</v>
          </cell>
          <cell r="EX1600">
            <v>0</v>
          </cell>
          <cell r="EZ1600">
            <v>0</v>
          </cell>
          <cell r="FD1600">
            <v>0</v>
          </cell>
          <cell r="FF1600">
            <v>0</v>
          </cell>
        </row>
        <row r="1601">
          <cell r="A1601" t="str">
            <v>ImportPolenSverige</v>
          </cell>
          <cell r="B1601" t="str">
            <v>Sverige</v>
          </cell>
          <cell r="G1601">
            <v>600</v>
          </cell>
          <cell r="H1601">
            <v>0</v>
          </cell>
          <cell r="N1601">
            <v>-1136</v>
          </cell>
          <cell r="AK1601">
            <v>0</v>
          </cell>
          <cell r="AL1601">
            <v>0</v>
          </cell>
          <cell r="AN1601">
            <v>0</v>
          </cell>
          <cell r="AO1601">
            <v>0</v>
          </cell>
          <cell r="AP1601">
            <v>0</v>
          </cell>
          <cell r="AQ1601">
            <v>36</v>
          </cell>
          <cell r="BG1601" t="b">
            <v>0</v>
          </cell>
          <cell r="BO1601" t="b">
            <v>0</v>
          </cell>
          <cell r="CA1601" t="b">
            <v>0</v>
          </cell>
          <cell r="CB1601" t="b">
            <v>0</v>
          </cell>
          <cell r="CD1601" t="b">
            <v>0</v>
          </cell>
          <cell r="CE1601" t="b">
            <v>0</v>
          </cell>
          <cell r="CG1601" t="b">
            <v>0</v>
          </cell>
          <cell r="CH1601" t="b">
            <v>0</v>
          </cell>
          <cell r="CP1601">
            <v>0</v>
          </cell>
          <cell r="CT1601" t="b">
            <v>0</v>
          </cell>
          <cell r="CV1601" t="b">
            <v>0</v>
          </cell>
          <cell r="CX1601" t="b">
            <v>0</v>
          </cell>
          <cell r="CZ1601" t="b">
            <v>0</v>
          </cell>
          <cell r="DB1601" t="b">
            <v>0</v>
          </cell>
          <cell r="DD1601" t="b">
            <v>0</v>
          </cell>
          <cell r="DF1601" t="b">
            <v>0</v>
          </cell>
          <cell r="DH1601" t="b">
            <v>0</v>
          </cell>
          <cell r="DJ1601" t="b">
            <v>0</v>
          </cell>
          <cell r="DL1601" t="b">
            <v>0</v>
          </cell>
          <cell r="DN1601" t="b">
            <v>0</v>
          </cell>
          <cell r="DP1601" t="b">
            <v>0</v>
          </cell>
          <cell r="DV1601">
            <v>0</v>
          </cell>
          <cell r="DX1601">
            <v>0</v>
          </cell>
          <cell r="DZ1601">
            <v>0</v>
          </cell>
          <cell r="EB1601">
            <v>0</v>
          </cell>
          <cell r="ED1601">
            <v>0</v>
          </cell>
          <cell r="EF1601">
            <v>0</v>
          </cell>
          <cell r="EJ1601">
            <v>0</v>
          </cell>
          <cell r="EL1601">
            <v>0</v>
          </cell>
          <cell r="EN1601">
            <v>0</v>
          </cell>
          <cell r="EP1601">
            <v>0</v>
          </cell>
          <cell r="ER1601">
            <v>0</v>
          </cell>
          <cell r="ET1601">
            <v>0</v>
          </cell>
          <cell r="EX1601">
            <v>0</v>
          </cell>
          <cell r="EZ1601">
            <v>0</v>
          </cell>
          <cell r="FD1601">
            <v>0</v>
          </cell>
          <cell r="FF1601">
            <v>0</v>
          </cell>
        </row>
        <row r="1602">
          <cell r="A1602" t="str">
            <v>ImportPolenSverige</v>
          </cell>
          <cell r="B1602" t="str">
            <v>Sverige</v>
          </cell>
          <cell r="G1602">
            <v>600</v>
          </cell>
          <cell r="H1602">
            <v>0</v>
          </cell>
          <cell r="N1602">
            <v>-271</v>
          </cell>
          <cell r="AK1602">
            <v>150</v>
          </cell>
          <cell r="AL1602">
            <v>0</v>
          </cell>
          <cell r="AN1602">
            <v>0</v>
          </cell>
          <cell r="AO1602">
            <v>0</v>
          </cell>
          <cell r="AP1602">
            <v>0</v>
          </cell>
          <cell r="AQ1602">
            <v>0</v>
          </cell>
          <cell r="BG1602" t="b">
            <v>0</v>
          </cell>
          <cell r="BO1602" t="b">
            <v>0</v>
          </cell>
          <cell r="CA1602" t="b">
            <v>0</v>
          </cell>
          <cell r="CB1602" t="b">
            <v>0</v>
          </cell>
          <cell r="CD1602" t="b">
            <v>0</v>
          </cell>
          <cell r="CE1602" t="b">
            <v>0</v>
          </cell>
          <cell r="CG1602" t="b">
            <v>0</v>
          </cell>
          <cell r="CH1602" t="b">
            <v>0</v>
          </cell>
          <cell r="CP1602">
            <v>0</v>
          </cell>
          <cell r="CT1602" t="b">
            <v>0</v>
          </cell>
          <cell r="CV1602" t="b">
            <v>0</v>
          </cell>
          <cell r="CX1602" t="b">
            <v>0</v>
          </cell>
          <cell r="CZ1602" t="b">
            <v>0</v>
          </cell>
          <cell r="DB1602" t="b">
            <v>0</v>
          </cell>
          <cell r="DD1602" t="b">
            <v>0</v>
          </cell>
          <cell r="DF1602" t="b">
            <v>0</v>
          </cell>
          <cell r="DH1602" t="b">
            <v>0</v>
          </cell>
          <cell r="DJ1602" t="b">
            <v>0</v>
          </cell>
          <cell r="DL1602" t="b">
            <v>0</v>
          </cell>
          <cell r="DN1602" t="b">
            <v>0</v>
          </cell>
          <cell r="DP1602" t="b">
            <v>0</v>
          </cell>
          <cell r="DV1602">
            <v>0</v>
          </cell>
          <cell r="DX1602">
            <v>0</v>
          </cell>
          <cell r="DZ1602">
            <v>0</v>
          </cell>
          <cell r="EB1602">
            <v>0</v>
          </cell>
          <cell r="ED1602">
            <v>0</v>
          </cell>
          <cell r="EF1602">
            <v>0</v>
          </cell>
          <cell r="EJ1602">
            <v>0</v>
          </cell>
          <cell r="EL1602">
            <v>0</v>
          </cell>
          <cell r="EN1602">
            <v>0</v>
          </cell>
          <cell r="EP1602">
            <v>0</v>
          </cell>
          <cell r="ER1602">
            <v>0</v>
          </cell>
          <cell r="ET1602">
            <v>0</v>
          </cell>
          <cell r="EX1602">
            <v>0</v>
          </cell>
          <cell r="EZ1602">
            <v>0</v>
          </cell>
          <cell r="FD1602">
            <v>0</v>
          </cell>
          <cell r="FF1602">
            <v>0</v>
          </cell>
        </row>
        <row r="1603">
          <cell r="A1603" t="str">
            <v>ImportPolenSverige</v>
          </cell>
          <cell r="B1603" t="str">
            <v>Sverige</v>
          </cell>
          <cell r="G1603">
            <v>600</v>
          </cell>
          <cell r="H1603">
            <v>0</v>
          </cell>
          <cell r="N1603">
            <v>-1236</v>
          </cell>
          <cell r="AK1603">
            <v>150</v>
          </cell>
          <cell r="AL1603">
            <v>0</v>
          </cell>
          <cell r="AN1603">
            <v>0</v>
          </cell>
          <cell r="AO1603">
            <v>0</v>
          </cell>
          <cell r="AP1603">
            <v>0</v>
          </cell>
          <cell r="AQ1603">
            <v>0</v>
          </cell>
          <cell r="BG1603" t="b">
            <v>0</v>
          </cell>
          <cell r="BO1603" t="b">
            <v>0</v>
          </cell>
          <cell r="CA1603" t="b">
            <v>0</v>
          </cell>
          <cell r="CB1603" t="b">
            <v>0</v>
          </cell>
          <cell r="CD1603" t="b">
            <v>0</v>
          </cell>
          <cell r="CE1603" t="b">
            <v>0</v>
          </cell>
          <cell r="CG1603" t="b">
            <v>0</v>
          </cell>
          <cell r="CH1603" t="b">
            <v>0</v>
          </cell>
          <cell r="CP1603">
            <v>0</v>
          </cell>
          <cell r="CT1603" t="b">
            <v>0</v>
          </cell>
          <cell r="CV1603" t="b">
            <v>0</v>
          </cell>
          <cell r="CX1603" t="b">
            <v>0</v>
          </cell>
          <cell r="CZ1603" t="b">
            <v>0</v>
          </cell>
          <cell r="DB1603" t="b">
            <v>0</v>
          </cell>
          <cell r="DD1603" t="b">
            <v>0</v>
          </cell>
          <cell r="DF1603" t="b">
            <v>0</v>
          </cell>
          <cell r="DH1603" t="b">
            <v>0</v>
          </cell>
          <cell r="DJ1603" t="b">
            <v>0</v>
          </cell>
          <cell r="DL1603" t="b">
            <v>0</v>
          </cell>
          <cell r="DN1603" t="b">
            <v>0</v>
          </cell>
          <cell r="DP1603" t="b">
            <v>0</v>
          </cell>
          <cell r="DV1603">
            <v>0</v>
          </cell>
          <cell r="DX1603">
            <v>0</v>
          </cell>
          <cell r="DZ1603">
            <v>0</v>
          </cell>
          <cell r="EB1603">
            <v>0</v>
          </cell>
          <cell r="ED1603">
            <v>0</v>
          </cell>
          <cell r="EF1603">
            <v>0</v>
          </cell>
          <cell r="EJ1603">
            <v>0</v>
          </cell>
          <cell r="EL1603">
            <v>0</v>
          </cell>
          <cell r="EN1603">
            <v>0</v>
          </cell>
          <cell r="EP1603">
            <v>0</v>
          </cell>
          <cell r="ER1603">
            <v>0</v>
          </cell>
          <cell r="ET1603">
            <v>0</v>
          </cell>
          <cell r="EX1603">
            <v>0</v>
          </cell>
          <cell r="EZ1603">
            <v>0</v>
          </cell>
          <cell r="FD1603">
            <v>0</v>
          </cell>
          <cell r="FF1603">
            <v>0</v>
          </cell>
        </row>
        <row r="1604">
          <cell r="A1604" t="str">
            <v>ImportPolenSverige</v>
          </cell>
          <cell r="B1604" t="str">
            <v>Sverige</v>
          </cell>
          <cell r="G1604">
            <v>600</v>
          </cell>
          <cell r="H1604">
            <v>0</v>
          </cell>
          <cell r="N1604">
            <v>-90</v>
          </cell>
          <cell r="AK1604">
            <v>84.000000000000014</v>
          </cell>
          <cell r="AL1604">
            <v>0</v>
          </cell>
          <cell r="AN1604">
            <v>0</v>
          </cell>
          <cell r="AO1604">
            <v>0</v>
          </cell>
          <cell r="AP1604">
            <v>0</v>
          </cell>
          <cell r="AQ1604">
            <v>0</v>
          </cell>
          <cell r="BG1604" t="b">
            <v>0</v>
          </cell>
          <cell r="BO1604" t="b">
            <v>0</v>
          </cell>
          <cell r="CA1604" t="b">
            <v>0</v>
          </cell>
          <cell r="CB1604" t="b">
            <v>0</v>
          </cell>
          <cell r="CD1604" t="b">
            <v>0</v>
          </cell>
          <cell r="CE1604" t="b">
            <v>0</v>
          </cell>
          <cell r="CG1604" t="b">
            <v>0</v>
          </cell>
          <cell r="CH1604" t="b">
            <v>0</v>
          </cell>
          <cell r="CP1604">
            <v>0</v>
          </cell>
          <cell r="CT1604" t="b">
            <v>0</v>
          </cell>
          <cell r="CV1604" t="b">
            <v>0</v>
          </cell>
          <cell r="CX1604" t="b">
            <v>0</v>
          </cell>
          <cell r="CZ1604" t="b">
            <v>0</v>
          </cell>
          <cell r="DB1604" t="b">
            <v>0</v>
          </cell>
          <cell r="DD1604" t="b">
            <v>0</v>
          </cell>
          <cell r="DF1604" t="b">
            <v>0</v>
          </cell>
          <cell r="DH1604" t="b">
            <v>0</v>
          </cell>
          <cell r="DJ1604" t="b">
            <v>0</v>
          </cell>
          <cell r="DL1604" t="b">
            <v>0</v>
          </cell>
          <cell r="DN1604" t="b">
            <v>0</v>
          </cell>
          <cell r="DP1604" t="b">
            <v>0</v>
          </cell>
          <cell r="DV1604">
            <v>0</v>
          </cell>
          <cell r="DX1604">
            <v>0</v>
          </cell>
          <cell r="DZ1604">
            <v>0</v>
          </cell>
          <cell r="EB1604">
            <v>0</v>
          </cell>
          <cell r="ED1604">
            <v>0</v>
          </cell>
          <cell r="EF1604">
            <v>0</v>
          </cell>
          <cell r="EJ1604">
            <v>0</v>
          </cell>
          <cell r="EL1604">
            <v>0</v>
          </cell>
          <cell r="EN1604">
            <v>0</v>
          </cell>
          <cell r="EP1604">
            <v>0</v>
          </cell>
          <cell r="ER1604">
            <v>0</v>
          </cell>
          <cell r="ET1604">
            <v>0</v>
          </cell>
          <cell r="EX1604">
            <v>0</v>
          </cell>
          <cell r="EZ1604">
            <v>0</v>
          </cell>
          <cell r="FD1604">
            <v>0</v>
          </cell>
          <cell r="FF1604">
            <v>0</v>
          </cell>
        </row>
        <row r="1605">
          <cell r="A1605" t="str">
            <v>BiomassCoal_F01</v>
          </cell>
          <cell r="B1605" t="str">
            <v>Finland</v>
          </cell>
          <cell r="G1605">
            <v>400</v>
          </cell>
          <cell r="H1605">
            <v>300</v>
          </cell>
          <cell r="AK1605">
            <v>210.9</v>
          </cell>
          <cell r="AL1605">
            <v>1216.7307692307693</v>
          </cell>
          <cell r="AN1605">
            <v>39</v>
          </cell>
          <cell r="AO1605">
            <v>65.56</v>
          </cell>
          <cell r="AP1605">
            <v>10132</v>
          </cell>
          <cell r="AQ1605">
            <v>56.000000000000007</v>
          </cell>
          <cell r="BG1605" t="b">
            <v>0</v>
          </cell>
          <cell r="BO1605" t="b">
            <v>0</v>
          </cell>
          <cell r="CA1605" t="b">
            <v>0</v>
          </cell>
          <cell r="CB1605" t="b">
            <v>0</v>
          </cell>
          <cell r="CD1605" t="b">
            <v>0</v>
          </cell>
          <cell r="CE1605" t="b">
            <v>0</v>
          </cell>
          <cell r="CG1605" t="b">
            <v>0</v>
          </cell>
          <cell r="CH1605" t="b">
            <v>0</v>
          </cell>
          <cell r="CP1605" t="e">
            <v>#N/A</v>
          </cell>
          <cell r="CT1605" t="b">
            <v>0</v>
          </cell>
          <cell r="CV1605" t="b">
            <v>0</v>
          </cell>
          <cell r="CX1605" t="b">
            <v>0</v>
          </cell>
          <cell r="CZ1605" t="b">
            <v>0</v>
          </cell>
          <cell r="DB1605" t="b">
            <v>0</v>
          </cell>
          <cell r="DD1605" t="b">
            <v>0</v>
          </cell>
          <cell r="DF1605" t="b">
            <v>0</v>
          </cell>
          <cell r="DH1605" t="b">
            <v>0</v>
          </cell>
          <cell r="DJ1605" t="b">
            <v>0</v>
          </cell>
          <cell r="DL1605" t="b">
            <v>0</v>
          </cell>
          <cell r="DN1605" t="b">
            <v>0</v>
          </cell>
          <cell r="DP1605" t="b">
            <v>0</v>
          </cell>
          <cell r="DV1605">
            <v>0</v>
          </cell>
          <cell r="DX1605">
            <v>0</v>
          </cell>
          <cell r="DZ1605">
            <v>0</v>
          </cell>
          <cell r="EB1605">
            <v>0</v>
          </cell>
          <cell r="ED1605">
            <v>0</v>
          </cell>
          <cell r="EF1605">
            <v>0</v>
          </cell>
          <cell r="EJ1605">
            <v>0</v>
          </cell>
          <cell r="EL1605">
            <v>0</v>
          </cell>
          <cell r="EN1605">
            <v>0</v>
          </cell>
          <cell r="EP1605">
            <v>0</v>
          </cell>
          <cell r="ER1605">
            <v>0</v>
          </cell>
          <cell r="ET1605">
            <v>0</v>
          </cell>
          <cell r="EX1605">
            <v>0</v>
          </cell>
          <cell r="EZ1605">
            <v>0</v>
          </cell>
          <cell r="FD1605">
            <v>0</v>
          </cell>
          <cell r="FF1605">
            <v>0</v>
          </cell>
        </row>
        <row r="1606">
          <cell r="A1606" t="str">
            <v>BiomassCoal_F02</v>
          </cell>
          <cell r="B1606" t="str">
            <v>Finland</v>
          </cell>
          <cell r="G1606">
            <v>400</v>
          </cell>
          <cell r="H1606">
            <v>300</v>
          </cell>
          <cell r="AK1606">
            <v>210.9</v>
          </cell>
          <cell r="AL1606">
            <v>1216.7307692307693</v>
          </cell>
          <cell r="AN1606">
            <v>39</v>
          </cell>
          <cell r="AO1606">
            <v>65.56</v>
          </cell>
          <cell r="AP1606">
            <v>10132</v>
          </cell>
          <cell r="AQ1606">
            <v>56.000000000000007</v>
          </cell>
          <cell r="BG1606" t="b">
            <v>0</v>
          </cell>
          <cell r="BO1606" t="b">
            <v>0</v>
          </cell>
          <cell r="CA1606" t="b">
            <v>0</v>
          </cell>
          <cell r="CB1606" t="b">
            <v>0</v>
          </cell>
          <cell r="CD1606" t="b">
            <v>0</v>
          </cell>
          <cell r="CE1606" t="b">
            <v>0</v>
          </cell>
          <cell r="CG1606" t="b">
            <v>0</v>
          </cell>
          <cell r="CH1606" t="b">
            <v>0</v>
          </cell>
          <cell r="CP1606" t="e">
            <v>#N/A</v>
          </cell>
          <cell r="CT1606" t="b">
            <v>0</v>
          </cell>
          <cell r="CV1606" t="b">
            <v>0</v>
          </cell>
          <cell r="CX1606" t="b">
            <v>0</v>
          </cell>
          <cell r="CZ1606" t="b">
            <v>0</v>
          </cell>
          <cell r="DB1606" t="b">
            <v>0</v>
          </cell>
          <cell r="DD1606" t="b">
            <v>0</v>
          </cell>
          <cell r="DF1606" t="b">
            <v>0</v>
          </cell>
          <cell r="DH1606" t="b">
            <v>0</v>
          </cell>
          <cell r="DJ1606" t="b">
            <v>0</v>
          </cell>
          <cell r="DL1606" t="b">
            <v>0</v>
          </cell>
          <cell r="DN1606" t="b">
            <v>0</v>
          </cell>
          <cell r="DP1606" t="b">
            <v>0</v>
          </cell>
          <cell r="DV1606">
            <v>0</v>
          </cell>
          <cell r="DX1606">
            <v>0</v>
          </cell>
          <cell r="DZ1606">
            <v>0</v>
          </cell>
          <cell r="EB1606">
            <v>0</v>
          </cell>
          <cell r="ED1606">
            <v>0</v>
          </cell>
          <cell r="EF1606">
            <v>0</v>
          </cell>
          <cell r="EJ1606">
            <v>0</v>
          </cell>
          <cell r="EL1606">
            <v>0</v>
          </cell>
          <cell r="EN1606">
            <v>0</v>
          </cell>
          <cell r="EP1606">
            <v>0</v>
          </cell>
          <cell r="ER1606">
            <v>0</v>
          </cell>
          <cell r="ET1606">
            <v>0</v>
          </cell>
          <cell r="EX1606">
            <v>0</v>
          </cell>
          <cell r="EZ1606">
            <v>0</v>
          </cell>
          <cell r="FD1606">
            <v>0</v>
          </cell>
          <cell r="FF1606">
            <v>0</v>
          </cell>
        </row>
        <row r="1607">
          <cell r="A1607" t="str">
            <v>BiomassCoal_F03</v>
          </cell>
          <cell r="B1607" t="str">
            <v>Finland</v>
          </cell>
          <cell r="G1607">
            <v>400</v>
          </cell>
          <cell r="H1607">
            <v>300</v>
          </cell>
          <cell r="AK1607">
            <v>211.5333333333333</v>
          </cell>
          <cell r="AL1607">
            <v>1220.384615384615</v>
          </cell>
          <cell r="AN1607">
            <v>39</v>
          </cell>
          <cell r="AO1607">
            <v>65.56</v>
          </cell>
          <cell r="AP1607">
            <v>10132</v>
          </cell>
          <cell r="AQ1607">
            <v>56.000000000000007</v>
          </cell>
          <cell r="BG1607" t="b">
            <v>0</v>
          </cell>
          <cell r="BO1607" t="b">
            <v>0</v>
          </cell>
          <cell r="CA1607" t="b">
            <v>0</v>
          </cell>
          <cell r="CB1607" t="b">
            <v>0</v>
          </cell>
          <cell r="CD1607" t="b">
            <v>0</v>
          </cell>
          <cell r="CE1607" t="b">
            <v>0</v>
          </cell>
          <cell r="CG1607" t="b">
            <v>0</v>
          </cell>
          <cell r="CH1607" t="b">
            <v>0</v>
          </cell>
          <cell r="CP1607" t="e">
            <v>#N/A</v>
          </cell>
          <cell r="CT1607" t="b">
            <v>0</v>
          </cell>
          <cell r="CV1607" t="b">
            <v>0</v>
          </cell>
          <cell r="CX1607" t="b">
            <v>0</v>
          </cell>
          <cell r="CZ1607" t="b">
            <v>0</v>
          </cell>
          <cell r="DB1607" t="b">
            <v>0</v>
          </cell>
          <cell r="DD1607" t="b">
            <v>0</v>
          </cell>
          <cell r="DF1607" t="b">
            <v>0</v>
          </cell>
          <cell r="DH1607" t="b">
            <v>0</v>
          </cell>
          <cell r="DJ1607" t="b">
            <v>0</v>
          </cell>
          <cell r="DL1607" t="b">
            <v>0</v>
          </cell>
          <cell r="DN1607" t="b">
            <v>0</v>
          </cell>
          <cell r="DP1607" t="b">
            <v>0</v>
          </cell>
          <cell r="DV1607">
            <v>0</v>
          </cell>
          <cell r="DX1607">
            <v>0</v>
          </cell>
          <cell r="DZ1607">
            <v>0</v>
          </cell>
          <cell r="EB1607">
            <v>0</v>
          </cell>
          <cell r="ED1607">
            <v>0</v>
          </cell>
          <cell r="EF1607">
            <v>0</v>
          </cell>
          <cell r="EJ1607">
            <v>0</v>
          </cell>
          <cell r="EL1607">
            <v>0</v>
          </cell>
          <cell r="EN1607">
            <v>0</v>
          </cell>
          <cell r="EP1607">
            <v>0</v>
          </cell>
          <cell r="ER1607">
            <v>0</v>
          </cell>
          <cell r="ET1607">
            <v>0</v>
          </cell>
          <cell r="EX1607">
            <v>0</v>
          </cell>
          <cell r="EZ1607">
            <v>0</v>
          </cell>
          <cell r="FD1607">
            <v>0</v>
          </cell>
          <cell r="FF1607">
            <v>0</v>
          </cell>
        </row>
        <row r="1608">
          <cell r="A1608" t="str">
            <v>BiomassCoal_F04</v>
          </cell>
          <cell r="B1608" t="str">
            <v>Finland</v>
          </cell>
          <cell r="G1608">
            <v>400</v>
          </cell>
          <cell r="H1608">
            <v>300</v>
          </cell>
          <cell r="AK1608">
            <v>213.43333333333331</v>
          </cell>
          <cell r="AL1608">
            <v>1231.3461538461536</v>
          </cell>
          <cell r="AN1608">
            <v>39</v>
          </cell>
          <cell r="AO1608">
            <v>65.56</v>
          </cell>
          <cell r="AP1608">
            <v>10132</v>
          </cell>
          <cell r="AQ1608">
            <v>56.000000000000007</v>
          </cell>
          <cell r="BG1608" t="b">
            <v>0</v>
          </cell>
          <cell r="BO1608" t="b">
            <v>0</v>
          </cell>
          <cell r="CA1608" t="b">
            <v>0</v>
          </cell>
          <cell r="CB1608" t="b">
            <v>0</v>
          </cell>
          <cell r="CD1608" t="b">
            <v>0</v>
          </cell>
          <cell r="CE1608" t="b">
            <v>0</v>
          </cell>
          <cell r="CG1608" t="b">
            <v>0</v>
          </cell>
          <cell r="CH1608" t="b">
            <v>0</v>
          </cell>
          <cell r="CP1608" t="e">
            <v>#N/A</v>
          </cell>
          <cell r="CT1608" t="b">
            <v>0</v>
          </cell>
          <cell r="CV1608" t="b">
            <v>0</v>
          </cell>
          <cell r="CX1608" t="b">
            <v>0</v>
          </cell>
          <cell r="CZ1608" t="b">
            <v>0</v>
          </cell>
          <cell r="DB1608" t="b">
            <v>0</v>
          </cell>
          <cell r="DD1608" t="b">
            <v>0</v>
          </cell>
          <cell r="DF1608" t="b">
            <v>0</v>
          </cell>
          <cell r="DH1608" t="b">
            <v>0</v>
          </cell>
          <cell r="DJ1608" t="b">
            <v>0</v>
          </cell>
          <cell r="DL1608" t="b">
            <v>0</v>
          </cell>
          <cell r="DN1608" t="b">
            <v>0</v>
          </cell>
          <cell r="DP1608" t="b">
            <v>0</v>
          </cell>
          <cell r="DV1608">
            <v>0</v>
          </cell>
          <cell r="DX1608">
            <v>0</v>
          </cell>
          <cell r="DZ1608">
            <v>0</v>
          </cell>
          <cell r="EB1608">
            <v>0</v>
          </cell>
          <cell r="ED1608">
            <v>0</v>
          </cell>
          <cell r="EF1608">
            <v>0</v>
          </cell>
          <cell r="EJ1608">
            <v>0</v>
          </cell>
          <cell r="EL1608">
            <v>0</v>
          </cell>
          <cell r="EN1608">
            <v>0</v>
          </cell>
          <cell r="EP1608">
            <v>0</v>
          </cell>
          <cell r="ER1608">
            <v>0</v>
          </cell>
          <cell r="ET1608">
            <v>0</v>
          </cell>
          <cell r="EX1608">
            <v>0</v>
          </cell>
          <cell r="EZ1608">
            <v>0</v>
          </cell>
          <cell r="FD1608">
            <v>0</v>
          </cell>
          <cell r="FF1608">
            <v>0</v>
          </cell>
        </row>
        <row r="1609">
          <cell r="A1609" t="str">
            <v>Hameenkyro</v>
          </cell>
          <cell r="B1609" t="str">
            <v>Finland</v>
          </cell>
          <cell r="G1609">
            <v>53</v>
          </cell>
          <cell r="H1609">
            <v>75.714285714285722</v>
          </cell>
          <cell r="AK1609">
            <v>17.119</v>
          </cell>
          <cell r="AL1609">
            <v>34.936734693877561</v>
          </cell>
          <cell r="AN1609">
            <v>0</v>
          </cell>
          <cell r="AO1609">
            <v>4.24</v>
          </cell>
          <cell r="AP1609">
            <v>795</v>
          </cell>
          <cell r="AQ1609">
            <v>7.4200000000000008</v>
          </cell>
          <cell r="BG1609" t="b">
            <v>0</v>
          </cell>
          <cell r="BO1609" t="b">
            <v>0</v>
          </cell>
          <cell r="CA1609" t="b">
            <v>0</v>
          </cell>
          <cell r="CB1609" t="b">
            <v>0</v>
          </cell>
          <cell r="CD1609" t="b">
            <v>0</v>
          </cell>
          <cell r="CE1609" t="b">
            <v>0</v>
          </cell>
          <cell r="CG1609" t="b">
            <v>0</v>
          </cell>
          <cell r="CH1609" t="b">
            <v>0</v>
          </cell>
          <cell r="CP1609" t="e">
            <v>#N/A</v>
          </cell>
          <cell r="CT1609" t="b">
            <v>0</v>
          </cell>
          <cell r="CV1609" t="b">
            <v>0</v>
          </cell>
          <cell r="CX1609" t="b">
            <v>0</v>
          </cell>
          <cell r="CZ1609" t="b">
            <v>0</v>
          </cell>
          <cell r="DB1609" t="b">
            <v>0</v>
          </cell>
          <cell r="DD1609" t="b">
            <v>0</v>
          </cell>
          <cell r="DF1609" t="b">
            <v>0</v>
          </cell>
          <cell r="DH1609" t="b">
            <v>0</v>
          </cell>
          <cell r="DJ1609" t="b">
            <v>0</v>
          </cell>
          <cell r="DL1609" t="b">
            <v>0</v>
          </cell>
          <cell r="DN1609" t="b">
            <v>0</v>
          </cell>
          <cell r="DP1609" t="b">
            <v>0</v>
          </cell>
          <cell r="DV1609">
            <v>0</v>
          </cell>
          <cell r="DX1609">
            <v>0</v>
          </cell>
          <cell r="DZ1609">
            <v>0</v>
          </cell>
          <cell r="EB1609">
            <v>0</v>
          </cell>
          <cell r="ED1609">
            <v>0</v>
          </cell>
          <cell r="EF1609">
            <v>0</v>
          </cell>
          <cell r="EJ1609">
            <v>0</v>
          </cell>
          <cell r="EL1609">
            <v>0</v>
          </cell>
          <cell r="EN1609">
            <v>0</v>
          </cell>
          <cell r="EP1609">
            <v>0</v>
          </cell>
          <cell r="ER1609">
            <v>0</v>
          </cell>
          <cell r="ET1609">
            <v>0</v>
          </cell>
          <cell r="EX1609">
            <v>0</v>
          </cell>
          <cell r="EZ1609">
            <v>0</v>
          </cell>
          <cell r="FD1609">
            <v>0</v>
          </cell>
          <cell r="FF1609">
            <v>0</v>
          </cell>
        </row>
        <row r="1610">
          <cell r="A1610" t="str">
            <v>Hameenkyro</v>
          </cell>
          <cell r="B1610" t="str">
            <v>Finland</v>
          </cell>
          <cell r="G1610">
            <v>53</v>
          </cell>
          <cell r="H1610">
            <v>75.714285714285722</v>
          </cell>
          <cell r="AK1610">
            <v>17.119</v>
          </cell>
          <cell r="AL1610">
            <v>34.936734693877561</v>
          </cell>
          <cell r="AN1610">
            <v>0</v>
          </cell>
          <cell r="AO1610">
            <v>4.24</v>
          </cell>
          <cell r="AP1610">
            <v>795</v>
          </cell>
          <cell r="AQ1610">
            <v>7.4200000000000008</v>
          </cell>
          <cell r="BG1610" t="b">
            <v>0</v>
          </cell>
          <cell r="BO1610" t="b">
            <v>0</v>
          </cell>
          <cell r="CA1610" t="b">
            <v>0</v>
          </cell>
          <cell r="CB1610" t="b">
            <v>0</v>
          </cell>
          <cell r="CD1610" t="b">
            <v>0</v>
          </cell>
          <cell r="CE1610" t="b">
            <v>0</v>
          </cell>
          <cell r="CG1610" t="b">
            <v>0</v>
          </cell>
          <cell r="CH1610" t="b">
            <v>0</v>
          </cell>
          <cell r="CP1610" t="e">
            <v>#N/A</v>
          </cell>
          <cell r="CT1610" t="b">
            <v>0</v>
          </cell>
          <cell r="CV1610" t="b">
            <v>0</v>
          </cell>
          <cell r="CX1610" t="b">
            <v>0</v>
          </cell>
          <cell r="CZ1610" t="b">
            <v>0</v>
          </cell>
          <cell r="DB1610" t="b">
            <v>0</v>
          </cell>
          <cell r="DD1610" t="b">
            <v>0</v>
          </cell>
          <cell r="DF1610" t="b">
            <v>0</v>
          </cell>
          <cell r="DH1610" t="b">
            <v>0</v>
          </cell>
          <cell r="DJ1610" t="b">
            <v>0</v>
          </cell>
          <cell r="DL1610" t="b">
            <v>0</v>
          </cell>
          <cell r="DN1610" t="b">
            <v>0</v>
          </cell>
          <cell r="DP1610" t="b">
            <v>0</v>
          </cell>
          <cell r="DV1610">
            <v>0</v>
          </cell>
          <cell r="DX1610">
            <v>0</v>
          </cell>
          <cell r="DZ1610">
            <v>0</v>
          </cell>
          <cell r="EB1610">
            <v>0</v>
          </cell>
          <cell r="ED1610">
            <v>0</v>
          </cell>
          <cell r="EF1610">
            <v>0</v>
          </cell>
          <cell r="EJ1610">
            <v>0</v>
          </cell>
          <cell r="EL1610">
            <v>0</v>
          </cell>
          <cell r="EN1610">
            <v>0</v>
          </cell>
          <cell r="EP1610">
            <v>0</v>
          </cell>
          <cell r="ER1610">
            <v>0</v>
          </cell>
          <cell r="ET1610">
            <v>0</v>
          </cell>
          <cell r="EX1610">
            <v>0</v>
          </cell>
          <cell r="EZ1610">
            <v>0</v>
          </cell>
          <cell r="FD1610">
            <v>0</v>
          </cell>
          <cell r="FF1610">
            <v>0</v>
          </cell>
        </row>
        <row r="1611">
          <cell r="A1611" t="str">
            <v>HameenkyroBio</v>
          </cell>
          <cell r="B1611" t="str">
            <v>Finland</v>
          </cell>
          <cell r="G1611">
            <v>12</v>
          </cell>
          <cell r="H1611">
            <v>40</v>
          </cell>
          <cell r="AK1611">
            <v>2.64</v>
          </cell>
          <cell r="AL1611">
            <v>29.333333333333336</v>
          </cell>
          <cell r="AN1611">
            <v>0</v>
          </cell>
          <cell r="AO1611">
            <v>1.08</v>
          </cell>
          <cell r="AP1611">
            <v>300</v>
          </cell>
          <cell r="AQ1611">
            <v>1.6800000000000002</v>
          </cell>
          <cell r="BG1611" t="b">
            <v>0</v>
          </cell>
          <cell r="BO1611" t="b">
            <v>0</v>
          </cell>
          <cell r="CA1611" t="b">
            <v>0</v>
          </cell>
          <cell r="CB1611" t="b">
            <v>0</v>
          </cell>
          <cell r="CD1611" t="b">
            <v>0</v>
          </cell>
          <cell r="CE1611" t="b">
            <v>0</v>
          </cell>
          <cell r="CG1611" t="b">
            <v>0</v>
          </cell>
          <cell r="CH1611" t="b">
            <v>0</v>
          </cell>
          <cell r="CP1611" t="str">
            <v>ECWCHBPC</v>
          </cell>
          <cell r="CT1611" t="b">
            <v>0</v>
          </cell>
          <cell r="CV1611" t="b">
            <v>0</v>
          </cell>
          <cell r="CX1611" t="b">
            <v>0</v>
          </cell>
          <cell r="CZ1611" t="b">
            <v>0</v>
          </cell>
          <cell r="DB1611" t="b">
            <v>0</v>
          </cell>
          <cell r="DD1611" t="b">
            <v>0</v>
          </cell>
          <cell r="DF1611" t="b">
            <v>0</v>
          </cell>
          <cell r="DH1611" t="b">
            <v>0</v>
          </cell>
          <cell r="DJ1611" t="b">
            <v>0</v>
          </cell>
          <cell r="DL1611" t="b">
            <v>0</v>
          </cell>
          <cell r="DN1611" t="b">
            <v>0</v>
          </cell>
          <cell r="DP1611" t="b">
            <v>0</v>
          </cell>
          <cell r="DV1611">
            <v>0</v>
          </cell>
          <cell r="DX1611">
            <v>0</v>
          </cell>
          <cell r="DZ1611">
            <v>0</v>
          </cell>
          <cell r="EB1611">
            <v>0</v>
          </cell>
          <cell r="ED1611">
            <v>0</v>
          </cell>
          <cell r="EF1611">
            <v>0</v>
          </cell>
          <cell r="EJ1611">
            <v>0</v>
          </cell>
          <cell r="EL1611">
            <v>0</v>
          </cell>
          <cell r="EN1611">
            <v>0</v>
          </cell>
          <cell r="EP1611">
            <v>0</v>
          </cell>
          <cell r="ER1611">
            <v>0</v>
          </cell>
          <cell r="ET1611">
            <v>0</v>
          </cell>
          <cell r="EX1611">
            <v>0</v>
          </cell>
          <cell r="EZ1611">
            <v>0</v>
          </cell>
          <cell r="FD1611">
            <v>0</v>
          </cell>
          <cell r="FF1611">
            <v>0</v>
          </cell>
        </row>
        <row r="1612">
          <cell r="A1612" t="str">
            <v>HAMEENLINNA 1</v>
          </cell>
          <cell r="B1612" t="str">
            <v>Finland</v>
          </cell>
          <cell r="G1612">
            <v>21.7</v>
          </cell>
          <cell r="H1612">
            <v>40.285714285714285</v>
          </cell>
          <cell r="AK1612">
            <v>7.0091000000000001</v>
          </cell>
          <cell r="AL1612">
            <v>24.157107119345433</v>
          </cell>
          <cell r="AN1612">
            <v>0</v>
          </cell>
          <cell r="AO1612">
            <v>3.4199200000000003</v>
          </cell>
          <cell r="AP1612">
            <v>539.245</v>
          </cell>
          <cell r="AQ1612">
            <v>3.0380000000000003</v>
          </cell>
          <cell r="BG1612" t="b">
            <v>0</v>
          </cell>
          <cell r="BO1612" t="b">
            <v>0</v>
          </cell>
          <cell r="CA1612" t="b">
            <v>0</v>
          </cell>
          <cell r="CB1612" t="b">
            <v>0</v>
          </cell>
          <cell r="CD1612" t="b">
            <v>0</v>
          </cell>
          <cell r="CE1612" t="b">
            <v>0</v>
          </cell>
          <cell r="CG1612" t="b">
            <v>0</v>
          </cell>
          <cell r="CH1612" t="b">
            <v>0</v>
          </cell>
          <cell r="CP1612" t="e">
            <v>#N/A</v>
          </cell>
          <cell r="CT1612" t="b">
            <v>0</v>
          </cell>
          <cell r="CV1612" t="b">
            <v>0</v>
          </cell>
          <cell r="CX1612" t="b">
            <v>0</v>
          </cell>
          <cell r="CZ1612" t="b">
            <v>0</v>
          </cell>
          <cell r="DB1612" t="b">
            <v>0</v>
          </cell>
          <cell r="DD1612" t="b">
            <v>0</v>
          </cell>
          <cell r="DF1612" t="b">
            <v>0</v>
          </cell>
          <cell r="DH1612" t="b">
            <v>0</v>
          </cell>
          <cell r="DJ1612" t="b">
            <v>0</v>
          </cell>
          <cell r="DL1612" t="b">
            <v>0</v>
          </cell>
          <cell r="DN1612" t="b">
            <v>0</v>
          </cell>
          <cell r="DP1612" t="b">
            <v>0</v>
          </cell>
          <cell r="DV1612">
            <v>0</v>
          </cell>
          <cell r="DX1612">
            <v>0</v>
          </cell>
          <cell r="DZ1612">
            <v>0</v>
          </cell>
          <cell r="EB1612">
            <v>0</v>
          </cell>
          <cell r="ED1612">
            <v>0</v>
          </cell>
          <cell r="EF1612">
            <v>0</v>
          </cell>
          <cell r="EJ1612">
            <v>0</v>
          </cell>
          <cell r="EL1612">
            <v>0</v>
          </cell>
          <cell r="EN1612">
            <v>0</v>
          </cell>
          <cell r="EP1612">
            <v>0</v>
          </cell>
          <cell r="ER1612">
            <v>0</v>
          </cell>
          <cell r="ET1612">
            <v>0</v>
          </cell>
          <cell r="EX1612">
            <v>0</v>
          </cell>
          <cell r="EZ1612">
            <v>0</v>
          </cell>
          <cell r="FD1612">
            <v>0</v>
          </cell>
          <cell r="FF1612">
            <v>0</v>
          </cell>
        </row>
        <row r="1613">
          <cell r="A1613" t="str">
            <v>HAMEENLINNA GT 1</v>
          </cell>
          <cell r="B1613" t="str">
            <v>Finland</v>
          </cell>
          <cell r="G1613">
            <v>38.299999999999997</v>
          </cell>
          <cell r="H1613">
            <v>54.714285714285715</v>
          </cell>
          <cell r="AK1613">
            <v>12.734749999999998</v>
          </cell>
          <cell r="AL1613">
            <v>25.989285714285714</v>
          </cell>
          <cell r="AN1613">
            <v>0</v>
          </cell>
          <cell r="AO1613">
            <v>1.532</v>
          </cell>
          <cell r="AP1613">
            <v>383</v>
          </cell>
          <cell r="AQ1613">
            <v>3.0640000000000001</v>
          </cell>
          <cell r="BG1613" t="b">
            <v>0</v>
          </cell>
          <cell r="BO1613" t="b">
            <v>0</v>
          </cell>
          <cell r="CA1613" t="b">
            <v>0</v>
          </cell>
          <cell r="CB1613" t="b">
            <v>0</v>
          </cell>
          <cell r="CD1613" t="b">
            <v>0</v>
          </cell>
          <cell r="CE1613" t="b">
            <v>0</v>
          </cell>
          <cell r="CG1613" t="b">
            <v>0</v>
          </cell>
          <cell r="CH1613" t="b">
            <v>0</v>
          </cell>
          <cell r="CP1613" t="e">
            <v>#N/A</v>
          </cell>
          <cell r="CT1613" t="b">
            <v>0</v>
          </cell>
          <cell r="CV1613" t="b">
            <v>0</v>
          </cell>
          <cell r="CX1613" t="b">
            <v>0</v>
          </cell>
          <cell r="CZ1613" t="b">
            <v>0</v>
          </cell>
          <cell r="DB1613" t="b">
            <v>0</v>
          </cell>
          <cell r="DD1613" t="b">
            <v>0</v>
          </cell>
          <cell r="DF1613" t="b">
            <v>0</v>
          </cell>
          <cell r="DH1613" t="b">
            <v>0</v>
          </cell>
          <cell r="DJ1613" t="b">
            <v>0</v>
          </cell>
          <cell r="DL1613" t="b">
            <v>0</v>
          </cell>
          <cell r="DN1613" t="b">
            <v>0</v>
          </cell>
          <cell r="DP1613" t="b">
            <v>0</v>
          </cell>
          <cell r="DV1613">
            <v>0</v>
          </cell>
          <cell r="DX1613">
            <v>0</v>
          </cell>
          <cell r="DZ1613">
            <v>0</v>
          </cell>
          <cell r="EB1613">
            <v>0</v>
          </cell>
          <cell r="ED1613">
            <v>0</v>
          </cell>
          <cell r="EF1613">
            <v>0</v>
          </cell>
          <cell r="EJ1613">
            <v>0</v>
          </cell>
          <cell r="EL1613">
            <v>0</v>
          </cell>
          <cell r="EN1613">
            <v>0</v>
          </cell>
          <cell r="EP1613">
            <v>0</v>
          </cell>
          <cell r="ER1613">
            <v>0</v>
          </cell>
          <cell r="ET1613">
            <v>0</v>
          </cell>
          <cell r="EX1613">
            <v>0</v>
          </cell>
          <cell r="EZ1613">
            <v>0</v>
          </cell>
          <cell r="FD1613">
            <v>0</v>
          </cell>
          <cell r="FF1613">
            <v>0</v>
          </cell>
        </row>
        <row r="1614">
          <cell r="A1614" t="str">
            <v>HAMEENLINNA GT 1</v>
          </cell>
          <cell r="B1614" t="str">
            <v>Finland</v>
          </cell>
          <cell r="G1614">
            <v>38.299999999999997</v>
          </cell>
          <cell r="H1614">
            <v>54.714285714285715</v>
          </cell>
          <cell r="AK1614">
            <v>12.734749999999998</v>
          </cell>
          <cell r="AL1614">
            <v>25.989285714285714</v>
          </cell>
          <cell r="AN1614">
            <v>0</v>
          </cell>
          <cell r="AO1614">
            <v>1.532</v>
          </cell>
          <cell r="AP1614">
            <v>383</v>
          </cell>
          <cell r="AQ1614">
            <v>3.0640000000000001</v>
          </cell>
          <cell r="BG1614" t="b">
            <v>0</v>
          </cell>
          <cell r="BO1614" t="b">
            <v>0</v>
          </cell>
          <cell r="CA1614" t="b">
            <v>0</v>
          </cell>
          <cell r="CB1614" t="b">
            <v>0</v>
          </cell>
          <cell r="CD1614" t="b">
            <v>0</v>
          </cell>
          <cell r="CE1614" t="b">
            <v>0</v>
          </cell>
          <cell r="CG1614" t="b">
            <v>0</v>
          </cell>
          <cell r="CH1614" t="b">
            <v>0</v>
          </cell>
          <cell r="CP1614" t="e">
            <v>#N/A</v>
          </cell>
          <cell r="CT1614" t="b">
            <v>0</v>
          </cell>
          <cell r="CV1614" t="b">
            <v>0</v>
          </cell>
          <cell r="CX1614" t="b">
            <v>0</v>
          </cell>
          <cell r="CZ1614" t="b">
            <v>0</v>
          </cell>
          <cell r="DB1614" t="b">
            <v>0</v>
          </cell>
          <cell r="DD1614" t="b">
            <v>0</v>
          </cell>
          <cell r="DF1614" t="b">
            <v>0</v>
          </cell>
          <cell r="DH1614" t="b">
            <v>0</v>
          </cell>
          <cell r="DJ1614" t="b">
            <v>0</v>
          </cell>
          <cell r="DL1614" t="b">
            <v>0</v>
          </cell>
          <cell r="DN1614" t="b">
            <v>0</v>
          </cell>
          <cell r="DP1614" t="b">
            <v>0</v>
          </cell>
          <cell r="DV1614">
            <v>0</v>
          </cell>
          <cell r="DX1614">
            <v>0</v>
          </cell>
          <cell r="DZ1614">
            <v>0</v>
          </cell>
          <cell r="EB1614">
            <v>0</v>
          </cell>
          <cell r="ED1614">
            <v>0</v>
          </cell>
          <cell r="EF1614">
            <v>0</v>
          </cell>
          <cell r="EJ1614">
            <v>0</v>
          </cell>
          <cell r="EL1614">
            <v>0</v>
          </cell>
          <cell r="EN1614">
            <v>0</v>
          </cell>
          <cell r="EP1614">
            <v>0</v>
          </cell>
          <cell r="ER1614">
            <v>0</v>
          </cell>
          <cell r="ET1614">
            <v>0</v>
          </cell>
          <cell r="EX1614">
            <v>0</v>
          </cell>
          <cell r="EZ1614">
            <v>0</v>
          </cell>
          <cell r="FD1614">
            <v>0</v>
          </cell>
          <cell r="FF1614">
            <v>0</v>
          </cell>
        </row>
        <row r="1615">
          <cell r="A1615" t="str">
            <v>HANASAARI B</v>
          </cell>
          <cell r="B1615" t="str">
            <v>Finland</v>
          </cell>
          <cell r="G1615">
            <v>220</v>
          </cell>
          <cell r="H1615">
            <v>445</v>
          </cell>
          <cell r="AK1615">
            <v>62.699999999999996</v>
          </cell>
          <cell r="AL1615">
            <v>256.53238636363636</v>
          </cell>
          <cell r="AN1615">
            <v>0</v>
          </cell>
          <cell r="AO1615">
            <v>34.672000000000004</v>
          </cell>
          <cell r="AP1615">
            <v>5467</v>
          </cell>
          <cell r="AQ1615">
            <v>30.800000000000004</v>
          </cell>
          <cell r="BG1615" t="b">
            <v>0</v>
          </cell>
          <cell r="BO1615" t="b">
            <v>0</v>
          </cell>
          <cell r="CA1615" t="b">
            <v>0</v>
          </cell>
          <cell r="CB1615" t="b">
            <v>0</v>
          </cell>
          <cell r="CD1615" t="b">
            <v>0</v>
          </cell>
          <cell r="CE1615" t="b">
            <v>0</v>
          </cell>
          <cell r="CG1615" t="b">
            <v>0</v>
          </cell>
          <cell r="CH1615" t="b">
            <v>0</v>
          </cell>
          <cell r="CP1615" t="e">
            <v>#N/A</v>
          </cell>
          <cell r="CT1615" t="b">
            <v>0</v>
          </cell>
          <cell r="CV1615" t="b">
            <v>0</v>
          </cell>
          <cell r="CX1615" t="b">
            <v>0</v>
          </cell>
          <cell r="CZ1615" t="b">
            <v>0</v>
          </cell>
          <cell r="DB1615" t="b">
            <v>0</v>
          </cell>
          <cell r="DD1615" t="b">
            <v>0</v>
          </cell>
          <cell r="DF1615" t="b">
            <v>0</v>
          </cell>
          <cell r="DH1615" t="b">
            <v>0</v>
          </cell>
          <cell r="DJ1615" t="b">
            <v>0</v>
          </cell>
          <cell r="DL1615" t="b">
            <v>0</v>
          </cell>
          <cell r="DN1615" t="b">
            <v>0</v>
          </cell>
          <cell r="DP1615" t="b">
            <v>0</v>
          </cell>
          <cell r="DV1615">
            <v>0</v>
          </cell>
          <cell r="DX1615">
            <v>0</v>
          </cell>
          <cell r="DZ1615">
            <v>0</v>
          </cell>
          <cell r="EB1615">
            <v>0</v>
          </cell>
          <cell r="ED1615">
            <v>0</v>
          </cell>
          <cell r="EF1615">
            <v>0</v>
          </cell>
          <cell r="EJ1615">
            <v>0</v>
          </cell>
          <cell r="EL1615">
            <v>0</v>
          </cell>
          <cell r="EN1615">
            <v>0</v>
          </cell>
          <cell r="EP1615">
            <v>0</v>
          </cell>
          <cell r="ER1615">
            <v>0</v>
          </cell>
          <cell r="ET1615">
            <v>0</v>
          </cell>
          <cell r="EX1615">
            <v>0</v>
          </cell>
          <cell r="EZ1615">
            <v>0</v>
          </cell>
          <cell r="FD1615">
            <v>0</v>
          </cell>
          <cell r="FF1615">
            <v>0</v>
          </cell>
        </row>
        <row r="1616">
          <cell r="A1616" t="str">
            <v>HANASAARI B</v>
          </cell>
          <cell r="B1616" t="str">
            <v>Finland</v>
          </cell>
          <cell r="G1616">
            <v>220</v>
          </cell>
          <cell r="H1616">
            <v>445</v>
          </cell>
          <cell r="AK1616">
            <v>62.699999999999996</v>
          </cell>
          <cell r="AL1616">
            <v>256.53238636363636</v>
          </cell>
          <cell r="AN1616">
            <v>0</v>
          </cell>
          <cell r="AO1616">
            <v>34.672000000000004</v>
          </cell>
          <cell r="AP1616">
            <v>5467</v>
          </cell>
          <cell r="AQ1616">
            <v>41.8</v>
          </cell>
          <cell r="BG1616" t="b">
            <v>0</v>
          </cell>
          <cell r="BO1616" t="b">
            <v>0</v>
          </cell>
          <cell r="CA1616" t="b">
            <v>0</v>
          </cell>
          <cell r="CB1616" t="b">
            <v>0</v>
          </cell>
          <cell r="CD1616" t="b">
            <v>0</v>
          </cell>
          <cell r="CE1616" t="b">
            <v>0</v>
          </cell>
          <cell r="CG1616" t="b">
            <v>0</v>
          </cell>
          <cell r="CH1616" t="b">
            <v>0</v>
          </cell>
          <cell r="CP1616" t="e">
            <v>#N/A</v>
          </cell>
          <cell r="CT1616" t="b">
            <v>0</v>
          </cell>
          <cell r="CV1616" t="b">
            <v>0</v>
          </cell>
          <cell r="CX1616" t="b">
            <v>0</v>
          </cell>
          <cell r="CZ1616" t="b">
            <v>0</v>
          </cell>
          <cell r="DB1616" t="b">
            <v>0</v>
          </cell>
          <cell r="DD1616" t="b">
            <v>0</v>
          </cell>
          <cell r="DF1616" t="b">
            <v>0</v>
          </cell>
          <cell r="DH1616" t="b">
            <v>0</v>
          </cell>
          <cell r="DJ1616" t="b">
            <v>0</v>
          </cell>
          <cell r="DL1616" t="b">
            <v>0</v>
          </cell>
          <cell r="DN1616" t="b">
            <v>0</v>
          </cell>
          <cell r="DP1616" t="b">
            <v>0</v>
          </cell>
          <cell r="DV1616">
            <v>0</v>
          </cell>
          <cell r="DX1616">
            <v>0</v>
          </cell>
          <cell r="DZ1616">
            <v>0</v>
          </cell>
          <cell r="EB1616">
            <v>0</v>
          </cell>
          <cell r="ED1616">
            <v>0</v>
          </cell>
          <cell r="EF1616">
            <v>0</v>
          </cell>
          <cell r="EJ1616">
            <v>0</v>
          </cell>
          <cell r="EL1616">
            <v>0</v>
          </cell>
          <cell r="EN1616">
            <v>0</v>
          </cell>
          <cell r="EP1616">
            <v>0</v>
          </cell>
          <cell r="ER1616">
            <v>0</v>
          </cell>
          <cell r="ET1616">
            <v>0</v>
          </cell>
          <cell r="EX1616">
            <v>0</v>
          </cell>
          <cell r="EZ1616">
            <v>0</v>
          </cell>
          <cell r="FD1616">
            <v>0</v>
          </cell>
          <cell r="FF1616">
            <v>0</v>
          </cell>
        </row>
        <row r="1617">
          <cell r="A1617" t="str">
            <v>HELSINKI GT 1</v>
          </cell>
          <cell r="B1617" t="str">
            <v>Finland</v>
          </cell>
          <cell r="G1617">
            <v>11.5</v>
          </cell>
          <cell r="H1617">
            <v>0</v>
          </cell>
          <cell r="AK1617">
            <v>2.7312499999999997</v>
          </cell>
          <cell r="AL1617">
            <v>0</v>
          </cell>
          <cell r="AN1617">
            <v>0</v>
          </cell>
          <cell r="AO1617">
            <v>0.46</v>
          </cell>
          <cell r="AP1617">
            <v>172.5</v>
          </cell>
          <cell r="AQ1617">
            <v>0.92</v>
          </cell>
          <cell r="BG1617" t="b">
            <v>0</v>
          </cell>
          <cell r="BO1617" t="b">
            <v>0</v>
          </cell>
          <cell r="CA1617" t="b">
            <v>0</v>
          </cell>
          <cell r="CB1617" t="b">
            <v>0</v>
          </cell>
          <cell r="CD1617" t="b">
            <v>0</v>
          </cell>
          <cell r="CE1617" t="b">
            <v>0</v>
          </cell>
          <cell r="CG1617" t="b">
            <v>0</v>
          </cell>
          <cell r="CH1617" t="b">
            <v>0</v>
          </cell>
          <cell r="CP1617" t="e">
            <v>#N/A</v>
          </cell>
          <cell r="CT1617" t="b">
            <v>0</v>
          </cell>
          <cell r="CV1617" t="b">
            <v>0</v>
          </cell>
          <cell r="CX1617" t="b">
            <v>0</v>
          </cell>
          <cell r="CZ1617" t="b">
            <v>0</v>
          </cell>
          <cell r="DB1617" t="b">
            <v>0</v>
          </cell>
          <cell r="DD1617" t="b">
            <v>0</v>
          </cell>
          <cell r="DF1617" t="b">
            <v>0</v>
          </cell>
          <cell r="DH1617" t="b">
            <v>0</v>
          </cell>
          <cell r="DJ1617" t="b">
            <v>0</v>
          </cell>
          <cell r="DL1617" t="b">
            <v>0</v>
          </cell>
          <cell r="DN1617" t="b">
            <v>0</v>
          </cell>
          <cell r="DP1617" t="b">
            <v>0</v>
          </cell>
          <cell r="DV1617">
            <v>0</v>
          </cell>
          <cell r="DX1617">
            <v>0</v>
          </cell>
          <cell r="DZ1617">
            <v>0</v>
          </cell>
          <cell r="EB1617">
            <v>0</v>
          </cell>
          <cell r="ED1617">
            <v>0</v>
          </cell>
          <cell r="EF1617">
            <v>0</v>
          </cell>
          <cell r="EJ1617">
            <v>0</v>
          </cell>
          <cell r="EL1617">
            <v>0</v>
          </cell>
          <cell r="EN1617">
            <v>0</v>
          </cell>
          <cell r="EP1617">
            <v>0</v>
          </cell>
          <cell r="ER1617">
            <v>0</v>
          </cell>
          <cell r="ET1617">
            <v>0</v>
          </cell>
          <cell r="EX1617">
            <v>0</v>
          </cell>
          <cell r="EZ1617">
            <v>0</v>
          </cell>
          <cell r="FD1617">
            <v>0</v>
          </cell>
          <cell r="FF1617">
            <v>0</v>
          </cell>
        </row>
        <row r="1618">
          <cell r="A1618" t="str">
            <v>HUUTOKOSKI GT 1-3</v>
          </cell>
          <cell r="B1618" t="str">
            <v>Finland</v>
          </cell>
          <cell r="G1618">
            <v>87</v>
          </cell>
          <cell r="H1618">
            <v>0</v>
          </cell>
          <cell r="AK1618">
            <v>22.3155</v>
          </cell>
          <cell r="AL1618">
            <v>0</v>
          </cell>
          <cell r="AN1618">
            <v>0</v>
          </cell>
          <cell r="AO1618">
            <v>3.48</v>
          </cell>
          <cell r="AP1618">
            <v>1305</v>
          </cell>
          <cell r="AQ1618">
            <v>6.96</v>
          </cell>
          <cell r="BG1618" t="b">
            <v>0</v>
          </cell>
          <cell r="BO1618" t="b">
            <v>0</v>
          </cell>
          <cell r="CA1618" t="b">
            <v>0</v>
          </cell>
          <cell r="CB1618" t="b">
            <v>0</v>
          </cell>
          <cell r="CD1618" t="b">
            <v>0</v>
          </cell>
          <cell r="CE1618" t="b">
            <v>0</v>
          </cell>
          <cell r="CG1618" t="b">
            <v>0</v>
          </cell>
          <cell r="CH1618" t="b">
            <v>0</v>
          </cell>
          <cell r="CP1618" t="e">
            <v>#N/A</v>
          </cell>
          <cell r="CT1618" t="b">
            <v>0</v>
          </cell>
          <cell r="CV1618" t="b">
            <v>0</v>
          </cell>
          <cell r="CX1618" t="b">
            <v>0</v>
          </cell>
          <cell r="CZ1618" t="b">
            <v>0</v>
          </cell>
          <cell r="DB1618" t="b">
            <v>0</v>
          </cell>
          <cell r="DD1618" t="b">
            <v>0</v>
          </cell>
          <cell r="DF1618" t="b">
            <v>0</v>
          </cell>
          <cell r="DH1618" t="b">
            <v>0</v>
          </cell>
          <cell r="DJ1618" t="b">
            <v>0</v>
          </cell>
          <cell r="DL1618" t="b">
            <v>0</v>
          </cell>
          <cell r="DN1618" t="b">
            <v>0</v>
          </cell>
          <cell r="DP1618" t="b">
            <v>0</v>
          </cell>
          <cell r="DV1618">
            <v>0</v>
          </cell>
          <cell r="DX1618">
            <v>0</v>
          </cell>
          <cell r="DZ1618">
            <v>0</v>
          </cell>
          <cell r="EB1618">
            <v>0</v>
          </cell>
          <cell r="ED1618">
            <v>0</v>
          </cell>
          <cell r="EF1618">
            <v>0</v>
          </cell>
          <cell r="EJ1618">
            <v>0</v>
          </cell>
          <cell r="EL1618">
            <v>0</v>
          </cell>
          <cell r="EN1618">
            <v>0</v>
          </cell>
          <cell r="EP1618">
            <v>0</v>
          </cell>
          <cell r="ER1618">
            <v>0</v>
          </cell>
          <cell r="ET1618">
            <v>0</v>
          </cell>
          <cell r="EX1618">
            <v>0</v>
          </cell>
          <cell r="EZ1618">
            <v>0</v>
          </cell>
          <cell r="FD1618">
            <v>0</v>
          </cell>
          <cell r="FF1618">
            <v>0</v>
          </cell>
        </row>
        <row r="1619">
          <cell r="A1619" t="str">
            <v>HUUTOKOSKI GT 1-3</v>
          </cell>
          <cell r="B1619" t="str">
            <v>Finland</v>
          </cell>
          <cell r="G1619">
            <v>87</v>
          </cell>
          <cell r="H1619">
            <v>0</v>
          </cell>
          <cell r="AK1619">
            <v>22.3155</v>
          </cell>
          <cell r="AL1619">
            <v>0</v>
          </cell>
          <cell r="AN1619">
            <v>0</v>
          </cell>
          <cell r="AO1619">
            <v>3.48</v>
          </cell>
          <cell r="AP1619">
            <v>1305</v>
          </cell>
          <cell r="AQ1619">
            <v>6.96</v>
          </cell>
          <cell r="BG1619" t="b">
            <v>0</v>
          </cell>
          <cell r="BO1619" t="b">
            <v>0</v>
          </cell>
          <cell r="CA1619" t="b">
            <v>0</v>
          </cell>
          <cell r="CB1619" t="b">
            <v>0</v>
          </cell>
          <cell r="CD1619" t="b">
            <v>0</v>
          </cell>
          <cell r="CE1619" t="b">
            <v>0</v>
          </cell>
          <cell r="CG1619" t="b">
            <v>0</v>
          </cell>
          <cell r="CH1619" t="b">
            <v>0</v>
          </cell>
          <cell r="CP1619" t="e">
            <v>#N/A</v>
          </cell>
          <cell r="CT1619" t="b">
            <v>0</v>
          </cell>
          <cell r="CV1619" t="b">
            <v>0</v>
          </cell>
          <cell r="CX1619" t="b">
            <v>0</v>
          </cell>
          <cell r="CZ1619" t="b">
            <v>0</v>
          </cell>
          <cell r="DB1619" t="b">
            <v>0</v>
          </cell>
          <cell r="DD1619" t="b">
            <v>0</v>
          </cell>
          <cell r="DF1619" t="b">
            <v>0</v>
          </cell>
          <cell r="DH1619" t="b">
            <v>0</v>
          </cell>
          <cell r="DJ1619" t="b">
            <v>0</v>
          </cell>
          <cell r="DL1619" t="b">
            <v>0</v>
          </cell>
          <cell r="DN1619" t="b">
            <v>0</v>
          </cell>
          <cell r="DP1619" t="b">
            <v>0</v>
          </cell>
          <cell r="DV1619">
            <v>0</v>
          </cell>
          <cell r="DX1619">
            <v>0</v>
          </cell>
          <cell r="DZ1619">
            <v>0</v>
          </cell>
          <cell r="EB1619">
            <v>0</v>
          </cell>
          <cell r="ED1619">
            <v>0</v>
          </cell>
          <cell r="EF1619">
            <v>0</v>
          </cell>
          <cell r="EJ1619">
            <v>0</v>
          </cell>
          <cell r="EL1619">
            <v>0</v>
          </cell>
          <cell r="EN1619">
            <v>0</v>
          </cell>
          <cell r="EP1619">
            <v>0</v>
          </cell>
          <cell r="ER1619">
            <v>0</v>
          </cell>
          <cell r="ET1619">
            <v>0</v>
          </cell>
          <cell r="EX1619">
            <v>0</v>
          </cell>
          <cell r="EZ1619">
            <v>0</v>
          </cell>
          <cell r="FD1619">
            <v>0</v>
          </cell>
          <cell r="FF1619">
            <v>0</v>
          </cell>
        </row>
        <row r="1620">
          <cell r="A1620" t="str">
            <v>HUUTOKOSKI GT 4-6</v>
          </cell>
          <cell r="B1620" t="str">
            <v>Finland</v>
          </cell>
          <cell r="G1620">
            <v>87</v>
          </cell>
          <cell r="H1620">
            <v>0</v>
          </cell>
          <cell r="AK1620">
            <v>22.3155</v>
          </cell>
          <cell r="AL1620">
            <v>0</v>
          </cell>
          <cell r="AN1620">
            <v>0</v>
          </cell>
          <cell r="AO1620">
            <v>3.48</v>
          </cell>
          <cell r="AP1620">
            <v>1305</v>
          </cell>
          <cell r="AQ1620">
            <v>6.96</v>
          </cell>
          <cell r="BG1620" t="b">
            <v>0</v>
          </cell>
          <cell r="BO1620" t="b">
            <v>0</v>
          </cell>
          <cell r="CA1620" t="b">
            <v>0</v>
          </cell>
          <cell r="CB1620" t="b">
            <v>0</v>
          </cell>
          <cell r="CD1620" t="b">
            <v>0</v>
          </cell>
          <cell r="CE1620" t="b">
            <v>0</v>
          </cell>
          <cell r="CG1620" t="b">
            <v>0</v>
          </cell>
          <cell r="CH1620" t="b">
            <v>0</v>
          </cell>
          <cell r="CP1620" t="e">
            <v>#N/A</v>
          </cell>
          <cell r="CT1620" t="b">
            <v>0</v>
          </cell>
          <cell r="CV1620" t="b">
            <v>0</v>
          </cell>
          <cell r="CX1620" t="b">
            <v>0</v>
          </cell>
          <cell r="CZ1620" t="b">
            <v>0</v>
          </cell>
          <cell r="DB1620" t="b">
            <v>0</v>
          </cell>
          <cell r="DD1620" t="b">
            <v>0</v>
          </cell>
          <cell r="DF1620" t="b">
            <v>0</v>
          </cell>
          <cell r="DH1620" t="b">
            <v>0</v>
          </cell>
          <cell r="DJ1620" t="b">
            <v>0</v>
          </cell>
          <cell r="DL1620" t="b">
            <v>0</v>
          </cell>
          <cell r="DN1620" t="b">
            <v>0</v>
          </cell>
          <cell r="DP1620" t="b">
            <v>0</v>
          </cell>
          <cell r="DV1620">
            <v>0</v>
          </cell>
          <cell r="DX1620">
            <v>0</v>
          </cell>
          <cell r="DZ1620">
            <v>0</v>
          </cell>
          <cell r="EB1620">
            <v>0</v>
          </cell>
          <cell r="ED1620">
            <v>0</v>
          </cell>
          <cell r="EF1620">
            <v>0</v>
          </cell>
          <cell r="EJ1620">
            <v>0</v>
          </cell>
          <cell r="EL1620">
            <v>0</v>
          </cell>
          <cell r="EN1620">
            <v>0</v>
          </cell>
          <cell r="EP1620">
            <v>0</v>
          </cell>
          <cell r="ER1620">
            <v>0</v>
          </cell>
          <cell r="ET1620">
            <v>0</v>
          </cell>
          <cell r="EX1620">
            <v>0</v>
          </cell>
          <cell r="EZ1620">
            <v>0</v>
          </cell>
          <cell r="FD1620">
            <v>0</v>
          </cell>
          <cell r="FF1620">
            <v>0</v>
          </cell>
        </row>
        <row r="1621">
          <cell r="A1621" t="str">
            <v>HUUTOKOSKI GT 4-6</v>
          </cell>
          <cell r="B1621" t="str">
            <v>Finland</v>
          </cell>
          <cell r="G1621">
            <v>87</v>
          </cell>
          <cell r="H1621">
            <v>0</v>
          </cell>
          <cell r="AK1621">
            <v>22.3155</v>
          </cell>
          <cell r="AL1621">
            <v>0</v>
          </cell>
          <cell r="AN1621">
            <v>0</v>
          </cell>
          <cell r="AO1621">
            <v>3.48</v>
          </cell>
          <cell r="AP1621">
            <v>1305</v>
          </cell>
          <cell r="AQ1621">
            <v>6.96</v>
          </cell>
          <cell r="BG1621" t="b">
            <v>0</v>
          </cell>
          <cell r="BO1621" t="b">
            <v>0</v>
          </cell>
          <cell r="CA1621" t="b">
            <v>0</v>
          </cell>
          <cell r="CB1621" t="b">
            <v>0</v>
          </cell>
          <cell r="CD1621" t="b">
            <v>0</v>
          </cell>
          <cell r="CE1621" t="b">
            <v>0</v>
          </cell>
          <cell r="CG1621" t="b">
            <v>0</v>
          </cell>
          <cell r="CH1621" t="b">
            <v>0</v>
          </cell>
          <cell r="CP1621" t="e">
            <v>#N/A</v>
          </cell>
          <cell r="CT1621" t="b">
            <v>0</v>
          </cell>
          <cell r="CV1621" t="b">
            <v>0</v>
          </cell>
          <cell r="CX1621" t="b">
            <v>0</v>
          </cell>
          <cell r="CZ1621" t="b">
            <v>0</v>
          </cell>
          <cell r="DB1621" t="b">
            <v>0</v>
          </cell>
          <cell r="DD1621" t="b">
            <v>0</v>
          </cell>
          <cell r="DF1621" t="b">
            <v>0</v>
          </cell>
          <cell r="DH1621" t="b">
            <v>0</v>
          </cell>
          <cell r="DJ1621" t="b">
            <v>0</v>
          </cell>
          <cell r="DL1621" t="b">
            <v>0</v>
          </cell>
          <cell r="DN1621" t="b">
            <v>0</v>
          </cell>
          <cell r="DP1621" t="b">
            <v>0</v>
          </cell>
          <cell r="DV1621">
            <v>0</v>
          </cell>
          <cell r="DX1621">
            <v>0</v>
          </cell>
          <cell r="DZ1621">
            <v>0</v>
          </cell>
          <cell r="EB1621">
            <v>0</v>
          </cell>
          <cell r="ED1621">
            <v>0</v>
          </cell>
          <cell r="EF1621">
            <v>0</v>
          </cell>
          <cell r="EJ1621">
            <v>0</v>
          </cell>
          <cell r="EL1621">
            <v>0</v>
          </cell>
          <cell r="EN1621">
            <v>0</v>
          </cell>
          <cell r="EP1621">
            <v>0</v>
          </cell>
          <cell r="ER1621">
            <v>0</v>
          </cell>
          <cell r="ET1621">
            <v>0</v>
          </cell>
          <cell r="EX1621">
            <v>0</v>
          </cell>
          <cell r="EZ1621">
            <v>0</v>
          </cell>
          <cell r="FD1621">
            <v>0</v>
          </cell>
          <cell r="FF1621">
            <v>0</v>
          </cell>
        </row>
        <row r="1622">
          <cell r="A1622" t="str">
            <v>HYVINKAA GT 1</v>
          </cell>
          <cell r="B1622" t="str">
            <v>Finland</v>
          </cell>
          <cell r="G1622">
            <v>47</v>
          </cell>
          <cell r="H1622">
            <v>70</v>
          </cell>
          <cell r="AK1622">
            <v>15.181000000000001</v>
          </cell>
          <cell r="AL1622">
            <v>33.674468085106383</v>
          </cell>
          <cell r="AN1622">
            <v>0</v>
          </cell>
          <cell r="AO1622">
            <v>1.8800000000000001</v>
          </cell>
          <cell r="AP1622">
            <v>470</v>
          </cell>
          <cell r="AQ1622">
            <v>3.7600000000000002</v>
          </cell>
          <cell r="BG1622" t="b">
            <v>0</v>
          </cell>
          <cell r="BO1622" t="b">
            <v>0</v>
          </cell>
          <cell r="CA1622" t="b">
            <v>0</v>
          </cell>
          <cell r="CB1622" t="b">
            <v>0</v>
          </cell>
          <cell r="CD1622" t="b">
            <v>0</v>
          </cell>
          <cell r="CE1622" t="b">
            <v>0</v>
          </cell>
          <cell r="CG1622" t="b">
            <v>0</v>
          </cell>
          <cell r="CH1622" t="b">
            <v>0</v>
          </cell>
          <cell r="CP1622" t="e">
            <v>#N/A</v>
          </cell>
          <cell r="CT1622" t="b">
            <v>0</v>
          </cell>
          <cell r="CV1622" t="b">
            <v>0</v>
          </cell>
          <cell r="CX1622" t="b">
            <v>0</v>
          </cell>
          <cell r="CZ1622" t="b">
            <v>0</v>
          </cell>
          <cell r="DB1622" t="b">
            <v>0</v>
          </cell>
          <cell r="DD1622" t="b">
            <v>0</v>
          </cell>
          <cell r="DF1622" t="b">
            <v>0</v>
          </cell>
          <cell r="DH1622" t="b">
            <v>0</v>
          </cell>
          <cell r="DJ1622" t="b">
            <v>0</v>
          </cell>
          <cell r="DL1622" t="b">
            <v>0</v>
          </cell>
          <cell r="DN1622" t="b">
            <v>0</v>
          </cell>
          <cell r="DP1622" t="b">
            <v>0</v>
          </cell>
          <cell r="DV1622">
            <v>0</v>
          </cell>
          <cell r="DX1622">
            <v>0</v>
          </cell>
          <cell r="DZ1622">
            <v>0</v>
          </cell>
          <cell r="EB1622">
            <v>0</v>
          </cell>
          <cell r="ED1622">
            <v>0</v>
          </cell>
          <cell r="EF1622">
            <v>0</v>
          </cell>
          <cell r="EJ1622">
            <v>0</v>
          </cell>
          <cell r="EL1622">
            <v>0</v>
          </cell>
          <cell r="EN1622">
            <v>0</v>
          </cell>
          <cell r="EP1622">
            <v>0</v>
          </cell>
          <cell r="ER1622">
            <v>0</v>
          </cell>
          <cell r="ET1622">
            <v>0</v>
          </cell>
          <cell r="EX1622">
            <v>0</v>
          </cell>
          <cell r="EZ1622">
            <v>0</v>
          </cell>
          <cell r="FD1622">
            <v>0</v>
          </cell>
          <cell r="FF1622">
            <v>0</v>
          </cell>
        </row>
        <row r="1623">
          <cell r="A1623" t="str">
            <v>HYVINKAA GT 1</v>
          </cell>
          <cell r="B1623" t="str">
            <v>Finland</v>
          </cell>
          <cell r="G1623">
            <v>47</v>
          </cell>
          <cell r="H1623">
            <v>70</v>
          </cell>
          <cell r="AK1623">
            <v>15.181000000000001</v>
          </cell>
          <cell r="AL1623">
            <v>33.674468085106383</v>
          </cell>
          <cell r="AN1623">
            <v>0</v>
          </cell>
          <cell r="AO1623">
            <v>1.8800000000000001</v>
          </cell>
          <cell r="AP1623">
            <v>470</v>
          </cell>
          <cell r="AQ1623">
            <v>3.7600000000000002</v>
          </cell>
          <cell r="BG1623" t="b">
            <v>0</v>
          </cell>
          <cell r="BO1623" t="b">
            <v>0</v>
          </cell>
          <cell r="CA1623" t="b">
            <v>0</v>
          </cell>
          <cell r="CB1623" t="b">
            <v>0</v>
          </cell>
          <cell r="CD1623" t="b">
            <v>0</v>
          </cell>
          <cell r="CE1623" t="b">
            <v>0</v>
          </cell>
          <cell r="CG1623" t="b">
            <v>0</v>
          </cell>
          <cell r="CH1623" t="b">
            <v>0</v>
          </cell>
          <cell r="CP1623" t="e">
            <v>#N/A</v>
          </cell>
          <cell r="CT1623" t="b">
            <v>0</v>
          </cell>
          <cell r="CV1623" t="b">
            <v>0</v>
          </cell>
          <cell r="CX1623" t="b">
            <v>0</v>
          </cell>
          <cell r="CZ1623" t="b">
            <v>0</v>
          </cell>
          <cell r="DB1623" t="b">
            <v>0</v>
          </cell>
          <cell r="DD1623" t="b">
            <v>0</v>
          </cell>
          <cell r="DF1623" t="b">
            <v>0</v>
          </cell>
          <cell r="DH1623" t="b">
            <v>0</v>
          </cell>
          <cell r="DJ1623" t="b">
            <v>0</v>
          </cell>
          <cell r="DL1623" t="b">
            <v>0</v>
          </cell>
          <cell r="DN1623" t="b">
            <v>0</v>
          </cell>
          <cell r="DP1623" t="b">
            <v>0</v>
          </cell>
          <cell r="DV1623">
            <v>0</v>
          </cell>
          <cell r="DX1623">
            <v>0</v>
          </cell>
          <cell r="DZ1623">
            <v>0</v>
          </cell>
          <cell r="EB1623">
            <v>0</v>
          </cell>
          <cell r="ED1623">
            <v>0</v>
          </cell>
          <cell r="EF1623">
            <v>0</v>
          </cell>
          <cell r="EJ1623">
            <v>0</v>
          </cell>
          <cell r="EL1623">
            <v>0</v>
          </cell>
          <cell r="EN1623">
            <v>0</v>
          </cell>
          <cell r="EP1623">
            <v>0</v>
          </cell>
          <cell r="ER1623">
            <v>0</v>
          </cell>
          <cell r="ET1623">
            <v>0</v>
          </cell>
          <cell r="EX1623">
            <v>0</v>
          </cell>
          <cell r="EZ1623">
            <v>0</v>
          </cell>
          <cell r="FD1623">
            <v>0</v>
          </cell>
          <cell r="FF1623">
            <v>0</v>
          </cell>
        </row>
        <row r="1624">
          <cell r="A1624" t="str">
            <v>HAAPANIEMI 1</v>
          </cell>
          <cell r="B1624" t="str">
            <v>Finland</v>
          </cell>
          <cell r="G1624">
            <v>34</v>
          </cell>
          <cell r="H1624">
            <v>78.061224489795919</v>
          </cell>
          <cell r="AK1624">
            <v>8.3979999999999997</v>
          </cell>
          <cell r="AL1624">
            <v>44.267883173677639</v>
          </cell>
          <cell r="AN1624">
            <v>0</v>
          </cell>
          <cell r="AO1624">
            <v>5.9499999999999993</v>
          </cell>
          <cell r="AP1624">
            <v>1003</v>
          </cell>
          <cell r="AQ1624">
            <v>4.7600000000000007</v>
          </cell>
          <cell r="BG1624" t="b">
            <v>0</v>
          </cell>
          <cell r="BO1624" t="b">
            <v>0</v>
          </cell>
          <cell r="CA1624" t="b">
            <v>0</v>
          </cell>
          <cell r="CB1624" t="b">
            <v>0</v>
          </cell>
          <cell r="CD1624" t="b">
            <v>0</v>
          </cell>
          <cell r="CE1624" t="b">
            <v>0</v>
          </cell>
          <cell r="CG1624" t="b">
            <v>0</v>
          </cell>
          <cell r="CH1624" t="b">
            <v>0</v>
          </cell>
          <cell r="CP1624" t="e">
            <v>#N/A</v>
          </cell>
          <cell r="CT1624" t="b">
            <v>0</v>
          </cell>
          <cell r="CV1624" t="b">
            <v>0</v>
          </cell>
          <cell r="CX1624" t="b">
            <v>0</v>
          </cell>
          <cell r="CZ1624" t="b">
            <v>0</v>
          </cell>
          <cell r="DB1624" t="b">
            <v>0</v>
          </cell>
          <cell r="DD1624" t="b">
            <v>0</v>
          </cell>
          <cell r="DF1624" t="b">
            <v>0</v>
          </cell>
          <cell r="DH1624" t="b">
            <v>0</v>
          </cell>
          <cell r="DJ1624" t="b">
            <v>0</v>
          </cell>
          <cell r="DL1624" t="b">
            <v>0</v>
          </cell>
          <cell r="DN1624" t="b">
            <v>0</v>
          </cell>
          <cell r="DP1624" t="b">
            <v>0</v>
          </cell>
          <cell r="DV1624">
            <v>0</v>
          </cell>
          <cell r="DX1624">
            <v>0</v>
          </cell>
          <cell r="DZ1624">
            <v>0</v>
          </cell>
          <cell r="EB1624">
            <v>0</v>
          </cell>
          <cell r="ED1624">
            <v>0</v>
          </cell>
          <cell r="EF1624">
            <v>0</v>
          </cell>
          <cell r="EJ1624">
            <v>0</v>
          </cell>
          <cell r="EL1624">
            <v>0</v>
          </cell>
          <cell r="EN1624">
            <v>0</v>
          </cell>
          <cell r="EP1624">
            <v>0</v>
          </cell>
          <cell r="ER1624">
            <v>0</v>
          </cell>
          <cell r="ET1624">
            <v>0</v>
          </cell>
          <cell r="EX1624">
            <v>0</v>
          </cell>
          <cell r="EZ1624">
            <v>0</v>
          </cell>
          <cell r="FD1624">
            <v>0</v>
          </cell>
          <cell r="FF1624">
            <v>0</v>
          </cell>
        </row>
        <row r="1625">
          <cell r="A1625" t="str">
            <v>HAAPANIEMI 2</v>
          </cell>
          <cell r="B1625" t="str">
            <v>Finland</v>
          </cell>
          <cell r="G1625">
            <v>64</v>
          </cell>
          <cell r="H1625">
            <v>146.9387755102041</v>
          </cell>
          <cell r="AK1625">
            <v>15.808</v>
          </cell>
          <cell r="AL1625">
            <v>83.327780091628497</v>
          </cell>
          <cell r="AN1625">
            <v>0</v>
          </cell>
          <cell r="AO1625">
            <v>11.2</v>
          </cell>
          <cell r="AP1625">
            <v>1888</v>
          </cell>
          <cell r="AQ1625">
            <v>8.9600000000000009</v>
          </cell>
          <cell r="BG1625" t="b">
            <v>0</v>
          </cell>
          <cell r="BO1625" t="b">
            <v>0</v>
          </cell>
          <cell r="CA1625" t="b">
            <v>0</v>
          </cell>
          <cell r="CB1625" t="b">
            <v>0</v>
          </cell>
          <cell r="CD1625" t="b">
            <v>0</v>
          </cell>
          <cell r="CE1625" t="b">
            <v>0</v>
          </cell>
          <cell r="CG1625" t="b">
            <v>0</v>
          </cell>
          <cell r="CH1625" t="b">
            <v>0</v>
          </cell>
          <cell r="CP1625" t="e">
            <v>#N/A</v>
          </cell>
          <cell r="CT1625" t="b">
            <v>0</v>
          </cell>
          <cell r="CV1625" t="b">
            <v>0</v>
          </cell>
          <cell r="CX1625" t="b">
            <v>0</v>
          </cell>
          <cell r="CZ1625" t="b">
            <v>0</v>
          </cell>
          <cell r="DB1625" t="b">
            <v>0</v>
          </cell>
          <cell r="DD1625" t="b">
            <v>0</v>
          </cell>
          <cell r="DF1625" t="b">
            <v>0</v>
          </cell>
          <cell r="DH1625" t="b">
            <v>0</v>
          </cell>
          <cell r="DJ1625" t="b">
            <v>0</v>
          </cell>
          <cell r="DL1625" t="b">
            <v>0</v>
          </cell>
          <cell r="DN1625" t="b">
            <v>0</v>
          </cell>
          <cell r="DP1625" t="b">
            <v>0</v>
          </cell>
          <cell r="DV1625">
            <v>0</v>
          </cell>
          <cell r="DX1625">
            <v>0</v>
          </cell>
          <cell r="DZ1625">
            <v>0</v>
          </cell>
          <cell r="EB1625">
            <v>0</v>
          </cell>
          <cell r="ED1625">
            <v>0</v>
          </cell>
          <cell r="EF1625">
            <v>0</v>
          </cell>
          <cell r="EJ1625">
            <v>0</v>
          </cell>
          <cell r="EL1625">
            <v>0</v>
          </cell>
          <cell r="EN1625">
            <v>0</v>
          </cell>
          <cell r="EP1625">
            <v>0</v>
          </cell>
          <cell r="ER1625">
            <v>0</v>
          </cell>
          <cell r="ET1625">
            <v>0</v>
          </cell>
          <cell r="EX1625">
            <v>0</v>
          </cell>
          <cell r="EZ1625">
            <v>0</v>
          </cell>
          <cell r="FD1625">
            <v>0</v>
          </cell>
          <cell r="FF1625">
            <v>0</v>
          </cell>
        </row>
        <row r="1626">
          <cell r="A1626" t="str">
            <v>HAAPANIEMI 2</v>
          </cell>
          <cell r="B1626" t="str">
            <v>Finland</v>
          </cell>
          <cell r="G1626">
            <v>64</v>
          </cell>
          <cell r="H1626">
            <v>146.9387755102041</v>
          </cell>
          <cell r="AK1626">
            <v>15.808</v>
          </cell>
          <cell r="AL1626">
            <v>83.327780091628497</v>
          </cell>
          <cell r="AN1626">
            <v>0</v>
          </cell>
          <cell r="AO1626">
            <v>11.2</v>
          </cell>
          <cell r="AP1626">
            <v>1888</v>
          </cell>
          <cell r="AQ1626">
            <v>8.9600000000000009</v>
          </cell>
          <cell r="BG1626" t="b">
            <v>0</v>
          </cell>
          <cell r="BO1626" t="b">
            <v>0</v>
          </cell>
          <cell r="CA1626" t="b">
            <v>0</v>
          </cell>
          <cell r="CB1626" t="b">
            <v>0</v>
          </cell>
          <cell r="CD1626" t="b">
            <v>0</v>
          </cell>
          <cell r="CE1626" t="b">
            <v>0</v>
          </cell>
          <cell r="CG1626" t="b">
            <v>0</v>
          </cell>
          <cell r="CH1626" t="b">
            <v>0</v>
          </cell>
          <cell r="CP1626" t="e">
            <v>#N/A</v>
          </cell>
          <cell r="CT1626" t="b">
            <v>0</v>
          </cell>
          <cell r="CV1626" t="b">
            <v>0</v>
          </cell>
          <cell r="CX1626" t="b">
            <v>0</v>
          </cell>
          <cell r="CZ1626" t="b">
            <v>0</v>
          </cell>
          <cell r="DB1626" t="b">
            <v>0</v>
          </cell>
          <cell r="DD1626" t="b">
            <v>0</v>
          </cell>
          <cell r="DF1626" t="b">
            <v>0</v>
          </cell>
          <cell r="DH1626" t="b">
            <v>0</v>
          </cell>
          <cell r="DJ1626" t="b">
            <v>0</v>
          </cell>
          <cell r="DL1626" t="b">
            <v>0</v>
          </cell>
          <cell r="DN1626" t="b">
            <v>0</v>
          </cell>
          <cell r="DP1626" t="b">
            <v>0</v>
          </cell>
          <cell r="DV1626">
            <v>0</v>
          </cell>
          <cell r="DX1626">
            <v>0</v>
          </cell>
          <cell r="DZ1626">
            <v>0</v>
          </cell>
          <cell r="EB1626">
            <v>0</v>
          </cell>
          <cell r="ED1626">
            <v>0</v>
          </cell>
          <cell r="EF1626">
            <v>0</v>
          </cell>
          <cell r="EJ1626">
            <v>0</v>
          </cell>
          <cell r="EL1626">
            <v>0</v>
          </cell>
          <cell r="EN1626">
            <v>0</v>
          </cell>
          <cell r="EP1626">
            <v>0</v>
          </cell>
          <cell r="ER1626">
            <v>0</v>
          </cell>
          <cell r="ET1626">
            <v>0</v>
          </cell>
          <cell r="EX1626">
            <v>0</v>
          </cell>
          <cell r="EZ1626">
            <v>0</v>
          </cell>
          <cell r="FD1626">
            <v>0</v>
          </cell>
          <cell r="FF1626">
            <v>0</v>
          </cell>
        </row>
        <row r="1627">
          <cell r="A1627" t="str">
            <v>HAAPANIEMI 3</v>
          </cell>
          <cell r="B1627" t="str">
            <v>Finland</v>
          </cell>
          <cell r="G1627">
            <v>64</v>
          </cell>
          <cell r="H1627">
            <v>149</v>
          </cell>
          <cell r="AK1627">
            <v>15.808</v>
          </cell>
          <cell r="AL1627">
            <v>85.681984374999999</v>
          </cell>
          <cell r="AN1627">
            <v>0</v>
          </cell>
          <cell r="AO1627">
            <v>11.2</v>
          </cell>
          <cell r="AP1627">
            <v>1888</v>
          </cell>
          <cell r="AQ1627">
            <v>8.9600000000000009</v>
          </cell>
          <cell r="BG1627" t="b">
            <v>0</v>
          </cell>
          <cell r="BO1627" t="b">
            <v>0</v>
          </cell>
          <cell r="CA1627" t="b">
            <v>0</v>
          </cell>
          <cell r="CB1627" t="b">
            <v>0</v>
          </cell>
          <cell r="CD1627" t="b">
            <v>0</v>
          </cell>
          <cell r="CE1627" t="b">
            <v>0</v>
          </cell>
          <cell r="CG1627" t="b">
            <v>0</v>
          </cell>
          <cell r="CH1627" t="b">
            <v>0</v>
          </cell>
          <cell r="CP1627" t="e">
            <v>#N/A</v>
          </cell>
          <cell r="CT1627" t="b">
            <v>0</v>
          </cell>
          <cell r="CV1627" t="b">
            <v>0</v>
          </cell>
          <cell r="CX1627" t="b">
            <v>0</v>
          </cell>
          <cell r="CZ1627" t="b">
            <v>0</v>
          </cell>
          <cell r="DB1627" t="b">
            <v>0</v>
          </cell>
          <cell r="DD1627" t="b">
            <v>0</v>
          </cell>
          <cell r="DF1627" t="b">
            <v>0</v>
          </cell>
          <cell r="DH1627" t="b">
            <v>0</v>
          </cell>
          <cell r="DJ1627" t="b">
            <v>0</v>
          </cell>
          <cell r="DL1627" t="b">
            <v>0</v>
          </cell>
          <cell r="DN1627" t="b">
            <v>0</v>
          </cell>
          <cell r="DP1627" t="b">
            <v>0</v>
          </cell>
          <cell r="DV1627">
            <v>0</v>
          </cell>
          <cell r="DX1627">
            <v>0</v>
          </cell>
          <cell r="DZ1627">
            <v>0</v>
          </cell>
          <cell r="EB1627">
            <v>0</v>
          </cell>
          <cell r="ED1627">
            <v>0</v>
          </cell>
          <cell r="EF1627">
            <v>0</v>
          </cell>
          <cell r="EJ1627">
            <v>0</v>
          </cell>
          <cell r="EL1627">
            <v>0</v>
          </cell>
          <cell r="EN1627">
            <v>0</v>
          </cell>
          <cell r="EP1627">
            <v>0</v>
          </cell>
          <cell r="ER1627">
            <v>0</v>
          </cell>
          <cell r="ET1627">
            <v>0</v>
          </cell>
          <cell r="EX1627">
            <v>0</v>
          </cell>
          <cell r="EZ1627">
            <v>0</v>
          </cell>
          <cell r="FD1627">
            <v>0</v>
          </cell>
          <cell r="FF1627">
            <v>0</v>
          </cell>
        </row>
        <row r="1628">
          <cell r="A1628" t="str">
            <v>HAAPAVESI 1</v>
          </cell>
          <cell r="B1628" t="str">
            <v>Finland</v>
          </cell>
          <cell r="G1628">
            <v>154</v>
          </cell>
          <cell r="H1628">
            <v>0</v>
          </cell>
          <cell r="AK1628">
            <v>61.445999999999998</v>
          </cell>
          <cell r="AL1628">
            <v>0</v>
          </cell>
          <cell r="AN1628">
            <v>0</v>
          </cell>
          <cell r="AO1628">
            <v>26.95</v>
          </cell>
          <cell r="AP1628">
            <v>4543</v>
          </cell>
          <cell r="AQ1628">
            <v>21.560000000000002</v>
          </cell>
          <cell r="BG1628" t="b">
            <v>0</v>
          </cell>
          <cell r="BO1628" t="b">
            <v>0</v>
          </cell>
          <cell r="CA1628" t="b">
            <v>0</v>
          </cell>
          <cell r="CB1628" t="b">
            <v>0</v>
          </cell>
          <cell r="CD1628" t="b">
            <v>0</v>
          </cell>
          <cell r="CE1628" t="b">
            <v>0</v>
          </cell>
          <cell r="CG1628" t="b">
            <v>0</v>
          </cell>
          <cell r="CH1628" t="b">
            <v>0</v>
          </cell>
          <cell r="CP1628" t="e">
            <v>#N/A</v>
          </cell>
          <cell r="CT1628" t="b">
            <v>0</v>
          </cell>
          <cell r="CV1628" t="b">
            <v>0</v>
          </cell>
          <cell r="CX1628" t="b">
            <v>0</v>
          </cell>
          <cell r="CZ1628" t="b">
            <v>0</v>
          </cell>
          <cell r="DB1628" t="b">
            <v>0</v>
          </cell>
          <cell r="DD1628" t="b">
            <v>0</v>
          </cell>
          <cell r="DF1628" t="b">
            <v>0</v>
          </cell>
          <cell r="DH1628" t="b">
            <v>0</v>
          </cell>
          <cell r="DJ1628" t="b">
            <v>0</v>
          </cell>
          <cell r="DL1628" t="b">
            <v>0</v>
          </cell>
          <cell r="DN1628" t="b">
            <v>0</v>
          </cell>
          <cell r="DP1628" t="b">
            <v>0</v>
          </cell>
          <cell r="DV1628">
            <v>0</v>
          </cell>
          <cell r="DX1628">
            <v>0</v>
          </cell>
          <cell r="DZ1628">
            <v>0</v>
          </cell>
          <cell r="EB1628">
            <v>0</v>
          </cell>
          <cell r="ED1628">
            <v>0</v>
          </cell>
          <cell r="EF1628">
            <v>0</v>
          </cell>
          <cell r="EJ1628">
            <v>0</v>
          </cell>
          <cell r="EL1628">
            <v>0</v>
          </cell>
          <cell r="EN1628">
            <v>0</v>
          </cell>
          <cell r="EP1628">
            <v>0</v>
          </cell>
          <cell r="ER1628">
            <v>0</v>
          </cell>
          <cell r="ET1628">
            <v>0</v>
          </cell>
          <cell r="EX1628">
            <v>0</v>
          </cell>
          <cell r="EZ1628">
            <v>0</v>
          </cell>
          <cell r="FD1628">
            <v>0</v>
          </cell>
          <cell r="FF1628">
            <v>0</v>
          </cell>
        </row>
        <row r="1629">
          <cell r="A1629" t="str">
            <v>HAAPAVESI 1</v>
          </cell>
          <cell r="B1629" t="str">
            <v>Finland</v>
          </cell>
          <cell r="G1629">
            <v>154</v>
          </cell>
          <cell r="H1629">
            <v>0</v>
          </cell>
          <cell r="AK1629">
            <v>61.445999999999998</v>
          </cell>
          <cell r="AL1629">
            <v>0</v>
          </cell>
          <cell r="AN1629">
            <v>0</v>
          </cell>
          <cell r="AO1629">
            <v>26.95</v>
          </cell>
          <cell r="AP1629">
            <v>4543</v>
          </cell>
          <cell r="AQ1629">
            <v>21.560000000000002</v>
          </cell>
          <cell r="BG1629" t="b">
            <v>0</v>
          </cell>
          <cell r="BO1629" t="b">
            <v>0</v>
          </cell>
          <cell r="CA1629" t="b">
            <v>0</v>
          </cell>
          <cell r="CB1629" t="b">
            <v>0</v>
          </cell>
          <cell r="CD1629" t="b">
            <v>0</v>
          </cell>
          <cell r="CE1629" t="b">
            <v>0</v>
          </cell>
          <cell r="CG1629" t="b">
            <v>0</v>
          </cell>
          <cell r="CH1629" t="b">
            <v>0</v>
          </cell>
          <cell r="CP1629" t="e">
            <v>#N/A</v>
          </cell>
          <cell r="CT1629" t="b">
            <v>0</v>
          </cell>
          <cell r="CV1629" t="b">
            <v>0</v>
          </cell>
          <cell r="CX1629" t="b">
            <v>0</v>
          </cell>
          <cell r="CZ1629" t="b">
            <v>0</v>
          </cell>
          <cell r="DB1629" t="b">
            <v>0</v>
          </cell>
          <cell r="DD1629" t="b">
            <v>0</v>
          </cell>
          <cell r="DF1629" t="b">
            <v>0</v>
          </cell>
          <cell r="DH1629" t="b">
            <v>0</v>
          </cell>
          <cell r="DJ1629" t="b">
            <v>0</v>
          </cell>
          <cell r="DL1629" t="b">
            <v>0</v>
          </cell>
          <cell r="DN1629" t="b">
            <v>0</v>
          </cell>
          <cell r="DP1629" t="b">
            <v>0</v>
          </cell>
          <cell r="DV1629">
            <v>0</v>
          </cell>
          <cell r="DX1629">
            <v>0</v>
          </cell>
          <cell r="DZ1629">
            <v>0</v>
          </cell>
          <cell r="EB1629">
            <v>0</v>
          </cell>
          <cell r="ED1629">
            <v>0</v>
          </cell>
          <cell r="EF1629">
            <v>0</v>
          </cell>
          <cell r="EJ1629">
            <v>0</v>
          </cell>
          <cell r="EL1629">
            <v>0</v>
          </cell>
          <cell r="EN1629">
            <v>0</v>
          </cell>
          <cell r="EP1629">
            <v>0</v>
          </cell>
          <cell r="ER1629">
            <v>0</v>
          </cell>
          <cell r="ET1629">
            <v>0</v>
          </cell>
          <cell r="EX1629">
            <v>0</v>
          </cell>
          <cell r="EZ1629">
            <v>0</v>
          </cell>
          <cell r="FD1629">
            <v>0</v>
          </cell>
          <cell r="FF1629">
            <v>0</v>
          </cell>
        </row>
        <row r="1630">
          <cell r="A1630" t="str">
            <v>IMATRA GT 1-2</v>
          </cell>
          <cell r="B1630" t="str">
            <v>Finland</v>
          </cell>
          <cell r="G1630">
            <v>7.8</v>
          </cell>
          <cell r="H1630">
            <v>15.6</v>
          </cell>
          <cell r="AK1630">
            <v>2.1488999999999998</v>
          </cell>
          <cell r="AL1630">
            <v>8.5955999999999992</v>
          </cell>
          <cell r="AN1630">
            <v>0</v>
          </cell>
          <cell r="AO1630">
            <v>0.312</v>
          </cell>
          <cell r="AP1630">
            <v>78</v>
          </cell>
          <cell r="AQ1630">
            <v>0.624</v>
          </cell>
          <cell r="BG1630" t="b">
            <v>0</v>
          </cell>
          <cell r="BO1630" t="b">
            <v>0</v>
          </cell>
          <cell r="CA1630" t="b">
            <v>0</v>
          </cell>
          <cell r="CB1630" t="b">
            <v>0</v>
          </cell>
          <cell r="CD1630" t="b">
            <v>0</v>
          </cell>
          <cell r="CE1630" t="b">
            <v>0</v>
          </cell>
          <cell r="CG1630" t="b">
            <v>0</v>
          </cell>
          <cell r="CH1630" t="b">
            <v>0</v>
          </cell>
          <cell r="CP1630" t="e">
            <v>#N/A</v>
          </cell>
          <cell r="CT1630" t="b">
            <v>0</v>
          </cell>
          <cell r="CV1630" t="b">
            <v>0</v>
          </cell>
          <cell r="CX1630" t="b">
            <v>0</v>
          </cell>
          <cell r="CZ1630" t="b">
            <v>0</v>
          </cell>
          <cell r="DB1630" t="b">
            <v>0</v>
          </cell>
          <cell r="DD1630" t="b">
            <v>0</v>
          </cell>
          <cell r="DF1630" t="b">
            <v>0</v>
          </cell>
          <cell r="DH1630" t="b">
            <v>0</v>
          </cell>
          <cell r="DJ1630" t="b">
            <v>0</v>
          </cell>
          <cell r="DL1630" t="b">
            <v>0</v>
          </cell>
          <cell r="DN1630" t="b">
            <v>0</v>
          </cell>
          <cell r="DP1630" t="b">
            <v>0</v>
          </cell>
          <cell r="DV1630">
            <v>0</v>
          </cell>
          <cell r="DX1630">
            <v>0</v>
          </cell>
          <cell r="DZ1630">
            <v>0</v>
          </cell>
          <cell r="EB1630">
            <v>0</v>
          </cell>
          <cell r="ED1630">
            <v>0</v>
          </cell>
          <cell r="EF1630">
            <v>0</v>
          </cell>
          <cell r="EJ1630">
            <v>0</v>
          </cell>
          <cell r="EL1630">
            <v>0</v>
          </cell>
          <cell r="EN1630">
            <v>0</v>
          </cell>
          <cell r="EP1630">
            <v>0</v>
          </cell>
          <cell r="ER1630">
            <v>0</v>
          </cell>
          <cell r="ET1630">
            <v>0</v>
          </cell>
          <cell r="EX1630">
            <v>0</v>
          </cell>
          <cell r="EZ1630">
            <v>0</v>
          </cell>
          <cell r="FD1630">
            <v>0</v>
          </cell>
          <cell r="FF1630">
            <v>0</v>
          </cell>
        </row>
        <row r="1631">
          <cell r="A1631" t="str">
            <v>IMATRA GT 1-2</v>
          </cell>
          <cell r="B1631" t="str">
            <v>Finland</v>
          </cell>
          <cell r="G1631">
            <v>7.8</v>
          </cell>
          <cell r="H1631">
            <v>15.6</v>
          </cell>
          <cell r="AK1631">
            <v>2.1488999999999998</v>
          </cell>
          <cell r="AL1631">
            <v>8.5955999999999992</v>
          </cell>
          <cell r="AN1631">
            <v>0</v>
          </cell>
          <cell r="AO1631">
            <v>0.312</v>
          </cell>
          <cell r="AP1631">
            <v>78</v>
          </cell>
          <cell r="AQ1631">
            <v>0.624</v>
          </cell>
          <cell r="BG1631" t="b">
            <v>0</v>
          </cell>
          <cell r="BO1631" t="b">
            <v>0</v>
          </cell>
          <cell r="CA1631" t="b">
            <v>0</v>
          </cell>
          <cell r="CB1631" t="b">
            <v>0</v>
          </cell>
          <cell r="CD1631" t="b">
            <v>0</v>
          </cell>
          <cell r="CE1631" t="b">
            <v>0</v>
          </cell>
          <cell r="CG1631" t="b">
            <v>0</v>
          </cell>
          <cell r="CH1631" t="b">
            <v>0</v>
          </cell>
          <cell r="CP1631" t="e">
            <v>#N/A</v>
          </cell>
          <cell r="CT1631" t="b">
            <v>0</v>
          </cell>
          <cell r="CV1631" t="b">
            <v>0</v>
          </cell>
          <cell r="CX1631" t="b">
            <v>0</v>
          </cell>
          <cell r="CZ1631" t="b">
            <v>0</v>
          </cell>
          <cell r="DB1631" t="b">
            <v>0</v>
          </cell>
          <cell r="DD1631" t="b">
            <v>0</v>
          </cell>
          <cell r="DF1631" t="b">
            <v>0</v>
          </cell>
          <cell r="DH1631" t="b">
            <v>0</v>
          </cell>
          <cell r="DJ1631" t="b">
            <v>0</v>
          </cell>
          <cell r="DL1631" t="b">
            <v>0</v>
          </cell>
          <cell r="DN1631" t="b">
            <v>0</v>
          </cell>
          <cell r="DP1631" t="b">
            <v>0</v>
          </cell>
          <cell r="DV1631">
            <v>0</v>
          </cell>
          <cell r="DX1631">
            <v>0</v>
          </cell>
          <cell r="DZ1631">
            <v>0</v>
          </cell>
          <cell r="EB1631">
            <v>0</v>
          </cell>
          <cell r="ED1631">
            <v>0</v>
          </cell>
          <cell r="EF1631">
            <v>0</v>
          </cell>
          <cell r="EJ1631">
            <v>0</v>
          </cell>
          <cell r="EL1631">
            <v>0</v>
          </cell>
          <cell r="EN1631">
            <v>0</v>
          </cell>
          <cell r="EP1631">
            <v>0</v>
          </cell>
          <cell r="ER1631">
            <v>0</v>
          </cell>
          <cell r="ET1631">
            <v>0</v>
          </cell>
          <cell r="EX1631">
            <v>0</v>
          </cell>
          <cell r="EZ1631">
            <v>0</v>
          </cell>
          <cell r="FD1631">
            <v>0</v>
          </cell>
          <cell r="FF1631">
            <v>0</v>
          </cell>
        </row>
        <row r="1632">
          <cell r="A1632" t="str">
            <v>IMATRAN ENERGIA GT 1-2</v>
          </cell>
          <cell r="B1632" t="str">
            <v>Finland</v>
          </cell>
          <cell r="G1632">
            <v>6</v>
          </cell>
          <cell r="H1632">
            <v>12</v>
          </cell>
          <cell r="AK1632">
            <v>1.6529999999999998</v>
          </cell>
          <cell r="AL1632">
            <v>6.6119999999999992</v>
          </cell>
          <cell r="AN1632">
            <v>0</v>
          </cell>
          <cell r="AO1632">
            <v>0.24</v>
          </cell>
          <cell r="AP1632">
            <v>90</v>
          </cell>
          <cell r="AQ1632">
            <v>0.48</v>
          </cell>
          <cell r="BG1632" t="b">
            <v>0</v>
          </cell>
          <cell r="BO1632" t="b">
            <v>0</v>
          </cell>
          <cell r="CA1632" t="b">
            <v>0</v>
          </cell>
          <cell r="CB1632" t="b">
            <v>0</v>
          </cell>
          <cell r="CD1632" t="b">
            <v>0</v>
          </cell>
          <cell r="CE1632" t="b">
            <v>0</v>
          </cell>
          <cell r="CG1632" t="b">
            <v>0</v>
          </cell>
          <cell r="CH1632" t="b">
            <v>0</v>
          </cell>
          <cell r="CP1632" t="e">
            <v>#N/A</v>
          </cell>
          <cell r="CT1632" t="b">
            <v>0</v>
          </cell>
          <cell r="CV1632" t="b">
            <v>0</v>
          </cell>
          <cell r="CX1632" t="b">
            <v>0</v>
          </cell>
          <cell r="CZ1632" t="b">
            <v>0</v>
          </cell>
          <cell r="DB1632" t="b">
            <v>0</v>
          </cell>
          <cell r="DD1632" t="b">
            <v>0</v>
          </cell>
          <cell r="DF1632" t="b">
            <v>0</v>
          </cell>
          <cell r="DH1632" t="b">
            <v>0</v>
          </cell>
          <cell r="DJ1632" t="b">
            <v>0</v>
          </cell>
          <cell r="DL1632" t="b">
            <v>0</v>
          </cell>
          <cell r="DN1632" t="b">
            <v>0</v>
          </cell>
          <cell r="DP1632" t="b">
            <v>0</v>
          </cell>
          <cell r="DV1632">
            <v>0</v>
          </cell>
          <cell r="DX1632">
            <v>0</v>
          </cell>
          <cell r="DZ1632">
            <v>0</v>
          </cell>
          <cell r="EB1632">
            <v>0</v>
          </cell>
          <cell r="ED1632">
            <v>0</v>
          </cell>
          <cell r="EF1632">
            <v>0</v>
          </cell>
          <cell r="EJ1632">
            <v>0</v>
          </cell>
          <cell r="EL1632">
            <v>0</v>
          </cell>
          <cell r="EN1632">
            <v>0</v>
          </cell>
          <cell r="EP1632">
            <v>0</v>
          </cell>
          <cell r="ER1632">
            <v>0</v>
          </cell>
          <cell r="ET1632">
            <v>0</v>
          </cell>
          <cell r="EX1632">
            <v>0</v>
          </cell>
          <cell r="EZ1632">
            <v>0</v>
          </cell>
          <cell r="FD1632">
            <v>0</v>
          </cell>
          <cell r="FF1632">
            <v>0</v>
          </cell>
        </row>
        <row r="1633">
          <cell r="A1633" t="str">
            <v>IMATRAN ENERGIA GT 1-2</v>
          </cell>
          <cell r="B1633" t="str">
            <v>Finland</v>
          </cell>
          <cell r="G1633">
            <v>6</v>
          </cell>
          <cell r="H1633">
            <v>12</v>
          </cell>
          <cell r="AK1633">
            <v>1.6529999999999998</v>
          </cell>
          <cell r="AL1633">
            <v>6.6119999999999992</v>
          </cell>
          <cell r="AN1633">
            <v>0</v>
          </cell>
          <cell r="AO1633">
            <v>0.24</v>
          </cell>
          <cell r="AP1633">
            <v>90</v>
          </cell>
          <cell r="AQ1633">
            <v>0.48</v>
          </cell>
          <cell r="BG1633" t="b">
            <v>0</v>
          </cell>
          <cell r="BO1633" t="b">
            <v>0</v>
          </cell>
          <cell r="CA1633" t="b">
            <v>0</v>
          </cell>
          <cell r="CB1633" t="b">
            <v>0</v>
          </cell>
          <cell r="CD1633" t="b">
            <v>0</v>
          </cell>
          <cell r="CE1633" t="b">
            <v>0</v>
          </cell>
          <cell r="CG1633" t="b">
            <v>0</v>
          </cell>
          <cell r="CH1633" t="b">
            <v>0</v>
          </cell>
          <cell r="CP1633" t="e">
            <v>#N/A</v>
          </cell>
          <cell r="CT1633" t="b">
            <v>0</v>
          </cell>
          <cell r="CV1633" t="b">
            <v>0</v>
          </cell>
          <cell r="CX1633" t="b">
            <v>0</v>
          </cell>
          <cell r="CZ1633" t="b">
            <v>0</v>
          </cell>
          <cell r="DB1633" t="b">
            <v>0</v>
          </cell>
          <cell r="DD1633" t="b">
            <v>0</v>
          </cell>
          <cell r="DF1633" t="b">
            <v>0</v>
          </cell>
          <cell r="DH1633" t="b">
            <v>0</v>
          </cell>
          <cell r="DJ1633" t="b">
            <v>0</v>
          </cell>
          <cell r="DL1633" t="b">
            <v>0</v>
          </cell>
          <cell r="DN1633" t="b">
            <v>0</v>
          </cell>
          <cell r="DP1633" t="b">
            <v>0</v>
          </cell>
          <cell r="DV1633">
            <v>0</v>
          </cell>
          <cell r="DX1633">
            <v>0</v>
          </cell>
          <cell r="DZ1633">
            <v>0</v>
          </cell>
          <cell r="EB1633">
            <v>0</v>
          </cell>
          <cell r="ED1633">
            <v>0</v>
          </cell>
          <cell r="EF1633">
            <v>0</v>
          </cell>
          <cell r="EJ1633">
            <v>0</v>
          </cell>
          <cell r="EL1633">
            <v>0</v>
          </cell>
          <cell r="EN1633">
            <v>0</v>
          </cell>
          <cell r="EP1633">
            <v>0</v>
          </cell>
          <cell r="ER1633">
            <v>0</v>
          </cell>
          <cell r="ET1633">
            <v>0</v>
          </cell>
          <cell r="EX1633">
            <v>0</v>
          </cell>
          <cell r="EZ1633">
            <v>0</v>
          </cell>
          <cell r="FD1633">
            <v>0</v>
          </cell>
          <cell r="FF1633">
            <v>0</v>
          </cell>
        </row>
        <row r="1634">
          <cell r="A1634" t="str">
            <v>INKOO 1-2</v>
          </cell>
          <cell r="B1634" t="str">
            <v>Finland</v>
          </cell>
          <cell r="G1634">
            <v>500</v>
          </cell>
          <cell r="H1634">
            <v>0</v>
          </cell>
          <cell r="AK1634">
            <v>187.625</v>
          </cell>
          <cell r="AL1634">
            <v>0</v>
          </cell>
          <cell r="AN1634">
            <v>0</v>
          </cell>
          <cell r="AO1634">
            <v>78.800000000000011</v>
          </cell>
          <cell r="AP1634">
            <v>12425</v>
          </cell>
          <cell r="AQ1634">
            <v>70</v>
          </cell>
          <cell r="BG1634" t="b">
            <v>0</v>
          </cell>
          <cell r="BO1634" t="b">
            <v>0</v>
          </cell>
          <cell r="CA1634" t="b">
            <v>0</v>
          </cell>
          <cell r="CB1634" t="b">
            <v>0</v>
          </cell>
          <cell r="CD1634" t="b">
            <v>0</v>
          </cell>
          <cell r="CE1634" t="b">
            <v>0</v>
          </cell>
          <cell r="CG1634" t="b">
            <v>0</v>
          </cell>
          <cell r="CH1634" t="b">
            <v>0</v>
          </cell>
          <cell r="CP1634" t="e">
            <v>#N/A</v>
          </cell>
          <cell r="CT1634" t="b">
            <v>0</v>
          </cell>
          <cell r="CV1634" t="b">
            <v>0</v>
          </cell>
          <cell r="CX1634" t="b">
            <v>0</v>
          </cell>
          <cell r="CZ1634" t="b">
            <v>0</v>
          </cell>
          <cell r="DB1634" t="b">
            <v>0</v>
          </cell>
          <cell r="DD1634" t="b">
            <v>0</v>
          </cell>
          <cell r="DF1634" t="b">
            <v>0</v>
          </cell>
          <cell r="DH1634" t="b">
            <v>0</v>
          </cell>
          <cell r="DJ1634" t="b">
            <v>0</v>
          </cell>
          <cell r="DL1634" t="b">
            <v>0</v>
          </cell>
          <cell r="DN1634" t="b">
            <v>0</v>
          </cell>
          <cell r="DP1634" t="b">
            <v>0</v>
          </cell>
          <cell r="DV1634">
            <v>0</v>
          </cell>
          <cell r="DX1634">
            <v>0</v>
          </cell>
          <cell r="DZ1634">
            <v>0</v>
          </cell>
          <cell r="EB1634">
            <v>0</v>
          </cell>
          <cell r="ED1634">
            <v>0</v>
          </cell>
          <cell r="EF1634">
            <v>0</v>
          </cell>
          <cell r="EJ1634">
            <v>0</v>
          </cell>
          <cell r="EL1634">
            <v>0</v>
          </cell>
          <cell r="EN1634">
            <v>0</v>
          </cell>
          <cell r="EP1634">
            <v>0</v>
          </cell>
          <cell r="ER1634">
            <v>0</v>
          </cell>
          <cell r="ET1634">
            <v>0</v>
          </cell>
          <cell r="EX1634">
            <v>0</v>
          </cell>
          <cell r="EZ1634">
            <v>0</v>
          </cell>
          <cell r="FD1634">
            <v>0</v>
          </cell>
          <cell r="FF1634">
            <v>0</v>
          </cell>
        </row>
        <row r="1635">
          <cell r="A1635" t="str">
            <v>INKOO 1-2</v>
          </cell>
          <cell r="B1635" t="str">
            <v>Finland</v>
          </cell>
          <cell r="G1635">
            <v>500</v>
          </cell>
          <cell r="H1635">
            <v>0</v>
          </cell>
          <cell r="AK1635">
            <v>187.625</v>
          </cell>
          <cell r="AL1635">
            <v>0</v>
          </cell>
          <cell r="AN1635">
            <v>0</v>
          </cell>
          <cell r="AO1635">
            <v>78.800000000000011</v>
          </cell>
          <cell r="AP1635">
            <v>12425</v>
          </cell>
          <cell r="AQ1635">
            <v>95</v>
          </cell>
          <cell r="BG1635" t="b">
            <v>0</v>
          </cell>
          <cell r="BO1635" t="b">
            <v>0</v>
          </cell>
          <cell r="CA1635" t="b">
            <v>0</v>
          </cell>
          <cell r="CB1635" t="b">
            <v>0</v>
          </cell>
          <cell r="CD1635" t="b">
            <v>0</v>
          </cell>
          <cell r="CE1635" t="b">
            <v>0</v>
          </cell>
          <cell r="CG1635" t="b">
            <v>0</v>
          </cell>
          <cell r="CH1635" t="b">
            <v>0</v>
          </cell>
          <cell r="CP1635" t="e">
            <v>#N/A</v>
          </cell>
          <cell r="CT1635" t="b">
            <v>0</v>
          </cell>
          <cell r="CV1635" t="b">
            <v>0</v>
          </cell>
          <cell r="CX1635" t="b">
            <v>0</v>
          </cell>
          <cell r="CZ1635" t="b">
            <v>0</v>
          </cell>
          <cell r="DB1635" t="b">
            <v>0</v>
          </cell>
          <cell r="DD1635" t="b">
            <v>0</v>
          </cell>
          <cell r="DF1635" t="b">
            <v>0</v>
          </cell>
          <cell r="DH1635" t="b">
            <v>0</v>
          </cell>
          <cell r="DJ1635" t="b">
            <v>0</v>
          </cell>
          <cell r="DL1635" t="b">
            <v>0</v>
          </cell>
          <cell r="DN1635" t="b">
            <v>0</v>
          </cell>
          <cell r="DP1635" t="b">
            <v>0</v>
          </cell>
          <cell r="DV1635">
            <v>0</v>
          </cell>
          <cell r="DX1635">
            <v>0</v>
          </cell>
          <cell r="DZ1635">
            <v>0</v>
          </cell>
          <cell r="EB1635">
            <v>0</v>
          </cell>
          <cell r="ED1635">
            <v>0</v>
          </cell>
          <cell r="EF1635">
            <v>0</v>
          </cell>
          <cell r="EJ1635">
            <v>0</v>
          </cell>
          <cell r="EL1635">
            <v>0</v>
          </cell>
          <cell r="EN1635">
            <v>0</v>
          </cell>
          <cell r="EP1635">
            <v>0</v>
          </cell>
          <cell r="ER1635">
            <v>0</v>
          </cell>
          <cell r="ET1635">
            <v>0</v>
          </cell>
          <cell r="EX1635">
            <v>0</v>
          </cell>
          <cell r="EZ1635">
            <v>0</v>
          </cell>
          <cell r="FD1635">
            <v>0</v>
          </cell>
          <cell r="FF1635">
            <v>0</v>
          </cell>
        </row>
        <row r="1636">
          <cell r="A1636" t="str">
            <v>INKOO 3-4</v>
          </cell>
          <cell r="B1636" t="str">
            <v>Finland</v>
          </cell>
          <cell r="G1636">
            <v>500</v>
          </cell>
          <cell r="H1636">
            <v>0</v>
          </cell>
          <cell r="AK1636">
            <v>194.74999999999997</v>
          </cell>
          <cell r="AL1636">
            <v>0</v>
          </cell>
          <cell r="AN1636">
            <v>0</v>
          </cell>
          <cell r="AO1636">
            <v>78.800000000000011</v>
          </cell>
          <cell r="AP1636">
            <v>12425</v>
          </cell>
          <cell r="AQ1636">
            <v>70</v>
          </cell>
          <cell r="BG1636" t="b">
            <v>0</v>
          </cell>
          <cell r="BO1636" t="b">
            <v>0</v>
          </cell>
          <cell r="CA1636" t="b">
            <v>0</v>
          </cell>
          <cell r="CB1636" t="b">
            <v>0</v>
          </cell>
          <cell r="CD1636" t="b">
            <v>0</v>
          </cell>
          <cell r="CE1636" t="b">
            <v>0</v>
          </cell>
          <cell r="CG1636" t="b">
            <v>0</v>
          </cell>
          <cell r="CH1636" t="b">
            <v>0</v>
          </cell>
          <cell r="CP1636" t="e">
            <v>#N/A</v>
          </cell>
          <cell r="CT1636" t="b">
            <v>0</v>
          </cell>
          <cell r="CV1636" t="b">
            <v>0</v>
          </cell>
          <cell r="CX1636" t="b">
            <v>0</v>
          </cell>
          <cell r="CZ1636" t="b">
            <v>0</v>
          </cell>
          <cell r="DB1636" t="b">
            <v>0</v>
          </cell>
          <cell r="DD1636" t="b">
            <v>0</v>
          </cell>
          <cell r="DF1636" t="b">
            <v>0</v>
          </cell>
          <cell r="DH1636" t="b">
            <v>0</v>
          </cell>
          <cell r="DJ1636" t="b">
            <v>0</v>
          </cell>
          <cell r="DL1636" t="b">
            <v>0</v>
          </cell>
          <cell r="DN1636" t="b">
            <v>0</v>
          </cell>
          <cell r="DP1636" t="b">
            <v>0</v>
          </cell>
          <cell r="DV1636">
            <v>0</v>
          </cell>
          <cell r="DX1636">
            <v>0</v>
          </cell>
          <cell r="DZ1636">
            <v>0</v>
          </cell>
          <cell r="EB1636">
            <v>0</v>
          </cell>
          <cell r="ED1636">
            <v>0</v>
          </cell>
          <cell r="EF1636">
            <v>0</v>
          </cell>
          <cell r="EJ1636">
            <v>0</v>
          </cell>
          <cell r="EL1636">
            <v>0</v>
          </cell>
          <cell r="EN1636">
            <v>0</v>
          </cell>
          <cell r="EP1636">
            <v>0</v>
          </cell>
          <cell r="ER1636">
            <v>0</v>
          </cell>
          <cell r="ET1636">
            <v>0</v>
          </cell>
          <cell r="EX1636">
            <v>0</v>
          </cell>
          <cell r="EZ1636">
            <v>0</v>
          </cell>
          <cell r="FD1636">
            <v>0</v>
          </cell>
          <cell r="FF1636">
            <v>0</v>
          </cell>
        </row>
        <row r="1637">
          <cell r="A1637" t="str">
            <v>INKOO 3-4</v>
          </cell>
          <cell r="B1637" t="str">
            <v>Finland</v>
          </cell>
          <cell r="G1637">
            <v>500</v>
          </cell>
          <cell r="H1637">
            <v>0</v>
          </cell>
          <cell r="AK1637">
            <v>194.74999999999997</v>
          </cell>
          <cell r="AL1637">
            <v>0</v>
          </cell>
          <cell r="AN1637">
            <v>0</v>
          </cell>
          <cell r="AO1637">
            <v>78.800000000000011</v>
          </cell>
          <cell r="AP1637">
            <v>12425</v>
          </cell>
          <cell r="AQ1637">
            <v>95</v>
          </cell>
          <cell r="BG1637" t="b">
            <v>0</v>
          </cell>
          <cell r="BO1637" t="b">
            <v>0</v>
          </cell>
          <cell r="CA1637" t="b">
            <v>0</v>
          </cell>
          <cell r="CB1637" t="b">
            <v>0</v>
          </cell>
          <cell r="CD1637" t="b">
            <v>0</v>
          </cell>
          <cell r="CE1637" t="b">
            <v>0</v>
          </cell>
          <cell r="CG1637" t="b">
            <v>0</v>
          </cell>
          <cell r="CH1637" t="b">
            <v>0</v>
          </cell>
          <cell r="CP1637" t="e">
            <v>#N/A</v>
          </cell>
          <cell r="CT1637" t="b">
            <v>0</v>
          </cell>
          <cell r="CV1637" t="b">
            <v>0</v>
          </cell>
          <cell r="CX1637" t="b">
            <v>0</v>
          </cell>
          <cell r="CZ1637" t="b">
            <v>0</v>
          </cell>
          <cell r="DB1637" t="b">
            <v>0</v>
          </cell>
          <cell r="DD1637" t="b">
            <v>0</v>
          </cell>
          <cell r="DF1637" t="b">
            <v>0</v>
          </cell>
          <cell r="DH1637" t="b">
            <v>0</v>
          </cell>
          <cell r="DJ1637" t="b">
            <v>0</v>
          </cell>
          <cell r="DL1637" t="b">
            <v>0</v>
          </cell>
          <cell r="DN1637" t="b">
            <v>0</v>
          </cell>
          <cell r="DP1637" t="b">
            <v>0</v>
          </cell>
          <cell r="DV1637">
            <v>0</v>
          </cell>
          <cell r="DX1637">
            <v>0</v>
          </cell>
          <cell r="DZ1637">
            <v>0</v>
          </cell>
          <cell r="EB1637">
            <v>0</v>
          </cell>
          <cell r="ED1637">
            <v>0</v>
          </cell>
          <cell r="EF1637">
            <v>0</v>
          </cell>
          <cell r="EJ1637">
            <v>0</v>
          </cell>
          <cell r="EL1637">
            <v>0</v>
          </cell>
          <cell r="EN1637">
            <v>0</v>
          </cell>
          <cell r="EP1637">
            <v>0</v>
          </cell>
          <cell r="ER1637">
            <v>0</v>
          </cell>
          <cell r="ET1637">
            <v>0</v>
          </cell>
          <cell r="EX1637">
            <v>0</v>
          </cell>
          <cell r="EZ1637">
            <v>0</v>
          </cell>
          <cell r="FD1637">
            <v>0</v>
          </cell>
          <cell r="FF1637">
            <v>0</v>
          </cell>
        </row>
        <row r="1638">
          <cell r="A1638" t="str">
            <v>JARVENPAA 1-2</v>
          </cell>
          <cell r="B1638" t="str">
            <v>Finland</v>
          </cell>
          <cell r="G1638">
            <v>30</v>
          </cell>
          <cell r="H1638">
            <v>42.857142857142861</v>
          </cell>
          <cell r="AK1638">
            <v>10.545</v>
          </cell>
          <cell r="AL1638">
            <v>21.520408163265309</v>
          </cell>
          <cell r="AN1638">
            <v>0</v>
          </cell>
          <cell r="AO1638">
            <v>2.4</v>
          </cell>
          <cell r="AP1638">
            <v>450</v>
          </cell>
          <cell r="AQ1638">
            <v>4.2</v>
          </cell>
          <cell r="BG1638" t="b">
            <v>0</v>
          </cell>
          <cell r="BO1638" t="b">
            <v>0</v>
          </cell>
          <cell r="CA1638" t="b">
            <v>0</v>
          </cell>
          <cell r="CB1638" t="b">
            <v>0</v>
          </cell>
          <cell r="CD1638" t="b">
            <v>0</v>
          </cell>
          <cell r="CE1638" t="b">
            <v>0</v>
          </cell>
          <cell r="CG1638" t="b">
            <v>0</v>
          </cell>
          <cell r="CH1638" t="b">
            <v>0</v>
          </cell>
          <cell r="CP1638" t="e">
            <v>#N/A</v>
          </cell>
          <cell r="CT1638" t="b">
            <v>0</v>
          </cell>
          <cell r="CV1638" t="b">
            <v>0</v>
          </cell>
          <cell r="CX1638" t="b">
            <v>0</v>
          </cell>
          <cell r="CZ1638" t="b">
            <v>0</v>
          </cell>
          <cell r="DB1638" t="b">
            <v>0</v>
          </cell>
          <cell r="DD1638" t="b">
            <v>0</v>
          </cell>
          <cell r="DF1638" t="b">
            <v>0</v>
          </cell>
          <cell r="DH1638" t="b">
            <v>0</v>
          </cell>
          <cell r="DJ1638" t="b">
            <v>0</v>
          </cell>
          <cell r="DL1638" t="b">
            <v>0</v>
          </cell>
          <cell r="DN1638" t="b">
            <v>0</v>
          </cell>
          <cell r="DP1638" t="b">
            <v>0</v>
          </cell>
          <cell r="DV1638">
            <v>0</v>
          </cell>
          <cell r="DX1638">
            <v>0</v>
          </cell>
          <cell r="DZ1638">
            <v>0</v>
          </cell>
          <cell r="EB1638">
            <v>0</v>
          </cell>
          <cell r="ED1638">
            <v>0</v>
          </cell>
          <cell r="EF1638">
            <v>0</v>
          </cell>
          <cell r="EJ1638">
            <v>0</v>
          </cell>
          <cell r="EL1638">
            <v>0</v>
          </cell>
          <cell r="EN1638">
            <v>0</v>
          </cell>
          <cell r="EP1638">
            <v>0</v>
          </cell>
          <cell r="ER1638">
            <v>0</v>
          </cell>
          <cell r="ET1638">
            <v>0</v>
          </cell>
          <cell r="EX1638">
            <v>0</v>
          </cell>
          <cell r="EZ1638">
            <v>0</v>
          </cell>
          <cell r="FD1638">
            <v>0</v>
          </cell>
          <cell r="FF1638">
            <v>0</v>
          </cell>
        </row>
        <row r="1639">
          <cell r="A1639" t="str">
            <v>Järvenpaa3</v>
          </cell>
          <cell r="B1639" t="str">
            <v>Finland</v>
          </cell>
          <cell r="G1639">
            <v>25</v>
          </cell>
          <cell r="H1639">
            <v>50</v>
          </cell>
          <cell r="AK1639">
            <v>7.1249999999999991</v>
          </cell>
          <cell r="AL1639">
            <v>28.499999999999996</v>
          </cell>
          <cell r="AN1639">
            <v>0</v>
          </cell>
          <cell r="AO1639">
            <v>3.375</v>
          </cell>
          <cell r="AP1639">
            <v>687.5</v>
          </cell>
          <cell r="AQ1639">
            <v>3.5000000000000004</v>
          </cell>
          <cell r="BG1639" t="b">
            <v>0</v>
          </cell>
          <cell r="BO1639" t="b">
            <v>0</v>
          </cell>
          <cell r="CA1639" t="b">
            <v>0</v>
          </cell>
          <cell r="CB1639" t="b">
            <v>0</v>
          </cell>
          <cell r="CD1639" t="b">
            <v>0</v>
          </cell>
          <cell r="CE1639" t="b">
            <v>0</v>
          </cell>
          <cell r="CG1639" t="b">
            <v>0</v>
          </cell>
          <cell r="CH1639" t="b">
            <v>0</v>
          </cell>
          <cell r="CP1639" t="e">
            <v>#N/A</v>
          </cell>
          <cell r="CT1639" t="b">
            <v>0</v>
          </cell>
          <cell r="CV1639" t="b">
            <v>0</v>
          </cell>
          <cell r="CX1639" t="b">
            <v>0</v>
          </cell>
          <cell r="CZ1639" t="b">
            <v>0</v>
          </cell>
          <cell r="DB1639" t="b">
            <v>0</v>
          </cell>
          <cell r="DD1639" t="b">
            <v>0</v>
          </cell>
          <cell r="DF1639" t="b">
            <v>0</v>
          </cell>
          <cell r="DH1639" t="b">
            <v>0</v>
          </cell>
          <cell r="DJ1639" t="b">
            <v>0</v>
          </cell>
          <cell r="DL1639" t="b">
            <v>0</v>
          </cell>
          <cell r="DN1639" t="b">
            <v>0</v>
          </cell>
          <cell r="DP1639" t="b">
            <v>0</v>
          </cell>
          <cell r="DV1639">
            <v>0</v>
          </cell>
          <cell r="DX1639">
            <v>0</v>
          </cell>
          <cell r="DZ1639">
            <v>0</v>
          </cell>
          <cell r="EB1639">
            <v>0</v>
          </cell>
          <cell r="ED1639">
            <v>0</v>
          </cell>
          <cell r="EF1639">
            <v>0</v>
          </cell>
          <cell r="EJ1639">
            <v>0</v>
          </cell>
          <cell r="EL1639">
            <v>0</v>
          </cell>
          <cell r="EN1639">
            <v>0</v>
          </cell>
          <cell r="EP1639">
            <v>0</v>
          </cell>
          <cell r="ER1639">
            <v>0</v>
          </cell>
          <cell r="ET1639">
            <v>0</v>
          </cell>
          <cell r="EX1639">
            <v>0</v>
          </cell>
          <cell r="EZ1639">
            <v>0</v>
          </cell>
          <cell r="FD1639">
            <v>0</v>
          </cell>
          <cell r="FF1639">
            <v>0</v>
          </cell>
        </row>
        <row r="1640">
          <cell r="A1640" t="str">
            <v>JOENSUU1</v>
          </cell>
          <cell r="B1640" t="str">
            <v>Finland</v>
          </cell>
          <cell r="G1640">
            <v>50</v>
          </cell>
          <cell r="H1640">
            <v>110</v>
          </cell>
          <cell r="AK1640">
            <v>13.774999999999999</v>
          </cell>
          <cell r="AL1640">
            <v>66.670999999999992</v>
          </cell>
          <cell r="AN1640">
            <v>0</v>
          </cell>
          <cell r="AO1640">
            <v>6.75</v>
          </cell>
          <cell r="AP1640">
            <v>1375</v>
          </cell>
          <cell r="AQ1640">
            <v>7.0000000000000009</v>
          </cell>
          <cell r="BG1640" t="b">
            <v>0</v>
          </cell>
          <cell r="BO1640" t="b">
            <v>0</v>
          </cell>
          <cell r="CA1640" t="b">
            <v>0</v>
          </cell>
          <cell r="CB1640" t="b">
            <v>0</v>
          </cell>
          <cell r="CD1640" t="b">
            <v>0</v>
          </cell>
          <cell r="CE1640" t="b">
            <v>0</v>
          </cell>
          <cell r="CG1640" t="b">
            <v>0</v>
          </cell>
          <cell r="CH1640" t="b">
            <v>0</v>
          </cell>
          <cell r="CP1640" t="e">
            <v>#N/A</v>
          </cell>
          <cell r="CT1640" t="b">
            <v>0</v>
          </cell>
          <cell r="CV1640" t="b">
            <v>0</v>
          </cell>
          <cell r="CX1640" t="b">
            <v>0</v>
          </cell>
          <cell r="CZ1640" t="b">
            <v>0</v>
          </cell>
          <cell r="DB1640" t="b">
            <v>0</v>
          </cell>
          <cell r="DD1640" t="b">
            <v>0</v>
          </cell>
          <cell r="DF1640" t="b">
            <v>0</v>
          </cell>
          <cell r="DH1640" t="b">
            <v>0</v>
          </cell>
          <cell r="DJ1640" t="b">
            <v>0</v>
          </cell>
          <cell r="DL1640" t="b">
            <v>0</v>
          </cell>
          <cell r="DN1640" t="b">
            <v>0</v>
          </cell>
          <cell r="DP1640" t="b">
            <v>0</v>
          </cell>
          <cell r="DV1640">
            <v>0</v>
          </cell>
          <cell r="DX1640">
            <v>0</v>
          </cell>
          <cell r="DZ1640">
            <v>0</v>
          </cell>
          <cell r="EB1640">
            <v>0</v>
          </cell>
          <cell r="ED1640">
            <v>0</v>
          </cell>
          <cell r="EF1640">
            <v>0</v>
          </cell>
          <cell r="EJ1640">
            <v>0</v>
          </cell>
          <cell r="EL1640">
            <v>0</v>
          </cell>
          <cell r="EN1640">
            <v>0</v>
          </cell>
          <cell r="EP1640">
            <v>0</v>
          </cell>
          <cell r="ER1640">
            <v>0</v>
          </cell>
          <cell r="ET1640">
            <v>0</v>
          </cell>
          <cell r="EX1640">
            <v>0</v>
          </cell>
          <cell r="EZ1640">
            <v>0</v>
          </cell>
          <cell r="FD1640">
            <v>0</v>
          </cell>
          <cell r="FF1640">
            <v>0</v>
          </cell>
        </row>
        <row r="1641">
          <cell r="A1641" t="str">
            <v>JOENSUU1</v>
          </cell>
          <cell r="B1641" t="str">
            <v>Finland</v>
          </cell>
          <cell r="G1641">
            <v>50</v>
          </cell>
          <cell r="H1641">
            <v>110</v>
          </cell>
          <cell r="AK1641">
            <v>13.774999999999999</v>
          </cell>
          <cell r="AL1641">
            <v>66.670999999999992</v>
          </cell>
          <cell r="AN1641">
            <v>0</v>
          </cell>
          <cell r="AO1641">
            <v>6.75</v>
          </cell>
          <cell r="AP1641">
            <v>1375</v>
          </cell>
          <cell r="AQ1641">
            <v>7.0000000000000009</v>
          </cell>
          <cell r="BG1641" t="b">
            <v>0</v>
          </cell>
          <cell r="BO1641" t="b">
            <v>0</v>
          </cell>
          <cell r="CA1641" t="b">
            <v>0</v>
          </cell>
          <cell r="CB1641" t="b">
            <v>0</v>
          </cell>
          <cell r="CD1641" t="b">
            <v>0</v>
          </cell>
          <cell r="CE1641" t="b">
            <v>0</v>
          </cell>
          <cell r="CG1641" t="b">
            <v>0</v>
          </cell>
          <cell r="CH1641" t="b">
            <v>0</v>
          </cell>
          <cell r="CP1641" t="e">
            <v>#N/A</v>
          </cell>
          <cell r="CT1641" t="b">
            <v>0</v>
          </cell>
          <cell r="CV1641" t="b">
            <v>0</v>
          </cell>
          <cell r="CX1641" t="b">
            <v>0</v>
          </cell>
          <cell r="CZ1641" t="b">
            <v>0</v>
          </cell>
          <cell r="DB1641" t="b">
            <v>0</v>
          </cell>
          <cell r="DD1641" t="b">
            <v>0</v>
          </cell>
          <cell r="DF1641" t="b">
            <v>0</v>
          </cell>
          <cell r="DH1641" t="b">
            <v>0</v>
          </cell>
          <cell r="DJ1641" t="b">
            <v>0</v>
          </cell>
          <cell r="DL1641" t="b">
            <v>0</v>
          </cell>
          <cell r="DN1641" t="b">
            <v>0</v>
          </cell>
          <cell r="DP1641" t="b">
            <v>0</v>
          </cell>
          <cell r="DV1641">
            <v>0</v>
          </cell>
          <cell r="DX1641">
            <v>0</v>
          </cell>
          <cell r="DZ1641">
            <v>0</v>
          </cell>
          <cell r="EB1641">
            <v>0</v>
          </cell>
          <cell r="ED1641">
            <v>0</v>
          </cell>
          <cell r="EF1641">
            <v>0</v>
          </cell>
          <cell r="EJ1641">
            <v>0</v>
          </cell>
          <cell r="EL1641">
            <v>0</v>
          </cell>
          <cell r="EN1641">
            <v>0</v>
          </cell>
          <cell r="EP1641">
            <v>0</v>
          </cell>
          <cell r="ER1641">
            <v>0</v>
          </cell>
          <cell r="ET1641">
            <v>0</v>
          </cell>
          <cell r="EX1641">
            <v>0</v>
          </cell>
          <cell r="EZ1641">
            <v>0</v>
          </cell>
          <cell r="FD1641">
            <v>0</v>
          </cell>
          <cell r="FF1641">
            <v>0</v>
          </cell>
        </row>
        <row r="1642">
          <cell r="A1642" t="str">
            <v>JOENSUU1</v>
          </cell>
          <cell r="B1642" t="str">
            <v>Finland</v>
          </cell>
          <cell r="G1642">
            <v>50</v>
          </cell>
          <cell r="H1642">
            <v>110</v>
          </cell>
          <cell r="AK1642">
            <v>13.774999999999999</v>
          </cell>
          <cell r="AL1642">
            <v>66.670999999999992</v>
          </cell>
          <cell r="AN1642">
            <v>0</v>
          </cell>
          <cell r="AO1642">
            <v>6.75</v>
          </cell>
          <cell r="AP1642">
            <v>1375</v>
          </cell>
          <cell r="AQ1642">
            <v>7.0000000000000009</v>
          </cell>
          <cell r="BG1642" t="b">
            <v>0</v>
          </cell>
          <cell r="BO1642" t="b">
            <v>0</v>
          </cell>
          <cell r="CA1642" t="b">
            <v>0</v>
          </cell>
          <cell r="CB1642" t="b">
            <v>0</v>
          </cell>
          <cell r="CD1642" t="b">
            <v>0</v>
          </cell>
          <cell r="CE1642" t="b">
            <v>0</v>
          </cell>
          <cell r="CG1642" t="b">
            <v>0</v>
          </cell>
          <cell r="CH1642" t="b">
            <v>0</v>
          </cell>
          <cell r="CP1642" t="e">
            <v>#N/A</v>
          </cell>
          <cell r="CT1642" t="b">
            <v>0</v>
          </cell>
          <cell r="CV1642" t="b">
            <v>0</v>
          </cell>
          <cell r="CX1642" t="b">
            <v>0</v>
          </cell>
          <cell r="CZ1642" t="b">
            <v>0</v>
          </cell>
          <cell r="DB1642" t="b">
            <v>0</v>
          </cell>
          <cell r="DD1642" t="b">
            <v>0</v>
          </cell>
          <cell r="DF1642" t="b">
            <v>0</v>
          </cell>
          <cell r="DH1642" t="b">
            <v>0</v>
          </cell>
          <cell r="DJ1642" t="b">
            <v>0</v>
          </cell>
          <cell r="DL1642" t="b">
            <v>0</v>
          </cell>
          <cell r="DN1642" t="b">
            <v>0</v>
          </cell>
          <cell r="DP1642" t="b">
            <v>0</v>
          </cell>
          <cell r="DV1642">
            <v>0</v>
          </cell>
          <cell r="DX1642">
            <v>0</v>
          </cell>
          <cell r="DZ1642">
            <v>0</v>
          </cell>
          <cell r="EB1642">
            <v>0</v>
          </cell>
          <cell r="ED1642">
            <v>0</v>
          </cell>
          <cell r="EF1642">
            <v>0</v>
          </cell>
          <cell r="EJ1642">
            <v>0</v>
          </cell>
          <cell r="EL1642">
            <v>0</v>
          </cell>
          <cell r="EN1642">
            <v>0</v>
          </cell>
          <cell r="EP1642">
            <v>0</v>
          </cell>
          <cell r="ER1642">
            <v>0</v>
          </cell>
          <cell r="ET1642">
            <v>0</v>
          </cell>
          <cell r="EX1642">
            <v>0</v>
          </cell>
          <cell r="EZ1642">
            <v>0</v>
          </cell>
          <cell r="FD1642">
            <v>0</v>
          </cell>
          <cell r="FF1642">
            <v>0</v>
          </cell>
        </row>
        <row r="1643">
          <cell r="A1643" t="str">
            <v>KANKAANPAA 1</v>
          </cell>
          <cell r="B1643" t="str">
            <v>Finland</v>
          </cell>
          <cell r="G1643">
            <v>6.31</v>
          </cell>
          <cell r="H1643">
            <v>17</v>
          </cell>
          <cell r="AK1643">
            <v>1.4386799999999997</v>
          </cell>
          <cell r="AL1643">
            <v>10.442472266244057</v>
          </cell>
          <cell r="AN1643">
            <v>0</v>
          </cell>
          <cell r="AO1643">
            <v>0.85185</v>
          </cell>
          <cell r="AP1643">
            <v>173.52499999999998</v>
          </cell>
          <cell r="AQ1643">
            <v>0.88340000000000007</v>
          </cell>
          <cell r="BG1643" t="b">
            <v>0</v>
          </cell>
          <cell r="BO1643" t="b">
            <v>0</v>
          </cell>
          <cell r="CA1643" t="b">
            <v>0</v>
          </cell>
          <cell r="CB1643" t="b">
            <v>0</v>
          </cell>
          <cell r="CD1643" t="b">
            <v>0</v>
          </cell>
          <cell r="CE1643" t="b">
            <v>0</v>
          </cell>
          <cell r="CG1643" t="b">
            <v>0</v>
          </cell>
          <cell r="CH1643" t="b">
            <v>0</v>
          </cell>
          <cell r="CP1643" t="e">
            <v>#N/A</v>
          </cell>
          <cell r="CT1643" t="b">
            <v>0</v>
          </cell>
          <cell r="CV1643" t="b">
            <v>0</v>
          </cell>
          <cell r="CX1643" t="b">
            <v>0</v>
          </cell>
          <cell r="CZ1643" t="b">
            <v>0</v>
          </cell>
          <cell r="DB1643" t="b">
            <v>0</v>
          </cell>
          <cell r="DD1643" t="b">
            <v>0</v>
          </cell>
          <cell r="DF1643" t="b">
            <v>0</v>
          </cell>
          <cell r="DH1643" t="b">
            <v>0</v>
          </cell>
          <cell r="DJ1643" t="b">
            <v>0</v>
          </cell>
          <cell r="DL1643" t="b">
            <v>0</v>
          </cell>
          <cell r="DN1643" t="b">
            <v>0</v>
          </cell>
          <cell r="DP1643" t="b">
            <v>0</v>
          </cell>
          <cell r="DV1643">
            <v>0</v>
          </cell>
          <cell r="DX1643">
            <v>0</v>
          </cell>
          <cell r="DZ1643">
            <v>0</v>
          </cell>
          <cell r="EB1643">
            <v>0</v>
          </cell>
          <cell r="ED1643">
            <v>0</v>
          </cell>
          <cell r="EF1643">
            <v>0</v>
          </cell>
          <cell r="EJ1643">
            <v>0</v>
          </cell>
          <cell r="EL1643">
            <v>0</v>
          </cell>
          <cell r="EN1643">
            <v>0</v>
          </cell>
          <cell r="EP1643">
            <v>0</v>
          </cell>
          <cell r="ER1643">
            <v>0</v>
          </cell>
          <cell r="ET1643">
            <v>0</v>
          </cell>
          <cell r="EX1643">
            <v>0</v>
          </cell>
          <cell r="EZ1643">
            <v>0</v>
          </cell>
          <cell r="FD1643">
            <v>0</v>
          </cell>
          <cell r="FF1643">
            <v>0</v>
          </cell>
        </row>
        <row r="1644">
          <cell r="A1644" t="str">
            <v>KANKAANPAA 1</v>
          </cell>
          <cell r="B1644" t="str">
            <v>Finland</v>
          </cell>
          <cell r="G1644">
            <v>6.31</v>
          </cell>
          <cell r="H1644">
            <v>17</v>
          </cell>
          <cell r="AK1644">
            <v>1.4386799999999997</v>
          </cell>
          <cell r="AL1644">
            <v>10.442472266244057</v>
          </cell>
          <cell r="AN1644">
            <v>0</v>
          </cell>
          <cell r="AO1644">
            <v>0.85185</v>
          </cell>
          <cell r="AP1644">
            <v>173.52499999999998</v>
          </cell>
          <cell r="AQ1644">
            <v>0.88340000000000007</v>
          </cell>
          <cell r="BG1644" t="b">
            <v>0</v>
          </cell>
          <cell r="BO1644" t="b">
            <v>0</v>
          </cell>
          <cell r="CA1644" t="b">
            <v>0</v>
          </cell>
          <cell r="CB1644" t="b">
            <v>0</v>
          </cell>
          <cell r="CD1644" t="b">
            <v>0</v>
          </cell>
          <cell r="CE1644" t="b">
            <v>0</v>
          </cell>
          <cell r="CG1644" t="b">
            <v>0</v>
          </cell>
          <cell r="CH1644" t="b">
            <v>0</v>
          </cell>
          <cell r="CP1644" t="e">
            <v>#N/A</v>
          </cell>
          <cell r="CT1644" t="b">
            <v>0</v>
          </cell>
          <cell r="CV1644" t="b">
            <v>0</v>
          </cell>
          <cell r="CX1644" t="b">
            <v>0</v>
          </cell>
          <cell r="CZ1644" t="b">
            <v>0</v>
          </cell>
          <cell r="DB1644" t="b">
            <v>0</v>
          </cell>
          <cell r="DD1644" t="b">
            <v>0</v>
          </cell>
          <cell r="DF1644" t="b">
            <v>0</v>
          </cell>
          <cell r="DH1644" t="b">
            <v>0</v>
          </cell>
          <cell r="DJ1644" t="b">
            <v>0</v>
          </cell>
          <cell r="DL1644" t="b">
            <v>0</v>
          </cell>
          <cell r="DN1644" t="b">
            <v>0</v>
          </cell>
          <cell r="DP1644" t="b">
            <v>0</v>
          </cell>
          <cell r="DV1644">
            <v>0</v>
          </cell>
          <cell r="DX1644">
            <v>0</v>
          </cell>
          <cell r="DZ1644">
            <v>0</v>
          </cell>
          <cell r="EB1644">
            <v>0</v>
          </cell>
          <cell r="ED1644">
            <v>0</v>
          </cell>
          <cell r="EF1644">
            <v>0</v>
          </cell>
          <cell r="EJ1644">
            <v>0</v>
          </cell>
          <cell r="EL1644">
            <v>0</v>
          </cell>
          <cell r="EN1644">
            <v>0</v>
          </cell>
          <cell r="EP1644">
            <v>0</v>
          </cell>
          <cell r="ER1644">
            <v>0</v>
          </cell>
          <cell r="ET1644">
            <v>0</v>
          </cell>
          <cell r="EX1644">
            <v>0</v>
          </cell>
          <cell r="EZ1644">
            <v>0</v>
          </cell>
          <cell r="FD1644">
            <v>0</v>
          </cell>
          <cell r="FF1644">
            <v>0</v>
          </cell>
        </row>
        <row r="1645">
          <cell r="A1645" t="str">
            <v>KAVO KAJAANI 1</v>
          </cell>
          <cell r="B1645" t="str">
            <v>Finland</v>
          </cell>
          <cell r="G1645">
            <v>88</v>
          </cell>
          <cell r="H1645">
            <v>220</v>
          </cell>
          <cell r="AK1645">
            <v>20.9</v>
          </cell>
          <cell r="AL1645">
            <v>130.625</v>
          </cell>
          <cell r="AN1645">
            <v>0</v>
          </cell>
          <cell r="AO1645">
            <v>15.399999999999999</v>
          </cell>
          <cell r="AP1645">
            <v>2596</v>
          </cell>
          <cell r="AQ1645">
            <v>12.32</v>
          </cell>
          <cell r="BG1645" t="b">
            <v>0</v>
          </cell>
          <cell r="BO1645" t="b">
            <v>0</v>
          </cell>
          <cell r="CA1645" t="b">
            <v>0</v>
          </cell>
          <cell r="CB1645" t="b">
            <v>0</v>
          </cell>
          <cell r="CD1645" t="b">
            <v>0</v>
          </cell>
          <cell r="CE1645" t="b">
            <v>0</v>
          </cell>
          <cell r="CG1645" t="b">
            <v>0</v>
          </cell>
          <cell r="CH1645" t="b">
            <v>0</v>
          </cell>
          <cell r="CP1645" t="e">
            <v>#N/A</v>
          </cell>
          <cell r="CT1645" t="b">
            <v>0</v>
          </cell>
          <cell r="CV1645" t="b">
            <v>0</v>
          </cell>
          <cell r="CX1645" t="b">
            <v>0</v>
          </cell>
          <cell r="CZ1645" t="b">
            <v>0</v>
          </cell>
          <cell r="DB1645" t="b">
            <v>0</v>
          </cell>
          <cell r="DD1645" t="b">
            <v>0</v>
          </cell>
          <cell r="DF1645" t="b">
            <v>0</v>
          </cell>
          <cell r="DH1645" t="b">
            <v>0</v>
          </cell>
          <cell r="DJ1645" t="b">
            <v>0</v>
          </cell>
          <cell r="DL1645" t="b">
            <v>0</v>
          </cell>
          <cell r="DN1645" t="b">
            <v>0</v>
          </cell>
          <cell r="DP1645" t="b">
            <v>0</v>
          </cell>
          <cell r="DV1645">
            <v>0</v>
          </cell>
          <cell r="DX1645">
            <v>0</v>
          </cell>
          <cell r="DZ1645">
            <v>0</v>
          </cell>
          <cell r="EB1645">
            <v>0</v>
          </cell>
          <cell r="ED1645">
            <v>0</v>
          </cell>
          <cell r="EF1645">
            <v>0</v>
          </cell>
          <cell r="EJ1645">
            <v>0</v>
          </cell>
          <cell r="EL1645">
            <v>0</v>
          </cell>
          <cell r="EN1645">
            <v>0</v>
          </cell>
          <cell r="EP1645">
            <v>0</v>
          </cell>
          <cell r="ER1645">
            <v>0</v>
          </cell>
          <cell r="ET1645">
            <v>0</v>
          </cell>
          <cell r="EX1645">
            <v>0</v>
          </cell>
          <cell r="EZ1645">
            <v>0</v>
          </cell>
          <cell r="FD1645">
            <v>0</v>
          </cell>
          <cell r="FF1645">
            <v>0</v>
          </cell>
        </row>
        <row r="1646">
          <cell r="A1646" t="str">
            <v>KAVO KAJAANI 1</v>
          </cell>
          <cell r="B1646" t="str">
            <v>Finland</v>
          </cell>
          <cell r="G1646">
            <v>88</v>
          </cell>
          <cell r="H1646">
            <v>220</v>
          </cell>
          <cell r="AK1646">
            <v>20.9</v>
          </cell>
          <cell r="AL1646">
            <v>130.625</v>
          </cell>
          <cell r="AN1646">
            <v>0</v>
          </cell>
          <cell r="AO1646">
            <v>15.399999999999999</v>
          </cell>
          <cell r="AP1646">
            <v>2596</v>
          </cell>
          <cell r="AQ1646">
            <v>12.32</v>
          </cell>
          <cell r="BG1646" t="b">
            <v>0</v>
          </cell>
          <cell r="BO1646" t="b">
            <v>0</v>
          </cell>
          <cell r="CA1646" t="b">
            <v>0</v>
          </cell>
          <cell r="CB1646" t="b">
            <v>0</v>
          </cell>
          <cell r="CD1646" t="b">
            <v>0</v>
          </cell>
          <cell r="CE1646" t="b">
            <v>0</v>
          </cell>
          <cell r="CG1646" t="b">
            <v>0</v>
          </cell>
          <cell r="CH1646" t="b">
            <v>0</v>
          </cell>
          <cell r="CP1646" t="e">
            <v>#N/A</v>
          </cell>
          <cell r="CT1646" t="b">
            <v>0</v>
          </cell>
          <cell r="CV1646" t="b">
            <v>0</v>
          </cell>
          <cell r="CX1646" t="b">
            <v>0</v>
          </cell>
          <cell r="CZ1646" t="b">
            <v>0</v>
          </cell>
          <cell r="DB1646" t="b">
            <v>0</v>
          </cell>
          <cell r="DD1646" t="b">
            <v>0</v>
          </cell>
          <cell r="DF1646" t="b">
            <v>0</v>
          </cell>
          <cell r="DH1646" t="b">
            <v>0</v>
          </cell>
          <cell r="DJ1646" t="b">
            <v>0</v>
          </cell>
          <cell r="DL1646" t="b">
            <v>0</v>
          </cell>
          <cell r="DN1646" t="b">
            <v>0</v>
          </cell>
          <cell r="DP1646" t="b">
            <v>0</v>
          </cell>
          <cell r="DV1646">
            <v>0</v>
          </cell>
          <cell r="DX1646">
            <v>0</v>
          </cell>
          <cell r="DZ1646">
            <v>0</v>
          </cell>
          <cell r="EB1646">
            <v>0</v>
          </cell>
          <cell r="ED1646">
            <v>0</v>
          </cell>
          <cell r="EF1646">
            <v>0</v>
          </cell>
          <cell r="EJ1646">
            <v>0</v>
          </cell>
          <cell r="EL1646">
            <v>0</v>
          </cell>
          <cell r="EN1646">
            <v>0</v>
          </cell>
          <cell r="EP1646">
            <v>0</v>
          </cell>
          <cell r="ER1646">
            <v>0</v>
          </cell>
          <cell r="ET1646">
            <v>0</v>
          </cell>
          <cell r="EX1646">
            <v>0</v>
          </cell>
          <cell r="EZ1646">
            <v>0</v>
          </cell>
          <cell r="FD1646">
            <v>0</v>
          </cell>
          <cell r="FF1646">
            <v>0</v>
          </cell>
        </row>
        <row r="1647">
          <cell r="A1647" t="str">
            <v>KEKKILA HAUKINEVA 1</v>
          </cell>
          <cell r="B1647" t="str">
            <v>Finland</v>
          </cell>
          <cell r="G1647">
            <v>12</v>
          </cell>
          <cell r="H1647">
            <v>30</v>
          </cell>
          <cell r="AK1647">
            <v>2.8499999999999996</v>
          </cell>
          <cell r="AL1647">
            <v>17.8125</v>
          </cell>
          <cell r="AN1647">
            <v>0</v>
          </cell>
          <cell r="AO1647">
            <v>2.0999999999999996</v>
          </cell>
          <cell r="AP1647">
            <v>354</v>
          </cell>
          <cell r="AQ1647">
            <v>1.6800000000000002</v>
          </cell>
          <cell r="BG1647" t="b">
            <v>0</v>
          </cell>
          <cell r="BO1647" t="b">
            <v>0</v>
          </cell>
          <cell r="CA1647" t="b">
            <v>0</v>
          </cell>
          <cell r="CB1647" t="b">
            <v>0</v>
          </cell>
          <cell r="CD1647" t="b">
            <v>0</v>
          </cell>
          <cell r="CE1647" t="b">
            <v>0</v>
          </cell>
          <cell r="CG1647" t="b">
            <v>0</v>
          </cell>
          <cell r="CH1647" t="b">
            <v>0</v>
          </cell>
          <cell r="CP1647" t="e">
            <v>#N/A</v>
          </cell>
          <cell r="CT1647" t="b">
            <v>0</v>
          </cell>
          <cell r="CV1647" t="b">
            <v>0</v>
          </cell>
          <cell r="CX1647" t="b">
            <v>0</v>
          </cell>
          <cell r="CZ1647" t="b">
            <v>0</v>
          </cell>
          <cell r="DB1647" t="b">
            <v>0</v>
          </cell>
          <cell r="DD1647" t="b">
            <v>0</v>
          </cell>
          <cell r="DF1647" t="b">
            <v>0</v>
          </cell>
          <cell r="DH1647" t="b">
            <v>0</v>
          </cell>
          <cell r="DJ1647" t="b">
            <v>0</v>
          </cell>
          <cell r="DL1647" t="b">
            <v>0</v>
          </cell>
          <cell r="DN1647" t="b">
            <v>0</v>
          </cell>
          <cell r="DP1647" t="b">
            <v>0</v>
          </cell>
          <cell r="DV1647">
            <v>0</v>
          </cell>
          <cell r="DX1647">
            <v>0</v>
          </cell>
          <cell r="DZ1647">
            <v>0</v>
          </cell>
          <cell r="EB1647">
            <v>0</v>
          </cell>
          <cell r="ED1647">
            <v>0</v>
          </cell>
          <cell r="EF1647">
            <v>0</v>
          </cell>
          <cell r="EJ1647">
            <v>0</v>
          </cell>
          <cell r="EL1647">
            <v>0</v>
          </cell>
          <cell r="EN1647">
            <v>0</v>
          </cell>
          <cell r="EP1647">
            <v>0</v>
          </cell>
          <cell r="ER1647">
            <v>0</v>
          </cell>
          <cell r="ET1647">
            <v>0</v>
          </cell>
          <cell r="EX1647">
            <v>0</v>
          </cell>
          <cell r="EZ1647">
            <v>0</v>
          </cell>
          <cell r="FD1647">
            <v>0</v>
          </cell>
          <cell r="FF1647">
            <v>0</v>
          </cell>
        </row>
        <row r="1648">
          <cell r="A1648" t="str">
            <v>Keljonlahti</v>
          </cell>
          <cell r="B1648" t="str">
            <v>Finland</v>
          </cell>
          <cell r="G1648">
            <v>209</v>
          </cell>
          <cell r="H1648">
            <v>418</v>
          </cell>
          <cell r="AK1648">
            <v>62.699999999999996</v>
          </cell>
          <cell r="AL1648">
            <v>250.79999999999998</v>
          </cell>
          <cell r="AN1648">
            <v>0</v>
          </cell>
          <cell r="AO1648">
            <v>28.215000000000003</v>
          </cell>
          <cell r="AP1648">
            <v>5747.5</v>
          </cell>
          <cell r="AQ1648">
            <v>29.26</v>
          </cell>
          <cell r="BG1648" t="b">
            <v>0</v>
          </cell>
          <cell r="BO1648" t="b">
            <v>0</v>
          </cell>
          <cell r="CA1648" t="b">
            <v>0</v>
          </cell>
          <cell r="CB1648" t="b">
            <v>0</v>
          </cell>
          <cell r="CD1648" t="b">
            <v>0</v>
          </cell>
          <cell r="CE1648" t="b">
            <v>0</v>
          </cell>
          <cell r="CG1648" t="b">
            <v>0</v>
          </cell>
          <cell r="CH1648" t="b">
            <v>0</v>
          </cell>
          <cell r="CP1648" t="e">
            <v>#N/A</v>
          </cell>
          <cell r="CT1648" t="b">
            <v>0</v>
          </cell>
          <cell r="CV1648" t="b">
            <v>0</v>
          </cell>
          <cell r="CX1648" t="b">
            <v>0</v>
          </cell>
          <cell r="CZ1648" t="b">
            <v>0</v>
          </cell>
          <cell r="DB1648" t="b">
            <v>0</v>
          </cell>
          <cell r="DD1648" t="b">
            <v>0</v>
          </cell>
          <cell r="DF1648" t="b">
            <v>0</v>
          </cell>
          <cell r="DH1648" t="b">
            <v>0</v>
          </cell>
          <cell r="DJ1648" t="b">
            <v>0</v>
          </cell>
          <cell r="DL1648" t="b">
            <v>0</v>
          </cell>
          <cell r="DN1648" t="b">
            <v>0</v>
          </cell>
          <cell r="DP1648" t="b">
            <v>0</v>
          </cell>
          <cell r="DV1648">
            <v>0</v>
          </cell>
          <cell r="DX1648">
            <v>0</v>
          </cell>
          <cell r="DZ1648">
            <v>0</v>
          </cell>
          <cell r="EB1648">
            <v>0</v>
          </cell>
          <cell r="ED1648">
            <v>0</v>
          </cell>
          <cell r="EF1648">
            <v>0</v>
          </cell>
          <cell r="EJ1648">
            <v>0</v>
          </cell>
          <cell r="EL1648">
            <v>0</v>
          </cell>
          <cell r="EN1648">
            <v>0</v>
          </cell>
          <cell r="EP1648">
            <v>0</v>
          </cell>
          <cell r="ER1648">
            <v>0</v>
          </cell>
          <cell r="ET1648">
            <v>0</v>
          </cell>
          <cell r="EX1648">
            <v>0</v>
          </cell>
          <cell r="EZ1648">
            <v>0</v>
          </cell>
          <cell r="FD1648">
            <v>0</v>
          </cell>
          <cell r="FF1648">
            <v>0</v>
          </cell>
        </row>
        <row r="1649">
          <cell r="A1649" t="str">
            <v>KELLOSAARI GT 1-2</v>
          </cell>
          <cell r="B1649" t="str">
            <v>Finland</v>
          </cell>
          <cell r="G1649">
            <v>110</v>
          </cell>
          <cell r="H1649">
            <v>0</v>
          </cell>
          <cell r="AK1649">
            <v>28.215</v>
          </cell>
          <cell r="AL1649">
            <v>0</v>
          </cell>
          <cell r="AN1649">
            <v>0</v>
          </cell>
          <cell r="AO1649">
            <v>4.4000000000000004</v>
          </cell>
          <cell r="AP1649">
            <v>1650</v>
          </cell>
          <cell r="AQ1649">
            <v>8.8000000000000007</v>
          </cell>
          <cell r="BG1649" t="b">
            <v>0</v>
          </cell>
          <cell r="BO1649" t="b">
            <v>0</v>
          </cell>
          <cell r="CA1649" t="b">
            <v>0</v>
          </cell>
          <cell r="CB1649" t="b">
            <v>0</v>
          </cell>
          <cell r="CD1649" t="b">
            <v>0</v>
          </cell>
          <cell r="CE1649" t="b">
            <v>0</v>
          </cell>
          <cell r="CG1649" t="b">
            <v>0</v>
          </cell>
          <cell r="CH1649" t="b">
            <v>0</v>
          </cell>
          <cell r="CP1649" t="e">
            <v>#N/A</v>
          </cell>
          <cell r="CT1649" t="b">
            <v>0</v>
          </cell>
          <cell r="CV1649" t="b">
            <v>0</v>
          </cell>
          <cell r="CX1649" t="b">
            <v>0</v>
          </cell>
          <cell r="CZ1649" t="b">
            <v>0</v>
          </cell>
          <cell r="DB1649" t="b">
            <v>0</v>
          </cell>
          <cell r="DD1649" t="b">
            <v>0</v>
          </cell>
          <cell r="DF1649" t="b">
            <v>0</v>
          </cell>
          <cell r="DH1649" t="b">
            <v>0</v>
          </cell>
          <cell r="DJ1649" t="b">
            <v>0</v>
          </cell>
          <cell r="DL1649" t="b">
            <v>0</v>
          </cell>
          <cell r="DN1649" t="b">
            <v>0</v>
          </cell>
          <cell r="DP1649" t="b">
            <v>0</v>
          </cell>
          <cell r="DV1649">
            <v>0</v>
          </cell>
          <cell r="DX1649">
            <v>0</v>
          </cell>
          <cell r="DZ1649">
            <v>0</v>
          </cell>
          <cell r="EB1649">
            <v>0</v>
          </cell>
          <cell r="ED1649">
            <v>0</v>
          </cell>
          <cell r="EF1649">
            <v>0</v>
          </cell>
          <cell r="EJ1649">
            <v>0</v>
          </cell>
          <cell r="EL1649">
            <v>0</v>
          </cell>
          <cell r="EN1649">
            <v>0</v>
          </cell>
          <cell r="EP1649">
            <v>0</v>
          </cell>
          <cell r="ER1649">
            <v>0</v>
          </cell>
          <cell r="ET1649">
            <v>0</v>
          </cell>
          <cell r="EX1649">
            <v>0</v>
          </cell>
          <cell r="EZ1649">
            <v>0</v>
          </cell>
          <cell r="FD1649">
            <v>0</v>
          </cell>
          <cell r="FF1649">
            <v>0</v>
          </cell>
        </row>
        <row r="1650">
          <cell r="A1650" t="str">
            <v>KELLOSAARI GT 1-2</v>
          </cell>
          <cell r="B1650" t="str">
            <v>Finland</v>
          </cell>
          <cell r="G1650">
            <v>110</v>
          </cell>
          <cell r="H1650">
            <v>0</v>
          </cell>
          <cell r="AK1650">
            <v>28.215</v>
          </cell>
          <cell r="AL1650">
            <v>0</v>
          </cell>
          <cell r="AN1650">
            <v>0</v>
          </cell>
          <cell r="AO1650">
            <v>4.4000000000000004</v>
          </cell>
          <cell r="AP1650">
            <v>1650</v>
          </cell>
          <cell r="AQ1650">
            <v>8.8000000000000007</v>
          </cell>
          <cell r="BG1650" t="b">
            <v>0</v>
          </cell>
          <cell r="BO1650" t="b">
            <v>0</v>
          </cell>
          <cell r="CA1650" t="b">
            <v>0</v>
          </cell>
          <cell r="CB1650" t="b">
            <v>0</v>
          </cell>
          <cell r="CD1650" t="b">
            <v>0</v>
          </cell>
          <cell r="CE1650" t="b">
            <v>0</v>
          </cell>
          <cell r="CG1650" t="b">
            <v>0</v>
          </cell>
          <cell r="CH1650" t="b">
            <v>0</v>
          </cell>
          <cell r="CP1650" t="e">
            <v>#N/A</v>
          </cell>
          <cell r="CT1650" t="b">
            <v>0</v>
          </cell>
          <cell r="CV1650" t="b">
            <v>0</v>
          </cell>
          <cell r="CX1650" t="b">
            <v>0</v>
          </cell>
          <cell r="CZ1650" t="b">
            <v>0</v>
          </cell>
          <cell r="DB1650" t="b">
            <v>0</v>
          </cell>
          <cell r="DD1650" t="b">
            <v>0</v>
          </cell>
          <cell r="DF1650" t="b">
            <v>0</v>
          </cell>
          <cell r="DH1650" t="b">
            <v>0</v>
          </cell>
          <cell r="DJ1650" t="b">
            <v>0</v>
          </cell>
          <cell r="DL1650" t="b">
            <v>0</v>
          </cell>
          <cell r="DN1650" t="b">
            <v>0</v>
          </cell>
          <cell r="DP1650" t="b">
            <v>0</v>
          </cell>
          <cell r="DV1650">
            <v>0</v>
          </cell>
          <cell r="DX1650">
            <v>0</v>
          </cell>
          <cell r="DZ1650">
            <v>0</v>
          </cell>
          <cell r="EB1650">
            <v>0</v>
          </cell>
          <cell r="ED1650">
            <v>0</v>
          </cell>
          <cell r="EF1650">
            <v>0</v>
          </cell>
          <cell r="EJ1650">
            <v>0</v>
          </cell>
          <cell r="EL1650">
            <v>0</v>
          </cell>
          <cell r="EN1650">
            <v>0</v>
          </cell>
          <cell r="EP1650">
            <v>0</v>
          </cell>
          <cell r="ER1650">
            <v>0</v>
          </cell>
          <cell r="ET1650">
            <v>0</v>
          </cell>
          <cell r="EX1650">
            <v>0</v>
          </cell>
          <cell r="EZ1650">
            <v>0</v>
          </cell>
          <cell r="FD1650">
            <v>0</v>
          </cell>
          <cell r="FF1650">
            <v>0</v>
          </cell>
        </row>
        <row r="1651">
          <cell r="A1651" t="str">
            <v>KERAVA GT 1-2</v>
          </cell>
          <cell r="B1651" t="str">
            <v>Finland</v>
          </cell>
          <cell r="G1651">
            <v>7.8</v>
          </cell>
          <cell r="H1651">
            <v>15.6</v>
          </cell>
          <cell r="AK1651">
            <v>2.1488999999999998</v>
          </cell>
          <cell r="AL1651">
            <v>8.5955999999999992</v>
          </cell>
          <cell r="AN1651">
            <v>0</v>
          </cell>
          <cell r="AO1651">
            <v>0.312</v>
          </cell>
          <cell r="AP1651">
            <v>78</v>
          </cell>
          <cell r="AQ1651">
            <v>0.624</v>
          </cell>
          <cell r="BG1651" t="b">
            <v>0</v>
          </cell>
          <cell r="BO1651" t="b">
            <v>0</v>
          </cell>
          <cell r="CA1651" t="b">
            <v>0</v>
          </cell>
          <cell r="CB1651" t="b">
            <v>0</v>
          </cell>
          <cell r="CD1651" t="b">
            <v>0</v>
          </cell>
          <cell r="CE1651" t="b">
            <v>0</v>
          </cell>
          <cell r="CG1651" t="b">
            <v>0</v>
          </cell>
          <cell r="CH1651" t="b">
            <v>0</v>
          </cell>
          <cell r="CP1651" t="e">
            <v>#N/A</v>
          </cell>
          <cell r="CT1651" t="b">
            <v>0</v>
          </cell>
          <cell r="CV1651" t="b">
            <v>0</v>
          </cell>
          <cell r="CX1651" t="b">
            <v>0</v>
          </cell>
          <cell r="CZ1651" t="b">
            <v>0</v>
          </cell>
          <cell r="DB1651" t="b">
            <v>0</v>
          </cell>
          <cell r="DD1651" t="b">
            <v>0</v>
          </cell>
          <cell r="DF1651" t="b">
            <v>0</v>
          </cell>
          <cell r="DH1651" t="b">
            <v>0</v>
          </cell>
          <cell r="DJ1651" t="b">
            <v>0</v>
          </cell>
          <cell r="DL1651" t="b">
            <v>0</v>
          </cell>
          <cell r="DN1651" t="b">
            <v>0</v>
          </cell>
          <cell r="DP1651" t="b">
            <v>0</v>
          </cell>
          <cell r="DV1651">
            <v>0</v>
          </cell>
          <cell r="DX1651">
            <v>0</v>
          </cell>
          <cell r="DZ1651">
            <v>0</v>
          </cell>
          <cell r="EB1651">
            <v>0</v>
          </cell>
          <cell r="ED1651">
            <v>0</v>
          </cell>
          <cell r="EF1651">
            <v>0</v>
          </cell>
          <cell r="EJ1651">
            <v>0</v>
          </cell>
          <cell r="EL1651">
            <v>0</v>
          </cell>
          <cell r="EN1651">
            <v>0</v>
          </cell>
          <cell r="EP1651">
            <v>0</v>
          </cell>
          <cell r="ER1651">
            <v>0</v>
          </cell>
          <cell r="ET1651">
            <v>0</v>
          </cell>
          <cell r="EX1651">
            <v>0</v>
          </cell>
          <cell r="EZ1651">
            <v>0</v>
          </cell>
          <cell r="FD1651">
            <v>0</v>
          </cell>
          <cell r="FF1651">
            <v>0</v>
          </cell>
        </row>
        <row r="1652">
          <cell r="A1652" t="str">
            <v>KERAVA GT 1-2</v>
          </cell>
          <cell r="B1652" t="str">
            <v>Finland</v>
          </cell>
          <cell r="G1652">
            <v>7.8</v>
          </cell>
          <cell r="H1652">
            <v>15.6</v>
          </cell>
          <cell r="AK1652">
            <v>2.1488999999999998</v>
          </cell>
          <cell r="AL1652">
            <v>8.5955999999999992</v>
          </cell>
          <cell r="AN1652">
            <v>0</v>
          </cell>
          <cell r="AO1652">
            <v>0.312</v>
          </cell>
          <cell r="AP1652">
            <v>78</v>
          </cell>
          <cell r="AQ1652">
            <v>0.624</v>
          </cell>
          <cell r="BG1652" t="b">
            <v>0</v>
          </cell>
          <cell r="BO1652" t="b">
            <v>0</v>
          </cell>
          <cell r="CA1652" t="b">
            <v>0</v>
          </cell>
          <cell r="CB1652" t="b">
            <v>0</v>
          </cell>
          <cell r="CD1652" t="b">
            <v>0</v>
          </cell>
          <cell r="CE1652" t="b">
            <v>0</v>
          </cell>
          <cell r="CG1652" t="b">
            <v>0</v>
          </cell>
          <cell r="CH1652" t="b">
            <v>0</v>
          </cell>
          <cell r="CP1652" t="e">
            <v>#N/A</v>
          </cell>
          <cell r="CT1652" t="b">
            <v>0</v>
          </cell>
          <cell r="CV1652" t="b">
            <v>0</v>
          </cell>
          <cell r="CX1652" t="b">
            <v>0</v>
          </cell>
          <cell r="CZ1652" t="b">
            <v>0</v>
          </cell>
          <cell r="DB1652" t="b">
            <v>0</v>
          </cell>
          <cell r="DD1652" t="b">
            <v>0</v>
          </cell>
          <cell r="DF1652" t="b">
            <v>0</v>
          </cell>
          <cell r="DH1652" t="b">
            <v>0</v>
          </cell>
          <cell r="DJ1652" t="b">
            <v>0</v>
          </cell>
          <cell r="DL1652" t="b">
            <v>0</v>
          </cell>
          <cell r="DN1652" t="b">
            <v>0</v>
          </cell>
          <cell r="DP1652" t="b">
            <v>0</v>
          </cell>
          <cell r="DV1652">
            <v>0</v>
          </cell>
          <cell r="DX1652">
            <v>0</v>
          </cell>
          <cell r="DZ1652">
            <v>0</v>
          </cell>
          <cell r="EB1652">
            <v>0</v>
          </cell>
          <cell r="ED1652">
            <v>0</v>
          </cell>
          <cell r="EF1652">
            <v>0</v>
          </cell>
          <cell r="EJ1652">
            <v>0</v>
          </cell>
          <cell r="EL1652">
            <v>0</v>
          </cell>
          <cell r="EN1652">
            <v>0</v>
          </cell>
          <cell r="EP1652">
            <v>0</v>
          </cell>
          <cell r="ER1652">
            <v>0</v>
          </cell>
          <cell r="ET1652">
            <v>0</v>
          </cell>
          <cell r="EX1652">
            <v>0</v>
          </cell>
          <cell r="EZ1652">
            <v>0</v>
          </cell>
          <cell r="FD1652">
            <v>0</v>
          </cell>
          <cell r="FF1652">
            <v>0</v>
          </cell>
        </row>
        <row r="1653">
          <cell r="A1653" t="str">
            <v>KIISTALA GT 1</v>
          </cell>
          <cell r="B1653" t="str">
            <v>Finland</v>
          </cell>
          <cell r="G1653">
            <v>11.5</v>
          </cell>
          <cell r="H1653">
            <v>0</v>
          </cell>
          <cell r="AK1653">
            <v>2.7312499999999997</v>
          </cell>
          <cell r="AL1653">
            <v>0</v>
          </cell>
          <cell r="AN1653">
            <v>0</v>
          </cell>
          <cell r="AO1653">
            <v>0.46</v>
          </cell>
          <cell r="AP1653">
            <v>172.5</v>
          </cell>
          <cell r="AQ1653">
            <v>0.92</v>
          </cell>
          <cell r="BG1653" t="b">
            <v>0</v>
          </cell>
          <cell r="BO1653" t="b">
            <v>0</v>
          </cell>
          <cell r="CA1653" t="b">
            <v>0</v>
          </cell>
          <cell r="CB1653" t="b">
            <v>0</v>
          </cell>
          <cell r="CD1653" t="b">
            <v>0</v>
          </cell>
          <cell r="CE1653" t="b">
            <v>0</v>
          </cell>
          <cell r="CG1653" t="b">
            <v>0</v>
          </cell>
          <cell r="CH1653" t="b">
            <v>0</v>
          </cell>
          <cell r="CP1653" t="e">
            <v>#N/A</v>
          </cell>
          <cell r="CT1653" t="b">
            <v>0</v>
          </cell>
          <cell r="CV1653" t="b">
            <v>0</v>
          </cell>
          <cell r="CX1653" t="b">
            <v>0</v>
          </cell>
          <cell r="CZ1653" t="b">
            <v>0</v>
          </cell>
          <cell r="DB1653" t="b">
            <v>0</v>
          </cell>
          <cell r="DD1653" t="b">
            <v>0</v>
          </cell>
          <cell r="DF1653" t="b">
            <v>0</v>
          </cell>
          <cell r="DH1653" t="b">
            <v>0</v>
          </cell>
          <cell r="DJ1653" t="b">
            <v>0</v>
          </cell>
          <cell r="DL1653" t="b">
            <v>0</v>
          </cell>
          <cell r="DN1653" t="b">
            <v>0</v>
          </cell>
          <cell r="DP1653" t="b">
            <v>0</v>
          </cell>
          <cell r="DV1653">
            <v>0</v>
          </cell>
          <cell r="DX1653">
            <v>0</v>
          </cell>
          <cell r="DZ1653">
            <v>0</v>
          </cell>
          <cell r="EB1653">
            <v>0</v>
          </cell>
          <cell r="ED1653">
            <v>0</v>
          </cell>
          <cell r="EF1653">
            <v>0</v>
          </cell>
          <cell r="EJ1653">
            <v>0</v>
          </cell>
          <cell r="EL1653">
            <v>0</v>
          </cell>
          <cell r="EN1653">
            <v>0</v>
          </cell>
          <cell r="EP1653">
            <v>0</v>
          </cell>
          <cell r="ER1653">
            <v>0</v>
          </cell>
          <cell r="ET1653">
            <v>0</v>
          </cell>
          <cell r="EX1653">
            <v>0</v>
          </cell>
          <cell r="EZ1653">
            <v>0</v>
          </cell>
          <cell r="FD1653">
            <v>0</v>
          </cell>
          <cell r="FF1653">
            <v>0</v>
          </cell>
        </row>
        <row r="1654">
          <cell r="A1654" t="str">
            <v>KIISTALA GT 1</v>
          </cell>
          <cell r="B1654" t="str">
            <v>Finland</v>
          </cell>
          <cell r="G1654">
            <v>11.5</v>
          </cell>
          <cell r="H1654">
            <v>0</v>
          </cell>
          <cell r="AK1654">
            <v>2.7312499999999997</v>
          </cell>
          <cell r="AL1654">
            <v>0</v>
          </cell>
          <cell r="AN1654">
            <v>0</v>
          </cell>
          <cell r="AO1654">
            <v>0.46</v>
          </cell>
          <cell r="AP1654">
            <v>172.5</v>
          </cell>
          <cell r="AQ1654">
            <v>0.92</v>
          </cell>
          <cell r="BG1654" t="b">
            <v>0</v>
          </cell>
          <cell r="BO1654" t="b">
            <v>0</v>
          </cell>
          <cell r="CA1654" t="b">
            <v>0</v>
          </cell>
          <cell r="CB1654" t="b">
            <v>0</v>
          </cell>
          <cell r="CD1654" t="b">
            <v>0</v>
          </cell>
          <cell r="CE1654" t="b">
            <v>0</v>
          </cell>
          <cell r="CG1654" t="b">
            <v>0</v>
          </cell>
          <cell r="CH1654" t="b">
            <v>0</v>
          </cell>
          <cell r="CP1654" t="e">
            <v>#N/A</v>
          </cell>
          <cell r="CT1654" t="b">
            <v>0</v>
          </cell>
          <cell r="CV1654" t="b">
            <v>0</v>
          </cell>
          <cell r="CX1654" t="b">
            <v>0</v>
          </cell>
          <cell r="CZ1654" t="b">
            <v>0</v>
          </cell>
          <cell r="DB1654" t="b">
            <v>0</v>
          </cell>
          <cell r="DD1654" t="b">
            <v>0</v>
          </cell>
          <cell r="DF1654" t="b">
            <v>0</v>
          </cell>
          <cell r="DH1654" t="b">
            <v>0</v>
          </cell>
          <cell r="DJ1654" t="b">
            <v>0</v>
          </cell>
          <cell r="DL1654" t="b">
            <v>0</v>
          </cell>
          <cell r="DN1654" t="b">
            <v>0</v>
          </cell>
          <cell r="DP1654" t="b">
            <v>0</v>
          </cell>
          <cell r="DV1654">
            <v>0</v>
          </cell>
          <cell r="DX1654">
            <v>0</v>
          </cell>
          <cell r="DZ1654">
            <v>0</v>
          </cell>
          <cell r="EB1654">
            <v>0</v>
          </cell>
          <cell r="ED1654">
            <v>0</v>
          </cell>
          <cell r="EF1654">
            <v>0</v>
          </cell>
          <cell r="EJ1654">
            <v>0</v>
          </cell>
          <cell r="EL1654">
            <v>0</v>
          </cell>
          <cell r="EN1654">
            <v>0</v>
          </cell>
          <cell r="EP1654">
            <v>0</v>
          </cell>
          <cell r="ER1654">
            <v>0</v>
          </cell>
          <cell r="ET1654">
            <v>0</v>
          </cell>
          <cell r="EX1654">
            <v>0</v>
          </cell>
          <cell r="EZ1654">
            <v>0</v>
          </cell>
          <cell r="FD1654">
            <v>0</v>
          </cell>
          <cell r="FF1654">
            <v>0</v>
          </cell>
        </row>
        <row r="1655">
          <cell r="A1655" t="str">
            <v>KILPILAHTI FINGRID GT 1</v>
          </cell>
          <cell r="B1655" t="str">
            <v>Finland</v>
          </cell>
          <cell r="G1655">
            <v>27</v>
          </cell>
          <cell r="H1655">
            <v>0</v>
          </cell>
          <cell r="AK1655">
            <v>6.9255000000000004</v>
          </cell>
          <cell r="AL1655">
            <v>0</v>
          </cell>
          <cell r="AN1655">
            <v>0</v>
          </cell>
          <cell r="AO1655">
            <v>1.08</v>
          </cell>
          <cell r="AP1655">
            <v>270</v>
          </cell>
          <cell r="AQ1655">
            <v>2.16</v>
          </cell>
          <cell r="BG1655" t="b">
            <v>0</v>
          </cell>
          <cell r="BO1655" t="b">
            <v>0</v>
          </cell>
          <cell r="CA1655" t="b">
            <v>0</v>
          </cell>
          <cell r="CB1655" t="b">
            <v>0</v>
          </cell>
          <cell r="CD1655" t="b">
            <v>0</v>
          </cell>
          <cell r="CE1655" t="b">
            <v>0</v>
          </cell>
          <cell r="CG1655" t="b">
            <v>0</v>
          </cell>
          <cell r="CH1655" t="b">
            <v>0</v>
          </cell>
          <cell r="CP1655" t="e">
            <v>#N/A</v>
          </cell>
          <cell r="CT1655" t="b">
            <v>0</v>
          </cell>
          <cell r="CV1655" t="b">
            <v>0</v>
          </cell>
          <cell r="CX1655" t="b">
            <v>0</v>
          </cell>
          <cell r="CZ1655" t="b">
            <v>0</v>
          </cell>
          <cell r="DB1655" t="b">
            <v>0</v>
          </cell>
          <cell r="DD1655" t="b">
            <v>0</v>
          </cell>
          <cell r="DF1655" t="b">
            <v>0</v>
          </cell>
          <cell r="DH1655" t="b">
            <v>0</v>
          </cell>
          <cell r="DJ1655" t="b">
            <v>0</v>
          </cell>
          <cell r="DL1655" t="b">
            <v>0</v>
          </cell>
          <cell r="DN1655" t="b">
            <v>0</v>
          </cell>
          <cell r="DP1655" t="b">
            <v>0</v>
          </cell>
          <cell r="DV1655">
            <v>0</v>
          </cell>
          <cell r="DX1655">
            <v>0</v>
          </cell>
          <cell r="DZ1655">
            <v>0</v>
          </cell>
          <cell r="EB1655">
            <v>0</v>
          </cell>
          <cell r="ED1655">
            <v>0</v>
          </cell>
          <cell r="EF1655">
            <v>0</v>
          </cell>
          <cell r="EJ1655">
            <v>0</v>
          </cell>
          <cell r="EL1655">
            <v>0</v>
          </cell>
          <cell r="EN1655">
            <v>0</v>
          </cell>
          <cell r="EP1655">
            <v>0</v>
          </cell>
          <cell r="ER1655">
            <v>0</v>
          </cell>
          <cell r="ET1655">
            <v>0</v>
          </cell>
          <cell r="EX1655">
            <v>0</v>
          </cell>
          <cell r="EZ1655">
            <v>0</v>
          </cell>
          <cell r="FD1655">
            <v>0</v>
          </cell>
          <cell r="FF1655">
            <v>0</v>
          </cell>
        </row>
        <row r="1656">
          <cell r="A1656" t="str">
            <v>KILPILAHTI FINGRID GT 1</v>
          </cell>
          <cell r="B1656" t="str">
            <v>Finland</v>
          </cell>
          <cell r="G1656">
            <v>27</v>
          </cell>
          <cell r="H1656">
            <v>0</v>
          </cell>
          <cell r="AK1656">
            <v>6.9255000000000004</v>
          </cell>
          <cell r="AL1656">
            <v>0</v>
          </cell>
          <cell r="AN1656">
            <v>0</v>
          </cell>
          <cell r="AO1656">
            <v>1.08</v>
          </cell>
          <cell r="AP1656">
            <v>270</v>
          </cell>
          <cell r="AQ1656">
            <v>2.16</v>
          </cell>
          <cell r="BG1656" t="b">
            <v>0</v>
          </cell>
          <cell r="BO1656" t="b">
            <v>0</v>
          </cell>
          <cell r="CA1656" t="b">
            <v>0</v>
          </cell>
          <cell r="CB1656" t="b">
            <v>0</v>
          </cell>
          <cell r="CD1656" t="b">
            <v>0</v>
          </cell>
          <cell r="CE1656" t="b">
            <v>0</v>
          </cell>
          <cell r="CG1656" t="b">
            <v>0</v>
          </cell>
          <cell r="CH1656" t="b">
            <v>0</v>
          </cell>
          <cell r="CP1656" t="e">
            <v>#N/A</v>
          </cell>
          <cell r="CT1656" t="b">
            <v>0</v>
          </cell>
          <cell r="CV1656" t="b">
            <v>0</v>
          </cell>
          <cell r="CX1656" t="b">
            <v>0</v>
          </cell>
          <cell r="CZ1656" t="b">
            <v>0</v>
          </cell>
          <cell r="DB1656" t="b">
            <v>0</v>
          </cell>
          <cell r="DD1656" t="b">
            <v>0</v>
          </cell>
          <cell r="DF1656" t="b">
            <v>0</v>
          </cell>
          <cell r="DH1656" t="b">
            <v>0</v>
          </cell>
          <cell r="DJ1656" t="b">
            <v>0</v>
          </cell>
          <cell r="DL1656" t="b">
            <v>0</v>
          </cell>
          <cell r="DN1656" t="b">
            <v>0</v>
          </cell>
          <cell r="DP1656" t="b">
            <v>0</v>
          </cell>
          <cell r="DV1656">
            <v>0</v>
          </cell>
          <cell r="DX1656">
            <v>0</v>
          </cell>
          <cell r="DZ1656">
            <v>0</v>
          </cell>
          <cell r="EB1656">
            <v>0</v>
          </cell>
          <cell r="ED1656">
            <v>0</v>
          </cell>
          <cell r="EF1656">
            <v>0</v>
          </cell>
          <cell r="EJ1656">
            <v>0</v>
          </cell>
          <cell r="EL1656">
            <v>0</v>
          </cell>
          <cell r="EN1656">
            <v>0</v>
          </cell>
          <cell r="EP1656">
            <v>0</v>
          </cell>
          <cell r="ER1656">
            <v>0</v>
          </cell>
          <cell r="ET1656">
            <v>0</v>
          </cell>
          <cell r="EX1656">
            <v>0</v>
          </cell>
          <cell r="EZ1656">
            <v>0</v>
          </cell>
          <cell r="FD1656">
            <v>0</v>
          </cell>
          <cell r="FF1656">
            <v>0</v>
          </cell>
        </row>
        <row r="1657">
          <cell r="A1657" t="str">
            <v>KOKKOLA 1</v>
          </cell>
          <cell r="B1657" t="str">
            <v>Finland</v>
          </cell>
          <cell r="G1657">
            <v>20</v>
          </cell>
          <cell r="H1657">
            <v>50</v>
          </cell>
          <cell r="AK1657">
            <v>4.75</v>
          </cell>
          <cell r="AL1657">
            <v>29.6875</v>
          </cell>
          <cell r="AN1657">
            <v>0</v>
          </cell>
          <cell r="AO1657">
            <v>2.7</v>
          </cell>
          <cell r="AP1657">
            <v>550</v>
          </cell>
          <cell r="AQ1657">
            <v>2.8000000000000003</v>
          </cell>
          <cell r="BG1657" t="b">
            <v>0</v>
          </cell>
          <cell r="BO1657" t="b">
            <v>0</v>
          </cell>
          <cell r="CA1657" t="b">
            <v>0</v>
          </cell>
          <cell r="CB1657" t="b">
            <v>0</v>
          </cell>
          <cell r="CD1657" t="b">
            <v>0</v>
          </cell>
          <cell r="CE1657" t="b">
            <v>0</v>
          </cell>
          <cell r="CG1657" t="b">
            <v>0</v>
          </cell>
          <cell r="CH1657" t="b">
            <v>0</v>
          </cell>
          <cell r="CP1657" t="e">
            <v>#N/A</v>
          </cell>
          <cell r="CT1657" t="b">
            <v>0</v>
          </cell>
          <cell r="CV1657" t="b">
            <v>0</v>
          </cell>
          <cell r="CX1657" t="b">
            <v>0</v>
          </cell>
          <cell r="CZ1657" t="b">
            <v>0</v>
          </cell>
          <cell r="DB1657" t="b">
            <v>0</v>
          </cell>
          <cell r="DD1657" t="b">
            <v>0</v>
          </cell>
          <cell r="DF1657" t="b">
            <v>0</v>
          </cell>
          <cell r="DH1657" t="b">
            <v>0</v>
          </cell>
          <cell r="DJ1657" t="b">
            <v>0</v>
          </cell>
          <cell r="DL1657" t="b">
            <v>0</v>
          </cell>
          <cell r="DN1657" t="b">
            <v>0</v>
          </cell>
          <cell r="DP1657" t="b">
            <v>0</v>
          </cell>
          <cell r="DV1657">
            <v>0</v>
          </cell>
          <cell r="DX1657">
            <v>0</v>
          </cell>
          <cell r="DZ1657">
            <v>0</v>
          </cell>
          <cell r="EB1657">
            <v>0</v>
          </cell>
          <cell r="ED1657">
            <v>0</v>
          </cell>
          <cell r="EF1657">
            <v>0</v>
          </cell>
          <cell r="EJ1657">
            <v>0</v>
          </cell>
          <cell r="EL1657">
            <v>0</v>
          </cell>
          <cell r="EN1657">
            <v>0</v>
          </cell>
          <cell r="EP1657">
            <v>0</v>
          </cell>
          <cell r="ER1657">
            <v>0</v>
          </cell>
          <cell r="ET1657">
            <v>0</v>
          </cell>
          <cell r="EX1657">
            <v>0</v>
          </cell>
          <cell r="EZ1657">
            <v>0</v>
          </cell>
          <cell r="FD1657">
            <v>0</v>
          </cell>
          <cell r="FF1657">
            <v>0</v>
          </cell>
        </row>
        <row r="1658">
          <cell r="A1658" t="str">
            <v>KOKKOLA 1</v>
          </cell>
          <cell r="B1658" t="str">
            <v>Finland</v>
          </cell>
          <cell r="G1658">
            <v>20</v>
          </cell>
          <cell r="H1658">
            <v>50</v>
          </cell>
          <cell r="AK1658">
            <v>4.75</v>
          </cell>
          <cell r="AL1658">
            <v>29.6875</v>
          </cell>
          <cell r="AN1658">
            <v>0</v>
          </cell>
          <cell r="AO1658">
            <v>2.7</v>
          </cell>
          <cell r="AP1658">
            <v>550</v>
          </cell>
          <cell r="AQ1658">
            <v>2.8000000000000003</v>
          </cell>
          <cell r="BG1658" t="b">
            <v>0</v>
          </cell>
          <cell r="BO1658" t="b">
            <v>0</v>
          </cell>
          <cell r="CA1658" t="b">
            <v>0</v>
          </cell>
          <cell r="CB1658" t="b">
            <v>0</v>
          </cell>
          <cell r="CD1658" t="b">
            <v>0</v>
          </cell>
          <cell r="CE1658" t="b">
            <v>0</v>
          </cell>
          <cell r="CG1658" t="b">
            <v>0</v>
          </cell>
          <cell r="CH1658" t="b">
            <v>0</v>
          </cell>
          <cell r="CP1658" t="e">
            <v>#N/A</v>
          </cell>
          <cell r="CT1658" t="b">
            <v>0</v>
          </cell>
          <cell r="CV1658" t="b">
            <v>0</v>
          </cell>
          <cell r="CX1658" t="b">
            <v>0</v>
          </cell>
          <cell r="CZ1658" t="b">
            <v>0</v>
          </cell>
          <cell r="DB1658" t="b">
            <v>0</v>
          </cell>
          <cell r="DD1658" t="b">
            <v>0</v>
          </cell>
          <cell r="DF1658" t="b">
            <v>0</v>
          </cell>
          <cell r="DH1658" t="b">
            <v>0</v>
          </cell>
          <cell r="DJ1658" t="b">
            <v>0</v>
          </cell>
          <cell r="DL1658" t="b">
            <v>0</v>
          </cell>
          <cell r="DN1658" t="b">
            <v>0</v>
          </cell>
          <cell r="DP1658" t="b">
            <v>0</v>
          </cell>
          <cell r="DV1658">
            <v>0</v>
          </cell>
          <cell r="DX1658">
            <v>0</v>
          </cell>
          <cell r="DZ1658">
            <v>0</v>
          </cell>
          <cell r="EB1658">
            <v>0</v>
          </cell>
          <cell r="ED1658">
            <v>0</v>
          </cell>
          <cell r="EF1658">
            <v>0</v>
          </cell>
          <cell r="EJ1658">
            <v>0</v>
          </cell>
          <cell r="EL1658">
            <v>0</v>
          </cell>
          <cell r="EN1658">
            <v>0</v>
          </cell>
          <cell r="EP1658">
            <v>0</v>
          </cell>
          <cell r="ER1658">
            <v>0</v>
          </cell>
          <cell r="ET1658">
            <v>0</v>
          </cell>
          <cell r="EX1658">
            <v>0</v>
          </cell>
          <cell r="EZ1658">
            <v>0</v>
          </cell>
          <cell r="FD1658">
            <v>0</v>
          </cell>
          <cell r="FF1658">
            <v>0</v>
          </cell>
        </row>
        <row r="1659">
          <cell r="A1659" t="str">
            <v>KOTKAN 1</v>
          </cell>
          <cell r="B1659" t="str">
            <v>Finland</v>
          </cell>
          <cell r="G1659">
            <v>19</v>
          </cell>
          <cell r="H1659">
            <v>31.666666666666668</v>
          </cell>
          <cell r="AK1659">
            <v>5.9565000000000001</v>
          </cell>
          <cell r="AL1659">
            <v>16.545833333333334</v>
          </cell>
          <cell r="AN1659">
            <v>0</v>
          </cell>
          <cell r="AO1659">
            <v>2.9944000000000002</v>
          </cell>
          <cell r="AP1659">
            <v>472.15000000000003</v>
          </cell>
          <cell r="AQ1659">
            <v>2.66</v>
          </cell>
          <cell r="BG1659" t="b">
            <v>0</v>
          </cell>
          <cell r="BO1659" t="b">
            <v>0</v>
          </cell>
          <cell r="CA1659" t="b">
            <v>0</v>
          </cell>
          <cell r="CB1659" t="b">
            <v>0</v>
          </cell>
          <cell r="CD1659" t="b">
            <v>0</v>
          </cell>
          <cell r="CE1659" t="b">
            <v>0</v>
          </cell>
          <cell r="CG1659" t="b">
            <v>0</v>
          </cell>
          <cell r="CH1659" t="b">
            <v>0</v>
          </cell>
          <cell r="CP1659" t="e">
            <v>#N/A</v>
          </cell>
          <cell r="CT1659" t="b">
            <v>0</v>
          </cell>
          <cell r="CV1659" t="b">
            <v>0</v>
          </cell>
          <cell r="CX1659" t="b">
            <v>0</v>
          </cell>
          <cell r="CZ1659" t="b">
            <v>0</v>
          </cell>
          <cell r="DB1659" t="b">
            <v>0</v>
          </cell>
          <cell r="DD1659" t="b">
            <v>0</v>
          </cell>
          <cell r="DF1659" t="b">
            <v>0</v>
          </cell>
          <cell r="DH1659" t="b">
            <v>0</v>
          </cell>
          <cell r="DJ1659" t="b">
            <v>0</v>
          </cell>
          <cell r="DL1659" t="b">
            <v>0</v>
          </cell>
          <cell r="DN1659" t="b">
            <v>0</v>
          </cell>
          <cell r="DP1659" t="b">
            <v>0</v>
          </cell>
          <cell r="DV1659">
            <v>0</v>
          </cell>
          <cell r="DX1659">
            <v>0</v>
          </cell>
          <cell r="DZ1659">
            <v>0</v>
          </cell>
          <cell r="EB1659">
            <v>0</v>
          </cell>
          <cell r="ED1659">
            <v>0</v>
          </cell>
          <cell r="EF1659">
            <v>0</v>
          </cell>
          <cell r="EJ1659">
            <v>0</v>
          </cell>
          <cell r="EL1659">
            <v>0</v>
          </cell>
          <cell r="EN1659">
            <v>0</v>
          </cell>
          <cell r="EP1659">
            <v>0</v>
          </cell>
          <cell r="ER1659">
            <v>0</v>
          </cell>
          <cell r="ET1659">
            <v>0</v>
          </cell>
          <cell r="EX1659">
            <v>0</v>
          </cell>
          <cell r="EZ1659">
            <v>0</v>
          </cell>
          <cell r="FD1659">
            <v>0</v>
          </cell>
          <cell r="FF1659">
            <v>0</v>
          </cell>
        </row>
        <row r="1660">
          <cell r="A1660" t="str">
            <v>KOTKAN 1</v>
          </cell>
          <cell r="B1660" t="str">
            <v>Finland</v>
          </cell>
          <cell r="G1660">
            <v>19</v>
          </cell>
          <cell r="H1660">
            <v>31.666666666666668</v>
          </cell>
          <cell r="AK1660">
            <v>5.9565000000000001</v>
          </cell>
          <cell r="AL1660">
            <v>16.545833333333334</v>
          </cell>
          <cell r="AN1660">
            <v>0</v>
          </cell>
          <cell r="AO1660">
            <v>2.9944000000000002</v>
          </cell>
          <cell r="AP1660">
            <v>472.15000000000003</v>
          </cell>
          <cell r="AQ1660">
            <v>2.66</v>
          </cell>
          <cell r="BG1660" t="b">
            <v>0</v>
          </cell>
          <cell r="BO1660" t="b">
            <v>0</v>
          </cell>
          <cell r="CA1660" t="b">
            <v>0</v>
          </cell>
          <cell r="CB1660" t="b">
            <v>0</v>
          </cell>
          <cell r="CD1660" t="b">
            <v>0</v>
          </cell>
          <cell r="CE1660" t="b">
            <v>0</v>
          </cell>
          <cell r="CG1660" t="b">
            <v>0</v>
          </cell>
          <cell r="CH1660" t="b">
            <v>0</v>
          </cell>
          <cell r="CP1660" t="e">
            <v>#N/A</v>
          </cell>
          <cell r="CT1660" t="b">
            <v>0</v>
          </cell>
          <cell r="CV1660" t="b">
            <v>0</v>
          </cell>
          <cell r="CX1660" t="b">
            <v>0</v>
          </cell>
          <cell r="CZ1660" t="b">
            <v>0</v>
          </cell>
          <cell r="DB1660" t="b">
            <v>0</v>
          </cell>
          <cell r="DD1660" t="b">
            <v>0</v>
          </cell>
          <cell r="DF1660" t="b">
            <v>0</v>
          </cell>
          <cell r="DH1660" t="b">
            <v>0</v>
          </cell>
          <cell r="DJ1660" t="b">
            <v>0</v>
          </cell>
          <cell r="DL1660" t="b">
            <v>0</v>
          </cell>
          <cell r="DN1660" t="b">
            <v>0</v>
          </cell>
          <cell r="DP1660" t="b">
            <v>0</v>
          </cell>
          <cell r="DV1660">
            <v>0</v>
          </cell>
          <cell r="DX1660">
            <v>0</v>
          </cell>
          <cell r="DZ1660">
            <v>0</v>
          </cell>
          <cell r="EB1660">
            <v>0</v>
          </cell>
          <cell r="ED1660">
            <v>0</v>
          </cell>
          <cell r="EF1660">
            <v>0</v>
          </cell>
          <cell r="EJ1660">
            <v>0</v>
          </cell>
          <cell r="EL1660">
            <v>0</v>
          </cell>
          <cell r="EN1660">
            <v>0</v>
          </cell>
          <cell r="EP1660">
            <v>0</v>
          </cell>
          <cell r="ER1660">
            <v>0</v>
          </cell>
          <cell r="ET1660">
            <v>0</v>
          </cell>
          <cell r="EX1660">
            <v>0</v>
          </cell>
          <cell r="EZ1660">
            <v>0</v>
          </cell>
          <cell r="FD1660">
            <v>0</v>
          </cell>
          <cell r="FF1660">
            <v>0</v>
          </cell>
        </row>
        <row r="1661">
          <cell r="A1661" t="str">
            <v>KOTKAN GT 1</v>
          </cell>
          <cell r="B1661" t="str">
            <v>Finland</v>
          </cell>
          <cell r="G1661">
            <v>25.5</v>
          </cell>
          <cell r="H1661">
            <v>51</v>
          </cell>
          <cell r="AK1661">
            <v>7.0252499999999989</v>
          </cell>
          <cell r="AL1661">
            <v>28.100999999999996</v>
          </cell>
          <cell r="AN1661">
            <v>0</v>
          </cell>
          <cell r="AO1661">
            <v>1.02</v>
          </cell>
          <cell r="AP1661">
            <v>255</v>
          </cell>
          <cell r="AQ1661">
            <v>2.04</v>
          </cell>
          <cell r="BG1661" t="b">
            <v>0</v>
          </cell>
          <cell r="BO1661" t="b">
            <v>0</v>
          </cell>
          <cell r="CA1661" t="b">
            <v>0</v>
          </cell>
          <cell r="CB1661" t="b">
            <v>0</v>
          </cell>
          <cell r="CD1661" t="b">
            <v>0</v>
          </cell>
          <cell r="CE1661" t="b">
            <v>0</v>
          </cell>
          <cell r="CG1661" t="b">
            <v>0</v>
          </cell>
          <cell r="CH1661" t="b">
            <v>0</v>
          </cell>
          <cell r="CP1661" t="e">
            <v>#N/A</v>
          </cell>
          <cell r="CT1661" t="b">
            <v>0</v>
          </cell>
          <cell r="CV1661" t="b">
            <v>0</v>
          </cell>
          <cell r="CX1661" t="b">
            <v>0</v>
          </cell>
          <cell r="CZ1661" t="b">
            <v>0</v>
          </cell>
          <cell r="DB1661" t="b">
            <v>0</v>
          </cell>
          <cell r="DD1661" t="b">
            <v>0</v>
          </cell>
          <cell r="DF1661" t="b">
            <v>0</v>
          </cell>
          <cell r="DH1661" t="b">
            <v>0</v>
          </cell>
          <cell r="DJ1661" t="b">
            <v>0</v>
          </cell>
          <cell r="DL1661" t="b">
            <v>0</v>
          </cell>
          <cell r="DN1661" t="b">
            <v>0</v>
          </cell>
          <cell r="DP1661" t="b">
            <v>0</v>
          </cell>
          <cell r="DV1661">
            <v>0</v>
          </cell>
          <cell r="DX1661">
            <v>0</v>
          </cell>
          <cell r="DZ1661">
            <v>0</v>
          </cell>
          <cell r="EB1661">
            <v>0</v>
          </cell>
          <cell r="ED1661">
            <v>0</v>
          </cell>
          <cell r="EF1661">
            <v>0</v>
          </cell>
          <cell r="EJ1661">
            <v>0</v>
          </cell>
          <cell r="EL1661">
            <v>0</v>
          </cell>
          <cell r="EN1661">
            <v>0</v>
          </cell>
          <cell r="EP1661">
            <v>0</v>
          </cell>
          <cell r="ER1661">
            <v>0</v>
          </cell>
          <cell r="ET1661">
            <v>0</v>
          </cell>
          <cell r="EX1661">
            <v>0</v>
          </cell>
          <cell r="EZ1661">
            <v>0</v>
          </cell>
          <cell r="FD1661">
            <v>0</v>
          </cell>
          <cell r="FF1661">
            <v>0</v>
          </cell>
        </row>
        <row r="1662">
          <cell r="A1662" t="str">
            <v>KOTKAN GT 1</v>
          </cell>
          <cell r="B1662" t="str">
            <v>Finland</v>
          </cell>
          <cell r="G1662">
            <v>25.5</v>
          </cell>
          <cell r="H1662">
            <v>51</v>
          </cell>
          <cell r="AK1662">
            <v>7.0252499999999989</v>
          </cell>
          <cell r="AL1662">
            <v>28.100999999999996</v>
          </cell>
          <cell r="AN1662">
            <v>0</v>
          </cell>
          <cell r="AO1662">
            <v>1.02</v>
          </cell>
          <cell r="AP1662">
            <v>255</v>
          </cell>
          <cell r="AQ1662">
            <v>2.04</v>
          </cell>
          <cell r="BG1662" t="b">
            <v>0</v>
          </cell>
          <cell r="BO1662" t="b">
            <v>0</v>
          </cell>
          <cell r="CA1662" t="b">
            <v>0</v>
          </cell>
          <cell r="CB1662" t="b">
            <v>0</v>
          </cell>
          <cell r="CD1662" t="b">
            <v>0</v>
          </cell>
          <cell r="CE1662" t="b">
            <v>0</v>
          </cell>
          <cell r="CG1662" t="b">
            <v>0</v>
          </cell>
          <cell r="CH1662" t="b">
            <v>0</v>
          </cell>
          <cell r="CP1662" t="e">
            <v>#N/A</v>
          </cell>
          <cell r="CT1662" t="b">
            <v>0</v>
          </cell>
          <cell r="CV1662" t="b">
            <v>0</v>
          </cell>
          <cell r="CX1662" t="b">
            <v>0</v>
          </cell>
          <cell r="CZ1662" t="b">
            <v>0</v>
          </cell>
          <cell r="DB1662" t="b">
            <v>0</v>
          </cell>
          <cell r="DD1662" t="b">
            <v>0</v>
          </cell>
          <cell r="DF1662" t="b">
            <v>0</v>
          </cell>
          <cell r="DH1662" t="b">
            <v>0</v>
          </cell>
          <cell r="DJ1662" t="b">
            <v>0</v>
          </cell>
          <cell r="DL1662" t="b">
            <v>0</v>
          </cell>
          <cell r="DN1662" t="b">
            <v>0</v>
          </cell>
          <cell r="DP1662" t="b">
            <v>0</v>
          </cell>
          <cell r="DV1662">
            <v>0</v>
          </cell>
          <cell r="DX1662">
            <v>0</v>
          </cell>
          <cell r="DZ1662">
            <v>0</v>
          </cell>
          <cell r="EB1662">
            <v>0</v>
          </cell>
          <cell r="ED1662">
            <v>0</v>
          </cell>
          <cell r="EF1662">
            <v>0</v>
          </cell>
          <cell r="EJ1662">
            <v>0</v>
          </cell>
          <cell r="EL1662">
            <v>0</v>
          </cell>
          <cell r="EN1662">
            <v>0</v>
          </cell>
          <cell r="EP1662">
            <v>0</v>
          </cell>
          <cell r="ER1662">
            <v>0</v>
          </cell>
          <cell r="ET1662">
            <v>0</v>
          </cell>
          <cell r="EX1662">
            <v>0</v>
          </cell>
          <cell r="EZ1662">
            <v>0</v>
          </cell>
          <cell r="FD1662">
            <v>0</v>
          </cell>
          <cell r="FF1662">
            <v>0</v>
          </cell>
        </row>
        <row r="1663">
          <cell r="A1663" t="str">
            <v>KotkanBio</v>
          </cell>
          <cell r="B1663" t="str">
            <v>Finland</v>
          </cell>
          <cell r="G1663">
            <v>17</v>
          </cell>
          <cell r="H1663">
            <v>56</v>
          </cell>
          <cell r="AK1663">
            <v>3.7145000000000001</v>
          </cell>
          <cell r="AL1663">
            <v>40.306823529411773</v>
          </cell>
          <cell r="AN1663">
            <v>0</v>
          </cell>
          <cell r="AO1663">
            <v>0.85000000000000009</v>
          </cell>
          <cell r="AP1663">
            <v>340</v>
          </cell>
          <cell r="AQ1663">
            <v>1.36</v>
          </cell>
          <cell r="BG1663" t="b">
            <v>0</v>
          </cell>
          <cell r="BO1663" t="b">
            <v>0</v>
          </cell>
          <cell r="CA1663" t="b">
            <v>0</v>
          </cell>
          <cell r="CB1663" t="b">
            <v>0</v>
          </cell>
          <cell r="CD1663" t="b">
            <v>0</v>
          </cell>
          <cell r="CE1663" t="b">
            <v>0</v>
          </cell>
          <cell r="CG1663" t="b">
            <v>0</v>
          </cell>
          <cell r="CH1663" t="b">
            <v>0</v>
          </cell>
          <cell r="CP1663" t="str">
            <v>ECWCHGTC</v>
          </cell>
          <cell r="CT1663" t="b">
            <v>0</v>
          </cell>
          <cell r="CV1663" t="b">
            <v>0</v>
          </cell>
          <cell r="CX1663" t="b">
            <v>0</v>
          </cell>
          <cell r="CZ1663" t="b">
            <v>0</v>
          </cell>
          <cell r="DB1663" t="b">
            <v>0</v>
          </cell>
          <cell r="DD1663" t="b">
            <v>0</v>
          </cell>
          <cell r="DF1663" t="b">
            <v>0</v>
          </cell>
          <cell r="DH1663" t="b">
            <v>0</v>
          </cell>
          <cell r="DJ1663" t="b">
            <v>0</v>
          </cell>
          <cell r="DL1663" t="b">
            <v>0</v>
          </cell>
          <cell r="DN1663" t="b">
            <v>0</v>
          </cell>
          <cell r="DP1663" t="b">
            <v>0</v>
          </cell>
          <cell r="DV1663">
            <v>0</v>
          </cell>
          <cell r="DX1663">
            <v>0</v>
          </cell>
          <cell r="DZ1663">
            <v>0</v>
          </cell>
          <cell r="EB1663">
            <v>0</v>
          </cell>
          <cell r="ED1663">
            <v>0</v>
          </cell>
          <cell r="EF1663">
            <v>0</v>
          </cell>
          <cell r="EJ1663">
            <v>0</v>
          </cell>
          <cell r="EL1663">
            <v>0</v>
          </cell>
          <cell r="EN1663">
            <v>0</v>
          </cell>
          <cell r="EP1663">
            <v>0</v>
          </cell>
          <cell r="ER1663">
            <v>0</v>
          </cell>
          <cell r="ET1663">
            <v>0</v>
          </cell>
          <cell r="EX1663">
            <v>0</v>
          </cell>
          <cell r="EZ1663">
            <v>0</v>
          </cell>
          <cell r="FD1663">
            <v>0</v>
          </cell>
          <cell r="FF1663">
            <v>0</v>
          </cell>
        </row>
        <row r="1664">
          <cell r="A1664" t="str">
            <v>KOUVOLA GT 1</v>
          </cell>
          <cell r="B1664" t="str">
            <v>Finland</v>
          </cell>
          <cell r="G1664">
            <v>49.5</v>
          </cell>
          <cell r="H1664">
            <v>0</v>
          </cell>
          <cell r="AK1664">
            <v>15.048</v>
          </cell>
          <cell r="AL1664">
            <v>0</v>
          </cell>
          <cell r="AN1664">
            <v>0</v>
          </cell>
          <cell r="AO1664">
            <v>1.98</v>
          </cell>
          <cell r="AP1664">
            <v>495</v>
          </cell>
          <cell r="AQ1664">
            <v>3.96</v>
          </cell>
          <cell r="BG1664" t="b">
            <v>0</v>
          </cell>
          <cell r="BO1664" t="b">
            <v>0</v>
          </cell>
          <cell r="CA1664" t="b">
            <v>0</v>
          </cell>
          <cell r="CB1664" t="b">
            <v>0</v>
          </cell>
          <cell r="CD1664" t="b">
            <v>0</v>
          </cell>
          <cell r="CE1664" t="b">
            <v>0</v>
          </cell>
          <cell r="CG1664" t="b">
            <v>0</v>
          </cell>
          <cell r="CH1664" t="b">
            <v>0</v>
          </cell>
          <cell r="CP1664" t="e">
            <v>#N/A</v>
          </cell>
          <cell r="CT1664" t="b">
            <v>0</v>
          </cell>
          <cell r="CV1664" t="b">
            <v>0</v>
          </cell>
          <cell r="CX1664" t="b">
            <v>0</v>
          </cell>
          <cell r="CZ1664" t="b">
            <v>0</v>
          </cell>
          <cell r="DB1664" t="b">
            <v>0</v>
          </cell>
          <cell r="DD1664" t="b">
            <v>0</v>
          </cell>
          <cell r="DF1664" t="b">
            <v>0</v>
          </cell>
          <cell r="DH1664" t="b">
            <v>0</v>
          </cell>
          <cell r="DJ1664" t="b">
            <v>0</v>
          </cell>
          <cell r="DL1664" t="b">
            <v>0</v>
          </cell>
          <cell r="DN1664" t="b">
            <v>0</v>
          </cell>
          <cell r="DP1664" t="b">
            <v>0</v>
          </cell>
          <cell r="DV1664">
            <v>0</v>
          </cell>
          <cell r="DX1664">
            <v>0</v>
          </cell>
          <cell r="DZ1664">
            <v>0</v>
          </cell>
          <cell r="EB1664">
            <v>0</v>
          </cell>
          <cell r="ED1664">
            <v>0</v>
          </cell>
          <cell r="EF1664">
            <v>0</v>
          </cell>
          <cell r="EJ1664">
            <v>0</v>
          </cell>
          <cell r="EL1664">
            <v>0</v>
          </cell>
          <cell r="EN1664">
            <v>0</v>
          </cell>
          <cell r="EP1664">
            <v>0</v>
          </cell>
          <cell r="ER1664">
            <v>0</v>
          </cell>
          <cell r="ET1664">
            <v>0</v>
          </cell>
          <cell r="EX1664">
            <v>0</v>
          </cell>
          <cell r="EZ1664">
            <v>0</v>
          </cell>
          <cell r="FD1664">
            <v>0</v>
          </cell>
          <cell r="FF1664">
            <v>0</v>
          </cell>
        </row>
        <row r="1665">
          <cell r="A1665" t="str">
            <v>KOUVOLA GT 1</v>
          </cell>
          <cell r="B1665" t="str">
            <v>Finland</v>
          </cell>
          <cell r="G1665">
            <v>49.5</v>
          </cell>
          <cell r="H1665">
            <v>0</v>
          </cell>
          <cell r="AK1665">
            <v>15.048</v>
          </cell>
          <cell r="AL1665">
            <v>0</v>
          </cell>
          <cell r="AN1665">
            <v>0</v>
          </cell>
          <cell r="AO1665">
            <v>1.98</v>
          </cell>
          <cell r="AP1665">
            <v>495</v>
          </cell>
          <cell r="AQ1665">
            <v>3.96</v>
          </cell>
          <cell r="BG1665" t="b">
            <v>0</v>
          </cell>
          <cell r="BO1665" t="b">
            <v>0</v>
          </cell>
          <cell r="CA1665" t="b">
            <v>0</v>
          </cell>
          <cell r="CB1665" t="b">
            <v>0</v>
          </cell>
          <cell r="CD1665" t="b">
            <v>0</v>
          </cell>
          <cell r="CE1665" t="b">
            <v>0</v>
          </cell>
          <cell r="CG1665" t="b">
            <v>0</v>
          </cell>
          <cell r="CH1665" t="b">
            <v>0</v>
          </cell>
          <cell r="CP1665" t="e">
            <v>#N/A</v>
          </cell>
          <cell r="CT1665" t="b">
            <v>0</v>
          </cell>
          <cell r="CV1665" t="b">
            <v>0</v>
          </cell>
          <cell r="CX1665" t="b">
            <v>0</v>
          </cell>
          <cell r="CZ1665" t="b">
            <v>0</v>
          </cell>
          <cell r="DB1665" t="b">
            <v>0</v>
          </cell>
          <cell r="DD1665" t="b">
            <v>0</v>
          </cell>
          <cell r="DF1665" t="b">
            <v>0</v>
          </cell>
          <cell r="DH1665" t="b">
            <v>0</v>
          </cell>
          <cell r="DJ1665" t="b">
            <v>0</v>
          </cell>
          <cell r="DL1665" t="b">
            <v>0</v>
          </cell>
          <cell r="DN1665" t="b">
            <v>0</v>
          </cell>
          <cell r="DP1665" t="b">
            <v>0</v>
          </cell>
          <cell r="DV1665">
            <v>0</v>
          </cell>
          <cell r="DX1665">
            <v>0</v>
          </cell>
          <cell r="DZ1665">
            <v>0</v>
          </cell>
          <cell r="EB1665">
            <v>0</v>
          </cell>
          <cell r="ED1665">
            <v>0</v>
          </cell>
          <cell r="EF1665">
            <v>0</v>
          </cell>
          <cell r="EJ1665">
            <v>0</v>
          </cell>
          <cell r="EL1665">
            <v>0</v>
          </cell>
          <cell r="EN1665">
            <v>0</v>
          </cell>
          <cell r="EP1665">
            <v>0</v>
          </cell>
          <cell r="ER1665">
            <v>0</v>
          </cell>
          <cell r="ET1665">
            <v>0</v>
          </cell>
          <cell r="EX1665">
            <v>0</v>
          </cell>
          <cell r="EZ1665">
            <v>0</v>
          </cell>
          <cell r="FD1665">
            <v>0</v>
          </cell>
          <cell r="FF1665">
            <v>0</v>
          </cell>
        </row>
        <row r="1666">
          <cell r="A1666" t="str">
            <v>KRISTIINA 1</v>
          </cell>
          <cell r="B1666" t="str">
            <v>Finland</v>
          </cell>
          <cell r="G1666">
            <v>210</v>
          </cell>
          <cell r="H1666">
            <v>0</v>
          </cell>
          <cell r="AK1666">
            <v>79.8</v>
          </cell>
          <cell r="AL1666">
            <v>0</v>
          </cell>
          <cell r="AN1666">
            <v>0</v>
          </cell>
          <cell r="AO1666">
            <v>16.8</v>
          </cell>
          <cell r="AP1666">
            <v>4200</v>
          </cell>
          <cell r="AQ1666">
            <v>29.400000000000002</v>
          </cell>
          <cell r="BG1666" t="b">
            <v>0</v>
          </cell>
          <cell r="BO1666" t="b">
            <v>0</v>
          </cell>
          <cell r="CA1666" t="b">
            <v>0</v>
          </cell>
          <cell r="CB1666" t="b">
            <v>0</v>
          </cell>
          <cell r="CD1666" t="b">
            <v>0</v>
          </cell>
          <cell r="CE1666" t="b">
            <v>0</v>
          </cell>
          <cell r="CG1666" t="b">
            <v>0</v>
          </cell>
          <cell r="CH1666" t="b">
            <v>0</v>
          </cell>
          <cell r="CP1666" t="e">
            <v>#N/A</v>
          </cell>
          <cell r="CT1666" t="b">
            <v>0</v>
          </cell>
          <cell r="CV1666" t="b">
            <v>0</v>
          </cell>
          <cell r="CX1666" t="b">
            <v>0</v>
          </cell>
          <cell r="CZ1666" t="b">
            <v>0</v>
          </cell>
          <cell r="DB1666" t="b">
            <v>0</v>
          </cell>
          <cell r="DD1666" t="b">
            <v>0</v>
          </cell>
          <cell r="DF1666" t="b">
            <v>0</v>
          </cell>
          <cell r="DH1666" t="b">
            <v>0</v>
          </cell>
          <cell r="DJ1666" t="b">
            <v>0</v>
          </cell>
          <cell r="DL1666" t="b">
            <v>0</v>
          </cell>
          <cell r="DN1666" t="b">
            <v>0</v>
          </cell>
          <cell r="DP1666" t="b">
            <v>0</v>
          </cell>
          <cell r="DV1666">
            <v>0</v>
          </cell>
          <cell r="DX1666">
            <v>0</v>
          </cell>
          <cell r="DZ1666">
            <v>0</v>
          </cell>
          <cell r="EB1666">
            <v>0</v>
          </cell>
          <cell r="ED1666">
            <v>0</v>
          </cell>
          <cell r="EF1666">
            <v>0</v>
          </cell>
          <cell r="EJ1666">
            <v>0</v>
          </cell>
          <cell r="EL1666">
            <v>0</v>
          </cell>
          <cell r="EN1666">
            <v>0</v>
          </cell>
          <cell r="EP1666">
            <v>0</v>
          </cell>
          <cell r="ER1666">
            <v>0</v>
          </cell>
          <cell r="ET1666">
            <v>0</v>
          </cell>
          <cell r="EX1666">
            <v>0</v>
          </cell>
          <cell r="EZ1666">
            <v>0</v>
          </cell>
          <cell r="FD1666">
            <v>0</v>
          </cell>
          <cell r="FF1666">
            <v>0</v>
          </cell>
        </row>
        <row r="1667">
          <cell r="A1667" t="str">
            <v>KRISTIINA 1</v>
          </cell>
          <cell r="B1667" t="str">
            <v>Finland</v>
          </cell>
          <cell r="G1667">
            <v>210</v>
          </cell>
          <cell r="H1667">
            <v>0</v>
          </cell>
          <cell r="AK1667">
            <v>79.8</v>
          </cell>
          <cell r="AL1667">
            <v>0</v>
          </cell>
          <cell r="AN1667">
            <v>0</v>
          </cell>
          <cell r="AO1667">
            <v>16.8</v>
          </cell>
          <cell r="AP1667">
            <v>4200</v>
          </cell>
          <cell r="AQ1667">
            <v>39.9</v>
          </cell>
          <cell r="BG1667" t="b">
            <v>0</v>
          </cell>
          <cell r="BO1667" t="b">
            <v>0</v>
          </cell>
          <cell r="CA1667" t="b">
            <v>0</v>
          </cell>
          <cell r="CB1667" t="b">
            <v>0</v>
          </cell>
          <cell r="CD1667" t="b">
            <v>0</v>
          </cell>
          <cell r="CE1667" t="b">
            <v>0</v>
          </cell>
          <cell r="CG1667" t="b">
            <v>0</v>
          </cell>
          <cell r="CH1667" t="b">
            <v>0</v>
          </cell>
          <cell r="CP1667" t="e">
            <v>#N/A</v>
          </cell>
          <cell r="CT1667" t="b">
            <v>0</v>
          </cell>
          <cell r="CV1667" t="b">
            <v>0</v>
          </cell>
          <cell r="CX1667" t="b">
            <v>0</v>
          </cell>
          <cell r="CZ1667" t="b">
            <v>0</v>
          </cell>
          <cell r="DB1667" t="b">
            <v>0</v>
          </cell>
          <cell r="DD1667" t="b">
            <v>0</v>
          </cell>
          <cell r="DF1667" t="b">
            <v>0</v>
          </cell>
          <cell r="DH1667" t="b">
            <v>0</v>
          </cell>
          <cell r="DJ1667" t="b">
            <v>0</v>
          </cell>
          <cell r="DL1667" t="b">
            <v>0</v>
          </cell>
          <cell r="DN1667" t="b">
            <v>0</v>
          </cell>
          <cell r="DP1667" t="b">
            <v>0</v>
          </cell>
          <cell r="DV1667">
            <v>0</v>
          </cell>
          <cell r="DX1667">
            <v>0</v>
          </cell>
          <cell r="DZ1667">
            <v>0</v>
          </cell>
          <cell r="EB1667">
            <v>0</v>
          </cell>
          <cell r="ED1667">
            <v>0</v>
          </cell>
          <cell r="EF1667">
            <v>0</v>
          </cell>
          <cell r="EJ1667">
            <v>0</v>
          </cell>
          <cell r="EL1667">
            <v>0</v>
          </cell>
          <cell r="EN1667">
            <v>0</v>
          </cell>
          <cell r="EP1667">
            <v>0</v>
          </cell>
          <cell r="ER1667">
            <v>0</v>
          </cell>
          <cell r="ET1667">
            <v>0</v>
          </cell>
          <cell r="EX1667">
            <v>0</v>
          </cell>
          <cell r="EZ1667">
            <v>0</v>
          </cell>
          <cell r="FD1667">
            <v>0</v>
          </cell>
          <cell r="FF1667">
            <v>0</v>
          </cell>
        </row>
        <row r="1668">
          <cell r="A1668" t="str">
            <v>KRISTIINA 2</v>
          </cell>
          <cell r="B1668" t="str">
            <v>Finland</v>
          </cell>
          <cell r="G1668">
            <v>242</v>
          </cell>
          <cell r="H1668">
            <v>0</v>
          </cell>
          <cell r="AK1668">
            <v>94.258999999999986</v>
          </cell>
          <cell r="AL1668">
            <v>0</v>
          </cell>
          <cell r="AN1668">
            <v>0</v>
          </cell>
          <cell r="AO1668">
            <v>38.139200000000002</v>
          </cell>
          <cell r="AP1668">
            <v>6013.7000000000007</v>
          </cell>
          <cell r="AQ1668">
            <v>33.880000000000003</v>
          </cell>
          <cell r="BG1668" t="b">
            <v>0</v>
          </cell>
          <cell r="BO1668" t="b">
            <v>0</v>
          </cell>
          <cell r="CA1668" t="b">
            <v>0</v>
          </cell>
          <cell r="CB1668" t="b">
            <v>0</v>
          </cell>
          <cell r="CD1668" t="b">
            <v>0</v>
          </cell>
          <cell r="CE1668" t="b">
            <v>0</v>
          </cell>
          <cell r="CG1668" t="b">
            <v>0</v>
          </cell>
          <cell r="CH1668" t="b">
            <v>0</v>
          </cell>
          <cell r="CP1668" t="e">
            <v>#N/A</v>
          </cell>
          <cell r="CT1668" t="b">
            <v>0</v>
          </cell>
          <cell r="CV1668" t="b">
            <v>0</v>
          </cell>
          <cell r="CX1668" t="b">
            <v>0</v>
          </cell>
          <cell r="CZ1668" t="b">
            <v>0</v>
          </cell>
          <cell r="DB1668" t="b">
            <v>0</v>
          </cell>
          <cell r="DD1668" t="b">
            <v>0</v>
          </cell>
          <cell r="DF1668" t="b">
            <v>0</v>
          </cell>
          <cell r="DH1668" t="b">
            <v>0</v>
          </cell>
          <cell r="DJ1668" t="b">
            <v>0</v>
          </cell>
          <cell r="DL1668" t="b">
            <v>0</v>
          </cell>
          <cell r="DN1668" t="b">
            <v>0</v>
          </cell>
          <cell r="DP1668" t="b">
            <v>0</v>
          </cell>
          <cell r="DV1668">
            <v>0</v>
          </cell>
          <cell r="DX1668">
            <v>0</v>
          </cell>
          <cell r="DZ1668">
            <v>0</v>
          </cell>
          <cell r="EB1668">
            <v>0</v>
          </cell>
          <cell r="ED1668">
            <v>0</v>
          </cell>
          <cell r="EF1668">
            <v>0</v>
          </cell>
          <cell r="EJ1668">
            <v>0</v>
          </cell>
          <cell r="EL1668">
            <v>0</v>
          </cell>
          <cell r="EN1668">
            <v>0</v>
          </cell>
          <cell r="EP1668">
            <v>0</v>
          </cell>
          <cell r="ER1668">
            <v>0</v>
          </cell>
          <cell r="ET1668">
            <v>0</v>
          </cell>
          <cell r="EX1668">
            <v>0</v>
          </cell>
          <cell r="EZ1668">
            <v>0</v>
          </cell>
          <cell r="FD1668">
            <v>0</v>
          </cell>
          <cell r="FF1668">
            <v>0</v>
          </cell>
        </row>
        <row r="1669">
          <cell r="A1669" t="str">
            <v>KRISTIINA 2</v>
          </cell>
          <cell r="B1669" t="str">
            <v>Finland</v>
          </cell>
          <cell r="G1669">
            <v>242</v>
          </cell>
          <cell r="H1669">
            <v>0</v>
          </cell>
          <cell r="AK1669">
            <v>94.258999999999986</v>
          </cell>
          <cell r="AL1669">
            <v>0</v>
          </cell>
          <cell r="AN1669">
            <v>0</v>
          </cell>
          <cell r="AO1669">
            <v>38.139200000000002</v>
          </cell>
          <cell r="AP1669">
            <v>6013.7000000000007</v>
          </cell>
          <cell r="AQ1669">
            <v>33.880000000000003</v>
          </cell>
          <cell r="BG1669" t="b">
            <v>0</v>
          </cell>
          <cell r="BO1669" t="b">
            <v>0</v>
          </cell>
          <cell r="CA1669" t="b">
            <v>0</v>
          </cell>
          <cell r="CB1669" t="b">
            <v>0</v>
          </cell>
          <cell r="CD1669" t="b">
            <v>0</v>
          </cell>
          <cell r="CE1669" t="b">
            <v>0</v>
          </cell>
          <cell r="CG1669" t="b">
            <v>0</v>
          </cell>
          <cell r="CH1669" t="b">
            <v>0</v>
          </cell>
          <cell r="CP1669" t="e">
            <v>#N/A</v>
          </cell>
          <cell r="CT1669" t="b">
            <v>0</v>
          </cell>
          <cell r="CV1669" t="b">
            <v>0</v>
          </cell>
          <cell r="CX1669" t="b">
            <v>0</v>
          </cell>
          <cell r="CZ1669" t="b">
            <v>0</v>
          </cell>
          <cell r="DB1669" t="b">
            <v>0</v>
          </cell>
          <cell r="DD1669" t="b">
            <v>0</v>
          </cell>
          <cell r="DF1669" t="b">
            <v>0</v>
          </cell>
          <cell r="DH1669" t="b">
            <v>0</v>
          </cell>
          <cell r="DJ1669" t="b">
            <v>0</v>
          </cell>
          <cell r="DL1669" t="b">
            <v>0</v>
          </cell>
          <cell r="DN1669" t="b">
            <v>0</v>
          </cell>
          <cell r="DP1669" t="b">
            <v>0</v>
          </cell>
          <cell r="DV1669">
            <v>0</v>
          </cell>
          <cell r="DX1669">
            <v>0</v>
          </cell>
          <cell r="DZ1669">
            <v>0</v>
          </cell>
          <cell r="EB1669">
            <v>0</v>
          </cell>
          <cell r="ED1669">
            <v>0</v>
          </cell>
          <cell r="EF1669">
            <v>0</v>
          </cell>
          <cell r="EJ1669">
            <v>0</v>
          </cell>
          <cell r="EL1669">
            <v>0</v>
          </cell>
          <cell r="EN1669">
            <v>0</v>
          </cell>
          <cell r="EP1669">
            <v>0</v>
          </cell>
          <cell r="ER1669">
            <v>0</v>
          </cell>
          <cell r="ET1669">
            <v>0</v>
          </cell>
          <cell r="EX1669">
            <v>0</v>
          </cell>
          <cell r="EZ1669">
            <v>0</v>
          </cell>
          <cell r="FD1669">
            <v>0</v>
          </cell>
          <cell r="FF1669">
            <v>0</v>
          </cell>
        </row>
        <row r="1670">
          <cell r="A1670" t="str">
            <v>KRISTIINA FINGRID GT 1-2</v>
          </cell>
          <cell r="B1670" t="str">
            <v>Finland</v>
          </cell>
          <cell r="G1670">
            <v>58</v>
          </cell>
          <cell r="H1670">
            <v>0</v>
          </cell>
          <cell r="AK1670">
            <v>14.877000000000001</v>
          </cell>
          <cell r="AL1670">
            <v>0</v>
          </cell>
          <cell r="AN1670">
            <v>0</v>
          </cell>
          <cell r="AO1670">
            <v>2.3199999999999998</v>
          </cell>
          <cell r="AP1670">
            <v>870</v>
          </cell>
          <cell r="AQ1670">
            <v>4.6399999999999997</v>
          </cell>
          <cell r="BG1670" t="b">
            <v>0</v>
          </cell>
          <cell r="BO1670" t="b">
            <v>0</v>
          </cell>
          <cell r="CA1670" t="b">
            <v>0</v>
          </cell>
          <cell r="CB1670" t="b">
            <v>0</v>
          </cell>
          <cell r="CD1670" t="b">
            <v>0</v>
          </cell>
          <cell r="CE1670" t="b">
            <v>0</v>
          </cell>
          <cell r="CG1670" t="b">
            <v>0</v>
          </cell>
          <cell r="CH1670" t="b">
            <v>0</v>
          </cell>
          <cell r="CP1670" t="e">
            <v>#N/A</v>
          </cell>
          <cell r="CT1670" t="b">
            <v>0</v>
          </cell>
          <cell r="CV1670" t="b">
            <v>0</v>
          </cell>
          <cell r="CX1670" t="b">
            <v>0</v>
          </cell>
          <cell r="CZ1670" t="b">
            <v>0</v>
          </cell>
          <cell r="DB1670" t="b">
            <v>0</v>
          </cell>
          <cell r="DD1670" t="b">
            <v>0</v>
          </cell>
          <cell r="DF1670" t="b">
            <v>0</v>
          </cell>
          <cell r="DH1670" t="b">
            <v>0</v>
          </cell>
          <cell r="DJ1670" t="b">
            <v>0</v>
          </cell>
          <cell r="DL1670" t="b">
            <v>0</v>
          </cell>
          <cell r="DN1670" t="b">
            <v>0</v>
          </cell>
          <cell r="DP1670" t="b">
            <v>0</v>
          </cell>
          <cell r="DV1670">
            <v>0</v>
          </cell>
          <cell r="DX1670">
            <v>0</v>
          </cell>
          <cell r="DZ1670">
            <v>0</v>
          </cell>
          <cell r="EB1670">
            <v>0</v>
          </cell>
          <cell r="ED1670">
            <v>0</v>
          </cell>
          <cell r="EF1670">
            <v>0</v>
          </cell>
          <cell r="EJ1670">
            <v>0</v>
          </cell>
          <cell r="EL1670">
            <v>0</v>
          </cell>
          <cell r="EN1670">
            <v>0</v>
          </cell>
          <cell r="EP1670">
            <v>0</v>
          </cell>
          <cell r="ER1670">
            <v>0</v>
          </cell>
          <cell r="ET1670">
            <v>0</v>
          </cell>
          <cell r="EX1670">
            <v>0</v>
          </cell>
          <cell r="EZ1670">
            <v>0</v>
          </cell>
          <cell r="FD1670">
            <v>0</v>
          </cell>
          <cell r="FF1670">
            <v>0</v>
          </cell>
        </row>
        <row r="1671">
          <cell r="A1671" t="str">
            <v>KRISTIINA FINGRID GT 1-2</v>
          </cell>
          <cell r="B1671" t="str">
            <v>Finland</v>
          </cell>
          <cell r="G1671">
            <v>58</v>
          </cell>
          <cell r="H1671">
            <v>0</v>
          </cell>
          <cell r="AK1671">
            <v>14.877000000000001</v>
          </cell>
          <cell r="AL1671">
            <v>0</v>
          </cell>
          <cell r="AN1671">
            <v>0</v>
          </cell>
          <cell r="AO1671">
            <v>2.3199999999999998</v>
          </cell>
          <cell r="AP1671">
            <v>870</v>
          </cell>
          <cell r="AQ1671">
            <v>4.6399999999999997</v>
          </cell>
          <cell r="BG1671" t="b">
            <v>0</v>
          </cell>
          <cell r="BO1671" t="b">
            <v>0</v>
          </cell>
          <cell r="CA1671" t="b">
            <v>0</v>
          </cell>
          <cell r="CB1671" t="b">
            <v>0</v>
          </cell>
          <cell r="CD1671" t="b">
            <v>0</v>
          </cell>
          <cell r="CE1671" t="b">
            <v>0</v>
          </cell>
          <cell r="CG1671" t="b">
            <v>0</v>
          </cell>
          <cell r="CH1671" t="b">
            <v>0</v>
          </cell>
          <cell r="CP1671" t="e">
            <v>#N/A</v>
          </cell>
          <cell r="CT1671" t="b">
            <v>0</v>
          </cell>
          <cell r="CV1671" t="b">
            <v>0</v>
          </cell>
          <cell r="CX1671" t="b">
            <v>0</v>
          </cell>
          <cell r="CZ1671" t="b">
            <v>0</v>
          </cell>
          <cell r="DB1671" t="b">
            <v>0</v>
          </cell>
          <cell r="DD1671" t="b">
            <v>0</v>
          </cell>
          <cell r="DF1671" t="b">
            <v>0</v>
          </cell>
          <cell r="DH1671" t="b">
            <v>0</v>
          </cell>
          <cell r="DJ1671" t="b">
            <v>0</v>
          </cell>
          <cell r="DL1671" t="b">
            <v>0</v>
          </cell>
          <cell r="DN1671" t="b">
            <v>0</v>
          </cell>
          <cell r="DP1671" t="b">
            <v>0</v>
          </cell>
          <cell r="DV1671">
            <v>0</v>
          </cell>
          <cell r="DX1671">
            <v>0</v>
          </cell>
          <cell r="DZ1671">
            <v>0</v>
          </cell>
          <cell r="EB1671">
            <v>0</v>
          </cell>
          <cell r="ED1671">
            <v>0</v>
          </cell>
          <cell r="EF1671">
            <v>0</v>
          </cell>
          <cell r="EJ1671">
            <v>0</v>
          </cell>
          <cell r="EL1671">
            <v>0</v>
          </cell>
          <cell r="EN1671">
            <v>0</v>
          </cell>
          <cell r="EP1671">
            <v>0</v>
          </cell>
          <cell r="ER1671">
            <v>0</v>
          </cell>
          <cell r="ET1671">
            <v>0</v>
          </cell>
          <cell r="EX1671">
            <v>0</v>
          </cell>
          <cell r="EZ1671">
            <v>0</v>
          </cell>
          <cell r="FD1671">
            <v>0</v>
          </cell>
          <cell r="FF1671">
            <v>0</v>
          </cell>
        </row>
        <row r="1672">
          <cell r="A1672" t="str">
            <v>KUUSAMO 1</v>
          </cell>
          <cell r="B1672" t="str">
            <v>Finland</v>
          </cell>
          <cell r="G1672">
            <v>6.1</v>
          </cell>
          <cell r="H1672">
            <v>17.600000000000001</v>
          </cell>
          <cell r="AK1672">
            <v>1.2864899999999999</v>
          </cell>
          <cell r="AL1672">
            <v>10.709571147540986</v>
          </cell>
          <cell r="AN1672">
            <v>0</v>
          </cell>
          <cell r="AO1672">
            <v>0.82350000000000001</v>
          </cell>
          <cell r="AP1672">
            <v>167.75</v>
          </cell>
          <cell r="AQ1672">
            <v>0.85399999999999998</v>
          </cell>
          <cell r="BG1672" t="b">
            <v>0</v>
          </cell>
          <cell r="BO1672" t="b">
            <v>0</v>
          </cell>
          <cell r="CA1672" t="b">
            <v>0</v>
          </cell>
          <cell r="CB1672" t="b">
            <v>0</v>
          </cell>
          <cell r="CD1672" t="b">
            <v>0</v>
          </cell>
          <cell r="CE1672" t="b">
            <v>0</v>
          </cell>
          <cell r="CG1672" t="b">
            <v>0</v>
          </cell>
          <cell r="CH1672" t="b">
            <v>0</v>
          </cell>
          <cell r="CP1672" t="e">
            <v>#N/A</v>
          </cell>
          <cell r="CT1672" t="b">
            <v>0</v>
          </cell>
          <cell r="CV1672" t="b">
            <v>0</v>
          </cell>
          <cell r="CX1672" t="b">
            <v>0</v>
          </cell>
          <cell r="CZ1672" t="b">
            <v>0</v>
          </cell>
          <cell r="DB1672" t="b">
            <v>0</v>
          </cell>
          <cell r="DD1672" t="b">
            <v>0</v>
          </cell>
          <cell r="DF1672" t="b">
            <v>0</v>
          </cell>
          <cell r="DH1672" t="b">
            <v>0</v>
          </cell>
          <cell r="DJ1672" t="b">
            <v>0</v>
          </cell>
          <cell r="DL1672" t="b">
            <v>0</v>
          </cell>
          <cell r="DN1672" t="b">
            <v>0</v>
          </cell>
          <cell r="DP1672" t="b">
            <v>0</v>
          </cell>
          <cell r="DV1672">
            <v>0</v>
          </cell>
          <cell r="DX1672">
            <v>0</v>
          </cell>
          <cell r="DZ1672">
            <v>0</v>
          </cell>
          <cell r="EB1672">
            <v>0</v>
          </cell>
          <cell r="ED1672">
            <v>0</v>
          </cell>
          <cell r="EF1672">
            <v>0</v>
          </cell>
          <cell r="EJ1672">
            <v>0</v>
          </cell>
          <cell r="EL1672">
            <v>0</v>
          </cell>
          <cell r="EN1672">
            <v>0</v>
          </cell>
          <cell r="EP1672">
            <v>0</v>
          </cell>
          <cell r="ER1672">
            <v>0</v>
          </cell>
          <cell r="ET1672">
            <v>0</v>
          </cell>
          <cell r="EX1672">
            <v>0</v>
          </cell>
          <cell r="EZ1672">
            <v>0</v>
          </cell>
          <cell r="FD1672">
            <v>0</v>
          </cell>
          <cell r="FF1672">
            <v>0</v>
          </cell>
        </row>
        <row r="1673">
          <cell r="A1673" t="str">
            <v>KUUSAMO 1</v>
          </cell>
          <cell r="B1673" t="str">
            <v>Finland</v>
          </cell>
          <cell r="G1673">
            <v>6.1</v>
          </cell>
          <cell r="H1673">
            <v>17.600000000000001</v>
          </cell>
          <cell r="AK1673">
            <v>1.2864899999999999</v>
          </cell>
          <cell r="AL1673">
            <v>10.709571147540986</v>
          </cell>
          <cell r="AN1673">
            <v>0</v>
          </cell>
          <cell r="AO1673">
            <v>0.82350000000000001</v>
          </cell>
          <cell r="AP1673">
            <v>167.75</v>
          </cell>
          <cell r="AQ1673">
            <v>0.85399999999999998</v>
          </cell>
          <cell r="BG1673" t="b">
            <v>0</v>
          </cell>
          <cell r="BO1673" t="b">
            <v>0</v>
          </cell>
          <cell r="CA1673" t="b">
            <v>0</v>
          </cell>
          <cell r="CB1673" t="b">
            <v>0</v>
          </cell>
          <cell r="CD1673" t="b">
            <v>0</v>
          </cell>
          <cell r="CE1673" t="b">
            <v>0</v>
          </cell>
          <cell r="CG1673" t="b">
            <v>0</v>
          </cell>
          <cell r="CH1673" t="b">
            <v>0</v>
          </cell>
          <cell r="CP1673" t="e">
            <v>#N/A</v>
          </cell>
          <cell r="CT1673" t="b">
            <v>0</v>
          </cell>
          <cell r="CV1673" t="b">
            <v>0</v>
          </cell>
          <cell r="CX1673" t="b">
            <v>0</v>
          </cell>
          <cell r="CZ1673" t="b">
            <v>0</v>
          </cell>
          <cell r="DB1673" t="b">
            <v>0</v>
          </cell>
          <cell r="DD1673" t="b">
            <v>0</v>
          </cell>
          <cell r="DF1673" t="b">
            <v>0</v>
          </cell>
          <cell r="DH1673" t="b">
            <v>0</v>
          </cell>
          <cell r="DJ1673" t="b">
            <v>0</v>
          </cell>
          <cell r="DL1673" t="b">
            <v>0</v>
          </cell>
          <cell r="DN1673" t="b">
            <v>0</v>
          </cell>
          <cell r="DP1673" t="b">
            <v>0</v>
          </cell>
          <cell r="DV1673">
            <v>0</v>
          </cell>
          <cell r="DX1673">
            <v>0</v>
          </cell>
          <cell r="DZ1673">
            <v>0</v>
          </cell>
          <cell r="EB1673">
            <v>0</v>
          </cell>
          <cell r="ED1673">
            <v>0</v>
          </cell>
          <cell r="EF1673">
            <v>0</v>
          </cell>
          <cell r="EJ1673">
            <v>0</v>
          </cell>
          <cell r="EL1673">
            <v>0</v>
          </cell>
          <cell r="EN1673">
            <v>0</v>
          </cell>
          <cell r="EP1673">
            <v>0</v>
          </cell>
          <cell r="ER1673">
            <v>0</v>
          </cell>
          <cell r="ET1673">
            <v>0</v>
          </cell>
          <cell r="EX1673">
            <v>0</v>
          </cell>
          <cell r="EZ1673">
            <v>0</v>
          </cell>
          <cell r="FD1673">
            <v>0</v>
          </cell>
          <cell r="FF1673">
            <v>0</v>
          </cell>
        </row>
        <row r="1674">
          <cell r="A1674" t="str">
            <v>KUUSANKOSKI PVO 1</v>
          </cell>
          <cell r="B1674" t="str">
            <v>Finland</v>
          </cell>
          <cell r="G1674">
            <v>85</v>
          </cell>
          <cell r="H1674">
            <v>180</v>
          </cell>
          <cell r="AK1674">
            <v>22.61</v>
          </cell>
          <cell r="AL1674">
            <v>101.3929411764706</v>
          </cell>
          <cell r="AN1674">
            <v>0</v>
          </cell>
          <cell r="AO1674">
            <v>7.6499999999999995</v>
          </cell>
          <cell r="AP1674">
            <v>2125</v>
          </cell>
          <cell r="AQ1674">
            <v>11.9</v>
          </cell>
          <cell r="BG1674" t="b">
            <v>0</v>
          </cell>
          <cell r="BO1674" t="b">
            <v>0</v>
          </cell>
          <cell r="CA1674" t="b">
            <v>0</v>
          </cell>
          <cell r="CB1674" t="b">
            <v>0</v>
          </cell>
          <cell r="CD1674" t="b">
            <v>0</v>
          </cell>
          <cell r="CE1674" t="b">
            <v>0</v>
          </cell>
          <cell r="CG1674" t="b">
            <v>0</v>
          </cell>
          <cell r="CH1674" t="b">
            <v>0</v>
          </cell>
          <cell r="CP1674" t="str">
            <v>ECWCHBPC</v>
          </cell>
          <cell r="CT1674" t="b">
            <v>0</v>
          </cell>
          <cell r="CV1674" t="b">
            <v>0</v>
          </cell>
          <cell r="CX1674" t="b">
            <v>0</v>
          </cell>
          <cell r="CZ1674" t="b">
            <v>0</v>
          </cell>
          <cell r="DB1674" t="b">
            <v>0</v>
          </cell>
          <cell r="DD1674" t="b">
            <v>0</v>
          </cell>
          <cell r="DF1674" t="b">
            <v>0</v>
          </cell>
          <cell r="DH1674" t="b">
            <v>0</v>
          </cell>
          <cell r="DJ1674" t="b">
            <v>0</v>
          </cell>
          <cell r="DL1674" t="b">
            <v>0</v>
          </cell>
          <cell r="DN1674" t="b">
            <v>0</v>
          </cell>
          <cell r="DP1674" t="b">
            <v>0</v>
          </cell>
          <cell r="DV1674">
            <v>0</v>
          </cell>
          <cell r="DX1674">
            <v>0</v>
          </cell>
          <cell r="DZ1674">
            <v>0</v>
          </cell>
          <cell r="EB1674">
            <v>0</v>
          </cell>
          <cell r="ED1674">
            <v>0</v>
          </cell>
          <cell r="EF1674">
            <v>0</v>
          </cell>
          <cell r="EJ1674">
            <v>0</v>
          </cell>
          <cell r="EL1674">
            <v>0</v>
          </cell>
          <cell r="EN1674">
            <v>0</v>
          </cell>
          <cell r="EP1674">
            <v>0</v>
          </cell>
          <cell r="ER1674">
            <v>0</v>
          </cell>
          <cell r="ET1674">
            <v>0</v>
          </cell>
          <cell r="EX1674">
            <v>0</v>
          </cell>
          <cell r="EZ1674">
            <v>0</v>
          </cell>
          <cell r="FD1674">
            <v>0</v>
          </cell>
          <cell r="FF1674">
            <v>0</v>
          </cell>
        </row>
        <row r="1675">
          <cell r="A1675" t="str">
            <v>LAHTI (KYMIJARVI) 1a</v>
          </cell>
          <cell r="B1675" t="str">
            <v>Finland</v>
          </cell>
          <cell r="G1675">
            <v>138</v>
          </cell>
          <cell r="H1675">
            <v>230</v>
          </cell>
          <cell r="AK1675">
            <v>44.573999999999998</v>
          </cell>
          <cell r="AL1675">
            <v>123.81666666666668</v>
          </cell>
          <cell r="AN1675">
            <v>0</v>
          </cell>
          <cell r="AO1675">
            <v>11.040000000000001</v>
          </cell>
          <cell r="AP1675">
            <v>2760</v>
          </cell>
          <cell r="AQ1675">
            <v>19.32</v>
          </cell>
          <cell r="BG1675" t="b">
            <v>0</v>
          </cell>
          <cell r="BO1675" t="b">
            <v>0</v>
          </cell>
          <cell r="CA1675" t="b">
            <v>0</v>
          </cell>
          <cell r="CB1675" t="b">
            <v>0</v>
          </cell>
          <cell r="CD1675" t="b">
            <v>0</v>
          </cell>
          <cell r="CE1675" t="b">
            <v>0</v>
          </cell>
          <cell r="CG1675" t="b">
            <v>0</v>
          </cell>
          <cell r="CH1675" t="b">
            <v>0</v>
          </cell>
          <cell r="CP1675" t="e">
            <v>#N/A</v>
          </cell>
          <cell r="CT1675" t="b">
            <v>0</v>
          </cell>
          <cell r="CV1675" t="b">
            <v>0</v>
          </cell>
          <cell r="CX1675" t="b">
            <v>0</v>
          </cell>
          <cell r="CZ1675" t="b">
            <v>0</v>
          </cell>
          <cell r="DB1675" t="b">
            <v>0</v>
          </cell>
          <cell r="DD1675" t="b">
            <v>0</v>
          </cell>
          <cell r="DF1675" t="b">
            <v>0</v>
          </cell>
          <cell r="DH1675" t="b">
            <v>0</v>
          </cell>
          <cell r="DJ1675" t="b">
            <v>0</v>
          </cell>
          <cell r="DL1675" t="b">
            <v>0</v>
          </cell>
          <cell r="DN1675" t="b">
            <v>0</v>
          </cell>
          <cell r="DP1675" t="b">
            <v>0</v>
          </cell>
          <cell r="DV1675">
            <v>0</v>
          </cell>
          <cell r="DX1675">
            <v>0</v>
          </cell>
          <cell r="DZ1675">
            <v>0</v>
          </cell>
          <cell r="EB1675">
            <v>0</v>
          </cell>
          <cell r="ED1675">
            <v>0</v>
          </cell>
          <cell r="EF1675">
            <v>0</v>
          </cell>
          <cell r="EJ1675">
            <v>0</v>
          </cell>
          <cell r="EL1675">
            <v>0</v>
          </cell>
          <cell r="EN1675">
            <v>0</v>
          </cell>
          <cell r="EP1675">
            <v>0</v>
          </cell>
          <cell r="ER1675">
            <v>0</v>
          </cell>
          <cell r="ET1675">
            <v>0</v>
          </cell>
          <cell r="EX1675">
            <v>0</v>
          </cell>
          <cell r="EZ1675">
            <v>0</v>
          </cell>
          <cell r="FD1675">
            <v>0</v>
          </cell>
          <cell r="FF1675">
            <v>0</v>
          </cell>
        </row>
        <row r="1676">
          <cell r="A1676" t="str">
            <v>LAHTI (KYMIJARVI) 1b</v>
          </cell>
          <cell r="B1676" t="str">
            <v>Finland</v>
          </cell>
          <cell r="G1676">
            <v>138</v>
          </cell>
          <cell r="H1676">
            <v>230</v>
          </cell>
          <cell r="AK1676">
            <v>43.262999999999998</v>
          </cell>
          <cell r="AL1676">
            <v>120.17500000000001</v>
          </cell>
          <cell r="AN1676">
            <v>0</v>
          </cell>
          <cell r="AO1676">
            <v>21.748800000000003</v>
          </cell>
          <cell r="AP1676">
            <v>3429.3</v>
          </cell>
          <cell r="AQ1676">
            <v>19.32</v>
          </cell>
          <cell r="BG1676" t="b">
            <v>0</v>
          </cell>
          <cell r="BO1676" t="b">
            <v>0</v>
          </cell>
          <cell r="CA1676" t="b">
            <v>0</v>
          </cell>
          <cell r="CB1676" t="b">
            <v>0</v>
          </cell>
          <cell r="CD1676" t="b">
            <v>0</v>
          </cell>
          <cell r="CE1676" t="b">
            <v>0</v>
          </cell>
          <cell r="CG1676" t="b">
            <v>0</v>
          </cell>
          <cell r="CH1676" t="b">
            <v>0</v>
          </cell>
          <cell r="CP1676" t="e">
            <v>#N/A</v>
          </cell>
          <cell r="CT1676" t="b">
            <v>0</v>
          </cell>
          <cell r="CV1676" t="b">
            <v>0</v>
          </cell>
          <cell r="CX1676" t="b">
            <v>0</v>
          </cell>
          <cell r="CZ1676" t="b">
            <v>0</v>
          </cell>
          <cell r="DB1676" t="b">
            <v>0</v>
          </cell>
          <cell r="DD1676" t="b">
            <v>0</v>
          </cell>
          <cell r="DF1676" t="b">
            <v>0</v>
          </cell>
          <cell r="DH1676" t="b">
            <v>0</v>
          </cell>
          <cell r="DJ1676" t="b">
            <v>0</v>
          </cell>
          <cell r="DL1676" t="b">
            <v>0</v>
          </cell>
          <cell r="DN1676" t="b">
            <v>0</v>
          </cell>
          <cell r="DP1676" t="b">
            <v>0</v>
          </cell>
          <cell r="DV1676">
            <v>0</v>
          </cell>
          <cell r="DX1676">
            <v>0</v>
          </cell>
          <cell r="DZ1676">
            <v>0</v>
          </cell>
          <cell r="EB1676">
            <v>0</v>
          </cell>
          <cell r="ED1676">
            <v>0</v>
          </cell>
          <cell r="EF1676">
            <v>0</v>
          </cell>
          <cell r="EJ1676">
            <v>0</v>
          </cell>
          <cell r="EL1676">
            <v>0</v>
          </cell>
          <cell r="EN1676">
            <v>0</v>
          </cell>
          <cell r="EP1676">
            <v>0</v>
          </cell>
          <cell r="ER1676">
            <v>0</v>
          </cell>
          <cell r="ET1676">
            <v>0</v>
          </cell>
          <cell r="EX1676">
            <v>0</v>
          </cell>
          <cell r="EZ1676">
            <v>0</v>
          </cell>
          <cell r="FD1676">
            <v>0</v>
          </cell>
          <cell r="FF1676">
            <v>0</v>
          </cell>
        </row>
        <row r="1677">
          <cell r="A1677" t="str">
            <v>LAHTI (KYMIJARVI) 1c</v>
          </cell>
          <cell r="B1677" t="str">
            <v>Finland</v>
          </cell>
          <cell r="G1677">
            <v>167</v>
          </cell>
          <cell r="H1677">
            <v>240</v>
          </cell>
          <cell r="AK1677">
            <v>55.527499999999996</v>
          </cell>
          <cell r="AL1677">
            <v>114.68263473053892</v>
          </cell>
          <cell r="AN1677">
            <v>0</v>
          </cell>
          <cell r="AO1677">
            <v>29.141499999999997</v>
          </cell>
          <cell r="AP1677">
            <v>4258.5</v>
          </cell>
          <cell r="AQ1677">
            <v>23.380000000000003</v>
          </cell>
          <cell r="BG1677" t="b">
            <v>0</v>
          </cell>
          <cell r="BO1677" t="b">
            <v>0</v>
          </cell>
          <cell r="CA1677" t="b">
            <v>0</v>
          </cell>
          <cell r="CB1677" t="b">
            <v>0</v>
          </cell>
          <cell r="CD1677" t="b">
            <v>0</v>
          </cell>
          <cell r="CE1677" t="b">
            <v>0</v>
          </cell>
          <cell r="CG1677" t="b">
            <v>0</v>
          </cell>
          <cell r="CH1677" t="b">
            <v>0</v>
          </cell>
          <cell r="CP1677" t="e">
            <v>#N/A</v>
          </cell>
          <cell r="CT1677" t="b">
            <v>0</v>
          </cell>
          <cell r="CV1677" t="b">
            <v>0</v>
          </cell>
          <cell r="CX1677" t="b">
            <v>0</v>
          </cell>
          <cell r="CZ1677" t="b">
            <v>0</v>
          </cell>
          <cell r="DB1677" t="b">
            <v>0</v>
          </cell>
          <cell r="DD1677" t="b">
            <v>0</v>
          </cell>
          <cell r="DF1677" t="b">
            <v>0</v>
          </cell>
          <cell r="DH1677" t="b">
            <v>0</v>
          </cell>
          <cell r="DJ1677" t="b">
            <v>0</v>
          </cell>
          <cell r="DL1677" t="b">
            <v>0</v>
          </cell>
          <cell r="DN1677" t="b">
            <v>0</v>
          </cell>
          <cell r="DP1677" t="b">
            <v>0</v>
          </cell>
          <cell r="DV1677">
            <v>0</v>
          </cell>
          <cell r="DX1677">
            <v>0</v>
          </cell>
          <cell r="DZ1677">
            <v>0</v>
          </cell>
          <cell r="EB1677">
            <v>0</v>
          </cell>
          <cell r="ED1677">
            <v>0</v>
          </cell>
          <cell r="EF1677">
            <v>0</v>
          </cell>
          <cell r="EJ1677">
            <v>0</v>
          </cell>
          <cell r="EL1677">
            <v>0</v>
          </cell>
          <cell r="EN1677">
            <v>0</v>
          </cell>
          <cell r="EP1677">
            <v>0</v>
          </cell>
          <cell r="ER1677">
            <v>0</v>
          </cell>
          <cell r="ET1677">
            <v>0</v>
          </cell>
          <cell r="EX1677">
            <v>0</v>
          </cell>
          <cell r="EZ1677">
            <v>0</v>
          </cell>
          <cell r="FD1677">
            <v>0</v>
          </cell>
          <cell r="FF1677">
            <v>0</v>
          </cell>
        </row>
        <row r="1678">
          <cell r="A1678" t="str">
            <v>LAHTI (KYMIJARVI) 1c</v>
          </cell>
          <cell r="B1678" t="str">
            <v>Finland</v>
          </cell>
          <cell r="G1678">
            <v>167</v>
          </cell>
          <cell r="H1678">
            <v>240</v>
          </cell>
          <cell r="AK1678">
            <v>55.527499999999996</v>
          </cell>
          <cell r="AL1678">
            <v>114.68263473053892</v>
          </cell>
          <cell r="AN1678">
            <v>0</v>
          </cell>
          <cell r="AO1678">
            <v>29.141499999999997</v>
          </cell>
          <cell r="AP1678">
            <v>4258.5</v>
          </cell>
          <cell r="AQ1678">
            <v>23.380000000000003</v>
          </cell>
          <cell r="BG1678" t="b">
            <v>0</v>
          </cell>
          <cell r="BO1678" t="b">
            <v>0</v>
          </cell>
          <cell r="CA1678" t="b">
            <v>0</v>
          </cell>
          <cell r="CB1678" t="b">
            <v>0</v>
          </cell>
          <cell r="CD1678" t="b">
            <v>0</v>
          </cell>
          <cell r="CE1678" t="b">
            <v>0</v>
          </cell>
          <cell r="CG1678" t="b">
            <v>0</v>
          </cell>
          <cell r="CH1678" t="b">
            <v>0</v>
          </cell>
          <cell r="CP1678" t="e">
            <v>#N/A</v>
          </cell>
          <cell r="CT1678" t="b">
            <v>0</v>
          </cell>
          <cell r="CV1678" t="b">
            <v>0</v>
          </cell>
          <cell r="CX1678" t="b">
            <v>0</v>
          </cell>
          <cell r="CZ1678" t="b">
            <v>0</v>
          </cell>
          <cell r="DB1678" t="b">
            <v>0</v>
          </cell>
          <cell r="DD1678" t="b">
            <v>0</v>
          </cell>
          <cell r="DF1678" t="b">
            <v>0</v>
          </cell>
          <cell r="DH1678" t="b">
            <v>0</v>
          </cell>
          <cell r="DJ1678" t="b">
            <v>0</v>
          </cell>
          <cell r="DL1678" t="b">
            <v>0</v>
          </cell>
          <cell r="DN1678" t="b">
            <v>0</v>
          </cell>
          <cell r="DP1678" t="b">
            <v>0</v>
          </cell>
          <cell r="DV1678">
            <v>0</v>
          </cell>
          <cell r="DX1678">
            <v>0</v>
          </cell>
          <cell r="DZ1678">
            <v>0</v>
          </cell>
          <cell r="EB1678">
            <v>0</v>
          </cell>
          <cell r="ED1678">
            <v>0</v>
          </cell>
          <cell r="EF1678">
            <v>0</v>
          </cell>
          <cell r="EJ1678">
            <v>0</v>
          </cell>
          <cell r="EL1678">
            <v>0</v>
          </cell>
          <cell r="EN1678">
            <v>0</v>
          </cell>
          <cell r="EP1678">
            <v>0</v>
          </cell>
          <cell r="ER1678">
            <v>0</v>
          </cell>
          <cell r="ET1678">
            <v>0</v>
          </cell>
          <cell r="EX1678">
            <v>0</v>
          </cell>
          <cell r="EZ1678">
            <v>0</v>
          </cell>
          <cell r="FD1678">
            <v>0</v>
          </cell>
          <cell r="FF1678">
            <v>0</v>
          </cell>
        </row>
        <row r="1679">
          <cell r="A1679" t="str">
            <v>LAHTI (KYMIJARVI) GT 1</v>
          </cell>
          <cell r="B1679" t="str">
            <v>Finland</v>
          </cell>
          <cell r="G1679">
            <v>11.5</v>
          </cell>
          <cell r="H1679">
            <v>23</v>
          </cell>
          <cell r="AK1679">
            <v>3.0590000000000002</v>
          </cell>
          <cell r="AL1679">
            <v>12.236000000000001</v>
          </cell>
          <cell r="AN1679">
            <v>0</v>
          </cell>
          <cell r="AO1679">
            <v>0.46</v>
          </cell>
          <cell r="AP1679">
            <v>172.5</v>
          </cell>
          <cell r="AQ1679">
            <v>0.92</v>
          </cell>
          <cell r="BG1679" t="b">
            <v>0</v>
          </cell>
          <cell r="BO1679" t="b">
            <v>0</v>
          </cell>
          <cell r="CA1679" t="b">
            <v>0</v>
          </cell>
          <cell r="CB1679" t="b">
            <v>0</v>
          </cell>
          <cell r="CD1679" t="b">
            <v>0</v>
          </cell>
          <cell r="CE1679" t="b">
            <v>0</v>
          </cell>
          <cell r="CG1679" t="b">
            <v>0</v>
          </cell>
          <cell r="CH1679" t="b">
            <v>0</v>
          </cell>
          <cell r="CP1679" t="e">
            <v>#N/A</v>
          </cell>
          <cell r="CT1679" t="b">
            <v>0</v>
          </cell>
          <cell r="CV1679" t="b">
            <v>0</v>
          </cell>
          <cell r="CX1679" t="b">
            <v>0</v>
          </cell>
          <cell r="CZ1679" t="b">
            <v>0</v>
          </cell>
          <cell r="DB1679" t="b">
            <v>0</v>
          </cell>
          <cell r="DD1679" t="b">
            <v>0</v>
          </cell>
          <cell r="DF1679" t="b">
            <v>0</v>
          </cell>
          <cell r="DH1679" t="b">
            <v>0</v>
          </cell>
          <cell r="DJ1679" t="b">
            <v>0</v>
          </cell>
          <cell r="DL1679" t="b">
            <v>0</v>
          </cell>
          <cell r="DN1679" t="b">
            <v>0</v>
          </cell>
          <cell r="DP1679" t="b">
            <v>0</v>
          </cell>
          <cell r="DV1679">
            <v>0</v>
          </cell>
          <cell r="DX1679">
            <v>0</v>
          </cell>
          <cell r="DZ1679">
            <v>0</v>
          </cell>
          <cell r="EB1679">
            <v>0</v>
          </cell>
          <cell r="ED1679">
            <v>0</v>
          </cell>
          <cell r="EF1679">
            <v>0</v>
          </cell>
          <cell r="EJ1679">
            <v>0</v>
          </cell>
          <cell r="EL1679">
            <v>0</v>
          </cell>
          <cell r="EN1679">
            <v>0</v>
          </cell>
          <cell r="EP1679">
            <v>0</v>
          </cell>
          <cell r="ER1679">
            <v>0</v>
          </cell>
          <cell r="ET1679">
            <v>0</v>
          </cell>
          <cell r="EX1679">
            <v>0</v>
          </cell>
          <cell r="EZ1679">
            <v>0</v>
          </cell>
          <cell r="FD1679">
            <v>0</v>
          </cell>
          <cell r="FF1679">
            <v>0</v>
          </cell>
        </row>
        <row r="1680">
          <cell r="A1680" t="str">
            <v>KymijärviOil</v>
          </cell>
          <cell r="B1680" t="str">
            <v>Finland</v>
          </cell>
          <cell r="G1680">
            <v>28.3</v>
          </cell>
          <cell r="H1680">
            <v>47.166666666666671</v>
          </cell>
          <cell r="AK1680">
            <v>8.8720499999999998</v>
          </cell>
          <cell r="AL1680">
            <v>24.644583333333337</v>
          </cell>
          <cell r="AN1680">
            <v>0</v>
          </cell>
          <cell r="AO1680">
            <v>2.2640000000000002</v>
          </cell>
          <cell r="AP1680">
            <v>566</v>
          </cell>
          <cell r="AQ1680">
            <v>3.9620000000000006</v>
          </cell>
          <cell r="BG1680" t="b">
            <v>0</v>
          </cell>
          <cell r="BO1680" t="b">
            <v>0</v>
          </cell>
          <cell r="CA1680" t="b">
            <v>0</v>
          </cell>
          <cell r="CB1680" t="b">
            <v>0</v>
          </cell>
          <cell r="CD1680" t="b">
            <v>0</v>
          </cell>
          <cell r="CE1680" t="b">
            <v>0</v>
          </cell>
          <cell r="CG1680" t="b">
            <v>0</v>
          </cell>
          <cell r="CH1680" t="b">
            <v>0</v>
          </cell>
          <cell r="CP1680" t="e">
            <v>#N/A</v>
          </cell>
          <cell r="CT1680" t="b">
            <v>0</v>
          </cell>
          <cell r="CV1680" t="b">
            <v>0</v>
          </cell>
          <cell r="CX1680" t="b">
            <v>0</v>
          </cell>
          <cell r="CZ1680" t="b">
            <v>0</v>
          </cell>
          <cell r="DB1680" t="b">
            <v>0</v>
          </cell>
          <cell r="DD1680" t="b">
            <v>0</v>
          </cell>
          <cell r="DF1680" t="b">
            <v>0</v>
          </cell>
          <cell r="DH1680" t="b">
            <v>0</v>
          </cell>
          <cell r="DJ1680" t="b">
            <v>0</v>
          </cell>
          <cell r="DL1680" t="b">
            <v>0</v>
          </cell>
          <cell r="DN1680" t="b">
            <v>0</v>
          </cell>
          <cell r="DP1680" t="b">
            <v>0</v>
          </cell>
          <cell r="DV1680">
            <v>0</v>
          </cell>
          <cell r="DX1680">
            <v>0</v>
          </cell>
          <cell r="DZ1680">
            <v>0</v>
          </cell>
          <cell r="EB1680">
            <v>0</v>
          </cell>
          <cell r="ED1680">
            <v>0</v>
          </cell>
          <cell r="EF1680">
            <v>0</v>
          </cell>
          <cell r="EJ1680">
            <v>0</v>
          </cell>
          <cell r="EL1680">
            <v>0</v>
          </cell>
          <cell r="EN1680">
            <v>0</v>
          </cell>
          <cell r="EP1680">
            <v>0</v>
          </cell>
          <cell r="ER1680">
            <v>0</v>
          </cell>
          <cell r="ET1680">
            <v>0</v>
          </cell>
          <cell r="EX1680">
            <v>0</v>
          </cell>
          <cell r="EZ1680">
            <v>0</v>
          </cell>
          <cell r="FD1680">
            <v>0</v>
          </cell>
          <cell r="FF1680">
            <v>0</v>
          </cell>
        </row>
        <row r="1681">
          <cell r="A1681" t="str">
            <v>KymijärviOil</v>
          </cell>
          <cell r="B1681" t="str">
            <v>Finland</v>
          </cell>
          <cell r="G1681">
            <v>28.3</v>
          </cell>
          <cell r="H1681">
            <v>47.166666666666671</v>
          </cell>
          <cell r="AK1681">
            <v>8.8720499999999998</v>
          </cell>
          <cell r="AL1681">
            <v>24.644583333333337</v>
          </cell>
          <cell r="AN1681">
            <v>0</v>
          </cell>
          <cell r="AO1681">
            <v>2.2640000000000002</v>
          </cell>
          <cell r="AP1681">
            <v>566</v>
          </cell>
          <cell r="AQ1681">
            <v>3.9620000000000006</v>
          </cell>
          <cell r="BG1681" t="b">
            <v>0</v>
          </cell>
          <cell r="BO1681" t="b">
            <v>0</v>
          </cell>
          <cell r="CA1681" t="b">
            <v>0</v>
          </cell>
          <cell r="CB1681" t="b">
            <v>0</v>
          </cell>
          <cell r="CD1681" t="b">
            <v>0</v>
          </cell>
          <cell r="CE1681" t="b">
            <v>0</v>
          </cell>
          <cell r="CG1681" t="b">
            <v>0</v>
          </cell>
          <cell r="CH1681" t="b">
            <v>0</v>
          </cell>
          <cell r="CP1681" t="e">
            <v>#N/A</v>
          </cell>
          <cell r="CT1681" t="b">
            <v>0</v>
          </cell>
          <cell r="CV1681" t="b">
            <v>0</v>
          </cell>
          <cell r="CX1681" t="b">
            <v>0</v>
          </cell>
          <cell r="CZ1681" t="b">
            <v>0</v>
          </cell>
          <cell r="DB1681" t="b">
            <v>0</v>
          </cell>
          <cell r="DD1681" t="b">
            <v>0</v>
          </cell>
          <cell r="DF1681" t="b">
            <v>0</v>
          </cell>
          <cell r="DH1681" t="b">
            <v>0</v>
          </cell>
          <cell r="DJ1681" t="b">
            <v>0</v>
          </cell>
          <cell r="DL1681" t="b">
            <v>0</v>
          </cell>
          <cell r="DN1681" t="b">
            <v>0</v>
          </cell>
          <cell r="DP1681" t="b">
            <v>0</v>
          </cell>
          <cell r="DV1681">
            <v>0</v>
          </cell>
          <cell r="DX1681">
            <v>0</v>
          </cell>
          <cell r="DZ1681">
            <v>0</v>
          </cell>
          <cell r="EB1681">
            <v>0</v>
          </cell>
          <cell r="ED1681">
            <v>0</v>
          </cell>
          <cell r="EF1681">
            <v>0</v>
          </cell>
          <cell r="EJ1681">
            <v>0</v>
          </cell>
          <cell r="EL1681">
            <v>0</v>
          </cell>
          <cell r="EN1681">
            <v>0</v>
          </cell>
          <cell r="EP1681">
            <v>0</v>
          </cell>
          <cell r="ER1681">
            <v>0</v>
          </cell>
          <cell r="ET1681">
            <v>0</v>
          </cell>
          <cell r="EX1681">
            <v>0</v>
          </cell>
          <cell r="EZ1681">
            <v>0</v>
          </cell>
          <cell r="FD1681">
            <v>0</v>
          </cell>
          <cell r="FF1681">
            <v>0</v>
          </cell>
        </row>
        <row r="1682">
          <cell r="A1682" t="str">
            <v>LAPINLAHTI</v>
          </cell>
          <cell r="B1682" t="str">
            <v>Finland</v>
          </cell>
          <cell r="G1682">
            <v>1.5</v>
          </cell>
          <cell r="H1682">
            <v>2.5</v>
          </cell>
          <cell r="AK1682">
            <v>0.47025</v>
          </cell>
          <cell r="AL1682">
            <v>1.3062499999999999</v>
          </cell>
          <cell r="AN1682">
            <v>0</v>
          </cell>
          <cell r="AO1682">
            <v>0.12</v>
          </cell>
          <cell r="AP1682">
            <v>30</v>
          </cell>
          <cell r="AQ1682">
            <v>0.21000000000000002</v>
          </cell>
          <cell r="BG1682" t="b">
            <v>0</v>
          </cell>
          <cell r="BO1682" t="b">
            <v>0</v>
          </cell>
          <cell r="CA1682" t="b">
            <v>0</v>
          </cell>
          <cell r="CB1682" t="b">
            <v>0</v>
          </cell>
          <cell r="CD1682" t="b">
            <v>0</v>
          </cell>
          <cell r="CE1682" t="b">
            <v>0</v>
          </cell>
          <cell r="CG1682" t="b">
            <v>0</v>
          </cell>
          <cell r="CH1682" t="b">
            <v>0</v>
          </cell>
          <cell r="CP1682" t="e">
            <v>#N/A</v>
          </cell>
          <cell r="CT1682" t="b">
            <v>0</v>
          </cell>
          <cell r="CV1682" t="b">
            <v>0</v>
          </cell>
          <cell r="CX1682" t="b">
            <v>0</v>
          </cell>
          <cell r="CZ1682" t="b">
            <v>0</v>
          </cell>
          <cell r="DB1682" t="b">
            <v>0</v>
          </cell>
          <cell r="DD1682" t="b">
            <v>0</v>
          </cell>
          <cell r="DF1682" t="b">
            <v>0</v>
          </cell>
          <cell r="DH1682" t="b">
            <v>0</v>
          </cell>
          <cell r="DJ1682" t="b">
            <v>0</v>
          </cell>
          <cell r="DL1682" t="b">
            <v>0</v>
          </cell>
          <cell r="DN1682" t="b">
            <v>0</v>
          </cell>
          <cell r="DP1682" t="b">
            <v>0</v>
          </cell>
          <cell r="DV1682">
            <v>0</v>
          </cell>
          <cell r="DX1682">
            <v>0</v>
          </cell>
          <cell r="DZ1682">
            <v>0</v>
          </cell>
          <cell r="EB1682">
            <v>0</v>
          </cell>
          <cell r="ED1682">
            <v>0</v>
          </cell>
          <cell r="EF1682">
            <v>0</v>
          </cell>
          <cell r="EJ1682">
            <v>0</v>
          </cell>
          <cell r="EL1682">
            <v>0</v>
          </cell>
          <cell r="EN1682">
            <v>0</v>
          </cell>
          <cell r="EP1682">
            <v>0</v>
          </cell>
          <cell r="ER1682">
            <v>0</v>
          </cell>
          <cell r="ET1682">
            <v>0</v>
          </cell>
          <cell r="EX1682">
            <v>0</v>
          </cell>
          <cell r="EZ1682">
            <v>0</v>
          </cell>
          <cell r="FD1682">
            <v>0</v>
          </cell>
          <cell r="FF1682">
            <v>0</v>
          </cell>
        </row>
        <row r="1683">
          <cell r="A1683" t="str">
            <v>LAHTI GT 1</v>
          </cell>
          <cell r="B1683" t="str">
            <v>Finland</v>
          </cell>
          <cell r="G1683">
            <v>5.2450000000000001</v>
          </cell>
          <cell r="H1683">
            <v>10.49</v>
          </cell>
          <cell r="AK1683">
            <v>1.4449974999999999</v>
          </cell>
          <cell r="AL1683">
            <v>5.7799899999999997</v>
          </cell>
          <cell r="AN1683">
            <v>0</v>
          </cell>
          <cell r="AO1683">
            <v>0.20980000000000001</v>
          </cell>
          <cell r="AP1683">
            <v>52.45</v>
          </cell>
          <cell r="AQ1683">
            <v>0.41960000000000003</v>
          </cell>
          <cell r="BG1683" t="b">
            <v>0</v>
          </cell>
          <cell r="BO1683" t="b">
            <v>0</v>
          </cell>
          <cell r="CA1683" t="b">
            <v>0</v>
          </cell>
          <cell r="CB1683" t="b">
            <v>0</v>
          </cell>
          <cell r="CD1683" t="b">
            <v>0</v>
          </cell>
          <cell r="CE1683" t="b">
            <v>0</v>
          </cell>
          <cell r="CG1683" t="b">
            <v>0</v>
          </cell>
          <cell r="CH1683" t="b">
            <v>0</v>
          </cell>
          <cell r="CP1683" t="e">
            <v>#N/A</v>
          </cell>
          <cell r="CT1683" t="b">
            <v>0</v>
          </cell>
          <cell r="CV1683" t="b">
            <v>0</v>
          </cell>
          <cell r="CX1683" t="b">
            <v>0</v>
          </cell>
          <cell r="CZ1683" t="b">
            <v>0</v>
          </cell>
          <cell r="DB1683" t="b">
            <v>0</v>
          </cell>
          <cell r="DD1683" t="b">
            <v>0</v>
          </cell>
          <cell r="DF1683" t="b">
            <v>0</v>
          </cell>
          <cell r="DH1683" t="b">
            <v>0</v>
          </cell>
          <cell r="DJ1683" t="b">
            <v>0</v>
          </cell>
          <cell r="DL1683" t="b">
            <v>0</v>
          </cell>
          <cell r="DN1683" t="b">
            <v>0</v>
          </cell>
          <cell r="DP1683" t="b">
            <v>0</v>
          </cell>
          <cell r="DV1683">
            <v>0</v>
          </cell>
          <cell r="DX1683">
            <v>0</v>
          </cell>
          <cell r="DZ1683">
            <v>0</v>
          </cell>
          <cell r="EB1683">
            <v>0</v>
          </cell>
          <cell r="ED1683">
            <v>0</v>
          </cell>
          <cell r="EF1683">
            <v>0</v>
          </cell>
          <cell r="EJ1683">
            <v>0</v>
          </cell>
          <cell r="EL1683">
            <v>0</v>
          </cell>
          <cell r="EN1683">
            <v>0</v>
          </cell>
          <cell r="EP1683">
            <v>0</v>
          </cell>
          <cell r="ER1683">
            <v>0</v>
          </cell>
          <cell r="ET1683">
            <v>0</v>
          </cell>
          <cell r="EX1683">
            <v>0</v>
          </cell>
          <cell r="EZ1683">
            <v>0</v>
          </cell>
          <cell r="FD1683">
            <v>0</v>
          </cell>
          <cell r="FF1683">
            <v>0</v>
          </cell>
        </row>
        <row r="1684">
          <cell r="A1684" t="str">
            <v>Lieksa</v>
          </cell>
          <cell r="B1684" t="str">
            <v>Finland</v>
          </cell>
          <cell r="G1684">
            <v>6.9</v>
          </cell>
          <cell r="H1684">
            <v>22</v>
          </cell>
          <cell r="AK1684">
            <v>1.5404249999999999</v>
          </cell>
          <cell r="AL1684">
            <v>15.659855072463765</v>
          </cell>
          <cell r="AN1684">
            <v>0</v>
          </cell>
          <cell r="AO1684">
            <v>0.93150000000000011</v>
          </cell>
          <cell r="AP1684">
            <v>189.75</v>
          </cell>
          <cell r="AQ1684">
            <v>0.96600000000000019</v>
          </cell>
          <cell r="BG1684" t="b">
            <v>0</v>
          </cell>
          <cell r="BO1684" t="b">
            <v>0</v>
          </cell>
          <cell r="CA1684" t="b">
            <v>0</v>
          </cell>
          <cell r="CB1684" t="b">
            <v>0</v>
          </cell>
          <cell r="CD1684" t="b">
            <v>0</v>
          </cell>
          <cell r="CE1684" t="b">
            <v>0</v>
          </cell>
          <cell r="CG1684" t="b">
            <v>0</v>
          </cell>
          <cell r="CH1684" t="b">
            <v>0</v>
          </cell>
          <cell r="CP1684" t="e">
            <v>#N/A</v>
          </cell>
          <cell r="CT1684" t="b">
            <v>0</v>
          </cell>
          <cell r="CV1684" t="b">
            <v>0</v>
          </cell>
          <cell r="CX1684" t="b">
            <v>0</v>
          </cell>
          <cell r="CZ1684" t="b">
            <v>0</v>
          </cell>
          <cell r="DB1684" t="b">
            <v>0</v>
          </cell>
          <cell r="DD1684" t="b">
            <v>0</v>
          </cell>
          <cell r="DF1684" t="b">
            <v>0</v>
          </cell>
          <cell r="DH1684" t="b">
            <v>0</v>
          </cell>
          <cell r="DJ1684" t="b">
            <v>0</v>
          </cell>
          <cell r="DL1684" t="b">
            <v>0</v>
          </cell>
          <cell r="DN1684" t="b">
            <v>0</v>
          </cell>
          <cell r="DP1684" t="b">
            <v>0</v>
          </cell>
          <cell r="DV1684">
            <v>0</v>
          </cell>
          <cell r="DX1684">
            <v>0</v>
          </cell>
          <cell r="DZ1684">
            <v>0</v>
          </cell>
          <cell r="EB1684">
            <v>0</v>
          </cell>
          <cell r="ED1684">
            <v>0</v>
          </cell>
          <cell r="EF1684">
            <v>0</v>
          </cell>
          <cell r="EJ1684">
            <v>0</v>
          </cell>
          <cell r="EL1684">
            <v>0</v>
          </cell>
          <cell r="EN1684">
            <v>0</v>
          </cell>
          <cell r="EP1684">
            <v>0</v>
          </cell>
          <cell r="ER1684">
            <v>0</v>
          </cell>
          <cell r="ET1684">
            <v>0</v>
          </cell>
          <cell r="EX1684">
            <v>0</v>
          </cell>
          <cell r="EZ1684">
            <v>0</v>
          </cell>
          <cell r="FD1684">
            <v>0</v>
          </cell>
          <cell r="FF1684">
            <v>0</v>
          </cell>
        </row>
        <row r="1685">
          <cell r="A1685" t="str">
            <v>Lieksa</v>
          </cell>
          <cell r="B1685" t="str">
            <v>Finland</v>
          </cell>
          <cell r="G1685">
            <v>6.9</v>
          </cell>
          <cell r="H1685">
            <v>22</v>
          </cell>
          <cell r="AK1685">
            <v>1.5404249999999999</v>
          </cell>
          <cell r="AL1685">
            <v>15.659855072463765</v>
          </cell>
          <cell r="AN1685">
            <v>0</v>
          </cell>
          <cell r="AO1685">
            <v>0.93150000000000011</v>
          </cell>
          <cell r="AP1685">
            <v>189.75</v>
          </cell>
          <cell r="AQ1685">
            <v>0.96600000000000019</v>
          </cell>
          <cell r="BG1685" t="b">
            <v>0</v>
          </cell>
          <cell r="BO1685" t="b">
            <v>0</v>
          </cell>
          <cell r="CA1685" t="b">
            <v>0</v>
          </cell>
          <cell r="CB1685" t="b">
            <v>0</v>
          </cell>
          <cell r="CD1685" t="b">
            <v>0</v>
          </cell>
          <cell r="CE1685" t="b">
            <v>0</v>
          </cell>
          <cell r="CG1685" t="b">
            <v>0</v>
          </cell>
          <cell r="CH1685" t="b">
            <v>0</v>
          </cell>
          <cell r="CP1685" t="e">
            <v>#N/A</v>
          </cell>
          <cell r="CT1685" t="b">
            <v>0</v>
          </cell>
          <cell r="CV1685" t="b">
            <v>0</v>
          </cell>
          <cell r="CX1685" t="b">
            <v>0</v>
          </cell>
          <cell r="CZ1685" t="b">
            <v>0</v>
          </cell>
          <cell r="DB1685" t="b">
            <v>0</v>
          </cell>
          <cell r="DD1685" t="b">
            <v>0</v>
          </cell>
          <cell r="DF1685" t="b">
            <v>0</v>
          </cell>
          <cell r="DH1685" t="b">
            <v>0</v>
          </cell>
          <cell r="DJ1685" t="b">
            <v>0</v>
          </cell>
          <cell r="DL1685" t="b">
            <v>0</v>
          </cell>
          <cell r="DN1685" t="b">
            <v>0</v>
          </cell>
          <cell r="DP1685" t="b">
            <v>0</v>
          </cell>
          <cell r="DV1685">
            <v>0</v>
          </cell>
          <cell r="DX1685">
            <v>0</v>
          </cell>
          <cell r="DZ1685">
            <v>0</v>
          </cell>
          <cell r="EB1685">
            <v>0</v>
          </cell>
          <cell r="ED1685">
            <v>0</v>
          </cell>
          <cell r="EF1685">
            <v>0</v>
          </cell>
          <cell r="EJ1685">
            <v>0</v>
          </cell>
          <cell r="EL1685">
            <v>0</v>
          </cell>
          <cell r="EN1685">
            <v>0</v>
          </cell>
          <cell r="EP1685">
            <v>0</v>
          </cell>
          <cell r="ER1685">
            <v>0</v>
          </cell>
          <cell r="ET1685">
            <v>0</v>
          </cell>
          <cell r="EX1685">
            <v>0</v>
          </cell>
          <cell r="EZ1685">
            <v>0</v>
          </cell>
          <cell r="FD1685">
            <v>0</v>
          </cell>
          <cell r="FF1685">
            <v>0</v>
          </cell>
        </row>
        <row r="1686">
          <cell r="A1686" t="str">
            <v>LIELAHTI CC</v>
          </cell>
          <cell r="B1686" t="str">
            <v>Finland</v>
          </cell>
          <cell r="G1686">
            <v>134.9</v>
          </cell>
          <cell r="H1686">
            <v>153</v>
          </cell>
          <cell r="AK1686">
            <v>51.262</v>
          </cell>
          <cell r="AL1686">
            <v>65.940845070422526</v>
          </cell>
          <cell r="AN1686">
            <v>0</v>
          </cell>
          <cell r="AO1686">
            <v>10.792</v>
          </cell>
          <cell r="AP1686">
            <v>1349</v>
          </cell>
          <cell r="AQ1686">
            <v>13.490000000000002</v>
          </cell>
          <cell r="BG1686" t="b">
            <v>0</v>
          </cell>
          <cell r="BO1686" t="b">
            <v>0</v>
          </cell>
          <cell r="CA1686" t="b">
            <v>0</v>
          </cell>
          <cell r="CB1686" t="b">
            <v>0</v>
          </cell>
          <cell r="CD1686" t="b">
            <v>0</v>
          </cell>
          <cell r="CE1686" t="b">
            <v>0</v>
          </cell>
          <cell r="CG1686" t="b">
            <v>0</v>
          </cell>
          <cell r="CH1686" t="b">
            <v>0</v>
          </cell>
          <cell r="CP1686" t="e">
            <v>#N/A</v>
          </cell>
          <cell r="CT1686" t="b">
            <v>0</v>
          </cell>
          <cell r="CV1686" t="b">
            <v>0</v>
          </cell>
          <cell r="CX1686" t="b">
            <v>0</v>
          </cell>
          <cell r="CZ1686" t="b">
            <v>0</v>
          </cell>
          <cell r="DB1686" t="b">
            <v>0</v>
          </cell>
          <cell r="DD1686" t="b">
            <v>0</v>
          </cell>
          <cell r="DF1686" t="b">
            <v>0</v>
          </cell>
          <cell r="DH1686" t="b">
            <v>0</v>
          </cell>
          <cell r="DJ1686" t="b">
            <v>0</v>
          </cell>
          <cell r="DL1686" t="b">
            <v>0</v>
          </cell>
          <cell r="DN1686" t="b">
            <v>0</v>
          </cell>
          <cell r="DP1686" t="b">
            <v>0</v>
          </cell>
          <cell r="DV1686">
            <v>0</v>
          </cell>
          <cell r="DX1686">
            <v>0</v>
          </cell>
          <cell r="DZ1686">
            <v>0</v>
          </cell>
          <cell r="EB1686">
            <v>0</v>
          </cell>
          <cell r="ED1686">
            <v>0</v>
          </cell>
          <cell r="EF1686">
            <v>0</v>
          </cell>
          <cell r="EJ1686">
            <v>0</v>
          </cell>
          <cell r="EL1686">
            <v>0</v>
          </cell>
          <cell r="EN1686">
            <v>0</v>
          </cell>
          <cell r="EP1686">
            <v>0</v>
          </cell>
          <cell r="ER1686">
            <v>0</v>
          </cell>
          <cell r="ET1686">
            <v>0</v>
          </cell>
          <cell r="EX1686">
            <v>0</v>
          </cell>
          <cell r="EZ1686">
            <v>0</v>
          </cell>
          <cell r="FD1686">
            <v>0</v>
          </cell>
          <cell r="FF1686">
            <v>0</v>
          </cell>
        </row>
        <row r="1687">
          <cell r="A1687" t="str">
            <v>LIELAHTI CC</v>
          </cell>
          <cell r="B1687" t="str">
            <v>Finland</v>
          </cell>
          <cell r="G1687">
            <v>134.9</v>
          </cell>
          <cell r="H1687">
            <v>153</v>
          </cell>
          <cell r="AK1687">
            <v>51.262</v>
          </cell>
          <cell r="AL1687">
            <v>65.940845070422526</v>
          </cell>
          <cell r="AN1687">
            <v>0</v>
          </cell>
          <cell r="AO1687">
            <v>10.792</v>
          </cell>
          <cell r="AP1687">
            <v>1349</v>
          </cell>
          <cell r="AQ1687">
            <v>13.490000000000002</v>
          </cell>
          <cell r="BG1687" t="b">
            <v>0</v>
          </cell>
          <cell r="BO1687" t="b">
            <v>0</v>
          </cell>
          <cell r="CA1687" t="b">
            <v>0</v>
          </cell>
          <cell r="CB1687" t="b">
            <v>0</v>
          </cell>
          <cell r="CD1687" t="b">
            <v>0</v>
          </cell>
          <cell r="CE1687" t="b">
            <v>0</v>
          </cell>
          <cell r="CG1687" t="b">
            <v>0</v>
          </cell>
          <cell r="CH1687" t="b">
            <v>0</v>
          </cell>
          <cell r="CP1687" t="e">
            <v>#N/A</v>
          </cell>
          <cell r="CT1687" t="b">
            <v>0</v>
          </cell>
          <cell r="CV1687" t="b">
            <v>0</v>
          </cell>
          <cell r="CX1687" t="b">
            <v>0</v>
          </cell>
          <cell r="CZ1687" t="b">
            <v>0</v>
          </cell>
          <cell r="DB1687" t="b">
            <v>0</v>
          </cell>
          <cell r="DD1687" t="b">
            <v>0</v>
          </cell>
          <cell r="DF1687" t="b">
            <v>0</v>
          </cell>
          <cell r="DH1687" t="b">
            <v>0</v>
          </cell>
          <cell r="DJ1687" t="b">
            <v>0</v>
          </cell>
          <cell r="DL1687" t="b">
            <v>0</v>
          </cell>
          <cell r="DN1687" t="b">
            <v>0</v>
          </cell>
          <cell r="DP1687" t="b">
            <v>0</v>
          </cell>
          <cell r="DV1687">
            <v>0</v>
          </cell>
          <cell r="DX1687">
            <v>0</v>
          </cell>
          <cell r="DZ1687">
            <v>0</v>
          </cell>
          <cell r="EB1687">
            <v>0</v>
          </cell>
          <cell r="ED1687">
            <v>0</v>
          </cell>
          <cell r="EF1687">
            <v>0</v>
          </cell>
          <cell r="EJ1687">
            <v>0</v>
          </cell>
          <cell r="EL1687">
            <v>0</v>
          </cell>
          <cell r="EN1687">
            <v>0</v>
          </cell>
          <cell r="EP1687">
            <v>0</v>
          </cell>
          <cell r="ER1687">
            <v>0</v>
          </cell>
          <cell r="ET1687">
            <v>0</v>
          </cell>
          <cell r="EX1687">
            <v>0</v>
          </cell>
          <cell r="EZ1687">
            <v>0</v>
          </cell>
          <cell r="FD1687">
            <v>0</v>
          </cell>
          <cell r="FF1687">
            <v>0</v>
          </cell>
        </row>
        <row r="1688">
          <cell r="A1688" t="str">
            <v>LOVIISA GT 1-2</v>
          </cell>
          <cell r="B1688" t="str">
            <v>Finland</v>
          </cell>
          <cell r="G1688">
            <v>40</v>
          </cell>
          <cell r="H1688">
            <v>0</v>
          </cell>
          <cell r="AK1688">
            <v>10.26</v>
          </cell>
          <cell r="AL1688">
            <v>0</v>
          </cell>
          <cell r="AN1688">
            <v>0</v>
          </cell>
          <cell r="AO1688">
            <v>1.6</v>
          </cell>
          <cell r="AP1688">
            <v>600</v>
          </cell>
          <cell r="AQ1688">
            <v>3.2</v>
          </cell>
          <cell r="BG1688" t="b">
            <v>0</v>
          </cell>
          <cell r="BO1688" t="b">
            <v>0</v>
          </cell>
          <cell r="CA1688" t="b">
            <v>0</v>
          </cell>
          <cell r="CB1688" t="b">
            <v>0</v>
          </cell>
          <cell r="CD1688" t="b">
            <v>0</v>
          </cell>
          <cell r="CE1688" t="b">
            <v>0</v>
          </cell>
          <cell r="CG1688" t="b">
            <v>0</v>
          </cell>
          <cell r="CH1688" t="b">
            <v>0</v>
          </cell>
          <cell r="CP1688" t="e">
            <v>#N/A</v>
          </cell>
          <cell r="CT1688" t="b">
            <v>0</v>
          </cell>
          <cell r="CV1688" t="b">
            <v>0</v>
          </cell>
          <cell r="CX1688" t="b">
            <v>0</v>
          </cell>
          <cell r="CZ1688" t="b">
            <v>0</v>
          </cell>
          <cell r="DB1688" t="b">
            <v>0</v>
          </cell>
          <cell r="DD1688" t="b">
            <v>0</v>
          </cell>
          <cell r="DF1688" t="b">
            <v>0</v>
          </cell>
          <cell r="DH1688" t="b">
            <v>0</v>
          </cell>
          <cell r="DJ1688" t="b">
            <v>0</v>
          </cell>
          <cell r="DL1688" t="b">
            <v>0</v>
          </cell>
          <cell r="DN1688" t="b">
            <v>0</v>
          </cell>
          <cell r="DP1688" t="b">
            <v>0</v>
          </cell>
          <cell r="DV1688">
            <v>0</v>
          </cell>
          <cell r="DX1688">
            <v>0</v>
          </cell>
          <cell r="DZ1688">
            <v>0</v>
          </cell>
          <cell r="EB1688">
            <v>0</v>
          </cell>
          <cell r="ED1688">
            <v>0</v>
          </cell>
          <cell r="EF1688">
            <v>0</v>
          </cell>
          <cell r="EJ1688">
            <v>0</v>
          </cell>
          <cell r="EL1688">
            <v>0</v>
          </cell>
          <cell r="EN1688">
            <v>0</v>
          </cell>
          <cell r="EP1688">
            <v>0</v>
          </cell>
          <cell r="ER1688">
            <v>0</v>
          </cell>
          <cell r="ET1688">
            <v>0</v>
          </cell>
          <cell r="EX1688">
            <v>0</v>
          </cell>
          <cell r="EZ1688">
            <v>0</v>
          </cell>
          <cell r="FD1688">
            <v>0</v>
          </cell>
          <cell r="FF1688">
            <v>0</v>
          </cell>
        </row>
        <row r="1689">
          <cell r="A1689" t="str">
            <v>LOVIISA GT 1-2</v>
          </cell>
          <cell r="B1689" t="str">
            <v>Finland</v>
          </cell>
          <cell r="G1689">
            <v>40</v>
          </cell>
          <cell r="H1689">
            <v>0</v>
          </cell>
          <cell r="AK1689">
            <v>10.26</v>
          </cell>
          <cell r="AL1689">
            <v>0</v>
          </cell>
          <cell r="AN1689">
            <v>0</v>
          </cell>
          <cell r="AO1689">
            <v>1.6</v>
          </cell>
          <cell r="AP1689">
            <v>600</v>
          </cell>
          <cell r="AQ1689">
            <v>3.2</v>
          </cell>
          <cell r="BG1689" t="b">
            <v>0</v>
          </cell>
          <cell r="BO1689" t="b">
            <v>0</v>
          </cell>
          <cell r="CA1689" t="b">
            <v>0</v>
          </cell>
          <cell r="CB1689" t="b">
            <v>0</v>
          </cell>
          <cell r="CD1689" t="b">
            <v>0</v>
          </cell>
          <cell r="CE1689" t="b">
            <v>0</v>
          </cell>
          <cell r="CG1689" t="b">
            <v>0</v>
          </cell>
          <cell r="CH1689" t="b">
            <v>0</v>
          </cell>
          <cell r="CP1689" t="e">
            <v>#N/A</v>
          </cell>
          <cell r="CT1689" t="b">
            <v>0</v>
          </cell>
          <cell r="CV1689" t="b">
            <v>0</v>
          </cell>
          <cell r="CX1689" t="b">
            <v>0</v>
          </cell>
          <cell r="CZ1689" t="b">
            <v>0</v>
          </cell>
          <cell r="DB1689" t="b">
            <v>0</v>
          </cell>
          <cell r="DD1689" t="b">
            <v>0</v>
          </cell>
          <cell r="DF1689" t="b">
            <v>0</v>
          </cell>
          <cell r="DH1689" t="b">
            <v>0</v>
          </cell>
          <cell r="DJ1689" t="b">
            <v>0</v>
          </cell>
          <cell r="DL1689" t="b">
            <v>0</v>
          </cell>
          <cell r="DN1689" t="b">
            <v>0</v>
          </cell>
          <cell r="DP1689" t="b">
            <v>0</v>
          </cell>
          <cell r="DV1689">
            <v>0</v>
          </cell>
          <cell r="DX1689">
            <v>0</v>
          </cell>
          <cell r="DZ1689">
            <v>0</v>
          </cell>
          <cell r="EB1689">
            <v>0</v>
          </cell>
          <cell r="ED1689">
            <v>0</v>
          </cell>
          <cell r="EF1689">
            <v>0</v>
          </cell>
          <cell r="EJ1689">
            <v>0</v>
          </cell>
          <cell r="EL1689">
            <v>0</v>
          </cell>
          <cell r="EN1689">
            <v>0</v>
          </cell>
          <cell r="EP1689">
            <v>0</v>
          </cell>
          <cell r="ER1689">
            <v>0</v>
          </cell>
          <cell r="ET1689">
            <v>0</v>
          </cell>
          <cell r="EX1689">
            <v>0</v>
          </cell>
          <cell r="EZ1689">
            <v>0</v>
          </cell>
          <cell r="FD1689">
            <v>0</v>
          </cell>
          <cell r="FF1689">
            <v>0</v>
          </cell>
        </row>
        <row r="1690">
          <cell r="A1690" t="str">
            <v>MARIEHAMM GT 1</v>
          </cell>
          <cell r="B1690" t="str">
            <v>Finland</v>
          </cell>
          <cell r="G1690">
            <v>12.3</v>
          </cell>
          <cell r="H1690">
            <v>0</v>
          </cell>
          <cell r="AK1690">
            <v>2.9212500000000001</v>
          </cell>
          <cell r="AL1690">
            <v>0</v>
          </cell>
          <cell r="AN1690">
            <v>0</v>
          </cell>
          <cell r="AO1690">
            <v>0.49200000000000005</v>
          </cell>
          <cell r="AP1690">
            <v>184.5</v>
          </cell>
          <cell r="AQ1690">
            <v>0.9840000000000001</v>
          </cell>
          <cell r="BG1690" t="b">
            <v>0</v>
          </cell>
          <cell r="BO1690" t="b">
            <v>0</v>
          </cell>
          <cell r="CA1690" t="b">
            <v>0</v>
          </cell>
          <cell r="CB1690" t="b">
            <v>0</v>
          </cell>
          <cell r="CD1690" t="b">
            <v>0</v>
          </cell>
          <cell r="CE1690" t="b">
            <v>0</v>
          </cell>
          <cell r="CG1690" t="b">
            <v>0</v>
          </cell>
          <cell r="CH1690" t="b">
            <v>0</v>
          </cell>
          <cell r="CP1690" t="e">
            <v>#N/A</v>
          </cell>
          <cell r="CT1690" t="b">
            <v>0</v>
          </cell>
          <cell r="CV1690" t="b">
            <v>0</v>
          </cell>
          <cell r="CX1690" t="b">
            <v>0</v>
          </cell>
          <cell r="CZ1690" t="b">
            <v>0</v>
          </cell>
          <cell r="DB1690" t="b">
            <v>0</v>
          </cell>
          <cell r="DD1690" t="b">
            <v>0</v>
          </cell>
          <cell r="DF1690" t="b">
            <v>0</v>
          </cell>
          <cell r="DH1690" t="b">
            <v>0</v>
          </cell>
          <cell r="DJ1690" t="b">
            <v>0</v>
          </cell>
          <cell r="DL1690" t="b">
            <v>0</v>
          </cell>
          <cell r="DN1690" t="b">
            <v>0</v>
          </cell>
          <cell r="DP1690" t="b">
            <v>0</v>
          </cell>
          <cell r="DV1690">
            <v>0</v>
          </cell>
          <cell r="DX1690">
            <v>0</v>
          </cell>
          <cell r="DZ1690">
            <v>0</v>
          </cell>
          <cell r="EB1690">
            <v>0</v>
          </cell>
          <cell r="ED1690">
            <v>0</v>
          </cell>
          <cell r="EF1690">
            <v>0</v>
          </cell>
          <cell r="EJ1690">
            <v>0</v>
          </cell>
          <cell r="EL1690">
            <v>0</v>
          </cell>
          <cell r="EN1690">
            <v>0</v>
          </cell>
          <cell r="EP1690">
            <v>0</v>
          </cell>
          <cell r="ER1690">
            <v>0</v>
          </cell>
          <cell r="ET1690">
            <v>0</v>
          </cell>
          <cell r="EX1690">
            <v>0</v>
          </cell>
          <cell r="EZ1690">
            <v>0</v>
          </cell>
          <cell r="FD1690">
            <v>0</v>
          </cell>
          <cell r="FF1690">
            <v>0</v>
          </cell>
        </row>
        <row r="1691">
          <cell r="A1691" t="str">
            <v>MARIEHAMM GT 1</v>
          </cell>
          <cell r="B1691" t="str">
            <v>Finland</v>
          </cell>
          <cell r="G1691">
            <v>12.3</v>
          </cell>
          <cell r="H1691">
            <v>0</v>
          </cell>
          <cell r="AK1691">
            <v>2.9212500000000001</v>
          </cell>
          <cell r="AL1691">
            <v>0</v>
          </cell>
          <cell r="AN1691">
            <v>0</v>
          </cell>
          <cell r="AO1691">
            <v>0.49200000000000005</v>
          </cell>
          <cell r="AP1691">
            <v>184.5</v>
          </cell>
          <cell r="AQ1691">
            <v>0.9840000000000001</v>
          </cell>
          <cell r="BG1691" t="b">
            <v>0</v>
          </cell>
          <cell r="BO1691" t="b">
            <v>0</v>
          </cell>
          <cell r="CA1691" t="b">
            <v>0</v>
          </cell>
          <cell r="CB1691" t="b">
            <v>0</v>
          </cell>
          <cell r="CD1691" t="b">
            <v>0</v>
          </cell>
          <cell r="CE1691" t="b">
            <v>0</v>
          </cell>
          <cell r="CG1691" t="b">
            <v>0</v>
          </cell>
          <cell r="CH1691" t="b">
            <v>0</v>
          </cell>
          <cell r="CP1691" t="e">
            <v>#N/A</v>
          </cell>
          <cell r="CT1691" t="b">
            <v>0</v>
          </cell>
          <cell r="CV1691" t="b">
            <v>0</v>
          </cell>
          <cell r="CX1691" t="b">
            <v>0</v>
          </cell>
          <cell r="CZ1691" t="b">
            <v>0</v>
          </cell>
          <cell r="DB1691" t="b">
            <v>0</v>
          </cell>
          <cell r="DD1691" t="b">
            <v>0</v>
          </cell>
          <cell r="DF1691" t="b">
            <v>0</v>
          </cell>
          <cell r="DH1691" t="b">
            <v>0</v>
          </cell>
          <cell r="DJ1691" t="b">
            <v>0</v>
          </cell>
          <cell r="DL1691" t="b">
            <v>0</v>
          </cell>
          <cell r="DN1691" t="b">
            <v>0</v>
          </cell>
          <cell r="DP1691" t="b">
            <v>0</v>
          </cell>
          <cell r="DV1691">
            <v>0</v>
          </cell>
          <cell r="DX1691">
            <v>0</v>
          </cell>
          <cell r="DZ1691">
            <v>0</v>
          </cell>
          <cell r="EB1691">
            <v>0</v>
          </cell>
          <cell r="ED1691">
            <v>0</v>
          </cell>
          <cell r="EF1691">
            <v>0</v>
          </cell>
          <cell r="EJ1691">
            <v>0</v>
          </cell>
          <cell r="EL1691">
            <v>0</v>
          </cell>
          <cell r="EN1691">
            <v>0</v>
          </cell>
          <cell r="EP1691">
            <v>0</v>
          </cell>
          <cell r="ER1691">
            <v>0</v>
          </cell>
          <cell r="ET1691">
            <v>0</v>
          </cell>
          <cell r="EX1691">
            <v>0</v>
          </cell>
          <cell r="EZ1691">
            <v>0</v>
          </cell>
          <cell r="FD1691">
            <v>0</v>
          </cell>
          <cell r="FF1691">
            <v>0</v>
          </cell>
        </row>
        <row r="1692">
          <cell r="A1692" t="str">
            <v>MARIEHAMM GT 2</v>
          </cell>
          <cell r="B1692" t="str">
            <v>Finland</v>
          </cell>
          <cell r="G1692">
            <v>12.3</v>
          </cell>
          <cell r="H1692">
            <v>0</v>
          </cell>
          <cell r="AK1692">
            <v>3.5055000000000001</v>
          </cell>
          <cell r="AL1692">
            <v>0</v>
          </cell>
          <cell r="AN1692">
            <v>0</v>
          </cell>
          <cell r="AO1692">
            <v>0.49200000000000005</v>
          </cell>
          <cell r="AP1692">
            <v>184.5</v>
          </cell>
          <cell r="AQ1692">
            <v>0.9840000000000001</v>
          </cell>
          <cell r="BG1692" t="b">
            <v>0</v>
          </cell>
          <cell r="BO1692" t="b">
            <v>0</v>
          </cell>
          <cell r="CA1692" t="b">
            <v>0</v>
          </cell>
          <cell r="CB1692" t="b">
            <v>0</v>
          </cell>
          <cell r="CD1692" t="b">
            <v>0</v>
          </cell>
          <cell r="CE1692" t="b">
            <v>0</v>
          </cell>
          <cell r="CG1692" t="b">
            <v>0</v>
          </cell>
          <cell r="CH1692" t="b">
            <v>0</v>
          </cell>
          <cell r="CP1692" t="e">
            <v>#N/A</v>
          </cell>
          <cell r="CT1692" t="b">
            <v>0</v>
          </cell>
          <cell r="CV1692" t="b">
            <v>0</v>
          </cell>
          <cell r="CX1692" t="b">
            <v>0</v>
          </cell>
          <cell r="CZ1692" t="b">
            <v>0</v>
          </cell>
          <cell r="DB1692" t="b">
            <v>0</v>
          </cell>
          <cell r="DD1692" t="b">
            <v>0</v>
          </cell>
          <cell r="DF1692" t="b">
            <v>0</v>
          </cell>
          <cell r="DH1692" t="b">
            <v>0</v>
          </cell>
          <cell r="DJ1692" t="b">
            <v>0</v>
          </cell>
          <cell r="DL1692" t="b">
            <v>0</v>
          </cell>
          <cell r="DN1692" t="b">
            <v>0</v>
          </cell>
          <cell r="DP1692" t="b">
            <v>0</v>
          </cell>
          <cell r="DV1692">
            <v>0</v>
          </cell>
          <cell r="DX1692">
            <v>0</v>
          </cell>
          <cell r="DZ1692">
            <v>0</v>
          </cell>
          <cell r="EB1692">
            <v>0</v>
          </cell>
          <cell r="ED1692">
            <v>0</v>
          </cell>
          <cell r="EF1692">
            <v>0</v>
          </cell>
          <cell r="EJ1692">
            <v>0</v>
          </cell>
          <cell r="EL1692">
            <v>0</v>
          </cell>
          <cell r="EN1692">
            <v>0</v>
          </cell>
          <cell r="EP1692">
            <v>0</v>
          </cell>
          <cell r="ER1692">
            <v>0</v>
          </cell>
          <cell r="ET1692">
            <v>0</v>
          </cell>
          <cell r="EX1692">
            <v>0</v>
          </cell>
          <cell r="EZ1692">
            <v>0</v>
          </cell>
          <cell r="FD1692">
            <v>0</v>
          </cell>
          <cell r="FF1692">
            <v>0</v>
          </cell>
        </row>
        <row r="1693">
          <cell r="A1693" t="str">
            <v>MARIEHAMM GT 2</v>
          </cell>
          <cell r="B1693" t="str">
            <v>Finland</v>
          </cell>
          <cell r="G1693">
            <v>12.3</v>
          </cell>
          <cell r="H1693">
            <v>0</v>
          </cell>
          <cell r="AK1693">
            <v>3.5055000000000001</v>
          </cell>
          <cell r="AL1693">
            <v>0</v>
          </cell>
          <cell r="AN1693">
            <v>0</v>
          </cell>
          <cell r="AO1693">
            <v>0.49200000000000005</v>
          </cell>
          <cell r="AP1693">
            <v>184.5</v>
          </cell>
          <cell r="AQ1693">
            <v>0.9840000000000001</v>
          </cell>
          <cell r="BG1693" t="b">
            <v>0</v>
          </cell>
          <cell r="BO1693" t="b">
            <v>0</v>
          </cell>
          <cell r="CA1693" t="b">
            <v>0</v>
          </cell>
          <cell r="CB1693" t="b">
            <v>0</v>
          </cell>
          <cell r="CD1693" t="b">
            <v>0</v>
          </cell>
          <cell r="CE1693" t="b">
            <v>0</v>
          </cell>
          <cell r="CG1693" t="b">
            <v>0</v>
          </cell>
          <cell r="CH1693" t="b">
            <v>0</v>
          </cell>
          <cell r="CP1693" t="e">
            <v>#N/A</v>
          </cell>
          <cell r="CT1693" t="b">
            <v>0</v>
          </cell>
          <cell r="CV1693" t="b">
            <v>0</v>
          </cell>
          <cell r="CX1693" t="b">
            <v>0</v>
          </cell>
          <cell r="CZ1693" t="b">
            <v>0</v>
          </cell>
          <cell r="DB1693" t="b">
            <v>0</v>
          </cell>
          <cell r="DD1693" t="b">
            <v>0</v>
          </cell>
          <cell r="DF1693" t="b">
            <v>0</v>
          </cell>
          <cell r="DH1693" t="b">
            <v>0</v>
          </cell>
          <cell r="DJ1693" t="b">
            <v>0</v>
          </cell>
          <cell r="DL1693" t="b">
            <v>0</v>
          </cell>
          <cell r="DN1693" t="b">
            <v>0</v>
          </cell>
          <cell r="DP1693" t="b">
            <v>0</v>
          </cell>
          <cell r="DV1693">
            <v>0</v>
          </cell>
          <cell r="DX1693">
            <v>0</v>
          </cell>
          <cell r="DZ1693">
            <v>0</v>
          </cell>
          <cell r="EB1693">
            <v>0</v>
          </cell>
          <cell r="ED1693">
            <v>0</v>
          </cell>
          <cell r="EF1693">
            <v>0</v>
          </cell>
          <cell r="EJ1693">
            <v>0</v>
          </cell>
          <cell r="EL1693">
            <v>0</v>
          </cell>
          <cell r="EN1693">
            <v>0</v>
          </cell>
          <cell r="EP1693">
            <v>0</v>
          </cell>
          <cell r="ER1693">
            <v>0</v>
          </cell>
          <cell r="ET1693">
            <v>0</v>
          </cell>
          <cell r="EX1693">
            <v>0</v>
          </cell>
          <cell r="EZ1693">
            <v>0</v>
          </cell>
          <cell r="FD1693">
            <v>0</v>
          </cell>
          <cell r="FF1693">
            <v>0</v>
          </cell>
        </row>
        <row r="1694">
          <cell r="A1694" t="str">
            <v>MARTINLAAKSO 1</v>
          </cell>
          <cell r="B1694" t="str">
            <v>Finland</v>
          </cell>
          <cell r="G1694">
            <v>60</v>
          </cell>
          <cell r="H1694">
            <v>109.28571428571428</v>
          </cell>
          <cell r="AK1694">
            <v>17.099999999999998</v>
          </cell>
          <cell r="AL1694">
            <v>56.730994897959164</v>
          </cell>
          <cell r="AN1694">
            <v>0</v>
          </cell>
          <cell r="AO1694">
            <v>4.8</v>
          </cell>
          <cell r="AP1694">
            <v>900</v>
          </cell>
          <cell r="AQ1694">
            <v>8.4</v>
          </cell>
          <cell r="BG1694" t="b">
            <v>0</v>
          </cell>
          <cell r="BO1694" t="b">
            <v>0</v>
          </cell>
          <cell r="CA1694" t="b">
            <v>0</v>
          </cell>
          <cell r="CB1694" t="b">
            <v>0</v>
          </cell>
          <cell r="CD1694" t="b">
            <v>0</v>
          </cell>
          <cell r="CE1694" t="b">
            <v>0</v>
          </cell>
          <cell r="CG1694" t="b">
            <v>0</v>
          </cell>
          <cell r="CH1694" t="b">
            <v>0</v>
          </cell>
          <cell r="CP1694" t="e">
            <v>#N/A</v>
          </cell>
          <cell r="CT1694" t="b">
            <v>0</v>
          </cell>
          <cell r="CV1694" t="b">
            <v>0</v>
          </cell>
          <cell r="CX1694" t="b">
            <v>0</v>
          </cell>
          <cell r="CZ1694" t="b">
            <v>0</v>
          </cell>
          <cell r="DB1694" t="b">
            <v>0</v>
          </cell>
          <cell r="DD1694" t="b">
            <v>0</v>
          </cell>
          <cell r="DF1694" t="b">
            <v>0</v>
          </cell>
          <cell r="DH1694" t="b">
            <v>0</v>
          </cell>
          <cell r="DJ1694" t="b">
            <v>0</v>
          </cell>
          <cell r="DL1694" t="b">
            <v>0</v>
          </cell>
          <cell r="DN1694" t="b">
            <v>0</v>
          </cell>
          <cell r="DP1694" t="b">
            <v>0</v>
          </cell>
          <cell r="DV1694">
            <v>0</v>
          </cell>
          <cell r="DX1694">
            <v>0</v>
          </cell>
          <cell r="DZ1694">
            <v>0</v>
          </cell>
          <cell r="EB1694">
            <v>0</v>
          </cell>
          <cell r="ED1694">
            <v>0</v>
          </cell>
          <cell r="EF1694">
            <v>0</v>
          </cell>
          <cell r="EJ1694">
            <v>0</v>
          </cell>
          <cell r="EL1694">
            <v>0</v>
          </cell>
          <cell r="EN1694">
            <v>0</v>
          </cell>
          <cell r="EP1694">
            <v>0</v>
          </cell>
          <cell r="ER1694">
            <v>0</v>
          </cell>
          <cell r="ET1694">
            <v>0</v>
          </cell>
          <cell r="EX1694">
            <v>0</v>
          </cell>
          <cell r="EZ1694">
            <v>0</v>
          </cell>
          <cell r="FD1694">
            <v>0</v>
          </cell>
          <cell r="FF1694">
            <v>0</v>
          </cell>
        </row>
        <row r="1695">
          <cell r="A1695" t="str">
            <v>MARTINLAAKSO 2</v>
          </cell>
          <cell r="B1695" t="str">
            <v>Finland</v>
          </cell>
          <cell r="G1695">
            <v>80</v>
          </cell>
          <cell r="H1695">
            <v>145.71428571428569</v>
          </cell>
          <cell r="AK1695">
            <v>22.799999999999997</v>
          </cell>
          <cell r="AL1695">
            <v>75.641326530612218</v>
          </cell>
          <cell r="AN1695">
            <v>0</v>
          </cell>
          <cell r="AO1695">
            <v>12.608000000000001</v>
          </cell>
          <cell r="AP1695">
            <v>1988</v>
          </cell>
          <cell r="AQ1695">
            <v>11.200000000000001</v>
          </cell>
          <cell r="BG1695" t="b">
            <v>0</v>
          </cell>
          <cell r="BO1695" t="b">
            <v>0</v>
          </cell>
          <cell r="CA1695" t="b">
            <v>0</v>
          </cell>
          <cell r="CB1695" t="b">
            <v>0</v>
          </cell>
          <cell r="CD1695" t="b">
            <v>0</v>
          </cell>
          <cell r="CE1695" t="b">
            <v>0</v>
          </cell>
          <cell r="CG1695" t="b">
            <v>0</v>
          </cell>
          <cell r="CH1695" t="b">
            <v>0</v>
          </cell>
          <cell r="CP1695" t="e">
            <v>#N/A</v>
          </cell>
          <cell r="CT1695" t="b">
            <v>0</v>
          </cell>
          <cell r="CV1695" t="b">
            <v>0</v>
          </cell>
          <cell r="CX1695" t="b">
            <v>0</v>
          </cell>
          <cell r="CZ1695" t="b">
            <v>0</v>
          </cell>
          <cell r="DB1695" t="b">
            <v>0</v>
          </cell>
          <cell r="DD1695" t="b">
            <v>0</v>
          </cell>
          <cell r="DF1695" t="b">
            <v>0</v>
          </cell>
          <cell r="DH1695" t="b">
            <v>0</v>
          </cell>
          <cell r="DJ1695" t="b">
            <v>0</v>
          </cell>
          <cell r="DL1695" t="b">
            <v>0</v>
          </cell>
          <cell r="DN1695" t="b">
            <v>0</v>
          </cell>
          <cell r="DP1695" t="b">
            <v>0</v>
          </cell>
          <cell r="DV1695">
            <v>0</v>
          </cell>
          <cell r="DX1695">
            <v>0</v>
          </cell>
          <cell r="DZ1695">
            <v>0</v>
          </cell>
          <cell r="EB1695">
            <v>0</v>
          </cell>
          <cell r="ED1695">
            <v>0</v>
          </cell>
          <cell r="EF1695">
            <v>0</v>
          </cell>
          <cell r="EJ1695">
            <v>0</v>
          </cell>
          <cell r="EL1695">
            <v>0</v>
          </cell>
          <cell r="EN1695">
            <v>0</v>
          </cell>
          <cell r="EP1695">
            <v>0</v>
          </cell>
          <cell r="ER1695">
            <v>0</v>
          </cell>
          <cell r="ET1695">
            <v>0</v>
          </cell>
          <cell r="EX1695">
            <v>0</v>
          </cell>
          <cell r="EZ1695">
            <v>0</v>
          </cell>
          <cell r="FD1695">
            <v>0</v>
          </cell>
          <cell r="FF1695">
            <v>0</v>
          </cell>
        </row>
        <row r="1696">
          <cell r="A1696" t="str">
            <v>MARTINLAAKSO 2</v>
          </cell>
          <cell r="B1696" t="str">
            <v>Finland</v>
          </cell>
          <cell r="G1696">
            <v>80</v>
          </cell>
          <cell r="H1696">
            <v>145.71428571428569</v>
          </cell>
          <cell r="AK1696">
            <v>22.799999999999997</v>
          </cell>
          <cell r="AL1696">
            <v>75.641326530612218</v>
          </cell>
          <cell r="AN1696">
            <v>0</v>
          </cell>
          <cell r="AO1696">
            <v>12.608000000000001</v>
          </cell>
          <cell r="AP1696">
            <v>1988</v>
          </cell>
          <cell r="AQ1696">
            <v>11.200000000000001</v>
          </cell>
          <cell r="BG1696" t="b">
            <v>0</v>
          </cell>
          <cell r="BO1696" t="b">
            <v>0</v>
          </cell>
          <cell r="CA1696" t="b">
            <v>0</v>
          </cell>
          <cell r="CB1696" t="b">
            <v>0</v>
          </cell>
          <cell r="CD1696" t="b">
            <v>0</v>
          </cell>
          <cell r="CE1696" t="b">
            <v>0</v>
          </cell>
          <cell r="CG1696" t="b">
            <v>0</v>
          </cell>
          <cell r="CH1696" t="b">
            <v>0</v>
          </cell>
          <cell r="CP1696" t="e">
            <v>#N/A</v>
          </cell>
          <cell r="CT1696" t="b">
            <v>0</v>
          </cell>
          <cell r="CV1696" t="b">
            <v>0</v>
          </cell>
          <cell r="CX1696" t="b">
            <v>0</v>
          </cell>
          <cell r="CZ1696" t="b">
            <v>0</v>
          </cell>
          <cell r="DB1696" t="b">
            <v>0</v>
          </cell>
          <cell r="DD1696" t="b">
            <v>0</v>
          </cell>
          <cell r="DF1696" t="b">
            <v>0</v>
          </cell>
          <cell r="DH1696" t="b">
            <v>0</v>
          </cell>
          <cell r="DJ1696" t="b">
            <v>0</v>
          </cell>
          <cell r="DL1696" t="b">
            <v>0</v>
          </cell>
          <cell r="DN1696" t="b">
            <v>0</v>
          </cell>
          <cell r="DP1696" t="b">
            <v>0</v>
          </cell>
          <cell r="DV1696">
            <v>0</v>
          </cell>
          <cell r="DX1696">
            <v>0</v>
          </cell>
          <cell r="DZ1696">
            <v>0</v>
          </cell>
          <cell r="EB1696">
            <v>0</v>
          </cell>
          <cell r="ED1696">
            <v>0</v>
          </cell>
          <cell r="EF1696">
            <v>0</v>
          </cell>
          <cell r="EJ1696">
            <v>0</v>
          </cell>
          <cell r="EL1696">
            <v>0</v>
          </cell>
          <cell r="EN1696">
            <v>0</v>
          </cell>
          <cell r="EP1696">
            <v>0</v>
          </cell>
          <cell r="ER1696">
            <v>0</v>
          </cell>
          <cell r="ET1696">
            <v>0</v>
          </cell>
          <cell r="EX1696">
            <v>0</v>
          </cell>
          <cell r="EZ1696">
            <v>0</v>
          </cell>
          <cell r="FD1696">
            <v>0</v>
          </cell>
          <cell r="FF1696">
            <v>0</v>
          </cell>
        </row>
        <row r="1697">
          <cell r="A1697" t="str">
            <v>MARTINLAAKSO GT 1</v>
          </cell>
          <cell r="B1697" t="str">
            <v>Finland</v>
          </cell>
          <cell r="G1697">
            <v>57</v>
          </cell>
          <cell r="H1697">
            <v>114</v>
          </cell>
          <cell r="AK1697">
            <v>15.703499999999998</v>
          </cell>
          <cell r="AL1697">
            <v>62.813999999999993</v>
          </cell>
          <cell r="AN1697">
            <v>0</v>
          </cell>
          <cell r="AO1697">
            <v>2.2800000000000002</v>
          </cell>
          <cell r="AP1697">
            <v>570</v>
          </cell>
          <cell r="AQ1697">
            <v>4.5600000000000005</v>
          </cell>
          <cell r="BG1697" t="b">
            <v>0</v>
          </cell>
          <cell r="BO1697" t="b">
            <v>0</v>
          </cell>
          <cell r="CA1697" t="b">
            <v>0</v>
          </cell>
          <cell r="CB1697" t="b">
            <v>0</v>
          </cell>
          <cell r="CD1697" t="b">
            <v>0</v>
          </cell>
          <cell r="CE1697" t="b">
            <v>0</v>
          </cell>
          <cell r="CG1697" t="b">
            <v>0</v>
          </cell>
          <cell r="CH1697" t="b">
            <v>0</v>
          </cell>
          <cell r="CP1697" t="e">
            <v>#N/A</v>
          </cell>
          <cell r="CT1697" t="b">
            <v>0</v>
          </cell>
          <cell r="CV1697" t="b">
            <v>0</v>
          </cell>
          <cell r="CX1697" t="b">
            <v>0</v>
          </cell>
          <cell r="CZ1697" t="b">
            <v>0</v>
          </cell>
          <cell r="DB1697" t="b">
            <v>0</v>
          </cell>
          <cell r="DD1697" t="b">
            <v>0</v>
          </cell>
          <cell r="DF1697" t="b">
            <v>0</v>
          </cell>
          <cell r="DH1697" t="b">
            <v>0</v>
          </cell>
          <cell r="DJ1697" t="b">
            <v>0</v>
          </cell>
          <cell r="DL1697" t="b">
            <v>0</v>
          </cell>
          <cell r="DN1697" t="b">
            <v>0</v>
          </cell>
          <cell r="DP1697" t="b">
            <v>0</v>
          </cell>
          <cell r="DV1697">
            <v>0</v>
          </cell>
          <cell r="DX1697">
            <v>0</v>
          </cell>
          <cell r="DZ1697">
            <v>0</v>
          </cell>
          <cell r="EB1697">
            <v>0</v>
          </cell>
          <cell r="ED1697">
            <v>0</v>
          </cell>
          <cell r="EF1697">
            <v>0</v>
          </cell>
          <cell r="EJ1697">
            <v>0</v>
          </cell>
          <cell r="EL1697">
            <v>0</v>
          </cell>
          <cell r="EN1697">
            <v>0</v>
          </cell>
          <cell r="EP1697">
            <v>0</v>
          </cell>
          <cell r="ER1697">
            <v>0</v>
          </cell>
          <cell r="ET1697">
            <v>0</v>
          </cell>
          <cell r="EX1697">
            <v>0</v>
          </cell>
          <cell r="EZ1697">
            <v>0</v>
          </cell>
          <cell r="FD1697">
            <v>0</v>
          </cell>
          <cell r="FF1697">
            <v>0</v>
          </cell>
        </row>
        <row r="1698">
          <cell r="A1698" t="str">
            <v>MARTINLAAKSO GT 1</v>
          </cell>
          <cell r="B1698" t="str">
            <v>Finland</v>
          </cell>
          <cell r="G1698">
            <v>57</v>
          </cell>
          <cell r="H1698">
            <v>114</v>
          </cell>
          <cell r="AK1698">
            <v>15.703499999999998</v>
          </cell>
          <cell r="AL1698">
            <v>62.813999999999993</v>
          </cell>
          <cell r="AN1698">
            <v>0</v>
          </cell>
          <cell r="AO1698">
            <v>2.2800000000000002</v>
          </cell>
          <cell r="AP1698">
            <v>570</v>
          </cell>
          <cell r="AQ1698">
            <v>4.5600000000000005</v>
          </cell>
          <cell r="BG1698" t="b">
            <v>0</v>
          </cell>
          <cell r="BO1698" t="b">
            <v>0</v>
          </cell>
          <cell r="CA1698" t="b">
            <v>0</v>
          </cell>
          <cell r="CB1698" t="b">
            <v>0</v>
          </cell>
          <cell r="CD1698" t="b">
            <v>0</v>
          </cell>
          <cell r="CE1698" t="b">
            <v>0</v>
          </cell>
          <cell r="CG1698" t="b">
            <v>0</v>
          </cell>
          <cell r="CH1698" t="b">
            <v>0</v>
          </cell>
          <cell r="CP1698" t="e">
            <v>#N/A</v>
          </cell>
          <cell r="CT1698" t="b">
            <v>0</v>
          </cell>
          <cell r="CV1698" t="b">
            <v>0</v>
          </cell>
          <cell r="CX1698" t="b">
            <v>0</v>
          </cell>
          <cell r="CZ1698" t="b">
            <v>0</v>
          </cell>
          <cell r="DB1698" t="b">
            <v>0</v>
          </cell>
          <cell r="DD1698" t="b">
            <v>0</v>
          </cell>
          <cell r="DF1698" t="b">
            <v>0</v>
          </cell>
          <cell r="DH1698" t="b">
            <v>0</v>
          </cell>
          <cell r="DJ1698" t="b">
            <v>0</v>
          </cell>
          <cell r="DL1698" t="b">
            <v>0</v>
          </cell>
          <cell r="DN1698" t="b">
            <v>0</v>
          </cell>
          <cell r="DP1698" t="b">
            <v>0</v>
          </cell>
          <cell r="DV1698">
            <v>0</v>
          </cell>
          <cell r="DX1698">
            <v>0</v>
          </cell>
          <cell r="DZ1698">
            <v>0</v>
          </cell>
          <cell r="EB1698">
            <v>0</v>
          </cell>
          <cell r="ED1698">
            <v>0</v>
          </cell>
          <cell r="EF1698">
            <v>0</v>
          </cell>
          <cell r="EJ1698">
            <v>0</v>
          </cell>
          <cell r="EL1698">
            <v>0</v>
          </cell>
          <cell r="EN1698">
            <v>0</v>
          </cell>
          <cell r="EP1698">
            <v>0</v>
          </cell>
          <cell r="ER1698">
            <v>0</v>
          </cell>
          <cell r="ET1698">
            <v>0</v>
          </cell>
          <cell r="EX1698">
            <v>0</v>
          </cell>
          <cell r="EZ1698">
            <v>0</v>
          </cell>
          <cell r="FD1698">
            <v>0</v>
          </cell>
          <cell r="FF1698">
            <v>0</v>
          </cell>
        </row>
        <row r="1699">
          <cell r="A1699" t="str">
            <v>MartinlaaksoWTE</v>
          </cell>
          <cell r="B1699" t="str">
            <v>Finland</v>
          </cell>
          <cell r="G1699">
            <v>62</v>
          </cell>
          <cell r="H1699">
            <v>99</v>
          </cell>
          <cell r="AK1699">
            <v>19.84</v>
          </cell>
          <cell r="AL1699">
            <v>50.585806451612903</v>
          </cell>
          <cell r="AN1699">
            <v>0</v>
          </cell>
          <cell r="AO1699">
            <v>38.44</v>
          </cell>
          <cell r="AP1699">
            <v>3856.3999999999996</v>
          </cell>
          <cell r="AQ1699">
            <v>4.96</v>
          </cell>
          <cell r="BG1699" t="b">
            <v>0</v>
          </cell>
          <cell r="BO1699" t="b">
            <v>0</v>
          </cell>
          <cell r="CA1699" t="b">
            <v>0</v>
          </cell>
          <cell r="CB1699" t="b">
            <v>0</v>
          </cell>
          <cell r="CD1699" t="b">
            <v>0</v>
          </cell>
          <cell r="CE1699" t="b">
            <v>0</v>
          </cell>
          <cell r="CG1699" t="b">
            <v>0</v>
          </cell>
          <cell r="CH1699" t="b">
            <v>0</v>
          </cell>
          <cell r="CP1699" t="e">
            <v>#N/A</v>
          </cell>
          <cell r="CT1699" t="b">
            <v>0</v>
          </cell>
          <cell r="CV1699" t="b">
            <v>0</v>
          </cell>
          <cell r="CX1699" t="b">
            <v>0</v>
          </cell>
          <cell r="CZ1699" t="b">
            <v>0</v>
          </cell>
          <cell r="DB1699" t="b">
            <v>0</v>
          </cell>
          <cell r="DD1699" t="b">
            <v>0</v>
          </cell>
          <cell r="DF1699" t="b">
            <v>0</v>
          </cell>
          <cell r="DH1699" t="b">
            <v>0</v>
          </cell>
          <cell r="DJ1699" t="b">
            <v>0</v>
          </cell>
          <cell r="DL1699" t="b">
            <v>0</v>
          </cell>
          <cell r="DN1699" t="b">
            <v>0</v>
          </cell>
          <cell r="DP1699" t="b">
            <v>0</v>
          </cell>
          <cell r="DV1699">
            <v>0</v>
          </cell>
          <cell r="DX1699">
            <v>0</v>
          </cell>
          <cell r="DZ1699">
            <v>0</v>
          </cell>
          <cell r="EB1699">
            <v>0</v>
          </cell>
          <cell r="ED1699">
            <v>0</v>
          </cell>
          <cell r="EF1699">
            <v>0</v>
          </cell>
          <cell r="EJ1699">
            <v>0</v>
          </cell>
          <cell r="EL1699">
            <v>0</v>
          </cell>
          <cell r="EN1699">
            <v>0</v>
          </cell>
          <cell r="EP1699">
            <v>0</v>
          </cell>
          <cell r="ER1699">
            <v>0</v>
          </cell>
          <cell r="ET1699">
            <v>0</v>
          </cell>
          <cell r="EX1699">
            <v>0</v>
          </cell>
          <cell r="EZ1699">
            <v>0</v>
          </cell>
          <cell r="FD1699">
            <v>0</v>
          </cell>
          <cell r="FF1699">
            <v>0</v>
          </cell>
        </row>
        <row r="1700">
          <cell r="A1700" t="str">
            <v>MERI-PORI 1</v>
          </cell>
          <cell r="B1700" t="str">
            <v>Finland</v>
          </cell>
          <cell r="G1700">
            <v>560</v>
          </cell>
          <cell r="H1700">
            <v>0</v>
          </cell>
          <cell r="AK1700">
            <v>244.72</v>
          </cell>
          <cell r="AL1700">
            <v>0</v>
          </cell>
          <cell r="AN1700">
            <v>0</v>
          </cell>
          <cell r="AO1700">
            <v>88.256000000000014</v>
          </cell>
          <cell r="AP1700">
            <v>13916</v>
          </cell>
          <cell r="AQ1700">
            <v>78.400000000000006</v>
          </cell>
          <cell r="BG1700" t="b">
            <v>0</v>
          </cell>
          <cell r="BO1700" t="b">
            <v>0</v>
          </cell>
          <cell r="CA1700" t="b">
            <v>0</v>
          </cell>
          <cell r="CB1700" t="b">
            <v>0</v>
          </cell>
          <cell r="CD1700" t="b">
            <v>0</v>
          </cell>
          <cell r="CE1700" t="b">
            <v>0</v>
          </cell>
          <cell r="CG1700" t="b">
            <v>0</v>
          </cell>
          <cell r="CH1700" t="b">
            <v>0</v>
          </cell>
          <cell r="CP1700" t="e">
            <v>#N/A</v>
          </cell>
          <cell r="CT1700" t="b">
            <v>0</v>
          </cell>
          <cell r="CV1700" t="b">
            <v>0</v>
          </cell>
          <cell r="CX1700" t="b">
            <v>0</v>
          </cell>
          <cell r="CZ1700" t="b">
            <v>0</v>
          </cell>
          <cell r="DB1700" t="b">
            <v>0</v>
          </cell>
          <cell r="DD1700" t="b">
            <v>0</v>
          </cell>
          <cell r="DF1700" t="b">
            <v>0</v>
          </cell>
          <cell r="DH1700" t="b">
            <v>0</v>
          </cell>
          <cell r="DJ1700" t="b">
            <v>0</v>
          </cell>
          <cell r="DL1700" t="b">
            <v>0</v>
          </cell>
          <cell r="DN1700" t="b">
            <v>0</v>
          </cell>
          <cell r="DP1700" t="b">
            <v>0</v>
          </cell>
          <cell r="DV1700">
            <v>0</v>
          </cell>
          <cell r="DX1700">
            <v>0</v>
          </cell>
          <cell r="DZ1700">
            <v>0</v>
          </cell>
          <cell r="EB1700">
            <v>0</v>
          </cell>
          <cell r="ED1700">
            <v>0</v>
          </cell>
          <cell r="EF1700">
            <v>0</v>
          </cell>
          <cell r="EJ1700">
            <v>0</v>
          </cell>
          <cell r="EL1700">
            <v>0</v>
          </cell>
          <cell r="EN1700">
            <v>0</v>
          </cell>
          <cell r="EP1700">
            <v>0</v>
          </cell>
          <cell r="ER1700">
            <v>0</v>
          </cell>
          <cell r="ET1700">
            <v>0</v>
          </cell>
          <cell r="EX1700">
            <v>0</v>
          </cell>
          <cell r="EZ1700">
            <v>0</v>
          </cell>
          <cell r="FD1700">
            <v>0</v>
          </cell>
          <cell r="FF1700">
            <v>0</v>
          </cell>
        </row>
        <row r="1701">
          <cell r="A1701" t="str">
            <v>MERI-PORI 1</v>
          </cell>
          <cell r="B1701" t="str">
            <v>Finland</v>
          </cell>
          <cell r="G1701">
            <v>560</v>
          </cell>
          <cell r="H1701">
            <v>0</v>
          </cell>
          <cell r="AK1701">
            <v>244.72</v>
          </cell>
          <cell r="AL1701">
            <v>0</v>
          </cell>
          <cell r="AN1701">
            <v>0</v>
          </cell>
          <cell r="AO1701">
            <v>88.256000000000014</v>
          </cell>
          <cell r="AP1701">
            <v>13916</v>
          </cell>
          <cell r="AQ1701">
            <v>78.400000000000006</v>
          </cell>
          <cell r="BG1701" t="b">
            <v>0</v>
          </cell>
          <cell r="BO1701" t="b">
            <v>0</v>
          </cell>
          <cell r="CA1701" t="b">
            <v>0</v>
          </cell>
          <cell r="CB1701" t="b">
            <v>0</v>
          </cell>
          <cell r="CD1701" t="b">
            <v>0</v>
          </cell>
          <cell r="CE1701" t="b">
            <v>0</v>
          </cell>
          <cell r="CG1701" t="b">
            <v>0</v>
          </cell>
          <cell r="CH1701" t="b">
            <v>0</v>
          </cell>
          <cell r="CP1701" t="e">
            <v>#N/A</v>
          </cell>
          <cell r="CT1701" t="b">
            <v>0</v>
          </cell>
          <cell r="CV1701" t="b">
            <v>0</v>
          </cell>
          <cell r="CX1701" t="b">
            <v>0</v>
          </cell>
          <cell r="CZ1701" t="b">
            <v>0</v>
          </cell>
          <cell r="DB1701" t="b">
            <v>0</v>
          </cell>
          <cell r="DD1701" t="b">
            <v>0</v>
          </cell>
          <cell r="DF1701" t="b">
            <v>0</v>
          </cell>
          <cell r="DH1701" t="b">
            <v>0</v>
          </cell>
          <cell r="DJ1701" t="b">
            <v>0</v>
          </cell>
          <cell r="DL1701" t="b">
            <v>0</v>
          </cell>
          <cell r="DN1701" t="b">
            <v>0</v>
          </cell>
          <cell r="DP1701" t="b">
            <v>0</v>
          </cell>
          <cell r="DV1701">
            <v>0</v>
          </cell>
          <cell r="DX1701">
            <v>0</v>
          </cell>
          <cell r="DZ1701">
            <v>0</v>
          </cell>
          <cell r="EB1701">
            <v>0</v>
          </cell>
          <cell r="ED1701">
            <v>0</v>
          </cell>
          <cell r="EF1701">
            <v>0</v>
          </cell>
          <cell r="EJ1701">
            <v>0</v>
          </cell>
          <cell r="EL1701">
            <v>0</v>
          </cell>
          <cell r="EN1701">
            <v>0</v>
          </cell>
          <cell r="EP1701">
            <v>0</v>
          </cell>
          <cell r="ER1701">
            <v>0</v>
          </cell>
          <cell r="ET1701">
            <v>0</v>
          </cell>
          <cell r="EX1701">
            <v>0</v>
          </cell>
          <cell r="EZ1701">
            <v>0</v>
          </cell>
          <cell r="FD1701">
            <v>0</v>
          </cell>
          <cell r="FF1701">
            <v>0</v>
          </cell>
        </row>
        <row r="1702">
          <cell r="A1702" t="str">
            <v>MERTANIEMI CC</v>
          </cell>
          <cell r="B1702" t="str">
            <v>Finland</v>
          </cell>
          <cell r="G1702">
            <v>190</v>
          </cell>
          <cell r="H1702">
            <v>0</v>
          </cell>
          <cell r="AK1702">
            <v>81.224999999999994</v>
          </cell>
          <cell r="AL1702">
            <v>0</v>
          </cell>
          <cell r="AN1702">
            <v>0</v>
          </cell>
          <cell r="AO1702">
            <v>15.200000000000001</v>
          </cell>
          <cell r="AP1702">
            <v>2850</v>
          </cell>
          <cell r="AQ1702">
            <v>19</v>
          </cell>
          <cell r="BG1702" t="b">
            <v>0</v>
          </cell>
          <cell r="BO1702" t="b">
            <v>0</v>
          </cell>
          <cell r="CA1702" t="b">
            <v>0</v>
          </cell>
          <cell r="CB1702" t="b">
            <v>0</v>
          </cell>
          <cell r="CD1702" t="b">
            <v>0</v>
          </cell>
          <cell r="CE1702" t="b">
            <v>0</v>
          </cell>
          <cell r="CG1702" t="b">
            <v>0</v>
          </cell>
          <cell r="CH1702" t="b">
            <v>0</v>
          </cell>
          <cell r="CP1702" t="e">
            <v>#N/A</v>
          </cell>
          <cell r="CT1702" t="b">
            <v>0</v>
          </cell>
          <cell r="CV1702" t="b">
            <v>0</v>
          </cell>
          <cell r="CX1702" t="b">
            <v>0</v>
          </cell>
          <cell r="CZ1702" t="b">
            <v>0</v>
          </cell>
          <cell r="DB1702" t="b">
            <v>0</v>
          </cell>
          <cell r="DD1702" t="b">
            <v>0</v>
          </cell>
          <cell r="DF1702" t="b">
            <v>0</v>
          </cell>
          <cell r="DH1702" t="b">
            <v>0</v>
          </cell>
          <cell r="DJ1702" t="b">
            <v>0</v>
          </cell>
          <cell r="DL1702" t="b">
            <v>0</v>
          </cell>
          <cell r="DN1702" t="b">
            <v>0</v>
          </cell>
          <cell r="DP1702" t="b">
            <v>0</v>
          </cell>
          <cell r="DV1702">
            <v>0</v>
          </cell>
          <cell r="DX1702">
            <v>0</v>
          </cell>
          <cell r="DZ1702">
            <v>0</v>
          </cell>
          <cell r="EB1702">
            <v>0</v>
          </cell>
          <cell r="ED1702">
            <v>0</v>
          </cell>
          <cell r="EF1702">
            <v>0</v>
          </cell>
          <cell r="EJ1702">
            <v>0</v>
          </cell>
          <cell r="EL1702">
            <v>0</v>
          </cell>
          <cell r="EN1702">
            <v>0</v>
          </cell>
          <cell r="EP1702">
            <v>0</v>
          </cell>
          <cell r="ER1702">
            <v>0</v>
          </cell>
          <cell r="ET1702">
            <v>0</v>
          </cell>
          <cell r="EX1702">
            <v>0</v>
          </cell>
          <cell r="EZ1702">
            <v>0</v>
          </cell>
          <cell r="FD1702">
            <v>0</v>
          </cell>
          <cell r="FF1702">
            <v>0</v>
          </cell>
        </row>
        <row r="1703">
          <cell r="A1703" t="str">
            <v>MERTANIEMI CC</v>
          </cell>
          <cell r="B1703" t="str">
            <v>Finland</v>
          </cell>
          <cell r="G1703">
            <v>190</v>
          </cell>
          <cell r="H1703">
            <v>0</v>
          </cell>
          <cell r="AK1703">
            <v>81.224999999999994</v>
          </cell>
          <cell r="AL1703">
            <v>0</v>
          </cell>
          <cell r="AN1703">
            <v>0</v>
          </cell>
          <cell r="AO1703">
            <v>15.200000000000001</v>
          </cell>
          <cell r="AP1703">
            <v>2850</v>
          </cell>
          <cell r="AQ1703">
            <v>19</v>
          </cell>
          <cell r="BG1703" t="b">
            <v>0</v>
          </cell>
          <cell r="BO1703" t="b">
            <v>0</v>
          </cell>
          <cell r="CA1703" t="b">
            <v>0</v>
          </cell>
          <cell r="CB1703" t="b">
            <v>0</v>
          </cell>
          <cell r="CD1703" t="b">
            <v>0</v>
          </cell>
          <cell r="CE1703" t="b">
            <v>0</v>
          </cell>
          <cell r="CG1703" t="b">
            <v>0</v>
          </cell>
          <cell r="CH1703" t="b">
            <v>0</v>
          </cell>
          <cell r="CP1703" t="e">
            <v>#N/A</v>
          </cell>
          <cell r="CT1703" t="b">
            <v>0</v>
          </cell>
          <cell r="CV1703" t="b">
            <v>0</v>
          </cell>
          <cell r="CX1703" t="b">
            <v>0</v>
          </cell>
          <cell r="CZ1703" t="b">
            <v>0</v>
          </cell>
          <cell r="DB1703" t="b">
            <v>0</v>
          </cell>
          <cell r="DD1703" t="b">
            <v>0</v>
          </cell>
          <cell r="DF1703" t="b">
            <v>0</v>
          </cell>
          <cell r="DH1703" t="b">
            <v>0</v>
          </cell>
          <cell r="DJ1703" t="b">
            <v>0</v>
          </cell>
          <cell r="DL1703" t="b">
            <v>0</v>
          </cell>
          <cell r="DN1703" t="b">
            <v>0</v>
          </cell>
          <cell r="DP1703" t="b">
            <v>0</v>
          </cell>
          <cell r="DV1703">
            <v>0</v>
          </cell>
          <cell r="DX1703">
            <v>0</v>
          </cell>
          <cell r="DZ1703">
            <v>0</v>
          </cell>
          <cell r="EB1703">
            <v>0</v>
          </cell>
          <cell r="ED1703">
            <v>0</v>
          </cell>
          <cell r="EF1703">
            <v>0</v>
          </cell>
          <cell r="EJ1703">
            <v>0</v>
          </cell>
          <cell r="EL1703">
            <v>0</v>
          </cell>
          <cell r="EN1703">
            <v>0</v>
          </cell>
          <cell r="EP1703">
            <v>0</v>
          </cell>
          <cell r="ER1703">
            <v>0</v>
          </cell>
          <cell r="ET1703">
            <v>0</v>
          </cell>
          <cell r="EX1703">
            <v>0</v>
          </cell>
          <cell r="EZ1703">
            <v>0</v>
          </cell>
          <cell r="FD1703">
            <v>0</v>
          </cell>
          <cell r="FF1703">
            <v>0</v>
          </cell>
        </row>
        <row r="1704">
          <cell r="A1704" t="str">
            <v>MUSSALO 1</v>
          </cell>
          <cell r="B1704" t="str">
            <v>Finland</v>
          </cell>
          <cell r="G1704">
            <v>75</v>
          </cell>
          <cell r="H1704">
            <v>0</v>
          </cell>
          <cell r="AK1704">
            <v>26.362499999999997</v>
          </cell>
          <cell r="AL1704">
            <v>0</v>
          </cell>
          <cell r="AN1704">
            <v>0</v>
          </cell>
          <cell r="AO1704">
            <v>11.820000000000002</v>
          </cell>
          <cell r="AP1704">
            <v>1863.75</v>
          </cell>
          <cell r="AQ1704">
            <v>10.500000000000002</v>
          </cell>
          <cell r="BG1704" t="b">
            <v>0</v>
          </cell>
          <cell r="BO1704" t="b">
            <v>0</v>
          </cell>
          <cell r="CA1704" t="b">
            <v>0</v>
          </cell>
          <cell r="CB1704" t="b">
            <v>0</v>
          </cell>
          <cell r="CD1704" t="b">
            <v>0</v>
          </cell>
          <cell r="CE1704" t="b">
            <v>0</v>
          </cell>
          <cell r="CG1704" t="b">
            <v>0</v>
          </cell>
          <cell r="CH1704" t="b">
            <v>0</v>
          </cell>
          <cell r="CP1704" t="e">
            <v>#N/A</v>
          </cell>
          <cell r="CT1704" t="b">
            <v>0</v>
          </cell>
          <cell r="CV1704" t="b">
            <v>0</v>
          </cell>
          <cell r="CX1704" t="b">
            <v>0</v>
          </cell>
          <cell r="CZ1704" t="b">
            <v>0</v>
          </cell>
          <cell r="DB1704" t="b">
            <v>0</v>
          </cell>
          <cell r="DD1704" t="b">
            <v>0</v>
          </cell>
          <cell r="DF1704" t="b">
            <v>0</v>
          </cell>
          <cell r="DH1704" t="b">
            <v>0</v>
          </cell>
          <cell r="DJ1704" t="b">
            <v>0</v>
          </cell>
          <cell r="DL1704" t="b">
            <v>0</v>
          </cell>
          <cell r="DN1704" t="b">
            <v>0</v>
          </cell>
          <cell r="DP1704" t="b">
            <v>0</v>
          </cell>
          <cell r="DV1704">
            <v>0</v>
          </cell>
          <cell r="DX1704">
            <v>0</v>
          </cell>
          <cell r="DZ1704">
            <v>0</v>
          </cell>
          <cell r="EB1704">
            <v>0</v>
          </cell>
          <cell r="ED1704">
            <v>0</v>
          </cell>
          <cell r="EF1704">
            <v>0</v>
          </cell>
          <cell r="EJ1704">
            <v>0</v>
          </cell>
          <cell r="EL1704">
            <v>0</v>
          </cell>
          <cell r="EN1704">
            <v>0</v>
          </cell>
          <cell r="EP1704">
            <v>0</v>
          </cell>
          <cell r="ER1704">
            <v>0</v>
          </cell>
          <cell r="ET1704">
            <v>0</v>
          </cell>
          <cell r="EX1704">
            <v>0</v>
          </cell>
          <cell r="EZ1704">
            <v>0</v>
          </cell>
          <cell r="FD1704">
            <v>0</v>
          </cell>
          <cell r="FF1704">
            <v>0</v>
          </cell>
        </row>
        <row r="1705">
          <cell r="A1705" t="str">
            <v>MUSSALO 2</v>
          </cell>
          <cell r="B1705" t="str">
            <v>Finland</v>
          </cell>
          <cell r="G1705">
            <v>161</v>
          </cell>
          <cell r="H1705">
            <v>113</v>
          </cell>
          <cell r="AK1705">
            <v>59.650500000000001</v>
          </cell>
          <cell r="AL1705">
            <v>279.11</v>
          </cell>
          <cell r="AN1705">
            <v>16.95</v>
          </cell>
          <cell r="AO1705">
            <v>25.373600000000003</v>
          </cell>
          <cell r="AP1705">
            <v>4000.8500000000004</v>
          </cell>
          <cell r="AQ1705">
            <v>22.540000000000003</v>
          </cell>
          <cell r="BG1705" t="b">
            <v>0</v>
          </cell>
          <cell r="BO1705" t="b">
            <v>0</v>
          </cell>
          <cell r="CA1705" t="b">
            <v>0</v>
          </cell>
          <cell r="CB1705" t="b">
            <v>0</v>
          </cell>
          <cell r="CD1705" t="b">
            <v>0</v>
          </cell>
          <cell r="CE1705" t="b">
            <v>0</v>
          </cell>
          <cell r="CG1705" t="b">
            <v>0</v>
          </cell>
          <cell r="CH1705" t="b">
            <v>0</v>
          </cell>
          <cell r="CP1705" t="e">
            <v>#N/A</v>
          </cell>
          <cell r="CT1705" t="b">
            <v>0</v>
          </cell>
          <cell r="CV1705" t="b">
            <v>0</v>
          </cell>
          <cell r="CX1705" t="b">
            <v>0</v>
          </cell>
          <cell r="CZ1705" t="b">
            <v>0</v>
          </cell>
          <cell r="DB1705" t="b">
            <v>0</v>
          </cell>
          <cell r="DD1705" t="b">
            <v>0</v>
          </cell>
          <cell r="DF1705" t="b">
            <v>0</v>
          </cell>
          <cell r="DH1705" t="b">
            <v>0</v>
          </cell>
          <cell r="DJ1705" t="b">
            <v>0</v>
          </cell>
          <cell r="DL1705" t="b">
            <v>0</v>
          </cell>
          <cell r="DN1705" t="b">
            <v>0</v>
          </cell>
          <cell r="DP1705" t="b">
            <v>0</v>
          </cell>
          <cell r="DV1705">
            <v>0</v>
          </cell>
          <cell r="DX1705">
            <v>0</v>
          </cell>
          <cell r="DZ1705">
            <v>0</v>
          </cell>
          <cell r="EB1705">
            <v>0</v>
          </cell>
          <cell r="ED1705">
            <v>0</v>
          </cell>
          <cell r="EF1705">
            <v>0</v>
          </cell>
          <cell r="EJ1705">
            <v>0</v>
          </cell>
          <cell r="EL1705">
            <v>0</v>
          </cell>
          <cell r="EN1705">
            <v>0</v>
          </cell>
          <cell r="EP1705">
            <v>0</v>
          </cell>
          <cell r="ER1705">
            <v>0</v>
          </cell>
          <cell r="ET1705">
            <v>0</v>
          </cell>
          <cell r="EX1705">
            <v>0</v>
          </cell>
          <cell r="EZ1705">
            <v>0</v>
          </cell>
          <cell r="FD1705">
            <v>0</v>
          </cell>
          <cell r="FF1705">
            <v>0</v>
          </cell>
        </row>
        <row r="1706">
          <cell r="A1706" t="str">
            <v>MUSSALO 2</v>
          </cell>
          <cell r="B1706" t="str">
            <v>Finland</v>
          </cell>
          <cell r="G1706">
            <v>185</v>
          </cell>
          <cell r="H1706">
            <v>113</v>
          </cell>
          <cell r="AK1706">
            <v>74</v>
          </cell>
          <cell r="AL1706">
            <v>301.33333333333337</v>
          </cell>
          <cell r="AN1706">
            <v>16.95</v>
          </cell>
          <cell r="AO1706">
            <v>29.156000000000002</v>
          </cell>
          <cell r="AP1706">
            <v>4597.25</v>
          </cell>
          <cell r="AQ1706">
            <v>25.900000000000002</v>
          </cell>
          <cell r="BG1706" t="b">
            <v>0</v>
          </cell>
          <cell r="BO1706" t="b">
            <v>0</v>
          </cell>
          <cell r="CA1706" t="b">
            <v>0</v>
          </cell>
          <cell r="CB1706" t="b">
            <v>0</v>
          </cell>
          <cell r="CD1706" t="b">
            <v>0</v>
          </cell>
          <cell r="CE1706" t="b">
            <v>0</v>
          </cell>
          <cell r="CG1706" t="b">
            <v>0</v>
          </cell>
          <cell r="CH1706" t="b">
            <v>0</v>
          </cell>
          <cell r="CP1706" t="e">
            <v>#N/A</v>
          </cell>
          <cell r="CT1706" t="b">
            <v>0</v>
          </cell>
          <cell r="CV1706" t="b">
            <v>0</v>
          </cell>
          <cell r="CX1706" t="b">
            <v>0</v>
          </cell>
          <cell r="CZ1706" t="b">
            <v>0</v>
          </cell>
          <cell r="DB1706" t="b">
            <v>0</v>
          </cell>
          <cell r="DD1706" t="b">
            <v>0</v>
          </cell>
          <cell r="DF1706" t="b">
            <v>0</v>
          </cell>
          <cell r="DH1706" t="b">
            <v>0</v>
          </cell>
          <cell r="DJ1706" t="b">
            <v>0</v>
          </cell>
          <cell r="DL1706" t="b">
            <v>0</v>
          </cell>
          <cell r="DN1706" t="b">
            <v>0</v>
          </cell>
          <cell r="DP1706" t="b">
            <v>0</v>
          </cell>
          <cell r="DV1706">
            <v>0</v>
          </cell>
          <cell r="DX1706">
            <v>0</v>
          </cell>
          <cell r="DZ1706">
            <v>0</v>
          </cell>
          <cell r="EB1706">
            <v>0</v>
          </cell>
          <cell r="ED1706">
            <v>0</v>
          </cell>
          <cell r="EF1706">
            <v>0</v>
          </cell>
          <cell r="EJ1706">
            <v>0</v>
          </cell>
          <cell r="EL1706">
            <v>0</v>
          </cell>
          <cell r="EN1706">
            <v>0</v>
          </cell>
          <cell r="EP1706">
            <v>0</v>
          </cell>
          <cell r="ER1706">
            <v>0</v>
          </cell>
          <cell r="ET1706">
            <v>0</v>
          </cell>
          <cell r="EX1706">
            <v>0</v>
          </cell>
          <cell r="EZ1706">
            <v>0</v>
          </cell>
          <cell r="FD1706">
            <v>0</v>
          </cell>
          <cell r="FF1706">
            <v>0</v>
          </cell>
        </row>
        <row r="1707">
          <cell r="A1707" t="str">
            <v>MUSSALO 2</v>
          </cell>
          <cell r="B1707" t="str">
            <v>Finland</v>
          </cell>
          <cell r="G1707">
            <v>185</v>
          </cell>
          <cell r="H1707">
            <v>113</v>
          </cell>
          <cell r="AK1707">
            <v>74</v>
          </cell>
          <cell r="AL1707">
            <v>301.33333333333337</v>
          </cell>
          <cell r="AN1707">
            <v>16.95</v>
          </cell>
          <cell r="AO1707">
            <v>29.156000000000002</v>
          </cell>
          <cell r="AP1707">
            <v>4597.25</v>
          </cell>
          <cell r="AQ1707">
            <v>35.15</v>
          </cell>
          <cell r="BG1707" t="b">
            <v>0</v>
          </cell>
          <cell r="BO1707" t="b">
            <v>0</v>
          </cell>
          <cell r="CA1707" t="b">
            <v>0</v>
          </cell>
          <cell r="CB1707" t="b">
            <v>0</v>
          </cell>
          <cell r="CD1707" t="b">
            <v>0</v>
          </cell>
          <cell r="CE1707" t="b">
            <v>0</v>
          </cell>
          <cell r="CG1707" t="b">
            <v>0</v>
          </cell>
          <cell r="CH1707" t="b">
            <v>0</v>
          </cell>
          <cell r="CP1707" t="e">
            <v>#N/A</v>
          </cell>
          <cell r="CT1707" t="b">
            <v>0</v>
          </cell>
          <cell r="CV1707" t="b">
            <v>0</v>
          </cell>
          <cell r="CX1707" t="b">
            <v>0</v>
          </cell>
          <cell r="CZ1707" t="b">
            <v>0</v>
          </cell>
          <cell r="DB1707" t="b">
            <v>0</v>
          </cell>
          <cell r="DD1707" t="b">
            <v>0</v>
          </cell>
          <cell r="DF1707" t="b">
            <v>0</v>
          </cell>
          <cell r="DH1707" t="b">
            <v>0</v>
          </cell>
          <cell r="DJ1707" t="b">
            <v>0</v>
          </cell>
          <cell r="DL1707" t="b">
            <v>0</v>
          </cell>
          <cell r="DN1707" t="b">
            <v>0</v>
          </cell>
          <cell r="DP1707" t="b">
            <v>0</v>
          </cell>
          <cell r="DV1707">
            <v>0</v>
          </cell>
          <cell r="DX1707">
            <v>0</v>
          </cell>
          <cell r="DZ1707">
            <v>0</v>
          </cell>
          <cell r="EB1707">
            <v>0</v>
          </cell>
          <cell r="ED1707">
            <v>0</v>
          </cell>
          <cell r="EF1707">
            <v>0</v>
          </cell>
          <cell r="EJ1707">
            <v>0</v>
          </cell>
          <cell r="EL1707">
            <v>0</v>
          </cell>
          <cell r="EN1707">
            <v>0</v>
          </cell>
          <cell r="EP1707">
            <v>0</v>
          </cell>
          <cell r="ER1707">
            <v>0</v>
          </cell>
          <cell r="ET1707">
            <v>0</v>
          </cell>
          <cell r="EX1707">
            <v>0</v>
          </cell>
          <cell r="EZ1707">
            <v>0</v>
          </cell>
          <cell r="FD1707">
            <v>0</v>
          </cell>
          <cell r="FF1707">
            <v>0</v>
          </cell>
        </row>
        <row r="1708">
          <cell r="A1708" t="str">
            <v>Myllynummi_Bio</v>
          </cell>
          <cell r="B1708" t="str">
            <v>Finland</v>
          </cell>
          <cell r="G1708">
            <v>21</v>
          </cell>
          <cell r="H1708">
            <v>58</v>
          </cell>
          <cell r="AK1708">
            <v>5.04</v>
          </cell>
          <cell r="AL1708">
            <v>38.445714285714288</v>
          </cell>
          <cell r="AN1708">
            <v>0</v>
          </cell>
          <cell r="AO1708">
            <v>2.835</v>
          </cell>
          <cell r="AP1708">
            <v>577.5</v>
          </cell>
          <cell r="AQ1708">
            <v>2.9400000000000004</v>
          </cell>
          <cell r="BG1708" t="b">
            <v>0</v>
          </cell>
          <cell r="BO1708" t="b">
            <v>0</v>
          </cell>
          <cell r="CA1708" t="b">
            <v>0</v>
          </cell>
          <cell r="CB1708" t="b">
            <v>0</v>
          </cell>
          <cell r="CD1708" t="b">
            <v>0</v>
          </cell>
          <cell r="CE1708" t="b">
            <v>0</v>
          </cell>
          <cell r="CG1708" t="b">
            <v>0</v>
          </cell>
          <cell r="CH1708" t="b">
            <v>0</v>
          </cell>
          <cell r="CP1708" t="e">
            <v>#N/A</v>
          </cell>
          <cell r="CT1708" t="b">
            <v>0</v>
          </cell>
          <cell r="CV1708" t="b">
            <v>0</v>
          </cell>
          <cell r="CX1708" t="b">
            <v>0</v>
          </cell>
          <cell r="CZ1708" t="b">
            <v>0</v>
          </cell>
          <cell r="DB1708" t="b">
            <v>0</v>
          </cell>
          <cell r="DD1708" t="b">
            <v>0</v>
          </cell>
          <cell r="DF1708" t="b">
            <v>0</v>
          </cell>
          <cell r="DH1708" t="b">
            <v>0</v>
          </cell>
          <cell r="DJ1708" t="b">
            <v>0</v>
          </cell>
          <cell r="DL1708" t="b">
            <v>0</v>
          </cell>
          <cell r="DN1708" t="b">
            <v>0</v>
          </cell>
          <cell r="DP1708" t="b">
            <v>0</v>
          </cell>
          <cell r="DV1708">
            <v>0</v>
          </cell>
          <cell r="DX1708">
            <v>0</v>
          </cell>
          <cell r="DZ1708">
            <v>0</v>
          </cell>
          <cell r="EB1708">
            <v>0</v>
          </cell>
          <cell r="ED1708">
            <v>0</v>
          </cell>
          <cell r="EF1708">
            <v>0</v>
          </cell>
          <cell r="EJ1708">
            <v>0</v>
          </cell>
          <cell r="EL1708">
            <v>0</v>
          </cell>
          <cell r="EN1708">
            <v>0</v>
          </cell>
          <cell r="EP1708">
            <v>0</v>
          </cell>
          <cell r="ER1708">
            <v>0</v>
          </cell>
          <cell r="ET1708">
            <v>0</v>
          </cell>
          <cell r="EX1708">
            <v>0</v>
          </cell>
          <cell r="EZ1708">
            <v>0</v>
          </cell>
          <cell r="FD1708">
            <v>0</v>
          </cell>
          <cell r="FF1708">
            <v>0</v>
          </cell>
        </row>
        <row r="1709">
          <cell r="A1709" t="str">
            <v>NAISTENLAHTI-1 CC</v>
          </cell>
          <cell r="B1709" t="str">
            <v>Finland</v>
          </cell>
          <cell r="G1709">
            <v>127</v>
          </cell>
          <cell r="H1709">
            <v>140</v>
          </cell>
          <cell r="AK1709">
            <v>49.466499999999996</v>
          </cell>
          <cell r="AL1709">
            <v>60.111811023622046</v>
          </cell>
          <cell r="AN1709">
            <v>0</v>
          </cell>
          <cell r="AO1709">
            <v>10.16</v>
          </cell>
          <cell r="AP1709">
            <v>1270</v>
          </cell>
          <cell r="AQ1709">
            <v>12.700000000000001</v>
          </cell>
          <cell r="BG1709" t="b">
            <v>0</v>
          </cell>
          <cell r="BO1709" t="b">
            <v>0</v>
          </cell>
          <cell r="CA1709" t="b">
            <v>0</v>
          </cell>
          <cell r="CB1709" t="b">
            <v>0</v>
          </cell>
          <cell r="CD1709" t="b">
            <v>0</v>
          </cell>
          <cell r="CE1709" t="b">
            <v>0</v>
          </cell>
          <cell r="CG1709" t="b">
            <v>0</v>
          </cell>
          <cell r="CH1709" t="b">
            <v>0</v>
          </cell>
          <cell r="CP1709" t="e">
            <v>#N/A</v>
          </cell>
          <cell r="CT1709" t="b">
            <v>0</v>
          </cell>
          <cell r="CV1709" t="b">
            <v>0</v>
          </cell>
          <cell r="CX1709" t="b">
            <v>0</v>
          </cell>
          <cell r="CZ1709" t="b">
            <v>0</v>
          </cell>
          <cell r="DB1709" t="b">
            <v>0</v>
          </cell>
          <cell r="DD1709" t="b">
            <v>0</v>
          </cell>
          <cell r="DF1709" t="b">
            <v>0</v>
          </cell>
          <cell r="DH1709" t="b">
            <v>0</v>
          </cell>
          <cell r="DJ1709" t="b">
            <v>0</v>
          </cell>
          <cell r="DL1709" t="b">
            <v>0</v>
          </cell>
          <cell r="DN1709" t="b">
            <v>0</v>
          </cell>
          <cell r="DP1709" t="b">
            <v>0</v>
          </cell>
          <cell r="DV1709">
            <v>0</v>
          </cell>
          <cell r="DX1709">
            <v>0</v>
          </cell>
          <cell r="DZ1709">
            <v>0</v>
          </cell>
          <cell r="EB1709">
            <v>0</v>
          </cell>
          <cell r="ED1709">
            <v>0</v>
          </cell>
          <cell r="EF1709">
            <v>0</v>
          </cell>
          <cell r="EJ1709">
            <v>0</v>
          </cell>
          <cell r="EL1709">
            <v>0</v>
          </cell>
          <cell r="EN1709">
            <v>0</v>
          </cell>
          <cell r="EP1709">
            <v>0</v>
          </cell>
          <cell r="ER1709">
            <v>0</v>
          </cell>
          <cell r="ET1709">
            <v>0</v>
          </cell>
          <cell r="EX1709">
            <v>0</v>
          </cell>
          <cell r="EZ1709">
            <v>0</v>
          </cell>
          <cell r="FD1709">
            <v>0</v>
          </cell>
          <cell r="FF1709">
            <v>0</v>
          </cell>
        </row>
        <row r="1710">
          <cell r="A1710" t="str">
            <v>NAISTENLAHTI-1 CC</v>
          </cell>
          <cell r="B1710" t="str">
            <v>Finland</v>
          </cell>
          <cell r="G1710">
            <v>127</v>
          </cell>
          <cell r="H1710">
            <v>140</v>
          </cell>
          <cell r="AK1710">
            <v>49.466499999999996</v>
          </cell>
          <cell r="AL1710">
            <v>60.111811023622046</v>
          </cell>
          <cell r="AN1710">
            <v>0</v>
          </cell>
          <cell r="AO1710">
            <v>10.16</v>
          </cell>
          <cell r="AP1710">
            <v>1270</v>
          </cell>
          <cell r="AQ1710">
            <v>12.700000000000001</v>
          </cell>
          <cell r="BG1710" t="b">
            <v>0</v>
          </cell>
          <cell r="BO1710" t="b">
            <v>0</v>
          </cell>
          <cell r="CA1710" t="b">
            <v>0</v>
          </cell>
          <cell r="CB1710" t="b">
            <v>0</v>
          </cell>
          <cell r="CD1710" t="b">
            <v>0</v>
          </cell>
          <cell r="CE1710" t="b">
            <v>0</v>
          </cell>
          <cell r="CG1710" t="b">
            <v>0</v>
          </cell>
          <cell r="CH1710" t="b">
            <v>0</v>
          </cell>
          <cell r="CP1710" t="e">
            <v>#N/A</v>
          </cell>
          <cell r="CT1710" t="b">
            <v>0</v>
          </cell>
          <cell r="CV1710" t="b">
            <v>0</v>
          </cell>
          <cell r="CX1710" t="b">
            <v>0</v>
          </cell>
          <cell r="CZ1710" t="b">
            <v>0</v>
          </cell>
          <cell r="DB1710" t="b">
            <v>0</v>
          </cell>
          <cell r="DD1710" t="b">
            <v>0</v>
          </cell>
          <cell r="DF1710" t="b">
            <v>0</v>
          </cell>
          <cell r="DH1710" t="b">
            <v>0</v>
          </cell>
          <cell r="DJ1710" t="b">
            <v>0</v>
          </cell>
          <cell r="DL1710" t="b">
            <v>0</v>
          </cell>
          <cell r="DN1710" t="b">
            <v>0</v>
          </cell>
          <cell r="DP1710" t="b">
            <v>0</v>
          </cell>
          <cell r="DV1710">
            <v>0</v>
          </cell>
          <cell r="DX1710">
            <v>0</v>
          </cell>
          <cell r="DZ1710">
            <v>0</v>
          </cell>
          <cell r="EB1710">
            <v>0</v>
          </cell>
          <cell r="ED1710">
            <v>0</v>
          </cell>
          <cell r="EF1710">
            <v>0</v>
          </cell>
          <cell r="EJ1710">
            <v>0</v>
          </cell>
          <cell r="EL1710">
            <v>0</v>
          </cell>
          <cell r="EN1710">
            <v>0</v>
          </cell>
          <cell r="EP1710">
            <v>0</v>
          </cell>
          <cell r="ER1710">
            <v>0</v>
          </cell>
          <cell r="ET1710">
            <v>0</v>
          </cell>
          <cell r="EX1710">
            <v>0</v>
          </cell>
          <cell r="EZ1710">
            <v>0</v>
          </cell>
          <cell r="FD1710">
            <v>0</v>
          </cell>
          <cell r="FF1710">
            <v>0</v>
          </cell>
        </row>
        <row r="1711">
          <cell r="A1711" t="str">
            <v>NAISTENLAHTI-1 SC 1</v>
          </cell>
          <cell r="B1711" t="str">
            <v>Finland</v>
          </cell>
          <cell r="G1711">
            <v>64</v>
          </cell>
          <cell r="H1711">
            <v>0</v>
          </cell>
          <cell r="AK1711">
            <v>24.32</v>
          </cell>
          <cell r="AL1711">
            <v>0</v>
          </cell>
          <cell r="AN1711">
            <v>0</v>
          </cell>
          <cell r="AO1711">
            <v>5.12</v>
          </cell>
          <cell r="AP1711">
            <v>960</v>
          </cell>
          <cell r="AQ1711">
            <v>8.9600000000000009</v>
          </cell>
          <cell r="BG1711" t="b">
            <v>0</v>
          </cell>
          <cell r="BO1711" t="b">
            <v>0</v>
          </cell>
          <cell r="CA1711" t="b">
            <v>0</v>
          </cell>
          <cell r="CB1711" t="b">
            <v>0</v>
          </cell>
          <cell r="CD1711" t="b">
            <v>0</v>
          </cell>
          <cell r="CE1711" t="b">
            <v>0</v>
          </cell>
          <cell r="CG1711" t="b">
            <v>0</v>
          </cell>
          <cell r="CH1711" t="b">
            <v>0</v>
          </cell>
          <cell r="CP1711" t="e">
            <v>#N/A</v>
          </cell>
          <cell r="CT1711" t="b">
            <v>0</v>
          </cell>
          <cell r="CV1711" t="b">
            <v>0</v>
          </cell>
          <cell r="CX1711" t="b">
            <v>0</v>
          </cell>
          <cell r="CZ1711" t="b">
            <v>0</v>
          </cell>
          <cell r="DB1711" t="b">
            <v>0</v>
          </cell>
          <cell r="DD1711" t="b">
            <v>0</v>
          </cell>
          <cell r="DF1711" t="b">
            <v>0</v>
          </cell>
          <cell r="DH1711" t="b">
            <v>0</v>
          </cell>
          <cell r="DJ1711" t="b">
            <v>0</v>
          </cell>
          <cell r="DL1711" t="b">
            <v>0</v>
          </cell>
          <cell r="DN1711" t="b">
            <v>0</v>
          </cell>
          <cell r="DP1711" t="b">
            <v>0</v>
          </cell>
          <cell r="DV1711">
            <v>0</v>
          </cell>
          <cell r="DX1711">
            <v>0</v>
          </cell>
          <cell r="DZ1711">
            <v>0</v>
          </cell>
          <cell r="EB1711">
            <v>0</v>
          </cell>
          <cell r="ED1711">
            <v>0</v>
          </cell>
          <cell r="EF1711">
            <v>0</v>
          </cell>
          <cell r="EJ1711">
            <v>0</v>
          </cell>
          <cell r="EL1711">
            <v>0</v>
          </cell>
          <cell r="EN1711">
            <v>0</v>
          </cell>
          <cell r="EP1711">
            <v>0</v>
          </cell>
          <cell r="ER1711">
            <v>0</v>
          </cell>
          <cell r="ET1711">
            <v>0</v>
          </cell>
          <cell r="EX1711">
            <v>0</v>
          </cell>
          <cell r="EZ1711">
            <v>0</v>
          </cell>
          <cell r="FD1711">
            <v>0</v>
          </cell>
          <cell r="FF1711">
            <v>0</v>
          </cell>
        </row>
        <row r="1712">
          <cell r="A1712" t="str">
            <v>NAISTENLAHTI-2</v>
          </cell>
          <cell r="B1712" t="str">
            <v>Finland</v>
          </cell>
          <cell r="G1712">
            <v>60</v>
          </cell>
          <cell r="H1712">
            <v>120</v>
          </cell>
          <cell r="AK1712">
            <v>15.39</v>
          </cell>
          <cell r="AL1712">
            <v>61.56</v>
          </cell>
          <cell r="AN1712">
            <v>0</v>
          </cell>
          <cell r="AO1712">
            <v>10.5</v>
          </cell>
          <cell r="AP1712">
            <v>1770</v>
          </cell>
          <cell r="AQ1712">
            <v>8.4</v>
          </cell>
          <cell r="BG1712" t="b">
            <v>0</v>
          </cell>
          <cell r="BO1712" t="b">
            <v>0</v>
          </cell>
          <cell r="CA1712" t="b">
            <v>0</v>
          </cell>
          <cell r="CB1712" t="b">
            <v>0</v>
          </cell>
          <cell r="CD1712" t="b">
            <v>0</v>
          </cell>
          <cell r="CE1712" t="b">
            <v>0</v>
          </cell>
          <cell r="CG1712" t="b">
            <v>0</v>
          </cell>
          <cell r="CH1712" t="b">
            <v>0</v>
          </cell>
          <cell r="CP1712" t="e">
            <v>#N/A</v>
          </cell>
          <cell r="CT1712" t="b">
            <v>0</v>
          </cell>
          <cell r="CV1712" t="b">
            <v>0</v>
          </cell>
          <cell r="CX1712" t="b">
            <v>0</v>
          </cell>
          <cell r="CZ1712" t="b">
            <v>0</v>
          </cell>
          <cell r="DB1712" t="b">
            <v>0</v>
          </cell>
          <cell r="DD1712" t="b">
            <v>0</v>
          </cell>
          <cell r="DF1712" t="b">
            <v>0</v>
          </cell>
          <cell r="DH1712" t="b">
            <v>0</v>
          </cell>
          <cell r="DJ1712" t="b">
            <v>0</v>
          </cell>
          <cell r="DL1712" t="b">
            <v>0</v>
          </cell>
          <cell r="DN1712" t="b">
            <v>0</v>
          </cell>
          <cell r="DP1712" t="b">
            <v>0</v>
          </cell>
          <cell r="DV1712">
            <v>0</v>
          </cell>
          <cell r="DX1712">
            <v>0</v>
          </cell>
          <cell r="DZ1712">
            <v>0</v>
          </cell>
          <cell r="EB1712">
            <v>0</v>
          </cell>
          <cell r="ED1712">
            <v>0</v>
          </cell>
          <cell r="EF1712">
            <v>0</v>
          </cell>
          <cell r="EJ1712">
            <v>0</v>
          </cell>
          <cell r="EL1712">
            <v>0</v>
          </cell>
          <cell r="EN1712">
            <v>0</v>
          </cell>
          <cell r="EP1712">
            <v>0</v>
          </cell>
          <cell r="ER1712">
            <v>0</v>
          </cell>
          <cell r="ET1712">
            <v>0</v>
          </cell>
          <cell r="EX1712">
            <v>0</v>
          </cell>
          <cell r="EZ1712">
            <v>0</v>
          </cell>
          <cell r="FD1712">
            <v>0</v>
          </cell>
          <cell r="FF1712">
            <v>0</v>
          </cell>
        </row>
        <row r="1713">
          <cell r="A1713" t="str">
            <v>NAISTENLAHTI-2</v>
          </cell>
          <cell r="B1713" t="str">
            <v>Finland</v>
          </cell>
          <cell r="G1713">
            <v>60</v>
          </cell>
          <cell r="H1713">
            <v>120</v>
          </cell>
          <cell r="AK1713">
            <v>15.39</v>
          </cell>
          <cell r="AL1713">
            <v>61.56</v>
          </cell>
          <cell r="AN1713">
            <v>0</v>
          </cell>
          <cell r="AO1713">
            <v>10.5</v>
          </cell>
          <cell r="AP1713">
            <v>1770</v>
          </cell>
          <cell r="AQ1713">
            <v>8.4</v>
          </cell>
          <cell r="BG1713" t="b">
            <v>0</v>
          </cell>
          <cell r="BO1713" t="b">
            <v>0</v>
          </cell>
          <cell r="CA1713" t="b">
            <v>0</v>
          </cell>
          <cell r="CB1713" t="b">
            <v>0</v>
          </cell>
          <cell r="CD1713" t="b">
            <v>0</v>
          </cell>
          <cell r="CE1713" t="b">
            <v>0</v>
          </cell>
          <cell r="CG1713" t="b">
            <v>0</v>
          </cell>
          <cell r="CH1713" t="b">
            <v>0</v>
          </cell>
          <cell r="CP1713" t="e">
            <v>#N/A</v>
          </cell>
          <cell r="CT1713" t="b">
            <v>0</v>
          </cell>
          <cell r="CV1713" t="b">
            <v>0</v>
          </cell>
          <cell r="CX1713" t="b">
            <v>0</v>
          </cell>
          <cell r="CZ1713" t="b">
            <v>0</v>
          </cell>
          <cell r="DB1713" t="b">
            <v>0</v>
          </cell>
          <cell r="DD1713" t="b">
            <v>0</v>
          </cell>
          <cell r="DF1713" t="b">
            <v>0</v>
          </cell>
          <cell r="DH1713" t="b">
            <v>0</v>
          </cell>
          <cell r="DJ1713" t="b">
            <v>0</v>
          </cell>
          <cell r="DL1713" t="b">
            <v>0</v>
          </cell>
          <cell r="DN1713" t="b">
            <v>0</v>
          </cell>
          <cell r="DP1713" t="b">
            <v>0</v>
          </cell>
          <cell r="DV1713">
            <v>0</v>
          </cell>
          <cell r="DX1713">
            <v>0</v>
          </cell>
          <cell r="DZ1713">
            <v>0</v>
          </cell>
          <cell r="EB1713">
            <v>0</v>
          </cell>
          <cell r="ED1713">
            <v>0</v>
          </cell>
          <cell r="EF1713">
            <v>0</v>
          </cell>
          <cell r="EJ1713">
            <v>0</v>
          </cell>
          <cell r="EL1713">
            <v>0</v>
          </cell>
          <cell r="EN1713">
            <v>0</v>
          </cell>
          <cell r="EP1713">
            <v>0</v>
          </cell>
          <cell r="ER1713">
            <v>0</v>
          </cell>
          <cell r="ET1713">
            <v>0</v>
          </cell>
          <cell r="EX1713">
            <v>0</v>
          </cell>
          <cell r="EZ1713">
            <v>0</v>
          </cell>
          <cell r="FD1713">
            <v>0</v>
          </cell>
          <cell r="FF1713">
            <v>0</v>
          </cell>
        </row>
        <row r="1714">
          <cell r="A1714" t="str">
            <v>NASTOLAN ENERGIA GT 1</v>
          </cell>
          <cell r="B1714" t="str">
            <v>Finland</v>
          </cell>
          <cell r="G1714">
            <v>3.9</v>
          </cell>
          <cell r="H1714">
            <v>7.8</v>
          </cell>
          <cell r="AK1714">
            <v>1.0003500000000001</v>
          </cell>
          <cell r="AL1714">
            <v>4.0014000000000003</v>
          </cell>
          <cell r="AN1714">
            <v>0</v>
          </cell>
          <cell r="AO1714">
            <v>0.156</v>
          </cell>
          <cell r="AP1714">
            <v>39</v>
          </cell>
          <cell r="AQ1714">
            <v>0.312</v>
          </cell>
          <cell r="BG1714" t="b">
            <v>0</v>
          </cell>
          <cell r="BO1714" t="b">
            <v>0</v>
          </cell>
          <cell r="CA1714" t="b">
            <v>0</v>
          </cell>
          <cell r="CB1714" t="b">
            <v>0</v>
          </cell>
          <cell r="CD1714" t="b">
            <v>0</v>
          </cell>
          <cell r="CE1714" t="b">
            <v>0</v>
          </cell>
          <cell r="CG1714" t="b">
            <v>0</v>
          </cell>
          <cell r="CH1714" t="b">
            <v>0</v>
          </cell>
          <cell r="CP1714" t="e">
            <v>#N/A</v>
          </cell>
          <cell r="CT1714" t="b">
            <v>0</v>
          </cell>
          <cell r="CV1714" t="b">
            <v>0</v>
          </cell>
          <cell r="CX1714" t="b">
            <v>0</v>
          </cell>
          <cell r="CZ1714" t="b">
            <v>0</v>
          </cell>
          <cell r="DB1714" t="b">
            <v>0</v>
          </cell>
          <cell r="DD1714" t="b">
            <v>0</v>
          </cell>
          <cell r="DF1714" t="b">
            <v>0</v>
          </cell>
          <cell r="DH1714" t="b">
            <v>0</v>
          </cell>
          <cell r="DJ1714" t="b">
            <v>0</v>
          </cell>
          <cell r="DL1714" t="b">
            <v>0</v>
          </cell>
          <cell r="DN1714" t="b">
            <v>0</v>
          </cell>
          <cell r="DP1714" t="b">
            <v>0</v>
          </cell>
          <cell r="DV1714">
            <v>0</v>
          </cell>
          <cell r="DX1714">
            <v>0</v>
          </cell>
          <cell r="DZ1714">
            <v>0</v>
          </cell>
          <cell r="EB1714">
            <v>0</v>
          </cell>
          <cell r="ED1714">
            <v>0</v>
          </cell>
          <cell r="EF1714">
            <v>0</v>
          </cell>
          <cell r="EJ1714">
            <v>0</v>
          </cell>
          <cell r="EL1714">
            <v>0</v>
          </cell>
          <cell r="EN1714">
            <v>0</v>
          </cell>
          <cell r="EP1714">
            <v>0</v>
          </cell>
          <cell r="ER1714">
            <v>0</v>
          </cell>
          <cell r="ET1714">
            <v>0</v>
          </cell>
          <cell r="EX1714">
            <v>0</v>
          </cell>
          <cell r="EZ1714">
            <v>0</v>
          </cell>
          <cell r="FD1714">
            <v>0</v>
          </cell>
          <cell r="FF1714">
            <v>0</v>
          </cell>
        </row>
        <row r="1715">
          <cell r="A1715" t="str">
            <v>NOKIA CC</v>
          </cell>
          <cell r="B1715" t="str">
            <v>Finland</v>
          </cell>
          <cell r="G1715">
            <v>69.8</v>
          </cell>
          <cell r="H1715">
            <v>69.8</v>
          </cell>
          <cell r="AK1715">
            <v>28.513299999999997</v>
          </cell>
          <cell r="AL1715">
            <v>28.513299999999997</v>
          </cell>
          <cell r="AN1715">
            <v>0</v>
          </cell>
          <cell r="AO1715">
            <v>5.5839999999999996</v>
          </cell>
          <cell r="AP1715">
            <v>1047</v>
          </cell>
          <cell r="AQ1715">
            <v>9.7720000000000002</v>
          </cell>
          <cell r="BG1715" t="b">
            <v>0</v>
          </cell>
          <cell r="BO1715" t="b">
            <v>0</v>
          </cell>
          <cell r="CA1715" t="b">
            <v>0</v>
          </cell>
          <cell r="CB1715" t="b">
            <v>0</v>
          </cell>
          <cell r="CD1715" t="b">
            <v>0</v>
          </cell>
          <cell r="CE1715" t="b">
            <v>0</v>
          </cell>
          <cell r="CG1715" t="b">
            <v>0</v>
          </cell>
          <cell r="CH1715" t="b">
            <v>0</v>
          </cell>
          <cell r="CP1715" t="e">
            <v>#N/A</v>
          </cell>
          <cell r="CT1715" t="b">
            <v>0</v>
          </cell>
          <cell r="CV1715" t="b">
            <v>0</v>
          </cell>
          <cell r="CX1715" t="b">
            <v>0</v>
          </cell>
          <cell r="CZ1715" t="b">
            <v>0</v>
          </cell>
          <cell r="DB1715" t="b">
            <v>0</v>
          </cell>
          <cell r="DD1715" t="b">
            <v>0</v>
          </cell>
          <cell r="DF1715" t="b">
            <v>0</v>
          </cell>
          <cell r="DH1715" t="b">
            <v>0</v>
          </cell>
          <cell r="DJ1715" t="b">
            <v>0</v>
          </cell>
          <cell r="DL1715" t="b">
            <v>0</v>
          </cell>
          <cell r="DN1715" t="b">
            <v>0</v>
          </cell>
          <cell r="DP1715" t="b">
            <v>0</v>
          </cell>
          <cell r="DV1715">
            <v>0</v>
          </cell>
          <cell r="DX1715">
            <v>0</v>
          </cell>
          <cell r="DZ1715">
            <v>0</v>
          </cell>
          <cell r="EB1715">
            <v>0</v>
          </cell>
          <cell r="ED1715">
            <v>0</v>
          </cell>
          <cell r="EF1715">
            <v>0</v>
          </cell>
          <cell r="EJ1715">
            <v>0</v>
          </cell>
          <cell r="EL1715">
            <v>0</v>
          </cell>
          <cell r="EN1715">
            <v>0</v>
          </cell>
          <cell r="EP1715">
            <v>0</v>
          </cell>
          <cell r="ER1715">
            <v>0</v>
          </cell>
          <cell r="ET1715">
            <v>0</v>
          </cell>
          <cell r="EX1715">
            <v>0</v>
          </cell>
          <cell r="EZ1715">
            <v>0</v>
          </cell>
          <cell r="FD1715">
            <v>0</v>
          </cell>
          <cell r="FF1715">
            <v>0</v>
          </cell>
        </row>
        <row r="1716">
          <cell r="A1716" t="str">
            <v>NOKIA CC</v>
          </cell>
          <cell r="B1716" t="str">
            <v>Finland</v>
          </cell>
          <cell r="G1716">
            <v>69.8</v>
          </cell>
          <cell r="H1716">
            <v>69.8</v>
          </cell>
          <cell r="AK1716">
            <v>28.513299999999997</v>
          </cell>
          <cell r="AL1716">
            <v>28.513299999999997</v>
          </cell>
          <cell r="AN1716">
            <v>0</v>
          </cell>
          <cell r="AO1716">
            <v>5.5839999999999996</v>
          </cell>
          <cell r="AP1716">
            <v>1047</v>
          </cell>
          <cell r="AQ1716">
            <v>9.7720000000000002</v>
          </cell>
          <cell r="BG1716" t="b">
            <v>0</v>
          </cell>
          <cell r="BO1716" t="b">
            <v>0</v>
          </cell>
          <cell r="CA1716" t="b">
            <v>0</v>
          </cell>
          <cell r="CB1716" t="b">
            <v>0</v>
          </cell>
          <cell r="CD1716" t="b">
            <v>0</v>
          </cell>
          <cell r="CE1716" t="b">
            <v>0</v>
          </cell>
          <cell r="CG1716" t="b">
            <v>0</v>
          </cell>
          <cell r="CH1716" t="b">
            <v>0</v>
          </cell>
          <cell r="CP1716" t="e">
            <v>#N/A</v>
          </cell>
          <cell r="CT1716" t="b">
            <v>0</v>
          </cell>
          <cell r="CV1716" t="b">
            <v>0</v>
          </cell>
          <cell r="CX1716" t="b">
            <v>0</v>
          </cell>
          <cell r="CZ1716" t="b">
            <v>0</v>
          </cell>
          <cell r="DB1716" t="b">
            <v>0</v>
          </cell>
          <cell r="DD1716" t="b">
            <v>0</v>
          </cell>
          <cell r="DF1716" t="b">
            <v>0</v>
          </cell>
          <cell r="DH1716" t="b">
            <v>0</v>
          </cell>
          <cell r="DJ1716" t="b">
            <v>0</v>
          </cell>
          <cell r="DL1716" t="b">
            <v>0</v>
          </cell>
          <cell r="DN1716" t="b">
            <v>0</v>
          </cell>
          <cell r="DP1716" t="b">
            <v>0</v>
          </cell>
          <cell r="DV1716">
            <v>0</v>
          </cell>
          <cell r="DX1716">
            <v>0</v>
          </cell>
          <cell r="DZ1716">
            <v>0</v>
          </cell>
          <cell r="EB1716">
            <v>0</v>
          </cell>
          <cell r="ED1716">
            <v>0</v>
          </cell>
          <cell r="EF1716">
            <v>0</v>
          </cell>
          <cell r="EJ1716">
            <v>0</v>
          </cell>
          <cell r="EL1716">
            <v>0</v>
          </cell>
          <cell r="EN1716">
            <v>0</v>
          </cell>
          <cell r="EP1716">
            <v>0</v>
          </cell>
          <cell r="ER1716">
            <v>0</v>
          </cell>
          <cell r="ET1716">
            <v>0</v>
          </cell>
          <cell r="EX1716">
            <v>0</v>
          </cell>
          <cell r="EZ1716">
            <v>0</v>
          </cell>
          <cell r="FD1716">
            <v>0</v>
          </cell>
          <cell r="FF1716">
            <v>0</v>
          </cell>
        </row>
        <row r="1717">
          <cell r="A1717" t="str">
            <v>NYSTAD HEAT PUMP 1</v>
          </cell>
          <cell r="B1717" t="str">
            <v>Finland</v>
          </cell>
          <cell r="G1717">
            <v>-7</v>
          </cell>
          <cell r="H1717">
            <v>21</v>
          </cell>
          <cell r="AK1717">
            <v>-21</v>
          </cell>
          <cell r="AL1717">
            <v>0</v>
          </cell>
          <cell r="AN1717">
            <v>0</v>
          </cell>
          <cell r="AO1717">
            <v>0</v>
          </cell>
          <cell r="AP1717">
            <v>0</v>
          </cell>
          <cell r="AQ1717">
            <v>0</v>
          </cell>
          <cell r="BG1717" t="b">
            <v>0</v>
          </cell>
          <cell r="BO1717" t="b">
            <v>0</v>
          </cell>
          <cell r="CA1717" t="b">
            <v>0</v>
          </cell>
          <cell r="CB1717" t="b">
            <v>0</v>
          </cell>
          <cell r="CD1717" t="b">
            <v>0</v>
          </cell>
          <cell r="CE1717" t="b">
            <v>0</v>
          </cell>
          <cell r="CG1717" t="b">
            <v>0</v>
          </cell>
          <cell r="CH1717" t="b">
            <v>0</v>
          </cell>
          <cell r="CP1717">
            <v>0</v>
          </cell>
          <cell r="CT1717" t="b">
            <v>0</v>
          </cell>
          <cell r="CV1717" t="b">
            <v>0</v>
          </cell>
          <cell r="CX1717" t="b">
            <v>0</v>
          </cell>
          <cell r="CZ1717" t="b">
            <v>0</v>
          </cell>
          <cell r="DB1717" t="b">
            <v>0</v>
          </cell>
          <cell r="DD1717" t="b">
            <v>0</v>
          </cell>
          <cell r="DF1717" t="b">
            <v>0</v>
          </cell>
          <cell r="DH1717" t="b">
            <v>0</v>
          </cell>
          <cell r="DJ1717" t="b">
            <v>0</v>
          </cell>
          <cell r="DL1717" t="b">
            <v>0</v>
          </cell>
          <cell r="DN1717" t="b">
            <v>0</v>
          </cell>
          <cell r="DP1717" t="b">
            <v>0</v>
          </cell>
          <cell r="DV1717">
            <v>0</v>
          </cell>
          <cell r="DX1717">
            <v>0</v>
          </cell>
          <cell r="DZ1717">
            <v>0</v>
          </cell>
          <cell r="EB1717">
            <v>0</v>
          </cell>
          <cell r="ED1717">
            <v>0</v>
          </cell>
          <cell r="EF1717">
            <v>0</v>
          </cell>
          <cell r="EJ1717">
            <v>0</v>
          </cell>
          <cell r="EL1717">
            <v>0</v>
          </cell>
          <cell r="EN1717">
            <v>0</v>
          </cell>
          <cell r="EP1717">
            <v>0</v>
          </cell>
          <cell r="ER1717">
            <v>0</v>
          </cell>
          <cell r="ET1717">
            <v>0</v>
          </cell>
          <cell r="EX1717">
            <v>0</v>
          </cell>
          <cell r="EZ1717">
            <v>0</v>
          </cell>
          <cell r="FD1717">
            <v>0</v>
          </cell>
          <cell r="FF1717">
            <v>0</v>
          </cell>
        </row>
        <row r="1718">
          <cell r="A1718" t="str">
            <v>NAANTALI 1</v>
          </cell>
          <cell r="B1718" t="str">
            <v>Finland</v>
          </cell>
          <cell r="G1718">
            <v>116</v>
          </cell>
          <cell r="H1718">
            <v>0</v>
          </cell>
          <cell r="AK1718">
            <v>39.671999999999997</v>
          </cell>
          <cell r="AL1718">
            <v>0</v>
          </cell>
          <cell r="AN1718">
            <v>0</v>
          </cell>
          <cell r="AO1718">
            <v>18.281600000000001</v>
          </cell>
          <cell r="AP1718">
            <v>2882.6000000000004</v>
          </cell>
          <cell r="AQ1718">
            <v>16.240000000000002</v>
          </cell>
          <cell r="BG1718" t="b">
            <v>0</v>
          </cell>
          <cell r="BO1718" t="b">
            <v>0</v>
          </cell>
          <cell r="CA1718" t="b">
            <v>0</v>
          </cell>
          <cell r="CB1718" t="b">
            <v>0</v>
          </cell>
          <cell r="CD1718" t="b">
            <v>0</v>
          </cell>
          <cell r="CE1718" t="b">
            <v>0</v>
          </cell>
          <cell r="CG1718" t="b">
            <v>0</v>
          </cell>
          <cell r="CH1718" t="b">
            <v>0</v>
          </cell>
          <cell r="CP1718" t="e">
            <v>#N/A</v>
          </cell>
          <cell r="CT1718" t="b">
            <v>0</v>
          </cell>
          <cell r="CV1718" t="b">
            <v>0</v>
          </cell>
          <cell r="CX1718" t="b">
            <v>0</v>
          </cell>
          <cell r="CZ1718" t="b">
            <v>0</v>
          </cell>
          <cell r="DB1718" t="b">
            <v>0</v>
          </cell>
          <cell r="DD1718" t="b">
            <v>0</v>
          </cell>
          <cell r="DF1718" t="b">
            <v>0</v>
          </cell>
          <cell r="DH1718" t="b">
            <v>0</v>
          </cell>
          <cell r="DJ1718" t="b">
            <v>0</v>
          </cell>
          <cell r="DL1718" t="b">
            <v>0</v>
          </cell>
          <cell r="DN1718" t="b">
            <v>0</v>
          </cell>
          <cell r="DP1718" t="b">
            <v>0</v>
          </cell>
          <cell r="DV1718">
            <v>0</v>
          </cell>
          <cell r="DX1718">
            <v>0</v>
          </cell>
          <cell r="DZ1718">
            <v>0</v>
          </cell>
          <cell r="EB1718">
            <v>0</v>
          </cell>
          <cell r="ED1718">
            <v>0</v>
          </cell>
          <cell r="EF1718">
            <v>0</v>
          </cell>
          <cell r="EJ1718">
            <v>0</v>
          </cell>
          <cell r="EL1718">
            <v>0</v>
          </cell>
          <cell r="EN1718">
            <v>0</v>
          </cell>
          <cell r="EP1718">
            <v>0</v>
          </cell>
          <cell r="ER1718">
            <v>0</v>
          </cell>
          <cell r="ET1718">
            <v>0</v>
          </cell>
          <cell r="EX1718">
            <v>0</v>
          </cell>
          <cell r="EZ1718">
            <v>0</v>
          </cell>
          <cell r="FD1718">
            <v>0</v>
          </cell>
          <cell r="FF1718">
            <v>0</v>
          </cell>
        </row>
        <row r="1719">
          <cell r="A1719" t="str">
            <v>NAANTALI 1</v>
          </cell>
          <cell r="B1719" t="str">
            <v>Finland</v>
          </cell>
          <cell r="G1719">
            <v>116</v>
          </cell>
          <cell r="H1719">
            <v>0</v>
          </cell>
          <cell r="AK1719">
            <v>39.671999999999997</v>
          </cell>
          <cell r="AL1719">
            <v>0</v>
          </cell>
          <cell r="AN1719">
            <v>0</v>
          </cell>
          <cell r="AO1719">
            <v>18.281600000000001</v>
          </cell>
          <cell r="AP1719">
            <v>2882.6000000000004</v>
          </cell>
          <cell r="AQ1719">
            <v>22.04</v>
          </cell>
          <cell r="BG1719" t="b">
            <v>0</v>
          </cell>
          <cell r="BO1719" t="b">
            <v>0</v>
          </cell>
          <cell r="CA1719" t="b">
            <v>0</v>
          </cell>
          <cell r="CB1719" t="b">
            <v>0</v>
          </cell>
          <cell r="CD1719" t="b">
            <v>0</v>
          </cell>
          <cell r="CE1719" t="b">
            <v>0</v>
          </cell>
          <cell r="CG1719" t="b">
            <v>0</v>
          </cell>
          <cell r="CH1719" t="b">
            <v>0</v>
          </cell>
          <cell r="CP1719" t="e">
            <v>#N/A</v>
          </cell>
          <cell r="CT1719" t="b">
            <v>0</v>
          </cell>
          <cell r="CV1719" t="b">
            <v>0</v>
          </cell>
          <cell r="CX1719" t="b">
            <v>0</v>
          </cell>
          <cell r="CZ1719" t="b">
            <v>0</v>
          </cell>
          <cell r="DB1719" t="b">
            <v>0</v>
          </cell>
          <cell r="DD1719" t="b">
            <v>0</v>
          </cell>
          <cell r="DF1719" t="b">
            <v>0</v>
          </cell>
          <cell r="DH1719" t="b">
            <v>0</v>
          </cell>
          <cell r="DJ1719" t="b">
            <v>0</v>
          </cell>
          <cell r="DL1719" t="b">
            <v>0</v>
          </cell>
          <cell r="DN1719" t="b">
            <v>0</v>
          </cell>
          <cell r="DP1719" t="b">
            <v>0</v>
          </cell>
          <cell r="DV1719">
            <v>0</v>
          </cell>
          <cell r="DX1719">
            <v>0</v>
          </cell>
          <cell r="DZ1719">
            <v>0</v>
          </cell>
          <cell r="EB1719">
            <v>0</v>
          </cell>
          <cell r="ED1719">
            <v>0</v>
          </cell>
          <cell r="EF1719">
            <v>0</v>
          </cell>
          <cell r="EJ1719">
            <v>0</v>
          </cell>
          <cell r="EL1719">
            <v>0</v>
          </cell>
          <cell r="EN1719">
            <v>0</v>
          </cell>
          <cell r="EP1719">
            <v>0</v>
          </cell>
          <cell r="ER1719">
            <v>0</v>
          </cell>
          <cell r="ET1719">
            <v>0</v>
          </cell>
          <cell r="EX1719">
            <v>0</v>
          </cell>
          <cell r="EZ1719">
            <v>0</v>
          </cell>
          <cell r="FD1719">
            <v>0</v>
          </cell>
          <cell r="FF1719">
            <v>0</v>
          </cell>
        </row>
        <row r="1720">
          <cell r="A1720" t="str">
            <v>NAANTALI 2</v>
          </cell>
          <cell r="B1720" t="str">
            <v>Finland</v>
          </cell>
          <cell r="G1720">
            <v>125</v>
          </cell>
          <cell r="H1720">
            <v>220</v>
          </cell>
          <cell r="AK1720">
            <v>45.125</v>
          </cell>
          <cell r="AL1720">
            <v>529.4666666666667</v>
          </cell>
          <cell r="AN1720">
            <v>33</v>
          </cell>
          <cell r="AO1720">
            <v>19.700000000000003</v>
          </cell>
          <cell r="AP1720">
            <v>3106.25</v>
          </cell>
          <cell r="AQ1720">
            <v>17.5</v>
          </cell>
          <cell r="BG1720" t="b">
            <v>0</v>
          </cell>
          <cell r="BO1720" t="b">
            <v>0</v>
          </cell>
          <cell r="CA1720" t="b">
            <v>0</v>
          </cell>
          <cell r="CB1720" t="b">
            <v>0</v>
          </cell>
          <cell r="CD1720" t="b">
            <v>0</v>
          </cell>
          <cell r="CE1720" t="b">
            <v>0</v>
          </cell>
          <cell r="CG1720" t="b">
            <v>0</v>
          </cell>
          <cell r="CH1720" t="b">
            <v>0</v>
          </cell>
          <cell r="CP1720" t="e">
            <v>#N/A</v>
          </cell>
          <cell r="CT1720" t="b">
            <v>0</v>
          </cell>
          <cell r="CV1720" t="b">
            <v>0</v>
          </cell>
          <cell r="CX1720" t="b">
            <v>0</v>
          </cell>
          <cell r="CZ1720" t="b">
            <v>0</v>
          </cell>
          <cell r="DB1720" t="b">
            <v>0</v>
          </cell>
          <cell r="DD1720" t="b">
            <v>0</v>
          </cell>
          <cell r="DF1720" t="b">
            <v>0</v>
          </cell>
          <cell r="DH1720" t="b">
            <v>0</v>
          </cell>
          <cell r="DJ1720" t="b">
            <v>0</v>
          </cell>
          <cell r="DL1720" t="b">
            <v>0</v>
          </cell>
          <cell r="DN1720" t="b">
            <v>0</v>
          </cell>
          <cell r="DP1720" t="b">
            <v>0</v>
          </cell>
          <cell r="DV1720">
            <v>0</v>
          </cell>
          <cell r="DX1720">
            <v>0</v>
          </cell>
          <cell r="DZ1720">
            <v>0</v>
          </cell>
          <cell r="EB1720">
            <v>0</v>
          </cell>
          <cell r="ED1720">
            <v>0</v>
          </cell>
          <cell r="EF1720">
            <v>0</v>
          </cell>
          <cell r="EJ1720">
            <v>0</v>
          </cell>
          <cell r="EL1720">
            <v>0</v>
          </cell>
          <cell r="EN1720">
            <v>0</v>
          </cell>
          <cell r="EP1720">
            <v>0</v>
          </cell>
          <cell r="ER1720">
            <v>0</v>
          </cell>
          <cell r="ET1720">
            <v>0</v>
          </cell>
          <cell r="EX1720">
            <v>0</v>
          </cell>
          <cell r="EZ1720">
            <v>0</v>
          </cell>
          <cell r="FD1720">
            <v>0</v>
          </cell>
          <cell r="FF1720">
            <v>0</v>
          </cell>
        </row>
        <row r="1721">
          <cell r="A1721" t="str">
            <v>NAANTALI 2</v>
          </cell>
          <cell r="B1721" t="str">
            <v>Finland</v>
          </cell>
          <cell r="G1721">
            <v>125</v>
          </cell>
          <cell r="H1721">
            <v>220</v>
          </cell>
          <cell r="AK1721">
            <v>45.125</v>
          </cell>
          <cell r="AL1721">
            <v>529.4666666666667</v>
          </cell>
          <cell r="AN1721">
            <v>33</v>
          </cell>
          <cell r="AO1721">
            <v>19.700000000000003</v>
          </cell>
          <cell r="AP1721">
            <v>3106.25</v>
          </cell>
          <cell r="AQ1721">
            <v>23.75</v>
          </cell>
          <cell r="BG1721" t="b">
            <v>0</v>
          </cell>
          <cell r="BO1721" t="b">
            <v>0</v>
          </cell>
          <cell r="CA1721" t="b">
            <v>0</v>
          </cell>
          <cell r="CB1721" t="b">
            <v>0</v>
          </cell>
          <cell r="CD1721" t="b">
            <v>0</v>
          </cell>
          <cell r="CE1721" t="b">
            <v>0</v>
          </cell>
          <cell r="CG1721" t="b">
            <v>0</v>
          </cell>
          <cell r="CH1721" t="b">
            <v>0</v>
          </cell>
          <cell r="CP1721" t="e">
            <v>#N/A</v>
          </cell>
          <cell r="CT1721" t="b">
            <v>0</v>
          </cell>
          <cell r="CV1721" t="b">
            <v>0</v>
          </cell>
          <cell r="CX1721" t="b">
            <v>0</v>
          </cell>
          <cell r="CZ1721" t="b">
            <v>0</v>
          </cell>
          <cell r="DB1721" t="b">
            <v>0</v>
          </cell>
          <cell r="DD1721" t="b">
            <v>0</v>
          </cell>
          <cell r="DF1721" t="b">
            <v>0</v>
          </cell>
          <cell r="DH1721" t="b">
            <v>0</v>
          </cell>
          <cell r="DJ1721" t="b">
            <v>0</v>
          </cell>
          <cell r="DL1721" t="b">
            <v>0</v>
          </cell>
          <cell r="DN1721" t="b">
            <v>0</v>
          </cell>
          <cell r="DP1721" t="b">
            <v>0</v>
          </cell>
          <cell r="DV1721">
            <v>0</v>
          </cell>
          <cell r="DX1721">
            <v>0</v>
          </cell>
          <cell r="DZ1721">
            <v>0</v>
          </cell>
          <cell r="EB1721">
            <v>0</v>
          </cell>
          <cell r="ED1721">
            <v>0</v>
          </cell>
          <cell r="EF1721">
            <v>0</v>
          </cell>
          <cell r="EJ1721">
            <v>0</v>
          </cell>
          <cell r="EL1721">
            <v>0</v>
          </cell>
          <cell r="EN1721">
            <v>0</v>
          </cell>
          <cell r="EP1721">
            <v>0</v>
          </cell>
          <cell r="ER1721">
            <v>0</v>
          </cell>
          <cell r="ET1721">
            <v>0</v>
          </cell>
          <cell r="EX1721">
            <v>0</v>
          </cell>
          <cell r="EZ1721">
            <v>0</v>
          </cell>
          <cell r="FD1721">
            <v>0</v>
          </cell>
          <cell r="FF1721">
            <v>0</v>
          </cell>
        </row>
        <row r="1722">
          <cell r="A1722" t="str">
            <v>NAANTALI 3</v>
          </cell>
          <cell r="B1722" t="str">
            <v>Finland</v>
          </cell>
          <cell r="G1722">
            <v>125</v>
          </cell>
          <cell r="H1722">
            <v>220</v>
          </cell>
          <cell r="AK1722">
            <v>46.3125</v>
          </cell>
          <cell r="AL1722">
            <v>543.40000000000009</v>
          </cell>
          <cell r="AN1722">
            <v>33</v>
          </cell>
          <cell r="AO1722">
            <v>19.700000000000003</v>
          </cell>
          <cell r="AP1722">
            <v>3106.25</v>
          </cell>
          <cell r="AQ1722">
            <v>17.5</v>
          </cell>
          <cell r="BG1722" t="b">
            <v>0</v>
          </cell>
          <cell r="BO1722" t="b">
            <v>0</v>
          </cell>
          <cell r="CA1722" t="b">
            <v>0</v>
          </cell>
          <cell r="CB1722" t="b">
            <v>0</v>
          </cell>
          <cell r="CD1722" t="b">
            <v>0</v>
          </cell>
          <cell r="CE1722" t="b">
            <v>0</v>
          </cell>
          <cell r="CG1722" t="b">
            <v>0</v>
          </cell>
          <cell r="CH1722" t="b">
            <v>0</v>
          </cell>
          <cell r="CP1722" t="e">
            <v>#N/A</v>
          </cell>
          <cell r="CT1722" t="b">
            <v>0</v>
          </cell>
          <cell r="CV1722" t="b">
            <v>0</v>
          </cell>
          <cell r="CX1722" t="b">
            <v>0</v>
          </cell>
          <cell r="CZ1722" t="b">
            <v>0</v>
          </cell>
          <cell r="DB1722" t="b">
            <v>0</v>
          </cell>
          <cell r="DD1722" t="b">
            <v>0</v>
          </cell>
          <cell r="DF1722" t="b">
            <v>0</v>
          </cell>
          <cell r="DH1722" t="b">
            <v>0</v>
          </cell>
          <cell r="DJ1722" t="b">
            <v>0</v>
          </cell>
          <cell r="DL1722" t="b">
            <v>0</v>
          </cell>
          <cell r="DN1722" t="b">
            <v>0</v>
          </cell>
          <cell r="DP1722" t="b">
            <v>0</v>
          </cell>
          <cell r="DV1722">
            <v>0</v>
          </cell>
          <cell r="DX1722">
            <v>0</v>
          </cell>
          <cell r="DZ1722">
            <v>0</v>
          </cell>
          <cell r="EB1722">
            <v>0</v>
          </cell>
          <cell r="ED1722">
            <v>0</v>
          </cell>
          <cell r="EF1722">
            <v>0</v>
          </cell>
          <cell r="EJ1722">
            <v>0</v>
          </cell>
          <cell r="EL1722">
            <v>0</v>
          </cell>
          <cell r="EN1722">
            <v>0</v>
          </cell>
          <cell r="EP1722">
            <v>0</v>
          </cell>
          <cell r="ER1722">
            <v>0</v>
          </cell>
          <cell r="ET1722">
            <v>0</v>
          </cell>
          <cell r="EX1722">
            <v>0</v>
          </cell>
          <cell r="EZ1722">
            <v>0</v>
          </cell>
          <cell r="FD1722">
            <v>0</v>
          </cell>
          <cell r="FF1722">
            <v>0</v>
          </cell>
        </row>
        <row r="1723">
          <cell r="A1723" t="str">
            <v>NAANTALI 3</v>
          </cell>
          <cell r="B1723" t="str">
            <v>Finland</v>
          </cell>
          <cell r="G1723">
            <v>125</v>
          </cell>
          <cell r="H1723">
            <v>220</v>
          </cell>
          <cell r="AK1723">
            <v>46.3125</v>
          </cell>
          <cell r="AL1723">
            <v>543.40000000000009</v>
          </cell>
          <cell r="AN1723">
            <v>33</v>
          </cell>
          <cell r="AO1723">
            <v>19.700000000000003</v>
          </cell>
          <cell r="AP1723">
            <v>3106.25</v>
          </cell>
          <cell r="AQ1723">
            <v>23.75</v>
          </cell>
          <cell r="BG1723" t="b">
            <v>0</v>
          </cell>
          <cell r="BO1723" t="b">
            <v>0</v>
          </cell>
          <cell r="CA1723" t="b">
            <v>0</v>
          </cell>
          <cell r="CB1723" t="b">
            <v>0</v>
          </cell>
          <cell r="CD1723" t="b">
            <v>0</v>
          </cell>
          <cell r="CE1723" t="b">
            <v>0</v>
          </cell>
          <cell r="CG1723" t="b">
            <v>0</v>
          </cell>
          <cell r="CH1723" t="b">
            <v>0</v>
          </cell>
          <cell r="CP1723" t="e">
            <v>#N/A</v>
          </cell>
          <cell r="CT1723" t="b">
            <v>0</v>
          </cell>
          <cell r="CV1723" t="b">
            <v>0</v>
          </cell>
          <cell r="CX1723" t="b">
            <v>0</v>
          </cell>
          <cell r="CZ1723" t="b">
            <v>0</v>
          </cell>
          <cell r="DB1723" t="b">
            <v>0</v>
          </cell>
          <cell r="DD1723" t="b">
            <v>0</v>
          </cell>
          <cell r="DF1723" t="b">
            <v>0</v>
          </cell>
          <cell r="DH1723" t="b">
            <v>0</v>
          </cell>
          <cell r="DJ1723" t="b">
            <v>0</v>
          </cell>
          <cell r="DL1723" t="b">
            <v>0</v>
          </cell>
          <cell r="DN1723" t="b">
            <v>0</v>
          </cell>
          <cell r="DP1723" t="b">
            <v>0</v>
          </cell>
          <cell r="DV1723">
            <v>0</v>
          </cell>
          <cell r="DX1723">
            <v>0</v>
          </cell>
          <cell r="DZ1723">
            <v>0</v>
          </cell>
          <cell r="EB1723">
            <v>0</v>
          </cell>
          <cell r="ED1723">
            <v>0</v>
          </cell>
          <cell r="EF1723">
            <v>0</v>
          </cell>
          <cell r="EJ1723">
            <v>0</v>
          </cell>
          <cell r="EL1723">
            <v>0</v>
          </cell>
          <cell r="EN1723">
            <v>0</v>
          </cell>
          <cell r="EP1723">
            <v>0</v>
          </cell>
          <cell r="ER1723">
            <v>0</v>
          </cell>
          <cell r="ET1723">
            <v>0</v>
          </cell>
          <cell r="EX1723">
            <v>0</v>
          </cell>
          <cell r="EZ1723">
            <v>0</v>
          </cell>
          <cell r="FD1723">
            <v>0</v>
          </cell>
          <cell r="FF1723">
            <v>0</v>
          </cell>
        </row>
        <row r="1724">
          <cell r="A1724" t="str">
            <v>NAANTALI GT 1-2</v>
          </cell>
          <cell r="B1724" t="str">
            <v>Finland</v>
          </cell>
          <cell r="G1724">
            <v>40</v>
          </cell>
          <cell r="H1724">
            <v>0</v>
          </cell>
          <cell r="AK1724">
            <v>11.02</v>
          </cell>
          <cell r="AL1724">
            <v>0</v>
          </cell>
          <cell r="AN1724">
            <v>0</v>
          </cell>
          <cell r="AO1724">
            <v>1.6</v>
          </cell>
          <cell r="AP1724">
            <v>600</v>
          </cell>
          <cell r="AQ1724">
            <v>3.2</v>
          </cell>
          <cell r="BG1724" t="b">
            <v>0</v>
          </cell>
          <cell r="BO1724" t="b">
            <v>0</v>
          </cell>
          <cell r="CA1724" t="b">
            <v>0</v>
          </cell>
          <cell r="CB1724" t="b">
            <v>0</v>
          </cell>
          <cell r="CD1724" t="b">
            <v>0</v>
          </cell>
          <cell r="CE1724" t="b">
            <v>0</v>
          </cell>
          <cell r="CG1724" t="b">
            <v>0</v>
          </cell>
          <cell r="CH1724" t="b">
            <v>0</v>
          </cell>
          <cell r="CP1724" t="e">
            <v>#N/A</v>
          </cell>
          <cell r="CT1724" t="b">
            <v>0</v>
          </cell>
          <cell r="CV1724" t="b">
            <v>0</v>
          </cell>
          <cell r="CX1724" t="b">
            <v>0</v>
          </cell>
          <cell r="CZ1724" t="b">
            <v>0</v>
          </cell>
          <cell r="DB1724" t="b">
            <v>0</v>
          </cell>
          <cell r="DD1724" t="b">
            <v>0</v>
          </cell>
          <cell r="DF1724" t="b">
            <v>0</v>
          </cell>
          <cell r="DH1724" t="b">
            <v>0</v>
          </cell>
          <cell r="DJ1724" t="b">
            <v>0</v>
          </cell>
          <cell r="DL1724" t="b">
            <v>0</v>
          </cell>
          <cell r="DN1724" t="b">
            <v>0</v>
          </cell>
          <cell r="DP1724" t="b">
            <v>0</v>
          </cell>
          <cell r="DV1724">
            <v>0</v>
          </cell>
          <cell r="DX1724">
            <v>0</v>
          </cell>
          <cell r="DZ1724">
            <v>0</v>
          </cell>
          <cell r="EB1724">
            <v>0</v>
          </cell>
          <cell r="ED1724">
            <v>0</v>
          </cell>
          <cell r="EF1724">
            <v>0</v>
          </cell>
          <cell r="EJ1724">
            <v>0</v>
          </cell>
          <cell r="EL1724">
            <v>0</v>
          </cell>
          <cell r="EN1724">
            <v>0</v>
          </cell>
          <cell r="EP1724">
            <v>0</v>
          </cell>
          <cell r="ER1724">
            <v>0</v>
          </cell>
          <cell r="ET1724">
            <v>0</v>
          </cell>
          <cell r="EX1724">
            <v>0</v>
          </cell>
          <cell r="EZ1724">
            <v>0</v>
          </cell>
          <cell r="FD1724">
            <v>0</v>
          </cell>
          <cell r="FF1724">
            <v>0</v>
          </cell>
        </row>
        <row r="1725">
          <cell r="A1725" t="str">
            <v>NAANTALI GT 1-2</v>
          </cell>
          <cell r="B1725" t="str">
            <v>Finland</v>
          </cell>
          <cell r="G1725">
            <v>40</v>
          </cell>
          <cell r="H1725">
            <v>0</v>
          </cell>
          <cell r="AK1725">
            <v>11.02</v>
          </cell>
          <cell r="AL1725">
            <v>0</v>
          </cell>
          <cell r="AN1725">
            <v>0</v>
          </cell>
          <cell r="AO1725">
            <v>1.6</v>
          </cell>
          <cell r="AP1725">
            <v>600</v>
          </cell>
          <cell r="AQ1725">
            <v>3.2</v>
          </cell>
          <cell r="BG1725" t="b">
            <v>0</v>
          </cell>
          <cell r="BO1725" t="b">
            <v>0</v>
          </cell>
          <cell r="CA1725" t="b">
            <v>0</v>
          </cell>
          <cell r="CB1725" t="b">
            <v>0</v>
          </cell>
          <cell r="CD1725" t="b">
            <v>0</v>
          </cell>
          <cell r="CE1725" t="b">
            <v>0</v>
          </cell>
          <cell r="CG1725" t="b">
            <v>0</v>
          </cell>
          <cell r="CH1725" t="b">
            <v>0</v>
          </cell>
          <cell r="CP1725" t="e">
            <v>#N/A</v>
          </cell>
          <cell r="CT1725" t="b">
            <v>0</v>
          </cell>
          <cell r="CV1725" t="b">
            <v>0</v>
          </cell>
          <cell r="CX1725" t="b">
            <v>0</v>
          </cell>
          <cell r="CZ1725" t="b">
            <v>0</v>
          </cell>
          <cell r="DB1725" t="b">
            <v>0</v>
          </cell>
          <cell r="DD1725" t="b">
            <v>0</v>
          </cell>
          <cell r="DF1725" t="b">
            <v>0</v>
          </cell>
          <cell r="DH1725" t="b">
            <v>0</v>
          </cell>
          <cell r="DJ1725" t="b">
            <v>0</v>
          </cell>
          <cell r="DL1725" t="b">
            <v>0</v>
          </cell>
          <cell r="DN1725" t="b">
            <v>0</v>
          </cell>
          <cell r="DP1725" t="b">
            <v>0</v>
          </cell>
          <cell r="DV1725">
            <v>0</v>
          </cell>
          <cell r="DX1725">
            <v>0</v>
          </cell>
          <cell r="DZ1725">
            <v>0</v>
          </cell>
          <cell r="EB1725">
            <v>0</v>
          </cell>
          <cell r="ED1725">
            <v>0</v>
          </cell>
          <cell r="EF1725">
            <v>0</v>
          </cell>
          <cell r="EJ1725">
            <v>0</v>
          </cell>
          <cell r="EL1725">
            <v>0</v>
          </cell>
          <cell r="EN1725">
            <v>0</v>
          </cell>
          <cell r="EP1725">
            <v>0</v>
          </cell>
          <cell r="ER1725">
            <v>0</v>
          </cell>
          <cell r="ET1725">
            <v>0</v>
          </cell>
          <cell r="EX1725">
            <v>0</v>
          </cell>
          <cell r="EZ1725">
            <v>0</v>
          </cell>
          <cell r="FD1725">
            <v>0</v>
          </cell>
          <cell r="FF1725">
            <v>0</v>
          </cell>
        </row>
        <row r="1726">
          <cell r="A1726" t="str">
            <v>LOVIISA 1-2</v>
          </cell>
          <cell r="B1726" t="str">
            <v>Finland</v>
          </cell>
          <cell r="G1726">
            <v>976</v>
          </cell>
          <cell r="H1726">
            <v>0</v>
          </cell>
          <cell r="AK1726">
            <v>305.976</v>
          </cell>
          <cell r="AL1726">
            <v>0</v>
          </cell>
          <cell r="AN1726">
            <v>0</v>
          </cell>
          <cell r="AO1726">
            <v>292.8</v>
          </cell>
          <cell r="AP1726">
            <v>29280</v>
          </cell>
          <cell r="AQ1726">
            <v>87.84</v>
          </cell>
          <cell r="BG1726" t="b">
            <v>0</v>
          </cell>
          <cell r="BO1726" t="b">
            <v>0</v>
          </cell>
          <cell r="CA1726" t="b">
            <v>0</v>
          </cell>
          <cell r="CB1726" t="b">
            <v>0</v>
          </cell>
          <cell r="CD1726" t="b">
            <v>0</v>
          </cell>
          <cell r="CE1726" t="b">
            <v>0</v>
          </cell>
          <cell r="CG1726" t="b">
            <v>0</v>
          </cell>
          <cell r="CH1726" t="b">
            <v>0</v>
          </cell>
          <cell r="CP1726">
            <v>0</v>
          </cell>
          <cell r="CT1726" t="b">
            <v>0</v>
          </cell>
          <cell r="CV1726" t="b">
            <v>0</v>
          </cell>
          <cell r="CX1726" t="b">
            <v>0</v>
          </cell>
          <cell r="CZ1726" t="b">
            <v>0</v>
          </cell>
          <cell r="DB1726" t="b">
            <v>0</v>
          </cell>
          <cell r="DD1726" t="b">
            <v>0</v>
          </cell>
          <cell r="DF1726" t="b">
            <v>0</v>
          </cell>
          <cell r="DH1726" t="b">
            <v>0</v>
          </cell>
          <cell r="DJ1726" t="b">
            <v>0</v>
          </cell>
          <cell r="DL1726" t="b">
            <v>0</v>
          </cell>
          <cell r="DN1726" t="b">
            <v>0</v>
          </cell>
          <cell r="DP1726" t="b">
            <v>0</v>
          </cell>
          <cell r="DV1726">
            <v>0</v>
          </cell>
          <cell r="DX1726">
            <v>0</v>
          </cell>
          <cell r="DZ1726">
            <v>0</v>
          </cell>
          <cell r="EB1726">
            <v>0</v>
          </cell>
          <cell r="ED1726">
            <v>0</v>
          </cell>
          <cell r="EF1726">
            <v>0</v>
          </cell>
          <cell r="EJ1726">
            <v>0</v>
          </cell>
          <cell r="EL1726">
            <v>0</v>
          </cell>
          <cell r="EN1726">
            <v>0</v>
          </cell>
          <cell r="EP1726">
            <v>0</v>
          </cell>
          <cell r="ER1726">
            <v>0</v>
          </cell>
          <cell r="ET1726">
            <v>0</v>
          </cell>
          <cell r="EX1726">
            <v>0</v>
          </cell>
          <cell r="EZ1726">
            <v>0</v>
          </cell>
          <cell r="FD1726">
            <v>0</v>
          </cell>
          <cell r="FF1726">
            <v>0</v>
          </cell>
        </row>
        <row r="1727">
          <cell r="A1727" t="str">
            <v>LOVIISA 2</v>
          </cell>
          <cell r="B1727" t="str">
            <v>Finland</v>
          </cell>
          <cell r="G1727">
            <v>488</v>
          </cell>
          <cell r="H1727">
            <v>0</v>
          </cell>
          <cell r="AK1727">
            <v>152.988</v>
          </cell>
          <cell r="AL1727">
            <v>0</v>
          </cell>
          <cell r="AN1727">
            <v>0</v>
          </cell>
          <cell r="AO1727">
            <v>146.4</v>
          </cell>
          <cell r="AP1727">
            <v>14640</v>
          </cell>
          <cell r="AQ1727">
            <v>68.320000000000007</v>
          </cell>
          <cell r="BG1727" t="b">
            <v>0</v>
          </cell>
          <cell r="BO1727" t="b">
            <v>0</v>
          </cell>
          <cell r="CA1727" t="b">
            <v>0</v>
          </cell>
          <cell r="CB1727" t="b">
            <v>0</v>
          </cell>
          <cell r="CD1727" t="b">
            <v>0</v>
          </cell>
          <cell r="CE1727" t="b">
            <v>0</v>
          </cell>
          <cell r="CG1727" t="b">
            <v>0</v>
          </cell>
          <cell r="CH1727" t="b">
            <v>0</v>
          </cell>
          <cell r="CP1727">
            <v>0</v>
          </cell>
          <cell r="CT1727" t="b">
            <v>0</v>
          </cell>
          <cell r="CV1727" t="b">
            <v>0</v>
          </cell>
          <cell r="CX1727" t="b">
            <v>0</v>
          </cell>
          <cell r="CZ1727" t="b">
            <v>0</v>
          </cell>
          <cell r="DB1727" t="b">
            <v>0</v>
          </cell>
          <cell r="DD1727" t="b">
            <v>0</v>
          </cell>
          <cell r="DF1727" t="b">
            <v>0</v>
          </cell>
          <cell r="DH1727" t="b">
            <v>0</v>
          </cell>
          <cell r="DJ1727" t="b">
            <v>0</v>
          </cell>
          <cell r="DL1727" t="b">
            <v>0</v>
          </cell>
          <cell r="DN1727" t="b">
            <v>0</v>
          </cell>
          <cell r="DP1727" t="b">
            <v>0</v>
          </cell>
          <cell r="DV1727">
            <v>0</v>
          </cell>
          <cell r="DX1727">
            <v>0</v>
          </cell>
          <cell r="DZ1727">
            <v>0</v>
          </cell>
          <cell r="EB1727">
            <v>0</v>
          </cell>
          <cell r="ED1727">
            <v>0</v>
          </cell>
          <cell r="EF1727">
            <v>0</v>
          </cell>
          <cell r="EJ1727">
            <v>0</v>
          </cell>
          <cell r="EL1727">
            <v>0</v>
          </cell>
          <cell r="EN1727">
            <v>0</v>
          </cell>
          <cell r="EP1727">
            <v>0</v>
          </cell>
          <cell r="ER1727">
            <v>0</v>
          </cell>
          <cell r="ET1727">
            <v>0</v>
          </cell>
          <cell r="EX1727">
            <v>0</v>
          </cell>
          <cell r="EZ1727">
            <v>0</v>
          </cell>
          <cell r="FD1727">
            <v>0</v>
          </cell>
          <cell r="FF1727">
            <v>0</v>
          </cell>
        </row>
        <row r="1728">
          <cell r="A1728" t="str">
            <v>OLKILUOTO 1</v>
          </cell>
          <cell r="B1728" t="str">
            <v>Finland</v>
          </cell>
          <cell r="G1728">
            <v>840</v>
          </cell>
          <cell r="H1728">
            <v>0</v>
          </cell>
          <cell r="AK1728">
            <v>263.33999999999997</v>
          </cell>
          <cell r="AL1728">
            <v>0</v>
          </cell>
          <cell r="AN1728">
            <v>0</v>
          </cell>
          <cell r="AO1728">
            <v>252</v>
          </cell>
          <cell r="AP1728">
            <v>25200</v>
          </cell>
          <cell r="AQ1728">
            <v>75.599999999999994</v>
          </cell>
          <cell r="BG1728" t="b">
            <v>0</v>
          </cell>
          <cell r="BO1728" t="b">
            <v>0</v>
          </cell>
          <cell r="CA1728" t="b">
            <v>0</v>
          </cell>
          <cell r="CB1728" t="b">
            <v>0</v>
          </cell>
          <cell r="CD1728" t="b">
            <v>0</v>
          </cell>
          <cell r="CE1728" t="b">
            <v>0</v>
          </cell>
          <cell r="CG1728" t="b">
            <v>0</v>
          </cell>
          <cell r="CH1728" t="b">
            <v>0</v>
          </cell>
          <cell r="CP1728">
            <v>0</v>
          </cell>
          <cell r="CT1728" t="b">
            <v>0</v>
          </cell>
          <cell r="CV1728" t="b">
            <v>0</v>
          </cell>
          <cell r="CX1728" t="b">
            <v>0</v>
          </cell>
          <cell r="CZ1728" t="b">
            <v>0</v>
          </cell>
          <cell r="DB1728" t="b">
            <v>0</v>
          </cell>
          <cell r="DD1728" t="b">
            <v>0</v>
          </cell>
          <cell r="DF1728" t="b">
            <v>0</v>
          </cell>
          <cell r="DH1728" t="b">
            <v>0</v>
          </cell>
          <cell r="DJ1728" t="b">
            <v>0</v>
          </cell>
          <cell r="DL1728" t="b">
            <v>0</v>
          </cell>
          <cell r="DN1728" t="b">
            <v>0</v>
          </cell>
          <cell r="DP1728" t="b">
            <v>0</v>
          </cell>
          <cell r="DV1728">
            <v>0</v>
          </cell>
          <cell r="DX1728">
            <v>0</v>
          </cell>
          <cell r="DZ1728">
            <v>0</v>
          </cell>
          <cell r="EB1728">
            <v>0</v>
          </cell>
          <cell r="ED1728">
            <v>0</v>
          </cell>
          <cell r="EF1728">
            <v>0</v>
          </cell>
          <cell r="EJ1728">
            <v>0</v>
          </cell>
          <cell r="EL1728">
            <v>0</v>
          </cell>
          <cell r="EN1728">
            <v>0</v>
          </cell>
          <cell r="EP1728">
            <v>0</v>
          </cell>
          <cell r="ER1728">
            <v>0</v>
          </cell>
          <cell r="ET1728">
            <v>0</v>
          </cell>
          <cell r="EX1728">
            <v>0</v>
          </cell>
          <cell r="EZ1728">
            <v>0</v>
          </cell>
          <cell r="FD1728">
            <v>0</v>
          </cell>
          <cell r="FF1728">
            <v>0</v>
          </cell>
        </row>
        <row r="1729">
          <cell r="A1729" t="str">
            <v>OLKILUOTO 1</v>
          </cell>
          <cell r="B1729" t="str">
            <v>Finland</v>
          </cell>
          <cell r="G1729">
            <v>885</v>
          </cell>
          <cell r="H1729">
            <v>0</v>
          </cell>
          <cell r="AK1729">
            <v>277.44749999999999</v>
          </cell>
          <cell r="AL1729">
            <v>0</v>
          </cell>
          <cell r="AN1729">
            <v>0</v>
          </cell>
          <cell r="AO1729">
            <v>265.5</v>
          </cell>
          <cell r="AP1729">
            <v>26550</v>
          </cell>
          <cell r="AQ1729">
            <v>79.649999999999991</v>
          </cell>
          <cell r="BG1729" t="b">
            <v>0</v>
          </cell>
          <cell r="BO1729" t="b">
            <v>0</v>
          </cell>
          <cell r="CA1729" t="b">
            <v>0</v>
          </cell>
          <cell r="CB1729" t="b">
            <v>0</v>
          </cell>
          <cell r="CD1729" t="b">
            <v>0</v>
          </cell>
          <cell r="CE1729" t="b">
            <v>0</v>
          </cell>
          <cell r="CG1729" t="b">
            <v>0</v>
          </cell>
          <cell r="CH1729" t="b">
            <v>0</v>
          </cell>
          <cell r="CP1729">
            <v>0</v>
          </cell>
          <cell r="CT1729" t="b">
            <v>0</v>
          </cell>
          <cell r="CV1729" t="b">
            <v>0</v>
          </cell>
          <cell r="CX1729" t="b">
            <v>0</v>
          </cell>
          <cell r="CZ1729" t="b">
            <v>0</v>
          </cell>
          <cell r="DB1729" t="b">
            <v>0</v>
          </cell>
          <cell r="DD1729" t="b">
            <v>0</v>
          </cell>
          <cell r="DF1729" t="b">
            <v>0</v>
          </cell>
          <cell r="DH1729" t="b">
            <v>0</v>
          </cell>
          <cell r="DJ1729" t="b">
            <v>0</v>
          </cell>
          <cell r="DL1729" t="b">
            <v>0</v>
          </cell>
          <cell r="DN1729" t="b">
            <v>0</v>
          </cell>
          <cell r="DP1729" t="b">
            <v>0</v>
          </cell>
          <cell r="DV1729">
            <v>0</v>
          </cell>
          <cell r="DX1729">
            <v>0</v>
          </cell>
          <cell r="DZ1729">
            <v>0</v>
          </cell>
          <cell r="EB1729">
            <v>0</v>
          </cell>
          <cell r="ED1729">
            <v>0</v>
          </cell>
          <cell r="EF1729">
            <v>0</v>
          </cell>
          <cell r="EJ1729">
            <v>0</v>
          </cell>
          <cell r="EL1729">
            <v>0</v>
          </cell>
          <cell r="EN1729">
            <v>0</v>
          </cell>
          <cell r="EP1729">
            <v>0</v>
          </cell>
          <cell r="ER1729">
            <v>0</v>
          </cell>
          <cell r="ET1729">
            <v>0</v>
          </cell>
          <cell r="EX1729">
            <v>0</v>
          </cell>
          <cell r="EZ1729">
            <v>0</v>
          </cell>
          <cell r="FD1729">
            <v>0</v>
          </cell>
          <cell r="FF1729">
            <v>0</v>
          </cell>
        </row>
        <row r="1730">
          <cell r="A1730" t="str">
            <v>OLKILUOTO 2</v>
          </cell>
          <cell r="B1730" t="str">
            <v>Finland</v>
          </cell>
          <cell r="G1730">
            <v>840</v>
          </cell>
          <cell r="H1730">
            <v>0</v>
          </cell>
          <cell r="AK1730">
            <v>263.33999999999997</v>
          </cell>
          <cell r="AL1730">
            <v>0</v>
          </cell>
          <cell r="AN1730">
            <v>0</v>
          </cell>
          <cell r="AO1730">
            <v>252</v>
          </cell>
          <cell r="AP1730">
            <v>25200</v>
          </cell>
          <cell r="AQ1730">
            <v>75.599999999999994</v>
          </cell>
          <cell r="BG1730" t="b">
            <v>0</v>
          </cell>
          <cell r="BO1730" t="b">
            <v>0</v>
          </cell>
          <cell r="CA1730" t="b">
            <v>0</v>
          </cell>
          <cell r="CB1730" t="b">
            <v>0</v>
          </cell>
          <cell r="CD1730" t="b">
            <v>0</v>
          </cell>
          <cell r="CE1730" t="b">
            <v>0</v>
          </cell>
          <cell r="CG1730" t="b">
            <v>0</v>
          </cell>
          <cell r="CH1730" t="b">
            <v>0</v>
          </cell>
          <cell r="CP1730">
            <v>0</v>
          </cell>
          <cell r="CT1730" t="b">
            <v>0</v>
          </cell>
          <cell r="CV1730" t="b">
            <v>0</v>
          </cell>
          <cell r="CX1730" t="b">
            <v>0</v>
          </cell>
          <cell r="CZ1730" t="b">
            <v>0</v>
          </cell>
          <cell r="DB1730" t="b">
            <v>0</v>
          </cell>
          <cell r="DD1730" t="b">
            <v>0</v>
          </cell>
          <cell r="DF1730" t="b">
            <v>0</v>
          </cell>
          <cell r="DH1730" t="b">
            <v>0</v>
          </cell>
          <cell r="DJ1730" t="b">
            <v>0</v>
          </cell>
          <cell r="DL1730" t="b">
            <v>0</v>
          </cell>
          <cell r="DN1730" t="b">
            <v>0</v>
          </cell>
          <cell r="DP1730" t="b">
            <v>0</v>
          </cell>
          <cell r="DV1730">
            <v>0</v>
          </cell>
          <cell r="DX1730">
            <v>0</v>
          </cell>
          <cell r="DZ1730">
            <v>0</v>
          </cell>
          <cell r="EB1730">
            <v>0</v>
          </cell>
          <cell r="ED1730">
            <v>0</v>
          </cell>
          <cell r="EF1730">
            <v>0</v>
          </cell>
          <cell r="EJ1730">
            <v>0</v>
          </cell>
          <cell r="EL1730">
            <v>0</v>
          </cell>
          <cell r="EN1730">
            <v>0</v>
          </cell>
          <cell r="EP1730">
            <v>0</v>
          </cell>
          <cell r="ER1730">
            <v>0</v>
          </cell>
          <cell r="ET1730">
            <v>0</v>
          </cell>
          <cell r="EX1730">
            <v>0</v>
          </cell>
          <cell r="EZ1730">
            <v>0</v>
          </cell>
          <cell r="FD1730">
            <v>0</v>
          </cell>
          <cell r="FF1730">
            <v>0</v>
          </cell>
        </row>
        <row r="1731">
          <cell r="A1731" t="str">
            <v>OLKILUOTO 2</v>
          </cell>
          <cell r="B1731" t="str">
            <v>Finland</v>
          </cell>
          <cell r="G1731">
            <v>885</v>
          </cell>
          <cell r="H1731">
            <v>0</v>
          </cell>
          <cell r="AK1731">
            <v>277.44749999999999</v>
          </cell>
          <cell r="AL1731">
            <v>0</v>
          </cell>
          <cell r="AN1731">
            <v>0</v>
          </cell>
          <cell r="AO1731">
            <v>265.5</v>
          </cell>
          <cell r="AP1731">
            <v>26550</v>
          </cell>
          <cell r="AQ1731">
            <v>79.649999999999991</v>
          </cell>
          <cell r="BG1731" t="b">
            <v>0</v>
          </cell>
          <cell r="BO1731" t="b">
            <v>0</v>
          </cell>
          <cell r="CA1731" t="b">
            <v>0</v>
          </cell>
          <cell r="CB1731" t="b">
            <v>0</v>
          </cell>
          <cell r="CD1731" t="b">
            <v>0</v>
          </cell>
          <cell r="CE1731" t="b">
            <v>0</v>
          </cell>
          <cell r="CG1731" t="b">
            <v>0</v>
          </cell>
          <cell r="CH1731" t="b">
            <v>0</v>
          </cell>
          <cell r="CP1731">
            <v>0</v>
          </cell>
          <cell r="CT1731" t="b">
            <v>0</v>
          </cell>
          <cell r="CV1731" t="b">
            <v>0</v>
          </cell>
          <cell r="CX1731" t="b">
            <v>0</v>
          </cell>
          <cell r="CZ1731" t="b">
            <v>0</v>
          </cell>
          <cell r="DB1731" t="b">
            <v>0</v>
          </cell>
          <cell r="DD1731" t="b">
            <v>0</v>
          </cell>
          <cell r="DF1731" t="b">
            <v>0</v>
          </cell>
          <cell r="DH1731" t="b">
            <v>0</v>
          </cell>
          <cell r="DJ1731" t="b">
            <v>0</v>
          </cell>
          <cell r="DL1731" t="b">
            <v>0</v>
          </cell>
          <cell r="DN1731" t="b">
            <v>0</v>
          </cell>
          <cell r="DP1731" t="b">
            <v>0</v>
          </cell>
          <cell r="DV1731">
            <v>0</v>
          </cell>
          <cell r="DX1731">
            <v>0</v>
          </cell>
          <cell r="DZ1731">
            <v>0</v>
          </cell>
          <cell r="EB1731">
            <v>0</v>
          </cell>
          <cell r="ED1731">
            <v>0</v>
          </cell>
          <cell r="EF1731">
            <v>0</v>
          </cell>
          <cell r="EJ1731">
            <v>0</v>
          </cell>
          <cell r="EL1731">
            <v>0</v>
          </cell>
          <cell r="EN1731">
            <v>0</v>
          </cell>
          <cell r="EP1731">
            <v>0</v>
          </cell>
          <cell r="ER1731">
            <v>0</v>
          </cell>
          <cell r="ET1731">
            <v>0</v>
          </cell>
          <cell r="EX1731">
            <v>0</v>
          </cell>
          <cell r="EZ1731">
            <v>0</v>
          </cell>
          <cell r="FD1731">
            <v>0</v>
          </cell>
          <cell r="FF1731">
            <v>0</v>
          </cell>
        </row>
        <row r="1732">
          <cell r="A1732" t="str">
            <v>Olkiluoto 3</v>
          </cell>
          <cell r="B1732" t="str">
            <v>Finland</v>
          </cell>
          <cell r="G1732">
            <v>400</v>
          </cell>
          <cell r="H1732">
            <v>0</v>
          </cell>
          <cell r="AK1732">
            <v>132</v>
          </cell>
          <cell r="AL1732">
            <v>0</v>
          </cell>
          <cell r="AN1732">
            <v>0</v>
          </cell>
          <cell r="AO1732">
            <v>208.60000000000002</v>
          </cell>
          <cell r="AP1732">
            <v>0</v>
          </cell>
          <cell r="AQ1732">
            <v>56.000000000000007</v>
          </cell>
          <cell r="BG1732" t="b">
            <v>0</v>
          </cell>
          <cell r="BO1732" t="b">
            <v>0</v>
          </cell>
          <cell r="CA1732" t="b">
            <v>0</v>
          </cell>
          <cell r="CB1732" t="b">
            <v>0</v>
          </cell>
          <cell r="CD1732" t="b">
            <v>0</v>
          </cell>
          <cell r="CE1732" t="b">
            <v>0</v>
          </cell>
          <cell r="CG1732" t="b">
            <v>0</v>
          </cell>
          <cell r="CH1732" t="b">
            <v>0</v>
          </cell>
          <cell r="CP1732">
            <v>0</v>
          </cell>
          <cell r="CT1732" t="b">
            <v>0</v>
          </cell>
          <cell r="CV1732" t="b">
            <v>0</v>
          </cell>
          <cell r="CX1732" t="b">
            <v>0</v>
          </cell>
          <cell r="CZ1732" t="b">
            <v>0</v>
          </cell>
          <cell r="DB1732" t="b">
            <v>0</v>
          </cell>
          <cell r="DD1732" t="b">
            <v>0</v>
          </cell>
          <cell r="DF1732" t="b">
            <v>0</v>
          </cell>
          <cell r="DH1732" t="b">
            <v>0</v>
          </cell>
          <cell r="DJ1732" t="b">
            <v>0</v>
          </cell>
          <cell r="DL1732" t="b">
            <v>0</v>
          </cell>
          <cell r="DN1732" t="b">
            <v>0</v>
          </cell>
          <cell r="DP1732" t="b">
            <v>0</v>
          </cell>
          <cell r="DV1732">
            <v>0</v>
          </cell>
          <cell r="DX1732">
            <v>0</v>
          </cell>
          <cell r="DZ1732">
            <v>0</v>
          </cell>
          <cell r="EB1732">
            <v>0</v>
          </cell>
          <cell r="ED1732">
            <v>0</v>
          </cell>
          <cell r="EF1732">
            <v>0</v>
          </cell>
          <cell r="EJ1732">
            <v>0</v>
          </cell>
          <cell r="EL1732">
            <v>0</v>
          </cell>
          <cell r="EN1732">
            <v>0</v>
          </cell>
          <cell r="EP1732">
            <v>0</v>
          </cell>
          <cell r="ER1732">
            <v>0</v>
          </cell>
          <cell r="ET1732">
            <v>0</v>
          </cell>
          <cell r="EX1732">
            <v>0</v>
          </cell>
          <cell r="EZ1732">
            <v>0</v>
          </cell>
          <cell r="FD1732">
            <v>0</v>
          </cell>
          <cell r="FF1732">
            <v>0</v>
          </cell>
        </row>
        <row r="1733">
          <cell r="A1733" t="str">
            <v>Olkiluoto 3</v>
          </cell>
          <cell r="B1733" t="str">
            <v>Finland</v>
          </cell>
          <cell r="G1733">
            <v>1600</v>
          </cell>
          <cell r="H1733">
            <v>0</v>
          </cell>
          <cell r="AK1733">
            <v>528</v>
          </cell>
          <cell r="AL1733">
            <v>0</v>
          </cell>
          <cell r="AN1733">
            <v>0</v>
          </cell>
          <cell r="AO1733">
            <v>834.40000000000009</v>
          </cell>
          <cell r="AP1733">
            <v>0</v>
          </cell>
          <cell r="AQ1733">
            <v>224.00000000000003</v>
          </cell>
          <cell r="BG1733" t="b">
            <v>0</v>
          </cell>
          <cell r="BO1733" t="b">
            <v>0</v>
          </cell>
          <cell r="CA1733" t="b">
            <v>0</v>
          </cell>
          <cell r="CB1733" t="b">
            <v>0</v>
          </cell>
          <cell r="CD1733" t="b">
            <v>0</v>
          </cell>
          <cell r="CE1733" t="b">
            <v>0</v>
          </cell>
          <cell r="CG1733" t="b">
            <v>0</v>
          </cell>
          <cell r="CH1733" t="b">
            <v>0</v>
          </cell>
          <cell r="CP1733">
            <v>0</v>
          </cell>
          <cell r="CT1733" t="b">
            <v>0</v>
          </cell>
          <cell r="CV1733" t="b">
            <v>0</v>
          </cell>
          <cell r="CX1733" t="b">
            <v>0</v>
          </cell>
          <cell r="CZ1733" t="b">
            <v>0</v>
          </cell>
          <cell r="DB1733" t="b">
            <v>0</v>
          </cell>
          <cell r="DD1733" t="b">
            <v>0</v>
          </cell>
          <cell r="DF1733" t="b">
            <v>0</v>
          </cell>
          <cell r="DH1733" t="b">
            <v>0</v>
          </cell>
          <cell r="DJ1733" t="b">
            <v>0</v>
          </cell>
          <cell r="DL1733" t="b">
            <v>0</v>
          </cell>
          <cell r="DN1733" t="b">
            <v>0</v>
          </cell>
          <cell r="DP1733" t="b">
            <v>0</v>
          </cell>
          <cell r="DV1733">
            <v>0</v>
          </cell>
          <cell r="DX1733">
            <v>0</v>
          </cell>
          <cell r="DZ1733">
            <v>0</v>
          </cell>
          <cell r="EB1733">
            <v>0</v>
          </cell>
          <cell r="ED1733">
            <v>0</v>
          </cell>
          <cell r="EF1733">
            <v>0</v>
          </cell>
          <cell r="EJ1733">
            <v>0</v>
          </cell>
          <cell r="EL1733">
            <v>0</v>
          </cell>
          <cell r="EN1733">
            <v>0</v>
          </cell>
          <cell r="EP1733">
            <v>0</v>
          </cell>
          <cell r="ER1733">
            <v>0</v>
          </cell>
          <cell r="ET1733">
            <v>0</v>
          </cell>
          <cell r="EX1733">
            <v>0</v>
          </cell>
          <cell r="EZ1733">
            <v>0</v>
          </cell>
          <cell r="FD1733">
            <v>0</v>
          </cell>
          <cell r="FF1733">
            <v>0</v>
          </cell>
        </row>
        <row r="1734">
          <cell r="A1734" t="str">
            <v>Olkiluoto 4</v>
          </cell>
          <cell r="B1734" t="str">
            <v>Finland</v>
          </cell>
          <cell r="G1734">
            <v>1600</v>
          </cell>
          <cell r="H1734">
            <v>0</v>
          </cell>
          <cell r="AK1734">
            <v>536</v>
          </cell>
          <cell r="AL1734">
            <v>0</v>
          </cell>
          <cell r="AN1734">
            <v>0</v>
          </cell>
          <cell r="AO1734">
            <v>834.40000000000009</v>
          </cell>
          <cell r="AP1734">
            <v>0</v>
          </cell>
          <cell r="AQ1734">
            <v>224.00000000000003</v>
          </cell>
          <cell r="BG1734" t="b">
            <v>0</v>
          </cell>
          <cell r="BO1734" t="b">
            <v>0</v>
          </cell>
          <cell r="CA1734" t="b">
            <v>0</v>
          </cell>
          <cell r="CB1734" t="b">
            <v>0</v>
          </cell>
          <cell r="CD1734" t="b">
            <v>0</v>
          </cell>
          <cell r="CE1734" t="b">
            <v>0</v>
          </cell>
          <cell r="CG1734" t="b">
            <v>0</v>
          </cell>
          <cell r="CH1734" t="b">
            <v>0</v>
          </cell>
          <cell r="CP1734">
            <v>0</v>
          </cell>
          <cell r="CT1734" t="b">
            <v>0</v>
          </cell>
          <cell r="CV1734" t="b">
            <v>0</v>
          </cell>
          <cell r="CX1734" t="b">
            <v>0</v>
          </cell>
          <cell r="CZ1734" t="b">
            <v>0</v>
          </cell>
          <cell r="DB1734" t="b">
            <v>0</v>
          </cell>
          <cell r="DD1734" t="b">
            <v>0</v>
          </cell>
          <cell r="DF1734" t="b">
            <v>0</v>
          </cell>
          <cell r="DH1734" t="b">
            <v>0</v>
          </cell>
          <cell r="DJ1734" t="b">
            <v>0</v>
          </cell>
          <cell r="DL1734" t="b">
            <v>0</v>
          </cell>
          <cell r="DN1734" t="b">
            <v>0</v>
          </cell>
          <cell r="DP1734" t="b">
            <v>0</v>
          </cell>
          <cell r="DV1734">
            <v>0</v>
          </cell>
          <cell r="DX1734">
            <v>0</v>
          </cell>
          <cell r="DZ1734">
            <v>0</v>
          </cell>
          <cell r="EB1734">
            <v>0</v>
          </cell>
          <cell r="ED1734">
            <v>0</v>
          </cell>
          <cell r="EF1734">
            <v>0</v>
          </cell>
          <cell r="EJ1734">
            <v>0</v>
          </cell>
          <cell r="EL1734">
            <v>0</v>
          </cell>
          <cell r="EN1734">
            <v>0</v>
          </cell>
          <cell r="EP1734">
            <v>0</v>
          </cell>
          <cell r="ER1734">
            <v>0</v>
          </cell>
          <cell r="ET1734">
            <v>0</v>
          </cell>
          <cell r="EX1734">
            <v>0</v>
          </cell>
          <cell r="EZ1734">
            <v>0</v>
          </cell>
          <cell r="FD1734">
            <v>0</v>
          </cell>
          <cell r="FF1734">
            <v>0</v>
          </cell>
        </row>
        <row r="1735">
          <cell r="A1735" t="str">
            <v>Pyhäjoki1</v>
          </cell>
          <cell r="B1735" t="str">
            <v>Finland</v>
          </cell>
          <cell r="G1735">
            <v>1600</v>
          </cell>
          <cell r="H1735">
            <v>0</v>
          </cell>
          <cell r="AK1735">
            <v>537.6</v>
          </cell>
          <cell r="AL1735">
            <v>0</v>
          </cell>
          <cell r="AN1735">
            <v>0</v>
          </cell>
          <cell r="AO1735">
            <v>834.40000000000009</v>
          </cell>
          <cell r="AP1735">
            <v>0</v>
          </cell>
          <cell r="AQ1735">
            <v>224.00000000000003</v>
          </cell>
          <cell r="BG1735" t="b">
            <v>0</v>
          </cell>
          <cell r="BO1735" t="b">
            <v>0</v>
          </cell>
          <cell r="CA1735" t="b">
            <v>0</v>
          </cell>
          <cell r="CB1735" t="b">
            <v>0</v>
          </cell>
          <cell r="CD1735" t="b">
            <v>0</v>
          </cell>
          <cell r="CE1735" t="b">
            <v>0</v>
          </cell>
          <cell r="CG1735" t="b">
            <v>0</v>
          </cell>
          <cell r="CH1735" t="b">
            <v>0</v>
          </cell>
          <cell r="CP1735">
            <v>0</v>
          </cell>
          <cell r="CT1735" t="b">
            <v>0</v>
          </cell>
          <cell r="CV1735" t="b">
            <v>0</v>
          </cell>
          <cell r="CX1735" t="b">
            <v>0</v>
          </cell>
          <cell r="CZ1735" t="b">
            <v>0</v>
          </cell>
          <cell r="DB1735" t="b">
            <v>0</v>
          </cell>
          <cell r="DD1735" t="b">
            <v>0</v>
          </cell>
          <cell r="DF1735" t="b">
            <v>0</v>
          </cell>
          <cell r="DH1735" t="b">
            <v>0</v>
          </cell>
          <cell r="DJ1735" t="b">
            <v>0</v>
          </cell>
          <cell r="DL1735" t="b">
            <v>0</v>
          </cell>
          <cell r="DN1735" t="b">
            <v>0</v>
          </cell>
          <cell r="DP1735" t="b">
            <v>0</v>
          </cell>
          <cell r="DV1735">
            <v>0</v>
          </cell>
          <cell r="DX1735">
            <v>0</v>
          </cell>
          <cell r="DZ1735">
            <v>0</v>
          </cell>
          <cell r="EB1735">
            <v>0</v>
          </cell>
          <cell r="ED1735">
            <v>0</v>
          </cell>
          <cell r="EF1735">
            <v>0</v>
          </cell>
          <cell r="EJ1735">
            <v>0</v>
          </cell>
          <cell r="EL1735">
            <v>0</v>
          </cell>
          <cell r="EN1735">
            <v>0</v>
          </cell>
          <cell r="EP1735">
            <v>0</v>
          </cell>
          <cell r="ER1735">
            <v>0</v>
          </cell>
          <cell r="ET1735">
            <v>0</v>
          </cell>
          <cell r="EX1735">
            <v>0</v>
          </cell>
          <cell r="EZ1735">
            <v>0</v>
          </cell>
          <cell r="FD1735">
            <v>0</v>
          </cell>
          <cell r="FF1735">
            <v>0</v>
          </cell>
        </row>
        <row r="1736">
          <cell r="A1736" t="str">
            <v>PIEKSAMAKI 1</v>
          </cell>
          <cell r="B1736" t="str">
            <v>Finland</v>
          </cell>
          <cell r="G1736">
            <v>9.35</v>
          </cell>
          <cell r="H1736">
            <v>26</v>
          </cell>
          <cell r="AK1736">
            <v>2.0429749999999998</v>
          </cell>
          <cell r="AL1736">
            <v>15.797433155080213</v>
          </cell>
          <cell r="AN1736">
            <v>0</v>
          </cell>
          <cell r="AO1736">
            <v>1.2622500000000001</v>
          </cell>
          <cell r="AP1736">
            <v>257.125</v>
          </cell>
          <cell r="AQ1736">
            <v>1.3090000000000002</v>
          </cell>
          <cell r="BG1736" t="b">
            <v>0</v>
          </cell>
          <cell r="BO1736" t="b">
            <v>0</v>
          </cell>
          <cell r="CA1736" t="b">
            <v>0</v>
          </cell>
          <cell r="CB1736" t="b">
            <v>0</v>
          </cell>
          <cell r="CD1736" t="b">
            <v>0</v>
          </cell>
          <cell r="CE1736" t="b">
            <v>0</v>
          </cell>
          <cell r="CG1736" t="b">
            <v>0</v>
          </cell>
          <cell r="CH1736" t="b">
            <v>0</v>
          </cell>
          <cell r="CP1736" t="e">
            <v>#N/A</v>
          </cell>
          <cell r="CT1736" t="b">
            <v>0</v>
          </cell>
          <cell r="CV1736" t="b">
            <v>0</v>
          </cell>
          <cell r="CX1736" t="b">
            <v>0</v>
          </cell>
          <cell r="CZ1736" t="b">
            <v>0</v>
          </cell>
          <cell r="DB1736" t="b">
            <v>0</v>
          </cell>
          <cell r="DD1736" t="b">
            <v>0</v>
          </cell>
          <cell r="DF1736" t="b">
            <v>0</v>
          </cell>
          <cell r="DH1736" t="b">
            <v>0</v>
          </cell>
          <cell r="DJ1736" t="b">
            <v>0</v>
          </cell>
          <cell r="DL1736" t="b">
            <v>0</v>
          </cell>
          <cell r="DN1736" t="b">
            <v>0</v>
          </cell>
          <cell r="DP1736" t="b">
            <v>0</v>
          </cell>
          <cell r="DV1736">
            <v>0</v>
          </cell>
          <cell r="DX1736">
            <v>0</v>
          </cell>
          <cell r="DZ1736">
            <v>0</v>
          </cell>
          <cell r="EB1736">
            <v>0</v>
          </cell>
          <cell r="ED1736">
            <v>0</v>
          </cell>
          <cell r="EF1736">
            <v>0</v>
          </cell>
          <cell r="EJ1736">
            <v>0</v>
          </cell>
          <cell r="EL1736">
            <v>0</v>
          </cell>
          <cell r="EN1736">
            <v>0</v>
          </cell>
          <cell r="EP1736">
            <v>0</v>
          </cell>
          <cell r="ER1736">
            <v>0</v>
          </cell>
          <cell r="ET1736">
            <v>0</v>
          </cell>
          <cell r="EX1736">
            <v>0</v>
          </cell>
          <cell r="EZ1736">
            <v>0</v>
          </cell>
          <cell r="FD1736">
            <v>0</v>
          </cell>
          <cell r="FF1736">
            <v>0</v>
          </cell>
        </row>
        <row r="1737">
          <cell r="A1737" t="str">
            <v>PIEKSAMAKI 1</v>
          </cell>
          <cell r="B1737" t="str">
            <v>Finland</v>
          </cell>
          <cell r="G1737">
            <v>9.35</v>
          </cell>
          <cell r="H1737">
            <v>26</v>
          </cell>
          <cell r="AK1737">
            <v>2.0429749999999998</v>
          </cell>
          <cell r="AL1737">
            <v>15.797433155080213</v>
          </cell>
          <cell r="AN1737">
            <v>0</v>
          </cell>
          <cell r="AO1737">
            <v>1.2622500000000001</v>
          </cell>
          <cell r="AP1737">
            <v>257.125</v>
          </cell>
          <cell r="AQ1737">
            <v>1.3090000000000002</v>
          </cell>
          <cell r="BG1737" t="b">
            <v>0</v>
          </cell>
          <cell r="BO1737" t="b">
            <v>0</v>
          </cell>
          <cell r="CA1737" t="b">
            <v>0</v>
          </cell>
          <cell r="CB1737" t="b">
            <v>0</v>
          </cell>
          <cell r="CD1737" t="b">
            <v>0</v>
          </cell>
          <cell r="CE1737" t="b">
            <v>0</v>
          </cell>
          <cell r="CG1737" t="b">
            <v>0</v>
          </cell>
          <cell r="CH1737" t="b">
            <v>0</v>
          </cell>
          <cell r="CP1737" t="e">
            <v>#N/A</v>
          </cell>
          <cell r="CT1737" t="b">
            <v>0</v>
          </cell>
          <cell r="CV1737" t="b">
            <v>0</v>
          </cell>
          <cell r="CX1737" t="b">
            <v>0</v>
          </cell>
          <cell r="CZ1737" t="b">
            <v>0</v>
          </cell>
          <cell r="DB1737" t="b">
            <v>0</v>
          </cell>
          <cell r="DD1737" t="b">
            <v>0</v>
          </cell>
          <cell r="DF1737" t="b">
            <v>0</v>
          </cell>
          <cell r="DH1737" t="b">
            <v>0</v>
          </cell>
          <cell r="DJ1737" t="b">
            <v>0</v>
          </cell>
          <cell r="DL1737" t="b">
            <v>0</v>
          </cell>
          <cell r="DN1737" t="b">
            <v>0</v>
          </cell>
          <cell r="DP1737" t="b">
            <v>0</v>
          </cell>
          <cell r="DV1737">
            <v>0</v>
          </cell>
          <cell r="DX1737">
            <v>0</v>
          </cell>
          <cell r="DZ1737">
            <v>0</v>
          </cell>
          <cell r="EB1737">
            <v>0</v>
          </cell>
          <cell r="ED1737">
            <v>0</v>
          </cell>
          <cell r="EF1737">
            <v>0</v>
          </cell>
          <cell r="EJ1737">
            <v>0</v>
          </cell>
          <cell r="EL1737">
            <v>0</v>
          </cell>
          <cell r="EN1737">
            <v>0</v>
          </cell>
          <cell r="EP1737">
            <v>0</v>
          </cell>
          <cell r="ER1737">
            <v>0</v>
          </cell>
          <cell r="ET1737">
            <v>0</v>
          </cell>
          <cell r="EX1737">
            <v>0</v>
          </cell>
          <cell r="EZ1737">
            <v>0</v>
          </cell>
          <cell r="FD1737">
            <v>0</v>
          </cell>
          <cell r="FF1737">
            <v>0</v>
          </cell>
        </row>
        <row r="1738">
          <cell r="A1738" t="str">
            <v>PIETERSAARI 2</v>
          </cell>
          <cell r="B1738" t="str">
            <v>Finland</v>
          </cell>
          <cell r="G1738">
            <v>240</v>
          </cell>
          <cell r="H1738">
            <v>60</v>
          </cell>
          <cell r="AK1738">
            <v>100.32</v>
          </cell>
          <cell r="AL1738">
            <v>167.2</v>
          </cell>
          <cell r="AN1738">
            <v>9</v>
          </cell>
          <cell r="AO1738">
            <v>21.599999999999998</v>
          </cell>
          <cell r="AP1738">
            <v>6000</v>
          </cell>
          <cell r="AQ1738">
            <v>33.6</v>
          </cell>
          <cell r="BG1738" t="b">
            <v>0</v>
          </cell>
          <cell r="BO1738" t="b">
            <v>0</v>
          </cell>
          <cell r="CA1738" t="b">
            <v>0</v>
          </cell>
          <cell r="CB1738" t="b">
            <v>0</v>
          </cell>
          <cell r="CD1738" t="b">
            <v>0</v>
          </cell>
          <cell r="CE1738" t="b">
            <v>0</v>
          </cell>
          <cell r="CG1738" t="b">
            <v>0</v>
          </cell>
          <cell r="CH1738" t="b">
            <v>0</v>
          </cell>
          <cell r="CP1738" t="str">
            <v>ECWCHEXC</v>
          </cell>
          <cell r="CT1738" t="b">
            <v>0</v>
          </cell>
          <cell r="CV1738" t="b">
            <v>0</v>
          </cell>
          <cell r="CX1738" t="b">
            <v>0</v>
          </cell>
          <cell r="CZ1738" t="b">
            <v>0</v>
          </cell>
          <cell r="DB1738" t="b">
            <v>0</v>
          </cell>
          <cell r="DD1738" t="b">
            <v>0</v>
          </cell>
          <cell r="DF1738" t="b">
            <v>0</v>
          </cell>
          <cell r="DH1738" t="b">
            <v>0</v>
          </cell>
          <cell r="DJ1738" t="b">
            <v>0</v>
          </cell>
          <cell r="DL1738" t="b">
            <v>0</v>
          </cell>
          <cell r="DN1738" t="b">
            <v>0</v>
          </cell>
          <cell r="DP1738" t="b">
            <v>0</v>
          </cell>
          <cell r="DV1738">
            <v>0</v>
          </cell>
          <cell r="DX1738">
            <v>0</v>
          </cell>
          <cell r="DZ1738">
            <v>0</v>
          </cell>
          <cell r="EB1738">
            <v>0</v>
          </cell>
          <cell r="ED1738">
            <v>0</v>
          </cell>
          <cell r="EF1738">
            <v>0</v>
          </cell>
          <cell r="EJ1738">
            <v>0</v>
          </cell>
          <cell r="EL1738">
            <v>0</v>
          </cell>
          <cell r="EN1738">
            <v>0</v>
          </cell>
          <cell r="EP1738">
            <v>0</v>
          </cell>
          <cell r="ER1738">
            <v>0</v>
          </cell>
          <cell r="ET1738">
            <v>0</v>
          </cell>
          <cell r="EX1738">
            <v>0</v>
          </cell>
          <cell r="EZ1738">
            <v>0</v>
          </cell>
          <cell r="FD1738">
            <v>0</v>
          </cell>
          <cell r="FF1738">
            <v>0</v>
          </cell>
        </row>
        <row r="1739">
          <cell r="A1739" t="str">
            <v>PURSIALA 1</v>
          </cell>
          <cell r="B1739" t="str">
            <v>Finland</v>
          </cell>
          <cell r="G1739">
            <v>30</v>
          </cell>
          <cell r="H1739">
            <v>60</v>
          </cell>
          <cell r="AK1739">
            <v>8.2649999999999988</v>
          </cell>
          <cell r="AL1739">
            <v>33.059999999999995</v>
          </cell>
          <cell r="AN1739">
            <v>0</v>
          </cell>
          <cell r="AO1739">
            <v>4.0500000000000007</v>
          </cell>
          <cell r="AP1739">
            <v>825</v>
          </cell>
          <cell r="AQ1739">
            <v>4.2</v>
          </cell>
          <cell r="BG1739" t="b">
            <v>0</v>
          </cell>
          <cell r="BO1739" t="b">
            <v>0</v>
          </cell>
          <cell r="CA1739" t="b">
            <v>0</v>
          </cell>
          <cell r="CB1739" t="b">
            <v>0</v>
          </cell>
          <cell r="CD1739" t="b">
            <v>0</v>
          </cell>
          <cell r="CE1739" t="b">
            <v>0</v>
          </cell>
          <cell r="CG1739" t="b">
            <v>0</v>
          </cell>
          <cell r="CH1739" t="b">
            <v>0</v>
          </cell>
          <cell r="CP1739" t="e">
            <v>#N/A</v>
          </cell>
          <cell r="CT1739" t="b">
            <v>0</v>
          </cell>
          <cell r="CV1739" t="b">
            <v>0</v>
          </cell>
          <cell r="CX1739" t="b">
            <v>0</v>
          </cell>
          <cell r="CZ1739" t="b">
            <v>0</v>
          </cell>
          <cell r="DB1739" t="b">
            <v>0</v>
          </cell>
          <cell r="DD1739" t="b">
            <v>0</v>
          </cell>
          <cell r="DF1739" t="b">
            <v>0</v>
          </cell>
          <cell r="DH1739" t="b">
            <v>0</v>
          </cell>
          <cell r="DJ1739" t="b">
            <v>0</v>
          </cell>
          <cell r="DL1739" t="b">
            <v>0</v>
          </cell>
          <cell r="DN1739" t="b">
            <v>0</v>
          </cell>
          <cell r="DP1739" t="b">
            <v>0</v>
          </cell>
          <cell r="DV1739">
            <v>0</v>
          </cell>
          <cell r="DX1739">
            <v>0</v>
          </cell>
          <cell r="DZ1739">
            <v>0</v>
          </cell>
          <cell r="EB1739">
            <v>0</v>
          </cell>
          <cell r="ED1739">
            <v>0</v>
          </cell>
          <cell r="EF1739">
            <v>0</v>
          </cell>
          <cell r="EJ1739">
            <v>0</v>
          </cell>
          <cell r="EL1739">
            <v>0</v>
          </cell>
          <cell r="EN1739">
            <v>0</v>
          </cell>
          <cell r="EP1739">
            <v>0</v>
          </cell>
          <cell r="ER1739">
            <v>0</v>
          </cell>
          <cell r="ET1739">
            <v>0</v>
          </cell>
          <cell r="EX1739">
            <v>0</v>
          </cell>
          <cell r="EZ1739">
            <v>0</v>
          </cell>
          <cell r="FD1739">
            <v>0</v>
          </cell>
          <cell r="FF1739">
            <v>0</v>
          </cell>
        </row>
        <row r="1740">
          <cell r="A1740" t="str">
            <v>PURSIALA 1</v>
          </cell>
          <cell r="B1740" t="str">
            <v>Finland</v>
          </cell>
          <cell r="G1740">
            <v>30</v>
          </cell>
          <cell r="H1740">
            <v>60</v>
          </cell>
          <cell r="AK1740">
            <v>8.2649999999999988</v>
          </cell>
          <cell r="AL1740">
            <v>33.059999999999995</v>
          </cell>
          <cell r="AN1740">
            <v>0</v>
          </cell>
          <cell r="AO1740">
            <v>4.0500000000000007</v>
          </cell>
          <cell r="AP1740">
            <v>825</v>
          </cell>
          <cell r="AQ1740">
            <v>4.2</v>
          </cell>
          <cell r="BG1740" t="b">
            <v>0</v>
          </cell>
          <cell r="BO1740" t="b">
            <v>0</v>
          </cell>
          <cell r="CA1740" t="b">
            <v>0</v>
          </cell>
          <cell r="CB1740" t="b">
            <v>0</v>
          </cell>
          <cell r="CD1740" t="b">
            <v>0</v>
          </cell>
          <cell r="CE1740" t="b">
            <v>0</v>
          </cell>
          <cell r="CG1740" t="b">
            <v>0</v>
          </cell>
          <cell r="CH1740" t="b">
            <v>0</v>
          </cell>
          <cell r="CP1740" t="e">
            <v>#N/A</v>
          </cell>
          <cell r="CT1740" t="b">
            <v>0</v>
          </cell>
          <cell r="CV1740" t="b">
            <v>0</v>
          </cell>
          <cell r="CX1740" t="b">
            <v>0</v>
          </cell>
          <cell r="CZ1740" t="b">
            <v>0</v>
          </cell>
          <cell r="DB1740" t="b">
            <v>0</v>
          </cell>
          <cell r="DD1740" t="b">
            <v>0</v>
          </cell>
          <cell r="DF1740" t="b">
            <v>0</v>
          </cell>
          <cell r="DH1740" t="b">
            <v>0</v>
          </cell>
          <cell r="DJ1740" t="b">
            <v>0</v>
          </cell>
          <cell r="DL1740" t="b">
            <v>0</v>
          </cell>
          <cell r="DN1740" t="b">
            <v>0</v>
          </cell>
          <cell r="DP1740" t="b">
            <v>0</v>
          </cell>
          <cell r="DV1740">
            <v>0</v>
          </cell>
          <cell r="DX1740">
            <v>0</v>
          </cell>
          <cell r="DZ1740">
            <v>0</v>
          </cell>
          <cell r="EB1740">
            <v>0</v>
          </cell>
          <cell r="ED1740">
            <v>0</v>
          </cell>
          <cell r="EF1740">
            <v>0</v>
          </cell>
          <cell r="EJ1740">
            <v>0</v>
          </cell>
          <cell r="EL1740">
            <v>0</v>
          </cell>
          <cell r="EN1740">
            <v>0</v>
          </cell>
          <cell r="EP1740">
            <v>0</v>
          </cell>
          <cell r="ER1740">
            <v>0</v>
          </cell>
          <cell r="ET1740">
            <v>0</v>
          </cell>
          <cell r="EX1740">
            <v>0</v>
          </cell>
          <cell r="EZ1740">
            <v>0</v>
          </cell>
          <cell r="FD1740">
            <v>0</v>
          </cell>
          <cell r="FF1740">
            <v>0</v>
          </cell>
        </row>
        <row r="1741">
          <cell r="A1741" t="str">
            <v>RATINA</v>
          </cell>
          <cell r="B1741" t="str">
            <v>Finland</v>
          </cell>
          <cell r="G1741">
            <v>19.8</v>
          </cell>
          <cell r="H1741">
            <v>0</v>
          </cell>
          <cell r="AK1741">
            <v>8.2764000000000006</v>
          </cell>
          <cell r="AL1741">
            <v>0</v>
          </cell>
          <cell r="AN1741">
            <v>0</v>
          </cell>
          <cell r="AO1741">
            <v>1.5840000000000001</v>
          </cell>
          <cell r="AP1741">
            <v>396</v>
          </cell>
          <cell r="AQ1741">
            <v>2.7720000000000002</v>
          </cell>
          <cell r="BG1741" t="b">
            <v>0</v>
          </cell>
          <cell r="BO1741" t="b">
            <v>0</v>
          </cell>
          <cell r="CA1741" t="b">
            <v>0</v>
          </cell>
          <cell r="CB1741" t="b">
            <v>0</v>
          </cell>
          <cell r="CD1741" t="b">
            <v>0</v>
          </cell>
          <cell r="CE1741" t="b">
            <v>0</v>
          </cell>
          <cell r="CG1741" t="b">
            <v>0</v>
          </cell>
          <cell r="CH1741" t="b">
            <v>0</v>
          </cell>
          <cell r="CP1741" t="e">
            <v>#N/A</v>
          </cell>
          <cell r="CT1741" t="b">
            <v>0</v>
          </cell>
          <cell r="CV1741" t="b">
            <v>0</v>
          </cell>
          <cell r="CX1741" t="b">
            <v>0</v>
          </cell>
          <cell r="CZ1741" t="b">
            <v>0</v>
          </cell>
          <cell r="DB1741" t="b">
            <v>0</v>
          </cell>
          <cell r="DD1741" t="b">
            <v>0</v>
          </cell>
          <cell r="DF1741" t="b">
            <v>0</v>
          </cell>
          <cell r="DH1741" t="b">
            <v>0</v>
          </cell>
          <cell r="DJ1741" t="b">
            <v>0</v>
          </cell>
          <cell r="DL1741" t="b">
            <v>0</v>
          </cell>
          <cell r="DN1741" t="b">
            <v>0</v>
          </cell>
          <cell r="DP1741" t="b">
            <v>0</v>
          </cell>
          <cell r="DV1741">
            <v>0</v>
          </cell>
          <cell r="DX1741">
            <v>0</v>
          </cell>
          <cell r="DZ1741">
            <v>0</v>
          </cell>
          <cell r="EB1741">
            <v>0</v>
          </cell>
          <cell r="ED1741">
            <v>0</v>
          </cell>
          <cell r="EF1741">
            <v>0</v>
          </cell>
          <cell r="EJ1741">
            <v>0</v>
          </cell>
          <cell r="EL1741">
            <v>0</v>
          </cell>
          <cell r="EN1741">
            <v>0</v>
          </cell>
          <cell r="EP1741">
            <v>0</v>
          </cell>
          <cell r="ER1741">
            <v>0</v>
          </cell>
          <cell r="ET1741">
            <v>0</v>
          </cell>
          <cell r="EX1741">
            <v>0</v>
          </cell>
          <cell r="EZ1741">
            <v>0</v>
          </cell>
          <cell r="FD1741">
            <v>0</v>
          </cell>
          <cell r="FF1741">
            <v>0</v>
          </cell>
        </row>
        <row r="1742">
          <cell r="A1742" t="str">
            <v>RATINA</v>
          </cell>
          <cell r="B1742" t="str">
            <v>Finland</v>
          </cell>
          <cell r="G1742">
            <v>19.8</v>
          </cell>
          <cell r="H1742">
            <v>0</v>
          </cell>
          <cell r="AK1742">
            <v>8.2764000000000006</v>
          </cell>
          <cell r="AL1742">
            <v>0</v>
          </cell>
          <cell r="AN1742">
            <v>0</v>
          </cell>
          <cell r="AO1742">
            <v>1.5840000000000001</v>
          </cell>
          <cell r="AP1742">
            <v>396</v>
          </cell>
          <cell r="AQ1742">
            <v>2.7720000000000002</v>
          </cell>
          <cell r="BG1742" t="b">
            <v>0</v>
          </cell>
          <cell r="BO1742" t="b">
            <v>0</v>
          </cell>
          <cell r="CA1742" t="b">
            <v>0</v>
          </cell>
          <cell r="CB1742" t="b">
            <v>0</v>
          </cell>
          <cell r="CD1742" t="b">
            <v>0</v>
          </cell>
          <cell r="CE1742" t="b">
            <v>0</v>
          </cell>
          <cell r="CG1742" t="b">
            <v>0</v>
          </cell>
          <cell r="CH1742" t="b">
            <v>0</v>
          </cell>
          <cell r="CP1742" t="e">
            <v>#N/A</v>
          </cell>
          <cell r="CT1742" t="b">
            <v>0</v>
          </cell>
          <cell r="CV1742" t="b">
            <v>0</v>
          </cell>
          <cell r="CX1742" t="b">
            <v>0</v>
          </cell>
          <cell r="CZ1742" t="b">
            <v>0</v>
          </cell>
          <cell r="DB1742" t="b">
            <v>0</v>
          </cell>
          <cell r="DD1742" t="b">
            <v>0</v>
          </cell>
          <cell r="DF1742" t="b">
            <v>0</v>
          </cell>
          <cell r="DH1742" t="b">
            <v>0</v>
          </cell>
          <cell r="DJ1742" t="b">
            <v>0</v>
          </cell>
          <cell r="DL1742" t="b">
            <v>0</v>
          </cell>
          <cell r="DN1742" t="b">
            <v>0</v>
          </cell>
          <cell r="DP1742" t="b">
            <v>0</v>
          </cell>
          <cell r="DV1742">
            <v>0</v>
          </cell>
          <cell r="DX1742">
            <v>0</v>
          </cell>
          <cell r="DZ1742">
            <v>0</v>
          </cell>
          <cell r="EB1742">
            <v>0</v>
          </cell>
          <cell r="ED1742">
            <v>0</v>
          </cell>
          <cell r="EF1742">
            <v>0</v>
          </cell>
          <cell r="EJ1742">
            <v>0</v>
          </cell>
          <cell r="EL1742">
            <v>0</v>
          </cell>
          <cell r="EN1742">
            <v>0</v>
          </cell>
          <cell r="EP1742">
            <v>0</v>
          </cell>
          <cell r="ER1742">
            <v>0</v>
          </cell>
          <cell r="ET1742">
            <v>0</v>
          </cell>
          <cell r="EX1742">
            <v>0</v>
          </cell>
          <cell r="EZ1742">
            <v>0</v>
          </cell>
          <cell r="FD1742">
            <v>0</v>
          </cell>
          <cell r="FF1742">
            <v>0</v>
          </cell>
        </row>
        <row r="1743">
          <cell r="A1743" t="str">
            <v>RAUHALAHTI 1</v>
          </cell>
          <cell r="B1743" t="str">
            <v>Finland</v>
          </cell>
          <cell r="G1743">
            <v>87</v>
          </cell>
          <cell r="H1743">
            <v>205</v>
          </cell>
          <cell r="AK1743">
            <v>20.662499999999998</v>
          </cell>
          <cell r="AL1743">
            <v>114.72341954022988</v>
          </cell>
          <cell r="AN1743">
            <v>0</v>
          </cell>
          <cell r="AO1743">
            <v>11.745000000000001</v>
          </cell>
          <cell r="AP1743">
            <v>2392.5</v>
          </cell>
          <cell r="AQ1743">
            <v>12.180000000000001</v>
          </cell>
          <cell r="BG1743" t="b">
            <v>0</v>
          </cell>
          <cell r="BO1743" t="b">
            <v>0</v>
          </cell>
          <cell r="CA1743" t="b">
            <v>0</v>
          </cell>
          <cell r="CB1743" t="b">
            <v>0</v>
          </cell>
          <cell r="CD1743" t="b">
            <v>0</v>
          </cell>
          <cell r="CE1743" t="b">
            <v>0</v>
          </cell>
          <cell r="CG1743" t="b">
            <v>0</v>
          </cell>
          <cell r="CH1743" t="b">
            <v>0</v>
          </cell>
          <cell r="CP1743" t="e">
            <v>#N/A</v>
          </cell>
          <cell r="CT1743" t="b">
            <v>0</v>
          </cell>
          <cell r="CV1743" t="b">
            <v>0</v>
          </cell>
          <cell r="CX1743" t="b">
            <v>0</v>
          </cell>
          <cell r="CZ1743" t="b">
            <v>0</v>
          </cell>
          <cell r="DB1743" t="b">
            <v>0</v>
          </cell>
          <cell r="DD1743" t="b">
            <v>0</v>
          </cell>
          <cell r="DF1743" t="b">
            <v>0</v>
          </cell>
          <cell r="DH1743" t="b">
            <v>0</v>
          </cell>
          <cell r="DJ1743" t="b">
            <v>0</v>
          </cell>
          <cell r="DL1743" t="b">
            <v>0</v>
          </cell>
          <cell r="DN1743" t="b">
            <v>0</v>
          </cell>
          <cell r="DP1743" t="b">
            <v>0</v>
          </cell>
          <cell r="DV1743">
            <v>0</v>
          </cell>
          <cell r="DX1743">
            <v>0</v>
          </cell>
          <cell r="DZ1743">
            <v>0</v>
          </cell>
          <cell r="EB1743">
            <v>0</v>
          </cell>
          <cell r="ED1743">
            <v>0</v>
          </cell>
          <cell r="EF1743">
            <v>0</v>
          </cell>
          <cell r="EJ1743">
            <v>0</v>
          </cell>
          <cell r="EL1743">
            <v>0</v>
          </cell>
          <cell r="EN1743">
            <v>0</v>
          </cell>
          <cell r="EP1743">
            <v>0</v>
          </cell>
          <cell r="ER1743">
            <v>0</v>
          </cell>
          <cell r="ET1743">
            <v>0</v>
          </cell>
          <cell r="EX1743">
            <v>0</v>
          </cell>
          <cell r="EZ1743">
            <v>0</v>
          </cell>
          <cell r="FD1743">
            <v>0</v>
          </cell>
          <cell r="FF1743">
            <v>0</v>
          </cell>
        </row>
        <row r="1744">
          <cell r="A1744" t="str">
            <v>RAUHALAHTI 1</v>
          </cell>
          <cell r="B1744" t="str">
            <v>Finland</v>
          </cell>
          <cell r="G1744">
            <v>87</v>
          </cell>
          <cell r="H1744">
            <v>205</v>
          </cell>
          <cell r="AK1744">
            <v>20.662499999999998</v>
          </cell>
          <cell r="AL1744">
            <v>114.72341954022988</v>
          </cell>
          <cell r="AN1744">
            <v>0</v>
          </cell>
          <cell r="AO1744">
            <v>11.745000000000001</v>
          </cell>
          <cell r="AP1744">
            <v>2392.5</v>
          </cell>
          <cell r="AQ1744">
            <v>12.180000000000001</v>
          </cell>
          <cell r="BG1744" t="b">
            <v>0</v>
          </cell>
          <cell r="BO1744" t="b">
            <v>0</v>
          </cell>
          <cell r="CA1744" t="b">
            <v>0</v>
          </cell>
          <cell r="CB1744" t="b">
            <v>0</v>
          </cell>
          <cell r="CD1744" t="b">
            <v>0</v>
          </cell>
          <cell r="CE1744" t="b">
            <v>0</v>
          </cell>
          <cell r="CG1744" t="b">
            <v>0</v>
          </cell>
          <cell r="CH1744" t="b">
            <v>0</v>
          </cell>
          <cell r="CP1744" t="e">
            <v>#N/A</v>
          </cell>
          <cell r="CT1744" t="b">
            <v>0</v>
          </cell>
          <cell r="CV1744" t="b">
            <v>0</v>
          </cell>
          <cell r="CX1744" t="b">
            <v>0</v>
          </cell>
          <cell r="CZ1744" t="b">
            <v>0</v>
          </cell>
          <cell r="DB1744" t="b">
            <v>0</v>
          </cell>
          <cell r="DD1744" t="b">
            <v>0</v>
          </cell>
          <cell r="DF1744" t="b">
            <v>0</v>
          </cell>
          <cell r="DH1744" t="b">
            <v>0</v>
          </cell>
          <cell r="DJ1744" t="b">
            <v>0</v>
          </cell>
          <cell r="DL1744" t="b">
            <v>0</v>
          </cell>
          <cell r="DN1744" t="b">
            <v>0</v>
          </cell>
          <cell r="DP1744" t="b">
            <v>0</v>
          </cell>
          <cell r="DV1744">
            <v>0</v>
          </cell>
          <cell r="DX1744">
            <v>0</v>
          </cell>
          <cell r="DZ1744">
            <v>0</v>
          </cell>
          <cell r="EB1744">
            <v>0</v>
          </cell>
          <cell r="ED1744">
            <v>0</v>
          </cell>
          <cell r="EF1744">
            <v>0</v>
          </cell>
          <cell r="EJ1744">
            <v>0</v>
          </cell>
          <cell r="EL1744">
            <v>0</v>
          </cell>
          <cell r="EN1744">
            <v>0</v>
          </cell>
          <cell r="EP1744">
            <v>0</v>
          </cell>
          <cell r="ER1744">
            <v>0</v>
          </cell>
          <cell r="ET1744">
            <v>0</v>
          </cell>
          <cell r="EX1744">
            <v>0</v>
          </cell>
          <cell r="EZ1744">
            <v>0</v>
          </cell>
          <cell r="FD1744">
            <v>0</v>
          </cell>
          <cell r="FF1744">
            <v>0</v>
          </cell>
        </row>
        <row r="1745">
          <cell r="A1745" t="str">
            <v>Rihimäki</v>
          </cell>
          <cell r="B1745" t="str">
            <v>Finland</v>
          </cell>
          <cell r="G1745">
            <v>4</v>
          </cell>
          <cell r="H1745">
            <v>10</v>
          </cell>
          <cell r="AK1745">
            <v>0.95</v>
          </cell>
          <cell r="AL1745">
            <v>5.9375</v>
          </cell>
          <cell r="AN1745">
            <v>0</v>
          </cell>
          <cell r="AO1745">
            <v>0.36</v>
          </cell>
          <cell r="AP1745">
            <v>100</v>
          </cell>
          <cell r="AQ1745">
            <v>0.56000000000000005</v>
          </cell>
          <cell r="BG1745" t="b">
            <v>0</v>
          </cell>
          <cell r="BO1745" t="b">
            <v>0</v>
          </cell>
          <cell r="CA1745" t="b">
            <v>0</v>
          </cell>
          <cell r="CB1745" t="b">
            <v>0</v>
          </cell>
          <cell r="CD1745" t="b">
            <v>0</v>
          </cell>
          <cell r="CE1745" t="b">
            <v>0</v>
          </cell>
          <cell r="CG1745" t="b">
            <v>0</v>
          </cell>
          <cell r="CH1745" t="b">
            <v>0</v>
          </cell>
          <cell r="CP1745" t="str">
            <v>ECWCHBPC</v>
          </cell>
          <cell r="CT1745" t="b">
            <v>0</v>
          </cell>
          <cell r="CV1745" t="b">
            <v>0</v>
          </cell>
          <cell r="CX1745" t="b">
            <v>0</v>
          </cell>
          <cell r="CZ1745" t="b">
            <v>0</v>
          </cell>
          <cell r="DB1745" t="b">
            <v>0</v>
          </cell>
          <cell r="DD1745" t="b">
            <v>0</v>
          </cell>
          <cell r="DF1745" t="b">
            <v>0</v>
          </cell>
          <cell r="DH1745" t="b">
            <v>0</v>
          </cell>
          <cell r="DJ1745" t="b">
            <v>0</v>
          </cell>
          <cell r="DL1745" t="b">
            <v>0</v>
          </cell>
          <cell r="DN1745" t="b">
            <v>0</v>
          </cell>
          <cell r="DP1745" t="b">
            <v>0</v>
          </cell>
          <cell r="DV1745">
            <v>0</v>
          </cell>
          <cell r="DX1745">
            <v>0</v>
          </cell>
          <cell r="DZ1745">
            <v>0</v>
          </cell>
          <cell r="EB1745">
            <v>0</v>
          </cell>
          <cell r="ED1745">
            <v>0</v>
          </cell>
          <cell r="EF1745">
            <v>0</v>
          </cell>
          <cell r="EJ1745">
            <v>0</v>
          </cell>
          <cell r="EL1745">
            <v>0</v>
          </cell>
          <cell r="EN1745">
            <v>0</v>
          </cell>
          <cell r="EP1745">
            <v>0</v>
          </cell>
          <cell r="ER1745">
            <v>0</v>
          </cell>
          <cell r="ET1745">
            <v>0</v>
          </cell>
          <cell r="EX1745">
            <v>0</v>
          </cell>
          <cell r="EZ1745">
            <v>0</v>
          </cell>
          <cell r="FD1745">
            <v>0</v>
          </cell>
          <cell r="FF1745">
            <v>0</v>
          </cell>
        </row>
        <row r="1746">
          <cell r="A1746" t="str">
            <v>Ringsbole</v>
          </cell>
          <cell r="B1746" t="str">
            <v>Finland</v>
          </cell>
          <cell r="G1746">
            <v>25</v>
          </cell>
          <cell r="H1746">
            <v>0</v>
          </cell>
          <cell r="AK1746">
            <v>6.4125000000000005</v>
          </cell>
          <cell r="AL1746">
            <v>0</v>
          </cell>
          <cell r="AN1746">
            <v>0</v>
          </cell>
          <cell r="AO1746">
            <v>1</v>
          </cell>
          <cell r="AP1746">
            <v>375</v>
          </cell>
          <cell r="AQ1746">
            <v>2</v>
          </cell>
          <cell r="BG1746" t="b">
            <v>0</v>
          </cell>
          <cell r="BO1746" t="b">
            <v>0</v>
          </cell>
          <cell r="CA1746" t="b">
            <v>0</v>
          </cell>
          <cell r="CB1746" t="b">
            <v>0</v>
          </cell>
          <cell r="CD1746" t="b">
            <v>0</v>
          </cell>
          <cell r="CE1746" t="b">
            <v>0</v>
          </cell>
          <cell r="CG1746" t="b">
            <v>0</v>
          </cell>
          <cell r="CH1746" t="b">
            <v>0</v>
          </cell>
          <cell r="CP1746" t="e">
            <v>#N/A</v>
          </cell>
          <cell r="CT1746" t="b">
            <v>0</v>
          </cell>
          <cell r="CV1746" t="b">
            <v>0</v>
          </cell>
          <cell r="CX1746" t="b">
            <v>0</v>
          </cell>
          <cell r="CZ1746" t="b">
            <v>0</v>
          </cell>
          <cell r="DB1746" t="b">
            <v>0</v>
          </cell>
          <cell r="DD1746" t="b">
            <v>0</v>
          </cell>
          <cell r="DF1746" t="b">
            <v>0</v>
          </cell>
          <cell r="DH1746" t="b">
            <v>0</v>
          </cell>
          <cell r="DJ1746" t="b">
            <v>0</v>
          </cell>
          <cell r="DL1746" t="b">
            <v>0</v>
          </cell>
          <cell r="DN1746" t="b">
            <v>0</v>
          </cell>
          <cell r="DP1746" t="b">
            <v>0</v>
          </cell>
          <cell r="DV1746">
            <v>0</v>
          </cell>
          <cell r="DX1746">
            <v>0</v>
          </cell>
          <cell r="DZ1746">
            <v>0</v>
          </cell>
          <cell r="EB1746">
            <v>0</v>
          </cell>
          <cell r="ED1746">
            <v>0</v>
          </cell>
          <cell r="EF1746">
            <v>0</v>
          </cell>
          <cell r="EJ1746">
            <v>0</v>
          </cell>
          <cell r="EL1746">
            <v>0</v>
          </cell>
          <cell r="EN1746">
            <v>0</v>
          </cell>
          <cell r="EP1746">
            <v>0</v>
          </cell>
          <cell r="ER1746">
            <v>0</v>
          </cell>
          <cell r="ET1746">
            <v>0</v>
          </cell>
          <cell r="EX1746">
            <v>0</v>
          </cell>
          <cell r="EZ1746">
            <v>0</v>
          </cell>
          <cell r="FD1746">
            <v>0</v>
          </cell>
          <cell r="FF1746">
            <v>0</v>
          </cell>
        </row>
        <row r="1747">
          <cell r="A1747" t="str">
            <v>Rovaniemi</v>
          </cell>
          <cell r="B1747" t="str">
            <v>Finland</v>
          </cell>
          <cell r="G1747">
            <v>33</v>
          </cell>
          <cell r="H1747">
            <v>60</v>
          </cell>
          <cell r="AK1747">
            <v>10.659000000000001</v>
          </cell>
          <cell r="AL1747">
            <v>129.19999999999999</v>
          </cell>
          <cell r="AN1747">
            <v>9</v>
          </cell>
          <cell r="AO1747">
            <v>5.7749999999999995</v>
          </cell>
          <cell r="AP1747">
            <v>973.5</v>
          </cell>
          <cell r="AQ1747">
            <v>4.62</v>
          </cell>
          <cell r="BG1747" t="b">
            <v>0</v>
          </cell>
          <cell r="BO1747" t="b">
            <v>0</v>
          </cell>
          <cell r="CA1747" t="b">
            <v>0</v>
          </cell>
          <cell r="CB1747" t="b">
            <v>0</v>
          </cell>
          <cell r="CD1747" t="b">
            <v>0</v>
          </cell>
          <cell r="CE1747" t="b">
            <v>0</v>
          </cell>
          <cell r="CG1747" t="b">
            <v>0</v>
          </cell>
          <cell r="CH1747" t="b">
            <v>0</v>
          </cell>
          <cell r="CP1747" t="e">
            <v>#N/A</v>
          </cell>
          <cell r="CT1747" t="b">
            <v>0</v>
          </cell>
          <cell r="CV1747" t="b">
            <v>0</v>
          </cell>
          <cell r="CX1747" t="b">
            <v>0</v>
          </cell>
          <cell r="CZ1747" t="b">
            <v>0</v>
          </cell>
          <cell r="DB1747" t="b">
            <v>0</v>
          </cell>
          <cell r="DD1747" t="b">
            <v>0</v>
          </cell>
          <cell r="DF1747" t="b">
            <v>0</v>
          </cell>
          <cell r="DH1747" t="b">
            <v>0</v>
          </cell>
          <cell r="DJ1747" t="b">
            <v>0</v>
          </cell>
          <cell r="DL1747" t="b">
            <v>0</v>
          </cell>
          <cell r="DN1747" t="b">
            <v>0</v>
          </cell>
          <cell r="DP1747" t="b">
            <v>0</v>
          </cell>
          <cell r="DV1747">
            <v>0</v>
          </cell>
          <cell r="DX1747">
            <v>0</v>
          </cell>
          <cell r="DZ1747">
            <v>0</v>
          </cell>
          <cell r="EB1747">
            <v>0</v>
          </cell>
          <cell r="ED1747">
            <v>0</v>
          </cell>
          <cell r="EF1747">
            <v>0</v>
          </cell>
          <cell r="EJ1747">
            <v>0</v>
          </cell>
          <cell r="EL1747">
            <v>0</v>
          </cell>
          <cell r="EN1747">
            <v>0</v>
          </cell>
          <cell r="EP1747">
            <v>0</v>
          </cell>
          <cell r="ER1747">
            <v>0</v>
          </cell>
          <cell r="ET1747">
            <v>0</v>
          </cell>
          <cell r="EX1747">
            <v>0</v>
          </cell>
          <cell r="EZ1747">
            <v>0</v>
          </cell>
          <cell r="FD1747">
            <v>0</v>
          </cell>
          <cell r="FF1747">
            <v>0</v>
          </cell>
        </row>
        <row r="1748">
          <cell r="A1748" t="str">
            <v>Rovaniemi</v>
          </cell>
          <cell r="B1748" t="str">
            <v>Finland</v>
          </cell>
          <cell r="G1748">
            <v>33</v>
          </cell>
          <cell r="H1748">
            <v>60</v>
          </cell>
          <cell r="AK1748">
            <v>10.659000000000001</v>
          </cell>
          <cell r="AL1748">
            <v>129.19999999999999</v>
          </cell>
          <cell r="AN1748">
            <v>9</v>
          </cell>
          <cell r="AO1748">
            <v>5.7749999999999995</v>
          </cell>
          <cell r="AP1748">
            <v>973.5</v>
          </cell>
          <cell r="AQ1748">
            <v>4.62</v>
          </cell>
          <cell r="BG1748" t="b">
            <v>0</v>
          </cell>
          <cell r="BO1748" t="b">
            <v>0</v>
          </cell>
          <cell r="CA1748" t="b">
            <v>0</v>
          </cell>
          <cell r="CB1748" t="b">
            <v>0</v>
          </cell>
          <cell r="CD1748" t="b">
            <v>0</v>
          </cell>
          <cell r="CE1748" t="b">
            <v>0</v>
          </cell>
          <cell r="CG1748" t="b">
            <v>0</v>
          </cell>
          <cell r="CH1748" t="b">
            <v>0</v>
          </cell>
          <cell r="CP1748" t="e">
            <v>#N/A</v>
          </cell>
          <cell r="CT1748" t="b">
            <v>0</v>
          </cell>
          <cell r="CV1748" t="b">
            <v>0</v>
          </cell>
          <cell r="CX1748" t="b">
            <v>0</v>
          </cell>
          <cell r="CZ1748" t="b">
            <v>0</v>
          </cell>
          <cell r="DB1748" t="b">
            <v>0</v>
          </cell>
          <cell r="DD1748" t="b">
            <v>0</v>
          </cell>
          <cell r="DF1748" t="b">
            <v>0</v>
          </cell>
          <cell r="DH1748" t="b">
            <v>0</v>
          </cell>
          <cell r="DJ1748" t="b">
            <v>0</v>
          </cell>
          <cell r="DL1748" t="b">
            <v>0</v>
          </cell>
          <cell r="DN1748" t="b">
            <v>0</v>
          </cell>
          <cell r="DP1748" t="b">
            <v>0</v>
          </cell>
          <cell r="DV1748">
            <v>0</v>
          </cell>
          <cell r="DX1748">
            <v>0</v>
          </cell>
          <cell r="DZ1748">
            <v>0</v>
          </cell>
          <cell r="EB1748">
            <v>0</v>
          </cell>
          <cell r="ED1748">
            <v>0</v>
          </cell>
          <cell r="EF1748">
            <v>0</v>
          </cell>
          <cell r="EJ1748">
            <v>0</v>
          </cell>
          <cell r="EL1748">
            <v>0</v>
          </cell>
          <cell r="EN1748">
            <v>0</v>
          </cell>
          <cell r="EP1748">
            <v>0</v>
          </cell>
          <cell r="ER1748">
            <v>0</v>
          </cell>
          <cell r="ET1748">
            <v>0</v>
          </cell>
          <cell r="EX1748">
            <v>0</v>
          </cell>
          <cell r="EZ1748">
            <v>0</v>
          </cell>
          <cell r="FD1748">
            <v>0</v>
          </cell>
          <cell r="FF1748">
            <v>0</v>
          </cell>
        </row>
        <row r="1749">
          <cell r="A1749" t="str">
            <v>SAHKOLCUTOS GT 1</v>
          </cell>
          <cell r="B1749" t="str">
            <v>Finland</v>
          </cell>
          <cell r="G1749">
            <v>20.2</v>
          </cell>
          <cell r="H1749">
            <v>0</v>
          </cell>
          <cell r="AK1749">
            <v>5.1813000000000002</v>
          </cell>
          <cell r="AL1749">
            <v>0</v>
          </cell>
          <cell r="AN1749">
            <v>0</v>
          </cell>
          <cell r="AO1749">
            <v>0.80799999999999994</v>
          </cell>
          <cell r="AP1749">
            <v>303</v>
          </cell>
          <cell r="AQ1749">
            <v>1.6159999999999999</v>
          </cell>
          <cell r="BG1749" t="b">
            <v>0</v>
          </cell>
          <cell r="BO1749" t="b">
            <v>0</v>
          </cell>
          <cell r="CA1749" t="b">
            <v>0</v>
          </cell>
          <cell r="CB1749" t="b">
            <v>0</v>
          </cell>
          <cell r="CD1749" t="b">
            <v>0</v>
          </cell>
          <cell r="CE1749" t="b">
            <v>0</v>
          </cell>
          <cell r="CG1749" t="b">
            <v>0</v>
          </cell>
          <cell r="CH1749" t="b">
            <v>0</v>
          </cell>
          <cell r="CP1749" t="e">
            <v>#N/A</v>
          </cell>
          <cell r="CT1749" t="b">
            <v>0</v>
          </cell>
          <cell r="CV1749" t="b">
            <v>0</v>
          </cell>
          <cell r="CX1749" t="b">
            <v>0</v>
          </cell>
          <cell r="CZ1749" t="b">
            <v>0</v>
          </cell>
          <cell r="DB1749" t="b">
            <v>0</v>
          </cell>
          <cell r="DD1749" t="b">
            <v>0</v>
          </cell>
          <cell r="DF1749" t="b">
            <v>0</v>
          </cell>
          <cell r="DH1749" t="b">
            <v>0</v>
          </cell>
          <cell r="DJ1749" t="b">
            <v>0</v>
          </cell>
          <cell r="DL1749" t="b">
            <v>0</v>
          </cell>
          <cell r="DN1749" t="b">
            <v>0</v>
          </cell>
          <cell r="DP1749" t="b">
            <v>0</v>
          </cell>
          <cell r="DV1749">
            <v>0</v>
          </cell>
          <cell r="DX1749">
            <v>0</v>
          </cell>
          <cell r="DZ1749">
            <v>0</v>
          </cell>
          <cell r="EB1749">
            <v>0</v>
          </cell>
          <cell r="ED1749">
            <v>0</v>
          </cell>
          <cell r="EF1749">
            <v>0</v>
          </cell>
          <cell r="EJ1749">
            <v>0</v>
          </cell>
          <cell r="EL1749">
            <v>0</v>
          </cell>
          <cell r="EN1749">
            <v>0</v>
          </cell>
          <cell r="EP1749">
            <v>0</v>
          </cell>
          <cell r="ER1749">
            <v>0</v>
          </cell>
          <cell r="ET1749">
            <v>0</v>
          </cell>
          <cell r="EX1749">
            <v>0</v>
          </cell>
          <cell r="EZ1749">
            <v>0</v>
          </cell>
          <cell r="FD1749">
            <v>0</v>
          </cell>
          <cell r="FF1749">
            <v>0</v>
          </cell>
        </row>
        <row r="1750">
          <cell r="A1750" t="str">
            <v>SAHKOLCUTOS GT 1</v>
          </cell>
          <cell r="B1750" t="str">
            <v>Finland</v>
          </cell>
          <cell r="G1750">
            <v>20.2</v>
          </cell>
          <cell r="H1750">
            <v>0</v>
          </cell>
          <cell r="AK1750">
            <v>5.1813000000000002</v>
          </cell>
          <cell r="AL1750">
            <v>0</v>
          </cell>
          <cell r="AN1750">
            <v>0</v>
          </cell>
          <cell r="AO1750">
            <v>0.80799999999999994</v>
          </cell>
          <cell r="AP1750">
            <v>303</v>
          </cell>
          <cell r="AQ1750">
            <v>1.6159999999999999</v>
          </cell>
          <cell r="BG1750" t="b">
            <v>0</v>
          </cell>
          <cell r="BO1750" t="b">
            <v>0</v>
          </cell>
          <cell r="CA1750" t="b">
            <v>0</v>
          </cell>
          <cell r="CB1750" t="b">
            <v>0</v>
          </cell>
          <cell r="CD1750" t="b">
            <v>0</v>
          </cell>
          <cell r="CE1750" t="b">
            <v>0</v>
          </cell>
          <cell r="CG1750" t="b">
            <v>0</v>
          </cell>
          <cell r="CH1750" t="b">
            <v>0</v>
          </cell>
          <cell r="CP1750" t="e">
            <v>#N/A</v>
          </cell>
          <cell r="CT1750" t="b">
            <v>0</v>
          </cell>
          <cell r="CV1750" t="b">
            <v>0</v>
          </cell>
          <cell r="CX1750" t="b">
            <v>0</v>
          </cell>
          <cell r="CZ1750" t="b">
            <v>0</v>
          </cell>
          <cell r="DB1750" t="b">
            <v>0</v>
          </cell>
          <cell r="DD1750" t="b">
            <v>0</v>
          </cell>
          <cell r="DF1750" t="b">
            <v>0</v>
          </cell>
          <cell r="DH1750" t="b">
            <v>0</v>
          </cell>
          <cell r="DJ1750" t="b">
            <v>0</v>
          </cell>
          <cell r="DL1750" t="b">
            <v>0</v>
          </cell>
          <cell r="DN1750" t="b">
            <v>0</v>
          </cell>
          <cell r="DP1750" t="b">
            <v>0</v>
          </cell>
          <cell r="DV1750">
            <v>0</v>
          </cell>
          <cell r="DX1750">
            <v>0</v>
          </cell>
          <cell r="DZ1750">
            <v>0</v>
          </cell>
          <cell r="EB1750">
            <v>0</v>
          </cell>
          <cell r="ED1750">
            <v>0</v>
          </cell>
          <cell r="EF1750">
            <v>0</v>
          </cell>
          <cell r="EJ1750">
            <v>0</v>
          </cell>
          <cell r="EL1750">
            <v>0</v>
          </cell>
          <cell r="EN1750">
            <v>0</v>
          </cell>
          <cell r="EP1750">
            <v>0</v>
          </cell>
          <cell r="ER1750">
            <v>0</v>
          </cell>
          <cell r="ET1750">
            <v>0</v>
          </cell>
          <cell r="EX1750">
            <v>0</v>
          </cell>
          <cell r="EZ1750">
            <v>0</v>
          </cell>
          <cell r="FD1750">
            <v>0</v>
          </cell>
          <cell r="FF1750">
            <v>0</v>
          </cell>
        </row>
        <row r="1751">
          <cell r="A1751" t="str">
            <v>SALMI IISLAMI 1</v>
          </cell>
          <cell r="B1751" t="str">
            <v>Finland</v>
          </cell>
          <cell r="G1751">
            <v>14.73</v>
          </cell>
          <cell r="H1751">
            <v>30</v>
          </cell>
          <cell r="AK1751">
            <v>3.9181800000000004</v>
          </cell>
          <cell r="AL1751">
            <v>16.25254582484725</v>
          </cell>
          <cell r="AN1751">
            <v>0</v>
          </cell>
          <cell r="AO1751">
            <v>2.57775</v>
          </cell>
          <cell r="AP1751">
            <v>434.53500000000003</v>
          </cell>
          <cell r="AQ1751">
            <v>2.0622000000000003</v>
          </cell>
          <cell r="BG1751" t="b">
            <v>0</v>
          </cell>
          <cell r="BO1751" t="b">
            <v>0</v>
          </cell>
          <cell r="CA1751" t="b">
            <v>0</v>
          </cell>
          <cell r="CB1751" t="b">
            <v>0</v>
          </cell>
          <cell r="CD1751" t="b">
            <v>0</v>
          </cell>
          <cell r="CE1751" t="b">
            <v>0</v>
          </cell>
          <cell r="CG1751" t="b">
            <v>0</v>
          </cell>
          <cell r="CH1751" t="b">
            <v>0</v>
          </cell>
          <cell r="CP1751" t="e">
            <v>#N/A</v>
          </cell>
          <cell r="CT1751" t="b">
            <v>0</v>
          </cell>
          <cell r="CV1751" t="b">
            <v>0</v>
          </cell>
          <cell r="CX1751" t="b">
            <v>0</v>
          </cell>
          <cell r="CZ1751" t="b">
            <v>0</v>
          </cell>
          <cell r="DB1751" t="b">
            <v>0</v>
          </cell>
          <cell r="DD1751" t="b">
            <v>0</v>
          </cell>
          <cell r="DF1751" t="b">
            <v>0</v>
          </cell>
          <cell r="DH1751" t="b">
            <v>0</v>
          </cell>
          <cell r="DJ1751" t="b">
            <v>0</v>
          </cell>
          <cell r="DL1751" t="b">
            <v>0</v>
          </cell>
          <cell r="DN1751" t="b">
            <v>0</v>
          </cell>
          <cell r="DP1751" t="b">
            <v>0</v>
          </cell>
          <cell r="DV1751">
            <v>0</v>
          </cell>
          <cell r="DX1751">
            <v>0</v>
          </cell>
          <cell r="DZ1751">
            <v>0</v>
          </cell>
          <cell r="EB1751">
            <v>0</v>
          </cell>
          <cell r="ED1751">
            <v>0</v>
          </cell>
          <cell r="EF1751">
            <v>0</v>
          </cell>
          <cell r="EJ1751">
            <v>0</v>
          </cell>
          <cell r="EL1751">
            <v>0</v>
          </cell>
          <cell r="EN1751">
            <v>0</v>
          </cell>
          <cell r="EP1751">
            <v>0</v>
          </cell>
          <cell r="ER1751">
            <v>0</v>
          </cell>
          <cell r="ET1751">
            <v>0</v>
          </cell>
          <cell r="EX1751">
            <v>0</v>
          </cell>
          <cell r="EZ1751">
            <v>0</v>
          </cell>
          <cell r="FD1751">
            <v>0</v>
          </cell>
          <cell r="FF1751">
            <v>0</v>
          </cell>
        </row>
        <row r="1752">
          <cell r="A1752" t="str">
            <v>SALMI IISLAMI 1</v>
          </cell>
          <cell r="B1752" t="str">
            <v>Finland</v>
          </cell>
          <cell r="G1752">
            <v>14.73</v>
          </cell>
          <cell r="H1752">
            <v>30</v>
          </cell>
          <cell r="AK1752">
            <v>3.9181800000000004</v>
          </cell>
          <cell r="AL1752">
            <v>16.25254582484725</v>
          </cell>
          <cell r="AN1752">
            <v>0</v>
          </cell>
          <cell r="AO1752">
            <v>2.57775</v>
          </cell>
          <cell r="AP1752">
            <v>434.53500000000003</v>
          </cell>
          <cell r="AQ1752">
            <v>2.0622000000000003</v>
          </cell>
          <cell r="BG1752" t="b">
            <v>0</v>
          </cell>
          <cell r="BO1752" t="b">
            <v>0</v>
          </cell>
          <cell r="CA1752" t="b">
            <v>0</v>
          </cell>
          <cell r="CB1752" t="b">
            <v>0</v>
          </cell>
          <cell r="CD1752" t="b">
            <v>0</v>
          </cell>
          <cell r="CE1752" t="b">
            <v>0</v>
          </cell>
          <cell r="CG1752" t="b">
            <v>0</v>
          </cell>
          <cell r="CH1752" t="b">
            <v>0</v>
          </cell>
          <cell r="CP1752" t="e">
            <v>#N/A</v>
          </cell>
          <cell r="CT1752" t="b">
            <v>0</v>
          </cell>
          <cell r="CV1752" t="b">
            <v>0</v>
          </cell>
          <cell r="CX1752" t="b">
            <v>0</v>
          </cell>
          <cell r="CZ1752" t="b">
            <v>0</v>
          </cell>
          <cell r="DB1752" t="b">
            <v>0</v>
          </cell>
          <cell r="DD1752" t="b">
            <v>0</v>
          </cell>
          <cell r="DF1752" t="b">
            <v>0</v>
          </cell>
          <cell r="DH1752" t="b">
            <v>0</v>
          </cell>
          <cell r="DJ1752" t="b">
            <v>0</v>
          </cell>
          <cell r="DL1752" t="b">
            <v>0</v>
          </cell>
          <cell r="DN1752" t="b">
            <v>0</v>
          </cell>
          <cell r="DP1752" t="b">
            <v>0</v>
          </cell>
          <cell r="DV1752">
            <v>0</v>
          </cell>
          <cell r="DX1752">
            <v>0</v>
          </cell>
          <cell r="DZ1752">
            <v>0</v>
          </cell>
          <cell r="EB1752">
            <v>0</v>
          </cell>
          <cell r="ED1752">
            <v>0</v>
          </cell>
          <cell r="EF1752">
            <v>0</v>
          </cell>
          <cell r="EJ1752">
            <v>0</v>
          </cell>
          <cell r="EL1752">
            <v>0</v>
          </cell>
          <cell r="EN1752">
            <v>0</v>
          </cell>
          <cell r="EP1752">
            <v>0</v>
          </cell>
          <cell r="ER1752">
            <v>0</v>
          </cell>
          <cell r="ET1752">
            <v>0</v>
          </cell>
          <cell r="EX1752">
            <v>0</v>
          </cell>
          <cell r="EZ1752">
            <v>0</v>
          </cell>
          <cell r="FD1752">
            <v>0</v>
          </cell>
          <cell r="FF1752">
            <v>0</v>
          </cell>
        </row>
        <row r="1753">
          <cell r="A1753" t="str">
            <v>SALMISAARI B1</v>
          </cell>
          <cell r="B1753" t="str">
            <v>Finland</v>
          </cell>
          <cell r="G1753">
            <v>170</v>
          </cell>
          <cell r="H1753">
            <v>283.33333333333337</v>
          </cell>
          <cell r="AK1753">
            <v>53.295000000000002</v>
          </cell>
          <cell r="AL1753">
            <v>148.04166666666671</v>
          </cell>
          <cell r="AN1753">
            <v>0</v>
          </cell>
          <cell r="AO1753">
            <v>26.792000000000002</v>
          </cell>
          <cell r="AP1753">
            <v>4224.5</v>
          </cell>
          <cell r="AQ1753">
            <v>23.8</v>
          </cell>
          <cell r="BG1753" t="b">
            <v>0</v>
          </cell>
          <cell r="BO1753" t="b">
            <v>0</v>
          </cell>
          <cell r="CA1753" t="b">
            <v>0</v>
          </cell>
          <cell r="CB1753" t="b">
            <v>0</v>
          </cell>
          <cell r="CD1753" t="b">
            <v>0</v>
          </cell>
          <cell r="CE1753" t="b">
            <v>0</v>
          </cell>
          <cell r="CG1753" t="b">
            <v>0</v>
          </cell>
          <cell r="CH1753" t="b">
            <v>0</v>
          </cell>
          <cell r="CP1753" t="e">
            <v>#N/A</v>
          </cell>
          <cell r="CT1753" t="b">
            <v>0</v>
          </cell>
          <cell r="CV1753" t="b">
            <v>0</v>
          </cell>
          <cell r="CX1753" t="b">
            <v>0</v>
          </cell>
          <cell r="CZ1753" t="b">
            <v>0</v>
          </cell>
          <cell r="DB1753" t="b">
            <v>0</v>
          </cell>
          <cell r="DD1753" t="b">
            <v>0</v>
          </cell>
          <cell r="DF1753" t="b">
            <v>0</v>
          </cell>
          <cell r="DH1753" t="b">
            <v>0</v>
          </cell>
          <cell r="DJ1753" t="b">
            <v>0</v>
          </cell>
          <cell r="DL1753" t="b">
            <v>0</v>
          </cell>
          <cell r="DN1753" t="b">
            <v>0</v>
          </cell>
          <cell r="DP1753" t="b">
            <v>0</v>
          </cell>
          <cell r="DV1753">
            <v>0</v>
          </cell>
          <cell r="DX1753">
            <v>0</v>
          </cell>
          <cell r="DZ1753">
            <v>0</v>
          </cell>
          <cell r="EB1753">
            <v>0</v>
          </cell>
          <cell r="ED1753">
            <v>0</v>
          </cell>
          <cell r="EF1753">
            <v>0</v>
          </cell>
          <cell r="EJ1753">
            <v>0</v>
          </cell>
          <cell r="EL1753">
            <v>0</v>
          </cell>
          <cell r="EN1753">
            <v>0</v>
          </cell>
          <cell r="EP1753">
            <v>0</v>
          </cell>
          <cell r="ER1753">
            <v>0</v>
          </cell>
          <cell r="ET1753">
            <v>0</v>
          </cell>
          <cell r="EX1753">
            <v>0</v>
          </cell>
          <cell r="EZ1753">
            <v>0</v>
          </cell>
          <cell r="FD1753">
            <v>0</v>
          </cell>
          <cell r="FF1753">
            <v>0</v>
          </cell>
        </row>
        <row r="1754">
          <cell r="A1754" t="str">
            <v>SALMISAARI B1</v>
          </cell>
          <cell r="B1754" t="str">
            <v>Finland</v>
          </cell>
          <cell r="G1754">
            <v>170</v>
          </cell>
          <cell r="H1754">
            <v>283.33333333333337</v>
          </cell>
          <cell r="AK1754">
            <v>53.295000000000002</v>
          </cell>
          <cell r="AL1754">
            <v>148.04166666666671</v>
          </cell>
          <cell r="AN1754">
            <v>0</v>
          </cell>
          <cell r="AO1754">
            <v>26.792000000000002</v>
          </cell>
          <cell r="AP1754">
            <v>4224.5</v>
          </cell>
          <cell r="AQ1754">
            <v>23.8</v>
          </cell>
          <cell r="BG1754" t="b">
            <v>0</v>
          </cell>
          <cell r="BO1754" t="b">
            <v>0</v>
          </cell>
          <cell r="CA1754" t="b">
            <v>0</v>
          </cell>
          <cell r="CB1754" t="b">
            <v>0</v>
          </cell>
          <cell r="CD1754" t="b">
            <v>0</v>
          </cell>
          <cell r="CE1754" t="b">
            <v>0</v>
          </cell>
          <cell r="CG1754" t="b">
            <v>0</v>
          </cell>
          <cell r="CH1754" t="b">
            <v>0</v>
          </cell>
          <cell r="CP1754" t="e">
            <v>#N/A</v>
          </cell>
          <cell r="CT1754" t="b">
            <v>0</v>
          </cell>
          <cell r="CV1754" t="b">
            <v>0</v>
          </cell>
          <cell r="CX1754" t="b">
            <v>0</v>
          </cell>
          <cell r="CZ1754" t="b">
            <v>0</v>
          </cell>
          <cell r="DB1754" t="b">
            <v>0</v>
          </cell>
          <cell r="DD1754" t="b">
            <v>0</v>
          </cell>
          <cell r="DF1754" t="b">
            <v>0</v>
          </cell>
          <cell r="DH1754" t="b">
            <v>0</v>
          </cell>
          <cell r="DJ1754" t="b">
            <v>0</v>
          </cell>
          <cell r="DL1754" t="b">
            <v>0</v>
          </cell>
          <cell r="DN1754" t="b">
            <v>0</v>
          </cell>
          <cell r="DP1754" t="b">
            <v>0</v>
          </cell>
          <cell r="DV1754">
            <v>0</v>
          </cell>
          <cell r="DX1754">
            <v>0</v>
          </cell>
          <cell r="DZ1754">
            <v>0</v>
          </cell>
          <cell r="EB1754">
            <v>0</v>
          </cell>
          <cell r="ED1754">
            <v>0</v>
          </cell>
          <cell r="EF1754">
            <v>0</v>
          </cell>
          <cell r="EJ1754">
            <v>0</v>
          </cell>
          <cell r="EL1754">
            <v>0</v>
          </cell>
          <cell r="EN1754">
            <v>0</v>
          </cell>
          <cell r="EP1754">
            <v>0</v>
          </cell>
          <cell r="ER1754">
            <v>0</v>
          </cell>
          <cell r="ET1754">
            <v>0</v>
          </cell>
          <cell r="EX1754">
            <v>0</v>
          </cell>
          <cell r="EZ1754">
            <v>0</v>
          </cell>
          <cell r="FD1754">
            <v>0</v>
          </cell>
          <cell r="FF1754">
            <v>0</v>
          </cell>
        </row>
        <row r="1755">
          <cell r="A1755" t="str">
            <v>Savonlinna</v>
          </cell>
          <cell r="B1755" t="str">
            <v>Finland</v>
          </cell>
          <cell r="G1755">
            <v>17</v>
          </cell>
          <cell r="H1755">
            <v>34</v>
          </cell>
          <cell r="AK1755">
            <v>4.6834999999999996</v>
          </cell>
          <cell r="AL1755">
            <v>18.733999999999998</v>
          </cell>
          <cell r="AN1755">
            <v>0</v>
          </cell>
          <cell r="AO1755">
            <v>2.2949999999999999</v>
          </cell>
          <cell r="AP1755">
            <v>467.5</v>
          </cell>
          <cell r="AQ1755">
            <v>2.3800000000000003</v>
          </cell>
          <cell r="BG1755" t="b">
            <v>0</v>
          </cell>
          <cell r="BO1755" t="b">
            <v>0</v>
          </cell>
          <cell r="CA1755" t="b">
            <v>0</v>
          </cell>
          <cell r="CB1755" t="b">
            <v>0</v>
          </cell>
          <cell r="CD1755" t="b">
            <v>0</v>
          </cell>
          <cell r="CE1755" t="b">
            <v>0</v>
          </cell>
          <cell r="CG1755" t="b">
            <v>0</v>
          </cell>
          <cell r="CH1755" t="b">
            <v>0</v>
          </cell>
          <cell r="CP1755" t="e">
            <v>#N/A</v>
          </cell>
          <cell r="CT1755" t="b">
            <v>0</v>
          </cell>
          <cell r="CV1755" t="b">
            <v>0</v>
          </cell>
          <cell r="CX1755" t="b">
            <v>0</v>
          </cell>
          <cell r="CZ1755" t="b">
            <v>0</v>
          </cell>
          <cell r="DB1755" t="b">
            <v>0</v>
          </cell>
          <cell r="DD1755" t="b">
            <v>0</v>
          </cell>
          <cell r="DF1755" t="b">
            <v>0</v>
          </cell>
          <cell r="DH1755" t="b">
            <v>0</v>
          </cell>
          <cell r="DJ1755" t="b">
            <v>0</v>
          </cell>
          <cell r="DL1755" t="b">
            <v>0</v>
          </cell>
          <cell r="DN1755" t="b">
            <v>0</v>
          </cell>
          <cell r="DP1755" t="b">
            <v>0</v>
          </cell>
          <cell r="DV1755">
            <v>0</v>
          </cell>
          <cell r="DX1755">
            <v>0</v>
          </cell>
          <cell r="DZ1755">
            <v>0</v>
          </cell>
          <cell r="EB1755">
            <v>0</v>
          </cell>
          <cell r="ED1755">
            <v>0</v>
          </cell>
          <cell r="EF1755">
            <v>0</v>
          </cell>
          <cell r="EJ1755">
            <v>0</v>
          </cell>
          <cell r="EL1755">
            <v>0</v>
          </cell>
          <cell r="EN1755">
            <v>0</v>
          </cell>
          <cell r="EP1755">
            <v>0</v>
          </cell>
          <cell r="ER1755">
            <v>0</v>
          </cell>
          <cell r="ET1755">
            <v>0</v>
          </cell>
          <cell r="EX1755">
            <v>0</v>
          </cell>
          <cell r="EZ1755">
            <v>0</v>
          </cell>
          <cell r="FD1755">
            <v>0</v>
          </cell>
          <cell r="FF1755">
            <v>0</v>
          </cell>
        </row>
        <row r="1756">
          <cell r="A1756" t="str">
            <v>Savonlinna</v>
          </cell>
          <cell r="B1756" t="str">
            <v>Finland</v>
          </cell>
          <cell r="G1756">
            <v>17</v>
          </cell>
          <cell r="H1756">
            <v>34</v>
          </cell>
          <cell r="AK1756">
            <v>4.6834999999999996</v>
          </cell>
          <cell r="AL1756">
            <v>18.733999999999998</v>
          </cell>
          <cell r="AN1756">
            <v>0</v>
          </cell>
          <cell r="AO1756">
            <v>2.2949999999999999</v>
          </cell>
          <cell r="AP1756">
            <v>467.5</v>
          </cell>
          <cell r="AQ1756">
            <v>2.3800000000000003</v>
          </cell>
          <cell r="BG1756" t="b">
            <v>0</v>
          </cell>
          <cell r="BO1756" t="b">
            <v>0</v>
          </cell>
          <cell r="CA1756" t="b">
            <v>0</v>
          </cell>
          <cell r="CB1756" t="b">
            <v>0</v>
          </cell>
          <cell r="CD1756" t="b">
            <v>0</v>
          </cell>
          <cell r="CE1756" t="b">
            <v>0</v>
          </cell>
          <cell r="CG1756" t="b">
            <v>0</v>
          </cell>
          <cell r="CH1756" t="b">
            <v>0</v>
          </cell>
          <cell r="CP1756" t="e">
            <v>#N/A</v>
          </cell>
          <cell r="CT1756" t="b">
            <v>0</v>
          </cell>
          <cell r="CV1756" t="b">
            <v>0</v>
          </cell>
          <cell r="CX1756" t="b">
            <v>0</v>
          </cell>
          <cell r="CZ1756" t="b">
            <v>0</v>
          </cell>
          <cell r="DB1756" t="b">
            <v>0</v>
          </cell>
          <cell r="DD1756" t="b">
            <v>0</v>
          </cell>
          <cell r="DF1756" t="b">
            <v>0</v>
          </cell>
          <cell r="DH1756" t="b">
            <v>0</v>
          </cell>
          <cell r="DJ1756" t="b">
            <v>0</v>
          </cell>
          <cell r="DL1756" t="b">
            <v>0</v>
          </cell>
          <cell r="DN1756" t="b">
            <v>0</v>
          </cell>
          <cell r="DP1756" t="b">
            <v>0</v>
          </cell>
          <cell r="DV1756">
            <v>0</v>
          </cell>
          <cell r="DX1756">
            <v>0</v>
          </cell>
          <cell r="DZ1756">
            <v>0</v>
          </cell>
          <cell r="EB1756">
            <v>0</v>
          </cell>
          <cell r="ED1756">
            <v>0</v>
          </cell>
          <cell r="EF1756">
            <v>0</v>
          </cell>
          <cell r="EJ1756">
            <v>0</v>
          </cell>
          <cell r="EL1756">
            <v>0</v>
          </cell>
          <cell r="EN1756">
            <v>0</v>
          </cell>
          <cell r="EP1756">
            <v>0</v>
          </cell>
          <cell r="ER1756">
            <v>0</v>
          </cell>
          <cell r="ET1756">
            <v>0</v>
          </cell>
          <cell r="EX1756">
            <v>0</v>
          </cell>
          <cell r="EZ1756">
            <v>0</v>
          </cell>
          <cell r="FD1756">
            <v>0</v>
          </cell>
          <cell r="FF1756">
            <v>0</v>
          </cell>
        </row>
        <row r="1757">
          <cell r="A1757" t="str">
            <v>SAVELA</v>
          </cell>
          <cell r="B1757" t="str">
            <v>Finland</v>
          </cell>
          <cell r="G1757">
            <v>28</v>
          </cell>
          <cell r="H1757">
            <v>0</v>
          </cell>
          <cell r="AK1757">
            <v>11.703999999999999</v>
          </cell>
          <cell r="AL1757">
            <v>0</v>
          </cell>
          <cell r="AN1757">
            <v>0</v>
          </cell>
          <cell r="AO1757">
            <v>4.8999999999999995</v>
          </cell>
          <cell r="AP1757">
            <v>826</v>
          </cell>
          <cell r="AQ1757">
            <v>3.9200000000000004</v>
          </cell>
          <cell r="BG1757" t="b">
            <v>0</v>
          </cell>
          <cell r="BO1757" t="b">
            <v>0</v>
          </cell>
          <cell r="CA1757" t="b">
            <v>0</v>
          </cell>
          <cell r="CB1757" t="b">
            <v>0</v>
          </cell>
          <cell r="CD1757" t="b">
            <v>0</v>
          </cell>
          <cell r="CE1757" t="b">
            <v>0</v>
          </cell>
          <cell r="CG1757" t="b">
            <v>0</v>
          </cell>
          <cell r="CH1757" t="b">
            <v>0</v>
          </cell>
          <cell r="CP1757" t="e">
            <v>#N/A</v>
          </cell>
          <cell r="CT1757" t="b">
            <v>0</v>
          </cell>
          <cell r="CV1757" t="b">
            <v>0</v>
          </cell>
          <cell r="CX1757" t="b">
            <v>0</v>
          </cell>
          <cell r="CZ1757" t="b">
            <v>0</v>
          </cell>
          <cell r="DB1757" t="b">
            <v>0</v>
          </cell>
          <cell r="DD1757" t="b">
            <v>0</v>
          </cell>
          <cell r="DF1757" t="b">
            <v>0</v>
          </cell>
          <cell r="DH1757" t="b">
            <v>0</v>
          </cell>
          <cell r="DJ1757" t="b">
            <v>0</v>
          </cell>
          <cell r="DL1757" t="b">
            <v>0</v>
          </cell>
          <cell r="DN1757" t="b">
            <v>0</v>
          </cell>
          <cell r="DP1757" t="b">
            <v>0</v>
          </cell>
          <cell r="DV1757">
            <v>0</v>
          </cell>
          <cell r="DX1757">
            <v>0</v>
          </cell>
          <cell r="DZ1757">
            <v>0</v>
          </cell>
          <cell r="EB1757">
            <v>0</v>
          </cell>
          <cell r="ED1757">
            <v>0</v>
          </cell>
          <cell r="EF1757">
            <v>0</v>
          </cell>
          <cell r="EJ1757">
            <v>0</v>
          </cell>
          <cell r="EL1757">
            <v>0</v>
          </cell>
          <cell r="EN1757">
            <v>0</v>
          </cell>
          <cell r="EP1757">
            <v>0</v>
          </cell>
          <cell r="ER1757">
            <v>0</v>
          </cell>
          <cell r="ET1757">
            <v>0</v>
          </cell>
          <cell r="EX1757">
            <v>0</v>
          </cell>
          <cell r="EZ1757">
            <v>0</v>
          </cell>
          <cell r="FD1757">
            <v>0</v>
          </cell>
          <cell r="FF1757">
            <v>0</v>
          </cell>
        </row>
        <row r="1758">
          <cell r="A1758" t="str">
            <v>SAVELA</v>
          </cell>
          <cell r="B1758" t="str">
            <v>Finland</v>
          </cell>
          <cell r="G1758">
            <v>28</v>
          </cell>
          <cell r="H1758">
            <v>0</v>
          </cell>
          <cell r="AK1758">
            <v>11.703999999999999</v>
          </cell>
          <cell r="AL1758">
            <v>0</v>
          </cell>
          <cell r="AN1758">
            <v>0</v>
          </cell>
          <cell r="AO1758">
            <v>4.8999999999999995</v>
          </cell>
          <cell r="AP1758">
            <v>826</v>
          </cell>
          <cell r="AQ1758">
            <v>3.9200000000000004</v>
          </cell>
          <cell r="BG1758" t="b">
            <v>0</v>
          </cell>
          <cell r="BO1758" t="b">
            <v>0</v>
          </cell>
          <cell r="CA1758" t="b">
            <v>0</v>
          </cell>
          <cell r="CB1758" t="b">
            <v>0</v>
          </cell>
          <cell r="CD1758" t="b">
            <v>0</v>
          </cell>
          <cell r="CE1758" t="b">
            <v>0</v>
          </cell>
          <cell r="CG1758" t="b">
            <v>0</v>
          </cell>
          <cell r="CH1758" t="b">
            <v>0</v>
          </cell>
          <cell r="CP1758" t="e">
            <v>#N/A</v>
          </cell>
          <cell r="CT1758" t="b">
            <v>0</v>
          </cell>
          <cell r="CV1758" t="b">
            <v>0</v>
          </cell>
          <cell r="CX1758" t="b">
            <v>0</v>
          </cell>
          <cell r="CZ1758" t="b">
            <v>0</v>
          </cell>
          <cell r="DB1758" t="b">
            <v>0</v>
          </cell>
          <cell r="DD1758" t="b">
            <v>0</v>
          </cell>
          <cell r="DF1758" t="b">
            <v>0</v>
          </cell>
          <cell r="DH1758" t="b">
            <v>0</v>
          </cell>
          <cell r="DJ1758" t="b">
            <v>0</v>
          </cell>
          <cell r="DL1758" t="b">
            <v>0</v>
          </cell>
          <cell r="DN1758" t="b">
            <v>0</v>
          </cell>
          <cell r="DP1758" t="b">
            <v>0</v>
          </cell>
          <cell r="DV1758">
            <v>0</v>
          </cell>
          <cell r="DX1758">
            <v>0</v>
          </cell>
          <cell r="DZ1758">
            <v>0</v>
          </cell>
          <cell r="EB1758">
            <v>0</v>
          </cell>
          <cell r="ED1758">
            <v>0</v>
          </cell>
          <cell r="EF1758">
            <v>0</v>
          </cell>
          <cell r="EJ1758">
            <v>0</v>
          </cell>
          <cell r="EL1758">
            <v>0</v>
          </cell>
          <cell r="EN1758">
            <v>0</v>
          </cell>
          <cell r="EP1758">
            <v>0</v>
          </cell>
          <cell r="ER1758">
            <v>0</v>
          </cell>
          <cell r="ET1758">
            <v>0</v>
          </cell>
          <cell r="EX1758">
            <v>0</v>
          </cell>
          <cell r="EZ1758">
            <v>0</v>
          </cell>
          <cell r="FD1758">
            <v>0</v>
          </cell>
          <cell r="FF1758">
            <v>0</v>
          </cell>
        </row>
        <row r="1759">
          <cell r="A1759" t="str">
            <v>Seinajoki 1</v>
          </cell>
          <cell r="B1759" t="str">
            <v>Finland</v>
          </cell>
          <cell r="G1759">
            <v>120</v>
          </cell>
          <cell r="H1759">
            <v>100</v>
          </cell>
          <cell r="AK1759">
            <v>45.6</v>
          </cell>
          <cell r="AL1759">
            <v>253.33333333333334</v>
          </cell>
          <cell r="AN1759">
            <v>15</v>
          </cell>
          <cell r="AO1759">
            <v>21</v>
          </cell>
          <cell r="AP1759">
            <v>3540</v>
          </cell>
          <cell r="AQ1759">
            <v>16.8</v>
          </cell>
          <cell r="BG1759" t="b">
            <v>0</v>
          </cell>
          <cell r="BO1759" t="b">
            <v>0</v>
          </cell>
          <cell r="CA1759" t="b">
            <v>0</v>
          </cell>
          <cell r="CB1759" t="b">
            <v>0</v>
          </cell>
          <cell r="CD1759" t="b">
            <v>0</v>
          </cell>
          <cell r="CE1759" t="b">
            <v>0</v>
          </cell>
          <cell r="CG1759" t="b">
            <v>0</v>
          </cell>
          <cell r="CH1759" t="b">
            <v>0</v>
          </cell>
          <cell r="CP1759" t="e">
            <v>#N/A</v>
          </cell>
          <cell r="CT1759" t="b">
            <v>0</v>
          </cell>
          <cell r="CV1759" t="b">
            <v>0</v>
          </cell>
          <cell r="CX1759" t="b">
            <v>0</v>
          </cell>
          <cell r="CZ1759" t="b">
            <v>0</v>
          </cell>
          <cell r="DB1759" t="b">
            <v>0</v>
          </cell>
          <cell r="DD1759" t="b">
            <v>0</v>
          </cell>
          <cell r="DF1759" t="b">
            <v>0</v>
          </cell>
          <cell r="DH1759" t="b">
            <v>0</v>
          </cell>
          <cell r="DJ1759" t="b">
            <v>0</v>
          </cell>
          <cell r="DL1759" t="b">
            <v>0</v>
          </cell>
          <cell r="DN1759" t="b">
            <v>0</v>
          </cell>
          <cell r="DP1759" t="b">
            <v>0</v>
          </cell>
          <cell r="DV1759">
            <v>0</v>
          </cell>
          <cell r="DX1759">
            <v>0</v>
          </cell>
          <cell r="DZ1759">
            <v>0</v>
          </cell>
          <cell r="EB1759">
            <v>0</v>
          </cell>
          <cell r="ED1759">
            <v>0</v>
          </cell>
          <cell r="EF1759">
            <v>0</v>
          </cell>
          <cell r="EJ1759">
            <v>0</v>
          </cell>
          <cell r="EL1759">
            <v>0</v>
          </cell>
          <cell r="EN1759">
            <v>0</v>
          </cell>
          <cell r="EP1759">
            <v>0</v>
          </cell>
          <cell r="ER1759">
            <v>0</v>
          </cell>
          <cell r="ET1759">
            <v>0</v>
          </cell>
          <cell r="EX1759">
            <v>0</v>
          </cell>
          <cell r="EZ1759">
            <v>0</v>
          </cell>
          <cell r="FD1759">
            <v>0</v>
          </cell>
          <cell r="FF1759">
            <v>0</v>
          </cell>
        </row>
        <row r="1760">
          <cell r="A1760" t="str">
            <v>Seinajoki 1</v>
          </cell>
          <cell r="B1760" t="str">
            <v>Finland</v>
          </cell>
          <cell r="G1760">
            <v>120</v>
          </cell>
          <cell r="H1760">
            <v>100</v>
          </cell>
          <cell r="AK1760">
            <v>45.6</v>
          </cell>
          <cell r="AL1760">
            <v>253.33333333333334</v>
          </cell>
          <cell r="AN1760">
            <v>15</v>
          </cell>
          <cell r="AO1760">
            <v>21</v>
          </cell>
          <cell r="AP1760">
            <v>3540</v>
          </cell>
          <cell r="AQ1760">
            <v>16.8</v>
          </cell>
          <cell r="BG1760" t="b">
            <v>0</v>
          </cell>
          <cell r="BO1760" t="b">
            <v>0</v>
          </cell>
          <cell r="CA1760" t="b">
            <v>0</v>
          </cell>
          <cell r="CB1760" t="b">
            <v>0</v>
          </cell>
          <cell r="CD1760" t="b">
            <v>0</v>
          </cell>
          <cell r="CE1760" t="b">
            <v>0</v>
          </cell>
          <cell r="CG1760" t="b">
            <v>0</v>
          </cell>
          <cell r="CH1760" t="b">
            <v>0</v>
          </cell>
          <cell r="CP1760" t="e">
            <v>#N/A</v>
          </cell>
          <cell r="CT1760" t="b">
            <v>0</v>
          </cell>
          <cell r="CV1760" t="b">
            <v>0</v>
          </cell>
          <cell r="CX1760" t="b">
            <v>0</v>
          </cell>
          <cell r="CZ1760" t="b">
            <v>0</v>
          </cell>
          <cell r="DB1760" t="b">
            <v>0</v>
          </cell>
          <cell r="DD1760" t="b">
            <v>0</v>
          </cell>
          <cell r="DF1760" t="b">
            <v>0</v>
          </cell>
          <cell r="DH1760" t="b">
            <v>0</v>
          </cell>
          <cell r="DJ1760" t="b">
            <v>0</v>
          </cell>
          <cell r="DL1760" t="b">
            <v>0</v>
          </cell>
          <cell r="DN1760" t="b">
            <v>0</v>
          </cell>
          <cell r="DP1760" t="b">
            <v>0</v>
          </cell>
          <cell r="DV1760">
            <v>0</v>
          </cell>
          <cell r="DX1760">
            <v>0</v>
          </cell>
          <cell r="DZ1760">
            <v>0</v>
          </cell>
          <cell r="EB1760">
            <v>0</v>
          </cell>
          <cell r="ED1760">
            <v>0</v>
          </cell>
          <cell r="EF1760">
            <v>0</v>
          </cell>
          <cell r="EJ1760">
            <v>0</v>
          </cell>
          <cell r="EL1760">
            <v>0</v>
          </cell>
          <cell r="EN1760">
            <v>0</v>
          </cell>
          <cell r="EP1760">
            <v>0</v>
          </cell>
          <cell r="ER1760">
            <v>0</v>
          </cell>
          <cell r="ET1760">
            <v>0</v>
          </cell>
          <cell r="EX1760">
            <v>0</v>
          </cell>
          <cell r="EZ1760">
            <v>0</v>
          </cell>
          <cell r="FD1760">
            <v>0</v>
          </cell>
          <cell r="FF1760">
            <v>0</v>
          </cell>
        </row>
        <row r="1761">
          <cell r="A1761" t="str">
            <v>SEINAJOKI GT 1</v>
          </cell>
          <cell r="B1761" t="str">
            <v>Finland</v>
          </cell>
          <cell r="G1761">
            <v>11.5</v>
          </cell>
          <cell r="H1761">
            <v>0</v>
          </cell>
          <cell r="AK1761">
            <v>2.7312499999999997</v>
          </cell>
          <cell r="AL1761">
            <v>0</v>
          </cell>
          <cell r="AN1761">
            <v>0</v>
          </cell>
          <cell r="AO1761">
            <v>0.46</v>
          </cell>
          <cell r="AP1761">
            <v>172.5</v>
          </cell>
          <cell r="AQ1761">
            <v>0.92</v>
          </cell>
          <cell r="BG1761" t="b">
            <v>0</v>
          </cell>
          <cell r="BO1761" t="b">
            <v>0</v>
          </cell>
          <cell r="CA1761" t="b">
            <v>0</v>
          </cell>
          <cell r="CB1761" t="b">
            <v>0</v>
          </cell>
          <cell r="CD1761" t="b">
            <v>0</v>
          </cell>
          <cell r="CE1761" t="b">
            <v>0</v>
          </cell>
          <cell r="CG1761" t="b">
            <v>0</v>
          </cell>
          <cell r="CH1761" t="b">
            <v>0</v>
          </cell>
          <cell r="CP1761" t="e">
            <v>#N/A</v>
          </cell>
          <cell r="CT1761" t="b">
            <v>0</v>
          </cell>
          <cell r="CV1761" t="b">
            <v>0</v>
          </cell>
          <cell r="CX1761" t="b">
            <v>0</v>
          </cell>
          <cell r="CZ1761" t="b">
            <v>0</v>
          </cell>
          <cell r="DB1761" t="b">
            <v>0</v>
          </cell>
          <cell r="DD1761" t="b">
            <v>0</v>
          </cell>
          <cell r="DF1761" t="b">
            <v>0</v>
          </cell>
          <cell r="DH1761" t="b">
            <v>0</v>
          </cell>
          <cell r="DJ1761" t="b">
            <v>0</v>
          </cell>
          <cell r="DL1761" t="b">
            <v>0</v>
          </cell>
          <cell r="DN1761" t="b">
            <v>0</v>
          </cell>
          <cell r="DP1761" t="b">
            <v>0</v>
          </cell>
          <cell r="DV1761">
            <v>0</v>
          </cell>
          <cell r="DX1761">
            <v>0</v>
          </cell>
          <cell r="DZ1761">
            <v>0</v>
          </cell>
          <cell r="EB1761">
            <v>0</v>
          </cell>
          <cell r="ED1761">
            <v>0</v>
          </cell>
          <cell r="EF1761">
            <v>0</v>
          </cell>
          <cell r="EJ1761">
            <v>0</v>
          </cell>
          <cell r="EL1761">
            <v>0</v>
          </cell>
          <cell r="EN1761">
            <v>0</v>
          </cell>
          <cell r="EP1761">
            <v>0</v>
          </cell>
          <cell r="ER1761">
            <v>0</v>
          </cell>
          <cell r="ET1761">
            <v>0</v>
          </cell>
          <cell r="EX1761">
            <v>0</v>
          </cell>
          <cell r="EZ1761">
            <v>0</v>
          </cell>
          <cell r="FD1761">
            <v>0</v>
          </cell>
          <cell r="FF1761">
            <v>0</v>
          </cell>
        </row>
        <row r="1762">
          <cell r="A1762" t="str">
            <v>SEINAJOKI GT 1</v>
          </cell>
          <cell r="B1762" t="str">
            <v>Finland</v>
          </cell>
          <cell r="G1762">
            <v>11.5</v>
          </cell>
          <cell r="H1762">
            <v>0</v>
          </cell>
          <cell r="AK1762">
            <v>2.7312499999999997</v>
          </cell>
          <cell r="AL1762">
            <v>0</v>
          </cell>
          <cell r="AN1762">
            <v>0</v>
          </cell>
          <cell r="AO1762">
            <v>0.46</v>
          </cell>
          <cell r="AP1762">
            <v>172.5</v>
          </cell>
          <cell r="AQ1762">
            <v>0.92</v>
          </cell>
          <cell r="BG1762" t="b">
            <v>0</v>
          </cell>
          <cell r="BO1762" t="b">
            <v>0</v>
          </cell>
          <cell r="CA1762" t="b">
            <v>0</v>
          </cell>
          <cell r="CB1762" t="b">
            <v>0</v>
          </cell>
          <cell r="CD1762" t="b">
            <v>0</v>
          </cell>
          <cell r="CE1762" t="b">
            <v>0</v>
          </cell>
          <cell r="CG1762" t="b">
            <v>0</v>
          </cell>
          <cell r="CH1762" t="b">
            <v>0</v>
          </cell>
          <cell r="CP1762" t="e">
            <v>#N/A</v>
          </cell>
          <cell r="CT1762" t="b">
            <v>0</v>
          </cell>
          <cell r="CV1762" t="b">
            <v>0</v>
          </cell>
          <cell r="CX1762" t="b">
            <v>0</v>
          </cell>
          <cell r="CZ1762" t="b">
            <v>0</v>
          </cell>
          <cell r="DB1762" t="b">
            <v>0</v>
          </cell>
          <cell r="DD1762" t="b">
            <v>0</v>
          </cell>
          <cell r="DF1762" t="b">
            <v>0</v>
          </cell>
          <cell r="DH1762" t="b">
            <v>0</v>
          </cell>
          <cell r="DJ1762" t="b">
            <v>0</v>
          </cell>
          <cell r="DL1762" t="b">
            <v>0</v>
          </cell>
          <cell r="DN1762" t="b">
            <v>0</v>
          </cell>
          <cell r="DP1762" t="b">
            <v>0</v>
          </cell>
          <cell r="DV1762">
            <v>0</v>
          </cell>
          <cell r="DX1762">
            <v>0</v>
          </cell>
          <cell r="DZ1762">
            <v>0</v>
          </cell>
          <cell r="EB1762">
            <v>0</v>
          </cell>
          <cell r="ED1762">
            <v>0</v>
          </cell>
          <cell r="EF1762">
            <v>0</v>
          </cell>
          <cell r="EJ1762">
            <v>0</v>
          </cell>
          <cell r="EL1762">
            <v>0</v>
          </cell>
          <cell r="EN1762">
            <v>0</v>
          </cell>
          <cell r="EP1762">
            <v>0</v>
          </cell>
          <cell r="ER1762">
            <v>0</v>
          </cell>
          <cell r="ET1762">
            <v>0</v>
          </cell>
          <cell r="EX1762">
            <v>0</v>
          </cell>
          <cell r="EZ1762">
            <v>0</v>
          </cell>
          <cell r="FD1762">
            <v>0</v>
          </cell>
          <cell r="FF1762">
            <v>0</v>
          </cell>
        </row>
        <row r="1763">
          <cell r="A1763" t="str">
            <v>SILVA</v>
          </cell>
          <cell r="B1763" t="str">
            <v>Finland</v>
          </cell>
          <cell r="G1763">
            <v>10.95</v>
          </cell>
          <cell r="H1763">
            <v>0</v>
          </cell>
          <cell r="AK1763">
            <v>4.5770999999999997</v>
          </cell>
          <cell r="AL1763">
            <v>0</v>
          </cell>
          <cell r="AN1763">
            <v>0</v>
          </cell>
          <cell r="AO1763">
            <v>0.876</v>
          </cell>
          <cell r="AP1763">
            <v>219</v>
          </cell>
          <cell r="AQ1763">
            <v>1.5330000000000001</v>
          </cell>
          <cell r="BG1763" t="b">
            <v>0</v>
          </cell>
          <cell r="BO1763" t="b">
            <v>0</v>
          </cell>
          <cell r="CA1763" t="b">
            <v>0</v>
          </cell>
          <cell r="CB1763" t="b">
            <v>0</v>
          </cell>
          <cell r="CD1763" t="b">
            <v>0</v>
          </cell>
          <cell r="CE1763" t="b">
            <v>0</v>
          </cell>
          <cell r="CG1763" t="b">
            <v>0</v>
          </cell>
          <cell r="CH1763" t="b">
            <v>0</v>
          </cell>
          <cell r="CP1763" t="e">
            <v>#N/A</v>
          </cell>
          <cell r="CT1763" t="b">
            <v>0</v>
          </cell>
          <cell r="CV1763" t="b">
            <v>0</v>
          </cell>
          <cell r="CX1763" t="b">
            <v>0</v>
          </cell>
          <cell r="CZ1763" t="b">
            <v>0</v>
          </cell>
          <cell r="DB1763" t="b">
            <v>0</v>
          </cell>
          <cell r="DD1763" t="b">
            <v>0</v>
          </cell>
          <cell r="DF1763" t="b">
            <v>0</v>
          </cell>
          <cell r="DH1763" t="b">
            <v>0</v>
          </cell>
          <cell r="DJ1763" t="b">
            <v>0</v>
          </cell>
          <cell r="DL1763" t="b">
            <v>0</v>
          </cell>
          <cell r="DN1763" t="b">
            <v>0</v>
          </cell>
          <cell r="DP1763" t="b">
            <v>0</v>
          </cell>
          <cell r="DV1763">
            <v>0</v>
          </cell>
          <cell r="DX1763">
            <v>0</v>
          </cell>
          <cell r="DZ1763">
            <v>0</v>
          </cell>
          <cell r="EB1763">
            <v>0</v>
          </cell>
          <cell r="ED1763">
            <v>0</v>
          </cell>
          <cell r="EF1763">
            <v>0</v>
          </cell>
          <cell r="EJ1763">
            <v>0</v>
          </cell>
          <cell r="EL1763">
            <v>0</v>
          </cell>
          <cell r="EN1763">
            <v>0</v>
          </cell>
          <cell r="EP1763">
            <v>0</v>
          </cell>
          <cell r="ER1763">
            <v>0</v>
          </cell>
          <cell r="ET1763">
            <v>0</v>
          </cell>
          <cell r="EX1763">
            <v>0</v>
          </cell>
          <cell r="EZ1763">
            <v>0</v>
          </cell>
          <cell r="FD1763">
            <v>0</v>
          </cell>
          <cell r="FF1763">
            <v>0</v>
          </cell>
        </row>
        <row r="1764">
          <cell r="A1764" t="str">
            <v>SILVA</v>
          </cell>
          <cell r="B1764" t="str">
            <v>Finland</v>
          </cell>
          <cell r="G1764">
            <v>10.95</v>
          </cell>
          <cell r="H1764">
            <v>0</v>
          </cell>
          <cell r="AK1764">
            <v>4.5770999999999997</v>
          </cell>
          <cell r="AL1764">
            <v>0</v>
          </cell>
          <cell r="AN1764">
            <v>0</v>
          </cell>
          <cell r="AO1764">
            <v>0.876</v>
          </cell>
          <cell r="AP1764">
            <v>219</v>
          </cell>
          <cell r="AQ1764">
            <v>1.5330000000000001</v>
          </cell>
          <cell r="BG1764" t="b">
            <v>0</v>
          </cell>
          <cell r="BO1764" t="b">
            <v>0</v>
          </cell>
          <cell r="CA1764" t="b">
            <v>0</v>
          </cell>
          <cell r="CB1764" t="b">
            <v>0</v>
          </cell>
          <cell r="CD1764" t="b">
            <v>0</v>
          </cell>
          <cell r="CE1764" t="b">
            <v>0</v>
          </cell>
          <cell r="CG1764" t="b">
            <v>0</v>
          </cell>
          <cell r="CH1764" t="b">
            <v>0</v>
          </cell>
          <cell r="CP1764" t="e">
            <v>#N/A</v>
          </cell>
          <cell r="CT1764" t="b">
            <v>0</v>
          </cell>
          <cell r="CV1764" t="b">
            <v>0</v>
          </cell>
          <cell r="CX1764" t="b">
            <v>0</v>
          </cell>
          <cell r="CZ1764" t="b">
            <v>0</v>
          </cell>
          <cell r="DB1764" t="b">
            <v>0</v>
          </cell>
          <cell r="DD1764" t="b">
            <v>0</v>
          </cell>
          <cell r="DF1764" t="b">
            <v>0</v>
          </cell>
          <cell r="DH1764" t="b">
            <v>0</v>
          </cell>
          <cell r="DJ1764" t="b">
            <v>0</v>
          </cell>
          <cell r="DL1764" t="b">
            <v>0</v>
          </cell>
          <cell r="DN1764" t="b">
            <v>0</v>
          </cell>
          <cell r="DP1764" t="b">
            <v>0</v>
          </cell>
          <cell r="DV1764">
            <v>0</v>
          </cell>
          <cell r="DX1764">
            <v>0</v>
          </cell>
          <cell r="DZ1764">
            <v>0</v>
          </cell>
          <cell r="EB1764">
            <v>0</v>
          </cell>
          <cell r="ED1764">
            <v>0</v>
          </cell>
          <cell r="EF1764">
            <v>0</v>
          </cell>
          <cell r="EJ1764">
            <v>0</v>
          </cell>
          <cell r="EL1764">
            <v>0</v>
          </cell>
          <cell r="EN1764">
            <v>0</v>
          </cell>
          <cell r="EP1764">
            <v>0</v>
          </cell>
          <cell r="ER1764">
            <v>0</v>
          </cell>
          <cell r="ET1764">
            <v>0</v>
          </cell>
          <cell r="EX1764">
            <v>0</v>
          </cell>
          <cell r="EZ1764">
            <v>0</v>
          </cell>
          <cell r="FD1764">
            <v>0</v>
          </cell>
          <cell r="FF1764">
            <v>0</v>
          </cell>
        </row>
        <row r="1765">
          <cell r="A1765" t="str">
            <v>Suomenoja 1</v>
          </cell>
          <cell r="B1765" t="str">
            <v>Finland</v>
          </cell>
          <cell r="G1765">
            <v>90</v>
          </cell>
          <cell r="H1765">
            <v>150</v>
          </cell>
          <cell r="AK1765">
            <v>28.8</v>
          </cell>
          <cell r="AL1765">
            <v>80</v>
          </cell>
          <cell r="AN1765">
            <v>0</v>
          </cell>
          <cell r="AO1765">
            <v>14.184000000000001</v>
          </cell>
          <cell r="AP1765">
            <v>2236.5</v>
          </cell>
          <cell r="AQ1765">
            <v>12.600000000000001</v>
          </cell>
          <cell r="BG1765" t="b">
            <v>0</v>
          </cell>
          <cell r="BO1765" t="b">
            <v>0</v>
          </cell>
          <cell r="CA1765" t="b">
            <v>0</v>
          </cell>
          <cell r="CB1765" t="b">
            <v>0</v>
          </cell>
          <cell r="CD1765" t="b">
            <v>0</v>
          </cell>
          <cell r="CE1765" t="b">
            <v>0</v>
          </cell>
          <cell r="CG1765" t="b">
            <v>0</v>
          </cell>
          <cell r="CH1765" t="b">
            <v>0</v>
          </cell>
          <cell r="CP1765" t="e">
            <v>#N/A</v>
          </cell>
          <cell r="CT1765" t="b">
            <v>0</v>
          </cell>
          <cell r="CV1765" t="b">
            <v>0</v>
          </cell>
          <cell r="CX1765" t="b">
            <v>0</v>
          </cell>
          <cell r="CZ1765" t="b">
            <v>0</v>
          </cell>
          <cell r="DB1765" t="b">
            <v>0</v>
          </cell>
          <cell r="DD1765" t="b">
            <v>0</v>
          </cell>
          <cell r="DF1765" t="b">
            <v>0</v>
          </cell>
          <cell r="DH1765" t="b">
            <v>0</v>
          </cell>
          <cell r="DJ1765" t="b">
            <v>0</v>
          </cell>
          <cell r="DL1765" t="b">
            <v>0</v>
          </cell>
          <cell r="DN1765" t="b">
            <v>0</v>
          </cell>
          <cell r="DP1765" t="b">
            <v>0</v>
          </cell>
          <cell r="DV1765">
            <v>0</v>
          </cell>
          <cell r="DX1765">
            <v>0</v>
          </cell>
          <cell r="DZ1765">
            <v>0</v>
          </cell>
          <cell r="EB1765">
            <v>0</v>
          </cell>
          <cell r="ED1765">
            <v>0</v>
          </cell>
          <cell r="EF1765">
            <v>0</v>
          </cell>
          <cell r="EJ1765">
            <v>0</v>
          </cell>
          <cell r="EL1765">
            <v>0</v>
          </cell>
          <cell r="EN1765">
            <v>0</v>
          </cell>
          <cell r="EP1765">
            <v>0</v>
          </cell>
          <cell r="ER1765">
            <v>0</v>
          </cell>
          <cell r="ET1765">
            <v>0</v>
          </cell>
          <cell r="EX1765">
            <v>0</v>
          </cell>
          <cell r="EZ1765">
            <v>0</v>
          </cell>
          <cell r="FD1765">
            <v>0</v>
          </cell>
          <cell r="FF1765">
            <v>0</v>
          </cell>
        </row>
        <row r="1766">
          <cell r="A1766" t="str">
            <v>Suomenoja 1</v>
          </cell>
          <cell r="B1766" t="str">
            <v>Finland</v>
          </cell>
          <cell r="G1766">
            <v>90</v>
          </cell>
          <cell r="H1766">
            <v>150</v>
          </cell>
          <cell r="AK1766">
            <v>28.8</v>
          </cell>
          <cell r="AL1766">
            <v>80</v>
          </cell>
          <cell r="AN1766">
            <v>0</v>
          </cell>
          <cell r="AO1766">
            <v>14.184000000000001</v>
          </cell>
          <cell r="AP1766">
            <v>2236.5</v>
          </cell>
          <cell r="AQ1766">
            <v>17.100000000000001</v>
          </cell>
          <cell r="BG1766" t="b">
            <v>0</v>
          </cell>
          <cell r="BO1766" t="b">
            <v>0</v>
          </cell>
          <cell r="CA1766" t="b">
            <v>0</v>
          </cell>
          <cell r="CB1766" t="b">
            <v>0</v>
          </cell>
          <cell r="CD1766" t="b">
            <v>0</v>
          </cell>
          <cell r="CE1766" t="b">
            <v>0</v>
          </cell>
          <cell r="CG1766" t="b">
            <v>0</v>
          </cell>
          <cell r="CH1766" t="b">
            <v>0</v>
          </cell>
          <cell r="CP1766" t="e">
            <v>#N/A</v>
          </cell>
          <cell r="CT1766" t="b">
            <v>0</v>
          </cell>
          <cell r="CV1766" t="b">
            <v>0</v>
          </cell>
          <cell r="CX1766" t="b">
            <v>0</v>
          </cell>
          <cell r="CZ1766" t="b">
            <v>0</v>
          </cell>
          <cell r="DB1766" t="b">
            <v>0</v>
          </cell>
          <cell r="DD1766" t="b">
            <v>0</v>
          </cell>
          <cell r="DF1766" t="b">
            <v>0</v>
          </cell>
          <cell r="DH1766" t="b">
            <v>0</v>
          </cell>
          <cell r="DJ1766" t="b">
            <v>0</v>
          </cell>
          <cell r="DL1766" t="b">
            <v>0</v>
          </cell>
          <cell r="DN1766" t="b">
            <v>0</v>
          </cell>
          <cell r="DP1766" t="b">
            <v>0</v>
          </cell>
          <cell r="DV1766">
            <v>0</v>
          </cell>
          <cell r="DX1766">
            <v>0</v>
          </cell>
          <cell r="DZ1766">
            <v>0</v>
          </cell>
          <cell r="EB1766">
            <v>0</v>
          </cell>
          <cell r="ED1766">
            <v>0</v>
          </cell>
          <cell r="EF1766">
            <v>0</v>
          </cell>
          <cell r="EJ1766">
            <v>0</v>
          </cell>
          <cell r="EL1766">
            <v>0</v>
          </cell>
          <cell r="EN1766">
            <v>0</v>
          </cell>
          <cell r="EP1766">
            <v>0</v>
          </cell>
          <cell r="ER1766">
            <v>0</v>
          </cell>
          <cell r="ET1766">
            <v>0</v>
          </cell>
          <cell r="EX1766">
            <v>0</v>
          </cell>
          <cell r="EZ1766">
            <v>0</v>
          </cell>
          <cell r="FD1766">
            <v>0</v>
          </cell>
          <cell r="FF1766">
            <v>0</v>
          </cell>
        </row>
        <row r="1767">
          <cell r="A1767" t="str">
            <v>Suomenoja 3</v>
          </cell>
          <cell r="B1767" t="str">
            <v>Finland</v>
          </cell>
          <cell r="G1767">
            <v>45</v>
          </cell>
          <cell r="H1767">
            <v>110</v>
          </cell>
          <cell r="AK1767">
            <v>11.25</v>
          </cell>
          <cell r="AL1767">
            <v>67.222222222222214</v>
          </cell>
          <cell r="AN1767">
            <v>0</v>
          </cell>
          <cell r="AO1767">
            <v>1.8</v>
          </cell>
          <cell r="AP1767">
            <v>450</v>
          </cell>
          <cell r="AQ1767">
            <v>3.6</v>
          </cell>
          <cell r="BG1767" t="b">
            <v>0</v>
          </cell>
          <cell r="BO1767" t="b">
            <v>0</v>
          </cell>
          <cell r="CA1767" t="b">
            <v>0</v>
          </cell>
          <cell r="CB1767" t="b">
            <v>0</v>
          </cell>
          <cell r="CD1767" t="b">
            <v>0</v>
          </cell>
          <cell r="CE1767" t="b">
            <v>0</v>
          </cell>
          <cell r="CG1767" t="b">
            <v>0</v>
          </cell>
          <cell r="CH1767" t="b">
            <v>0</v>
          </cell>
          <cell r="CP1767" t="e">
            <v>#N/A</v>
          </cell>
          <cell r="CT1767" t="b">
            <v>0</v>
          </cell>
          <cell r="CV1767" t="b">
            <v>0</v>
          </cell>
          <cell r="CX1767" t="b">
            <v>0</v>
          </cell>
          <cell r="CZ1767" t="b">
            <v>0</v>
          </cell>
          <cell r="DB1767" t="b">
            <v>0</v>
          </cell>
          <cell r="DD1767" t="b">
            <v>0</v>
          </cell>
          <cell r="DF1767" t="b">
            <v>0</v>
          </cell>
          <cell r="DH1767" t="b">
            <v>0</v>
          </cell>
          <cell r="DJ1767" t="b">
            <v>0</v>
          </cell>
          <cell r="DL1767" t="b">
            <v>0</v>
          </cell>
          <cell r="DN1767" t="b">
            <v>0</v>
          </cell>
          <cell r="DP1767" t="b">
            <v>0</v>
          </cell>
          <cell r="DV1767">
            <v>0</v>
          </cell>
          <cell r="DX1767">
            <v>0</v>
          </cell>
          <cell r="DZ1767">
            <v>0</v>
          </cell>
          <cell r="EB1767">
            <v>0</v>
          </cell>
          <cell r="ED1767">
            <v>0</v>
          </cell>
          <cell r="EF1767">
            <v>0</v>
          </cell>
          <cell r="EJ1767">
            <v>0</v>
          </cell>
          <cell r="EL1767">
            <v>0</v>
          </cell>
          <cell r="EN1767">
            <v>0</v>
          </cell>
          <cell r="EP1767">
            <v>0</v>
          </cell>
          <cell r="ER1767">
            <v>0</v>
          </cell>
          <cell r="ET1767">
            <v>0</v>
          </cell>
          <cell r="EX1767">
            <v>0</v>
          </cell>
          <cell r="EZ1767">
            <v>0</v>
          </cell>
          <cell r="FD1767">
            <v>0</v>
          </cell>
          <cell r="FF1767">
            <v>0</v>
          </cell>
        </row>
        <row r="1768">
          <cell r="A1768" t="str">
            <v>Suomenoja 3</v>
          </cell>
          <cell r="B1768" t="str">
            <v>Finland</v>
          </cell>
          <cell r="G1768">
            <v>45</v>
          </cell>
          <cell r="H1768">
            <v>110</v>
          </cell>
          <cell r="AK1768">
            <v>11.25</v>
          </cell>
          <cell r="AL1768">
            <v>67.222222222222214</v>
          </cell>
          <cell r="AN1768">
            <v>0</v>
          </cell>
          <cell r="AO1768">
            <v>1.8</v>
          </cell>
          <cell r="AP1768">
            <v>450</v>
          </cell>
          <cell r="AQ1768">
            <v>3.6</v>
          </cell>
          <cell r="BG1768" t="b">
            <v>0</v>
          </cell>
          <cell r="BO1768" t="b">
            <v>0</v>
          </cell>
          <cell r="CA1768" t="b">
            <v>0</v>
          </cell>
          <cell r="CB1768" t="b">
            <v>0</v>
          </cell>
          <cell r="CD1768" t="b">
            <v>0</v>
          </cell>
          <cell r="CE1768" t="b">
            <v>0</v>
          </cell>
          <cell r="CG1768" t="b">
            <v>0</v>
          </cell>
          <cell r="CH1768" t="b">
            <v>0</v>
          </cell>
          <cell r="CP1768" t="e">
            <v>#N/A</v>
          </cell>
          <cell r="CT1768" t="b">
            <v>0</v>
          </cell>
          <cell r="CV1768" t="b">
            <v>0</v>
          </cell>
          <cell r="CX1768" t="b">
            <v>0</v>
          </cell>
          <cell r="CZ1768" t="b">
            <v>0</v>
          </cell>
          <cell r="DB1768" t="b">
            <v>0</v>
          </cell>
          <cell r="DD1768" t="b">
            <v>0</v>
          </cell>
          <cell r="DF1768" t="b">
            <v>0</v>
          </cell>
          <cell r="DH1768" t="b">
            <v>0</v>
          </cell>
          <cell r="DJ1768" t="b">
            <v>0</v>
          </cell>
          <cell r="DL1768" t="b">
            <v>0</v>
          </cell>
          <cell r="DN1768" t="b">
            <v>0</v>
          </cell>
          <cell r="DP1768" t="b">
            <v>0</v>
          </cell>
          <cell r="DV1768">
            <v>0</v>
          </cell>
          <cell r="DX1768">
            <v>0</v>
          </cell>
          <cell r="DZ1768">
            <v>0</v>
          </cell>
          <cell r="EB1768">
            <v>0</v>
          </cell>
          <cell r="ED1768">
            <v>0</v>
          </cell>
          <cell r="EF1768">
            <v>0</v>
          </cell>
          <cell r="EJ1768">
            <v>0</v>
          </cell>
          <cell r="EL1768">
            <v>0</v>
          </cell>
          <cell r="EN1768">
            <v>0</v>
          </cell>
          <cell r="EP1768">
            <v>0</v>
          </cell>
          <cell r="ER1768">
            <v>0</v>
          </cell>
          <cell r="ET1768">
            <v>0</v>
          </cell>
          <cell r="EX1768">
            <v>0</v>
          </cell>
          <cell r="EZ1768">
            <v>0</v>
          </cell>
          <cell r="FD1768">
            <v>0</v>
          </cell>
          <cell r="FF1768">
            <v>0</v>
          </cell>
        </row>
        <row r="1769">
          <cell r="A1769" t="str">
            <v>Suomenoja 4</v>
          </cell>
          <cell r="B1769" t="str">
            <v>Finland</v>
          </cell>
          <cell r="G1769">
            <v>234.02999999999997</v>
          </cell>
          <cell r="H1769">
            <v>134.5</v>
          </cell>
          <cell r="AK1769">
            <v>133.39709999999997</v>
          </cell>
          <cell r="AL1769">
            <v>589.73076923076917</v>
          </cell>
          <cell r="AN1769">
            <v>17.484999999999999</v>
          </cell>
          <cell r="AO1769">
            <v>21.79404375</v>
          </cell>
          <cell r="AP1769">
            <v>2963.9899499999997</v>
          </cell>
          <cell r="AQ1769">
            <v>23.402999999999999</v>
          </cell>
          <cell r="BG1769" t="b">
            <v>0</v>
          </cell>
          <cell r="BO1769" t="b">
            <v>0</v>
          </cell>
          <cell r="CA1769" t="b">
            <v>0</v>
          </cell>
          <cell r="CB1769" t="b">
            <v>0</v>
          </cell>
          <cell r="CD1769" t="b">
            <v>0</v>
          </cell>
          <cell r="CE1769" t="b">
            <v>0</v>
          </cell>
          <cell r="CG1769" t="b">
            <v>0</v>
          </cell>
          <cell r="CH1769" t="b">
            <v>0</v>
          </cell>
          <cell r="CP1769" t="e">
            <v>#N/A</v>
          </cell>
          <cell r="CT1769" t="b">
            <v>0</v>
          </cell>
          <cell r="CV1769" t="b">
            <v>0</v>
          </cell>
          <cell r="CX1769" t="b">
            <v>0</v>
          </cell>
          <cell r="CZ1769" t="b">
            <v>0</v>
          </cell>
          <cell r="DB1769" t="b">
            <v>0</v>
          </cell>
          <cell r="DD1769" t="b">
            <v>0</v>
          </cell>
          <cell r="DF1769" t="b">
            <v>0</v>
          </cell>
          <cell r="DH1769" t="b">
            <v>0</v>
          </cell>
          <cell r="DJ1769" t="b">
            <v>0</v>
          </cell>
          <cell r="DL1769" t="b">
            <v>0</v>
          </cell>
          <cell r="DN1769" t="b">
            <v>0</v>
          </cell>
          <cell r="DP1769" t="b">
            <v>0</v>
          </cell>
          <cell r="DV1769">
            <v>0</v>
          </cell>
          <cell r="DX1769">
            <v>0</v>
          </cell>
          <cell r="DZ1769">
            <v>0</v>
          </cell>
          <cell r="EB1769">
            <v>0</v>
          </cell>
          <cell r="ED1769">
            <v>0</v>
          </cell>
          <cell r="EF1769">
            <v>0</v>
          </cell>
          <cell r="EJ1769">
            <v>0</v>
          </cell>
          <cell r="EL1769">
            <v>0</v>
          </cell>
          <cell r="EN1769">
            <v>0</v>
          </cell>
          <cell r="EP1769">
            <v>0</v>
          </cell>
          <cell r="ER1769">
            <v>0</v>
          </cell>
          <cell r="ET1769">
            <v>0</v>
          </cell>
          <cell r="EX1769">
            <v>0</v>
          </cell>
          <cell r="EZ1769">
            <v>0</v>
          </cell>
          <cell r="FD1769">
            <v>0</v>
          </cell>
          <cell r="FF1769">
            <v>0</v>
          </cell>
        </row>
        <row r="1770">
          <cell r="A1770" t="str">
            <v>TAHKOLUOTO (PORI) 1</v>
          </cell>
          <cell r="B1770" t="str">
            <v>Finland</v>
          </cell>
          <cell r="G1770">
            <v>220</v>
          </cell>
          <cell r="H1770">
            <v>0</v>
          </cell>
          <cell r="AK1770">
            <v>82.554999999999993</v>
          </cell>
          <cell r="AL1770">
            <v>0</v>
          </cell>
          <cell r="AN1770">
            <v>0</v>
          </cell>
          <cell r="AO1770">
            <v>34.672000000000004</v>
          </cell>
          <cell r="AP1770">
            <v>5467</v>
          </cell>
          <cell r="AQ1770">
            <v>30.800000000000004</v>
          </cell>
          <cell r="BG1770" t="b">
            <v>0</v>
          </cell>
          <cell r="BO1770" t="b">
            <v>0</v>
          </cell>
          <cell r="CA1770" t="b">
            <v>0</v>
          </cell>
          <cell r="CB1770" t="b">
            <v>0</v>
          </cell>
          <cell r="CD1770" t="b">
            <v>0</v>
          </cell>
          <cell r="CE1770" t="b">
            <v>0</v>
          </cell>
          <cell r="CG1770" t="b">
            <v>0</v>
          </cell>
          <cell r="CH1770" t="b">
            <v>0</v>
          </cell>
          <cell r="CP1770" t="e">
            <v>#N/A</v>
          </cell>
          <cell r="CT1770" t="b">
            <v>0</v>
          </cell>
          <cell r="CV1770" t="b">
            <v>0</v>
          </cell>
          <cell r="CX1770" t="b">
            <v>0</v>
          </cell>
          <cell r="CZ1770" t="b">
            <v>0</v>
          </cell>
          <cell r="DB1770" t="b">
            <v>0</v>
          </cell>
          <cell r="DD1770" t="b">
            <v>0</v>
          </cell>
          <cell r="DF1770" t="b">
            <v>0</v>
          </cell>
          <cell r="DH1770" t="b">
            <v>0</v>
          </cell>
          <cell r="DJ1770" t="b">
            <v>0</v>
          </cell>
          <cell r="DL1770" t="b">
            <v>0</v>
          </cell>
          <cell r="DN1770" t="b">
            <v>0</v>
          </cell>
          <cell r="DP1770" t="b">
            <v>0</v>
          </cell>
          <cell r="DV1770">
            <v>0</v>
          </cell>
          <cell r="DX1770">
            <v>0</v>
          </cell>
          <cell r="DZ1770">
            <v>0</v>
          </cell>
          <cell r="EB1770">
            <v>0</v>
          </cell>
          <cell r="ED1770">
            <v>0</v>
          </cell>
          <cell r="EF1770">
            <v>0</v>
          </cell>
          <cell r="EJ1770">
            <v>0</v>
          </cell>
          <cell r="EL1770">
            <v>0</v>
          </cell>
          <cell r="EN1770">
            <v>0</v>
          </cell>
          <cell r="EP1770">
            <v>0</v>
          </cell>
          <cell r="ER1770">
            <v>0</v>
          </cell>
          <cell r="ET1770">
            <v>0</v>
          </cell>
          <cell r="EX1770">
            <v>0</v>
          </cell>
          <cell r="EZ1770">
            <v>0</v>
          </cell>
          <cell r="FD1770">
            <v>0</v>
          </cell>
          <cell r="FF1770">
            <v>0</v>
          </cell>
        </row>
        <row r="1771">
          <cell r="A1771" t="str">
            <v>TAHKOLUOTO (PORI) 1</v>
          </cell>
          <cell r="B1771" t="str">
            <v>Finland</v>
          </cell>
          <cell r="G1771">
            <v>235</v>
          </cell>
          <cell r="H1771">
            <v>0</v>
          </cell>
          <cell r="AK1771">
            <v>88.183749999999989</v>
          </cell>
          <cell r="AL1771">
            <v>0</v>
          </cell>
          <cell r="AN1771">
            <v>0</v>
          </cell>
          <cell r="AO1771">
            <v>37.036000000000001</v>
          </cell>
          <cell r="AP1771">
            <v>5839.75</v>
          </cell>
          <cell r="AQ1771">
            <v>44.65</v>
          </cell>
          <cell r="BG1771" t="b">
            <v>0</v>
          </cell>
          <cell r="BO1771" t="b">
            <v>0</v>
          </cell>
          <cell r="CA1771" t="b">
            <v>0</v>
          </cell>
          <cell r="CB1771" t="b">
            <v>0</v>
          </cell>
          <cell r="CD1771" t="b">
            <v>0</v>
          </cell>
          <cell r="CE1771" t="b">
            <v>0</v>
          </cell>
          <cell r="CG1771" t="b">
            <v>0</v>
          </cell>
          <cell r="CH1771" t="b">
            <v>0</v>
          </cell>
          <cell r="CP1771" t="e">
            <v>#N/A</v>
          </cell>
          <cell r="CT1771" t="b">
            <v>0</v>
          </cell>
          <cell r="CV1771" t="b">
            <v>0</v>
          </cell>
          <cell r="CX1771" t="b">
            <v>0</v>
          </cell>
          <cell r="CZ1771" t="b">
            <v>0</v>
          </cell>
          <cell r="DB1771" t="b">
            <v>0</v>
          </cell>
          <cell r="DD1771" t="b">
            <v>0</v>
          </cell>
          <cell r="DF1771" t="b">
            <v>0</v>
          </cell>
          <cell r="DH1771" t="b">
            <v>0</v>
          </cell>
          <cell r="DJ1771" t="b">
            <v>0</v>
          </cell>
          <cell r="DL1771" t="b">
            <v>0</v>
          </cell>
          <cell r="DN1771" t="b">
            <v>0</v>
          </cell>
          <cell r="DP1771" t="b">
            <v>0</v>
          </cell>
          <cell r="DV1771">
            <v>0</v>
          </cell>
          <cell r="DX1771">
            <v>0</v>
          </cell>
          <cell r="DZ1771">
            <v>0</v>
          </cell>
          <cell r="EB1771">
            <v>0</v>
          </cell>
          <cell r="ED1771">
            <v>0</v>
          </cell>
          <cell r="EF1771">
            <v>0</v>
          </cell>
          <cell r="EJ1771">
            <v>0</v>
          </cell>
          <cell r="EL1771">
            <v>0</v>
          </cell>
          <cell r="EN1771">
            <v>0</v>
          </cell>
          <cell r="EP1771">
            <v>0</v>
          </cell>
          <cell r="ER1771">
            <v>0</v>
          </cell>
          <cell r="ET1771">
            <v>0</v>
          </cell>
          <cell r="EX1771">
            <v>0</v>
          </cell>
          <cell r="EZ1771">
            <v>0</v>
          </cell>
          <cell r="FD1771">
            <v>0</v>
          </cell>
          <cell r="FF1771">
            <v>0</v>
          </cell>
        </row>
        <row r="1772">
          <cell r="A1772" t="str">
            <v>TAHKOLUOTO FINGRID GT 1-2</v>
          </cell>
          <cell r="B1772" t="str">
            <v>Finland</v>
          </cell>
          <cell r="G1772">
            <v>64</v>
          </cell>
          <cell r="H1772">
            <v>0</v>
          </cell>
          <cell r="AK1772">
            <v>17.631999999999998</v>
          </cell>
          <cell r="AL1772">
            <v>0</v>
          </cell>
          <cell r="AN1772">
            <v>0</v>
          </cell>
          <cell r="AO1772">
            <v>2.56</v>
          </cell>
          <cell r="AP1772">
            <v>960</v>
          </cell>
          <cell r="AQ1772">
            <v>5.12</v>
          </cell>
          <cell r="BG1772" t="b">
            <v>0</v>
          </cell>
          <cell r="BO1772" t="b">
            <v>0</v>
          </cell>
          <cell r="CA1772" t="b">
            <v>0</v>
          </cell>
          <cell r="CB1772" t="b">
            <v>0</v>
          </cell>
          <cell r="CD1772" t="b">
            <v>0</v>
          </cell>
          <cell r="CE1772" t="b">
            <v>0</v>
          </cell>
          <cell r="CG1772" t="b">
            <v>0</v>
          </cell>
          <cell r="CH1772" t="b">
            <v>0</v>
          </cell>
          <cell r="CP1772" t="e">
            <v>#N/A</v>
          </cell>
          <cell r="CT1772" t="b">
            <v>0</v>
          </cell>
          <cell r="CV1772" t="b">
            <v>0</v>
          </cell>
          <cell r="CX1772" t="b">
            <v>0</v>
          </cell>
          <cell r="CZ1772" t="b">
            <v>0</v>
          </cell>
          <cell r="DB1772" t="b">
            <v>0</v>
          </cell>
          <cell r="DD1772" t="b">
            <v>0</v>
          </cell>
          <cell r="DF1772" t="b">
            <v>0</v>
          </cell>
          <cell r="DH1772" t="b">
            <v>0</v>
          </cell>
          <cell r="DJ1772" t="b">
            <v>0</v>
          </cell>
          <cell r="DL1772" t="b">
            <v>0</v>
          </cell>
          <cell r="DN1772" t="b">
            <v>0</v>
          </cell>
          <cell r="DP1772" t="b">
            <v>0</v>
          </cell>
          <cell r="DV1772">
            <v>0</v>
          </cell>
          <cell r="DX1772">
            <v>0</v>
          </cell>
          <cell r="DZ1772">
            <v>0</v>
          </cell>
          <cell r="EB1772">
            <v>0</v>
          </cell>
          <cell r="ED1772">
            <v>0</v>
          </cell>
          <cell r="EF1772">
            <v>0</v>
          </cell>
          <cell r="EJ1772">
            <v>0</v>
          </cell>
          <cell r="EL1772">
            <v>0</v>
          </cell>
          <cell r="EN1772">
            <v>0</v>
          </cell>
          <cell r="EP1772">
            <v>0</v>
          </cell>
          <cell r="ER1772">
            <v>0</v>
          </cell>
          <cell r="ET1772">
            <v>0</v>
          </cell>
          <cell r="EX1772">
            <v>0</v>
          </cell>
          <cell r="EZ1772">
            <v>0</v>
          </cell>
          <cell r="FD1772">
            <v>0</v>
          </cell>
          <cell r="FF1772">
            <v>0</v>
          </cell>
        </row>
        <row r="1773">
          <cell r="A1773" t="str">
            <v>TAHKOLUOTO FINGRID GT 1-2</v>
          </cell>
          <cell r="B1773" t="str">
            <v>Finland</v>
          </cell>
          <cell r="G1773">
            <v>64</v>
          </cell>
          <cell r="H1773">
            <v>0</v>
          </cell>
          <cell r="AK1773">
            <v>17.631999999999998</v>
          </cell>
          <cell r="AL1773">
            <v>0</v>
          </cell>
          <cell r="AN1773">
            <v>0</v>
          </cell>
          <cell r="AO1773">
            <v>2.56</v>
          </cell>
          <cell r="AP1773">
            <v>960</v>
          </cell>
          <cell r="AQ1773">
            <v>9.6</v>
          </cell>
          <cell r="BG1773" t="b">
            <v>0</v>
          </cell>
          <cell r="BO1773" t="b">
            <v>0</v>
          </cell>
          <cell r="CA1773" t="b">
            <v>0</v>
          </cell>
          <cell r="CB1773" t="b">
            <v>0</v>
          </cell>
          <cell r="CD1773" t="b">
            <v>0</v>
          </cell>
          <cell r="CE1773" t="b">
            <v>0</v>
          </cell>
          <cell r="CG1773" t="b">
            <v>0</v>
          </cell>
          <cell r="CH1773" t="b">
            <v>0</v>
          </cell>
          <cell r="CP1773" t="e">
            <v>#N/A</v>
          </cell>
          <cell r="CT1773" t="b">
            <v>0</v>
          </cell>
          <cell r="CV1773" t="b">
            <v>0</v>
          </cell>
          <cell r="CX1773" t="b">
            <v>0</v>
          </cell>
          <cell r="CZ1773" t="b">
            <v>0</v>
          </cell>
          <cell r="DB1773" t="b">
            <v>0</v>
          </cell>
          <cell r="DD1773" t="b">
            <v>0</v>
          </cell>
          <cell r="DF1773" t="b">
            <v>0</v>
          </cell>
          <cell r="DH1773" t="b">
            <v>0</v>
          </cell>
          <cell r="DJ1773" t="b">
            <v>0</v>
          </cell>
          <cell r="DL1773" t="b">
            <v>0</v>
          </cell>
          <cell r="DN1773" t="b">
            <v>0</v>
          </cell>
          <cell r="DP1773" t="b">
            <v>0</v>
          </cell>
          <cell r="DV1773">
            <v>0</v>
          </cell>
          <cell r="DX1773">
            <v>0</v>
          </cell>
          <cell r="DZ1773">
            <v>0</v>
          </cell>
          <cell r="EB1773">
            <v>0</v>
          </cell>
          <cell r="ED1773">
            <v>0</v>
          </cell>
          <cell r="EF1773">
            <v>0</v>
          </cell>
          <cell r="EJ1773">
            <v>0</v>
          </cell>
          <cell r="EL1773">
            <v>0</v>
          </cell>
          <cell r="EN1773">
            <v>0</v>
          </cell>
          <cell r="EP1773">
            <v>0</v>
          </cell>
          <cell r="ER1773">
            <v>0</v>
          </cell>
          <cell r="ET1773">
            <v>0</v>
          </cell>
          <cell r="EX1773">
            <v>0</v>
          </cell>
          <cell r="EZ1773">
            <v>0</v>
          </cell>
          <cell r="FD1773">
            <v>0</v>
          </cell>
          <cell r="FF1773">
            <v>0</v>
          </cell>
        </row>
        <row r="1774">
          <cell r="A1774" t="str">
            <v>TAPIOLA</v>
          </cell>
          <cell r="B1774" t="str">
            <v>Finland</v>
          </cell>
          <cell r="G1774">
            <v>10</v>
          </cell>
          <cell r="H1774">
            <v>0</v>
          </cell>
          <cell r="AK1774">
            <v>4.18</v>
          </cell>
          <cell r="AL1774">
            <v>0</v>
          </cell>
          <cell r="AN1774">
            <v>0</v>
          </cell>
          <cell r="AO1774">
            <v>0.8</v>
          </cell>
          <cell r="AP1774">
            <v>200</v>
          </cell>
          <cell r="AQ1774">
            <v>1.4000000000000001</v>
          </cell>
          <cell r="BG1774" t="b">
            <v>0</v>
          </cell>
          <cell r="BO1774" t="b">
            <v>0</v>
          </cell>
          <cell r="CA1774" t="b">
            <v>0</v>
          </cell>
          <cell r="CB1774" t="b">
            <v>0</v>
          </cell>
          <cell r="CD1774" t="b">
            <v>0</v>
          </cell>
          <cell r="CE1774" t="b">
            <v>0</v>
          </cell>
          <cell r="CG1774" t="b">
            <v>0</v>
          </cell>
          <cell r="CH1774" t="b">
            <v>0</v>
          </cell>
          <cell r="CP1774" t="e">
            <v>#N/A</v>
          </cell>
          <cell r="CT1774" t="b">
            <v>0</v>
          </cell>
          <cell r="CV1774" t="b">
            <v>0</v>
          </cell>
          <cell r="CX1774" t="b">
            <v>0</v>
          </cell>
          <cell r="CZ1774" t="b">
            <v>0</v>
          </cell>
          <cell r="DB1774" t="b">
            <v>0</v>
          </cell>
          <cell r="DD1774" t="b">
            <v>0</v>
          </cell>
          <cell r="DF1774" t="b">
            <v>0</v>
          </cell>
          <cell r="DH1774" t="b">
            <v>0</v>
          </cell>
          <cell r="DJ1774" t="b">
            <v>0</v>
          </cell>
          <cell r="DL1774" t="b">
            <v>0</v>
          </cell>
          <cell r="DN1774" t="b">
            <v>0</v>
          </cell>
          <cell r="DP1774" t="b">
            <v>0</v>
          </cell>
          <cell r="DV1774">
            <v>0</v>
          </cell>
          <cell r="DX1774">
            <v>0</v>
          </cell>
          <cell r="DZ1774">
            <v>0</v>
          </cell>
          <cell r="EB1774">
            <v>0</v>
          </cell>
          <cell r="ED1774">
            <v>0</v>
          </cell>
          <cell r="EF1774">
            <v>0</v>
          </cell>
          <cell r="EJ1774">
            <v>0</v>
          </cell>
          <cell r="EL1774">
            <v>0</v>
          </cell>
          <cell r="EN1774">
            <v>0</v>
          </cell>
          <cell r="EP1774">
            <v>0</v>
          </cell>
          <cell r="ER1774">
            <v>0</v>
          </cell>
          <cell r="ET1774">
            <v>0</v>
          </cell>
          <cell r="EX1774">
            <v>0</v>
          </cell>
          <cell r="EZ1774">
            <v>0</v>
          </cell>
          <cell r="FD1774">
            <v>0</v>
          </cell>
          <cell r="FF1774">
            <v>0</v>
          </cell>
        </row>
        <row r="1775">
          <cell r="A1775" t="str">
            <v>TAPIOLA</v>
          </cell>
          <cell r="B1775" t="str">
            <v>Finland</v>
          </cell>
          <cell r="G1775">
            <v>10</v>
          </cell>
          <cell r="H1775">
            <v>0</v>
          </cell>
          <cell r="AK1775">
            <v>4.18</v>
          </cell>
          <cell r="AL1775">
            <v>0</v>
          </cell>
          <cell r="AN1775">
            <v>0</v>
          </cell>
          <cell r="AO1775">
            <v>0.8</v>
          </cell>
          <cell r="AP1775">
            <v>200</v>
          </cell>
          <cell r="AQ1775">
            <v>1.4000000000000001</v>
          </cell>
          <cell r="BG1775" t="b">
            <v>0</v>
          </cell>
          <cell r="BO1775" t="b">
            <v>0</v>
          </cell>
          <cell r="CA1775" t="b">
            <v>0</v>
          </cell>
          <cell r="CB1775" t="b">
            <v>0</v>
          </cell>
          <cell r="CD1775" t="b">
            <v>0</v>
          </cell>
          <cell r="CE1775" t="b">
            <v>0</v>
          </cell>
          <cell r="CG1775" t="b">
            <v>0</v>
          </cell>
          <cell r="CH1775" t="b">
            <v>0</v>
          </cell>
          <cell r="CP1775" t="e">
            <v>#N/A</v>
          </cell>
          <cell r="CT1775" t="b">
            <v>0</v>
          </cell>
          <cell r="CV1775" t="b">
            <v>0</v>
          </cell>
          <cell r="CX1775" t="b">
            <v>0</v>
          </cell>
          <cell r="CZ1775" t="b">
            <v>0</v>
          </cell>
          <cell r="DB1775" t="b">
            <v>0</v>
          </cell>
          <cell r="DD1775" t="b">
            <v>0</v>
          </cell>
          <cell r="DF1775" t="b">
            <v>0</v>
          </cell>
          <cell r="DH1775" t="b">
            <v>0</v>
          </cell>
          <cell r="DJ1775" t="b">
            <v>0</v>
          </cell>
          <cell r="DL1775" t="b">
            <v>0</v>
          </cell>
          <cell r="DN1775" t="b">
            <v>0</v>
          </cell>
          <cell r="DP1775" t="b">
            <v>0</v>
          </cell>
          <cell r="DV1775">
            <v>0</v>
          </cell>
          <cell r="DX1775">
            <v>0</v>
          </cell>
          <cell r="DZ1775">
            <v>0</v>
          </cell>
          <cell r="EB1775">
            <v>0</v>
          </cell>
          <cell r="ED1775">
            <v>0</v>
          </cell>
          <cell r="EF1775">
            <v>0</v>
          </cell>
          <cell r="EJ1775">
            <v>0</v>
          </cell>
          <cell r="EL1775">
            <v>0</v>
          </cell>
          <cell r="EN1775">
            <v>0</v>
          </cell>
          <cell r="EP1775">
            <v>0</v>
          </cell>
          <cell r="ER1775">
            <v>0</v>
          </cell>
          <cell r="ET1775">
            <v>0</v>
          </cell>
          <cell r="EX1775">
            <v>0</v>
          </cell>
          <cell r="EZ1775">
            <v>0</v>
          </cell>
          <cell r="FD1775">
            <v>0</v>
          </cell>
          <cell r="FF1775">
            <v>0</v>
          </cell>
        </row>
        <row r="1776">
          <cell r="A1776" t="str">
            <v>TOLKKINEN II GT 1-2</v>
          </cell>
          <cell r="B1776" t="str">
            <v>Finland</v>
          </cell>
          <cell r="G1776">
            <v>40</v>
          </cell>
          <cell r="H1776">
            <v>0</v>
          </cell>
          <cell r="AK1776">
            <v>10.26</v>
          </cell>
          <cell r="AL1776">
            <v>0</v>
          </cell>
          <cell r="AN1776">
            <v>0</v>
          </cell>
          <cell r="AO1776">
            <v>1.6</v>
          </cell>
          <cell r="AP1776">
            <v>600</v>
          </cell>
          <cell r="AQ1776">
            <v>3.2</v>
          </cell>
          <cell r="BG1776" t="b">
            <v>0</v>
          </cell>
          <cell r="BO1776" t="b">
            <v>0</v>
          </cell>
          <cell r="CA1776" t="b">
            <v>0</v>
          </cell>
          <cell r="CB1776" t="b">
            <v>0</v>
          </cell>
          <cell r="CD1776" t="b">
            <v>0</v>
          </cell>
          <cell r="CE1776" t="b">
            <v>0</v>
          </cell>
          <cell r="CG1776" t="b">
            <v>0</v>
          </cell>
          <cell r="CH1776" t="b">
            <v>0</v>
          </cell>
          <cell r="CP1776" t="e">
            <v>#N/A</v>
          </cell>
          <cell r="CT1776" t="b">
            <v>0</v>
          </cell>
          <cell r="CV1776" t="b">
            <v>0</v>
          </cell>
          <cell r="CX1776" t="b">
            <v>0</v>
          </cell>
          <cell r="CZ1776" t="b">
            <v>0</v>
          </cell>
          <cell r="DB1776" t="b">
            <v>0</v>
          </cell>
          <cell r="DD1776" t="b">
            <v>0</v>
          </cell>
          <cell r="DF1776" t="b">
            <v>0</v>
          </cell>
          <cell r="DH1776" t="b">
            <v>0</v>
          </cell>
          <cell r="DJ1776" t="b">
            <v>0</v>
          </cell>
          <cell r="DL1776" t="b">
            <v>0</v>
          </cell>
          <cell r="DN1776" t="b">
            <v>0</v>
          </cell>
          <cell r="DP1776" t="b">
            <v>0</v>
          </cell>
          <cell r="DV1776">
            <v>0</v>
          </cell>
          <cell r="DX1776">
            <v>0</v>
          </cell>
          <cell r="DZ1776">
            <v>0</v>
          </cell>
          <cell r="EB1776">
            <v>0</v>
          </cell>
          <cell r="ED1776">
            <v>0</v>
          </cell>
          <cell r="EF1776">
            <v>0</v>
          </cell>
          <cell r="EJ1776">
            <v>0</v>
          </cell>
          <cell r="EL1776">
            <v>0</v>
          </cell>
          <cell r="EN1776">
            <v>0</v>
          </cell>
          <cell r="EP1776">
            <v>0</v>
          </cell>
          <cell r="ER1776">
            <v>0</v>
          </cell>
          <cell r="ET1776">
            <v>0</v>
          </cell>
          <cell r="EX1776">
            <v>0</v>
          </cell>
          <cell r="EZ1776">
            <v>0</v>
          </cell>
          <cell r="FD1776">
            <v>0</v>
          </cell>
          <cell r="FF1776">
            <v>0</v>
          </cell>
        </row>
        <row r="1777">
          <cell r="A1777" t="str">
            <v>TOLKKINEN II GT 1-2</v>
          </cell>
          <cell r="B1777" t="str">
            <v>Finland</v>
          </cell>
          <cell r="G1777">
            <v>40</v>
          </cell>
          <cell r="H1777">
            <v>0</v>
          </cell>
          <cell r="AK1777">
            <v>10.26</v>
          </cell>
          <cell r="AL1777">
            <v>0</v>
          </cell>
          <cell r="AN1777">
            <v>0</v>
          </cell>
          <cell r="AO1777">
            <v>1.6</v>
          </cell>
          <cell r="AP1777">
            <v>600</v>
          </cell>
          <cell r="AQ1777">
            <v>3.2</v>
          </cell>
          <cell r="BG1777" t="b">
            <v>0</v>
          </cell>
          <cell r="BO1777" t="b">
            <v>0</v>
          </cell>
          <cell r="CA1777" t="b">
            <v>0</v>
          </cell>
          <cell r="CB1777" t="b">
            <v>0</v>
          </cell>
          <cell r="CD1777" t="b">
            <v>0</v>
          </cell>
          <cell r="CE1777" t="b">
            <v>0</v>
          </cell>
          <cell r="CG1777" t="b">
            <v>0</v>
          </cell>
          <cell r="CH1777" t="b">
            <v>0</v>
          </cell>
          <cell r="CP1777" t="e">
            <v>#N/A</v>
          </cell>
          <cell r="CT1777" t="b">
            <v>0</v>
          </cell>
          <cell r="CV1777" t="b">
            <v>0</v>
          </cell>
          <cell r="CX1777" t="b">
            <v>0</v>
          </cell>
          <cell r="CZ1777" t="b">
            <v>0</v>
          </cell>
          <cell r="DB1777" t="b">
            <v>0</v>
          </cell>
          <cell r="DD1777" t="b">
            <v>0</v>
          </cell>
          <cell r="DF1777" t="b">
            <v>0</v>
          </cell>
          <cell r="DH1777" t="b">
            <v>0</v>
          </cell>
          <cell r="DJ1777" t="b">
            <v>0</v>
          </cell>
          <cell r="DL1777" t="b">
            <v>0</v>
          </cell>
          <cell r="DN1777" t="b">
            <v>0</v>
          </cell>
          <cell r="DP1777" t="b">
            <v>0</v>
          </cell>
          <cell r="DV1777">
            <v>0</v>
          </cell>
          <cell r="DX1777">
            <v>0</v>
          </cell>
          <cell r="DZ1777">
            <v>0</v>
          </cell>
          <cell r="EB1777">
            <v>0</v>
          </cell>
          <cell r="ED1777">
            <v>0</v>
          </cell>
          <cell r="EF1777">
            <v>0</v>
          </cell>
          <cell r="EJ1777">
            <v>0</v>
          </cell>
          <cell r="EL1777">
            <v>0</v>
          </cell>
          <cell r="EN1777">
            <v>0</v>
          </cell>
          <cell r="EP1777">
            <v>0</v>
          </cell>
          <cell r="ER1777">
            <v>0</v>
          </cell>
          <cell r="ET1777">
            <v>0</v>
          </cell>
          <cell r="EX1777">
            <v>0</v>
          </cell>
          <cell r="EZ1777">
            <v>0</v>
          </cell>
          <cell r="FD1777">
            <v>0</v>
          </cell>
          <cell r="FF1777">
            <v>0</v>
          </cell>
        </row>
        <row r="1778">
          <cell r="A1778" t="str">
            <v>TOLKKINEN II S1</v>
          </cell>
          <cell r="B1778" t="str">
            <v>Finland</v>
          </cell>
          <cell r="G1778">
            <v>11</v>
          </cell>
          <cell r="H1778">
            <v>0</v>
          </cell>
          <cell r="AK1778">
            <v>4.5979999999999999</v>
          </cell>
          <cell r="AL1778">
            <v>0</v>
          </cell>
          <cell r="AN1778">
            <v>0</v>
          </cell>
          <cell r="AO1778">
            <v>0.88</v>
          </cell>
          <cell r="AP1778">
            <v>220</v>
          </cell>
          <cell r="AQ1778">
            <v>1.54</v>
          </cell>
          <cell r="BG1778" t="b">
            <v>0</v>
          </cell>
          <cell r="BO1778" t="b">
            <v>0</v>
          </cell>
          <cell r="CA1778" t="b">
            <v>0</v>
          </cell>
          <cell r="CB1778" t="b">
            <v>0</v>
          </cell>
          <cell r="CD1778" t="b">
            <v>0</v>
          </cell>
          <cell r="CE1778" t="b">
            <v>0</v>
          </cell>
          <cell r="CG1778" t="b">
            <v>0</v>
          </cell>
          <cell r="CH1778" t="b">
            <v>0</v>
          </cell>
          <cell r="CP1778" t="e">
            <v>#N/A</v>
          </cell>
          <cell r="CT1778" t="b">
            <v>0</v>
          </cell>
          <cell r="CV1778" t="b">
            <v>0</v>
          </cell>
          <cell r="CX1778" t="b">
            <v>0</v>
          </cell>
          <cell r="CZ1778" t="b">
            <v>0</v>
          </cell>
          <cell r="DB1778" t="b">
            <v>0</v>
          </cell>
          <cell r="DD1778" t="b">
            <v>0</v>
          </cell>
          <cell r="DF1778" t="b">
            <v>0</v>
          </cell>
          <cell r="DH1778" t="b">
            <v>0</v>
          </cell>
          <cell r="DJ1778" t="b">
            <v>0</v>
          </cell>
          <cell r="DL1778" t="b">
            <v>0</v>
          </cell>
          <cell r="DN1778" t="b">
            <v>0</v>
          </cell>
          <cell r="DP1778" t="b">
            <v>0</v>
          </cell>
          <cell r="DV1778">
            <v>0</v>
          </cell>
          <cell r="DX1778">
            <v>0</v>
          </cell>
          <cell r="DZ1778">
            <v>0</v>
          </cell>
          <cell r="EB1778">
            <v>0</v>
          </cell>
          <cell r="ED1778">
            <v>0</v>
          </cell>
          <cell r="EF1778">
            <v>0</v>
          </cell>
          <cell r="EJ1778">
            <v>0</v>
          </cell>
          <cell r="EL1778">
            <v>0</v>
          </cell>
          <cell r="EN1778">
            <v>0</v>
          </cell>
          <cell r="EP1778">
            <v>0</v>
          </cell>
          <cell r="ER1778">
            <v>0</v>
          </cell>
          <cell r="ET1778">
            <v>0</v>
          </cell>
          <cell r="EX1778">
            <v>0</v>
          </cell>
          <cell r="EZ1778">
            <v>0</v>
          </cell>
          <cell r="FD1778">
            <v>0</v>
          </cell>
          <cell r="FF1778">
            <v>0</v>
          </cell>
        </row>
        <row r="1779">
          <cell r="A1779" t="str">
            <v>TOLKKINEN II S1</v>
          </cell>
          <cell r="B1779" t="str">
            <v>Finland</v>
          </cell>
          <cell r="G1779">
            <v>11</v>
          </cell>
          <cell r="H1779">
            <v>0</v>
          </cell>
          <cell r="AK1779">
            <v>4.5979999999999999</v>
          </cell>
          <cell r="AL1779">
            <v>0</v>
          </cell>
          <cell r="AN1779">
            <v>0</v>
          </cell>
          <cell r="AO1779">
            <v>0.88</v>
          </cell>
          <cell r="AP1779">
            <v>220</v>
          </cell>
          <cell r="AQ1779">
            <v>1.54</v>
          </cell>
          <cell r="BG1779" t="b">
            <v>0</v>
          </cell>
          <cell r="BO1779" t="b">
            <v>0</v>
          </cell>
          <cell r="CA1779" t="b">
            <v>0</v>
          </cell>
          <cell r="CB1779" t="b">
            <v>0</v>
          </cell>
          <cell r="CD1779" t="b">
            <v>0</v>
          </cell>
          <cell r="CE1779" t="b">
            <v>0</v>
          </cell>
          <cell r="CG1779" t="b">
            <v>0</v>
          </cell>
          <cell r="CH1779" t="b">
            <v>0</v>
          </cell>
          <cell r="CP1779" t="e">
            <v>#N/A</v>
          </cell>
          <cell r="CT1779" t="b">
            <v>0</v>
          </cell>
          <cell r="CV1779" t="b">
            <v>0</v>
          </cell>
          <cell r="CX1779" t="b">
            <v>0</v>
          </cell>
          <cell r="CZ1779" t="b">
            <v>0</v>
          </cell>
          <cell r="DB1779" t="b">
            <v>0</v>
          </cell>
          <cell r="DD1779" t="b">
            <v>0</v>
          </cell>
          <cell r="DF1779" t="b">
            <v>0</v>
          </cell>
          <cell r="DH1779" t="b">
            <v>0</v>
          </cell>
          <cell r="DJ1779" t="b">
            <v>0</v>
          </cell>
          <cell r="DL1779" t="b">
            <v>0</v>
          </cell>
          <cell r="DN1779" t="b">
            <v>0</v>
          </cell>
          <cell r="DP1779" t="b">
            <v>0</v>
          </cell>
          <cell r="DV1779">
            <v>0</v>
          </cell>
          <cell r="DX1779">
            <v>0</v>
          </cell>
          <cell r="DZ1779">
            <v>0</v>
          </cell>
          <cell r="EB1779">
            <v>0</v>
          </cell>
          <cell r="ED1779">
            <v>0</v>
          </cell>
          <cell r="EF1779">
            <v>0</v>
          </cell>
          <cell r="EJ1779">
            <v>0</v>
          </cell>
          <cell r="EL1779">
            <v>0</v>
          </cell>
          <cell r="EN1779">
            <v>0</v>
          </cell>
          <cell r="EP1779">
            <v>0</v>
          </cell>
          <cell r="ER1779">
            <v>0</v>
          </cell>
          <cell r="ET1779">
            <v>0</v>
          </cell>
          <cell r="EX1779">
            <v>0</v>
          </cell>
          <cell r="EZ1779">
            <v>0</v>
          </cell>
          <cell r="FD1779">
            <v>0</v>
          </cell>
          <cell r="FF1779">
            <v>0</v>
          </cell>
        </row>
        <row r="1780">
          <cell r="A1780" t="str">
            <v>Tolkkinen3</v>
          </cell>
          <cell r="B1780" t="str">
            <v>Finland</v>
          </cell>
          <cell r="G1780">
            <v>17.5</v>
          </cell>
          <cell r="H1780">
            <v>35</v>
          </cell>
          <cell r="AK1780">
            <v>4.9874999999999998</v>
          </cell>
          <cell r="AL1780">
            <v>19.95</v>
          </cell>
          <cell r="AN1780">
            <v>0</v>
          </cell>
          <cell r="AO1780">
            <v>1.575</v>
          </cell>
          <cell r="AP1780">
            <v>437.5</v>
          </cell>
          <cell r="AQ1780">
            <v>2.4500000000000002</v>
          </cell>
          <cell r="BG1780" t="b">
            <v>0</v>
          </cell>
          <cell r="BO1780" t="b">
            <v>0</v>
          </cell>
          <cell r="CA1780" t="b">
            <v>0</v>
          </cell>
          <cell r="CB1780" t="b">
            <v>0</v>
          </cell>
          <cell r="CD1780" t="b">
            <v>0</v>
          </cell>
          <cell r="CE1780" t="b">
            <v>0</v>
          </cell>
          <cell r="CG1780" t="b">
            <v>0</v>
          </cell>
          <cell r="CH1780" t="b">
            <v>0</v>
          </cell>
          <cell r="CP1780" t="str">
            <v>ECWCHBPC</v>
          </cell>
          <cell r="CT1780" t="b">
            <v>0</v>
          </cell>
          <cell r="CV1780" t="b">
            <v>0</v>
          </cell>
          <cell r="CX1780" t="b">
            <v>0</v>
          </cell>
          <cell r="CZ1780" t="b">
            <v>0</v>
          </cell>
          <cell r="DB1780" t="b">
            <v>0</v>
          </cell>
          <cell r="DD1780" t="b">
            <v>0</v>
          </cell>
          <cell r="DF1780" t="b">
            <v>0</v>
          </cell>
          <cell r="DH1780" t="b">
            <v>0</v>
          </cell>
          <cell r="DJ1780" t="b">
            <v>0</v>
          </cell>
          <cell r="DL1780" t="b">
            <v>0</v>
          </cell>
          <cell r="DN1780" t="b">
            <v>0</v>
          </cell>
          <cell r="DP1780" t="b">
            <v>0</v>
          </cell>
          <cell r="DV1780">
            <v>0</v>
          </cell>
          <cell r="DX1780">
            <v>0</v>
          </cell>
          <cell r="DZ1780">
            <v>0</v>
          </cell>
          <cell r="EB1780">
            <v>0</v>
          </cell>
          <cell r="ED1780">
            <v>0</v>
          </cell>
          <cell r="EF1780">
            <v>0</v>
          </cell>
          <cell r="EJ1780">
            <v>0</v>
          </cell>
          <cell r="EL1780">
            <v>0</v>
          </cell>
          <cell r="EN1780">
            <v>0</v>
          </cell>
          <cell r="EP1780">
            <v>0</v>
          </cell>
          <cell r="ER1780">
            <v>0</v>
          </cell>
          <cell r="ET1780">
            <v>0</v>
          </cell>
          <cell r="EX1780">
            <v>0</v>
          </cell>
          <cell r="EZ1780">
            <v>0</v>
          </cell>
          <cell r="FD1780">
            <v>0</v>
          </cell>
          <cell r="FF1780">
            <v>0</v>
          </cell>
        </row>
        <row r="1781">
          <cell r="A1781" t="str">
            <v>TOPPILA 1</v>
          </cell>
          <cell r="B1781" t="str">
            <v>Finland</v>
          </cell>
          <cell r="G1781">
            <v>77</v>
          </cell>
          <cell r="H1781">
            <v>192.5</v>
          </cell>
          <cell r="AK1781">
            <v>18.287499999999998</v>
          </cell>
          <cell r="AL1781">
            <v>114.296875</v>
          </cell>
          <cell r="AN1781">
            <v>0</v>
          </cell>
          <cell r="AO1781">
            <v>13.475</v>
          </cell>
          <cell r="AP1781">
            <v>2271.5</v>
          </cell>
          <cell r="AQ1781">
            <v>10.780000000000001</v>
          </cell>
          <cell r="BG1781" t="b">
            <v>0</v>
          </cell>
          <cell r="BO1781" t="b">
            <v>0</v>
          </cell>
          <cell r="CA1781" t="b">
            <v>0</v>
          </cell>
          <cell r="CB1781" t="b">
            <v>0</v>
          </cell>
          <cell r="CD1781" t="b">
            <v>0</v>
          </cell>
          <cell r="CE1781" t="b">
            <v>0</v>
          </cell>
          <cell r="CG1781" t="b">
            <v>0</v>
          </cell>
          <cell r="CH1781" t="b">
            <v>0</v>
          </cell>
          <cell r="CP1781" t="e">
            <v>#N/A</v>
          </cell>
          <cell r="CT1781" t="b">
            <v>0</v>
          </cell>
          <cell r="CV1781" t="b">
            <v>0</v>
          </cell>
          <cell r="CX1781" t="b">
            <v>0</v>
          </cell>
          <cell r="CZ1781" t="b">
            <v>0</v>
          </cell>
          <cell r="DB1781" t="b">
            <v>0</v>
          </cell>
          <cell r="DD1781" t="b">
            <v>0</v>
          </cell>
          <cell r="DF1781" t="b">
            <v>0</v>
          </cell>
          <cell r="DH1781" t="b">
            <v>0</v>
          </cell>
          <cell r="DJ1781" t="b">
            <v>0</v>
          </cell>
          <cell r="DL1781" t="b">
            <v>0</v>
          </cell>
          <cell r="DN1781" t="b">
            <v>0</v>
          </cell>
          <cell r="DP1781" t="b">
            <v>0</v>
          </cell>
          <cell r="DV1781">
            <v>0</v>
          </cell>
          <cell r="DX1781">
            <v>0</v>
          </cell>
          <cell r="DZ1781">
            <v>0</v>
          </cell>
          <cell r="EB1781">
            <v>0</v>
          </cell>
          <cell r="ED1781">
            <v>0</v>
          </cell>
          <cell r="EF1781">
            <v>0</v>
          </cell>
          <cell r="EJ1781">
            <v>0</v>
          </cell>
          <cell r="EL1781">
            <v>0</v>
          </cell>
          <cell r="EN1781">
            <v>0</v>
          </cell>
          <cell r="EP1781">
            <v>0</v>
          </cell>
          <cell r="ER1781">
            <v>0</v>
          </cell>
          <cell r="ET1781">
            <v>0</v>
          </cell>
          <cell r="EX1781">
            <v>0</v>
          </cell>
          <cell r="EZ1781">
            <v>0</v>
          </cell>
          <cell r="FD1781">
            <v>0</v>
          </cell>
          <cell r="FF1781">
            <v>0</v>
          </cell>
        </row>
        <row r="1782">
          <cell r="A1782" t="str">
            <v>TOPPILA 1</v>
          </cell>
          <cell r="B1782" t="str">
            <v>Finland</v>
          </cell>
          <cell r="G1782">
            <v>77</v>
          </cell>
          <cell r="H1782">
            <v>192.5</v>
          </cell>
          <cell r="AK1782">
            <v>18.287499999999998</v>
          </cell>
          <cell r="AL1782">
            <v>114.296875</v>
          </cell>
          <cell r="AN1782">
            <v>0</v>
          </cell>
          <cell r="AO1782">
            <v>13.475</v>
          </cell>
          <cell r="AP1782">
            <v>2271.5</v>
          </cell>
          <cell r="AQ1782">
            <v>10.780000000000001</v>
          </cell>
          <cell r="BG1782" t="b">
            <v>0</v>
          </cell>
          <cell r="BO1782" t="b">
            <v>0</v>
          </cell>
          <cell r="CA1782" t="b">
            <v>0</v>
          </cell>
          <cell r="CB1782" t="b">
            <v>0</v>
          </cell>
          <cell r="CD1782" t="b">
            <v>0</v>
          </cell>
          <cell r="CE1782" t="b">
            <v>0</v>
          </cell>
          <cell r="CG1782" t="b">
            <v>0</v>
          </cell>
          <cell r="CH1782" t="b">
            <v>0</v>
          </cell>
          <cell r="CP1782" t="e">
            <v>#N/A</v>
          </cell>
          <cell r="CT1782" t="b">
            <v>0</v>
          </cell>
          <cell r="CV1782" t="b">
            <v>0</v>
          </cell>
          <cell r="CX1782" t="b">
            <v>0</v>
          </cell>
          <cell r="CZ1782" t="b">
            <v>0</v>
          </cell>
          <cell r="DB1782" t="b">
            <v>0</v>
          </cell>
          <cell r="DD1782" t="b">
            <v>0</v>
          </cell>
          <cell r="DF1782" t="b">
            <v>0</v>
          </cell>
          <cell r="DH1782" t="b">
            <v>0</v>
          </cell>
          <cell r="DJ1782" t="b">
            <v>0</v>
          </cell>
          <cell r="DL1782" t="b">
            <v>0</v>
          </cell>
          <cell r="DN1782" t="b">
            <v>0</v>
          </cell>
          <cell r="DP1782" t="b">
            <v>0</v>
          </cell>
          <cell r="DV1782">
            <v>0</v>
          </cell>
          <cell r="DX1782">
            <v>0</v>
          </cell>
          <cell r="DZ1782">
            <v>0</v>
          </cell>
          <cell r="EB1782">
            <v>0</v>
          </cell>
          <cell r="ED1782">
            <v>0</v>
          </cell>
          <cell r="EF1782">
            <v>0</v>
          </cell>
          <cell r="EJ1782">
            <v>0</v>
          </cell>
          <cell r="EL1782">
            <v>0</v>
          </cell>
          <cell r="EN1782">
            <v>0</v>
          </cell>
          <cell r="EP1782">
            <v>0</v>
          </cell>
          <cell r="ER1782">
            <v>0</v>
          </cell>
          <cell r="ET1782">
            <v>0</v>
          </cell>
          <cell r="EX1782">
            <v>0</v>
          </cell>
          <cell r="EZ1782">
            <v>0</v>
          </cell>
          <cell r="FD1782">
            <v>0</v>
          </cell>
          <cell r="FF1782">
            <v>0</v>
          </cell>
        </row>
        <row r="1783">
          <cell r="A1783" t="str">
            <v>TOPPILA 2</v>
          </cell>
          <cell r="B1783" t="str">
            <v>Finland</v>
          </cell>
          <cell r="G1783">
            <v>113</v>
          </cell>
          <cell r="H1783">
            <v>282.5</v>
          </cell>
          <cell r="AK1783">
            <v>26.837499999999999</v>
          </cell>
          <cell r="AL1783">
            <v>167.734375</v>
          </cell>
          <cell r="AN1783">
            <v>0</v>
          </cell>
          <cell r="AO1783">
            <v>19.774999999999999</v>
          </cell>
          <cell r="AP1783">
            <v>3333.5</v>
          </cell>
          <cell r="AQ1783">
            <v>15.820000000000002</v>
          </cell>
          <cell r="BG1783" t="b">
            <v>0</v>
          </cell>
          <cell r="BO1783" t="b">
            <v>0</v>
          </cell>
          <cell r="CA1783" t="b">
            <v>0</v>
          </cell>
          <cell r="CB1783" t="b">
            <v>0</v>
          </cell>
          <cell r="CD1783" t="b">
            <v>0</v>
          </cell>
          <cell r="CE1783" t="b">
            <v>0</v>
          </cell>
          <cell r="CG1783" t="b">
            <v>0</v>
          </cell>
          <cell r="CH1783" t="b">
            <v>0</v>
          </cell>
          <cell r="CP1783" t="e">
            <v>#N/A</v>
          </cell>
          <cell r="CT1783" t="b">
            <v>0</v>
          </cell>
          <cell r="CV1783" t="b">
            <v>0</v>
          </cell>
          <cell r="CX1783" t="b">
            <v>0</v>
          </cell>
          <cell r="CZ1783" t="b">
            <v>0</v>
          </cell>
          <cell r="DB1783" t="b">
            <v>0</v>
          </cell>
          <cell r="DD1783" t="b">
            <v>0</v>
          </cell>
          <cell r="DF1783" t="b">
            <v>0</v>
          </cell>
          <cell r="DH1783" t="b">
            <v>0</v>
          </cell>
          <cell r="DJ1783" t="b">
            <v>0</v>
          </cell>
          <cell r="DL1783" t="b">
            <v>0</v>
          </cell>
          <cell r="DN1783" t="b">
            <v>0</v>
          </cell>
          <cell r="DP1783" t="b">
            <v>0</v>
          </cell>
          <cell r="DV1783">
            <v>0</v>
          </cell>
          <cell r="DX1783">
            <v>0</v>
          </cell>
          <cell r="DZ1783">
            <v>0</v>
          </cell>
          <cell r="EB1783">
            <v>0</v>
          </cell>
          <cell r="ED1783">
            <v>0</v>
          </cell>
          <cell r="EF1783">
            <v>0</v>
          </cell>
          <cell r="EJ1783">
            <v>0</v>
          </cell>
          <cell r="EL1783">
            <v>0</v>
          </cell>
          <cell r="EN1783">
            <v>0</v>
          </cell>
          <cell r="EP1783">
            <v>0</v>
          </cell>
          <cell r="ER1783">
            <v>0</v>
          </cell>
          <cell r="ET1783">
            <v>0</v>
          </cell>
          <cell r="EX1783">
            <v>0</v>
          </cell>
          <cell r="EZ1783">
            <v>0</v>
          </cell>
          <cell r="FD1783">
            <v>0</v>
          </cell>
          <cell r="FF1783">
            <v>0</v>
          </cell>
        </row>
        <row r="1784">
          <cell r="A1784" t="str">
            <v>TOPPILA 2</v>
          </cell>
          <cell r="B1784" t="str">
            <v>Finland</v>
          </cell>
          <cell r="G1784">
            <v>113</v>
          </cell>
          <cell r="H1784">
            <v>282.5</v>
          </cell>
          <cell r="AK1784">
            <v>26.837499999999999</v>
          </cell>
          <cell r="AL1784">
            <v>167.734375</v>
          </cell>
          <cell r="AN1784">
            <v>0</v>
          </cell>
          <cell r="AO1784">
            <v>19.774999999999999</v>
          </cell>
          <cell r="AP1784">
            <v>3333.5</v>
          </cell>
          <cell r="AQ1784">
            <v>15.820000000000002</v>
          </cell>
          <cell r="BG1784" t="b">
            <v>0</v>
          </cell>
          <cell r="BO1784" t="b">
            <v>0</v>
          </cell>
          <cell r="CA1784" t="b">
            <v>0</v>
          </cell>
          <cell r="CB1784" t="b">
            <v>0</v>
          </cell>
          <cell r="CD1784" t="b">
            <v>0</v>
          </cell>
          <cell r="CE1784" t="b">
            <v>0</v>
          </cell>
          <cell r="CG1784" t="b">
            <v>0</v>
          </cell>
          <cell r="CH1784" t="b">
            <v>0</v>
          </cell>
          <cell r="CP1784" t="e">
            <v>#N/A</v>
          </cell>
          <cell r="CT1784" t="b">
            <v>0</v>
          </cell>
          <cell r="CV1784" t="b">
            <v>0</v>
          </cell>
          <cell r="CX1784" t="b">
            <v>0</v>
          </cell>
          <cell r="CZ1784" t="b">
            <v>0</v>
          </cell>
          <cell r="DB1784" t="b">
            <v>0</v>
          </cell>
          <cell r="DD1784" t="b">
            <v>0</v>
          </cell>
          <cell r="DF1784" t="b">
            <v>0</v>
          </cell>
          <cell r="DH1784" t="b">
            <v>0</v>
          </cell>
          <cell r="DJ1784" t="b">
            <v>0</v>
          </cell>
          <cell r="DL1784" t="b">
            <v>0</v>
          </cell>
          <cell r="DN1784" t="b">
            <v>0</v>
          </cell>
          <cell r="DP1784" t="b">
            <v>0</v>
          </cell>
          <cell r="DV1784">
            <v>0</v>
          </cell>
          <cell r="DX1784">
            <v>0</v>
          </cell>
          <cell r="DZ1784">
            <v>0</v>
          </cell>
          <cell r="EB1784">
            <v>0</v>
          </cell>
          <cell r="ED1784">
            <v>0</v>
          </cell>
          <cell r="EF1784">
            <v>0</v>
          </cell>
          <cell r="EJ1784">
            <v>0</v>
          </cell>
          <cell r="EL1784">
            <v>0</v>
          </cell>
          <cell r="EN1784">
            <v>0</v>
          </cell>
          <cell r="EP1784">
            <v>0</v>
          </cell>
          <cell r="ER1784">
            <v>0</v>
          </cell>
          <cell r="ET1784">
            <v>0</v>
          </cell>
          <cell r="EX1784">
            <v>0</v>
          </cell>
          <cell r="EZ1784">
            <v>0</v>
          </cell>
          <cell r="FD1784">
            <v>0</v>
          </cell>
          <cell r="FF1784">
            <v>0</v>
          </cell>
        </row>
        <row r="1785">
          <cell r="A1785" t="str">
            <v>TORANKI 1</v>
          </cell>
          <cell r="B1785" t="str">
            <v>Finland</v>
          </cell>
          <cell r="G1785">
            <v>6</v>
          </cell>
          <cell r="H1785">
            <v>15</v>
          </cell>
          <cell r="AK1785">
            <v>1.4249999999999998</v>
          </cell>
          <cell r="AL1785">
            <v>8.90625</v>
          </cell>
          <cell r="AN1785">
            <v>0</v>
          </cell>
          <cell r="AO1785">
            <v>1.0499999999999998</v>
          </cell>
          <cell r="AP1785">
            <v>177</v>
          </cell>
          <cell r="AQ1785">
            <v>0.84000000000000008</v>
          </cell>
          <cell r="BG1785" t="b">
            <v>0</v>
          </cell>
          <cell r="BO1785" t="b">
            <v>0</v>
          </cell>
          <cell r="CA1785" t="b">
            <v>0</v>
          </cell>
          <cell r="CB1785" t="b">
            <v>0</v>
          </cell>
          <cell r="CD1785" t="b">
            <v>0</v>
          </cell>
          <cell r="CE1785" t="b">
            <v>0</v>
          </cell>
          <cell r="CG1785" t="b">
            <v>0</v>
          </cell>
          <cell r="CH1785" t="b">
            <v>0</v>
          </cell>
          <cell r="CP1785" t="e">
            <v>#N/A</v>
          </cell>
          <cell r="CT1785" t="b">
            <v>0</v>
          </cell>
          <cell r="CV1785" t="b">
            <v>0</v>
          </cell>
          <cell r="CX1785" t="b">
            <v>0</v>
          </cell>
          <cell r="CZ1785" t="b">
            <v>0</v>
          </cell>
          <cell r="DB1785" t="b">
            <v>0</v>
          </cell>
          <cell r="DD1785" t="b">
            <v>0</v>
          </cell>
          <cell r="DF1785" t="b">
            <v>0</v>
          </cell>
          <cell r="DH1785" t="b">
            <v>0</v>
          </cell>
          <cell r="DJ1785" t="b">
            <v>0</v>
          </cell>
          <cell r="DL1785" t="b">
            <v>0</v>
          </cell>
          <cell r="DN1785" t="b">
            <v>0</v>
          </cell>
          <cell r="DP1785" t="b">
            <v>0</v>
          </cell>
          <cell r="DV1785">
            <v>0</v>
          </cell>
          <cell r="DX1785">
            <v>0</v>
          </cell>
          <cell r="DZ1785">
            <v>0</v>
          </cell>
          <cell r="EB1785">
            <v>0</v>
          </cell>
          <cell r="ED1785">
            <v>0</v>
          </cell>
          <cell r="EF1785">
            <v>0</v>
          </cell>
          <cell r="EJ1785">
            <v>0</v>
          </cell>
          <cell r="EL1785">
            <v>0</v>
          </cell>
          <cell r="EN1785">
            <v>0</v>
          </cell>
          <cell r="EP1785">
            <v>0</v>
          </cell>
          <cell r="ER1785">
            <v>0</v>
          </cell>
          <cell r="ET1785">
            <v>0</v>
          </cell>
          <cell r="EX1785">
            <v>0</v>
          </cell>
          <cell r="EZ1785">
            <v>0</v>
          </cell>
          <cell r="FD1785">
            <v>0</v>
          </cell>
          <cell r="FF1785">
            <v>0</v>
          </cell>
        </row>
        <row r="1786">
          <cell r="A1786" t="str">
            <v>TORANKI 1</v>
          </cell>
          <cell r="B1786" t="str">
            <v>Finland</v>
          </cell>
          <cell r="G1786">
            <v>6</v>
          </cell>
          <cell r="H1786">
            <v>15</v>
          </cell>
          <cell r="AK1786">
            <v>1.4249999999999998</v>
          </cell>
          <cell r="AL1786">
            <v>8.90625</v>
          </cell>
          <cell r="AN1786">
            <v>0</v>
          </cell>
          <cell r="AO1786">
            <v>1.0499999999999998</v>
          </cell>
          <cell r="AP1786">
            <v>177</v>
          </cell>
          <cell r="AQ1786">
            <v>0.84000000000000008</v>
          </cell>
          <cell r="BG1786" t="b">
            <v>0</v>
          </cell>
          <cell r="BO1786" t="b">
            <v>0</v>
          </cell>
          <cell r="CA1786" t="b">
            <v>0</v>
          </cell>
          <cell r="CB1786" t="b">
            <v>0</v>
          </cell>
          <cell r="CD1786" t="b">
            <v>0</v>
          </cell>
          <cell r="CE1786" t="b">
            <v>0</v>
          </cell>
          <cell r="CG1786" t="b">
            <v>0</v>
          </cell>
          <cell r="CH1786" t="b">
            <v>0</v>
          </cell>
          <cell r="CP1786" t="e">
            <v>#N/A</v>
          </cell>
          <cell r="CT1786" t="b">
            <v>0</v>
          </cell>
          <cell r="CV1786" t="b">
            <v>0</v>
          </cell>
          <cell r="CX1786" t="b">
            <v>0</v>
          </cell>
          <cell r="CZ1786" t="b">
            <v>0</v>
          </cell>
          <cell r="DB1786" t="b">
            <v>0</v>
          </cell>
          <cell r="DD1786" t="b">
            <v>0</v>
          </cell>
          <cell r="DF1786" t="b">
            <v>0</v>
          </cell>
          <cell r="DH1786" t="b">
            <v>0</v>
          </cell>
          <cell r="DJ1786" t="b">
            <v>0</v>
          </cell>
          <cell r="DL1786" t="b">
            <v>0</v>
          </cell>
          <cell r="DN1786" t="b">
            <v>0</v>
          </cell>
          <cell r="DP1786" t="b">
            <v>0</v>
          </cell>
          <cell r="DV1786">
            <v>0</v>
          </cell>
          <cell r="DX1786">
            <v>0</v>
          </cell>
          <cell r="DZ1786">
            <v>0</v>
          </cell>
          <cell r="EB1786">
            <v>0</v>
          </cell>
          <cell r="ED1786">
            <v>0</v>
          </cell>
          <cell r="EF1786">
            <v>0</v>
          </cell>
          <cell r="EJ1786">
            <v>0</v>
          </cell>
          <cell r="EL1786">
            <v>0</v>
          </cell>
          <cell r="EN1786">
            <v>0</v>
          </cell>
          <cell r="EP1786">
            <v>0</v>
          </cell>
          <cell r="ER1786">
            <v>0</v>
          </cell>
          <cell r="ET1786">
            <v>0</v>
          </cell>
          <cell r="EX1786">
            <v>0</v>
          </cell>
          <cell r="EZ1786">
            <v>0</v>
          </cell>
          <cell r="FD1786">
            <v>0</v>
          </cell>
          <cell r="FF1786">
            <v>0</v>
          </cell>
        </row>
        <row r="1787">
          <cell r="A1787" t="str">
            <v>TURKU (TE)</v>
          </cell>
          <cell r="B1787" t="str">
            <v>Finland</v>
          </cell>
          <cell r="G1787">
            <v>61.828000000000003</v>
          </cell>
          <cell r="H1787">
            <v>123.65600000000001</v>
          </cell>
          <cell r="AK1787">
            <v>17.620979999999999</v>
          </cell>
          <cell r="AL1787">
            <v>70.483919999999998</v>
          </cell>
          <cell r="AN1787">
            <v>0</v>
          </cell>
          <cell r="AO1787">
            <v>4.9462400000000004</v>
          </cell>
          <cell r="AP1787">
            <v>1236.56</v>
          </cell>
          <cell r="AQ1787">
            <v>8.6559200000000018</v>
          </cell>
          <cell r="BG1787" t="b">
            <v>0</v>
          </cell>
          <cell r="BO1787" t="b">
            <v>0</v>
          </cell>
          <cell r="CA1787" t="b">
            <v>0</v>
          </cell>
          <cell r="CB1787" t="b">
            <v>0</v>
          </cell>
          <cell r="CD1787" t="b">
            <v>0</v>
          </cell>
          <cell r="CE1787" t="b">
            <v>0</v>
          </cell>
          <cell r="CG1787" t="b">
            <v>0</v>
          </cell>
          <cell r="CH1787" t="b">
            <v>0</v>
          </cell>
          <cell r="CP1787" t="e">
            <v>#N/A</v>
          </cell>
          <cell r="CT1787" t="b">
            <v>0</v>
          </cell>
          <cell r="CV1787" t="b">
            <v>0</v>
          </cell>
          <cell r="CX1787" t="b">
            <v>0</v>
          </cell>
          <cell r="CZ1787" t="b">
            <v>0</v>
          </cell>
          <cell r="DB1787" t="b">
            <v>0</v>
          </cell>
          <cell r="DD1787" t="b">
            <v>0</v>
          </cell>
          <cell r="DF1787" t="b">
            <v>0</v>
          </cell>
          <cell r="DH1787" t="b">
            <v>0</v>
          </cell>
          <cell r="DJ1787" t="b">
            <v>0</v>
          </cell>
          <cell r="DL1787" t="b">
            <v>0</v>
          </cell>
          <cell r="DN1787" t="b">
            <v>0</v>
          </cell>
          <cell r="DP1787" t="b">
            <v>0</v>
          </cell>
          <cell r="DV1787">
            <v>0</v>
          </cell>
          <cell r="DX1787">
            <v>0</v>
          </cell>
          <cell r="DZ1787">
            <v>0</v>
          </cell>
          <cell r="EB1787">
            <v>0</v>
          </cell>
          <cell r="ED1787">
            <v>0</v>
          </cell>
          <cell r="EF1787">
            <v>0</v>
          </cell>
          <cell r="EJ1787">
            <v>0</v>
          </cell>
          <cell r="EL1787">
            <v>0</v>
          </cell>
          <cell r="EN1787">
            <v>0</v>
          </cell>
          <cell r="EP1787">
            <v>0</v>
          </cell>
          <cell r="ER1787">
            <v>0</v>
          </cell>
          <cell r="ET1787">
            <v>0</v>
          </cell>
          <cell r="EX1787">
            <v>0</v>
          </cell>
          <cell r="EZ1787">
            <v>0</v>
          </cell>
          <cell r="FD1787">
            <v>0</v>
          </cell>
          <cell r="FF1787">
            <v>0</v>
          </cell>
        </row>
        <row r="1788">
          <cell r="A1788" t="str">
            <v>VANAJA FINGRID GT 1</v>
          </cell>
          <cell r="B1788" t="str">
            <v>Finland</v>
          </cell>
          <cell r="G1788">
            <v>48</v>
          </cell>
          <cell r="H1788">
            <v>0</v>
          </cell>
          <cell r="AK1788">
            <v>12.312000000000001</v>
          </cell>
          <cell r="AL1788">
            <v>0</v>
          </cell>
          <cell r="AN1788">
            <v>0</v>
          </cell>
          <cell r="AO1788">
            <v>1.92</v>
          </cell>
          <cell r="AP1788">
            <v>720</v>
          </cell>
          <cell r="AQ1788">
            <v>3.84</v>
          </cell>
          <cell r="BG1788" t="b">
            <v>0</v>
          </cell>
          <cell r="BO1788" t="b">
            <v>0</v>
          </cell>
          <cell r="CA1788" t="b">
            <v>0</v>
          </cell>
          <cell r="CB1788" t="b">
            <v>0</v>
          </cell>
          <cell r="CD1788" t="b">
            <v>0</v>
          </cell>
          <cell r="CE1788" t="b">
            <v>0</v>
          </cell>
          <cell r="CG1788" t="b">
            <v>0</v>
          </cell>
          <cell r="CH1788" t="b">
            <v>0</v>
          </cell>
          <cell r="CP1788" t="e">
            <v>#N/A</v>
          </cell>
          <cell r="CT1788" t="b">
            <v>0</v>
          </cell>
          <cell r="CV1788" t="b">
            <v>0</v>
          </cell>
          <cell r="CX1788" t="b">
            <v>0</v>
          </cell>
          <cell r="CZ1788" t="b">
            <v>0</v>
          </cell>
          <cell r="DB1788" t="b">
            <v>0</v>
          </cell>
          <cell r="DD1788" t="b">
            <v>0</v>
          </cell>
          <cell r="DF1788" t="b">
            <v>0</v>
          </cell>
          <cell r="DH1788" t="b">
            <v>0</v>
          </cell>
          <cell r="DJ1788" t="b">
            <v>0</v>
          </cell>
          <cell r="DL1788" t="b">
            <v>0</v>
          </cell>
          <cell r="DN1788" t="b">
            <v>0</v>
          </cell>
          <cell r="DP1788" t="b">
            <v>0</v>
          </cell>
          <cell r="DV1788">
            <v>0</v>
          </cell>
          <cell r="DX1788">
            <v>0</v>
          </cell>
          <cell r="DZ1788">
            <v>0</v>
          </cell>
          <cell r="EB1788">
            <v>0</v>
          </cell>
          <cell r="ED1788">
            <v>0</v>
          </cell>
          <cell r="EF1788">
            <v>0</v>
          </cell>
          <cell r="EJ1788">
            <v>0</v>
          </cell>
          <cell r="EL1788">
            <v>0</v>
          </cell>
          <cell r="EN1788">
            <v>0</v>
          </cell>
          <cell r="EP1788">
            <v>0</v>
          </cell>
          <cell r="ER1788">
            <v>0</v>
          </cell>
          <cell r="ET1788">
            <v>0</v>
          </cell>
          <cell r="EX1788">
            <v>0</v>
          </cell>
          <cell r="EZ1788">
            <v>0</v>
          </cell>
          <cell r="FD1788">
            <v>0</v>
          </cell>
          <cell r="FF1788">
            <v>0</v>
          </cell>
        </row>
        <row r="1789">
          <cell r="A1789" t="str">
            <v>VANAJA FINGRID GT 1</v>
          </cell>
          <cell r="B1789" t="str">
            <v>Finland</v>
          </cell>
          <cell r="G1789">
            <v>48</v>
          </cell>
          <cell r="H1789">
            <v>0</v>
          </cell>
          <cell r="AK1789">
            <v>12.312000000000001</v>
          </cell>
          <cell r="AL1789">
            <v>0</v>
          </cell>
          <cell r="AN1789">
            <v>0</v>
          </cell>
          <cell r="AO1789">
            <v>1.92</v>
          </cell>
          <cell r="AP1789">
            <v>720</v>
          </cell>
          <cell r="AQ1789">
            <v>3.84</v>
          </cell>
          <cell r="BG1789" t="b">
            <v>0</v>
          </cell>
          <cell r="BO1789" t="b">
            <v>0</v>
          </cell>
          <cell r="CA1789" t="b">
            <v>0</v>
          </cell>
          <cell r="CB1789" t="b">
            <v>0</v>
          </cell>
          <cell r="CD1789" t="b">
            <v>0</v>
          </cell>
          <cell r="CE1789" t="b">
            <v>0</v>
          </cell>
          <cell r="CG1789" t="b">
            <v>0</v>
          </cell>
          <cell r="CH1789" t="b">
            <v>0</v>
          </cell>
          <cell r="CP1789" t="e">
            <v>#N/A</v>
          </cell>
          <cell r="CT1789" t="b">
            <v>0</v>
          </cell>
          <cell r="CV1789" t="b">
            <v>0</v>
          </cell>
          <cell r="CX1789" t="b">
            <v>0</v>
          </cell>
          <cell r="CZ1789" t="b">
            <v>0</v>
          </cell>
          <cell r="DB1789" t="b">
            <v>0</v>
          </cell>
          <cell r="DD1789" t="b">
            <v>0</v>
          </cell>
          <cell r="DF1789" t="b">
            <v>0</v>
          </cell>
          <cell r="DH1789" t="b">
            <v>0</v>
          </cell>
          <cell r="DJ1789" t="b">
            <v>0</v>
          </cell>
          <cell r="DL1789" t="b">
            <v>0</v>
          </cell>
          <cell r="DN1789" t="b">
            <v>0</v>
          </cell>
          <cell r="DP1789" t="b">
            <v>0</v>
          </cell>
          <cell r="DV1789">
            <v>0</v>
          </cell>
          <cell r="DX1789">
            <v>0</v>
          </cell>
          <cell r="DZ1789">
            <v>0</v>
          </cell>
          <cell r="EB1789">
            <v>0</v>
          </cell>
          <cell r="ED1789">
            <v>0</v>
          </cell>
          <cell r="EF1789">
            <v>0</v>
          </cell>
          <cell r="EJ1789">
            <v>0</v>
          </cell>
          <cell r="EL1789">
            <v>0</v>
          </cell>
          <cell r="EN1789">
            <v>0</v>
          </cell>
          <cell r="EP1789">
            <v>0</v>
          </cell>
          <cell r="ER1789">
            <v>0</v>
          </cell>
          <cell r="ET1789">
            <v>0</v>
          </cell>
          <cell r="EX1789">
            <v>0</v>
          </cell>
          <cell r="EZ1789">
            <v>0</v>
          </cell>
          <cell r="FD1789">
            <v>0</v>
          </cell>
          <cell r="FF1789">
            <v>0</v>
          </cell>
        </row>
        <row r="1790">
          <cell r="A1790" t="str">
            <v>VASKILUOTO 2</v>
          </cell>
          <cell r="B1790" t="str">
            <v>Finland</v>
          </cell>
          <cell r="G1790">
            <v>160</v>
          </cell>
          <cell r="H1790">
            <v>266.66666666666669</v>
          </cell>
          <cell r="AK1790">
            <v>50.16</v>
          </cell>
          <cell r="AL1790">
            <v>139.33333333333334</v>
          </cell>
          <cell r="AN1790">
            <v>0</v>
          </cell>
          <cell r="AO1790">
            <v>25.216000000000001</v>
          </cell>
          <cell r="AP1790">
            <v>3976</v>
          </cell>
          <cell r="AQ1790">
            <v>22.400000000000002</v>
          </cell>
          <cell r="BG1790" t="b">
            <v>0</v>
          </cell>
          <cell r="BO1790" t="b">
            <v>0</v>
          </cell>
          <cell r="CA1790" t="b">
            <v>0</v>
          </cell>
          <cell r="CB1790" t="b">
            <v>0</v>
          </cell>
          <cell r="CD1790" t="b">
            <v>0</v>
          </cell>
          <cell r="CE1790" t="b">
            <v>0</v>
          </cell>
          <cell r="CG1790" t="b">
            <v>0</v>
          </cell>
          <cell r="CH1790" t="b">
            <v>0</v>
          </cell>
          <cell r="CP1790" t="e">
            <v>#N/A</v>
          </cell>
          <cell r="CT1790" t="b">
            <v>0</v>
          </cell>
          <cell r="CV1790" t="b">
            <v>0</v>
          </cell>
          <cell r="CX1790" t="b">
            <v>0</v>
          </cell>
          <cell r="CZ1790" t="b">
            <v>0</v>
          </cell>
          <cell r="DB1790" t="b">
            <v>0</v>
          </cell>
          <cell r="DD1790" t="b">
            <v>0</v>
          </cell>
          <cell r="DF1790" t="b">
            <v>0</v>
          </cell>
          <cell r="DH1790" t="b">
            <v>0</v>
          </cell>
          <cell r="DJ1790" t="b">
            <v>0</v>
          </cell>
          <cell r="DL1790" t="b">
            <v>0</v>
          </cell>
          <cell r="DN1790" t="b">
            <v>0</v>
          </cell>
          <cell r="DP1790" t="b">
            <v>0</v>
          </cell>
          <cell r="DV1790">
            <v>0</v>
          </cell>
          <cell r="DX1790">
            <v>0</v>
          </cell>
          <cell r="DZ1790">
            <v>0</v>
          </cell>
          <cell r="EB1790">
            <v>0</v>
          </cell>
          <cell r="ED1790">
            <v>0</v>
          </cell>
          <cell r="EF1790">
            <v>0</v>
          </cell>
          <cell r="EJ1790">
            <v>0</v>
          </cell>
          <cell r="EL1790">
            <v>0</v>
          </cell>
          <cell r="EN1790">
            <v>0</v>
          </cell>
          <cell r="EP1790">
            <v>0</v>
          </cell>
          <cell r="ER1790">
            <v>0</v>
          </cell>
          <cell r="ET1790">
            <v>0</v>
          </cell>
          <cell r="EX1790">
            <v>0</v>
          </cell>
          <cell r="EZ1790">
            <v>0</v>
          </cell>
          <cell r="FD1790">
            <v>0</v>
          </cell>
          <cell r="FF1790">
            <v>0</v>
          </cell>
        </row>
        <row r="1791">
          <cell r="A1791" t="str">
            <v>VASKILUOTO 2</v>
          </cell>
          <cell r="B1791" t="str">
            <v>Finland</v>
          </cell>
          <cell r="G1791">
            <v>160</v>
          </cell>
          <cell r="H1791">
            <v>266.66666666666669</v>
          </cell>
          <cell r="AK1791">
            <v>50.16</v>
          </cell>
          <cell r="AL1791">
            <v>139.33333333333334</v>
          </cell>
          <cell r="AN1791">
            <v>0</v>
          </cell>
          <cell r="AO1791">
            <v>25.216000000000001</v>
          </cell>
          <cell r="AP1791">
            <v>3976</v>
          </cell>
          <cell r="AQ1791">
            <v>30.4</v>
          </cell>
          <cell r="BG1791" t="b">
            <v>0</v>
          </cell>
          <cell r="BO1791" t="b">
            <v>0</v>
          </cell>
          <cell r="CA1791" t="b">
            <v>0</v>
          </cell>
          <cell r="CB1791" t="b">
            <v>0</v>
          </cell>
          <cell r="CD1791" t="b">
            <v>0</v>
          </cell>
          <cell r="CE1791" t="b">
            <v>0</v>
          </cell>
          <cell r="CG1791" t="b">
            <v>0</v>
          </cell>
          <cell r="CH1791" t="b">
            <v>0</v>
          </cell>
          <cell r="CP1791" t="e">
            <v>#N/A</v>
          </cell>
          <cell r="CT1791" t="b">
            <v>0</v>
          </cell>
          <cell r="CV1791" t="b">
            <v>0</v>
          </cell>
          <cell r="CX1791" t="b">
            <v>0</v>
          </cell>
          <cell r="CZ1791" t="b">
            <v>0</v>
          </cell>
          <cell r="DB1791" t="b">
            <v>0</v>
          </cell>
          <cell r="DD1791" t="b">
            <v>0</v>
          </cell>
          <cell r="DF1791" t="b">
            <v>0</v>
          </cell>
          <cell r="DH1791" t="b">
            <v>0</v>
          </cell>
          <cell r="DJ1791" t="b">
            <v>0</v>
          </cell>
          <cell r="DL1791" t="b">
            <v>0</v>
          </cell>
          <cell r="DN1791" t="b">
            <v>0</v>
          </cell>
          <cell r="DP1791" t="b">
            <v>0</v>
          </cell>
          <cell r="DV1791">
            <v>0</v>
          </cell>
          <cell r="DX1791">
            <v>0</v>
          </cell>
          <cell r="DZ1791">
            <v>0</v>
          </cell>
          <cell r="EB1791">
            <v>0</v>
          </cell>
          <cell r="ED1791">
            <v>0</v>
          </cell>
          <cell r="EF1791">
            <v>0</v>
          </cell>
          <cell r="EJ1791">
            <v>0</v>
          </cell>
          <cell r="EL1791">
            <v>0</v>
          </cell>
          <cell r="EN1791">
            <v>0</v>
          </cell>
          <cell r="EP1791">
            <v>0</v>
          </cell>
          <cell r="ER1791">
            <v>0</v>
          </cell>
          <cell r="ET1791">
            <v>0</v>
          </cell>
          <cell r="EX1791">
            <v>0</v>
          </cell>
          <cell r="EZ1791">
            <v>0</v>
          </cell>
          <cell r="FD1791">
            <v>0</v>
          </cell>
          <cell r="FF1791">
            <v>0</v>
          </cell>
        </row>
        <row r="1792">
          <cell r="A1792" t="str">
            <v>VASKILUOTO 3</v>
          </cell>
          <cell r="B1792" t="str">
            <v>Finland</v>
          </cell>
          <cell r="G1792">
            <v>230</v>
          </cell>
          <cell r="H1792">
            <v>0</v>
          </cell>
          <cell r="AK1792">
            <v>89.584999999999994</v>
          </cell>
          <cell r="AL1792">
            <v>0</v>
          </cell>
          <cell r="AN1792">
            <v>0</v>
          </cell>
          <cell r="AO1792">
            <v>36.248000000000005</v>
          </cell>
          <cell r="AP1792">
            <v>5715.5</v>
          </cell>
          <cell r="AQ1792">
            <v>32.200000000000003</v>
          </cell>
          <cell r="BG1792" t="b">
            <v>0</v>
          </cell>
          <cell r="BO1792" t="b">
            <v>0</v>
          </cell>
          <cell r="CA1792" t="b">
            <v>0</v>
          </cell>
          <cell r="CB1792" t="b">
            <v>0</v>
          </cell>
          <cell r="CD1792" t="b">
            <v>0</v>
          </cell>
          <cell r="CE1792" t="b">
            <v>0</v>
          </cell>
          <cell r="CG1792" t="b">
            <v>0</v>
          </cell>
          <cell r="CH1792" t="b">
            <v>0</v>
          </cell>
          <cell r="CP1792" t="e">
            <v>#N/A</v>
          </cell>
          <cell r="CT1792" t="b">
            <v>0</v>
          </cell>
          <cell r="CV1792" t="b">
            <v>0</v>
          </cell>
          <cell r="CX1792" t="b">
            <v>0</v>
          </cell>
          <cell r="CZ1792" t="b">
            <v>0</v>
          </cell>
          <cell r="DB1792" t="b">
            <v>0</v>
          </cell>
          <cell r="DD1792" t="b">
            <v>0</v>
          </cell>
          <cell r="DF1792" t="b">
            <v>0</v>
          </cell>
          <cell r="DH1792" t="b">
            <v>0</v>
          </cell>
          <cell r="DJ1792" t="b">
            <v>0</v>
          </cell>
          <cell r="DL1792" t="b">
            <v>0</v>
          </cell>
          <cell r="DN1792" t="b">
            <v>0</v>
          </cell>
          <cell r="DP1792" t="b">
            <v>0</v>
          </cell>
          <cell r="DV1792">
            <v>0</v>
          </cell>
          <cell r="DX1792">
            <v>0</v>
          </cell>
          <cell r="DZ1792">
            <v>0</v>
          </cell>
          <cell r="EB1792">
            <v>0</v>
          </cell>
          <cell r="ED1792">
            <v>0</v>
          </cell>
          <cell r="EF1792">
            <v>0</v>
          </cell>
          <cell r="EJ1792">
            <v>0</v>
          </cell>
          <cell r="EL1792">
            <v>0</v>
          </cell>
          <cell r="EN1792">
            <v>0</v>
          </cell>
          <cell r="EP1792">
            <v>0</v>
          </cell>
          <cell r="ER1792">
            <v>0</v>
          </cell>
          <cell r="ET1792">
            <v>0</v>
          </cell>
          <cell r="EX1792">
            <v>0</v>
          </cell>
          <cell r="EZ1792">
            <v>0</v>
          </cell>
          <cell r="FD1792">
            <v>0</v>
          </cell>
          <cell r="FF1792">
            <v>0</v>
          </cell>
        </row>
        <row r="1793">
          <cell r="A1793" t="str">
            <v>VASKILUOTO 3</v>
          </cell>
          <cell r="B1793" t="str">
            <v>Finland</v>
          </cell>
          <cell r="G1793">
            <v>230</v>
          </cell>
          <cell r="H1793">
            <v>0</v>
          </cell>
          <cell r="AK1793">
            <v>89.584999999999994</v>
          </cell>
          <cell r="AL1793">
            <v>0</v>
          </cell>
          <cell r="AN1793">
            <v>0</v>
          </cell>
          <cell r="AO1793">
            <v>36.248000000000005</v>
          </cell>
          <cell r="AP1793">
            <v>5715.5</v>
          </cell>
          <cell r="AQ1793">
            <v>32.200000000000003</v>
          </cell>
          <cell r="BG1793" t="b">
            <v>0</v>
          </cell>
          <cell r="BO1793" t="b">
            <v>0</v>
          </cell>
          <cell r="CA1793" t="b">
            <v>0</v>
          </cell>
          <cell r="CB1793" t="b">
            <v>0</v>
          </cell>
          <cell r="CD1793" t="b">
            <v>0</v>
          </cell>
          <cell r="CE1793" t="b">
            <v>0</v>
          </cell>
          <cell r="CG1793" t="b">
            <v>0</v>
          </cell>
          <cell r="CH1793" t="b">
            <v>0</v>
          </cell>
          <cell r="CP1793" t="e">
            <v>#N/A</v>
          </cell>
          <cell r="CT1793" t="b">
            <v>0</v>
          </cell>
          <cell r="CV1793" t="b">
            <v>0</v>
          </cell>
          <cell r="CX1793" t="b">
            <v>0</v>
          </cell>
          <cell r="CZ1793" t="b">
            <v>0</v>
          </cell>
          <cell r="DB1793" t="b">
            <v>0</v>
          </cell>
          <cell r="DD1793" t="b">
            <v>0</v>
          </cell>
          <cell r="DF1793" t="b">
            <v>0</v>
          </cell>
          <cell r="DH1793" t="b">
            <v>0</v>
          </cell>
          <cell r="DJ1793" t="b">
            <v>0</v>
          </cell>
          <cell r="DL1793" t="b">
            <v>0</v>
          </cell>
          <cell r="DN1793" t="b">
            <v>0</v>
          </cell>
          <cell r="DP1793" t="b">
            <v>0</v>
          </cell>
          <cell r="DV1793">
            <v>0</v>
          </cell>
          <cell r="DX1793">
            <v>0</v>
          </cell>
          <cell r="DZ1793">
            <v>0</v>
          </cell>
          <cell r="EB1793">
            <v>0</v>
          </cell>
          <cell r="ED1793">
            <v>0</v>
          </cell>
          <cell r="EF1793">
            <v>0</v>
          </cell>
          <cell r="EJ1793">
            <v>0</v>
          </cell>
          <cell r="EL1793">
            <v>0</v>
          </cell>
          <cell r="EN1793">
            <v>0</v>
          </cell>
          <cell r="EP1793">
            <v>0</v>
          </cell>
          <cell r="ER1793">
            <v>0</v>
          </cell>
          <cell r="ET1793">
            <v>0</v>
          </cell>
          <cell r="EX1793">
            <v>0</v>
          </cell>
          <cell r="EZ1793">
            <v>0</v>
          </cell>
          <cell r="FD1793">
            <v>0</v>
          </cell>
          <cell r="FF1793">
            <v>0</v>
          </cell>
        </row>
        <row r="1794">
          <cell r="A1794" t="str">
            <v>VASKILUOTO FINGRID GT 1</v>
          </cell>
          <cell r="B1794" t="str">
            <v>Finland</v>
          </cell>
          <cell r="G1794">
            <v>26</v>
          </cell>
          <cell r="H1794">
            <v>0</v>
          </cell>
          <cell r="AK1794">
            <v>6.6690000000000005</v>
          </cell>
          <cell r="AL1794">
            <v>0</v>
          </cell>
          <cell r="AN1794">
            <v>0</v>
          </cell>
          <cell r="AO1794">
            <v>1.04</v>
          </cell>
          <cell r="AP1794">
            <v>390</v>
          </cell>
          <cell r="AQ1794">
            <v>2.08</v>
          </cell>
          <cell r="BG1794" t="b">
            <v>0</v>
          </cell>
          <cell r="BO1794" t="b">
            <v>0</v>
          </cell>
          <cell r="CA1794" t="b">
            <v>0</v>
          </cell>
          <cell r="CB1794" t="b">
            <v>0</v>
          </cell>
          <cell r="CD1794" t="b">
            <v>0</v>
          </cell>
          <cell r="CE1794" t="b">
            <v>0</v>
          </cell>
          <cell r="CG1794" t="b">
            <v>0</v>
          </cell>
          <cell r="CH1794" t="b">
            <v>0</v>
          </cell>
          <cell r="CP1794" t="e">
            <v>#N/A</v>
          </cell>
          <cell r="CT1794" t="b">
            <v>0</v>
          </cell>
          <cell r="CV1794" t="b">
            <v>0</v>
          </cell>
          <cell r="CX1794" t="b">
            <v>0</v>
          </cell>
          <cell r="CZ1794" t="b">
            <v>0</v>
          </cell>
          <cell r="DB1794" t="b">
            <v>0</v>
          </cell>
          <cell r="DD1794" t="b">
            <v>0</v>
          </cell>
          <cell r="DF1794" t="b">
            <v>0</v>
          </cell>
          <cell r="DH1794" t="b">
            <v>0</v>
          </cell>
          <cell r="DJ1794" t="b">
            <v>0</v>
          </cell>
          <cell r="DL1794" t="b">
            <v>0</v>
          </cell>
          <cell r="DN1794" t="b">
            <v>0</v>
          </cell>
          <cell r="DP1794" t="b">
            <v>0</v>
          </cell>
          <cell r="DV1794">
            <v>0</v>
          </cell>
          <cell r="DX1794">
            <v>0</v>
          </cell>
          <cell r="DZ1794">
            <v>0</v>
          </cell>
          <cell r="EB1794">
            <v>0</v>
          </cell>
          <cell r="ED1794">
            <v>0</v>
          </cell>
          <cell r="EF1794">
            <v>0</v>
          </cell>
          <cell r="EJ1794">
            <v>0</v>
          </cell>
          <cell r="EL1794">
            <v>0</v>
          </cell>
          <cell r="EN1794">
            <v>0</v>
          </cell>
          <cell r="EP1794">
            <v>0</v>
          </cell>
          <cell r="ER1794">
            <v>0</v>
          </cell>
          <cell r="ET1794">
            <v>0</v>
          </cell>
          <cell r="EX1794">
            <v>0</v>
          </cell>
          <cell r="EZ1794">
            <v>0</v>
          </cell>
          <cell r="FD1794">
            <v>0</v>
          </cell>
          <cell r="FF1794">
            <v>0</v>
          </cell>
        </row>
        <row r="1795">
          <cell r="A1795" t="str">
            <v>VASKILUOTO FINGRID GT 1</v>
          </cell>
          <cell r="B1795" t="str">
            <v>Finland</v>
          </cell>
          <cell r="G1795">
            <v>26</v>
          </cell>
          <cell r="H1795">
            <v>0</v>
          </cell>
          <cell r="AK1795">
            <v>6.6690000000000005</v>
          </cell>
          <cell r="AL1795">
            <v>0</v>
          </cell>
          <cell r="AN1795">
            <v>0</v>
          </cell>
          <cell r="AO1795">
            <v>1.04</v>
          </cell>
          <cell r="AP1795">
            <v>390</v>
          </cell>
          <cell r="AQ1795">
            <v>2.08</v>
          </cell>
          <cell r="BG1795" t="b">
            <v>0</v>
          </cell>
          <cell r="BO1795" t="b">
            <v>0</v>
          </cell>
          <cell r="CA1795" t="b">
            <v>0</v>
          </cell>
          <cell r="CB1795" t="b">
            <v>0</v>
          </cell>
          <cell r="CD1795" t="b">
            <v>0</v>
          </cell>
          <cell r="CE1795" t="b">
            <v>0</v>
          </cell>
          <cell r="CG1795" t="b">
            <v>0</v>
          </cell>
          <cell r="CH1795" t="b">
            <v>0</v>
          </cell>
          <cell r="CP1795" t="e">
            <v>#N/A</v>
          </cell>
          <cell r="CT1795" t="b">
            <v>0</v>
          </cell>
          <cell r="CV1795" t="b">
            <v>0</v>
          </cell>
          <cell r="CX1795" t="b">
            <v>0</v>
          </cell>
          <cell r="CZ1795" t="b">
            <v>0</v>
          </cell>
          <cell r="DB1795" t="b">
            <v>0</v>
          </cell>
          <cell r="DD1795" t="b">
            <v>0</v>
          </cell>
          <cell r="DF1795" t="b">
            <v>0</v>
          </cell>
          <cell r="DH1795" t="b">
            <v>0</v>
          </cell>
          <cell r="DJ1795" t="b">
            <v>0</v>
          </cell>
          <cell r="DL1795" t="b">
            <v>0</v>
          </cell>
          <cell r="DN1795" t="b">
            <v>0</v>
          </cell>
          <cell r="DP1795" t="b">
            <v>0</v>
          </cell>
          <cell r="DV1795">
            <v>0</v>
          </cell>
          <cell r="DX1795">
            <v>0</v>
          </cell>
          <cell r="DZ1795">
            <v>0</v>
          </cell>
          <cell r="EB1795">
            <v>0</v>
          </cell>
          <cell r="ED1795">
            <v>0</v>
          </cell>
          <cell r="EF1795">
            <v>0</v>
          </cell>
          <cell r="EJ1795">
            <v>0</v>
          </cell>
          <cell r="EL1795">
            <v>0</v>
          </cell>
          <cell r="EN1795">
            <v>0</v>
          </cell>
          <cell r="EP1795">
            <v>0</v>
          </cell>
          <cell r="ER1795">
            <v>0</v>
          </cell>
          <cell r="ET1795">
            <v>0</v>
          </cell>
          <cell r="EX1795">
            <v>0</v>
          </cell>
          <cell r="EZ1795">
            <v>0</v>
          </cell>
          <cell r="FD1795">
            <v>0</v>
          </cell>
          <cell r="FF1795">
            <v>0</v>
          </cell>
        </row>
        <row r="1796">
          <cell r="A1796" t="str">
            <v>VASKILUOTO GT 1</v>
          </cell>
          <cell r="B1796" t="str">
            <v>Finland</v>
          </cell>
          <cell r="G1796">
            <v>11.5</v>
          </cell>
          <cell r="H1796">
            <v>0</v>
          </cell>
          <cell r="AK1796">
            <v>2.7312499999999997</v>
          </cell>
          <cell r="AL1796">
            <v>0</v>
          </cell>
          <cell r="AN1796">
            <v>0</v>
          </cell>
          <cell r="AO1796">
            <v>0.46</v>
          </cell>
          <cell r="AP1796">
            <v>172.5</v>
          </cell>
          <cell r="AQ1796">
            <v>0.92</v>
          </cell>
          <cell r="BG1796" t="b">
            <v>0</v>
          </cell>
          <cell r="BO1796" t="b">
            <v>0</v>
          </cell>
          <cell r="CA1796" t="b">
            <v>0</v>
          </cell>
          <cell r="CB1796" t="b">
            <v>0</v>
          </cell>
          <cell r="CD1796" t="b">
            <v>0</v>
          </cell>
          <cell r="CE1796" t="b">
            <v>0</v>
          </cell>
          <cell r="CG1796" t="b">
            <v>0</v>
          </cell>
          <cell r="CH1796" t="b">
            <v>0</v>
          </cell>
          <cell r="CP1796" t="e">
            <v>#N/A</v>
          </cell>
          <cell r="CT1796" t="b">
            <v>0</v>
          </cell>
          <cell r="CV1796" t="b">
            <v>0</v>
          </cell>
          <cell r="CX1796" t="b">
            <v>0</v>
          </cell>
          <cell r="CZ1796" t="b">
            <v>0</v>
          </cell>
          <cell r="DB1796" t="b">
            <v>0</v>
          </cell>
          <cell r="DD1796" t="b">
            <v>0</v>
          </cell>
          <cell r="DF1796" t="b">
            <v>0</v>
          </cell>
          <cell r="DH1796" t="b">
            <v>0</v>
          </cell>
          <cell r="DJ1796" t="b">
            <v>0</v>
          </cell>
          <cell r="DL1796" t="b">
            <v>0</v>
          </cell>
          <cell r="DN1796" t="b">
            <v>0</v>
          </cell>
          <cell r="DP1796" t="b">
            <v>0</v>
          </cell>
          <cell r="DV1796">
            <v>0</v>
          </cell>
          <cell r="DX1796">
            <v>0</v>
          </cell>
          <cell r="DZ1796">
            <v>0</v>
          </cell>
          <cell r="EB1796">
            <v>0</v>
          </cell>
          <cell r="ED1796">
            <v>0</v>
          </cell>
          <cell r="EF1796">
            <v>0</v>
          </cell>
          <cell r="EJ1796">
            <v>0</v>
          </cell>
          <cell r="EL1796">
            <v>0</v>
          </cell>
          <cell r="EN1796">
            <v>0</v>
          </cell>
          <cell r="EP1796">
            <v>0</v>
          </cell>
          <cell r="ER1796">
            <v>0</v>
          </cell>
          <cell r="ET1796">
            <v>0</v>
          </cell>
          <cell r="EX1796">
            <v>0</v>
          </cell>
          <cell r="EZ1796">
            <v>0</v>
          </cell>
          <cell r="FD1796">
            <v>0</v>
          </cell>
          <cell r="FF1796">
            <v>0</v>
          </cell>
        </row>
        <row r="1797">
          <cell r="A1797" t="str">
            <v>VASKILUOTO GT 1</v>
          </cell>
          <cell r="B1797" t="str">
            <v>Finland</v>
          </cell>
          <cell r="G1797">
            <v>11.5</v>
          </cell>
          <cell r="H1797">
            <v>0</v>
          </cell>
          <cell r="AK1797">
            <v>2.7312499999999997</v>
          </cell>
          <cell r="AL1797">
            <v>0</v>
          </cell>
          <cell r="AN1797">
            <v>0</v>
          </cell>
          <cell r="AO1797">
            <v>0.46</v>
          </cell>
          <cell r="AP1797">
            <v>172.5</v>
          </cell>
          <cell r="AQ1797">
            <v>0.92</v>
          </cell>
          <cell r="BG1797" t="b">
            <v>0</v>
          </cell>
          <cell r="BO1797" t="b">
            <v>0</v>
          </cell>
          <cell r="CA1797" t="b">
            <v>0</v>
          </cell>
          <cell r="CB1797" t="b">
            <v>0</v>
          </cell>
          <cell r="CD1797" t="b">
            <v>0</v>
          </cell>
          <cell r="CE1797" t="b">
            <v>0</v>
          </cell>
          <cell r="CG1797" t="b">
            <v>0</v>
          </cell>
          <cell r="CH1797" t="b">
            <v>0</v>
          </cell>
          <cell r="CP1797" t="e">
            <v>#N/A</v>
          </cell>
          <cell r="CT1797" t="b">
            <v>0</v>
          </cell>
          <cell r="CV1797" t="b">
            <v>0</v>
          </cell>
          <cell r="CX1797" t="b">
            <v>0</v>
          </cell>
          <cell r="CZ1797" t="b">
            <v>0</v>
          </cell>
          <cell r="DB1797" t="b">
            <v>0</v>
          </cell>
          <cell r="DD1797" t="b">
            <v>0</v>
          </cell>
          <cell r="DF1797" t="b">
            <v>0</v>
          </cell>
          <cell r="DH1797" t="b">
            <v>0</v>
          </cell>
          <cell r="DJ1797" t="b">
            <v>0</v>
          </cell>
          <cell r="DL1797" t="b">
            <v>0</v>
          </cell>
          <cell r="DN1797" t="b">
            <v>0</v>
          </cell>
          <cell r="DP1797" t="b">
            <v>0</v>
          </cell>
          <cell r="DV1797">
            <v>0</v>
          </cell>
          <cell r="DX1797">
            <v>0</v>
          </cell>
          <cell r="DZ1797">
            <v>0</v>
          </cell>
          <cell r="EB1797">
            <v>0</v>
          </cell>
          <cell r="ED1797">
            <v>0</v>
          </cell>
          <cell r="EF1797">
            <v>0</v>
          </cell>
          <cell r="EJ1797">
            <v>0</v>
          </cell>
          <cell r="EL1797">
            <v>0</v>
          </cell>
          <cell r="EN1797">
            <v>0</v>
          </cell>
          <cell r="EP1797">
            <v>0</v>
          </cell>
          <cell r="ER1797">
            <v>0</v>
          </cell>
          <cell r="ET1797">
            <v>0</v>
          </cell>
          <cell r="EX1797">
            <v>0</v>
          </cell>
          <cell r="EZ1797">
            <v>0</v>
          </cell>
          <cell r="FD1797">
            <v>0</v>
          </cell>
          <cell r="FF1797">
            <v>0</v>
          </cell>
        </row>
        <row r="1798">
          <cell r="A1798" t="str">
            <v>VOIMAVASU SALO</v>
          </cell>
          <cell r="B1798" t="str">
            <v>Finland</v>
          </cell>
          <cell r="G1798">
            <v>6.7859999999999996</v>
          </cell>
          <cell r="H1798">
            <v>13.571999999999999</v>
          </cell>
          <cell r="AK1798">
            <v>1.9340099999999998</v>
          </cell>
          <cell r="AL1798">
            <v>7.7360399999999991</v>
          </cell>
          <cell r="AN1798">
            <v>0</v>
          </cell>
          <cell r="AO1798">
            <v>0.54288000000000003</v>
          </cell>
          <cell r="AP1798">
            <v>135.72</v>
          </cell>
          <cell r="AQ1798">
            <v>0.95004</v>
          </cell>
          <cell r="BG1798" t="b">
            <v>0</v>
          </cell>
          <cell r="BO1798" t="b">
            <v>0</v>
          </cell>
          <cell r="CA1798" t="b">
            <v>0</v>
          </cell>
          <cell r="CB1798" t="b">
            <v>0</v>
          </cell>
          <cell r="CD1798" t="b">
            <v>0</v>
          </cell>
          <cell r="CE1798" t="b">
            <v>0</v>
          </cell>
          <cell r="CG1798" t="b">
            <v>0</v>
          </cell>
          <cell r="CH1798" t="b">
            <v>0</v>
          </cell>
          <cell r="CP1798" t="e">
            <v>#N/A</v>
          </cell>
          <cell r="CT1798" t="b">
            <v>0</v>
          </cell>
          <cell r="CV1798" t="b">
            <v>0</v>
          </cell>
          <cell r="CX1798" t="b">
            <v>0</v>
          </cell>
          <cell r="CZ1798" t="b">
            <v>0</v>
          </cell>
          <cell r="DB1798" t="b">
            <v>0</v>
          </cell>
          <cell r="DD1798" t="b">
            <v>0</v>
          </cell>
          <cell r="DF1798" t="b">
            <v>0</v>
          </cell>
          <cell r="DH1798" t="b">
            <v>0</v>
          </cell>
          <cell r="DJ1798" t="b">
            <v>0</v>
          </cell>
          <cell r="DL1798" t="b">
            <v>0</v>
          </cell>
          <cell r="DN1798" t="b">
            <v>0</v>
          </cell>
          <cell r="DP1798" t="b">
            <v>0</v>
          </cell>
          <cell r="DV1798">
            <v>0</v>
          </cell>
          <cell r="DX1798">
            <v>0</v>
          </cell>
          <cell r="DZ1798">
            <v>0</v>
          </cell>
          <cell r="EB1798">
            <v>0</v>
          </cell>
          <cell r="ED1798">
            <v>0</v>
          </cell>
          <cell r="EF1798">
            <v>0</v>
          </cell>
          <cell r="EJ1798">
            <v>0</v>
          </cell>
          <cell r="EL1798">
            <v>0</v>
          </cell>
          <cell r="EN1798">
            <v>0</v>
          </cell>
          <cell r="EP1798">
            <v>0</v>
          </cell>
          <cell r="ER1798">
            <v>0</v>
          </cell>
          <cell r="ET1798">
            <v>0</v>
          </cell>
          <cell r="EX1798">
            <v>0</v>
          </cell>
          <cell r="EZ1798">
            <v>0</v>
          </cell>
          <cell r="FD1798">
            <v>0</v>
          </cell>
          <cell r="FF1798">
            <v>0</v>
          </cell>
        </row>
        <row r="1799">
          <cell r="A1799" t="str">
            <v>VOIMAVASU SALO</v>
          </cell>
          <cell r="B1799" t="str">
            <v>Finland</v>
          </cell>
          <cell r="G1799">
            <v>6.7859999999999996</v>
          </cell>
          <cell r="H1799">
            <v>13.571999999999999</v>
          </cell>
          <cell r="AK1799">
            <v>1.9340099999999998</v>
          </cell>
          <cell r="AL1799">
            <v>7.7360399999999991</v>
          </cell>
          <cell r="AN1799">
            <v>0</v>
          </cell>
          <cell r="AO1799">
            <v>0.54288000000000003</v>
          </cell>
          <cell r="AP1799">
            <v>135.72</v>
          </cell>
          <cell r="AQ1799">
            <v>0.95004</v>
          </cell>
          <cell r="BG1799" t="b">
            <v>0</v>
          </cell>
          <cell r="BO1799" t="b">
            <v>0</v>
          </cell>
          <cell r="CA1799" t="b">
            <v>0</v>
          </cell>
          <cell r="CB1799" t="b">
            <v>0</v>
          </cell>
          <cell r="CD1799" t="b">
            <v>0</v>
          </cell>
          <cell r="CE1799" t="b">
            <v>0</v>
          </cell>
          <cell r="CG1799" t="b">
            <v>0</v>
          </cell>
          <cell r="CH1799" t="b">
            <v>0</v>
          </cell>
          <cell r="CP1799" t="e">
            <v>#N/A</v>
          </cell>
          <cell r="CT1799" t="b">
            <v>0</v>
          </cell>
          <cell r="CV1799" t="b">
            <v>0</v>
          </cell>
          <cell r="CX1799" t="b">
            <v>0</v>
          </cell>
          <cell r="CZ1799" t="b">
            <v>0</v>
          </cell>
          <cell r="DB1799" t="b">
            <v>0</v>
          </cell>
          <cell r="DD1799" t="b">
            <v>0</v>
          </cell>
          <cell r="DF1799" t="b">
            <v>0</v>
          </cell>
          <cell r="DH1799" t="b">
            <v>0</v>
          </cell>
          <cell r="DJ1799" t="b">
            <v>0</v>
          </cell>
          <cell r="DL1799" t="b">
            <v>0</v>
          </cell>
          <cell r="DN1799" t="b">
            <v>0</v>
          </cell>
          <cell r="DP1799" t="b">
            <v>0</v>
          </cell>
          <cell r="DV1799">
            <v>0</v>
          </cell>
          <cell r="DX1799">
            <v>0</v>
          </cell>
          <cell r="DZ1799">
            <v>0</v>
          </cell>
          <cell r="EB1799">
            <v>0</v>
          </cell>
          <cell r="ED1799">
            <v>0</v>
          </cell>
          <cell r="EF1799">
            <v>0</v>
          </cell>
          <cell r="EJ1799">
            <v>0</v>
          </cell>
          <cell r="EL1799">
            <v>0</v>
          </cell>
          <cell r="EN1799">
            <v>0</v>
          </cell>
          <cell r="EP1799">
            <v>0</v>
          </cell>
          <cell r="ER1799">
            <v>0</v>
          </cell>
          <cell r="ET1799">
            <v>0</v>
          </cell>
          <cell r="EX1799">
            <v>0</v>
          </cell>
          <cell r="EZ1799">
            <v>0</v>
          </cell>
          <cell r="FD1799">
            <v>0</v>
          </cell>
          <cell r="FF1799">
            <v>0</v>
          </cell>
        </row>
        <row r="1800">
          <cell r="A1800" t="str">
            <v>VOIMAVASU SALO EXT 1</v>
          </cell>
          <cell r="B1800" t="str">
            <v>Finland</v>
          </cell>
          <cell r="G1800">
            <v>11</v>
          </cell>
          <cell r="H1800">
            <v>45</v>
          </cell>
          <cell r="AK1800">
            <v>1.8809999999999998</v>
          </cell>
          <cell r="AL1800">
            <v>31.479545454545452</v>
          </cell>
          <cell r="AN1800">
            <v>0</v>
          </cell>
          <cell r="AO1800">
            <v>1.9249999999999998</v>
          </cell>
          <cell r="AP1800">
            <v>324.5</v>
          </cell>
          <cell r="AQ1800">
            <v>1.54</v>
          </cell>
          <cell r="BG1800" t="b">
            <v>0</v>
          </cell>
          <cell r="BO1800" t="b">
            <v>0</v>
          </cell>
          <cell r="CA1800" t="b">
            <v>0</v>
          </cell>
          <cell r="CB1800" t="b">
            <v>0</v>
          </cell>
          <cell r="CD1800" t="b">
            <v>0</v>
          </cell>
          <cell r="CE1800" t="b">
            <v>0</v>
          </cell>
          <cell r="CG1800" t="b">
            <v>0</v>
          </cell>
          <cell r="CH1800" t="b">
            <v>0</v>
          </cell>
          <cell r="CP1800" t="e">
            <v>#N/A</v>
          </cell>
          <cell r="CT1800" t="b">
            <v>0</v>
          </cell>
          <cell r="CV1800" t="b">
            <v>0</v>
          </cell>
          <cell r="CX1800" t="b">
            <v>0</v>
          </cell>
          <cell r="CZ1800" t="b">
            <v>0</v>
          </cell>
          <cell r="DB1800" t="b">
            <v>0</v>
          </cell>
          <cell r="DD1800" t="b">
            <v>0</v>
          </cell>
          <cell r="DF1800" t="b">
            <v>0</v>
          </cell>
          <cell r="DH1800" t="b">
            <v>0</v>
          </cell>
          <cell r="DJ1800" t="b">
            <v>0</v>
          </cell>
          <cell r="DL1800" t="b">
            <v>0</v>
          </cell>
          <cell r="DN1800" t="b">
            <v>0</v>
          </cell>
          <cell r="DP1800" t="b">
            <v>0</v>
          </cell>
          <cell r="DV1800">
            <v>0</v>
          </cell>
          <cell r="DX1800">
            <v>0</v>
          </cell>
          <cell r="DZ1800">
            <v>0</v>
          </cell>
          <cell r="EB1800">
            <v>0</v>
          </cell>
          <cell r="ED1800">
            <v>0</v>
          </cell>
          <cell r="EF1800">
            <v>0</v>
          </cell>
          <cell r="EJ1800">
            <v>0</v>
          </cell>
          <cell r="EL1800">
            <v>0</v>
          </cell>
          <cell r="EN1800">
            <v>0</v>
          </cell>
          <cell r="EP1800">
            <v>0</v>
          </cell>
          <cell r="ER1800">
            <v>0</v>
          </cell>
          <cell r="ET1800">
            <v>0</v>
          </cell>
          <cell r="EX1800">
            <v>0</v>
          </cell>
          <cell r="EZ1800">
            <v>0</v>
          </cell>
          <cell r="FD1800">
            <v>0</v>
          </cell>
          <cell r="FF1800">
            <v>0</v>
          </cell>
        </row>
        <row r="1801">
          <cell r="A1801" t="str">
            <v>VOIMAVASU SALO EXT 1</v>
          </cell>
          <cell r="B1801" t="str">
            <v>Finland</v>
          </cell>
          <cell r="G1801">
            <v>11</v>
          </cell>
          <cell r="H1801">
            <v>45</v>
          </cell>
          <cell r="AK1801">
            <v>1.8809999999999998</v>
          </cell>
          <cell r="AL1801">
            <v>31.479545454545452</v>
          </cell>
          <cell r="AN1801">
            <v>0</v>
          </cell>
          <cell r="AO1801">
            <v>1.9249999999999998</v>
          </cell>
          <cell r="AP1801">
            <v>324.5</v>
          </cell>
          <cell r="AQ1801">
            <v>1.54</v>
          </cell>
          <cell r="BG1801" t="b">
            <v>0</v>
          </cell>
          <cell r="BO1801" t="b">
            <v>0</v>
          </cell>
          <cell r="CA1801" t="b">
            <v>0</v>
          </cell>
          <cell r="CB1801" t="b">
            <v>0</v>
          </cell>
          <cell r="CD1801" t="b">
            <v>0</v>
          </cell>
          <cell r="CE1801" t="b">
            <v>0</v>
          </cell>
          <cell r="CG1801" t="b">
            <v>0</v>
          </cell>
          <cell r="CH1801" t="b">
            <v>0</v>
          </cell>
          <cell r="CP1801" t="e">
            <v>#N/A</v>
          </cell>
          <cell r="CT1801" t="b">
            <v>0</v>
          </cell>
          <cell r="CV1801" t="b">
            <v>0</v>
          </cell>
          <cell r="CX1801" t="b">
            <v>0</v>
          </cell>
          <cell r="CZ1801" t="b">
            <v>0</v>
          </cell>
          <cell r="DB1801" t="b">
            <v>0</v>
          </cell>
          <cell r="DD1801" t="b">
            <v>0</v>
          </cell>
          <cell r="DF1801" t="b">
            <v>0</v>
          </cell>
          <cell r="DH1801" t="b">
            <v>0</v>
          </cell>
          <cell r="DJ1801" t="b">
            <v>0</v>
          </cell>
          <cell r="DL1801" t="b">
            <v>0</v>
          </cell>
          <cell r="DN1801" t="b">
            <v>0</v>
          </cell>
          <cell r="DP1801" t="b">
            <v>0</v>
          </cell>
          <cell r="DV1801">
            <v>0</v>
          </cell>
          <cell r="DX1801">
            <v>0</v>
          </cell>
          <cell r="DZ1801">
            <v>0</v>
          </cell>
          <cell r="EB1801">
            <v>0</v>
          </cell>
          <cell r="ED1801">
            <v>0</v>
          </cell>
          <cell r="EF1801">
            <v>0</v>
          </cell>
          <cell r="EJ1801">
            <v>0</v>
          </cell>
          <cell r="EL1801">
            <v>0</v>
          </cell>
          <cell r="EN1801">
            <v>0</v>
          </cell>
          <cell r="EP1801">
            <v>0</v>
          </cell>
          <cell r="ER1801">
            <v>0</v>
          </cell>
          <cell r="ET1801">
            <v>0</v>
          </cell>
          <cell r="EX1801">
            <v>0</v>
          </cell>
          <cell r="EZ1801">
            <v>0</v>
          </cell>
          <cell r="FD1801">
            <v>0</v>
          </cell>
          <cell r="FF1801">
            <v>0</v>
          </cell>
        </row>
        <row r="1802">
          <cell r="A1802" t="str">
            <v>VUOSAARI A CC</v>
          </cell>
          <cell r="B1802" t="str">
            <v>Finland</v>
          </cell>
          <cell r="G1802">
            <v>146</v>
          </cell>
          <cell r="H1802">
            <v>0</v>
          </cell>
          <cell r="AK1802">
            <v>69.349999999999994</v>
          </cell>
          <cell r="AL1802">
            <v>0</v>
          </cell>
          <cell r="AN1802">
            <v>0</v>
          </cell>
          <cell r="AO1802">
            <v>11.68</v>
          </cell>
          <cell r="AP1802">
            <v>2190</v>
          </cell>
          <cell r="AQ1802">
            <v>14.600000000000001</v>
          </cell>
          <cell r="BG1802" t="b">
            <v>0</v>
          </cell>
          <cell r="BO1802" t="b">
            <v>0</v>
          </cell>
          <cell r="CA1802" t="b">
            <v>0</v>
          </cell>
          <cell r="CB1802" t="b">
            <v>0</v>
          </cell>
          <cell r="CD1802" t="b">
            <v>0</v>
          </cell>
          <cell r="CE1802" t="b">
            <v>0</v>
          </cell>
          <cell r="CG1802" t="b">
            <v>0</v>
          </cell>
          <cell r="CH1802" t="b">
            <v>0</v>
          </cell>
          <cell r="CP1802" t="e">
            <v>#N/A</v>
          </cell>
          <cell r="CT1802" t="b">
            <v>0</v>
          </cell>
          <cell r="CV1802" t="b">
            <v>0</v>
          </cell>
          <cell r="CX1802" t="b">
            <v>0</v>
          </cell>
          <cell r="CZ1802" t="b">
            <v>0</v>
          </cell>
          <cell r="DB1802" t="b">
            <v>0</v>
          </cell>
          <cell r="DD1802" t="b">
            <v>0</v>
          </cell>
          <cell r="DF1802" t="b">
            <v>0</v>
          </cell>
          <cell r="DH1802" t="b">
            <v>0</v>
          </cell>
          <cell r="DJ1802" t="b">
            <v>0</v>
          </cell>
          <cell r="DL1802" t="b">
            <v>0</v>
          </cell>
          <cell r="DN1802" t="b">
            <v>0</v>
          </cell>
          <cell r="DP1802" t="b">
            <v>0</v>
          </cell>
          <cell r="DV1802">
            <v>0</v>
          </cell>
          <cell r="DX1802">
            <v>0</v>
          </cell>
          <cell r="DZ1802">
            <v>0</v>
          </cell>
          <cell r="EB1802">
            <v>0</v>
          </cell>
          <cell r="ED1802">
            <v>0</v>
          </cell>
          <cell r="EF1802">
            <v>0</v>
          </cell>
          <cell r="EJ1802">
            <v>0</v>
          </cell>
          <cell r="EL1802">
            <v>0</v>
          </cell>
          <cell r="EN1802">
            <v>0</v>
          </cell>
          <cell r="EP1802">
            <v>0</v>
          </cell>
          <cell r="ER1802">
            <v>0</v>
          </cell>
          <cell r="ET1802">
            <v>0</v>
          </cell>
          <cell r="EX1802">
            <v>0</v>
          </cell>
          <cell r="EZ1802">
            <v>0</v>
          </cell>
          <cell r="FD1802">
            <v>0</v>
          </cell>
          <cell r="FF1802">
            <v>0</v>
          </cell>
        </row>
        <row r="1803">
          <cell r="A1803" t="str">
            <v>VUOSAARI A CC</v>
          </cell>
          <cell r="B1803" t="str">
            <v>Finland</v>
          </cell>
          <cell r="G1803">
            <v>146</v>
          </cell>
          <cell r="H1803">
            <v>0</v>
          </cell>
          <cell r="AK1803">
            <v>69.349999999999994</v>
          </cell>
          <cell r="AL1803">
            <v>0</v>
          </cell>
          <cell r="AN1803">
            <v>0</v>
          </cell>
          <cell r="AO1803">
            <v>11.68</v>
          </cell>
          <cell r="AP1803">
            <v>2190</v>
          </cell>
          <cell r="AQ1803">
            <v>14.600000000000001</v>
          </cell>
          <cell r="BG1803" t="b">
            <v>0</v>
          </cell>
          <cell r="BO1803" t="b">
            <v>0</v>
          </cell>
          <cell r="CA1803" t="b">
            <v>0</v>
          </cell>
          <cell r="CB1803" t="b">
            <v>0</v>
          </cell>
          <cell r="CD1803" t="b">
            <v>0</v>
          </cell>
          <cell r="CE1803" t="b">
            <v>0</v>
          </cell>
          <cell r="CG1803" t="b">
            <v>0</v>
          </cell>
          <cell r="CH1803" t="b">
            <v>0</v>
          </cell>
          <cell r="CP1803" t="e">
            <v>#N/A</v>
          </cell>
          <cell r="CT1803" t="b">
            <v>0</v>
          </cell>
          <cell r="CV1803" t="b">
            <v>0</v>
          </cell>
          <cell r="CX1803" t="b">
            <v>0</v>
          </cell>
          <cell r="CZ1803" t="b">
            <v>0</v>
          </cell>
          <cell r="DB1803" t="b">
            <v>0</v>
          </cell>
          <cell r="DD1803" t="b">
            <v>0</v>
          </cell>
          <cell r="DF1803" t="b">
            <v>0</v>
          </cell>
          <cell r="DH1803" t="b">
            <v>0</v>
          </cell>
          <cell r="DJ1803" t="b">
            <v>0</v>
          </cell>
          <cell r="DL1803" t="b">
            <v>0</v>
          </cell>
          <cell r="DN1803" t="b">
            <v>0</v>
          </cell>
          <cell r="DP1803" t="b">
            <v>0</v>
          </cell>
          <cell r="DV1803">
            <v>0</v>
          </cell>
          <cell r="DX1803">
            <v>0</v>
          </cell>
          <cell r="DZ1803">
            <v>0</v>
          </cell>
          <cell r="EB1803">
            <v>0</v>
          </cell>
          <cell r="ED1803">
            <v>0</v>
          </cell>
          <cell r="EF1803">
            <v>0</v>
          </cell>
          <cell r="EJ1803">
            <v>0</v>
          </cell>
          <cell r="EL1803">
            <v>0</v>
          </cell>
          <cell r="EN1803">
            <v>0</v>
          </cell>
          <cell r="EP1803">
            <v>0</v>
          </cell>
          <cell r="ER1803">
            <v>0</v>
          </cell>
          <cell r="ET1803">
            <v>0</v>
          </cell>
          <cell r="EX1803">
            <v>0</v>
          </cell>
          <cell r="EZ1803">
            <v>0</v>
          </cell>
          <cell r="FD1803">
            <v>0</v>
          </cell>
          <cell r="FF1803">
            <v>0</v>
          </cell>
        </row>
        <row r="1804">
          <cell r="A1804" t="str">
            <v>VUOSAARI B</v>
          </cell>
          <cell r="B1804" t="str">
            <v>Finland</v>
          </cell>
          <cell r="G1804">
            <v>484</v>
          </cell>
          <cell r="H1804">
            <v>580</v>
          </cell>
          <cell r="AK1804">
            <v>193.60000000000002</v>
          </cell>
          <cell r="AL1804">
            <v>278.01652892561981</v>
          </cell>
          <cell r="AN1804">
            <v>0</v>
          </cell>
          <cell r="AO1804">
            <v>19.36</v>
          </cell>
          <cell r="AP1804">
            <v>4840</v>
          </cell>
          <cell r="AQ1804">
            <v>38.72</v>
          </cell>
          <cell r="BG1804" t="b">
            <v>0</v>
          </cell>
          <cell r="BO1804" t="b">
            <v>0</v>
          </cell>
          <cell r="CA1804" t="b">
            <v>0</v>
          </cell>
          <cell r="CB1804" t="b">
            <v>0</v>
          </cell>
          <cell r="CD1804" t="b">
            <v>0</v>
          </cell>
          <cell r="CE1804" t="b">
            <v>0</v>
          </cell>
          <cell r="CG1804" t="b">
            <v>0</v>
          </cell>
          <cell r="CH1804" t="b">
            <v>0</v>
          </cell>
          <cell r="CP1804" t="e">
            <v>#N/A</v>
          </cell>
          <cell r="CT1804" t="b">
            <v>0</v>
          </cell>
          <cell r="CV1804" t="b">
            <v>0</v>
          </cell>
          <cell r="CX1804" t="b">
            <v>0</v>
          </cell>
          <cell r="CZ1804" t="b">
            <v>0</v>
          </cell>
          <cell r="DB1804" t="b">
            <v>0</v>
          </cell>
          <cell r="DD1804" t="b">
            <v>0</v>
          </cell>
          <cell r="DF1804" t="b">
            <v>0</v>
          </cell>
          <cell r="DH1804" t="b">
            <v>0</v>
          </cell>
          <cell r="DJ1804" t="b">
            <v>0</v>
          </cell>
          <cell r="DL1804" t="b">
            <v>0</v>
          </cell>
          <cell r="DN1804" t="b">
            <v>0</v>
          </cell>
          <cell r="DP1804" t="b">
            <v>0</v>
          </cell>
          <cell r="DV1804">
            <v>0</v>
          </cell>
          <cell r="DX1804">
            <v>0</v>
          </cell>
          <cell r="DZ1804">
            <v>0</v>
          </cell>
          <cell r="EB1804">
            <v>0</v>
          </cell>
          <cell r="ED1804">
            <v>0</v>
          </cell>
          <cell r="EF1804">
            <v>0</v>
          </cell>
          <cell r="EJ1804">
            <v>0</v>
          </cell>
          <cell r="EL1804">
            <v>0</v>
          </cell>
          <cell r="EN1804">
            <v>0</v>
          </cell>
          <cell r="EP1804">
            <v>0</v>
          </cell>
          <cell r="ER1804">
            <v>0</v>
          </cell>
          <cell r="ET1804">
            <v>0</v>
          </cell>
          <cell r="EX1804">
            <v>0</v>
          </cell>
          <cell r="EZ1804">
            <v>0</v>
          </cell>
          <cell r="FD1804">
            <v>0</v>
          </cell>
          <cell r="FF1804">
            <v>0</v>
          </cell>
        </row>
        <row r="1805">
          <cell r="A1805" t="str">
            <v>VUOSAARI B</v>
          </cell>
          <cell r="B1805" t="str">
            <v>Finland</v>
          </cell>
          <cell r="G1805">
            <v>484</v>
          </cell>
          <cell r="H1805">
            <v>580</v>
          </cell>
          <cell r="AK1805">
            <v>193.60000000000002</v>
          </cell>
          <cell r="AL1805">
            <v>278.01652892561981</v>
          </cell>
          <cell r="AN1805">
            <v>0</v>
          </cell>
          <cell r="AO1805">
            <v>19.36</v>
          </cell>
          <cell r="AP1805">
            <v>4840</v>
          </cell>
          <cell r="AQ1805">
            <v>38.72</v>
          </cell>
          <cell r="BG1805" t="b">
            <v>0</v>
          </cell>
          <cell r="BO1805" t="b">
            <v>0</v>
          </cell>
          <cell r="CA1805" t="b">
            <v>0</v>
          </cell>
          <cell r="CB1805" t="b">
            <v>0</v>
          </cell>
          <cell r="CD1805" t="b">
            <v>0</v>
          </cell>
          <cell r="CE1805" t="b">
            <v>0</v>
          </cell>
          <cell r="CG1805" t="b">
            <v>0</v>
          </cell>
          <cell r="CH1805" t="b">
            <v>0</v>
          </cell>
          <cell r="CP1805" t="e">
            <v>#N/A</v>
          </cell>
          <cell r="CT1805" t="b">
            <v>0</v>
          </cell>
          <cell r="CV1805" t="b">
            <v>0</v>
          </cell>
          <cell r="CX1805" t="b">
            <v>0</v>
          </cell>
          <cell r="CZ1805" t="b">
            <v>0</v>
          </cell>
          <cell r="DB1805" t="b">
            <v>0</v>
          </cell>
          <cell r="DD1805" t="b">
            <v>0</v>
          </cell>
          <cell r="DF1805" t="b">
            <v>0</v>
          </cell>
          <cell r="DH1805" t="b">
            <v>0</v>
          </cell>
          <cell r="DJ1805" t="b">
            <v>0</v>
          </cell>
          <cell r="DL1805" t="b">
            <v>0</v>
          </cell>
          <cell r="DN1805" t="b">
            <v>0</v>
          </cell>
          <cell r="DP1805" t="b">
            <v>0</v>
          </cell>
          <cell r="DV1805">
            <v>0</v>
          </cell>
          <cell r="DX1805">
            <v>0</v>
          </cell>
          <cell r="DZ1805">
            <v>0</v>
          </cell>
          <cell r="EB1805">
            <v>0</v>
          </cell>
          <cell r="ED1805">
            <v>0</v>
          </cell>
          <cell r="EF1805">
            <v>0</v>
          </cell>
          <cell r="EJ1805">
            <v>0</v>
          </cell>
          <cell r="EL1805">
            <v>0</v>
          </cell>
          <cell r="EN1805">
            <v>0</v>
          </cell>
          <cell r="EP1805">
            <v>0</v>
          </cell>
          <cell r="ER1805">
            <v>0</v>
          </cell>
          <cell r="ET1805">
            <v>0</v>
          </cell>
          <cell r="EX1805">
            <v>0</v>
          </cell>
          <cell r="EZ1805">
            <v>0</v>
          </cell>
          <cell r="FD1805">
            <v>0</v>
          </cell>
          <cell r="FF1805">
            <v>0</v>
          </cell>
        </row>
        <row r="1806">
          <cell r="A1806" t="str">
            <v>VAASA PILOT CC</v>
          </cell>
          <cell r="B1806" t="str">
            <v>Finland</v>
          </cell>
          <cell r="G1806">
            <v>33</v>
          </cell>
          <cell r="H1806">
            <v>30</v>
          </cell>
          <cell r="AK1806">
            <v>14.734499999999999</v>
          </cell>
          <cell r="AL1806">
            <v>12.177272727272724</v>
          </cell>
          <cell r="AN1806">
            <v>0</v>
          </cell>
          <cell r="AO1806">
            <v>2.64</v>
          </cell>
          <cell r="AP1806">
            <v>1155</v>
          </cell>
          <cell r="AQ1806">
            <v>3.9600000000000004</v>
          </cell>
          <cell r="BG1806" t="b">
            <v>0</v>
          </cell>
          <cell r="BO1806" t="b">
            <v>0</v>
          </cell>
          <cell r="CA1806" t="b">
            <v>0</v>
          </cell>
          <cell r="CB1806" t="b">
            <v>0</v>
          </cell>
          <cell r="CD1806" t="b">
            <v>0</v>
          </cell>
          <cell r="CE1806" t="b">
            <v>0</v>
          </cell>
          <cell r="CG1806" t="b">
            <v>0</v>
          </cell>
          <cell r="CH1806" t="b">
            <v>0</v>
          </cell>
          <cell r="CP1806" t="e">
            <v>#N/A</v>
          </cell>
          <cell r="CT1806" t="b">
            <v>0</v>
          </cell>
          <cell r="CV1806" t="b">
            <v>0</v>
          </cell>
          <cell r="CX1806" t="b">
            <v>0</v>
          </cell>
          <cell r="CZ1806" t="b">
            <v>0</v>
          </cell>
          <cell r="DB1806" t="b">
            <v>0</v>
          </cell>
          <cell r="DD1806" t="b">
            <v>0</v>
          </cell>
          <cell r="DF1806" t="b">
            <v>0</v>
          </cell>
          <cell r="DH1806" t="b">
            <v>0</v>
          </cell>
          <cell r="DJ1806" t="b">
            <v>0</v>
          </cell>
          <cell r="DL1806" t="b">
            <v>0</v>
          </cell>
          <cell r="DN1806" t="b">
            <v>0</v>
          </cell>
          <cell r="DP1806" t="b">
            <v>0</v>
          </cell>
          <cell r="DV1806">
            <v>0</v>
          </cell>
          <cell r="DX1806">
            <v>0</v>
          </cell>
          <cell r="DZ1806">
            <v>0</v>
          </cell>
          <cell r="EB1806">
            <v>0</v>
          </cell>
          <cell r="ED1806">
            <v>0</v>
          </cell>
          <cell r="EF1806">
            <v>0</v>
          </cell>
          <cell r="EJ1806">
            <v>0</v>
          </cell>
          <cell r="EL1806">
            <v>0</v>
          </cell>
          <cell r="EN1806">
            <v>0</v>
          </cell>
          <cell r="EP1806">
            <v>0</v>
          </cell>
          <cell r="ER1806">
            <v>0</v>
          </cell>
          <cell r="ET1806">
            <v>0</v>
          </cell>
          <cell r="EX1806">
            <v>0</v>
          </cell>
          <cell r="EZ1806">
            <v>0</v>
          </cell>
          <cell r="FD1806">
            <v>0</v>
          </cell>
          <cell r="FF1806">
            <v>0</v>
          </cell>
        </row>
        <row r="1807">
          <cell r="A1807" t="str">
            <v>VAASA PILOT CC</v>
          </cell>
          <cell r="B1807" t="str">
            <v>Finland</v>
          </cell>
          <cell r="G1807">
            <v>33</v>
          </cell>
          <cell r="H1807">
            <v>30</v>
          </cell>
          <cell r="AK1807">
            <v>14.734499999999999</v>
          </cell>
          <cell r="AL1807">
            <v>12.177272727272724</v>
          </cell>
          <cell r="AN1807">
            <v>0</v>
          </cell>
          <cell r="AO1807">
            <v>2.64</v>
          </cell>
          <cell r="AP1807">
            <v>1155</v>
          </cell>
          <cell r="AQ1807">
            <v>3.9600000000000004</v>
          </cell>
          <cell r="BG1807" t="b">
            <v>0</v>
          </cell>
          <cell r="BO1807" t="b">
            <v>0</v>
          </cell>
          <cell r="CA1807" t="b">
            <v>0</v>
          </cell>
          <cell r="CB1807" t="b">
            <v>0</v>
          </cell>
          <cell r="CD1807" t="b">
            <v>0</v>
          </cell>
          <cell r="CE1807" t="b">
            <v>0</v>
          </cell>
          <cell r="CG1807" t="b">
            <v>0</v>
          </cell>
          <cell r="CH1807" t="b">
            <v>0</v>
          </cell>
          <cell r="CP1807" t="e">
            <v>#N/A</v>
          </cell>
          <cell r="CT1807" t="b">
            <v>0</v>
          </cell>
          <cell r="CV1807" t="b">
            <v>0</v>
          </cell>
          <cell r="CX1807" t="b">
            <v>0</v>
          </cell>
          <cell r="CZ1807" t="b">
            <v>0</v>
          </cell>
          <cell r="DB1807" t="b">
            <v>0</v>
          </cell>
          <cell r="DD1807" t="b">
            <v>0</v>
          </cell>
          <cell r="DF1807" t="b">
            <v>0</v>
          </cell>
          <cell r="DH1807" t="b">
            <v>0</v>
          </cell>
          <cell r="DJ1807" t="b">
            <v>0</v>
          </cell>
          <cell r="DL1807" t="b">
            <v>0</v>
          </cell>
          <cell r="DN1807" t="b">
            <v>0</v>
          </cell>
          <cell r="DP1807" t="b">
            <v>0</v>
          </cell>
          <cell r="DV1807">
            <v>0</v>
          </cell>
          <cell r="DX1807">
            <v>0</v>
          </cell>
          <cell r="DZ1807">
            <v>0</v>
          </cell>
          <cell r="EB1807">
            <v>0</v>
          </cell>
          <cell r="ED1807">
            <v>0</v>
          </cell>
          <cell r="EF1807">
            <v>0</v>
          </cell>
          <cell r="EJ1807">
            <v>0</v>
          </cell>
          <cell r="EL1807">
            <v>0</v>
          </cell>
          <cell r="EN1807">
            <v>0</v>
          </cell>
          <cell r="EP1807">
            <v>0</v>
          </cell>
          <cell r="ER1807">
            <v>0</v>
          </cell>
          <cell r="ET1807">
            <v>0</v>
          </cell>
          <cell r="EX1807">
            <v>0</v>
          </cell>
          <cell r="EZ1807">
            <v>0</v>
          </cell>
          <cell r="FD1807">
            <v>0</v>
          </cell>
          <cell r="FF1807">
            <v>0</v>
          </cell>
        </row>
        <row r="1808">
          <cell r="A1808" t="str">
            <v>YLIVIESKA 1</v>
          </cell>
          <cell r="B1808" t="str">
            <v>Finland</v>
          </cell>
          <cell r="G1808">
            <v>6.21</v>
          </cell>
          <cell r="H1808">
            <v>12.42</v>
          </cell>
          <cell r="AK1808">
            <v>1.7108549999999998</v>
          </cell>
          <cell r="AL1808">
            <v>6.8434199999999992</v>
          </cell>
          <cell r="AN1808">
            <v>0</v>
          </cell>
          <cell r="AO1808">
            <v>1.0867499999999999</v>
          </cell>
          <cell r="AP1808">
            <v>183.19499999999999</v>
          </cell>
          <cell r="AQ1808">
            <v>0.86940000000000006</v>
          </cell>
          <cell r="BG1808" t="b">
            <v>0</v>
          </cell>
          <cell r="BO1808" t="b">
            <v>0</v>
          </cell>
          <cell r="CA1808" t="b">
            <v>0</v>
          </cell>
          <cell r="CB1808" t="b">
            <v>0</v>
          </cell>
          <cell r="CD1808" t="b">
            <v>0</v>
          </cell>
          <cell r="CE1808" t="b">
            <v>0</v>
          </cell>
          <cell r="CG1808" t="b">
            <v>0</v>
          </cell>
          <cell r="CH1808" t="b">
            <v>0</v>
          </cell>
          <cell r="CP1808" t="e">
            <v>#N/A</v>
          </cell>
          <cell r="CT1808" t="b">
            <v>0</v>
          </cell>
          <cell r="CV1808" t="b">
            <v>0</v>
          </cell>
          <cell r="CX1808" t="b">
            <v>0</v>
          </cell>
          <cell r="CZ1808" t="b">
            <v>0</v>
          </cell>
          <cell r="DB1808" t="b">
            <v>0</v>
          </cell>
          <cell r="DD1808" t="b">
            <v>0</v>
          </cell>
          <cell r="DF1808" t="b">
            <v>0</v>
          </cell>
          <cell r="DH1808" t="b">
            <v>0</v>
          </cell>
          <cell r="DJ1808" t="b">
            <v>0</v>
          </cell>
          <cell r="DL1808" t="b">
            <v>0</v>
          </cell>
          <cell r="DN1808" t="b">
            <v>0</v>
          </cell>
          <cell r="DP1808" t="b">
            <v>0</v>
          </cell>
          <cell r="DV1808">
            <v>0</v>
          </cell>
          <cell r="DX1808">
            <v>0</v>
          </cell>
          <cell r="DZ1808">
            <v>0</v>
          </cell>
          <cell r="EB1808">
            <v>0</v>
          </cell>
          <cell r="ED1808">
            <v>0</v>
          </cell>
          <cell r="EF1808">
            <v>0</v>
          </cell>
          <cell r="EJ1808">
            <v>0</v>
          </cell>
          <cell r="EL1808">
            <v>0</v>
          </cell>
          <cell r="EN1808">
            <v>0</v>
          </cell>
          <cell r="EP1808">
            <v>0</v>
          </cell>
          <cell r="ER1808">
            <v>0</v>
          </cell>
          <cell r="ET1808">
            <v>0</v>
          </cell>
          <cell r="EX1808">
            <v>0</v>
          </cell>
          <cell r="EZ1808">
            <v>0</v>
          </cell>
          <cell r="FD1808">
            <v>0</v>
          </cell>
          <cell r="FF1808">
            <v>0</v>
          </cell>
        </row>
        <row r="1809">
          <cell r="A1809" t="str">
            <v>YLIVIESKA 1</v>
          </cell>
          <cell r="B1809" t="str">
            <v>Finland</v>
          </cell>
          <cell r="G1809">
            <v>6.21</v>
          </cell>
          <cell r="H1809">
            <v>12.42</v>
          </cell>
          <cell r="AK1809">
            <v>1.7108549999999998</v>
          </cell>
          <cell r="AL1809">
            <v>6.8434199999999992</v>
          </cell>
          <cell r="AN1809">
            <v>0</v>
          </cell>
          <cell r="AO1809">
            <v>1.0867499999999999</v>
          </cell>
          <cell r="AP1809">
            <v>183.19499999999999</v>
          </cell>
          <cell r="AQ1809">
            <v>0.86940000000000006</v>
          </cell>
          <cell r="BG1809" t="b">
            <v>0</v>
          </cell>
          <cell r="BO1809" t="b">
            <v>0</v>
          </cell>
          <cell r="CA1809" t="b">
            <v>0</v>
          </cell>
          <cell r="CB1809" t="b">
            <v>0</v>
          </cell>
          <cell r="CD1809" t="b">
            <v>0</v>
          </cell>
          <cell r="CE1809" t="b">
            <v>0</v>
          </cell>
          <cell r="CG1809" t="b">
            <v>0</v>
          </cell>
          <cell r="CH1809" t="b">
            <v>0</v>
          </cell>
          <cell r="CP1809" t="e">
            <v>#N/A</v>
          </cell>
          <cell r="CT1809" t="b">
            <v>0</v>
          </cell>
          <cell r="CV1809" t="b">
            <v>0</v>
          </cell>
          <cell r="CX1809" t="b">
            <v>0</v>
          </cell>
          <cell r="CZ1809" t="b">
            <v>0</v>
          </cell>
          <cell r="DB1809" t="b">
            <v>0</v>
          </cell>
          <cell r="DD1809" t="b">
            <v>0</v>
          </cell>
          <cell r="DF1809" t="b">
            <v>0</v>
          </cell>
          <cell r="DH1809" t="b">
            <v>0</v>
          </cell>
          <cell r="DJ1809" t="b">
            <v>0</v>
          </cell>
          <cell r="DL1809" t="b">
            <v>0</v>
          </cell>
          <cell r="DN1809" t="b">
            <v>0</v>
          </cell>
          <cell r="DP1809" t="b">
            <v>0</v>
          </cell>
          <cell r="DV1809">
            <v>0</v>
          </cell>
          <cell r="DX1809">
            <v>0</v>
          </cell>
          <cell r="DZ1809">
            <v>0</v>
          </cell>
          <cell r="EB1809">
            <v>0</v>
          </cell>
          <cell r="ED1809">
            <v>0</v>
          </cell>
          <cell r="EF1809">
            <v>0</v>
          </cell>
          <cell r="EJ1809">
            <v>0</v>
          </cell>
          <cell r="EL1809">
            <v>0</v>
          </cell>
          <cell r="EN1809">
            <v>0</v>
          </cell>
          <cell r="EP1809">
            <v>0</v>
          </cell>
          <cell r="ER1809">
            <v>0</v>
          </cell>
          <cell r="ET1809">
            <v>0</v>
          </cell>
          <cell r="EX1809">
            <v>0</v>
          </cell>
          <cell r="EZ1809">
            <v>0</v>
          </cell>
          <cell r="FD1809">
            <v>0</v>
          </cell>
          <cell r="FF1809">
            <v>0</v>
          </cell>
        </row>
        <row r="1810">
          <cell r="A1810" t="str">
            <v>SmallWoodCHPFinland</v>
          </cell>
          <cell r="B1810" t="str">
            <v>Finland</v>
          </cell>
          <cell r="G1810">
            <v>69.570000000000007</v>
          </cell>
          <cell r="H1810">
            <v>170.505</v>
          </cell>
          <cell r="AK1810">
            <v>18.070140000000002</v>
          </cell>
          <cell r="AL1810">
            <v>108.54048271420298</v>
          </cell>
          <cell r="AN1810">
            <v>0</v>
          </cell>
          <cell r="AO1810">
            <v>6.2613000000000003</v>
          </cell>
          <cell r="AP1810">
            <v>1739.2500000000002</v>
          </cell>
          <cell r="AQ1810">
            <v>9.7398000000000025</v>
          </cell>
          <cell r="BG1810" t="b">
            <v>0</v>
          </cell>
          <cell r="BO1810" t="b">
            <v>0</v>
          </cell>
          <cell r="CA1810" t="b">
            <v>0</v>
          </cell>
          <cell r="CB1810" t="b">
            <v>0</v>
          </cell>
          <cell r="CD1810" t="b">
            <v>0</v>
          </cell>
          <cell r="CE1810" t="b">
            <v>0</v>
          </cell>
          <cell r="CG1810" t="b">
            <v>0</v>
          </cell>
          <cell r="CH1810" t="b">
            <v>0</v>
          </cell>
          <cell r="CP1810" t="str">
            <v>ECWCHBPC</v>
          </cell>
          <cell r="CT1810" t="b">
            <v>0</v>
          </cell>
          <cell r="CV1810" t="b">
            <v>0</v>
          </cell>
          <cell r="CX1810" t="b">
            <v>0</v>
          </cell>
          <cell r="CZ1810" t="b">
            <v>0</v>
          </cell>
          <cell r="DB1810" t="b">
            <v>0</v>
          </cell>
          <cell r="DD1810" t="b">
            <v>0</v>
          </cell>
          <cell r="DF1810" t="b">
            <v>0</v>
          </cell>
          <cell r="DH1810" t="b">
            <v>0</v>
          </cell>
          <cell r="DJ1810" t="b">
            <v>0</v>
          </cell>
          <cell r="DL1810" t="b">
            <v>0</v>
          </cell>
          <cell r="DN1810" t="b">
            <v>0</v>
          </cell>
          <cell r="DP1810" t="b">
            <v>0</v>
          </cell>
          <cell r="DV1810">
            <v>0</v>
          </cell>
          <cell r="DX1810">
            <v>0</v>
          </cell>
          <cell r="DZ1810">
            <v>0</v>
          </cell>
          <cell r="EB1810">
            <v>0</v>
          </cell>
          <cell r="ED1810">
            <v>0</v>
          </cell>
          <cell r="EF1810">
            <v>0</v>
          </cell>
          <cell r="EJ1810">
            <v>0</v>
          </cell>
          <cell r="EL1810">
            <v>0</v>
          </cell>
          <cell r="EN1810">
            <v>0</v>
          </cell>
          <cell r="EP1810">
            <v>0</v>
          </cell>
          <cell r="ER1810">
            <v>0</v>
          </cell>
          <cell r="ET1810">
            <v>0</v>
          </cell>
          <cell r="EX1810">
            <v>0</v>
          </cell>
          <cell r="EZ1810">
            <v>0</v>
          </cell>
          <cell r="FD1810">
            <v>0</v>
          </cell>
          <cell r="FF1810">
            <v>0</v>
          </cell>
        </row>
        <row r="1811">
          <cell r="A1811" t="str">
            <v>SmallBiogasFinland</v>
          </cell>
          <cell r="B1811" t="str">
            <v>Finland</v>
          </cell>
          <cell r="G1811">
            <v>0.46500000000000002</v>
          </cell>
          <cell r="H1811">
            <v>0.77500000000000002</v>
          </cell>
          <cell r="AK1811">
            <v>0.149090625</v>
          </cell>
          <cell r="AL1811">
            <v>0.41414062500000004</v>
          </cell>
          <cell r="AN1811">
            <v>0</v>
          </cell>
          <cell r="AO1811">
            <v>4.6500000000000007E-2</v>
          </cell>
          <cell r="AP1811">
            <v>13.950000000000001</v>
          </cell>
          <cell r="AQ1811">
            <v>4.6500000000000007E-2</v>
          </cell>
          <cell r="BG1811" t="b">
            <v>0</v>
          </cell>
          <cell r="BO1811" t="b">
            <v>0</v>
          </cell>
          <cell r="CA1811" t="b">
            <v>0</v>
          </cell>
          <cell r="CB1811" t="b">
            <v>0</v>
          </cell>
          <cell r="CD1811" t="b">
            <v>0</v>
          </cell>
          <cell r="CE1811" t="b">
            <v>0</v>
          </cell>
          <cell r="CG1811" t="b">
            <v>0</v>
          </cell>
          <cell r="CH1811" t="b">
            <v>0</v>
          </cell>
          <cell r="CP1811" t="str">
            <v>ECBGAENC</v>
          </cell>
          <cell r="CT1811" t="b">
            <v>0</v>
          </cell>
          <cell r="CV1811" t="b">
            <v>0</v>
          </cell>
          <cell r="CX1811" t="b">
            <v>0</v>
          </cell>
          <cell r="CZ1811" t="b">
            <v>0</v>
          </cell>
          <cell r="DB1811" t="b">
            <v>0</v>
          </cell>
          <cell r="DD1811" t="b">
            <v>0</v>
          </cell>
          <cell r="DF1811" t="b">
            <v>0</v>
          </cell>
          <cell r="DH1811" t="b">
            <v>0</v>
          </cell>
          <cell r="DJ1811" t="b">
            <v>0</v>
          </cell>
          <cell r="DL1811" t="b">
            <v>0</v>
          </cell>
          <cell r="DN1811" t="b">
            <v>0</v>
          </cell>
          <cell r="DP1811" t="b">
            <v>0</v>
          </cell>
          <cell r="DV1811">
            <v>0</v>
          </cell>
          <cell r="DX1811">
            <v>0</v>
          </cell>
          <cell r="DZ1811">
            <v>0</v>
          </cell>
          <cell r="EB1811">
            <v>0</v>
          </cell>
          <cell r="ED1811">
            <v>0</v>
          </cell>
          <cell r="EF1811">
            <v>0</v>
          </cell>
          <cell r="EJ1811">
            <v>0</v>
          </cell>
          <cell r="EL1811">
            <v>0</v>
          </cell>
          <cell r="EN1811">
            <v>0</v>
          </cell>
          <cell r="EP1811">
            <v>0</v>
          </cell>
          <cell r="ER1811">
            <v>0</v>
          </cell>
          <cell r="ET1811">
            <v>0</v>
          </cell>
          <cell r="EX1811">
            <v>0</v>
          </cell>
          <cell r="EZ1811">
            <v>0</v>
          </cell>
          <cell r="FD1811">
            <v>0</v>
          </cell>
          <cell r="FF1811">
            <v>0</v>
          </cell>
        </row>
        <row r="1812">
          <cell r="A1812" t="str">
            <v>SmallDieselFinland</v>
          </cell>
          <cell r="B1812" t="str">
            <v>Finland</v>
          </cell>
          <cell r="G1812">
            <v>39.753999999999998</v>
          </cell>
          <cell r="H1812">
            <v>46.710949999999997</v>
          </cell>
          <cell r="AK1812">
            <v>15.10652</v>
          </cell>
          <cell r="AL1812">
            <v>20.856439174999998</v>
          </cell>
          <cell r="AN1812">
            <v>0</v>
          </cell>
          <cell r="AO1812">
            <v>3.9754</v>
          </cell>
          <cell r="AP1812">
            <v>1391.3899999999999</v>
          </cell>
          <cell r="AQ1812">
            <v>3.9754</v>
          </cell>
          <cell r="BG1812" t="b">
            <v>0</v>
          </cell>
          <cell r="BO1812" t="b">
            <v>0</v>
          </cell>
          <cell r="CA1812" t="b">
            <v>0</v>
          </cell>
          <cell r="CB1812" t="b">
            <v>0</v>
          </cell>
          <cell r="CD1812" t="b">
            <v>0</v>
          </cell>
          <cell r="CE1812" t="b">
            <v>0</v>
          </cell>
          <cell r="CG1812" t="b">
            <v>0</v>
          </cell>
          <cell r="CH1812" t="b">
            <v>0</v>
          </cell>
          <cell r="CP1812" t="e">
            <v>#N/A</v>
          </cell>
          <cell r="CT1812" t="b">
            <v>0</v>
          </cell>
          <cell r="CV1812" t="b">
            <v>0</v>
          </cell>
          <cell r="CX1812" t="b">
            <v>0</v>
          </cell>
          <cell r="CZ1812" t="b">
            <v>0</v>
          </cell>
          <cell r="DB1812" t="b">
            <v>0</v>
          </cell>
          <cell r="DD1812" t="b">
            <v>0</v>
          </cell>
          <cell r="DF1812" t="b">
            <v>0</v>
          </cell>
          <cell r="DH1812" t="b">
            <v>0</v>
          </cell>
          <cell r="DJ1812" t="b">
            <v>0</v>
          </cell>
          <cell r="DL1812" t="b">
            <v>0</v>
          </cell>
          <cell r="DN1812" t="b">
            <v>0</v>
          </cell>
          <cell r="DP1812" t="b">
            <v>0</v>
          </cell>
          <cell r="DV1812">
            <v>0</v>
          </cell>
          <cell r="DX1812">
            <v>0</v>
          </cell>
          <cell r="DZ1812">
            <v>0</v>
          </cell>
          <cell r="EB1812">
            <v>0</v>
          </cell>
          <cell r="ED1812">
            <v>0</v>
          </cell>
          <cell r="EF1812">
            <v>0</v>
          </cell>
          <cell r="EJ1812">
            <v>0</v>
          </cell>
          <cell r="EL1812">
            <v>0</v>
          </cell>
          <cell r="EN1812">
            <v>0</v>
          </cell>
          <cell r="EP1812">
            <v>0</v>
          </cell>
          <cell r="ER1812">
            <v>0</v>
          </cell>
          <cell r="ET1812">
            <v>0</v>
          </cell>
          <cell r="EX1812">
            <v>0</v>
          </cell>
          <cell r="EZ1812">
            <v>0</v>
          </cell>
          <cell r="FD1812">
            <v>0</v>
          </cell>
          <cell r="FF1812">
            <v>0</v>
          </cell>
        </row>
        <row r="1813">
          <cell r="A1813" t="str">
            <v>SmallDieselFinland</v>
          </cell>
          <cell r="B1813" t="str">
            <v>Finland</v>
          </cell>
          <cell r="G1813">
            <v>39.833999999999996</v>
          </cell>
          <cell r="H1813">
            <v>46.804949999999998</v>
          </cell>
          <cell r="AK1813">
            <v>15.136919999999998</v>
          </cell>
          <cell r="AL1813">
            <v>20.898410175000002</v>
          </cell>
          <cell r="AN1813">
            <v>0</v>
          </cell>
          <cell r="AO1813">
            <v>3.9833999999999996</v>
          </cell>
          <cell r="AP1813">
            <v>1394.1899999999998</v>
          </cell>
          <cell r="AQ1813">
            <v>3.9833999999999996</v>
          </cell>
          <cell r="BG1813" t="b">
            <v>0</v>
          </cell>
          <cell r="BO1813" t="b">
            <v>0</v>
          </cell>
          <cell r="CA1813" t="b">
            <v>0</v>
          </cell>
          <cell r="CB1813" t="b">
            <v>0</v>
          </cell>
          <cell r="CD1813" t="b">
            <v>0</v>
          </cell>
          <cell r="CE1813" t="b">
            <v>0</v>
          </cell>
          <cell r="CG1813" t="b">
            <v>0</v>
          </cell>
          <cell r="CH1813" t="b">
            <v>0</v>
          </cell>
          <cell r="CP1813" t="e">
            <v>#N/A</v>
          </cell>
          <cell r="CT1813" t="b">
            <v>0</v>
          </cell>
          <cell r="CV1813" t="b">
            <v>0</v>
          </cell>
          <cell r="CX1813" t="b">
            <v>0</v>
          </cell>
          <cell r="CZ1813" t="b">
            <v>0</v>
          </cell>
          <cell r="DB1813" t="b">
            <v>0</v>
          </cell>
          <cell r="DD1813" t="b">
            <v>0</v>
          </cell>
          <cell r="DF1813" t="b">
            <v>0</v>
          </cell>
          <cell r="DH1813" t="b">
            <v>0</v>
          </cell>
          <cell r="DJ1813" t="b">
            <v>0</v>
          </cell>
          <cell r="DL1813" t="b">
            <v>0</v>
          </cell>
          <cell r="DN1813" t="b">
            <v>0</v>
          </cell>
          <cell r="DP1813" t="b">
            <v>0</v>
          </cell>
          <cell r="DV1813">
            <v>0</v>
          </cell>
          <cell r="DX1813">
            <v>0</v>
          </cell>
          <cell r="DZ1813">
            <v>0</v>
          </cell>
          <cell r="EB1813">
            <v>0</v>
          </cell>
          <cell r="ED1813">
            <v>0</v>
          </cell>
          <cell r="EF1813">
            <v>0</v>
          </cell>
          <cell r="EJ1813">
            <v>0</v>
          </cell>
          <cell r="EL1813">
            <v>0</v>
          </cell>
          <cell r="EN1813">
            <v>0</v>
          </cell>
          <cell r="EP1813">
            <v>0</v>
          </cell>
          <cell r="ER1813">
            <v>0</v>
          </cell>
          <cell r="ET1813">
            <v>0</v>
          </cell>
          <cell r="EX1813">
            <v>0</v>
          </cell>
          <cell r="EZ1813">
            <v>0</v>
          </cell>
          <cell r="FD1813">
            <v>0</v>
          </cell>
          <cell r="FF1813">
            <v>0</v>
          </cell>
        </row>
        <row r="1814">
          <cell r="A1814" t="str">
            <v>SmallOilCHPFinland</v>
          </cell>
          <cell r="B1814" t="str">
            <v>Finland</v>
          </cell>
          <cell r="G1814">
            <v>100.65</v>
          </cell>
          <cell r="H1814">
            <v>195.66</v>
          </cell>
          <cell r="AK1814">
            <v>28.550159999999998</v>
          </cell>
          <cell r="AL1814">
            <v>107.89096719645165</v>
          </cell>
          <cell r="AN1814">
            <v>0</v>
          </cell>
          <cell r="AO1814">
            <v>8.0520000000000014</v>
          </cell>
          <cell r="AP1814">
            <v>2013</v>
          </cell>
          <cell r="AQ1814">
            <v>14.091000000000003</v>
          </cell>
          <cell r="BG1814" t="b">
            <v>0</v>
          </cell>
          <cell r="BO1814" t="b">
            <v>0</v>
          </cell>
          <cell r="CA1814" t="b">
            <v>0</v>
          </cell>
          <cell r="CB1814" t="b">
            <v>0</v>
          </cell>
          <cell r="CD1814" t="b">
            <v>0</v>
          </cell>
          <cell r="CE1814" t="b">
            <v>0</v>
          </cell>
          <cell r="CG1814" t="b">
            <v>0</v>
          </cell>
          <cell r="CH1814" t="b">
            <v>0</v>
          </cell>
          <cell r="CP1814" t="e">
            <v>#N/A</v>
          </cell>
          <cell r="CT1814" t="b">
            <v>0</v>
          </cell>
          <cell r="CV1814" t="b">
            <v>0</v>
          </cell>
          <cell r="CX1814" t="b">
            <v>0</v>
          </cell>
          <cell r="CZ1814" t="b">
            <v>0</v>
          </cell>
          <cell r="DB1814" t="b">
            <v>0</v>
          </cell>
          <cell r="DD1814" t="b">
            <v>0</v>
          </cell>
          <cell r="DF1814" t="b">
            <v>0</v>
          </cell>
          <cell r="DH1814" t="b">
            <v>0</v>
          </cell>
          <cell r="DJ1814" t="b">
            <v>0</v>
          </cell>
          <cell r="DL1814" t="b">
            <v>0</v>
          </cell>
          <cell r="DN1814" t="b">
            <v>0</v>
          </cell>
          <cell r="DP1814" t="b">
            <v>0</v>
          </cell>
          <cell r="DV1814">
            <v>0</v>
          </cell>
          <cell r="DX1814">
            <v>0</v>
          </cell>
          <cell r="DZ1814">
            <v>0</v>
          </cell>
          <cell r="EB1814">
            <v>0</v>
          </cell>
          <cell r="ED1814">
            <v>0</v>
          </cell>
          <cell r="EF1814">
            <v>0</v>
          </cell>
          <cell r="EJ1814">
            <v>0</v>
          </cell>
          <cell r="EL1814">
            <v>0</v>
          </cell>
          <cell r="EN1814">
            <v>0</v>
          </cell>
          <cell r="EP1814">
            <v>0</v>
          </cell>
          <cell r="ER1814">
            <v>0</v>
          </cell>
          <cell r="ET1814">
            <v>0</v>
          </cell>
          <cell r="EX1814">
            <v>0</v>
          </cell>
          <cell r="EZ1814">
            <v>0</v>
          </cell>
          <cell r="FD1814">
            <v>0</v>
          </cell>
          <cell r="FF1814">
            <v>0</v>
          </cell>
        </row>
        <row r="1815">
          <cell r="A1815" t="str">
            <v>SmallOilCHPFinland</v>
          </cell>
          <cell r="B1815" t="str">
            <v>Finland</v>
          </cell>
          <cell r="G1815">
            <v>99.449999999999989</v>
          </cell>
          <cell r="H1815">
            <v>195.66</v>
          </cell>
          <cell r="AK1815">
            <v>28.151159999999997</v>
          </cell>
          <cell r="AL1815">
            <v>108.96595227793044</v>
          </cell>
          <cell r="AN1815">
            <v>0</v>
          </cell>
          <cell r="AO1815">
            <v>7.9559999999999995</v>
          </cell>
          <cell r="AP1815">
            <v>1988.9999999999998</v>
          </cell>
          <cell r="AQ1815">
            <v>13.923</v>
          </cell>
          <cell r="BG1815" t="b">
            <v>0</v>
          </cell>
          <cell r="BO1815" t="b">
            <v>0</v>
          </cell>
          <cell r="CA1815" t="b">
            <v>0</v>
          </cell>
          <cell r="CB1815" t="b">
            <v>0</v>
          </cell>
          <cell r="CD1815" t="b">
            <v>0</v>
          </cell>
          <cell r="CE1815" t="b">
            <v>0</v>
          </cell>
          <cell r="CG1815" t="b">
            <v>0</v>
          </cell>
          <cell r="CH1815" t="b">
            <v>0</v>
          </cell>
          <cell r="CP1815" t="e">
            <v>#N/A</v>
          </cell>
          <cell r="CT1815" t="b">
            <v>0</v>
          </cell>
          <cell r="CV1815" t="b">
            <v>0</v>
          </cell>
          <cell r="CX1815" t="b">
            <v>0</v>
          </cell>
          <cell r="CZ1815" t="b">
            <v>0</v>
          </cell>
          <cell r="DB1815" t="b">
            <v>0</v>
          </cell>
          <cell r="DD1815" t="b">
            <v>0</v>
          </cell>
          <cell r="DF1815" t="b">
            <v>0</v>
          </cell>
          <cell r="DH1815" t="b">
            <v>0</v>
          </cell>
          <cell r="DJ1815" t="b">
            <v>0</v>
          </cell>
          <cell r="DL1815" t="b">
            <v>0</v>
          </cell>
          <cell r="DN1815" t="b">
            <v>0</v>
          </cell>
          <cell r="DP1815" t="b">
            <v>0</v>
          </cell>
          <cell r="DV1815">
            <v>0</v>
          </cell>
          <cell r="DX1815">
            <v>0</v>
          </cell>
          <cell r="DZ1815">
            <v>0</v>
          </cell>
          <cell r="EB1815">
            <v>0</v>
          </cell>
          <cell r="ED1815">
            <v>0</v>
          </cell>
          <cell r="EF1815">
            <v>0</v>
          </cell>
          <cell r="EJ1815">
            <v>0</v>
          </cell>
          <cell r="EL1815">
            <v>0</v>
          </cell>
          <cell r="EN1815">
            <v>0</v>
          </cell>
          <cell r="EP1815">
            <v>0</v>
          </cell>
          <cell r="ER1815">
            <v>0</v>
          </cell>
          <cell r="ET1815">
            <v>0</v>
          </cell>
          <cell r="EX1815">
            <v>0</v>
          </cell>
          <cell r="EZ1815">
            <v>0</v>
          </cell>
          <cell r="FD1815">
            <v>0</v>
          </cell>
          <cell r="FF1815">
            <v>0</v>
          </cell>
        </row>
        <row r="1816">
          <cell r="A1816" t="str">
            <v>SmallNGGMFinland</v>
          </cell>
          <cell r="B1816" t="str">
            <v>Finland</v>
          </cell>
          <cell r="G1816">
            <v>27.83</v>
          </cell>
          <cell r="H1816">
            <v>34.091749999999998</v>
          </cell>
          <cell r="AK1816">
            <v>10.5754</v>
          </cell>
          <cell r="AL1816">
            <v>15.869709624999999</v>
          </cell>
          <cell r="AN1816">
            <v>0</v>
          </cell>
          <cell r="AO1816">
            <v>2.7829999999999999</v>
          </cell>
          <cell r="AP1816">
            <v>834.9</v>
          </cell>
          <cell r="AQ1816">
            <v>2.7829999999999999</v>
          </cell>
          <cell r="BG1816" t="b">
            <v>0</v>
          </cell>
          <cell r="BO1816" t="b">
            <v>0</v>
          </cell>
          <cell r="CA1816" t="b">
            <v>0</v>
          </cell>
          <cell r="CB1816" t="b">
            <v>0</v>
          </cell>
          <cell r="CD1816" t="b">
            <v>0</v>
          </cell>
          <cell r="CE1816" t="b">
            <v>0</v>
          </cell>
          <cell r="CG1816" t="b">
            <v>0</v>
          </cell>
          <cell r="CH1816" t="b">
            <v>0</v>
          </cell>
          <cell r="CP1816" t="e">
            <v>#N/A</v>
          </cell>
          <cell r="CT1816" t="b">
            <v>0</v>
          </cell>
          <cell r="CV1816" t="b">
            <v>0</v>
          </cell>
          <cell r="CX1816" t="b">
            <v>0</v>
          </cell>
          <cell r="CZ1816" t="b">
            <v>0</v>
          </cell>
          <cell r="DB1816" t="b">
            <v>0</v>
          </cell>
          <cell r="DD1816" t="b">
            <v>0</v>
          </cell>
          <cell r="DF1816" t="b">
            <v>0</v>
          </cell>
          <cell r="DH1816" t="b">
            <v>0</v>
          </cell>
          <cell r="DJ1816" t="b">
            <v>0</v>
          </cell>
          <cell r="DL1816" t="b">
            <v>0</v>
          </cell>
          <cell r="DN1816" t="b">
            <v>0</v>
          </cell>
          <cell r="DP1816" t="b">
            <v>0</v>
          </cell>
          <cell r="DV1816">
            <v>0</v>
          </cell>
          <cell r="DX1816">
            <v>0</v>
          </cell>
          <cell r="DZ1816">
            <v>0</v>
          </cell>
          <cell r="EB1816">
            <v>0</v>
          </cell>
          <cell r="ED1816">
            <v>0</v>
          </cell>
          <cell r="EF1816">
            <v>0</v>
          </cell>
          <cell r="EJ1816">
            <v>0</v>
          </cell>
          <cell r="EL1816">
            <v>0</v>
          </cell>
          <cell r="EN1816">
            <v>0</v>
          </cell>
          <cell r="EP1816">
            <v>0</v>
          </cell>
          <cell r="ER1816">
            <v>0</v>
          </cell>
          <cell r="ET1816">
            <v>0</v>
          </cell>
          <cell r="EX1816">
            <v>0</v>
          </cell>
          <cell r="EZ1816">
            <v>0</v>
          </cell>
          <cell r="FD1816">
            <v>0</v>
          </cell>
          <cell r="FF1816">
            <v>0</v>
          </cell>
        </row>
        <row r="1817">
          <cell r="A1817" t="str">
            <v>SmallNGGMFinland</v>
          </cell>
          <cell r="B1817" t="str">
            <v>Finland</v>
          </cell>
          <cell r="G1817">
            <v>20.73</v>
          </cell>
          <cell r="H1817">
            <v>25.39425</v>
          </cell>
          <cell r="AK1817">
            <v>7.8774000000000006</v>
          </cell>
          <cell r="AL1817">
            <v>11.821023374999999</v>
          </cell>
          <cell r="AN1817">
            <v>0</v>
          </cell>
          <cell r="AO1817">
            <v>2.073</v>
          </cell>
          <cell r="AP1817">
            <v>621.9</v>
          </cell>
          <cell r="AQ1817">
            <v>2.073</v>
          </cell>
          <cell r="BG1817" t="b">
            <v>0</v>
          </cell>
          <cell r="BO1817" t="b">
            <v>0</v>
          </cell>
          <cell r="CA1817" t="b">
            <v>0</v>
          </cell>
          <cell r="CB1817" t="b">
            <v>0</v>
          </cell>
          <cell r="CD1817" t="b">
            <v>0</v>
          </cell>
          <cell r="CE1817" t="b">
            <v>0</v>
          </cell>
          <cell r="CG1817" t="b">
            <v>0</v>
          </cell>
          <cell r="CH1817" t="b">
            <v>0</v>
          </cell>
          <cell r="CP1817" t="e">
            <v>#N/A</v>
          </cell>
          <cell r="CT1817" t="b">
            <v>0</v>
          </cell>
          <cell r="CV1817" t="b">
            <v>0</v>
          </cell>
          <cell r="CX1817" t="b">
            <v>0</v>
          </cell>
          <cell r="CZ1817" t="b">
            <v>0</v>
          </cell>
          <cell r="DB1817" t="b">
            <v>0</v>
          </cell>
          <cell r="DD1817" t="b">
            <v>0</v>
          </cell>
          <cell r="DF1817" t="b">
            <v>0</v>
          </cell>
          <cell r="DH1817" t="b">
            <v>0</v>
          </cell>
          <cell r="DJ1817" t="b">
            <v>0</v>
          </cell>
          <cell r="DL1817" t="b">
            <v>0</v>
          </cell>
          <cell r="DN1817" t="b">
            <v>0</v>
          </cell>
          <cell r="DP1817" t="b">
            <v>0</v>
          </cell>
          <cell r="DV1817">
            <v>0</v>
          </cell>
          <cell r="DX1817">
            <v>0</v>
          </cell>
          <cell r="DZ1817">
            <v>0</v>
          </cell>
          <cell r="EB1817">
            <v>0</v>
          </cell>
          <cell r="ED1817">
            <v>0</v>
          </cell>
          <cell r="EF1817">
            <v>0</v>
          </cell>
          <cell r="EJ1817">
            <v>0</v>
          </cell>
          <cell r="EL1817">
            <v>0</v>
          </cell>
          <cell r="EN1817">
            <v>0</v>
          </cell>
          <cell r="EP1817">
            <v>0</v>
          </cell>
          <cell r="ER1817">
            <v>0</v>
          </cell>
          <cell r="ET1817">
            <v>0</v>
          </cell>
          <cell r="EX1817">
            <v>0</v>
          </cell>
          <cell r="EZ1817">
            <v>0</v>
          </cell>
          <cell r="FD1817">
            <v>0</v>
          </cell>
          <cell r="FF1817">
            <v>0</v>
          </cell>
        </row>
        <row r="1818">
          <cell r="A1818" t="str">
            <v>WasteHeatFinland</v>
          </cell>
          <cell r="B1818" t="str">
            <v>Finland</v>
          </cell>
          <cell r="G1818">
            <v>0</v>
          </cell>
          <cell r="H1818">
            <v>13.75</v>
          </cell>
          <cell r="AK1818">
            <v>0</v>
          </cell>
          <cell r="AL1818">
            <v>10.45</v>
          </cell>
          <cell r="AN1818">
            <v>0</v>
          </cell>
          <cell r="AO1818">
            <v>2.7225000000000001</v>
          </cell>
          <cell r="AP1818">
            <v>1373.6249999999998</v>
          </cell>
          <cell r="AQ1818">
            <v>0</v>
          </cell>
          <cell r="BG1818" t="b">
            <v>0</v>
          </cell>
          <cell r="BO1818" t="b">
            <v>0</v>
          </cell>
          <cell r="CA1818" t="b">
            <v>0</v>
          </cell>
          <cell r="CB1818" t="b">
            <v>0</v>
          </cell>
          <cell r="CD1818" t="b">
            <v>0</v>
          </cell>
          <cell r="CE1818" t="b">
            <v>0</v>
          </cell>
          <cell r="CG1818" t="b">
            <v>0</v>
          </cell>
          <cell r="CH1818" t="b">
            <v>0</v>
          </cell>
          <cell r="CP1818" t="str">
            <v>EHWSTBOC</v>
          </cell>
          <cell r="CT1818" t="b">
            <v>0</v>
          </cell>
          <cell r="CV1818" t="b">
            <v>0</v>
          </cell>
          <cell r="CX1818" t="b">
            <v>0</v>
          </cell>
          <cell r="CZ1818" t="b">
            <v>0</v>
          </cell>
          <cell r="DB1818" t="b">
            <v>0</v>
          </cell>
          <cell r="DD1818" t="b">
            <v>0</v>
          </cell>
          <cell r="DF1818" t="b">
            <v>0</v>
          </cell>
          <cell r="DH1818" t="b">
            <v>0</v>
          </cell>
          <cell r="DJ1818" t="b">
            <v>0</v>
          </cell>
          <cell r="DL1818" t="b">
            <v>0</v>
          </cell>
          <cell r="DN1818" t="b">
            <v>0</v>
          </cell>
          <cell r="DP1818" t="b">
            <v>0</v>
          </cell>
          <cell r="DV1818">
            <v>0</v>
          </cell>
          <cell r="DX1818">
            <v>0</v>
          </cell>
          <cell r="DZ1818">
            <v>0</v>
          </cell>
          <cell r="EB1818">
            <v>0</v>
          </cell>
          <cell r="ED1818">
            <v>0</v>
          </cell>
          <cell r="EF1818">
            <v>0</v>
          </cell>
          <cell r="EJ1818">
            <v>0</v>
          </cell>
          <cell r="EL1818">
            <v>0</v>
          </cell>
          <cell r="EN1818">
            <v>0</v>
          </cell>
          <cell r="EP1818">
            <v>0</v>
          </cell>
          <cell r="ER1818">
            <v>0</v>
          </cell>
          <cell r="ET1818">
            <v>0</v>
          </cell>
          <cell r="EX1818">
            <v>0</v>
          </cell>
          <cell r="EZ1818">
            <v>0</v>
          </cell>
          <cell r="FD1818">
            <v>0</v>
          </cell>
          <cell r="FF1818">
            <v>0</v>
          </cell>
        </row>
        <row r="1819">
          <cell r="A1819" t="str">
            <v>ICHPFinland</v>
          </cell>
          <cell r="B1819" t="str">
            <v>Finland</v>
          </cell>
          <cell r="G1819">
            <v>2820</v>
          </cell>
          <cell r="H1819">
            <v>0</v>
          </cell>
          <cell r="N1819">
            <v>12268</v>
          </cell>
          <cell r="AK1819">
            <v>2820</v>
          </cell>
          <cell r="AL1819">
            <v>0</v>
          </cell>
          <cell r="AN1819">
            <v>0</v>
          </cell>
          <cell r="AO1819">
            <v>0</v>
          </cell>
          <cell r="AP1819">
            <v>0</v>
          </cell>
          <cell r="AQ1819">
            <v>0</v>
          </cell>
          <cell r="BG1819" t="b">
            <v>0</v>
          </cell>
          <cell r="BO1819" t="b">
            <v>0</v>
          </cell>
          <cell r="CA1819" t="b">
            <v>0</v>
          </cell>
          <cell r="CB1819" t="b">
            <v>0</v>
          </cell>
          <cell r="CD1819" t="b">
            <v>0</v>
          </cell>
          <cell r="CE1819" t="b">
            <v>0</v>
          </cell>
          <cell r="CG1819" t="b">
            <v>0</v>
          </cell>
          <cell r="CH1819" t="b">
            <v>0</v>
          </cell>
          <cell r="CP1819">
            <v>0</v>
          </cell>
          <cell r="CT1819" t="b">
            <v>0</v>
          </cell>
          <cell r="CV1819" t="b">
            <v>0</v>
          </cell>
          <cell r="CX1819" t="b">
            <v>0</v>
          </cell>
          <cell r="CZ1819" t="b">
            <v>0</v>
          </cell>
          <cell r="DB1819" t="b">
            <v>0</v>
          </cell>
          <cell r="DD1819" t="b">
            <v>0</v>
          </cell>
          <cell r="DF1819" t="b">
            <v>0</v>
          </cell>
          <cell r="DH1819" t="b">
            <v>0</v>
          </cell>
          <cell r="DJ1819" t="b">
            <v>0</v>
          </cell>
          <cell r="DL1819" t="b">
            <v>0</v>
          </cell>
          <cell r="DN1819" t="b">
            <v>0</v>
          </cell>
          <cell r="DP1819" t="b">
            <v>0</v>
          </cell>
          <cell r="DV1819">
            <v>0</v>
          </cell>
          <cell r="DX1819">
            <v>0</v>
          </cell>
          <cell r="DZ1819">
            <v>0</v>
          </cell>
          <cell r="EB1819">
            <v>0</v>
          </cell>
          <cell r="ED1819">
            <v>0</v>
          </cell>
          <cell r="EF1819">
            <v>0</v>
          </cell>
          <cell r="EJ1819">
            <v>0</v>
          </cell>
          <cell r="EL1819">
            <v>0</v>
          </cell>
          <cell r="EN1819">
            <v>0</v>
          </cell>
          <cell r="EP1819">
            <v>0</v>
          </cell>
          <cell r="ER1819">
            <v>0</v>
          </cell>
          <cell r="ET1819">
            <v>0</v>
          </cell>
          <cell r="EX1819">
            <v>0</v>
          </cell>
          <cell r="EZ1819">
            <v>0</v>
          </cell>
          <cell r="FD1819">
            <v>0</v>
          </cell>
          <cell r="FF1819">
            <v>0</v>
          </cell>
        </row>
        <row r="1820">
          <cell r="A1820" t="str">
            <v>ICHPFinland</v>
          </cell>
          <cell r="B1820" t="str">
            <v>Finland</v>
          </cell>
          <cell r="G1820">
            <v>3000</v>
          </cell>
          <cell r="H1820">
            <v>0</v>
          </cell>
          <cell r="N1820">
            <v>12972</v>
          </cell>
          <cell r="AK1820">
            <v>3000</v>
          </cell>
          <cell r="AL1820">
            <v>0</v>
          </cell>
          <cell r="AN1820">
            <v>0</v>
          </cell>
          <cell r="AO1820">
            <v>0</v>
          </cell>
          <cell r="AP1820">
            <v>0</v>
          </cell>
          <cell r="AQ1820">
            <v>0</v>
          </cell>
          <cell r="BG1820" t="b">
            <v>0</v>
          </cell>
          <cell r="BO1820" t="b">
            <v>0</v>
          </cell>
          <cell r="CA1820" t="b">
            <v>0</v>
          </cell>
          <cell r="CB1820" t="b">
            <v>0</v>
          </cell>
          <cell r="CD1820" t="b">
            <v>0</v>
          </cell>
          <cell r="CE1820" t="b">
            <v>0</v>
          </cell>
          <cell r="CG1820" t="b">
            <v>0</v>
          </cell>
          <cell r="CH1820" t="b">
            <v>0</v>
          </cell>
          <cell r="CP1820">
            <v>0</v>
          </cell>
          <cell r="CT1820" t="b">
            <v>0</v>
          </cell>
          <cell r="CV1820" t="b">
            <v>0</v>
          </cell>
          <cell r="CX1820" t="b">
            <v>0</v>
          </cell>
          <cell r="CZ1820" t="b">
            <v>0</v>
          </cell>
          <cell r="DB1820" t="b">
            <v>0</v>
          </cell>
          <cell r="DD1820" t="b">
            <v>0</v>
          </cell>
          <cell r="DF1820" t="b">
            <v>0</v>
          </cell>
          <cell r="DH1820" t="b">
            <v>0</v>
          </cell>
          <cell r="DJ1820" t="b">
            <v>0</v>
          </cell>
          <cell r="DL1820" t="b">
            <v>0</v>
          </cell>
          <cell r="DN1820" t="b">
            <v>0</v>
          </cell>
          <cell r="DP1820" t="b">
            <v>0</v>
          </cell>
          <cell r="DV1820">
            <v>0</v>
          </cell>
          <cell r="DX1820">
            <v>0</v>
          </cell>
          <cell r="DZ1820">
            <v>0</v>
          </cell>
          <cell r="EB1820">
            <v>0</v>
          </cell>
          <cell r="ED1820">
            <v>0</v>
          </cell>
          <cell r="EF1820">
            <v>0</v>
          </cell>
          <cell r="EJ1820">
            <v>0</v>
          </cell>
          <cell r="EL1820">
            <v>0</v>
          </cell>
          <cell r="EN1820">
            <v>0</v>
          </cell>
          <cell r="EP1820">
            <v>0</v>
          </cell>
          <cell r="ER1820">
            <v>0</v>
          </cell>
          <cell r="ET1820">
            <v>0</v>
          </cell>
          <cell r="EX1820">
            <v>0</v>
          </cell>
          <cell r="EZ1820">
            <v>0</v>
          </cell>
          <cell r="FD1820">
            <v>0</v>
          </cell>
          <cell r="FF1820">
            <v>0</v>
          </cell>
        </row>
        <row r="1821">
          <cell r="A1821" t="str">
            <v>ProcessHeatFinland</v>
          </cell>
          <cell r="B1821" t="str">
            <v>Finland</v>
          </cell>
          <cell r="G1821">
            <v>0</v>
          </cell>
          <cell r="H1821">
            <v>2117.5333333333333</v>
          </cell>
          <cell r="N1821">
            <v>12705.199999999999</v>
          </cell>
          <cell r="AK1821">
            <v>0</v>
          </cell>
          <cell r="AL1821">
            <v>0</v>
          </cell>
          <cell r="AN1821">
            <v>0</v>
          </cell>
          <cell r="AO1821">
            <v>0</v>
          </cell>
          <cell r="AP1821">
            <v>0</v>
          </cell>
          <cell r="AQ1821">
            <v>0</v>
          </cell>
          <cell r="BG1821" t="b">
            <v>0</v>
          </cell>
          <cell r="BO1821" t="b">
            <v>0</v>
          </cell>
          <cell r="CA1821" t="b">
            <v>0</v>
          </cell>
          <cell r="CB1821" t="b">
            <v>0</v>
          </cell>
          <cell r="CD1821" t="b">
            <v>0</v>
          </cell>
          <cell r="CE1821" t="b">
            <v>0</v>
          </cell>
          <cell r="CG1821" t="b">
            <v>0</v>
          </cell>
          <cell r="CH1821" t="b">
            <v>0</v>
          </cell>
          <cell r="CP1821">
            <v>0</v>
          </cell>
          <cell r="CT1821" t="b">
            <v>0</v>
          </cell>
          <cell r="CV1821" t="b">
            <v>0</v>
          </cell>
          <cell r="CX1821" t="b">
            <v>0</v>
          </cell>
          <cell r="CZ1821" t="b">
            <v>0</v>
          </cell>
          <cell r="DB1821" t="b">
            <v>0</v>
          </cell>
          <cell r="DD1821" t="b">
            <v>0</v>
          </cell>
          <cell r="DF1821" t="b">
            <v>0</v>
          </cell>
          <cell r="DH1821" t="b">
            <v>0</v>
          </cell>
          <cell r="DJ1821" t="b">
            <v>0</v>
          </cell>
          <cell r="DL1821" t="b">
            <v>0</v>
          </cell>
          <cell r="DN1821" t="b">
            <v>0</v>
          </cell>
          <cell r="DP1821" t="b">
            <v>0</v>
          </cell>
          <cell r="DV1821">
            <v>0</v>
          </cell>
          <cell r="DX1821">
            <v>0</v>
          </cell>
          <cell r="DZ1821">
            <v>0</v>
          </cell>
          <cell r="EB1821">
            <v>0</v>
          </cell>
          <cell r="ED1821">
            <v>0</v>
          </cell>
          <cell r="EF1821">
            <v>0</v>
          </cell>
          <cell r="EJ1821">
            <v>0</v>
          </cell>
          <cell r="EL1821">
            <v>0</v>
          </cell>
          <cell r="EN1821">
            <v>0</v>
          </cell>
          <cell r="EP1821">
            <v>0</v>
          </cell>
          <cell r="ER1821">
            <v>0</v>
          </cell>
          <cell r="ET1821">
            <v>0</v>
          </cell>
          <cell r="EX1821">
            <v>0</v>
          </cell>
          <cell r="EZ1821">
            <v>0</v>
          </cell>
          <cell r="FD1821">
            <v>0</v>
          </cell>
          <cell r="FF1821">
            <v>0</v>
          </cell>
        </row>
        <row r="1822">
          <cell r="A1822" t="str">
            <v>ProcessHeatFinland</v>
          </cell>
          <cell r="B1822" t="str">
            <v>Finland</v>
          </cell>
          <cell r="G1822">
            <v>0</v>
          </cell>
          <cell r="H1822">
            <v>2117.5333333333333</v>
          </cell>
          <cell r="N1822">
            <v>12705.199999999999</v>
          </cell>
          <cell r="AK1822">
            <v>0</v>
          </cell>
          <cell r="AL1822">
            <v>0</v>
          </cell>
          <cell r="AN1822">
            <v>0</v>
          </cell>
          <cell r="AO1822">
            <v>0</v>
          </cell>
          <cell r="AP1822">
            <v>0</v>
          </cell>
          <cell r="AQ1822">
            <v>0</v>
          </cell>
          <cell r="BG1822" t="b">
            <v>0</v>
          </cell>
          <cell r="BO1822" t="b">
            <v>0</v>
          </cell>
          <cell r="CA1822" t="b">
            <v>0</v>
          </cell>
          <cell r="CB1822" t="b">
            <v>0</v>
          </cell>
          <cell r="CD1822" t="b">
            <v>0</v>
          </cell>
          <cell r="CE1822" t="b">
            <v>0</v>
          </cell>
          <cell r="CG1822" t="b">
            <v>0</v>
          </cell>
          <cell r="CH1822" t="b">
            <v>0</v>
          </cell>
          <cell r="CP1822">
            <v>0</v>
          </cell>
          <cell r="CT1822" t="b">
            <v>0</v>
          </cell>
          <cell r="CV1822" t="b">
            <v>0</v>
          </cell>
          <cell r="CX1822" t="b">
            <v>0</v>
          </cell>
          <cell r="CZ1822" t="b">
            <v>0</v>
          </cell>
          <cell r="DB1822" t="b">
            <v>0</v>
          </cell>
          <cell r="DD1822" t="b">
            <v>0</v>
          </cell>
          <cell r="DF1822" t="b">
            <v>0</v>
          </cell>
          <cell r="DH1822" t="b">
            <v>0</v>
          </cell>
          <cell r="DJ1822" t="b">
            <v>0</v>
          </cell>
          <cell r="DL1822" t="b">
            <v>0</v>
          </cell>
          <cell r="DN1822" t="b">
            <v>0</v>
          </cell>
          <cell r="DP1822" t="b">
            <v>0</v>
          </cell>
          <cell r="DV1822">
            <v>0</v>
          </cell>
          <cell r="DX1822">
            <v>0</v>
          </cell>
          <cell r="DZ1822">
            <v>0</v>
          </cell>
          <cell r="EB1822">
            <v>0</v>
          </cell>
          <cell r="ED1822">
            <v>0</v>
          </cell>
          <cell r="EF1822">
            <v>0</v>
          </cell>
          <cell r="EJ1822">
            <v>0</v>
          </cell>
          <cell r="EL1822">
            <v>0</v>
          </cell>
          <cell r="EN1822">
            <v>0</v>
          </cell>
          <cell r="EP1822">
            <v>0</v>
          </cell>
          <cell r="ER1822">
            <v>0</v>
          </cell>
          <cell r="ET1822">
            <v>0</v>
          </cell>
          <cell r="EX1822">
            <v>0</v>
          </cell>
          <cell r="EZ1822">
            <v>0</v>
          </cell>
          <cell r="FD1822">
            <v>0</v>
          </cell>
          <cell r="FF1822">
            <v>0</v>
          </cell>
        </row>
        <row r="1823">
          <cell r="A1823" t="str">
            <v>HydroFinlandR</v>
          </cell>
          <cell r="B1823" t="str">
            <v>Finland</v>
          </cell>
          <cell r="G1823">
            <v>2978</v>
          </cell>
          <cell r="H1823">
            <v>0</v>
          </cell>
          <cell r="N1823">
            <v>13045</v>
          </cell>
          <cell r="AK1823">
            <v>2978</v>
          </cell>
          <cell r="AL1823">
            <v>0</v>
          </cell>
          <cell r="AN1823">
            <v>0</v>
          </cell>
          <cell r="AO1823">
            <v>148.9</v>
          </cell>
          <cell r="AP1823">
            <v>104230</v>
          </cell>
          <cell r="AQ1823">
            <v>178.68</v>
          </cell>
          <cell r="BG1823" t="b">
            <v>0</v>
          </cell>
          <cell r="BO1823" t="b">
            <v>0</v>
          </cell>
          <cell r="CA1823" t="b">
            <v>0</v>
          </cell>
          <cell r="CB1823" t="b">
            <v>0</v>
          </cell>
          <cell r="CD1823" t="b">
            <v>0</v>
          </cell>
          <cell r="CE1823" t="b">
            <v>0</v>
          </cell>
          <cell r="CG1823" t="b">
            <v>0</v>
          </cell>
          <cell r="CH1823" t="b">
            <v>0</v>
          </cell>
          <cell r="CP1823" t="str">
            <v>ERHYDDAM</v>
          </cell>
          <cell r="CT1823" t="b">
            <v>0</v>
          </cell>
          <cell r="CV1823" t="b">
            <v>0</v>
          </cell>
          <cell r="CX1823" t="b">
            <v>0</v>
          </cell>
          <cell r="CZ1823" t="b">
            <v>0</v>
          </cell>
          <cell r="DB1823" t="b">
            <v>0</v>
          </cell>
          <cell r="DD1823" t="b">
            <v>0</v>
          </cell>
          <cell r="DF1823" t="b">
            <v>0</v>
          </cell>
          <cell r="DH1823" t="b">
            <v>0</v>
          </cell>
          <cell r="DJ1823" t="b">
            <v>0</v>
          </cell>
          <cell r="DL1823" t="b">
            <v>0</v>
          </cell>
          <cell r="DN1823" t="b">
            <v>0</v>
          </cell>
          <cell r="DP1823" t="b">
            <v>0</v>
          </cell>
          <cell r="DV1823">
            <v>0</v>
          </cell>
          <cell r="DX1823">
            <v>0</v>
          </cell>
          <cell r="DZ1823">
            <v>0</v>
          </cell>
          <cell r="EB1823">
            <v>0</v>
          </cell>
          <cell r="ED1823">
            <v>0</v>
          </cell>
          <cell r="EF1823">
            <v>0</v>
          </cell>
          <cell r="EJ1823">
            <v>0</v>
          </cell>
          <cell r="EL1823">
            <v>0</v>
          </cell>
          <cell r="EN1823">
            <v>0</v>
          </cell>
          <cell r="EP1823">
            <v>0</v>
          </cell>
          <cell r="ER1823">
            <v>0</v>
          </cell>
          <cell r="ET1823">
            <v>0</v>
          </cell>
          <cell r="EX1823">
            <v>0</v>
          </cell>
          <cell r="EZ1823">
            <v>0</v>
          </cell>
          <cell r="FD1823">
            <v>0</v>
          </cell>
          <cell r="FF1823">
            <v>0</v>
          </cell>
        </row>
        <row r="1824">
          <cell r="A1824" t="str">
            <v>HydroFinlandR</v>
          </cell>
          <cell r="B1824" t="str">
            <v>Finland</v>
          </cell>
          <cell r="G1824">
            <v>3097</v>
          </cell>
          <cell r="H1824">
            <v>0</v>
          </cell>
          <cell r="N1824">
            <v>13400</v>
          </cell>
          <cell r="AK1824">
            <v>3097</v>
          </cell>
          <cell r="AL1824">
            <v>0</v>
          </cell>
          <cell r="AN1824">
            <v>0</v>
          </cell>
          <cell r="AO1824">
            <v>154.85000000000002</v>
          </cell>
          <cell r="AP1824">
            <v>108395</v>
          </cell>
          <cell r="AQ1824">
            <v>185.82</v>
          </cell>
          <cell r="BG1824" t="b">
            <v>0</v>
          </cell>
          <cell r="BO1824" t="b">
            <v>0</v>
          </cell>
          <cell r="CA1824" t="b">
            <v>0</v>
          </cell>
          <cell r="CB1824" t="b">
            <v>0</v>
          </cell>
          <cell r="CD1824" t="b">
            <v>0</v>
          </cell>
          <cell r="CE1824" t="b">
            <v>0</v>
          </cell>
          <cell r="CG1824" t="b">
            <v>0</v>
          </cell>
          <cell r="CH1824" t="b">
            <v>0</v>
          </cell>
          <cell r="CP1824" t="str">
            <v>ERHYDDAM</v>
          </cell>
          <cell r="CT1824" t="b">
            <v>0</v>
          </cell>
          <cell r="CV1824" t="b">
            <v>0</v>
          </cell>
          <cell r="CX1824" t="b">
            <v>0</v>
          </cell>
          <cell r="CZ1824" t="b">
            <v>0</v>
          </cell>
          <cell r="DB1824" t="b">
            <v>0</v>
          </cell>
          <cell r="DD1824" t="b">
            <v>0</v>
          </cell>
          <cell r="DF1824" t="b">
            <v>0</v>
          </cell>
          <cell r="DH1824" t="b">
            <v>0</v>
          </cell>
          <cell r="DJ1824" t="b">
            <v>0</v>
          </cell>
          <cell r="DL1824" t="b">
            <v>0</v>
          </cell>
          <cell r="DN1824" t="b">
            <v>0</v>
          </cell>
          <cell r="DP1824" t="b">
            <v>0</v>
          </cell>
          <cell r="DV1824">
            <v>0</v>
          </cell>
          <cell r="DX1824">
            <v>0</v>
          </cell>
          <cell r="DZ1824">
            <v>0</v>
          </cell>
          <cell r="EB1824">
            <v>0</v>
          </cell>
          <cell r="ED1824">
            <v>0</v>
          </cell>
          <cell r="EF1824">
            <v>0</v>
          </cell>
          <cell r="EJ1824">
            <v>0</v>
          </cell>
          <cell r="EL1824">
            <v>0</v>
          </cell>
          <cell r="EN1824">
            <v>0</v>
          </cell>
          <cell r="EP1824">
            <v>0</v>
          </cell>
          <cell r="ER1824">
            <v>0</v>
          </cell>
          <cell r="ET1824">
            <v>0</v>
          </cell>
          <cell r="EX1824">
            <v>0</v>
          </cell>
          <cell r="EZ1824">
            <v>0</v>
          </cell>
          <cell r="FD1824">
            <v>0</v>
          </cell>
          <cell r="FF1824">
            <v>0</v>
          </cell>
        </row>
        <row r="1825">
          <cell r="A1825" t="str">
            <v>HydroFinlandR</v>
          </cell>
          <cell r="B1825" t="str">
            <v>Finland</v>
          </cell>
          <cell r="G1825">
            <v>3097</v>
          </cell>
          <cell r="H1825">
            <v>0</v>
          </cell>
          <cell r="N1825">
            <v>13400</v>
          </cell>
          <cell r="AK1825">
            <v>3097</v>
          </cell>
          <cell r="AL1825">
            <v>0</v>
          </cell>
          <cell r="AN1825">
            <v>0</v>
          </cell>
          <cell r="AO1825">
            <v>154.85000000000002</v>
          </cell>
          <cell r="AP1825">
            <v>108395</v>
          </cell>
          <cell r="AQ1825">
            <v>185.82</v>
          </cell>
          <cell r="BG1825" t="b">
            <v>0</v>
          </cell>
          <cell r="BO1825" t="b">
            <v>0</v>
          </cell>
          <cell r="CA1825" t="b">
            <v>0</v>
          </cell>
          <cell r="CB1825" t="b">
            <v>0</v>
          </cell>
          <cell r="CD1825" t="b">
            <v>0</v>
          </cell>
          <cell r="CE1825" t="b">
            <v>0</v>
          </cell>
          <cell r="CG1825" t="b">
            <v>0</v>
          </cell>
          <cell r="CH1825" t="b">
            <v>0</v>
          </cell>
          <cell r="CP1825" t="str">
            <v>ERHYDDAM</v>
          </cell>
          <cell r="CT1825" t="b">
            <v>0</v>
          </cell>
          <cell r="CV1825" t="b">
            <v>0</v>
          </cell>
          <cell r="CX1825" t="b">
            <v>0</v>
          </cell>
          <cell r="CZ1825" t="b">
            <v>0</v>
          </cell>
          <cell r="DB1825" t="b">
            <v>0</v>
          </cell>
          <cell r="DD1825" t="b">
            <v>0</v>
          </cell>
          <cell r="DF1825" t="b">
            <v>0</v>
          </cell>
          <cell r="DH1825" t="b">
            <v>0</v>
          </cell>
          <cell r="DJ1825" t="b">
            <v>0</v>
          </cell>
          <cell r="DL1825" t="b">
            <v>0</v>
          </cell>
          <cell r="DN1825" t="b">
            <v>0</v>
          </cell>
          <cell r="DP1825" t="b">
            <v>0</v>
          </cell>
          <cell r="DV1825">
            <v>0</v>
          </cell>
          <cell r="DX1825">
            <v>0</v>
          </cell>
          <cell r="DZ1825">
            <v>0</v>
          </cell>
          <cell r="EB1825">
            <v>0</v>
          </cell>
          <cell r="ED1825">
            <v>0</v>
          </cell>
          <cell r="EF1825">
            <v>0</v>
          </cell>
          <cell r="EJ1825">
            <v>0</v>
          </cell>
          <cell r="EL1825">
            <v>0</v>
          </cell>
          <cell r="EN1825">
            <v>0</v>
          </cell>
          <cell r="EP1825">
            <v>0</v>
          </cell>
          <cell r="ER1825">
            <v>0</v>
          </cell>
          <cell r="ET1825">
            <v>0</v>
          </cell>
          <cell r="EX1825">
            <v>0</v>
          </cell>
          <cell r="EZ1825">
            <v>0</v>
          </cell>
          <cell r="FD1825">
            <v>0</v>
          </cell>
          <cell r="FF1825">
            <v>0</v>
          </cell>
        </row>
        <row r="1826">
          <cell r="A1826" t="str">
            <v>HydroFinlandR</v>
          </cell>
          <cell r="B1826" t="str">
            <v>Finland</v>
          </cell>
          <cell r="G1826">
            <v>3281.8955223880598</v>
          </cell>
          <cell r="H1826">
            <v>0</v>
          </cell>
          <cell r="N1826">
            <v>14200</v>
          </cell>
          <cell r="AK1826">
            <v>3281.8955223880598</v>
          </cell>
          <cell r="AL1826">
            <v>0</v>
          </cell>
          <cell r="AN1826">
            <v>0</v>
          </cell>
          <cell r="AO1826">
            <v>164.09477611940301</v>
          </cell>
          <cell r="AP1826">
            <v>114866.3432835821</v>
          </cell>
          <cell r="AQ1826">
            <v>196.91373134328359</v>
          </cell>
          <cell r="BG1826" t="b">
            <v>0</v>
          </cell>
          <cell r="BO1826" t="b">
            <v>0</v>
          </cell>
          <cell r="CA1826" t="b">
            <v>0</v>
          </cell>
          <cell r="CB1826" t="b">
            <v>0</v>
          </cell>
          <cell r="CD1826" t="b">
            <v>0</v>
          </cell>
          <cell r="CE1826" t="b">
            <v>0</v>
          </cell>
          <cell r="CG1826" t="b">
            <v>0</v>
          </cell>
          <cell r="CH1826" t="b">
            <v>0</v>
          </cell>
          <cell r="CP1826" t="str">
            <v>ERHYDDAM</v>
          </cell>
          <cell r="CT1826" t="b">
            <v>0</v>
          </cell>
          <cell r="CV1826" t="b">
            <v>0</v>
          </cell>
          <cell r="CX1826" t="b">
            <v>0</v>
          </cell>
          <cell r="CZ1826" t="b">
            <v>0</v>
          </cell>
          <cell r="DB1826" t="b">
            <v>0</v>
          </cell>
          <cell r="DD1826" t="b">
            <v>0</v>
          </cell>
          <cell r="DF1826" t="b">
            <v>0</v>
          </cell>
          <cell r="DH1826" t="b">
            <v>0</v>
          </cell>
          <cell r="DJ1826" t="b">
            <v>0</v>
          </cell>
          <cell r="DL1826" t="b">
            <v>0</v>
          </cell>
          <cell r="DN1826" t="b">
            <v>0</v>
          </cell>
          <cell r="DP1826" t="b">
            <v>0</v>
          </cell>
          <cell r="DV1826">
            <v>0</v>
          </cell>
          <cell r="DX1826">
            <v>0</v>
          </cell>
          <cell r="DZ1826">
            <v>0</v>
          </cell>
          <cell r="EB1826">
            <v>0</v>
          </cell>
          <cell r="ED1826">
            <v>0</v>
          </cell>
          <cell r="EF1826">
            <v>0</v>
          </cell>
          <cell r="EJ1826">
            <v>0</v>
          </cell>
          <cell r="EL1826">
            <v>0</v>
          </cell>
          <cell r="EN1826">
            <v>0</v>
          </cell>
          <cell r="EP1826">
            <v>0</v>
          </cell>
          <cell r="ER1826">
            <v>0</v>
          </cell>
          <cell r="ET1826">
            <v>0</v>
          </cell>
          <cell r="EX1826">
            <v>0</v>
          </cell>
          <cell r="EZ1826">
            <v>0</v>
          </cell>
          <cell r="FD1826">
            <v>0</v>
          </cell>
          <cell r="FF1826">
            <v>0</v>
          </cell>
        </row>
        <row r="1827">
          <cell r="A1827" t="str">
            <v>HydroFinlandR</v>
          </cell>
          <cell r="B1827" t="str">
            <v>Finland</v>
          </cell>
          <cell r="G1827">
            <v>3420.5671641791046</v>
          </cell>
          <cell r="H1827">
            <v>0</v>
          </cell>
          <cell r="N1827">
            <v>14800</v>
          </cell>
          <cell r="AK1827">
            <v>3420.5671641791046</v>
          </cell>
          <cell r="AL1827">
            <v>0</v>
          </cell>
          <cell r="AN1827">
            <v>0</v>
          </cell>
          <cell r="AO1827">
            <v>171.02835820895524</v>
          </cell>
          <cell r="AP1827">
            <v>119719.85074626865</v>
          </cell>
          <cell r="AQ1827">
            <v>205.23402985074625</v>
          </cell>
          <cell r="BG1827" t="b">
            <v>0</v>
          </cell>
          <cell r="BO1827" t="b">
            <v>0</v>
          </cell>
          <cell r="CA1827" t="b">
            <v>0</v>
          </cell>
          <cell r="CB1827" t="b">
            <v>0</v>
          </cell>
          <cell r="CD1827" t="b">
            <v>0</v>
          </cell>
          <cell r="CE1827" t="b">
            <v>0</v>
          </cell>
          <cell r="CG1827" t="b">
            <v>0</v>
          </cell>
          <cell r="CH1827" t="b">
            <v>0</v>
          </cell>
          <cell r="CP1827" t="str">
            <v>ERHYDDAM</v>
          </cell>
          <cell r="CT1827" t="b">
            <v>0</v>
          </cell>
          <cell r="CV1827" t="b">
            <v>0</v>
          </cell>
          <cell r="CX1827" t="b">
            <v>0</v>
          </cell>
          <cell r="CZ1827" t="b">
            <v>0</v>
          </cell>
          <cell r="DB1827" t="b">
            <v>0</v>
          </cell>
          <cell r="DD1827" t="b">
            <v>0</v>
          </cell>
          <cell r="DF1827" t="b">
            <v>0</v>
          </cell>
          <cell r="DH1827" t="b">
            <v>0</v>
          </cell>
          <cell r="DJ1827" t="b">
            <v>0</v>
          </cell>
          <cell r="DL1827" t="b">
            <v>0</v>
          </cell>
          <cell r="DN1827" t="b">
            <v>0</v>
          </cell>
          <cell r="DP1827" t="b">
            <v>0</v>
          </cell>
          <cell r="DV1827">
            <v>0</v>
          </cell>
          <cell r="DX1827">
            <v>0</v>
          </cell>
          <cell r="DZ1827">
            <v>0</v>
          </cell>
          <cell r="EB1827">
            <v>0</v>
          </cell>
          <cell r="ED1827">
            <v>0</v>
          </cell>
          <cell r="EF1827">
            <v>0</v>
          </cell>
          <cell r="EJ1827">
            <v>0</v>
          </cell>
          <cell r="EL1827">
            <v>0</v>
          </cell>
          <cell r="EN1827">
            <v>0</v>
          </cell>
          <cell r="EP1827">
            <v>0</v>
          </cell>
          <cell r="ER1827">
            <v>0</v>
          </cell>
          <cell r="ET1827">
            <v>0</v>
          </cell>
          <cell r="EX1827">
            <v>0</v>
          </cell>
          <cell r="EZ1827">
            <v>0</v>
          </cell>
          <cell r="FD1827">
            <v>0</v>
          </cell>
          <cell r="FF1827">
            <v>0</v>
          </cell>
        </row>
        <row r="1828">
          <cell r="A1828" t="str">
            <v>WindF</v>
          </cell>
          <cell r="B1828" t="str">
            <v>Finland</v>
          </cell>
          <cell r="G1828">
            <v>17</v>
          </cell>
          <cell r="H1828">
            <v>0</v>
          </cell>
          <cell r="N1828">
            <v>23</v>
          </cell>
          <cell r="AK1828">
            <v>17</v>
          </cell>
          <cell r="AL1828">
            <v>0</v>
          </cell>
          <cell r="AN1828">
            <v>0</v>
          </cell>
          <cell r="AO1828">
            <v>2.6596500000000001</v>
          </cell>
          <cell r="AP1828">
            <v>886.55</v>
          </cell>
          <cell r="AQ1828">
            <v>0</v>
          </cell>
          <cell r="BG1828" t="b">
            <v>0</v>
          </cell>
          <cell r="BO1828" t="b">
            <v>0</v>
          </cell>
          <cell r="CA1828" t="b">
            <v>0</v>
          </cell>
          <cell r="CB1828" t="b">
            <v>0</v>
          </cell>
          <cell r="CD1828" t="b">
            <v>0</v>
          </cell>
          <cell r="CE1828" t="b">
            <v>0</v>
          </cell>
          <cell r="CG1828" t="b">
            <v>0</v>
          </cell>
          <cell r="CH1828" t="b">
            <v>0</v>
          </cell>
          <cell r="CP1828" t="str">
            <v>ERWINWON</v>
          </cell>
          <cell r="CT1828" t="b">
            <v>0</v>
          </cell>
          <cell r="CV1828" t="b">
            <v>0</v>
          </cell>
          <cell r="CX1828" t="b">
            <v>0</v>
          </cell>
          <cell r="CZ1828" t="b">
            <v>0</v>
          </cell>
          <cell r="DB1828" t="b">
            <v>0</v>
          </cell>
          <cell r="DD1828" t="b">
            <v>0</v>
          </cell>
          <cell r="DF1828" t="b">
            <v>0</v>
          </cell>
          <cell r="DH1828" t="b">
            <v>0</v>
          </cell>
          <cell r="DJ1828" t="b">
            <v>0</v>
          </cell>
          <cell r="DL1828" t="b">
            <v>0</v>
          </cell>
          <cell r="DN1828" t="b">
            <v>0</v>
          </cell>
          <cell r="DP1828" t="b">
            <v>0</v>
          </cell>
          <cell r="DV1828">
            <v>0</v>
          </cell>
          <cell r="DX1828">
            <v>0</v>
          </cell>
          <cell r="DZ1828">
            <v>0</v>
          </cell>
          <cell r="EB1828">
            <v>0</v>
          </cell>
          <cell r="ED1828">
            <v>0</v>
          </cell>
          <cell r="EF1828">
            <v>0</v>
          </cell>
          <cell r="EJ1828">
            <v>0</v>
          </cell>
          <cell r="EL1828">
            <v>0</v>
          </cell>
          <cell r="EN1828">
            <v>0</v>
          </cell>
          <cell r="EP1828">
            <v>0</v>
          </cell>
          <cell r="ER1828">
            <v>0</v>
          </cell>
          <cell r="ET1828">
            <v>0</v>
          </cell>
          <cell r="EX1828">
            <v>0</v>
          </cell>
          <cell r="EZ1828">
            <v>0</v>
          </cell>
          <cell r="FD1828">
            <v>0</v>
          </cell>
          <cell r="FF1828">
            <v>0</v>
          </cell>
        </row>
        <row r="1829">
          <cell r="A1829" t="str">
            <v>WindF</v>
          </cell>
          <cell r="B1829" t="str">
            <v>Finland</v>
          </cell>
          <cell r="G1829">
            <v>38</v>
          </cell>
          <cell r="H1829">
            <v>0</v>
          </cell>
          <cell r="N1829">
            <v>49</v>
          </cell>
          <cell r="AK1829">
            <v>38</v>
          </cell>
          <cell r="AL1829">
            <v>0</v>
          </cell>
          <cell r="AN1829">
            <v>0</v>
          </cell>
          <cell r="AO1829">
            <v>5.9451000000000001</v>
          </cell>
          <cell r="AP1829">
            <v>1981.7</v>
          </cell>
          <cell r="AQ1829">
            <v>0</v>
          </cell>
          <cell r="BG1829" t="b">
            <v>0</v>
          </cell>
          <cell r="BO1829" t="b">
            <v>0</v>
          </cell>
          <cell r="CA1829" t="b">
            <v>0</v>
          </cell>
          <cell r="CB1829" t="b">
            <v>0</v>
          </cell>
          <cell r="CD1829" t="b">
            <v>0</v>
          </cell>
          <cell r="CE1829" t="b">
            <v>0</v>
          </cell>
          <cell r="CG1829" t="b">
            <v>0</v>
          </cell>
          <cell r="CH1829" t="b">
            <v>0</v>
          </cell>
          <cell r="CP1829" t="str">
            <v>ERWINWON</v>
          </cell>
          <cell r="CT1829" t="b">
            <v>0</v>
          </cell>
          <cell r="CV1829" t="b">
            <v>0</v>
          </cell>
          <cell r="CX1829" t="b">
            <v>0</v>
          </cell>
          <cell r="CZ1829" t="b">
            <v>0</v>
          </cell>
          <cell r="DB1829" t="b">
            <v>0</v>
          </cell>
          <cell r="DD1829" t="b">
            <v>0</v>
          </cell>
          <cell r="DF1829" t="b">
            <v>0</v>
          </cell>
          <cell r="DH1829" t="b">
            <v>0</v>
          </cell>
          <cell r="DJ1829" t="b">
            <v>0</v>
          </cell>
          <cell r="DL1829" t="b">
            <v>0</v>
          </cell>
          <cell r="DN1829" t="b">
            <v>0</v>
          </cell>
          <cell r="DP1829" t="b">
            <v>0</v>
          </cell>
          <cell r="DV1829">
            <v>0</v>
          </cell>
          <cell r="DX1829">
            <v>0</v>
          </cell>
          <cell r="DZ1829">
            <v>0</v>
          </cell>
          <cell r="EB1829">
            <v>0</v>
          </cell>
          <cell r="ED1829">
            <v>0</v>
          </cell>
          <cell r="EF1829">
            <v>0</v>
          </cell>
          <cell r="EJ1829">
            <v>0</v>
          </cell>
          <cell r="EL1829">
            <v>0</v>
          </cell>
          <cell r="EN1829">
            <v>0</v>
          </cell>
          <cell r="EP1829">
            <v>0</v>
          </cell>
          <cell r="ER1829">
            <v>0</v>
          </cell>
          <cell r="ET1829">
            <v>0</v>
          </cell>
          <cell r="EX1829">
            <v>0</v>
          </cell>
          <cell r="EZ1829">
            <v>0</v>
          </cell>
          <cell r="FD1829">
            <v>0</v>
          </cell>
          <cell r="FF1829">
            <v>0</v>
          </cell>
        </row>
        <row r="1830">
          <cell r="A1830" t="str">
            <v>WindF</v>
          </cell>
          <cell r="B1830" t="str">
            <v>Finland</v>
          </cell>
          <cell r="G1830">
            <v>38</v>
          </cell>
          <cell r="H1830">
            <v>0</v>
          </cell>
          <cell r="N1830">
            <v>78</v>
          </cell>
          <cell r="AK1830">
            <v>38</v>
          </cell>
          <cell r="AL1830">
            <v>0</v>
          </cell>
          <cell r="AN1830">
            <v>0</v>
          </cell>
          <cell r="AO1830">
            <v>5.9451000000000001</v>
          </cell>
          <cell r="AP1830">
            <v>1981.7</v>
          </cell>
          <cell r="AQ1830">
            <v>0</v>
          </cell>
          <cell r="BG1830" t="b">
            <v>0</v>
          </cell>
          <cell r="BO1830" t="b">
            <v>0</v>
          </cell>
          <cell r="CA1830" t="b">
            <v>0</v>
          </cell>
          <cell r="CB1830" t="b">
            <v>0</v>
          </cell>
          <cell r="CD1830" t="b">
            <v>0</v>
          </cell>
          <cell r="CE1830" t="b">
            <v>0</v>
          </cell>
          <cell r="CG1830" t="b">
            <v>0</v>
          </cell>
          <cell r="CH1830" t="b">
            <v>0</v>
          </cell>
          <cell r="CP1830" t="str">
            <v>ERWINWON</v>
          </cell>
          <cell r="CT1830" t="b">
            <v>0</v>
          </cell>
          <cell r="CV1830" t="b">
            <v>0</v>
          </cell>
          <cell r="CX1830" t="b">
            <v>0</v>
          </cell>
          <cell r="CZ1830" t="b">
            <v>0</v>
          </cell>
          <cell r="DB1830" t="b">
            <v>0</v>
          </cell>
          <cell r="DD1830" t="b">
            <v>0</v>
          </cell>
          <cell r="DF1830" t="b">
            <v>0</v>
          </cell>
          <cell r="DH1830" t="b">
            <v>0</v>
          </cell>
          <cell r="DJ1830" t="b">
            <v>0</v>
          </cell>
          <cell r="DL1830" t="b">
            <v>0</v>
          </cell>
          <cell r="DN1830" t="b">
            <v>0</v>
          </cell>
          <cell r="DP1830" t="b">
            <v>0</v>
          </cell>
          <cell r="DV1830">
            <v>0</v>
          </cell>
          <cell r="DX1830">
            <v>0</v>
          </cell>
          <cell r="DZ1830">
            <v>0</v>
          </cell>
          <cell r="EB1830">
            <v>0</v>
          </cell>
          <cell r="ED1830">
            <v>0</v>
          </cell>
          <cell r="EF1830">
            <v>0</v>
          </cell>
          <cell r="EJ1830">
            <v>0</v>
          </cell>
          <cell r="EL1830">
            <v>0</v>
          </cell>
          <cell r="EN1830">
            <v>0</v>
          </cell>
          <cell r="EP1830">
            <v>0</v>
          </cell>
          <cell r="ER1830">
            <v>0</v>
          </cell>
          <cell r="ET1830">
            <v>0</v>
          </cell>
          <cell r="EX1830">
            <v>0</v>
          </cell>
          <cell r="EZ1830">
            <v>0</v>
          </cell>
          <cell r="FD1830">
            <v>0</v>
          </cell>
          <cell r="FF1830">
            <v>0</v>
          </cell>
        </row>
        <row r="1831">
          <cell r="A1831" t="str">
            <v>WindF</v>
          </cell>
          <cell r="B1831" t="str">
            <v>Finland</v>
          </cell>
          <cell r="G1831">
            <v>39</v>
          </cell>
          <cell r="H1831">
            <v>0</v>
          </cell>
          <cell r="N1831">
            <v>71</v>
          </cell>
          <cell r="AK1831">
            <v>39</v>
          </cell>
          <cell r="AL1831">
            <v>0</v>
          </cell>
          <cell r="AN1831">
            <v>0</v>
          </cell>
          <cell r="AO1831">
            <v>6.1015500000000005</v>
          </cell>
          <cell r="AP1831">
            <v>2033.85</v>
          </cell>
          <cell r="AQ1831">
            <v>0</v>
          </cell>
          <cell r="BG1831" t="b">
            <v>0</v>
          </cell>
          <cell r="BO1831" t="b">
            <v>0</v>
          </cell>
          <cell r="CA1831" t="b">
            <v>0</v>
          </cell>
          <cell r="CB1831" t="b">
            <v>0</v>
          </cell>
          <cell r="CD1831" t="b">
            <v>0</v>
          </cell>
          <cell r="CE1831" t="b">
            <v>0</v>
          </cell>
          <cell r="CG1831" t="b">
            <v>0</v>
          </cell>
          <cell r="CH1831" t="b">
            <v>0</v>
          </cell>
          <cell r="CP1831" t="str">
            <v>ERWINWON</v>
          </cell>
          <cell r="CT1831" t="b">
            <v>0</v>
          </cell>
          <cell r="CV1831" t="b">
            <v>0</v>
          </cell>
          <cell r="CX1831" t="b">
            <v>0</v>
          </cell>
          <cell r="CZ1831" t="b">
            <v>0</v>
          </cell>
          <cell r="DB1831" t="b">
            <v>0</v>
          </cell>
          <cell r="DD1831" t="b">
            <v>0</v>
          </cell>
          <cell r="DF1831" t="b">
            <v>0</v>
          </cell>
          <cell r="DH1831" t="b">
            <v>0</v>
          </cell>
          <cell r="DJ1831" t="b">
            <v>0</v>
          </cell>
          <cell r="DL1831" t="b">
            <v>0</v>
          </cell>
          <cell r="DN1831" t="b">
            <v>0</v>
          </cell>
          <cell r="DP1831" t="b">
            <v>0</v>
          </cell>
          <cell r="DV1831">
            <v>0</v>
          </cell>
          <cell r="DX1831">
            <v>0</v>
          </cell>
          <cell r="DZ1831">
            <v>0</v>
          </cell>
          <cell r="EB1831">
            <v>0</v>
          </cell>
          <cell r="ED1831">
            <v>0</v>
          </cell>
          <cell r="EF1831">
            <v>0</v>
          </cell>
          <cell r="EJ1831">
            <v>0</v>
          </cell>
          <cell r="EL1831">
            <v>0</v>
          </cell>
          <cell r="EN1831">
            <v>0</v>
          </cell>
          <cell r="EP1831">
            <v>0</v>
          </cell>
          <cell r="ER1831">
            <v>0</v>
          </cell>
          <cell r="ET1831">
            <v>0</v>
          </cell>
          <cell r="EX1831">
            <v>0</v>
          </cell>
          <cell r="EZ1831">
            <v>0</v>
          </cell>
          <cell r="FD1831">
            <v>0</v>
          </cell>
          <cell r="FF1831">
            <v>0</v>
          </cell>
        </row>
        <row r="1832">
          <cell r="A1832" t="str">
            <v>WindF</v>
          </cell>
          <cell r="B1832" t="str">
            <v>Finland</v>
          </cell>
          <cell r="G1832">
            <v>43</v>
          </cell>
          <cell r="H1832">
            <v>0</v>
          </cell>
          <cell r="N1832">
            <v>66</v>
          </cell>
          <cell r="AK1832">
            <v>43</v>
          </cell>
          <cell r="AL1832">
            <v>0</v>
          </cell>
          <cell r="AN1832">
            <v>0</v>
          </cell>
          <cell r="AO1832">
            <v>6.7273500000000004</v>
          </cell>
          <cell r="AP1832">
            <v>2242.4499999999998</v>
          </cell>
          <cell r="AQ1832">
            <v>0</v>
          </cell>
          <cell r="BG1832" t="b">
            <v>0</v>
          </cell>
          <cell r="BO1832" t="b">
            <v>0</v>
          </cell>
          <cell r="CA1832" t="b">
            <v>0</v>
          </cell>
          <cell r="CB1832" t="b">
            <v>0</v>
          </cell>
          <cell r="CD1832" t="b">
            <v>0</v>
          </cell>
          <cell r="CE1832" t="b">
            <v>0</v>
          </cell>
          <cell r="CG1832" t="b">
            <v>0</v>
          </cell>
          <cell r="CH1832" t="b">
            <v>0</v>
          </cell>
          <cell r="CP1832" t="str">
            <v>ERWINWON</v>
          </cell>
          <cell r="CT1832" t="b">
            <v>0</v>
          </cell>
          <cell r="CV1832" t="b">
            <v>0</v>
          </cell>
          <cell r="CX1832" t="b">
            <v>0</v>
          </cell>
          <cell r="CZ1832" t="b">
            <v>0</v>
          </cell>
          <cell r="DB1832" t="b">
            <v>0</v>
          </cell>
          <cell r="DD1832" t="b">
            <v>0</v>
          </cell>
          <cell r="DF1832" t="b">
            <v>0</v>
          </cell>
          <cell r="DH1832" t="b">
            <v>0</v>
          </cell>
          <cell r="DJ1832" t="b">
            <v>0</v>
          </cell>
          <cell r="DL1832" t="b">
            <v>0</v>
          </cell>
          <cell r="DN1832" t="b">
            <v>0</v>
          </cell>
          <cell r="DP1832" t="b">
            <v>0</v>
          </cell>
          <cell r="DV1832">
            <v>0</v>
          </cell>
          <cell r="DX1832">
            <v>0</v>
          </cell>
          <cell r="DZ1832">
            <v>0</v>
          </cell>
          <cell r="EB1832">
            <v>0</v>
          </cell>
          <cell r="ED1832">
            <v>0</v>
          </cell>
          <cell r="EF1832">
            <v>0</v>
          </cell>
          <cell r="EJ1832">
            <v>0</v>
          </cell>
          <cell r="EL1832">
            <v>0</v>
          </cell>
          <cell r="EN1832">
            <v>0</v>
          </cell>
          <cell r="EP1832">
            <v>0</v>
          </cell>
          <cell r="ER1832">
            <v>0</v>
          </cell>
          <cell r="ET1832">
            <v>0</v>
          </cell>
          <cell r="EX1832">
            <v>0</v>
          </cell>
          <cell r="EZ1832">
            <v>0</v>
          </cell>
          <cell r="FD1832">
            <v>0</v>
          </cell>
          <cell r="FF1832">
            <v>0</v>
          </cell>
        </row>
        <row r="1833">
          <cell r="A1833" t="str">
            <v>WindF</v>
          </cell>
          <cell r="B1833" t="str">
            <v>Finland</v>
          </cell>
          <cell r="G1833">
            <v>52</v>
          </cell>
          <cell r="H1833">
            <v>0</v>
          </cell>
          <cell r="N1833">
            <v>92</v>
          </cell>
          <cell r="AK1833">
            <v>52</v>
          </cell>
          <cell r="AL1833">
            <v>0</v>
          </cell>
          <cell r="AN1833">
            <v>0</v>
          </cell>
          <cell r="AO1833">
            <v>8.1354000000000006</v>
          </cell>
          <cell r="AP1833">
            <v>2711.7999999999997</v>
          </cell>
          <cell r="AQ1833">
            <v>0</v>
          </cell>
          <cell r="BG1833" t="b">
            <v>0</v>
          </cell>
          <cell r="BO1833" t="b">
            <v>0</v>
          </cell>
          <cell r="CA1833" t="b">
            <v>0</v>
          </cell>
          <cell r="CB1833" t="b">
            <v>0</v>
          </cell>
          <cell r="CD1833" t="b">
            <v>0</v>
          </cell>
          <cell r="CE1833" t="b">
            <v>0</v>
          </cell>
          <cell r="CG1833" t="b">
            <v>0</v>
          </cell>
          <cell r="CH1833" t="b">
            <v>0</v>
          </cell>
          <cell r="CP1833" t="str">
            <v>ERWINWON</v>
          </cell>
          <cell r="CT1833" t="b">
            <v>0</v>
          </cell>
          <cell r="CV1833" t="b">
            <v>0</v>
          </cell>
          <cell r="CX1833" t="b">
            <v>0</v>
          </cell>
          <cell r="CZ1833" t="b">
            <v>0</v>
          </cell>
          <cell r="DB1833" t="b">
            <v>0</v>
          </cell>
          <cell r="DD1833" t="b">
            <v>0</v>
          </cell>
          <cell r="DF1833" t="b">
            <v>0</v>
          </cell>
          <cell r="DH1833" t="b">
            <v>0</v>
          </cell>
          <cell r="DJ1833" t="b">
            <v>0</v>
          </cell>
          <cell r="DL1833" t="b">
            <v>0</v>
          </cell>
          <cell r="DN1833" t="b">
            <v>0</v>
          </cell>
          <cell r="DP1833" t="b">
            <v>0</v>
          </cell>
          <cell r="DV1833">
            <v>0</v>
          </cell>
          <cell r="DX1833">
            <v>0</v>
          </cell>
          <cell r="DZ1833">
            <v>0</v>
          </cell>
          <cell r="EB1833">
            <v>0</v>
          </cell>
          <cell r="ED1833">
            <v>0</v>
          </cell>
          <cell r="EF1833">
            <v>0</v>
          </cell>
          <cell r="EJ1833">
            <v>0</v>
          </cell>
          <cell r="EL1833">
            <v>0</v>
          </cell>
          <cell r="EN1833">
            <v>0</v>
          </cell>
          <cell r="EP1833">
            <v>0</v>
          </cell>
          <cell r="ER1833">
            <v>0</v>
          </cell>
          <cell r="ET1833">
            <v>0</v>
          </cell>
          <cell r="EX1833">
            <v>0</v>
          </cell>
          <cell r="EZ1833">
            <v>0</v>
          </cell>
          <cell r="FD1833">
            <v>0</v>
          </cell>
          <cell r="FF1833">
            <v>0</v>
          </cell>
        </row>
        <row r="1834">
          <cell r="A1834" t="str">
            <v>WindF</v>
          </cell>
          <cell r="B1834" t="str">
            <v>Finland</v>
          </cell>
          <cell r="G1834">
            <v>82</v>
          </cell>
          <cell r="H1834">
            <v>0</v>
          </cell>
          <cell r="N1834">
            <v>120</v>
          </cell>
          <cell r="AK1834">
            <v>82</v>
          </cell>
          <cell r="AL1834">
            <v>0</v>
          </cell>
          <cell r="AN1834">
            <v>0</v>
          </cell>
          <cell r="AO1834">
            <v>12.828900000000001</v>
          </cell>
          <cell r="AP1834">
            <v>4276.3</v>
          </cell>
          <cell r="AQ1834">
            <v>0</v>
          </cell>
          <cell r="BG1834" t="b">
            <v>0</v>
          </cell>
          <cell r="BO1834" t="b">
            <v>0</v>
          </cell>
          <cell r="CA1834" t="b">
            <v>0</v>
          </cell>
          <cell r="CB1834" t="b">
            <v>0</v>
          </cell>
          <cell r="CD1834" t="b">
            <v>0</v>
          </cell>
          <cell r="CE1834" t="b">
            <v>0</v>
          </cell>
          <cell r="CG1834" t="b">
            <v>0</v>
          </cell>
          <cell r="CH1834" t="b">
            <v>0</v>
          </cell>
          <cell r="CP1834" t="str">
            <v>ERWINWON</v>
          </cell>
          <cell r="CT1834" t="b">
            <v>0</v>
          </cell>
          <cell r="CV1834" t="b">
            <v>0</v>
          </cell>
          <cell r="CX1834" t="b">
            <v>0</v>
          </cell>
          <cell r="CZ1834" t="b">
            <v>0</v>
          </cell>
          <cell r="DB1834" t="b">
            <v>0</v>
          </cell>
          <cell r="DD1834" t="b">
            <v>0</v>
          </cell>
          <cell r="DF1834" t="b">
            <v>0</v>
          </cell>
          <cell r="DH1834" t="b">
            <v>0</v>
          </cell>
          <cell r="DJ1834" t="b">
            <v>0</v>
          </cell>
          <cell r="DL1834" t="b">
            <v>0</v>
          </cell>
          <cell r="DN1834" t="b">
            <v>0</v>
          </cell>
          <cell r="DP1834" t="b">
            <v>0</v>
          </cell>
          <cell r="DV1834">
            <v>0</v>
          </cell>
          <cell r="DX1834">
            <v>0</v>
          </cell>
          <cell r="DZ1834">
            <v>0</v>
          </cell>
          <cell r="EB1834">
            <v>0</v>
          </cell>
          <cell r="ED1834">
            <v>0</v>
          </cell>
          <cell r="EF1834">
            <v>0</v>
          </cell>
          <cell r="EJ1834">
            <v>0</v>
          </cell>
          <cell r="EL1834">
            <v>0</v>
          </cell>
          <cell r="EN1834">
            <v>0</v>
          </cell>
          <cell r="EP1834">
            <v>0</v>
          </cell>
          <cell r="ER1834">
            <v>0</v>
          </cell>
          <cell r="ET1834">
            <v>0</v>
          </cell>
          <cell r="EX1834">
            <v>0</v>
          </cell>
          <cell r="EZ1834">
            <v>0</v>
          </cell>
          <cell r="FD1834">
            <v>0</v>
          </cell>
          <cell r="FF1834">
            <v>0</v>
          </cell>
        </row>
        <row r="1835">
          <cell r="A1835" t="str">
            <v>WindF</v>
          </cell>
          <cell r="B1835" t="str">
            <v>Finland</v>
          </cell>
          <cell r="G1835">
            <v>82</v>
          </cell>
          <cell r="H1835">
            <v>0</v>
          </cell>
          <cell r="N1835">
            <v>172</v>
          </cell>
          <cell r="AK1835">
            <v>82</v>
          </cell>
          <cell r="AL1835">
            <v>0</v>
          </cell>
          <cell r="AN1835">
            <v>0</v>
          </cell>
          <cell r="AO1835">
            <v>12.828900000000001</v>
          </cell>
          <cell r="AP1835">
            <v>4276.3</v>
          </cell>
          <cell r="AQ1835">
            <v>0</v>
          </cell>
          <cell r="BG1835" t="b">
            <v>0</v>
          </cell>
          <cell r="BO1835" t="b">
            <v>0</v>
          </cell>
          <cell r="CA1835" t="b">
            <v>0</v>
          </cell>
          <cell r="CB1835" t="b">
            <v>0</v>
          </cell>
          <cell r="CD1835" t="b">
            <v>0</v>
          </cell>
          <cell r="CE1835" t="b">
            <v>0</v>
          </cell>
          <cell r="CG1835" t="b">
            <v>0</v>
          </cell>
          <cell r="CH1835" t="b">
            <v>0</v>
          </cell>
          <cell r="CP1835" t="str">
            <v>ERWINWON</v>
          </cell>
          <cell r="CT1835" t="b">
            <v>0</v>
          </cell>
          <cell r="CV1835" t="b">
            <v>0</v>
          </cell>
          <cell r="CX1835" t="b">
            <v>0</v>
          </cell>
          <cell r="CZ1835" t="b">
            <v>0</v>
          </cell>
          <cell r="DB1835" t="b">
            <v>0</v>
          </cell>
          <cell r="DD1835" t="b">
            <v>0</v>
          </cell>
          <cell r="DF1835" t="b">
            <v>0</v>
          </cell>
          <cell r="DH1835" t="b">
            <v>0</v>
          </cell>
          <cell r="DJ1835" t="b">
            <v>0</v>
          </cell>
          <cell r="DL1835" t="b">
            <v>0</v>
          </cell>
          <cell r="DN1835" t="b">
            <v>0</v>
          </cell>
          <cell r="DP1835" t="b">
            <v>0</v>
          </cell>
          <cell r="DV1835">
            <v>0</v>
          </cell>
          <cell r="DX1835">
            <v>0</v>
          </cell>
          <cell r="DZ1835">
            <v>0</v>
          </cell>
          <cell r="EB1835">
            <v>0</v>
          </cell>
          <cell r="ED1835">
            <v>0</v>
          </cell>
          <cell r="EF1835">
            <v>0</v>
          </cell>
          <cell r="EJ1835">
            <v>0</v>
          </cell>
          <cell r="EL1835">
            <v>0</v>
          </cell>
          <cell r="EN1835">
            <v>0</v>
          </cell>
          <cell r="EP1835">
            <v>0</v>
          </cell>
          <cell r="ER1835">
            <v>0</v>
          </cell>
          <cell r="ET1835">
            <v>0</v>
          </cell>
          <cell r="EX1835">
            <v>0</v>
          </cell>
          <cell r="EZ1835">
            <v>0</v>
          </cell>
          <cell r="FD1835">
            <v>0</v>
          </cell>
          <cell r="FF1835">
            <v>0</v>
          </cell>
        </row>
        <row r="1836">
          <cell r="A1836" t="str">
            <v>WindF</v>
          </cell>
          <cell r="B1836" t="str">
            <v>Finland</v>
          </cell>
          <cell r="G1836">
            <v>86</v>
          </cell>
          <cell r="H1836">
            <v>0</v>
          </cell>
          <cell r="N1836">
            <v>163</v>
          </cell>
          <cell r="AK1836">
            <v>86</v>
          </cell>
          <cell r="AL1836">
            <v>0</v>
          </cell>
          <cell r="AN1836">
            <v>0</v>
          </cell>
          <cell r="AO1836">
            <v>13.454700000000001</v>
          </cell>
          <cell r="AP1836">
            <v>4484.8999999999996</v>
          </cell>
          <cell r="AQ1836">
            <v>0</v>
          </cell>
          <cell r="BG1836" t="b">
            <v>0</v>
          </cell>
          <cell r="BO1836" t="b">
            <v>0</v>
          </cell>
          <cell r="CA1836" t="b">
            <v>0</v>
          </cell>
          <cell r="CB1836" t="b">
            <v>0</v>
          </cell>
          <cell r="CD1836" t="b">
            <v>0</v>
          </cell>
          <cell r="CE1836" t="b">
            <v>0</v>
          </cell>
          <cell r="CG1836" t="b">
            <v>0</v>
          </cell>
          <cell r="CH1836" t="b">
            <v>0</v>
          </cell>
          <cell r="CP1836" t="str">
            <v>ERWINWON</v>
          </cell>
          <cell r="CT1836" t="b">
            <v>0</v>
          </cell>
          <cell r="CV1836" t="b">
            <v>0</v>
          </cell>
          <cell r="CX1836" t="b">
            <v>0</v>
          </cell>
          <cell r="CZ1836" t="b">
            <v>0</v>
          </cell>
          <cell r="DB1836" t="b">
            <v>0</v>
          </cell>
          <cell r="DD1836" t="b">
            <v>0</v>
          </cell>
          <cell r="DF1836" t="b">
            <v>0</v>
          </cell>
          <cell r="DH1836" t="b">
            <v>0</v>
          </cell>
          <cell r="DJ1836" t="b">
            <v>0</v>
          </cell>
          <cell r="DL1836" t="b">
            <v>0</v>
          </cell>
          <cell r="DN1836" t="b">
            <v>0</v>
          </cell>
          <cell r="DP1836" t="b">
            <v>0</v>
          </cell>
          <cell r="DV1836">
            <v>0</v>
          </cell>
          <cell r="DX1836">
            <v>0</v>
          </cell>
          <cell r="DZ1836">
            <v>0</v>
          </cell>
          <cell r="EB1836">
            <v>0</v>
          </cell>
          <cell r="ED1836">
            <v>0</v>
          </cell>
          <cell r="EF1836">
            <v>0</v>
          </cell>
          <cell r="EJ1836">
            <v>0</v>
          </cell>
          <cell r="EL1836">
            <v>0</v>
          </cell>
          <cell r="EN1836">
            <v>0</v>
          </cell>
          <cell r="EP1836">
            <v>0</v>
          </cell>
          <cell r="ER1836">
            <v>0</v>
          </cell>
          <cell r="ET1836">
            <v>0</v>
          </cell>
          <cell r="EX1836">
            <v>0</v>
          </cell>
          <cell r="EZ1836">
            <v>0</v>
          </cell>
          <cell r="FD1836">
            <v>0</v>
          </cell>
          <cell r="FF1836">
            <v>0</v>
          </cell>
        </row>
        <row r="1837">
          <cell r="A1837" t="str">
            <v>WindF</v>
          </cell>
          <cell r="B1837" t="str">
            <v>Finland</v>
          </cell>
          <cell r="G1837">
            <v>83.5</v>
          </cell>
          <cell r="H1837">
            <v>0</v>
          </cell>
          <cell r="N1837">
            <v>191</v>
          </cell>
          <cell r="AK1837">
            <v>167</v>
          </cell>
          <cell r="AL1837">
            <v>0</v>
          </cell>
          <cell r="AN1837">
            <v>0</v>
          </cell>
          <cell r="AO1837">
            <v>13.063575</v>
          </cell>
          <cell r="AP1837">
            <v>4354.5249999999996</v>
          </cell>
          <cell r="AQ1837">
            <v>0</v>
          </cell>
          <cell r="BG1837" t="b">
            <v>0</v>
          </cell>
          <cell r="BO1837" t="b">
            <v>0</v>
          </cell>
          <cell r="CA1837" t="b">
            <v>0</v>
          </cell>
          <cell r="CB1837" t="b">
            <v>0</v>
          </cell>
          <cell r="CD1837" t="b">
            <v>0</v>
          </cell>
          <cell r="CE1837" t="b">
            <v>0</v>
          </cell>
          <cell r="CG1837" t="b">
            <v>0</v>
          </cell>
          <cell r="CH1837" t="b">
            <v>0</v>
          </cell>
          <cell r="CP1837" t="str">
            <v>ERWINWON</v>
          </cell>
          <cell r="CT1837" t="b">
            <v>0</v>
          </cell>
          <cell r="CV1837" t="b">
            <v>0</v>
          </cell>
          <cell r="CX1837" t="b">
            <v>0</v>
          </cell>
          <cell r="CZ1837" t="b">
            <v>0</v>
          </cell>
          <cell r="DB1837" t="b">
            <v>0</v>
          </cell>
          <cell r="DD1837" t="b">
            <v>0</v>
          </cell>
          <cell r="DF1837" t="b">
            <v>0</v>
          </cell>
          <cell r="DH1837" t="b">
            <v>0</v>
          </cell>
          <cell r="DJ1837" t="b">
            <v>0</v>
          </cell>
          <cell r="DL1837" t="b">
            <v>0</v>
          </cell>
          <cell r="DN1837" t="b">
            <v>0</v>
          </cell>
          <cell r="DP1837" t="b">
            <v>0</v>
          </cell>
          <cell r="DV1837">
            <v>0</v>
          </cell>
          <cell r="DX1837">
            <v>0</v>
          </cell>
          <cell r="DZ1837">
            <v>0</v>
          </cell>
          <cell r="EB1837">
            <v>0</v>
          </cell>
          <cell r="ED1837">
            <v>0</v>
          </cell>
          <cell r="EF1837">
            <v>0</v>
          </cell>
          <cell r="EJ1837">
            <v>0</v>
          </cell>
          <cell r="EL1837">
            <v>0</v>
          </cell>
          <cell r="EN1837">
            <v>0</v>
          </cell>
          <cell r="EP1837">
            <v>0</v>
          </cell>
          <cell r="ER1837">
            <v>0</v>
          </cell>
          <cell r="ET1837">
            <v>0</v>
          </cell>
          <cell r="EX1837">
            <v>0</v>
          </cell>
          <cell r="EZ1837">
            <v>0</v>
          </cell>
          <cell r="FD1837">
            <v>0</v>
          </cell>
          <cell r="FF1837">
            <v>0</v>
          </cell>
        </row>
        <row r="1838">
          <cell r="A1838" t="str">
            <v>WindF</v>
          </cell>
          <cell r="B1838" t="str">
            <v>Finland</v>
          </cell>
          <cell r="G1838">
            <v>112</v>
          </cell>
          <cell r="H1838">
            <v>0</v>
          </cell>
          <cell r="N1838">
            <v>262</v>
          </cell>
          <cell r="AK1838">
            <v>336</v>
          </cell>
          <cell r="AL1838">
            <v>0</v>
          </cell>
          <cell r="AN1838">
            <v>0</v>
          </cell>
          <cell r="AO1838">
            <v>17.522400000000001</v>
          </cell>
          <cell r="AP1838">
            <v>5840.8</v>
          </cell>
          <cell r="AQ1838">
            <v>0</v>
          </cell>
          <cell r="BG1838" t="b">
            <v>0</v>
          </cell>
          <cell r="BO1838" t="b">
            <v>0</v>
          </cell>
          <cell r="CA1838" t="b">
            <v>0</v>
          </cell>
          <cell r="CB1838" t="b">
            <v>0</v>
          </cell>
          <cell r="CD1838" t="b">
            <v>0</v>
          </cell>
          <cell r="CE1838" t="b">
            <v>0</v>
          </cell>
          <cell r="CG1838" t="b">
            <v>0</v>
          </cell>
          <cell r="CH1838" t="b">
            <v>0</v>
          </cell>
          <cell r="CP1838" t="str">
            <v>ERWINWON</v>
          </cell>
          <cell r="CT1838" t="b">
            <v>0</v>
          </cell>
          <cell r="CV1838" t="b">
            <v>0</v>
          </cell>
          <cell r="CX1838" t="b">
            <v>0</v>
          </cell>
          <cell r="CZ1838" t="b">
            <v>0</v>
          </cell>
          <cell r="DB1838" t="b">
            <v>0</v>
          </cell>
          <cell r="DD1838" t="b">
            <v>0</v>
          </cell>
          <cell r="DF1838" t="b">
            <v>0</v>
          </cell>
          <cell r="DH1838" t="b">
            <v>0</v>
          </cell>
          <cell r="DJ1838" t="b">
            <v>0</v>
          </cell>
          <cell r="DL1838" t="b">
            <v>0</v>
          </cell>
          <cell r="DN1838" t="b">
            <v>0</v>
          </cell>
          <cell r="DP1838" t="b">
            <v>0</v>
          </cell>
          <cell r="DV1838">
            <v>0</v>
          </cell>
          <cell r="DX1838">
            <v>0</v>
          </cell>
          <cell r="DZ1838">
            <v>0</v>
          </cell>
          <cell r="EB1838">
            <v>0</v>
          </cell>
          <cell r="ED1838">
            <v>0</v>
          </cell>
          <cell r="EF1838">
            <v>0</v>
          </cell>
          <cell r="EJ1838">
            <v>0</v>
          </cell>
          <cell r="EL1838">
            <v>0</v>
          </cell>
          <cell r="EN1838">
            <v>0</v>
          </cell>
          <cell r="EP1838">
            <v>0</v>
          </cell>
          <cell r="ER1838">
            <v>0</v>
          </cell>
          <cell r="ET1838">
            <v>0</v>
          </cell>
          <cell r="EX1838">
            <v>0</v>
          </cell>
          <cell r="EZ1838">
            <v>0</v>
          </cell>
          <cell r="FD1838">
            <v>0</v>
          </cell>
          <cell r="FF1838">
            <v>0</v>
          </cell>
        </row>
        <row r="1839">
          <cell r="A1839" t="str">
            <v>WindF</v>
          </cell>
          <cell r="B1839" t="str">
            <v>Finland</v>
          </cell>
          <cell r="G1839">
            <v>110.8</v>
          </cell>
          <cell r="H1839">
            <v>0</v>
          </cell>
          <cell r="N1839">
            <v>277</v>
          </cell>
          <cell r="AK1839">
            <v>110.8</v>
          </cell>
          <cell r="AL1839">
            <v>0</v>
          </cell>
          <cell r="AN1839">
            <v>0</v>
          </cell>
          <cell r="AO1839">
            <v>17.33466</v>
          </cell>
          <cell r="AP1839">
            <v>5778.2199999999993</v>
          </cell>
          <cell r="AQ1839">
            <v>0</v>
          </cell>
          <cell r="BG1839" t="b">
            <v>0</v>
          </cell>
          <cell r="BO1839" t="b">
            <v>0</v>
          </cell>
          <cell r="CA1839" t="b">
            <v>0</v>
          </cell>
          <cell r="CB1839" t="b">
            <v>0</v>
          </cell>
          <cell r="CD1839" t="b">
            <v>0</v>
          </cell>
          <cell r="CE1839" t="b">
            <v>0</v>
          </cell>
          <cell r="CG1839" t="b">
            <v>0</v>
          </cell>
          <cell r="CH1839" t="b">
            <v>0</v>
          </cell>
          <cell r="CP1839" t="str">
            <v>ERWINWON</v>
          </cell>
          <cell r="CT1839" t="b">
            <v>0</v>
          </cell>
          <cell r="CV1839" t="b">
            <v>0</v>
          </cell>
          <cell r="CX1839" t="b">
            <v>0</v>
          </cell>
          <cell r="CZ1839" t="b">
            <v>0</v>
          </cell>
          <cell r="DB1839" t="b">
            <v>0</v>
          </cell>
          <cell r="DD1839" t="b">
            <v>0</v>
          </cell>
          <cell r="DF1839" t="b">
            <v>0</v>
          </cell>
          <cell r="DH1839" t="b">
            <v>0</v>
          </cell>
          <cell r="DJ1839" t="b">
            <v>0</v>
          </cell>
          <cell r="DL1839" t="b">
            <v>0</v>
          </cell>
          <cell r="DN1839" t="b">
            <v>0</v>
          </cell>
          <cell r="DP1839" t="b">
            <v>0</v>
          </cell>
          <cell r="DV1839">
            <v>0</v>
          </cell>
          <cell r="DX1839">
            <v>0</v>
          </cell>
          <cell r="DZ1839">
            <v>0</v>
          </cell>
          <cell r="EB1839">
            <v>0</v>
          </cell>
          <cell r="ED1839">
            <v>0</v>
          </cell>
          <cell r="EF1839">
            <v>0</v>
          </cell>
          <cell r="EJ1839">
            <v>0</v>
          </cell>
          <cell r="EL1839">
            <v>0</v>
          </cell>
          <cell r="EN1839">
            <v>0</v>
          </cell>
          <cell r="EP1839">
            <v>0</v>
          </cell>
          <cell r="ER1839">
            <v>0</v>
          </cell>
          <cell r="ET1839">
            <v>0</v>
          </cell>
          <cell r="EX1839">
            <v>0</v>
          </cell>
          <cell r="EZ1839">
            <v>0</v>
          </cell>
          <cell r="FD1839">
            <v>0</v>
          </cell>
          <cell r="FF1839">
            <v>0</v>
          </cell>
        </row>
        <row r="1840">
          <cell r="A1840" t="str">
            <v>WindF</v>
          </cell>
          <cell r="B1840" t="str">
            <v>Finland</v>
          </cell>
          <cell r="G1840">
            <v>116.8</v>
          </cell>
          <cell r="H1840">
            <v>0</v>
          </cell>
          <cell r="N1840">
            <v>292</v>
          </cell>
          <cell r="AK1840">
            <v>116.8</v>
          </cell>
          <cell r="AL1840">
            <v>0</v>
          </cell>
          <cell r="AN1840">
            <v>0</v>
          </cell>
          <cell r="AO1840">
            <v>18.27336</v>
          </cell>
          <cell r="AP1840">
            <v>6091.12</v>
          </cell>
          <cell r="AQ1840">
            <v>0</v>
          </cell>
          <cell r="BG1840" t="b">
            <v>0</v>
          </cell>
          <cell r="BO1840" t="b">
            <v>0</v>
          </cell>
          <cell r="CA1840" t="b">
            <v>0</v>
          </cell>
          <cell r="CB1840" t="b">
            <v>0</v>
          </cell>
          <cell r="CD1840" t="b">
            <v>0</v>
          </cell>
          <cell r="CE1840" t="b">
            <v>0</v>
          </cell>
          <cell r="CG1840" t="b">
            <v>0</v>
          </cell>
          <cell r="CH1840" t="b">
            <v>0</v>
          </cell>
          <cell r="CP1840" t="str">
            <v>ERWINWON</v>
          </cell>
          <cell r="CT1840" t="b">
            <v>0</v>
          </cell>
          <cell r="CV1840" t="b">
            <v>0</v>
          </cell>
          <cell r="CX1840" t="b">
            <v>0</v>
          </cell>
          <cell r="CZ1840" t="b">
            <v>0</v>
          </cell>
          <cell r="DB1840" t="b">
            <v>0</v>
          </cell>
          <cell r="DD1840" t="b">
            <v>0</v>
          </cell>
          <cell r="DF1840" t="b">
            <v>0</v>
          </cell>
          <cell r="DH1840" t="b">
            <v>0</v>
          </cell>
          <cell r="DJ1840" t="b">
            <v>0</v>
          </cell>
          <cell r="DL1840" t="b">
            <v>0</v>
          </cell>
          <cell r="DN1840" t="b">
            <v>0</v>
          </cell>
          <cell r="DP1840" t="b">
            <v>0</v>
          </cell>
          <cell r="DV1840">
            <v>0</v>
          </cell>
          <cell r="DX1840">
            <v>0</v>
          </cell>
          <cell r="DZ1840">
            <v>0</v>
          </cell>
          <cell r="EB1840">
            <v>0</v>
          </cell>
          <cell r="ED1840">
            <v>0</v>
          </cell>
          <cell r="EF1840">
            <v>0</v>
          </cell>
          <cell r="EJ1840">
            <v>0</v>
          </cell>
          <cell r="EL1840">
            <v>0</v>
          </cell>
          <cell r="EN1840">
            <v>0</v>
          </cell>
          <cell r="EP1840">
            <v>0</v>
          </cell>
          <cell r="ER1840">
            <v>0</v>
          </cell>
          <cell r="ET1840">
            <v>0</v>
          </cell>
          <cell r="EX1840">
            <v>0</v>
          </cell>
          <cell r="EZ1840">
            <v>0</v>
          </cell>
          <cell r="FD1840">
            <v>0</v>
          </cell>
          <cell r="FF1840">
            <v>0</v>
          </cell>
        </row>
        <row r="1841">
          <cell r="A1841" t="str">
            <v>WindF</v>
          </cell>
          <cell r="B1841" t="str">
            <v>Finland</v>
          </cell>
          <cell r="G1841">
            <v>155.6</v>
          </cell>
          <cell r="H1841">
            <v>0</v>
          </cell>
          <cell r="N1841">
            <v>389</v>
          </cell>
          <cell r="AK1841">
            <v>155.6</v>
          </cell>
          <cell r="AL1841">
            <v>0</v>
          </cell>
          <cell r="AN1841">
            <v>0</v>
          </cell>
          <cell r="AO1841">
            <v>24.343620000000001</v>
          </cell>
          <cell r="AP1841">
            <v>8114.5399999999991</v>
          </cell>
          <cell r="AQ1841">
            <v>0</v>
          </cell>
          <cell r="BG1841" t="b">
            <v>0</v>
          </cell>
          <cell r="BO1841" t="b">
            <v>0</v>
          </cell>
          <cell r="CA1841" t="b">
            <v>0</v>
          </cell>
          <cell r="CB1841" t="b">
            <v>0</v>
          </cell>
          <cell r="CD1841" t="b">
            <v>0</v>
          </cell>
          <cell r="CE1841" t="b">
            <v>0</v>
          </cell>
          <cell r="CG1841" t="b">
            <v>0</v>
          </cell>
          <cell r="CH1841" t="b">
            <v>0</v>
          </cell>
          <cell r="CP1841" t="str">
            <v>ERWINWON</v>
          </cell>
          <cell r="CT1841" t="b">
            <v>0</v>
          </cell>
          <cell r="CV1841" t="b">
            <v>0</v>
          </cell>
          <cell r="CX1841" t="b">
            <v>0</v>
          </cell>
          <cell r="CZ1841" t="b">
            <v>0</v>
          </cell>
          <cell r="DB1841" t="b">
            <v>0</v>
          </cell>
          <cell r="DD1841" t="b">
            <v>0</v>
          </cell>
          <cell r="DF1841" t="b">
            <v>0</v>
          </cell>
          <cell r="DH1841" t="b">
            <v>0</v>
          </cell>
          <cell r="DJ1841" t="b">
            <v>0</v>
          </cell>
          <cell r="DL1841" t="b">
            <v>0</v>
          </cell>
          <cell r="DN1841" t="b">
            <v>0</v>
          </cell>
          <cell r="DP1841" t="b">
            <v>0</v>
          </cell>
          <cell r="DV1841">
            <v>0</v>
          </cell>
          <cell r="DX1841">
            <v>0</v>
          </cell>
          <cell r="DZ1841">
            <v>0</v>
          </cell>
          <cell r="EB1841">
            <v>0</v>
          </cell>
          <cell r="ED1841">
            <v>0</v>
          </cell>
          <cell r="EF1841">
            <v>0</v>
          </cell>
          <cell r="EJ1841">
            <v>0</v>
          </cell>
          <cell r="EL1841">
            <v>0</v>
          </cell>
          <cell r="EN1841">
            <v>0</v>
          </cell>
          <cell r="EP1841">
            <v>0</v>
          </cell>
          <cell r="ER1841">
            <v>0</v>
          </cell>
          <cell r="ET1841">
            <v>0</v>
          </cell>
          <cell r="EX1841">
            <v>0</v>
          </cell>
          <cell r="EZ1841">
            <v>0</v>
          </cell>
          <cell r="FD1841">
            <v>0</v>
          </cell>
          <cell r="FF1841">
            <v>0</v>
          </cell>
        </row>
        <row r="1842">
          <cell r="A1842" t="str">
            <v>WindF</v>
          </cell>
          <cell r="B1842" t="str">
            <v>Finland</v>
          </cell>
          <cell r="G1842">
            <v>404.97777777777776</v>
          </cell>
          <cell r="H1842">
            <v>0</v>
          </cell>
          <cell r="N1842">
            <v>1012.4444444444445</v>
          </cell>
          <cell r="AK1842">
            <v>404.97777777777776</v>
          </cell>
          <cell r="AL1842">
            <v>0</v>
          </cell>
          <cell r="AN1842">
            <v>0</v>
          </cell>
          <cell r="AO1842">
            <v>63.358773333333332</v>
          </cell>
          <cell r="AP1842">
            <v>21119.591111111109</v>
          </cell>
          <cell r="AQ1842">
            <v>0</v>
          </cell>
          <cell r="BG1842" t="b">
            <v>0</v>
          </cell>
          <cell r="BO1842" t="b">
            <v>0</v>
          </cell>
          <cell r="CA1842" t="b">
            <v>0</v>
          </cell>
          <cell r="CB1842" t="b">
            <v>0</v>
          </cell>
          <cell r="CD1842" t="b">
            <v>0</v>
          </cell>
          <cell r="CE1842" t="b">
            <v>0</v>
          </cell>
          <cell r="CG1842" t="b">
            <v>0</v>
          </cell>
          <cell r="CH1842" t="b">
            <v>0</v>
          </cell>
          <cell r="CP1842" t="str">
            <v>ERWINWON</v>
          </cell>
          <cell r="CT1842" t="b">
            <v>0</v>
          </cell>
          <cell r="CV1842" t="b">
            <v>0</v>
          </cell>
          <cell r="CX1842" t="b">
            <v>0</v>
          </cell>
          <cell r="CZ1842" t="b">
            <v>0</v>
          </cell>
          <cell r="DB1842" t="b">
            <v>0</v>
          </cell>
          <cell r="DD1842" t="b">
            <v>0</v>
          </cell>
          <cell r="DF1842" t="b">
            <v>0</v>
          </cell>
          <cell r="DH1842" t="b">
            <v>0</v>
          </cell>
          <cell r="DJ1842" t="b">
            <v>0</v>
          </cell>
          <cell r="DL1842" t="b">
            <v>0</v>
          </cell>
          <cell r="DN1842" t="b">
            <v>0</v>
          </cell>
          <cell r="DP1842" t="b">
            <v>0</v>
          </cell>
          <cell r="DV1842">
            <v>0</v>
          </cell>
          <cell r="DX1842">
            <v>0</v>
          </cell>
          <cell r="DZ1842">
            <v>0</v>
          </cell>
          <cell r="EB1842">
            <v>0</v>
          </cell>
          <cell r="ED1842">
            <v>0</v>
          </cell>
          <cell r="EF1842">
            <v>0</v>
          </cell>
          <cell r="EJ1842">
            <v>0</v>
          </cell>
          <cell r="EL1842">
            <v>0</v>
          </cell>
          <cell r="EN1842">
            <v>0</v>
          </cell>
          <cell r="EP1842">
            <v>0</v>
          </cell>
          <cell r="ER1842">
            <v>0</v>
          </cell>
          <cell r="ET1842">
            <v>0</v>
          </cell>
          <cell r="EX1842">
            <v>0</v>
          </cell>
          <cell r="EZ1842">
            <v>0</v>
          </cell>
          <cell r="FD1842">
            <v>0</v>
          </cell>
          <cell r="FF1842">
            <v>0</v>
          </cell>
        </row>
        <row r="1843">
          <cell r="A1843" t="str">
            <v>WindF</v>
          </cell>
          <cell r="B1843" t="str">
            <v>Finland</v>
          </cell>
          <cell r="G1843">
            <v>654.35555555555561</v>
          </cell>
          <cell r="H1843">
            <v>0</v>
          </cell>
          <cell r="N1843">
            <v>1635.8888888888889</v>
          </cell>
          <cell r="AK1843">
            <v>654.35555555555561</v>
          </cell>
          <cell r="AL1843">
            <v>0</v>
          </cell>
          <cell r="AN1843">
            <v>0</v>
          </cell>
          <cell r="AO1843">
            <v>102.37392666666668</v>
          </cell>
          <cell r="AP1843">
            <v>34124.642222222225</v>
          </cell>
          <cell r="AQ1843">
            <v>0</v>
          </cell>
          <cell r="BG1843" t="b">
            <v>0</v>
          </cell>
          <cell r="BO1843" t="b">
            <v>0</v>
          </cell>
          <cell r="CA1843" t="b">
            <v>0</v>
          </cell>
          <cell r="CB1843" t="b">
            <v>0</v>
          </cell>
          <cell r="CD1843" t="b">
            <v>0</v>
          </cell>
          <cell r="CE1843" t="b">
            <v>0</v>
          </cell>
          <cell r="CG1843" t="b">
            <v>0</v>
          </cell>
          <cell r="CH1843" t="b">
            <v>0</v>
          </cell>
          <cell r="CP1843" t="str">
            <v>ERWINWON</v>
          </cell>
          <cell r="CT1843" t="b">
            <v>0</v>
          </cell>
          <cell r="CV1843" t="b">
            <v>0</v>
          </cell>
          <cell r="CX1843" t="b">
            <v>0</v>
          </cell>
          <cell r="CZ1843" t="b">
            <v>0</v>
          </cell>
          <cell r="DB1843" t="b">
            <v>0</v>
          </cell>
          <cell r="DD1843" t="b">
            <v>0</v>
          </cell>
          <cell r="DF1843" t="b">
            <v>0</v>
          </cell>
          <cell r="DH1843" t="b">
            <v>0</v>
          </cell>
          <cell r="DJ1843" t="b">
            <v>0</v>
          </cell>
          <cell r="DL1843" t="b">
            <v>0</v>
          </cell>
          <cell r="DN1843" t="b">
            <v>0</v>
          </cell>
          <cell r="DP1843" t="b">
            <v>0</v>
          </cell>
          <cell r="DV1843">
            <v>0</v>
          </cell>
          <cell r="DX1843">
            <v>0</v>
          </cell>
          <cell r="DZ1843">
            <v>0</v>
          </cell>
          <cell r="EB1843">
            <v>0</v>
          </cell>
          <cell r="ED1843">
            <v>0</v>
          </cell>
          <cell r="EF1843">
            <v>0</v>
          </cell>
          <cell r="EJ1843">
            <v>0</v>
          </cell>
          <cell r="EL1843">
            <v>0</v>
          </cell>
          <cell r="EN1843">
            <v>0</v>
          </cell>
          <cell r="EP1843">
            <v>0</v>
          </cell>
          <cell r="ER1843">
            <v>0</v>
          </cell>
          <cell r="ET1843">
            <v>0</v>
          </cell>
          <cell r="EX1843">
            <v>0</v>
          </cell>
          <cell r="EZ1843">
            <v>0</v>
          </cell>
          <cell r="FD1843">
            <v>0</v>
          </cell>
          <cell r="FF1843">
            <v>0</v>
          </cell>
        </row>
        <row r="1844">
          <cell r="A1844" t="str">
            <v>WindF</v>
          </cell>
          <cell r="B1844" t="str">
            <v>Finland</v>
          </cell>
          <cell r="G1844">
            <v>903.73333333333335</v>
          </cell>
          <cell r="H1844">
            <v>0</v>
          </cell>
          <cell r="N1844">
            <v>2259.3333333333335</v>
          </cell>
          <cell r="AK1844">
            <v>903.73333333333335</v>
          </cell>
          <cell r="AL1844">
            <v>0</v>
          </cell>
          <cell r="AN1844">
            <v>0</v>
          </cell>
          <cell r="AO1844">
            <v>141.38908000000001</v>
          </cell>
          <cell r="AP1844">
            <v>47129.693333333336</v>
          </cell>
          <cell r="AQ1844">
            <v>0</v>
          </cell>
          <cell r="BG1844" t="b">
            <v>0</v>
          </cell>
          <cell r="BO1844" t="b">
            <v>0</v>
          </cell>
          <cell r="CA1844" t="b">
            <v>0</v>
          </cell>
          <cell r="CB1844" t="b">
            <v>0</v>
          </cell>
          <cell r="CD1844" t="b">
            <v>0</v>
          </cell>
          <cell r="CE1844" t="b">
            <v>0</v>
          </cell>
          <cell r="CG1844" t="b">
            <v>0</v>
          </cell>
          <cell r="CH1844" t="b">
            <v>0</v>
          </cell>
          <cell r="CP1844" t="str">
            <v>ERWINWON</v>
          </cell>
          <cell r="CT1844" t="b">
            <v>0</v>
          </cell>
          <cell r="CV1844" t="b">
            <v>0</v>
          </cell>
          <cell r="CX1844" t="b">
            <v>0</v>
          </cell>
          <cell r="CZ1844" t="b">
            <v>0</v>
          </cell>
          <cell r="DB1844" t="b">
            <v>0</v>
          </cell>
          <cell r="DD1844" t="b">
            <v>0</v>
          </cell>
          <cell r="DF1844" t="b">
            <v>0</v>
          </cell>
          <cell r="DH1844" t="b">
            <v>0</v>
          </cell>
          <cell r="DJ1844" t="b">
            <v>0</v>
          </cell>
          <cell r="DL1844" t="b">
            <v>0</v>
          </cell>
          <cell r="DN1844" t="b">
            <v>0</v>
          </cell>
          <cell r="DP1844" t="b">
            <v>0</v>
          </cell>
          <cell r="DV1844">
            <v>0</v>
          </cell>
          <cell r="DX1844">
            <v>0</v>
          </cell>
          <cell r="DZ1844">
            <v>0</v>
          </cell>
          <cell r="EB1844">
            <v>0</v>
          </cell>
          <cell r="ED1844">
            <v>0</v>
          </cell>
          <cell r="EF1844">
            <v>0</v>
          </cell>
          <cell r="EJ1844">
            <v>0</v>
          </cell>
          <cell r="EL1844">
            <v>0</v>
          </cell>
          <cell r="EN1844">
            <v>0</v>
          </cell>
          <cell r="EP1844">
            <v>0</v>
          </cell>
          <cell r="ER1844">
            <v>0</v>
          </cell>
          <cell r="ET1844">
            <v>0</v>
          </cell>
          <cell r="EX1844">
            <v>0</v>
          </cell>
          <cell r="EZ1844">
            <v>0</v>
          </cell>
          <cell r="FD1844">
            <v>0</v>
          </cell>
          <cell r="FF1844">
            <v>0</v>
          </cell>
        </row>
        <row r="1845">
          <cell r="A1845" t="str">
            <v>WindF</v>
          </cell>
          <cell r="B1845" t="str">
            <v>Finland</v>
          </cell>
          <cell r="G1845">
            <v>1153.1111111111111</v>
          </cell>
          <cell r="H1845">
            <v>0</v>
          </cell>
          <cell r="N1845">
            <v>2882.7777777777778</v>
          </cell>
          <cell r="AK1845">
            <v>1153.1111111111111</v>
          </cell>
          <cell r="AL1845">
            <v>0</v>
          </cell>
          <cell r="AN1845">
            <v>0</v>
          </cell>
          <cell r="AO1845">
            <v>180.40423333333334</v>
          </cell>
          <cell r="AP1845">
            <v>60134.744444444441</v>
          </cell>
          <cell r="AQ1845">
            <v>0</v>
          </cell>
          <cell r="BG1845" t="b">
            <v>0</v>
          </cell>
          <cell r="BO1845" t="b">
            <v>0</v>
          </cell>
          <cell r="CA1845" t="b">
            <v>0</v>
          </cell>
          <cell r="CB1845" t="b">
            <v>0</v>
          </cell>
          <cell r="CD1845" t="b">
            <v>0</v>
          </cell>
          <cell r="CE1845" t="b">
            <v>0</v>
          </cell>
          <cell r="CG1845" t="b">
            <v>0</v>
          </cell>
          <cell r="CH1845" t="b">
            <v>0</v>
          </cell>
          <cell r="CP1845" t="str">
            <v>ERWINWON</v>
          </cell>
          <cell r="CT1845" t="b">
            <v>0</v>
          </cell>
          <cell r="CV1845" t="b">
            <v>0</v>
          </cell>
          <cell r="CX1845" t="b">
            <v>0</v>
          </cell>
          <cell r="CZ1845" t="b">
            <v>0</v>
          </cell>
          <cell r="DB1845" t="b">
            <v>0</v>
          </cell>
          <cell r="DD1845" t="b">
            <v>0</v>
          </cell>
          <cell r="DF1845" t="b">
            <v>0</v>
          </cell>
          <cell r="DH1845" t="b">
            <v>0</v>
          </cell>
          <cell r="DJ1845" t="b">
            <v>0</v>
          </cell>
          <cell r="DL1845" t="b">
            <v>0</v>
          </cell>
          <cell r="DN1845" t="b">
            <v>0</v>
          </cell>
          <cell r="DP1845" t="b">
            <v>0</v>
          </cell>
          <cell r="DV1845">
            <v>0</v>
          </cell>
          <cell r="DX1845">
            <v>0</v>
          </cell>
          <cell r="DZ1845">
            <v>0</v>
          </cell>
          <cell r="EB1845">
            <v>0</v>
          </cell>
          <cell r="ED1845">
            <v>0</v>
          </cell>
          <cell r="EF1845">
            <v>0</v>
          </cell>
          <cell r="EJ1845">
            <v>0</v>
          </cell>
          <cell r="EL1845">
            <v>0</v>
          </cell>
          <cell r="EN1845">
            <v>0</v>
          </cell>
          <cell r="EP1845">
            <v>0</v>
          </cell>
          <cell r="ER1845">
            <v>0</v>
          </cell>
          <cell r="ET1845">
            <v>0</v>
          </cell>
          <cell r="EX1845">
            <v>0</v>
          </cell>
          <cell r="EZ1845">
            <v>0</v>
          </cell>
          <cell r="FD1845">
            <v>0</v>
          </cell>
          <cell r="FF1845">
            <v>0</v>
          </cell>
        </row>
        <row r="1846">
          <cell r="A1846" t="str">
            <v>WindF</v>
          </cell>
          <cell r="B1846" t="str">
            <v>Finland</v>
          </cell>
          <cell r="G1846">
            <v>1402.4888888888888</v>
          </cell>
          <cell r="H1846">
            <v>0</v>
          </cell>
          <cell r="N1846">
            <v>3506.2222222222222</v>
          </cell>
          <cell r="AK1846">
            <v>1402.4888888888888</v>
          </cell>
          <cell r="AL1846">
            <v>0</v>
          </cell>
          <cell r="AN1846">
            <v>0</v>
          </cell>
          <cell r="AO1846">
            <v>219.41938666666667</v>
          </cell>
          <cell r="AP1846">
            <v>73139.795555555553</v>
          </cell>
          <cell r="AQ1846">
            <v>0</v>
          </cell>
          <cell r="BG1846" t="b">
            <v>0</v>
          </cell>
          <cell r="BO1846" t="b">
            <v>0</v>
          </cell>
          <cell r="CA1846" t="b">
            <v>0</v>
          </cell>
          <cell r="CB1846" t="b">
            <v>0</v>
          </cell>
          <cell r="CD1846" t="b">
            <v>0</v>
          </cell>
          <cell r="CE1846" t="b">
            <v>0</v>
          </cell>
          <cell r="CG1846" t="b">
            <v>0</v>
          </cell>
          <cell r="CH1846" t="b">
            <v>0</v>
          </cell>
          <cell r="CP1846" t="str">
            <v>ERWINWON</v>
          </cell>
          <cell r="CT1846" t="b">
            <v>0</v>
          </cell>
          <cell r="CV1846" t="b">
            <v>0</v>
          </cell>
          <cell r="CX1846" t="b">
            <v>0</v>
          </cell>
          <cell r="CZ1846" t="b">
            <v>0</v>
          </cell>
          <cell r="DB1846" t="b">
            <v>0</v>
          </cell>
          <cell r="DD1846" t="b">
            <v>0</v>
          </cell>
          <cell r="DF1846" t="b">
            <v>0</v>
          </cell>
          <cell r="DH1846" t="b">
            <v>0</v>
          </cell>
          <cell r="DJ1846" t="b">
            <v>0</v>
          </cell>
          <cell r="DL1846" t="b">
            <v>0</v>
          </cell>
          <cell r="DN1846" t="b">
            <v>0</v>
          </cell>
          <cell r="DP1846" t="b">
            <v>0</v>
          </cell>
          <cell r="DV1846">
            <v>0</v>
          </cell>
          <cell r="DX1846">
            <v>0</v>
          </cell>
          <cell r="DZ1846">
            <v>0</v>
          </cell>
          <cell r="EB1846">
            <v>0</v>
          </cell>
          <cell r="ED1846">
            <v>0</v>
          </cell>
          <cell r="EF1846">
            <v>0</v>
          </cell>
          <cell r="EJ1846">
            <v>0</v>
          </cell>
          <cell r="EL1846">
            <v>0</v>
          </cell>
          <cell r="EN1846">
            <v>0</v>
          </cell>
          <cell r="EP1846">
            <v>0</v>
          </cell>
          <cell r="ER1846">
            <v>0</v>
          </cell>
          <cell r="ET1846">
            <v>0</v>
          </cell>
          <cell r="EX1846">
            <v>0</v>
          </cell>
          <cell r="EZ1846">
            <v>0</v>
          </cell>
          <cell r="FD1846">
            <v>0</v>
          </cell>
          <cell r="FF1846">
            <v>0</v>
          </cell>
        </row>
        <row r="1847">
          <cell r="A1847" t="str">
            <v>WindF</v>
          </cell>
          <cell r="B1847" t="str">
            <v>Finland</v>
          </cell>
          <cell r="G1847">
            <v>1651.8666666666668</v>
          </cell>
          <cell r="H1847">
            <v>0</v>
          </cell>
          <cell r="N1847">
            <v>4129.666666666667</v>
          </cell>
          <cell r="AK1847">
            <v>1651.8666666666668</v>
          </cell>
          <cell r="AL1847">
            <v>0</v>
          </cell>
          <cell r="AN1847">
            <v>0</v>
          </cell>
          <cell r="AO1847">
            <v>258.43454000000003</v>
          </cell>
          <cell r="AP1847">
            <v>86144.846666666665</v>
          </cell>
          <cell r="AQ1847">
            <v>0</v>
          </cell>
          <cell r="BG1847" t="b">
            <v>0</v>
          </cell>
          <cell r="BO1847" t="b">
            <v>0</v>
          </cell>
          <cell r="CA1847" t="b">
            <v>0</v>
          </cell>
          <cell r="CB1847" t="b">
            <v>0</v>
          </cell>
          <cell r="CD1847" t="b">
            <v>0</v>
          </cell>
          <cell r="CE1847" t="b">
            <v>0</v>
          </cell>
          <cell r="CG1847" t="b">
            <v>0</v>
          </cell>
          <cell r="CH1847" t="b">
            <v>0</v>
          </cell>
          <cell r="CP1847" t="str">
            <v>ERWINWON</v>
          </cell>
          <cell r="CT1847" t="b">
            <v>0</v>
          </cell>
          <cell r="CV1847" t="b">
            <v>0</v>
          </cell>
          <cell r="CX1847" t="b">
            <v>0</v>
          </cell>
          <cell r="CZ1847" t="b">
            <v>0</v>
          </cell>
          <cell r="DB1847" t="b">
            <v>0</v>
          </cell>
          <cell r="DD1847" t="b">
            <v>0</v>
          </cell>
          <cell r="DF1847" t="b">
            <v>0</v>
          </cell>
          <cell r="DH1847" t="b">
            <v>0</v>
          </cell>
          <cell r="DJ1847" t="b">
            <v>0</v>
          </cell>
          <cell r="DL1847" t="b">
            <v>0</v>
          </cell>
          <cell r="DN1847" t="b">
            <v>0</v>
          </cell>
          <cell r="DP1847" t="b">
            <v>0</v>
          </cell>
          <cell r="DV1847">
            <v>0</v>
          </cell>
          <cell r="DX1847">
            <v>0</v>
          </cell>
          <cell r="DZ1847">
            <v>0</v>
          </cell>
          <cell r="EB1847">
            <v>0</v>
          </cell>
          <cell r="ED1847">
            <v>0</v>
          </cell>
          <cell r="EF1847">
            <v>0</v>
          </cell>
          <cell r="EJ1847">
            <v>0</v>
          </cell>
          <cell r="EL1847">
            <v>0</v>
          </cell>
          <cell r="EN1847">
            <v>0</v>
          </cell>
          <cell r="EP1847">
            <v>0</v>
          </cell>
          <cell r="ER1847">
            <v>0</v>
          </cell>
          <cell r="ET1847">
            <v>0</v>
          </cell>
          <cell r="EX1847">
            <v>0</v>
          </cell>
          <cell r="EZ1847">
            <v>0</v>
          </cell>
          <cell r="FD1847">
            <v>0</v>
          </cell>
          <cell r="FF1847">
            <v>0</v>
          </cell>
        </row>
        <row r="1848">
          <cell r="A1848" t="str">
            <v>WindF</v>
          </cell>
          <cell r="B1848" t="str">
            <v>Finland</v>
          </cell>
          <cell r="G1848">
            <v>1901.2444444444445</v>
          </cell>
          <cell r="H1848">
            <v>0</v>
          </cell>
          <cell r="N1848">
            <v>4753.1111111111113</v>
          </cell>
          <cell r="AK1848">
            <v>1901.2444444444445</v>
          </cell>
          <cell r="AL1848">
            <v>0</v>
          </cell>
          <cell r="AN1848">
            <v>0</v>
          </cell>
          <cell r="AO1848">
            <v>297.44969333333336</v>
          </cell>
          <cell r="AP1848">
            <v>99149.897777777776</v>
          </cell>
          <cell r="AQ1848">
            <v>0</v>
          </cell>
          <cell r="BG1848" t="b">
            <v>0</v>
          </cell>
          <cell r="BO1848" t="b">
            <v>0</v>
          </cell>
          <cell r="CA1848" t="b">
            <v>0</v>
          </cell>
          <cell r="CB1848" t="b">
            <v>0</v>
          </cell>
          <cell r="CD1848" t="b">
            <v>0</v>
          </cell>
          <cell r="CE1848" t="b">
            <v>0</v>
          </cell>
          <cell r="CG1848" t="b">
            <v>0</v>
          </cell>
          <cell r="CH1848" t="b">
            <v>0</v>
          </cell>
          <cell r="CP1848" t="str">
            <v>ERWINWON</v>
          </cell>
          <cell r="CT1848" t="b">
            <v>0</v>
          </cell>
          <cell r="CV1848" t="b">
            <v>0</v>
          </cell>
          <cell r="CX1848" t="b">
            <v>0</v>
          </cell>
          <cell r="CZ1848" t="b">
            <v>0</v>
          </cell>
          <cell r="DB1848" t="b">
            <v>0</v>
          </cell>
          <cell r="DD1848" t="b">
            <v>0</v>
          </cell>
          <cell r="DF1848" t="b">
            <v>0</v>
          </cell>
          <cell r="DH1848" t="b">
            <v>0</v>
          </cell>
          <cell r="DJ1848" t="b">
            <v>0</v>
          </cell>
          <cell r="DL1848" t="b">
            <v>0</v>
          </cell>
          <cell r="DN1848" t="b">
            <v>0</v>
          </cell>
          <cell r="DP1848" t="b">
            <v>0</v>
          </cell>
          <cell r="DV1848">
            <v>0</v>
          </cell>
          <cell r="DX1848">
            <v>0</v>
          </cell>
          <cell r="DZ1848">
            <v>0</v>
          </cell>
          <cell r="EB1848">
            <v>0</v>
          </cell>
          <cell r="ED1848">
            <v>0</v>
          </cell>
          <cell r="EF1848">
            <v>0</v>
          </cell>
          <cell r="EJ1848">
            <v>0</v>
          </cell>
          <cell r="EL1848">
            <v>0</v>
          </cell>
          <cell r="EN1848">
            <v>0</v>
          </cell>
          <cell r="EP1848">
            <v>0</v>
          </cell>
          <cell r="ER1848">
            <v>0</v>
          </cell>
          <cell r="ET1848">
            <v>0</v>
          </cell>
          <cell r="EX1848">
            <v>0</v>
          </cell>
          <cell r="EZ1848">
            <v>0</v>
          </cell>
          <cell r="FD1848">
            <v>0</v>
          </cell>
          <cell r="FF1848">
            <v>0</v>
          </cell>
        </row>
        <row r="1849">
          <cell r="A1849" t="str">
            <v>WindF</v>
          </cell>
          <cell r="B1849" t="str">
            <v>Finland</v>
          </cell>
          <cell r="G1849">
            <v>2150.6222222222223</v>
          </cell>
          <cell r="H1849">
            <v>0</v>
          </cell>
          <cell r="N1849">
            <v>5376.5555555555557</v>
          </cell>
          <cell r="AK1849">
            <v>2150.6222222222223</v>
          </cell>
          <cell r="AL1849">
            <v>0</v>
          </cell>
          <cell r="AN1849">
            <v>0</v>
          </cell>
          <cell r="AO1849">
            <v>336.46484666666669</v>
          </cell>
          <cell r="AP1849">
            <v>112154.94888888889</v>
          </cell>
          <cell r="AQ1849">
            <v>0</v>
          </cell>
          <cell r="BG1849" t="b">
            <v>0</v>
          </cell>
          <cell r="BO1849" t="b">
            <v>0</v>
          </cell>
          <cell r="CA1849" t="b">
            <v>0</v>
          </cell>
          <cell r="CB1849" t="b">
            <v>0</v>
          </cell>
          <cell r="CD1849" t="b">
            <v>0</v>
          </cell>
          <cell r="CE1849" t="b">
            <v>0</v>
          </cell>
          <cell r="CG1849" t="b">
            <v>0</v>
          </cell>
          <cell r="CH1849" t="b">
            <v>0</v>
          </cell>
          <cell r="CP1849" t="str">
            <v>ERWINWON</v>
          </cell>
          <cell r="CT1849" t="b">
            <v>0</v>
          </cell>
          <cell r="CV1849" t="b">
            <v>0</v>
          </cell>
          <cell r="CX1849" t="b">
            <v>0</v>
          </cell>
          <cell r="CZ1849" t="b">
            <v>0</v>
          </cell>
          <cell r="DB1849" t="b">
            <v>0</v>
          </cell>
          <cell r="DD1849" t="b">
            <v>0</v>
          </cell>
          <cell r="DF1849" t="b">
            <v>0</v>
          </cell>
          <cell r="DH1849" t="b">
            <v>0</v>
          </cell>
          <cell r="DJ1849" t="b">
            <v>0</v>
          </cell>
          <cell r="DL1849" t="b">
            <v>0</v>
          </cell>
          <cell r="DN1849" t="b">
            <v>0</v>
          </cell>
          <cell r="DP1849" t="b">
            <v>0</v>
          </cell>
          <cell r="DV1849">
            <v>0</v>
          </cell>
          <cell r="DX1849">
            <v>0</v>
          </cell>
          <cell r="DZ1849">
            <v>0</v>
          </cell>
          <cell r="EB1849">
            <v>0</v>
          </cell>
          <cell r="ED1849">
            <v>0</v>
          </cell>
          <cell r="EF1849">
            <v>0</v>
          </cell>
          <cell r="EJ1849">
            <v>0</v>
          </cell>
          <cell r="EL1849">
            <v>0</v>
          </cell>
          <cell r="EN1849">
            <v>0</v>
          </cell>
          <cell r="EP1849">
            <v>0</v>
          </cell>
          <cell r="ER1849">
            <v>0</v>
          </cell>
          <cell r="ET1849">
            <v>0</v>
          </cell>
          <cell r="EX1849">
            <v>0</v>
          </cell>
          <cell r="EZ1849">
            <v>0</v>
          </cell>
          <cell r="FD1849">
            <v>0</v>
          </cell>
          <cell r="FF1849">
            <v>0</v>
          </cell>
        </row>
        <row r="1850">
          <cell r="A1850" t="str">
            <v>WindF</v>
          </cell>
          <cell r="B1850" t="str">
            <v>Finland</v>
          </cell>
          <cell r="G1850">
            <v>2400</v>
          </cell>
          <cell r="H1850">
            <v>0</v>
          </cell>
          <cell r="N1850">
            <v>6000</v>
          </cell>
          <cell r="AK1850">
            <v>2400</v>
          </cell>
          <cell r="AL1850">
            <v>0</v>
          </cell>
          <cell r="AN1850">
            <v>0</v>
          </cell>
          <cell r="AO1850">
            <v>375.48</v>
          </cell>
          <cell r="AP1850">
            <v>125160</v>
          </cell>
          <cell r="AQ1850">
            <v>0</v>
          </cell>
          <cell r="BG1850" t="b">
            <v>0</v>
          </cell>
          <cell r="BO1850" t="b">
            <v>0</v>
          </cell>
          <cell r="CA1850" t="b">
            <v>0</v>
          </cell>
          <cell r="CB1850" t="b">
            <v>0</v>
          </cell>
          <cell r="CD1850" t="b">
            <v>0</v>
          </cell>
          <cell r="CE1850" t="b">
            <v>0</v>
          </cell>
          <cell r="CG1850" t="b">
            <v>0</v>
          </cell>
          <cell r="CH1850" t="b">
            <v>0</v>
          </cell>
          <cell r="CP1850" t="str">
            <v>ERWINWON</v>
          </cell>
          <cell r="CT1850" t="b">
            <v>0</v>
          </cell>
          <cell r="CV1850" t="b">
            <v>0</v>
          </cell>
          <cell r="CX1850" t="b">
            <v>0</v>
          </cell>
          <cell r="CZ1850" t="b">
            <v>0</v>
          </cell>
          <cell r="DB1850" t="b">
            <v>0</v>
          </cell>
          <cell r="DD1850" t="b">
            <v>0</v>
          </cell>
          <cell r="DF1850" t="b">
            <v>0</v>
          </cell>
          <cell r="DH1850" t="b">
            <v>0</v>
          </cell>
          <cell r="DJ1850" t="b">
            <v>0</v>
          </cell>
          <cell r="DL1850" t="b">
            <v>0</v>
          </cell>
          <cell r="DN1850" t="b">
            <v>0</v>
          </cell>
          <cell r="DP1850" t="b">
            <v>0</v>
          </cell>
          <cell r="DV1850">
            <v>0</v>
          </cell>
          <cell r="DX1850">
            <v>0</v>
          </cell>
          <cell r="DZ1850">
            <v>0</v>
          </cell>
          <cell r="EB1850">
            <v>0</v>
          </cell>
          <cell r="ED1850">
            <v>0</v>
          </cell>
          <cell r="EF1850">
            <v>0</v>
          </cell>
          <cell r="EJ1850">
            <v>0</v>
          </cell>
          <cell r="EL1850">
            <v>0</v>
          </cell>
          <cell r="EN1850">
            <v>0</v>
          </cell>
          <cell r="EP1850">
            <v>0</v>
          </cell>
          <cell r="ER1850">
            <v>0</v>
          </cell>
          <cell r="ET1850">
            <v>0</v>
          </cell>
          <cell r="EX1850">
            <v>0</v>
          </cell>
          <cell r="EZ1850">
            <v>0</v>
          </cell>
          <cell r="FD1850">
            <v>0</v>
          </cell>
          <cell r="FF1850">
            <v>0</v>
          </cell>
        </row>
        <row r="1851">
          <cell r="A1851" t="str">
            <v>WindF</v>
          </cell>
          <cell r="B1851" t="str">
            <v>Finland</v>
          </cell>
          <cell r="G1851">
            <v>2480</v>
          </cell>
          <cell r="H1851">
            <v>0</v>
          </cell>
          <cell r="N1851">
            <v>6200</v>
          </cell>
          <cell r="AK1851">
            <v>2480</v>
          </cell>
          <cell r="AL1851">
            <v>0</v>
          </cell>
          <cell r="AN1851">
            <v>0</v>
          </cell>
          <cell r="AO1851">
            <v>387.99600000000004</v>
          </cell>
          <cell r="AP1851">
            <v>129332</v>
          </cell>
          <cell r="AQ1851">
            <v>0</v>
          </cell>
          <cell r="BG1851" t="b">
            <v>0</v>
          </cell>
          <cell r="BO1851" t="b">
            <v>0</v>
          </cell>
          <cell r="CA1851" t="b">
            <v>0</v>
          </cell>
          <cell r="CB1851" t="b">
            <v>0</v>
          </cell>
          <cell r="CD1851" t="b">
            <v>0</v>
          </cell>
          <cell r="CE1851" t="b">
            <v>0</v>
          </cell>
          <cell r="CG1851" t="b">
            <v>0</v>
          </cell>
          <cell r="CH1851" t="b">
            <v>0</v>
          </cell>
          <cell r="CP1851" t="str">
            <v>ERWINWON</v>
          </cell>
          <cell r="CT1851" t="b">
            <v>0</v>
          </cell>
          <cell r="CV1851" t="b">
            <v>0</v>
          </cell>
          <cell r="CX1851" t="b">
            <v>0</v>
          </cell>
          <cell r="CZ1851" t="b">
            <v>0</v>
          </cell>
          <cell r="DB1851" t="b">
            <v>0</v>
          </cell>
          <cell r="DD1851" t="b">
            <v>0</v>
          </cell>
          <cell r="DF1851" t="b">
            <v>0</v>
          </cell>
          <cell r="DH1851" t="b">
            <v>0</v>
          </cell>
          <cell r="DJ1851" t="b">
            <v>0</v>
          </cell>
          <cell r="DL1851" t="b">
            <v>0</v>
          </cell>
          <cell r="DN1851" t="b">
            <v>0</v>
          </cell>
          <cell r="DP1851" t="b">
            <v>0</v>
          </cell>
          <cell r="DV1851">
            <v>0</v>
          </cell>
          <cell r="DX1851">
            <v>0</v>
          </cell>
          <cell r="DZ1851">
            <v>0</v>
          </cell>
          <cell r="EB1851">
            <v>0</v>
          </cell>
          <cell r="ED1851">
            <v>0</v>
          </cell>
          <cell r="EF1851">
            <v>0</v>
          </cell>
          <cell r="EJ1851">
            <v>0</v>
          </cell>
          <cell r="EL1851">
            <v>0</v>
          </cell>
          <cell r="EN1851">
            <v>0</v>
          </cell>
          <cell r="EP1851">
            <v>0</v>
          </cell>
          <cell r="ER1851">
            <v>0</v>
          </cell>
          <cell r="ET1851">
            <v>0</v>
          </cell>
          <cell r="EX1851">
            <v>0</v>
          </cell>
          <cell r="EZ1851">
            <v>0</v>
          </cell>
          <cell r="FD1851">
            <v>0</v>
          </cell>
          <cell r="FF1851">
            <v>0</v>
          </cell>
        </row>
        <row r="1852">
          <cell r="A1852" t="str">
            <v>WindF</v>
          </cell>
          <cell r="B1852" t="str">
            <v>Finland</v>
          </cell>
          <cell r="G1852">
            <v>2560</v>
          </cell>
          <cell r="H1852">
            <v>0</v>
          </cell>
          <cell r="N1852">
            <v>6400</v>
          </cell>
          <cell r="AK1852">
            <v>2560</v>
          </cell>
          <cell r="AL1852">
            <v>0</v>
          </cell>
          <cell r="AN1852">
            <v>0</v>
          </cell>
          <cell r="AO1852">
            <v>400.512</v>
          </cell>
          <cell r="AP1852">
            <v>133504</v>
          </cell>
          <cell r="AQ1852">
            <v>0</v>
          </cell>
          <cell r="BG1852" t="b">
            <v>0</v>
          </cell>
          <cell r="BO1852" t="b">
            <v>0</v>
          </cell>
          <cell r="CA1852" t="b">
            <v>0</v>
          </cell>
          <cell r="CB1852" t="b">
            <v>0</v>
          </cell>
          <cell r="CD1852" t="b">
            <v>0</v>
          </cell>
          <cell r="CE1852" t="b">
            <v>0</v>
          </cell>
          <cell r="CG1852" t="b">
            <v>0</v>
          </cell>
          <cell r="CH1852" t="b">
            <v>0</v>
          </cell>
          <cell r="CP1852" t="str">
            <v>ERWINWON</v>
          </cell>
          <cell r="CT1852" t="b">
            <v>0</v>
          </cell>
          <cell r="CV1852" t="b">
            <v>0</v>
          </cell>
          <cell r="CX1852" t="b">
            <v>0</v>
          </cell>
          <cell r="CZ1852" t="b">
            <v>0</v>
          </cell>
          <cell r="DB1852" t="b">
            <v>0</v>
          </cell>
          <cell r="DD1852" t="b">
            <v>0</v>
          </cell>
          <cell r="DF1852" t="b">
            <v>0</v>
          </cell>
          <cell r="DH1852" t="b">
            <v>0</v>
          </cell>
          <cell r="DJ1852" t="b">
            <v>0</v>
          </cell>
          <cell r="DL1852" t="b">
            <v>0</v>
          </cell>
          <cell r="DN1852" t="b">
            <v>0</v>
          </cell>
          <cell r="DP1852" t="b">
            <v>0</v>
          </cell>
          <cell r="DV1852">
            <v>0</v>
          </cell>
          <cell r="DX1852">
            <v>0</v>
          </cell>
          <cell r="DZ1852">
            <v>0</v>
          </cell>
          <cell r="EB1852">
            <v>0</v>
          </cell>
          <cell r="ED1852">
            <v>0</v>
          </cell>
          <cell r="EF1852">
            <v>0</v>
          </cell>
          <cell r="EJ1852">
            <v>0</v>
          </cell>
          <cell r="EL1852">
            <v>0</v>
          </cell>
          <cell r="EN1852">
            <v>0</v>
          </cell>
          <cell r="EP1852">
            <v>0</v>
          </cell>
          <cell r="ER1852">
            <v>0</v>
          </cell>
          <cell r="ET1852">
            <v>0</v>
          </cell>
          <cell r="EX1852">
            <v>0</v>
          </cell>
          <cell r="EZ1852">
            <v>0</v>
          </cell>
          <cell r="FD1852">
            <v>0</v>
          </cell>
          <cell r="FF1852">
            <v>0</v>
          </cell>
        </row>
        <row r="1853">
          <cell r="A1853" t="str">
            <v>WindF</v>
          </cell>
          <cell r="B1853" t="str">
            <v>Finland</v>
          </cell>
          <cell r="G1853">
            <v>2640</v>
          </cell>
          <cell r="H1853">
            <v>0</v>
          </cell>
          <cell r="N1853">
            <v>6600</v>
          </cell>
          <cell r="AK1853">
            <v>2640</v>
          </cell>
          <cell r="AL1853">
            <v>0</v>
          </cell>
          <cell r="AN1853">
            <v>0</v>
          </cell>
          <cell r="AO1853">
            <v>413.02800000000002</v>
          </cell>
          <cell r="AP1853">
            <v>137676</v>
          </cell>
          <cell r="AQ1853">
            <v>0</v>
          </cell>
          <cell r="BG1853" t="b">
            <v>0</v>
          </cell>
          <cell r="BO1853" t="b">
            <v>0</v>
          </cell>
          <cell r="CA1853" t="b">
            <v>0</v>
          </cell>
          <cell r="CB1853" t="b">
            <v>0</v>
          </cell>
          <cell r="CD1853" t="b">
            <v>0</v>
          </cell>
          <cell r="CE1853" t="b">
            <v>0</v>
          </cell>
          <cell r="CG1853" t="b">
            <v>0</v>
          </cell>
          <cell r="CH1853" t="b">
            <v>0</v>
          </cell>
          <cell r="CP1853" t="str">
            <v>ERWINWON</v>
          </cell>
          <cell r="CT1853" t="b">
            <v>0</v>
          </cell>
          <cell r="CV1853" t="b">
            <v>0</v>
          </cell>
          <cell r="CX1853" t="b">
            <v>0</v>
          </cell>
          <cell r="CZ1853" t="b">
            <v>0</v>
          </cell>
          <cell r="DB1853" t="b">
            <v>0</v>
          </cell>
          <cell r="DD1853" t="b">
            <v>0</v>
          </cell>
          <cell r="DF1853" t="b">
            <v>0</v>
          </cell>
          <cell r="DH1853" t="b">
            <v>0</v>
          </cell>
          <cell r="DJ1853" t="b">
            <v>0</v>
          </cell>
          <cell r="DL1853" t="b">
            <v>0</v>
          </cell>
          <cell r="DN1853" t="b">
            <v>0</v>
          </cell>
          <cell r="DP1853" t="b">
            <v>0</v>
          </cell>
          <cell r="DV1853">
            <v>0</v>
          </cell>
          <cell r="DX1853">
            <v>0</v>
          </cell>
          <cell r="DZ1853">
            <v>0</v>
          </cell>
          <cell r="EB1853">
            <v>0</v>
          </cell>
          <cell r="ED1853">
            <v>0</v>
          </cell>
          <cell r="EF1853">
            <v>0</v>
          </cell>
          <cell r="EJ1853">
            <v>0</v>
          </cell>
          <cell r="EL1853">
            <v>0</v>
          </cell>
          <cell r="EN1853">
            <v>0</v>
          </cell>
          <cell r="EP1853">
            <v>0</v>
          </cell>
          <cell r="ER1853">
            <v>0</v>
          </cell>
          <cell r="ET1853">
            <v>0</v>
          </cell>
          <cell r="EX1853">
            <v>0</v>
          </cell>
          <cell r="EZ1853">
            <v>0</v>
          </cell>
          <cell r="FD1853">
            <v>0</v>
          </cell>
          <cell r="FF1853">
            <v>0</v>
          </cell>
        </row>
        <row r="1854">
          <cell r="A1854" t="str">
            <v>WindF</v>
          </cell>
          <cell r="B1854" t="str">
            <v>Finland</v>
          </cell>
          <cell r="G1854">
            <v>2720</v>
          </cell>
          <cell r="H1854">
            <v>0</v>
          </cell>
          <cell r="N1854">
            <v>6800</v>
          </cell>
          <cell r="AK1854">
            <v>2720</v>
          </cell>
          <cell r="AL1854">
            <v>0</v>
          </cell>
          <cell r="AN1854">
            <v>0</v>
          </cell>
          <cell r="AO1854">
            <v>425.54400000000004</v>
          </cell>
          <cell r="AP1854">
            <v>141848</v>
          </cell>
          <cell r="AQ1854">
            <v>0</v>
          </cell>
          <cell r="BG1854" t="b">
            <v>0</v>
          </cell>
          <cell r="BO1854" t="b">
            <v>0</v>
          </cell>
          <cell r="CA1854" t="b">
            <v>0</v>
          </cell>
          <cell r="CB1854" t="b">
            <v>0</v>
          </cell>
          <cell r="CD1854" t="b">
            <v>0</v>
          </cell>
          <cell r="CE1854" t="b">
            <v>0</v>
          </cell>
          <cell r="CG1854" t="b">
            <v>0</v>
          </cell>
          <cell r="CH1854" t="b">
            <v>0</v>
          </cell>
          <cell r="CP1854" t="str">
            <v>ERWINWON</v>
          </cell>
          <cell r="CT1854" t="b">
            <v>0</v>
          </cell>
          <cell r="CV1854" t="b">
            <v>0</v>
          </cell>
          <cell r="CX1854" t="b">
            <v>0</v>
          </cell>
          <cell r="CZ1854" t="b">
            <v>0</v>
          </cell>
          <cell r="DB1854" t="b">
            <v>0</v>
          </cell>
          <cell r="DD1854" t="b">
            <v>0</v>
          </cell>
          <cell r="DF1854" t="b">
            <v>0</v>
          </cell>
          <cell r="DH1854" t="b">
            <v>0</v>
          </cell>
          <cell r="DJ1854" t="b">
            <v>0</v>
          </cell>
          <cell r="DL1854" t="b">
            <v>0</v>
          </cell>
          <cell r="DN1854" t="b">
            <v>0</v>
          </cell>
          <cell r="DP1854" t="b">
            <v>0</v>
          </cell>
          <cell r="DV1854">
            <v>0</v>
          </cell>
          <cell r="DX1854">
            <v>0</v>
          </cell>
          <cell r="DZ1854">
            <v>0</v>
          </cell>
          <cell r="EB1854">
            <v>0</v>
          </cell>
          <cell r="ED1854">
            <v>0</v>
          </cell>
          <cell r="EF1854">
            <v>0</v>
          </cell>
          <cell r="EJ1854">
            <v>0</v>
          </cell>
          <cell r="EL1854">
            <v>0</v>
          </cell>
          <cell r="EN1854">
            <v>0</v>
          </cell>
          <cell r="EP1854">
            <v>0</v>
          </cell>
          <cell r="ER1854">
            <v>0</v>
          </cell>
          <cell r="ET1854">
            <v>0</v>
          </cell>
          <cell r="EX1854">
            <v>0</v>
          </cell>
          <cell r="EZ1854">
            <v>0</v>
          </cell>
          <cell r="FD1854">
            <v>0</v>
          </cell>
          <cell r="FF1854">
            <v>0</v>
          </cell>
        </row>
        <row r="1855">
          <cell r="A1855" t="str">
            <v>WindF</v>
          </cell>
          <cell r="B1855" t="str">
            <v>Finland</v>
          </cell>
          <cell r="G1855">
            <v>2800</v>
          </cell>
          <cell r="H1855">
            <v>0</v>
          </cell>
          <cell r="N1855">
            <v>7000</v>
          </cell>
          <cell r="AK1855">
            <v>2800</v>
          </cell>
          <cell r="AL1855">
            <v>0</v>
          </cell>
          <cell r="AN1855">
            <v>0</v>
          </cell>
          <cell r="AO1855">
            <v>438.06</v>
          </cell>
          <cell r="AP1855">
            <v>146020</v>
          </cell>
          <cell r="AQ1855">
            <v>0</v>
          </cell>
          <cell r="BG1855" t="b">
            <v>0</v>
          </cell>
          <cell r="BO1855" t="b">
            <v>0</v>
          </cell>
          <cell r="CA1855" t="b">
            <v>0</v>
          </cell>
          <cell r="CB1855" t="b">
            <v>0</v>
          </cell>
          <cell r="CD1855" t="b">
            <v>0</v>
          </cell>
          <cell r="CE1855" t="b">
            <v>0</v>
          </cell>
          <cell r="CG1855" t="b">
            <v>0</v>
          </cell>
          <cell r="CH1855" t="b">
            <v>0</v>
          </cell>
          <cell r="CP1855" t="str">
            <v>ERWINWON</v>
          </cell>
          <cell r="CT1855" t="b">
            <v>0</v>
          </cell>
          <cell r="CV1855" t="b">
            <v>0</v>
          </cell>
          <cell r="CX1855" t="b">
            <v>0</v>
          </cell>
          <cell r="CZ1855" t="b">
            <v>0</v>
          </cell>
          <cell r="DB1855" t="b">
            <v>0</v>
          </cell>
          <cell r="DD1855" t="b">
            <v>0</v>
          </cell>
          <cell r="DF1855" t="b">
            <v>0</v>
          </cell>
          <cell r="DH1855" t="b">
            <v>0</v>
          </cell>
          <cell r="DJ1855" t="b">
            <v>0</v>
          </cell>
          <cell r="DL1855" t="b">
            <v>0</v>
          </cell>
          <cell r="DN1855" t="b">
            <v>0</v>
          </cell>
          <cell r="DP1855" t="b">
            <v>0</v>
          </cell>
          <cell r="DV1855">
            <v>0</v>
          </cell>
          <cell r="DX1855">
            <v>0</v>
          </cell>
          <cell r="DZ1855">
            <v>0</v>
          </cell>
          <cell r="EB1855">
            <v>0</v>
          </cell>
          <cell r="ED1855">
            <v>0</v>
          </cell>
          <cell r="EF1855">
            <v>0</v>
          </cell>
          <cell r="EJ1855">
            <v>0</v>
          </cell>
          <cell r="EL1855">
            <v>0</v>
          </cell>
          <cell r="EN1855">
            <v>0</v>
          </cell>
          <cell r="EP1855">
            <v>0</v>
          </cell>
          <cell r="ER1855">
            <v>0</v>
          </cell>
          <cell r="ET1855">
            <v>0</v>
          </cell>
          <cell r="EX1855">
            <v>0</v>
          </cell>
          <cell r="EZ1855">
            <v>0</v>
          </cell>
          <cell r="FD1855">
            <v>0</v>
          </cell>
          <cell r="FF1855">
            <v>0</v>
          </cell>
        </row>
        <row r="1856">
          <cell r="A1856" t="str">
            <v>WindF</v>
          </cell>
          <cell r="B1856" t="str">
            <v>Finland</v>
          </cell>
          <cell r="G1856">
            <v>2880</v>
          </cell>
          <cell r="H1856">
            <v>0</v>
          </cell>
          <cell r="N1856">
            <v>7200</v>
          </cell>
          <cell r="AK1856">
            <v>2880</v>
          </cell>
          <cell r="AL1856">
            <v>0</v>
          </cell>
          <cell r="AN1856">
            <v>0</v>
          </cell>
          <cell r="AO1856">
            <v>450.57600000000002</v>
          </cell>
          <cell r="AP1856">
            <v>150192</v>
          </cell>
          <cell r="AQ1856">
            <v>0</v>
          </cell>
          <cell r="BG1856" t="b">
            <v>0</v>
          </cell>
          <cell r="BO1856" t="b">
            <v>0</v>
          </cell>
          <cell r="CA1856" t="b">
            <v>0</v>
          </cell>
          <cell r="CB1856" t="b">
            <v>0</v>
          </cell>
          <cell r="CD1856" t="b">
            <v>0</v>
          </cell>
          <cell r="CE1856" t="b">
            <v>0</v>
          </cell>
          <cell r="CG1856" t="b">
            <v>0</v>
          </cell>
          <cell r="CH1856" t="b">
            <v>0</v>
          </cell>
          <cell r="CP1856" t="str">
            <v>ERWINWON</v>
          </cell>
          <cell r="CT1856" t="b">
            <v>0</v>
          </cell>
          <cell r="CV1856" t="b">
            <v>0</v>
          </cell>
          <cell r="CX1856" t="b">
            <v>0</v>
          </cell>
          <cell r="CZ1856" t="b">
            <v>0</v>
          </cell>
          <cell r="DB1856" t="b">
            <v>0</v>
          </cell>
          <cell r="DD1856" t="b">
            <v>0</v>
          </cell>
          <cell r="DF1856" t="b">
            <v>0</v>
          </cell>
          <cell r="DH1856" t="b">
            <v>0</v>
          </cell>
          <cell r="DJ1856" t="b">
            <v>0</v>
          </cell>
          <cell r="DL1856" t="b">
            <v>0</v>
          </cell>
          <cell r="DN1856" t="b">
            <v>0</v>
          </cell>
          <cell r="DP1856" t="b">
            <v>0</v>
          </cell>
          <cell r="DV1856">
            <v>0</v>
          </cell>
          <cell r="DX1856">
            <v>0</v>
          </cell>
          <cell r="DZ1856">
            <v>0</v>
          </cell>
          <cell r="EB1856">
            <v>0</v>
          </cell>
          <cell r="ED1856">
            <v>0</v>
          </cell>
          <cell r="EF1856">
            <v>0</v>
          </cell>
          <cell r="EJ1856">
            <v>0</v>
          </cell>
          <cell r="EL1856">
            <v>0</v>
          </cell>
          <cell r="EN1856">
            <v>0</v>
          </cell>
          <cell r="EP1856">
            <v>0</v>
          </cell>
          <cell r="ER1856">
            <v>0</v>
          </cell>
          <cell r="ET1856">
            <v>0</v>
          </cell>
          <cell r="EX1856">
            <v>0</v>
          </cell>
          <cell r="EZ1856">
            <v>0</v>
          </cell>
          <cell r="FD1856">
            <v>0</v>
          </cell>
          <cell r="FF1856">
            <v>0</v>
          </cell>
        </row>
        <row r="1857">
          <cell r="A1857" t="str">
            <v>WindF</v>
          </cell>
          <cell r="B1857" t="str">
            <v>Finland</v>
          </cell>
          <cell r="G1857">
            <v>2960</v>
          </cell>
          <cell r="H1857">
            <v>0</v>
          </cell>
          <cell r="N1857">
            <v>7400</v>
          </cell>
          <cell r="AK1857">
            <v>2960</v>
          </cell>
          <cell r="AL1857">
            <v>0</v>
          </cell>
          <cell r="AN1857">
            <v>0</v>
          </cell>
          <cell r="AO1857">
            <v>463.09200000000004</v>
          </cell>
          <cell r="AP1857">
            <v>154364</v>
          </cell>
          <cell r="AQ1857">
            <v>0</v>
          </cell>
          <cell r="BG1857" t="b">
            <v>0</v>
          </cell>
          <cell r="BO1857" t="b">
            <v>0</v>
          </cell>
          <cell r="CA1857" t="b">
            <v>0</v>
          </cell>
          <cell r="CB1857" t="b">
            <v>0</v>
          </cell>
          <cell r="CD1857" t="b">
            <v>0</v>
          </cell>
          <cell r="CE1857" t="b">
            <v>0</v>
          </cell>
          <cell r="CG1857" t="b">
            <v>0</v>
          </cell>
          <cell r="CH1857" t="b">
            <v>0</v>
          </cell>
          <cell r="CP1857" t="str">
            <v>ERWINWON</v>
          </cell>
          <cell r="CT1857" t="b">
            <v>0</v>
          </cell>
          <cell r="CV1857" t="b">
            <v>0</v>
          </cell>
          <cell r="CX1857" t="b">
            <v>0</v>
          </cell>
          <cell r="CZ1857" t="b">
            <v>0</v>
          </cell>
          <cell r="DB1857" t="b">
            <v>0</v>
          </cell>
          <cell r="DD1857" t="b">
            <v>0</v>
          </cell>
          <cell r="DF1857" t="b">
            <v>0</v>
          </cell>
          <cell r="DH1857" t="b">
            <v>0</v>
          </cell>
          <cell r="DJ1857" t="b">
            <v>0</v>
          </cell>
          <cell r="DL1857" t="b">
            <v>0</v>
          </cell>
          <cell r="DN1857" t="b">
            <v>0</v>
          </cell>
          <cell r="DP1857" t="b">
            <v>0</v>
          </cell>
          <cell r="DV1857">
            <v>0</v>
          </cell>
          <cell r="DX1857">
            <v>0</v>
          </cell>
          <cell r="DZ1857">
            <v>0</v>
          </cell>
          <cell r="EB1857">
            <v>0</v>
          </cell>
          <cell r="ED1857">
            <v>0</v>
          </cell>
          <cell r="EF1857">
            <v>0</v>
          </cell>
          <cell r="EJ1857">
            <v>0</v>
          </cell>
          <cell r="EL1857">
            <v>0</v>
          </cell>
          <cell r="EN1857">
            <v>0</v>
          </cell>
          <cell r="EP1857">
            <v>0</v>
          </cell>
          <cell r="ER1857">
            <v>0</v>
          </cell>
          <cell r="ET1857">
            <v>0</v>
          </cell>
          <cell r="EX1857">
            <v>0</v>
          </cell>
          <cell r="EZ1857">
            <v>0</v>
          </cell>
          <cell r="FD1857">
            <v>0</v>
          </cell>
          <cell r="FF1857">
            <v>0</v>
          </cell>
        </row>
        <row r="1858">
          <cell r="A1858" t="str">
            <v>WindF</v>
          </cell>
          <cell r="B1858" t="str">
            <v>Finland</v>
          </cell>
          <cell r="G1858">
            <v>3040</v>
          </cell>
          <cell r="H1858">
            <v>0</v>
          </cell>
          <cell r="N1858">
            <v>7600</v>
          </cell>
          <cell r="AK1858">
            <v>3040</v>
          </cell>
          <cell r="AL1858">
            <v>0</v>
          </cell>
          <cell r="AN1858">
            <v>0</v>
          </cell>
          <cell r="AO1858">
            <v>475.608</v>
          </cell>
          <cell r="AP1858">
            <v>158536</v>
          </cell>
          <cell r="AQ1858">
            <v>0</v>
          </cell>
          <cell r="BG1858" t="b">
            <v>0</v>
          </cell>
          <cell r="BO1858" t="b">
            <v>0</v>
          </cell>
          <cell r="CA1858" t="b">
            <v>0</v>
          </cell>
          <cell r="CB1858" t="b">
            <v>0</v>
          </cell>
          <cell r="CD1858" t="b">
            <v>0</v>
          </cell>
          <cell r="CE1858" t="b">
            <v>0</v>
          </cell>
          <cell r="CG1858" t="b">
            <v>0</v>
          </cell>
          <cell r="CH1858" t="b">
            <v>0</v>
          </cell>
          <cell r="CP1858" t="str">
            <v>ERWINWON</v>
          </cell>
          <cell r="CT1858" t="b">
            <v>0</v>
          </cell>
          <cell r="CV1858" t="b">
            <v>0</v>
          </cell>
          <cell r="CX1858" t="b">
            <v>0</v>
          </cell>
          <cell r="CZ1858" t="b">
            <v>0</v>
          </cell>
          <cell r="DB1858" t="b">
            <v>0</v>
          </cell>
          <cell r="DD1858" t="b">
            <v>0</v>
          </cell>
          <cell r="DF1858" t="b">
            <v>0</v>
          </cell>
          <cell r="DH1858" t="b">
            <v>0</v>
          </cell>
          <cell r="DJ1858" t="b">
            <v>0</v>
          </cell>
          <cell r="DL1858" t="b">
            <v>0</v>
          </cell>
          <cell r="DN1858" t="b">
            <v>0</v>
          </cell>
          <cell r="DP1858" t="b">
            <v>0</v>
          </cell>
          <cell r="DV1858">
            <v>0</v>
          </cell>
          <cell r="DX1858">
            <v>0</v>
          </cell>
          <cell r="DZ1858">
            <v>0</v>
          </cell>
          <cell r="EB1858">
            <v>0</v>
          </cell>
          <cell r="ED1858">
            <v>0</v>
          </cell>
          <cell r="EF1858">
            <v>0</v>
          </cell>
          <cell r="EJ1858">
            <v>0</v>
          </cell>
          <cell r="EL1858">
            <v>0</v>
          </cell>
          <cell r="EN1858">
            <v>0</v>
          </cell>
          <cell r="EP1858">
            <v>0</v>
          </cell>
          <cell r="ER1858">
            <v>0</v>
          </cell>
          <cell r="ET1858">
            <v>0</v>
          </cell>
          <cell r="EX1858">
            <v>0</v>
          </cell>
          <cell r="EZ1858">
            <v>0</v>
          </cell>
          <cell r="FD1858">
            <v>0</v>
          </cell>
          <cell r="FF1858">
            <v>0</v>
          </cell>
        </row>
        <row r="1859">
          <cell r="A1859" t="str">
            <v>WindF</v>
          </cell>
          <cell r="B1859" t="str">
            <v>Finland</v>
          </cell>
          <cell r="G1859">
            <v>3120</v>
          </cell>
          <cell r="H1859">
            <v>0</v>
          </cell>
          <cell r="N1859">
            <v>7800</v>
          </cell>
          <cell r="AK1859">
            <v>3120</v>
          </cell>
          <cell r="AL1859">
            <v>0</v>
          </cell>
          <cell r="AN1859">
            <v>0</v>
          </cell>
          <cell r="AO1859">
            <v>488.12400000000002</v>
          </cell>
          <cell r="AP1859">
            <v>162708</v>
          </cell>
          <cell r="AQ1859">
            <v>0</v>
          </cell>
          <cell r="BG1859" t="b">
            <v>0</v>
          </cell>
          <cell r="BO1859" t="b">
            <v>0</v>
          </cell>
          <cell r="CA1859" t="b">
            <v>0</v>
          </cell>
          <cell r="CB1859" t="b">
            <v>0</v>
          </cell>
          <cell r="CD1859" t="b">
            <v>0</v>
          </cell>
          <cell r="CE1859" t="b">
            <v>0</v>
          </cell>
          <cell r="CG1859" t="b">
            <v>0</v>
          </cell>
          <cell r="CH1859" t="b">
            <v>0</v>
          </cell>
          <cell r="CP1859" t="str">
            <v>ERWINWON</v>
          </cell>
          <cell r="CT1859" t="b">
            <v>0</v>
          </cell>
          <cell r="CV1859" t="b">
            <v>0</v>
          </cell>
          <cell r="CX1859" t="b">
            <v>0</v>
          </cell>
          <cell r="CZ1859" t="b">
            <v>0</v>
          </cell>
          <cell r="DB1859" t="b">
            <v>0</v>
          </cell>
          <cell r="DD1859" t="b">
            <v>0</v>
          </cell>
          <cell r="DF1859" t="b">
            <v>0</v>
          </cell>
          <cell r="DH1859" t="b">
            <v>0</v>
          </cell>
          <cell r="DJ1859" t="b">
            <v>0</v>
          </cell>
          <cell r="DL1859" t="b">
            <v>0</v>
          </cell>
          <cell r="DN1859" t="b">
            <v>0</v>
          </cell>
          <cell r="DP1859" t="b">
            <v>0</v>
          </cell>
          <cell r="DV1859">
            <v>0</v>
          </cell>
          <cell r="DX1859">
            <v>0</v>
          </cell>
          <cell r="DZ1859">
            <v>0</v>
          </cell>
          <cell r="EB1859">
            <v>0</v>
          </cell>
          <cell r="ED1859">
            <v>0</v>
          </cell>
          <cell r="EF1859">
            <v>0</v>
          </cell>
          <cell r="EJ1859">
            <v>0</v>
          </cell>
          <cell r="EL1859">
            <v>0</v>
          </cell>
          <cell r="EN1859">
            <v>0</v>
          </cell>
          <cell r="EP1859">
            <v>0</v>
          </cell>
          <cell r="ER1859">
            <v>0</v>
          </cell>
          <cell r="ET1859">
            <v>0</v>
          </cell>
          <cell r="EX1859">
            <v>0</v>
          </cell>
          <cell r="EZ1859">
            <v>0</v>
          </cell>
          <cell r="FD1859">
            <v>0</v>
          </cell>
          <cell r="FF1859">
            <v>0</v>
          </cell>
        </row>
        <row r="1860">
          <cell r="A1860" t="str">
            <v>WindF</v>
          </cell>
          <cell r="B1860" t="str">
            <v>Finland</v>
          </cell>
          <cell r="G1860">
            <v>3200</v>
          </cell>
          <cell r="H1860">
            <v>0</v>
          </cell>
          <cell r="N1860">
            <v>8000</v>
          </cell>
          <cell r="AK1860">
            <v>3200</v>
          </cell>
          <cell r="AL1860">
            <v>0</v>
          </cell>
          <cell r="AN1860">
            <v>0</v>
          </cell>
          <cell r="AO1860">
            <v>500.64000000000004</v>
          </cell>
          <cell r="AP1860">
            <v>166880</v>
          </cell>
          <cell r="AQ1860">
            <v>0</v>
          </cell>
          <cell r="BG1860" t="b">
            <v>0</v>
          </cell>
          <cell r="BO1860" t="b">
            <v>0</v>
          </cell>
          <cell r="CA1860" t="b">
            <v>0</v>
          </cell>
          <cell r="CB1860" t="b">
            <v>0</v>
          </cell>
          <cell r="CD1860" t="b">
            <v>0</v>
          </cell>
          <cell r="CE1860" t="b">
            <v>0</v>
          </cell>
          <cell r="CG1860" t="b">
            <v>0</v>
          </cell>
          <cell r="CH1860" t="b">
            <v>0</v>
          </cell>
          <cell r="CP1860" t="str">
            <v>ERWINWON</v>
          </cell>
          <cell r="CT1860" t="b">
            <v>0</v>
          </cell>
          <cell r="CV1860" t="b">
            <v>0</v>
          </cell>
          <cell r="CX1860" t="b">
            <v>0</v>
          </cell>
          <cell r="CZ1860" t="b">
            <v>0</v>
          </cell>
          <cell r="DB1860" t="b">
            <v>0</v>
          </cell>
          <cell r="DD1860" t="b">
            <v>0</v>
          </cell>
          <cell r="DF1860" t="b">
            <v>0</v>
          </cell>
          <cell r="DH1860" t="b">
            <v>0</v>
          </cell>
          <cell r="DJ1860" t="b">
            <v>0</v>
          </cell>
          <cell r="DL1860" t="b">
            <v>0</v>
          </cell>
          <cell r="DN1860" t="b">
            <v>0</v>
          </cell>
          <cell r="DP1860" t="b">
            <v>0</v>
          </cell>
          <cell r="DV1860">
            <v>0</v>
          </cell>
          <cell r="DX1860">
            <v>0</v>
          </cell>
          <cell r="DZ1860">
            <v>0</v>
          </cell>
          <cell r="EB1860">
            <v>0</v>
          </cell>
          <cell r="ED1860">
            <v>0</v>
          </cell>
          <cell r="EF1860">
            <v>0</v>
          </cell>
          <cell r="EJ1860">
            <v>0</v>
          </cell>
          <cell r="EL1860">
            <v>0</v>
          </cell>
          <cell r="EN1860">
            <v>0</v>
          </cell>
          <cell r="EP1860">
            <v>0</v>
          </cell>
          <cell r="ER1860">
            <v>0</v>
          </cell>
          <cell r="ET1860">
            <v>0</v>
          </cell>
          <cell r="EX1860">
            <v>0</v>
          </cell>
          <cell r="EZ1860">
            <v>0</v>
          </cell>
          <cell r="FD1860">
            <v>0</v>
          </cell>
          <cell r="FF1860">
            <v>0</v>
          </cell>
        </row>
        <row r="1861">
          <cell r="A1861" t="str">
            <v>WindF</v>
          </cell>
          <cell r="B1861" t="str">
            <v>Finland</v>
          </cell>
          <cell r="G1861">
            <v>3280</v>
          </cell>
          <cell r="H1861">
            <v>0</v>
          </cell>
          <cell r="N1861">
            <v>8200</v>
          </cell>
          <cell r="AK1861">
            <v>3280</v>
          </cell>
          <cell r="AL1861">
            <v>0</v>
          </cell>
          <cell r="AN1861">
            <v>0</v>
          </cell>
          <cell r="AO1861">
            <v>513.15600000000006</v>
          </cell>
          <cell r="AP1861">
            <v>171052</v>
          </cell>
          <cell r="AQ1861">
            <v>0</v>
          </cell>
          <cell r="BG1861" t="b">
            <v>0</v>
          </cell>
          <cell r="BO1861" t="b">
            <v>0</v>
          </cell>
          <cell r="CA1861" t="b">
            <v>0</v>
          </cell>
          <cell r="CB1861" t="b">
            <v>0</v>
          </cell>
          <cell r="CD1861" t="b">
            <v>0</v>
          </cell>
          <cell r="CE1861" t="b">
            <v>0</v>
          </cell>
          <cell r="CG1861" t="b">
            <v>0</v>
          </cell>
          <cell r="CH1861" t="b">
            <v>0</v>
          </cell>
          <cell r="CP1861" t="str">
            <v>ERWINWON</v>
          </cell>
          <cell r="CT1861" t="b">
            <v>0</v>
          </cell>
          <cell r="CV1861" t="b">
            <v>0</v>
          </cell>
          <cell r="CX1861" t="b">
            <v>0</v>
          </cell>
          <cell r="CZ1861" t="b">
            <v>0</v>
          </cell>
          <cell r="DB1861" t="b">
            <v>0</v>
          </cell>
          <cell r="DD1861" t="b">
            <v>0</v>
          </cell>
          <cell r="DF1861" t="b">
            <v>0</v>
          </cell>
          <cell r="DH1861" t="b">
            <v>0</v>
          </cell>
          <cell r="DJ1861" t="b">
            <v>0</v>
          </cell>
          <cell r="DL1861" t="b">
            <v>0</v>
          </cell>
          <cell r="DN1861" t="b">
            <v>0</v>
          </cell>
          <cell r="DP1861" t="b">
            <v>0</v>
          </cell>
          <cell r="DV1861">
            <v>0</v>
          </cell>
          <cell r="DX1861">
            <v>0</v>
          </cell>
          <cell r="DZ1861">
            <v>0</v>
          </cell>
          <cell r="EB1861">
            <v>0</v>
          </cell>
          <cell r="ED1861">
            <v>0</v>
          </cell>
          <cell r="EF1861">
            <v>0</v>
          </cell>
          <cell r="EJ1861">
            <v>0</v>
          </cell>
          <cell r="EL1861">
            <v>0</v>
          </cell>
          <cell r="EN1861">
            <v>0</v>
          </cell>
          <cell r="EP1861">
            <v>0</v>
          </cell>
          <cell r="ER1861">
            <v>0</v>
          </cell>
          <cell r="ET1861">
            <v>0</v>
          </cell>
          <cell r="EX1861">
            <v>0</v>
          </cell>
          <cell r="EZ1861">
            <v>0</v>
          </cell>
          <cell r="FD1861">
            <v>0</v>
          </cell>
          <cell r="FF1861">
            <v>0</v>
          </cell>
        </row>
        <row r="1862">
          <cell r="A1862" t="str">
            <v>WindF</v>
          </cell>
          <cell r="B1862" t="str">
            <v>Finland</v>
          </cell>
          <cell r="G1862">
            <v>3360</v>
          </cell>
          <cell r="H1862">
            <v>0</v>
          </cell>
          <cell r="N1862">
            <v>8400</v>
          </cell>
          <cell r="AK1862">
            <v>3360</v>
          </cell>
          <cell r="AL1862">
            <v>0</v>
          </cell>
          <cell r="AN1862">
            <v>0</v>
          </cell>
          <cell r="AO1862">
            <v>525.67200000000003</v>
          </cell>
          <cell r="AP1862">
            <v>175224</v>
          </cell>
          <cell r="AQ1862">
            <v>0</v>
          </cell>
          <cell r="BG1862" t="b">
            <v>0</v>
          </cell>
          <cell r="BO1862" t="b">
            <v>0</v>
          </cell>
          <cell r="CA1862" t="b">
            <v>0</v>
          </cell>
          <cell r="CB1862" t="b">
            <v>0</v>
          </cell>
          <cell r="CD1862" t="b">
            <v>0</v>
          </cell>
          <cell r="CE1862" t="b">
            <v>0</v>
          </cell>
          <cell r="CG1862" t="b">
            <v>0</v>
          </cell>
          <cell r="CH1862" t="b">
            <v>0</v>
          </cell>
          <cell r="CP1862" t="str">
            <v>ERWINWON</v>
          </cell>
          <cell r="CT1862" t="b">
            <v>0</v>
          </cell>
          <cell r="CV1862" t="b">
            <v>0</v>
          </cell>
          <cell r="CX1862" t="b">
            <v>0</v>
          </cell>
          <cell r="CZ1862" t="b">
            <v>0</v>
          </cell>
          <cell r="DB1862" t="b">
            <v>0</v>
          </cell>
          <cell r="DD1862" t="b">
            <v>0</v>
          </cell>
          <cell r="DF1862" t="b">
            <v>0</v>
          </cell>
          <cell r="DH1862" t="b">
            <v>0</v>
          </cell>
          <cell r="DJ1862" t="b">
            <v>0</v>
          </cell>
          <cell r="DL1862" t="b">
            <v>0</v>
          </cell>
          <cell r="DN1862" t="b">
            <v>0</v>
          </cell>
          <cell r="DP1862" t="b">
            <v>0</v>
          </cell>
          <cell r="DV1862">
            <v>0</v>
          </cell>
          <cell r="DX1862">
            <v>0</v>
          </cell>
          <cell r="DZ1862">
            <v>0</v>
          </cell>
          <cell r="EB1862">
            <v>0</v>
          </cell>
          <cell r="ED1862">
            <v>0</v>
          </cell>
          <cell r="EF1862">
            <v>0</v>
          </cell>
          <cell r="EJ1862">
            <v>0</v>
          </cell>
          <cell r="EL1862">
            <v>0</v>
          </cell>
          <cell r="EN1862">
            <v>0</v>
          </cell>
          <cell r="EP1862">
            <v>0</v>
          </cell>
          <cell r="ER1862">
            <v>0</v>
          </cell>
          <cell r="ET1862">
            <v>0</v>
          </cell>
          <cell r="EX1862">
            <v>0</v>
          </cell>
          <cell r="EZ1862">
            <v>0</v>
          </cell>
          <cell r="FD1862">
            <v>0</v>
          </cell>
          <cell r="FF1862">
            <v>0</v>
          </cell>
        </row>
        <row r="1863">
          <cell r="A1863" t="str">
            <v>WindF</v>
          </cell>
          <cell r="B1863" t="str">
            <v>Finland</v>
          </cell>
          <cell r="G1863">
            <v>3440</v>
          </cell>
          <cell r="H1863">
            <v>0</v>
          </cell>
          <cell r="N1863">
            <v>8600</v>
          </cell>
          <cell r="AK1863">
            <v>3440</v>
          </cell>
          <cell r="AL1863">
            <v>0</v>
          </cell>
          <cell r="AN1863">
            <v>0</v>
          </cell>
          <cell r="AO1863">
            <v>538.18799999999999</v>
          </cell>
          <cell r="AP1863">
            <v>179396</v>
          </cell>
          <cell r="AQ1863">
            <v>0</v>
          </cell>
          <cell r="BG1863" t="b">
            <v>0</v>
          </cell>
          <cell r="BO1863" t="b">
            <v>0</v>
          </cell>
          <cell r="CA1863" t="b">
            <v>0</v>
          </cell>
          <cell r="CB1863" t="b">
            <v>0</v>
          </cell>
          <cell r="CD1863" t="b">
            <v>0</v>
          </cell>
          <cell r="CE1863" t="b">
            <v>0</v>
          </cell>
          <cell r="CG1863" t="b">
            <v>0</v>
          </cell>
          <cell r="CH1863" t="b">
            <v>0</v>
          </cell>
          <cell r="CP1863" t="str">
            <v>ERWINWON</v>
          </cell>
          <cell r="CT1863" t="b">
            <v>0</v>
          </cell>
          <cell r="CV1863" t="b">
            <v>0</v>
          </cell>
          <cell r="CX1863" t="b">
            <v>0</v>
          </cell>
          <cell r="CZ1863" t="b">
            <v>0</v>
          </cell>
          <cell r="DB1863" t="b">
            <v>0</v>
          </cell>
          <cell r="DD1863" t="b">
            <v>0</v>
          </cell>
          <cell r="DF1863" t="b">
            <v>0</v>
          </cell>
          <cell r="DH1863" t="b">
            <v>0</v>
          </cell>
          <cell r="DJ1863" t="b">
            <v>0</v>
          </cell>
          <cell r="DL1863" t="b">
            <v>0</v>
          </cell>
          <cell r="DN1863" t="b">
            <v>0</v>
          </cell>
          <cell r="DP1863" t="b">
            <v>0</v>
          </cell>
          <cell r="DV1863">
            <v>0</v>
          </cell>
          <cell r="DX1863">
            <v>0</v>
          </cell>
          <cell r="DZ1863">
            <v>0</v>
          </cell>
          <cell r="EB1863">
            <v>0</v>
          </cell>
          <cell r="ED1863">
            <v>0</v>
          </cell>
          <cell r="EF1863">
            <v>0</v>
          </cell>
          <cell r="EJ1863">
            <v>0</v>
          </cell>
          <cell r="EL1863">
            <v>0</v>
          </cell>
          <cell r="EN1863">
            <v>0</v>
          </cell>
          <cell r="EP1863">
            <v>0</v>
          </cell>
          <cell r="ER1863">
            <v>0</v>
          </cell>
          <cell r="ET1863">
            <v>0</v>
          </cell>
          <cell r="EX1863">
            <v>0</v>
          </cell>
          <cell r="EZ1863">
            <v>0</v>
          </cell>
          <cell r="FD1863">
            <v>0</v>
          </cell>
          <cell r="FF1863">
            <v>0</v>
          </cell>
        </row>
        <row r="1864">
          <cell r="A1864" t="str">
            <v>WindF</v>
          </cell>
          <cell r="B1864" t="str">
            <v>Finland</v>
          </cell>
          <cell r="G1864">
            <v>3520</v>
          </cell>
          <cell r="H1864">
            <v>0</v>
          </cell>
          <cell r="N1864">
            <v>8800</v>
          </cell>
          <cell r="AK1864">
            <v>3520</v>
          </cell>
          <cell r="AL1864">
            <v>0</v>
          </cell>
          <cell r="AN1864">
            <v>0</v>
          </cell>
          <cell r="AO1864">
            <v>550.70400000000006</v>
          </cell>
          <cell r="AP1864">
            <v>183568</v>
          </cell>
          <cell r="AQ1864">
            <v>0</v>
          </cell>
          <cell r="BG1864" t="b">
            <v>0</v>
          </cell>
          <cell r="BO1864" t="b">
            <v>0</v>
          </cell>
          <cell r="CA1864" t="b">
            <v>0</v>
          </cell>
          <cell r="CB1864" t="b">
            <v>0</v>
          </cell>
          <cell r="CD1864" t="b">
            <v>0</v>
          </cell>
          <cell r="CE1864" t="b">
            <v>0</v>
          </cell>
          <cell r="CG1864" t="b">
            <v>0</v>
          </cell>
          <cell r="CH1864" t="b">
            <v>0</v>
          </cell>
          <cell r="CP1864" t="str">
            <v>ERWINWON</v>
          </cell>
          <cell r="CT1864" t="b">
            <v>0</v>
          </cell>
          <cell r="CV1864" t="b">
            <v>0</v>
          </cell>
          <cell r="CX1864" t="b">
            <v>0</v>
          </cell>
          <cell r="CZ1864" t="b">
            <v>0</v>
          </cell>
          <cell r="DB1864" t="b">
            <v>0</v>
          </cell>
          <cell r="DD1864" t="b">
            <v>0</v>
          </cell>
          <cell r="DF1864" t="b">
            <v>0</v>
          </cell>
          <cell r="DH1864" t="b">
            <v>0</v>
          </cell>
          <cell r="DJ1864" t="b">
            <v>0</v>
          </cell>
          <cell r="DL1864" t="b">
            <v>0</v>
          </cell>
          <cell r="DN1864" t="b">
            <v>0</v>
          </cell>
          <cell r="DP1864" t="b">
            <v>0</v>
          </cell>
          <cell r="DV1864">
            <v>0</v>
          </cell>
          <cell r="DX1864">
            <v>0</v>
          </cell>
          <cell r="DZ1864">
            <v>0</v>
          </cell>
          <cell r="EB1864">
            <v>0</v>
          </cell>
          <cell r="ED1864">
            <v>0</v>
          </cell>
          <cell r="EF1864">
            <v>0</v>
          </cell>
          <cell r="EJ1864">
            <v>0</v>
          </cell>
          <cell r="EL1864">
            <v>0</v>
          </cell>
          <cell r="EN1864">
            <v>0</v>
          </cell>
          <cell r="EP1864">
            <v>0</v>
          </cell>
          <cell r="ER1864">
            <v>0</v>
          </cell>
          <cell r="ET1864">
            <v>0</v>
          </cell>
          <cell r="EX1864">
            <v>0</v>
          </cell>
          <cell r="EZ1864">
            <v>0</v>
          </cell>
          <cell r="FD1864">
            <v>0</v>
          </cell>
          <cell r="FF1864">
            <v>0</v>
          </cell>
        </row>
        <row r="1865">
          <cell r="A1865" t="str">
            <v>WindF</v>
          </cell>
          <cell r="B1865" t="str">
            <v>Finland</v>
          </cell>
          <cell r="G1865">
            <v>3600</v>
          </cell>
          <cell r="H1865">
            <v>0</v>
          </cell>
          <cell r="N1865">
            <v>9000</v>
          </cell>
          <cell r="AK1865">
            <v>3600</v>
          </cell>
          <cell r="AL1865">
            <v>0</v>
          </cell>
          <cell r="AN1865">
            <v>0</v>
          </cell>
          <cell r="AO1865">
            <v>563.22</v>
          </cell>
          <cell r="AP1865">
            <v>187740</v>
          </cell>
          <cell r="AQ1865">
            <v>0</v>
          </cell>
          <cell r="BG1865" t="b">
            <v>0</v>
          </cell>
          <cell r="BO1865" t="b">
            <v>0</v>
          </cell>
          <cell r="CA1865" t="b">
            <v>0</v>
          </cell>
          <cell r="CB1865" t="b">
            <v>0</v>
          </cell>
          <cell r="CD1865" t="b">
            <v>0</v>
          </cell>
          <cell r="CE1865" t="b">
            <v>0</v>
          </cell>
          <cell r="CG1865" t="b">
            <v>0</v>
          </cell>
          <cell r="CH1865" t="b">
            <v>0</v>
          </cell>
          <cell r="CP1865" t="str">
            <v>ERWINWON</v>
          </cell>
          <cell r="CT1865" t="b">
            <v>0</v>
          </cell>
          <cell r="CV1865" t="b">
            <v>0</v>
          </cell>
          <cell r="CX1865" t="b">
            <v>0</v>
          </cell>
          <cell r="CZ1865" t="b">
            <v>0</v>
          </cell>
          <cell r="DB1865" t="b">
            <v>0</v>
          </cell>
          <cell r="DD1865" t="b">
            <v>0</v>
          </cell>
          <cell r="DF1865" t="b">
            <v>0</v>
          </cell>
          <cell r="DH1865" t="b">
            <v>0</v>
          </cell>
          <cell r="DJ1865" t="b">
            <v>0</v>
          </cell>
          <cell r="DL1865" t="b">
            <v>0</v>
          </cell>
          <cell r="DN1865" t="b">
            <v>0</v>
          </cell>
          <cell r="DP1865" t="b">
            <v>0</v>
          </cell>
          <cell r="DV1865">
            <v>0</v>
          </cell>
          <cell r="DX1865">
            <v>0</v>
          </cell>
          <cell r="DZ1865">
            <v>0</v>
          </cell>
          <cell r="EB1865">
            <v>0</v>
          </cell>
          <cell r="ED1865">
            <v>0</v>
          </cell>
          <cell r="EF1865">
            <v>0</v>
          </cell>
          <cell r="EJ1865">
            <v>0</v>
          </cell>
          <cell r="EL1865">
            <v>0</v>
          </cell>
          <cell r="EN1865">
            <v>0</v>
          </cell>
          <cell r="EP1865">
            <v>0</v>
          </cell>
          <cell r="ER1865">
            <v>0</v>
          </cell>
          <cell r="ET1865">
            <v>0</v>
          </cell>
          <cell r="EX1865">
            <v>0</v>
          </cell>
          <cell r="EZ1865">
            <v>0</v>
          </cell>
          <cell r="FD1865">
            <v>0</v>
          </cell>
          <cell r="FF1865">
            <v>0</v>
          </cell>
        </row>
        <row r="1866">
          <cell r="A1866" t="str">
            <v>LohjaElboiler</v>
          </cell>
          <cell r="B1866" t="str">
            <v>Finland</v>
          </cell>
          <cell r="G1866">
            <v>-30</v>
          </cell>
          <cell r="H1866">
            <v>30</v>
          </cell>
          <cell r="AK1866">
            <v>-30</v>
          </cell>
          <cell r="AL1866">
            <v>0</v>
          </cell>
          <cell r="AN1866">
            <v>0</v>
          </cell>
          <cell r="AO1866">
            <v>0</v>
          </cell>
          <cell r="AP1866">
            <v>0</v>
          </cell>
          <cell r="AQ1866">
            <v>0</v>
          </cell>
          <cell r="BG1866" t="b">
            <v>0</v>
          </cell>
          <cell r="BO1866" t="b">
            <v>0</v>
          </cell>
          <cell r="CA1866" t="b">
            <v>0</v>
          </cell>
          <cell r="CB1866" t="b">
            <v>0</v>
          </cell>
          <cell r="CD1866" t="b">
            <v>0</v>
          </cell>
          <cell r="CE1866" t="b">
            <v>0</v>
          </cell>
          <cell r="CG1866" t="b">
            <v>0</v>
          </cell>
          <cell r="CH1866" t="b">
            <v>0</v>
          </cell>
          <cell r="CP1866">
            <v>0</v>
          </cell>
          <cell r="CT1866" t="b">
            <v>0</v>
          </cell>
          <cell r="CV1866" t="b">
            <v>0</v>
          </cell>
          <cell r="CX1866" t="b">
            <v>0</v>
          </cell>
          <cell r="CZ1866" t="b">
            <v>0</v>
          </cell>
          <cell r="DB1866" t="b">
            <v>0</v>
          </cell>
          <cell r="DD1866" t="b">
            <v>0</v>
          </cell>
          <cell r="DF1866" t="b">
            <v>0</v>
          </cell>
          <cell r="DH1866" t="b">
            <v>0</v>
          </cell>
          <cell r="DJ1866" t="b">
            <v>0</v>
          </cell>
          <cell r="DL1866" t="b">
            <v>0</v>
          </cell>
          <cell r="DN1866" t="b">
            <v>0</v>
          </cell>
          <cell r="DP1866" t="b">
            <v>0</v>
          </cell>
          <cell r="DV1866">
            <v>0</v>
          </cell>
          <cell r="DX1866">
            <v>0</v>
          </cell>
          <cell r="DZ1866">
            <v>0</v>
          </cell>
          <cell r="EB1866">
            <v>0</v>
          </cell>
          <cell r="ED1866">
            <v>0</v>
          </cell>
          <cell r="EF1866">
            <v>0</v>
          </cell>
          <cell r="EJ1866">
            <v>0</v>
          </cell>
          <cell r="EL1866">
            <v>0</v>
          </cell>
          <cell r="EN1866">
            <v>0</v>
          </cell>
          <cell r="EP1866">
            <v>0</v>
          </cell>
          <cell r="ER1866">
            <v>0</v>
          </cell>
          <cell r="ET1866">
            <v>0</v>
          </cell>
          <cell r="EX1866">
            <v>0</v>
          </cell>
          <cell r="EZ1866">
            <v>0</v>
          </cell>
          <cell r="FD1866">
            <v>0</v>
          </cell>
          <cell r="FF1866">
            <v>0</v>
          </cell>
        </row>
        <row r="1867">
          <cell r="A1867" t="str">
            <v>PeakBoilersF</v>
          </cell>
          <cell r="B1867" t="str">
            <v>Finland</v>
          </cell>
          <cell r="G1867">
            <v>0</v>
          </cell>
          <cell r="H1867">
            <v>10000</v>
          </cell>
          <cell r="AK1867">
            <v>0</v>
          </cell>
          <cell r="AL1867">
            <v>8550</v>
          </cell>
          <cell r="AN1867">
            <v>0</v>
          </cell>
          <cell r="AO1867">
            <v>0</v>
          </cell>
          <cell r="AP1867">
            <v>158000</v>
          </cell>
          <cell r="AQ1867">
            <v>0</v>
          </cell>
          <cell r="BG1867" t="b">
            <v>0</v>
          </cell>
          <cell r="BO1867" t="b">
            <v>0</v>
          </cell>
          <cell r="CA1867" t="b">
            <v>0</v>
          </cell>
          <cell r="CB1867" t="b">
            <v>0</v>
          </cell>
          <cell r="CD1867" t="b">
            <v>0</v>
          </cell>
          <cell r="CE1867" t="b">
            <v>0</v>
          </cell>
          <cell r="CG1867" t="b">
            <v>0</v>
          </cell>
          <cell r="CH1867" t="b">
            <v>0</v>
          </cell>
          <cell r="CP1867" t="e">
            <v>#N/A</v>
          </cell>
          <cell r="CT1867" t="b">
            <v>0</v>
          </cell>
          <cell r="CV1867" t="b">
            <v>0</v>
          </cell>
          <cell r="CX1867" t="b">
            <v>0</v>
          </cell>
          <cell r="CZ1867" t="b">
            <v>0</v>
          </cell>
          <cell r="DB1867" t="b">
            <v>0</v>
          </cell>
          <cell r="DD1867" t="b">
            <v>0</v>
          </cell>
          <cell r="DF1867" t="b">
            <v>0</v>
          </cell>
          <cell r="DH1867" t="b">
            <v>0</v>
          </cell>
          <cell r="DJ1867" t="b">
            <v>0</v>
          </cell>
          <cell r="DL1867" t="b">
            <v>0</v>
          </cell>
          <cell r="DN1867" t="b">
            <v>0</v>
          </cell>
          <cell r="DP1867" t="b">
            <v>0</v>
          </cell>
          <cell r="DV1867">
            <v>0</v>
          </cell>
          <cell r="DX1867">
            <v>0</v>
          </cell>
          <cell r="DZ1867">
            <v>0</v>
          </cell>
          <cell r="EB1867">
            <v>0</v>
          </cell>
          <cell r="ED1867">
            <v>0</v>
          </cell>
          <cell r="EF1867">
            <v>0</v>
          </cell>
          <cell r="EJ1867">
            <v>0</v>
          </cell>
          <cell r="EL1867">
            <v>0</v>
          </cell>
          <cell r="EN1867">
            <v>0</v>
          </cell>
          <cell r="EP1867">
            <v>0</v>
          </cell>
          <cell r="ER1867">
            <v>0</v>
          </cell>
          <cell r="ET1867">
            <v>0</v>
          </cell>
          <cell r="EX1867">
            <v>0</v>
          </cell>
          <cell r="EZ1867">
            <v>0</v>
          </cell>
          <cell r="FD1867">
            <v>0</v>
          </cell>
          <cell r="FF1867">
            <v>0</v>
          </cell>
        </row>
        <row r="1868">
          <cell r="A1868" t="str">
            <v>PeakBoilersF</v>
          </cell>
          <cell r="B1868" t="str">
            <v>Finland</v>
          </cell>
          <cell r="G1868">
            <v>0</v>
          </cell>
          <cell r="H1868">
            <v>10000</v>
          </cell>
          <cell r="AK1868">
            <v>0</v>
          </cell>
          <cell r="AL1868">
            <v>8550</v>
          </cell>
          <cell r="AN1868">
            <v>0</v>
          </cell>
          <cell r="AO1868">
            <v>0</v>
          </cell>
          <cell r="AP1868">
            <v>158000</v>
          </cell>
          <cell r="AQ1868">
            <v>0</v>
          </cell>
          <cell r="BG1868" t="b">
            <v>0</v>
          </cell>
          <cell r="BO1868" t="b">
            <v>0</v>
          </cell>
          <cell r="CA1868" t="b">
            <v>0</v>
          </cell>
          <cell r="CB1868" t="b">
            <v>0</v>
          </cell>
          <cell r="CD1868" t="b">
            <v>0</v>
          </cell>
          <cell r="CE1868" t="b">
            <v>0</v>
          </cell>
          <cell r="CG1868" t="b">
            <v>0</v>
          </cell>
          <cell r="CH1868" t="b">
            <v>0</v>
          </cell>
          <cell r="CP1868" t="e">
            <v>#N/A</v>
          </cell>
          <cell r="CT1868" t="b">
            <v>0</v>
          </cell>
          <cell r="CV1868" t="b">
            <v>0</v>
          </cell>
          <cell r="CX1868" t="b">
            <v>0</v>
          </cell>
          <cell r="CZ1868" t="b">
            <v>0</v>
          </cell>
          <cell r="DB1868" t="b">
            <v>0</v>
          </cell>
          <cell r="DD1868" t="b">
            <v>0</v>
          </cell>
          <cell r="DF1868" t="b">
            <v>0</v>
          </cell>
          <cell r="DH1868" t="b">
            <v>0</v>
          </cell>
          <cell r="DJ1868" t="b">
            <v>0</v>
          </cell>
          <cell r="DL1868" t="b">
            <v>0</v>
          </cell>
          <cell r="DN1868" t="b">
            <v>0</v>
          </cell>
          <cell r="DP1868" t="b">
            <v>0</v>
          </cell>
          <cell r="DV1868">
            <v>0</v>
          </cell>
          <cell r="DX1868">
            <v>0</v>
          </cell>
          <cell r="DZ1868">
            <v>0</v>
          </cell>
          <cell r="EB1868">
            <v>0</v>
          </cell>
          <cell r="ED1868">
            <v>0</v>
          </cell>
          <cell r="EF1868">
            <v>0</v>
          </cell>
          <cell r="EJ1868">
            <v>0</v>
          </cell>
          <cell r="EL1868">
            <v>0</v>
          </cell>
          <cell r="EN1868">
            <v>0</v>
          </cell>
          <cell r="EP1868">
            <v>0</v>
          </cell>
          <cell r="ER1868">
            <v>0</v>
          </cell>
          <cell r="ET1868">
            <v>0</v>
          </cell>
          <cell r="EX1868">
            <v>0</v>
          </cell>
          <cell r="EZ1868">
            <v>0</v>
          </cell>
          <cell r="FD1868">
            <v>0</v>
          </cell>
          <cell r="FF1868">
            <v>0</v>
          </cell>
        </row>
        <row r="1869">
          <cell r="A1869" t="str">
            <v>ImportRuslandFinland</v>
          </cell>
          <cell r="B1869" t="str">
            <v>Finland</v>
          </cell>
          <cell r="G1869">
            <v>1560</v>
          </cell>
          <cell r="H1869">
            <v>0</v>
          </cell>
          <cell r="N1869">
            <v>11079.4</v>
          </cell>
          <cell r="AK1869">
            <v>0</v>
          </cell>
          <cell r="AL1869">
            <v>0</v>
          </cell>
          <cell r="AN1869">
            <v>0</v>
          </cell>
          <cell r="AO1869">
            <v>0</v>
          </cell>
          <cell r="AP1869">
            <v>0</v>
          </cell>
          <cell r="AQ1869">
            <v>93.600000000000009</v>
          </cell>
          <cell r="BG1869" t="b">
            <v>0</v>
          </cell>
          <cell r="BO1869" t="b">
            <v>0</v>
          </cell>
          <cell r="CA1869" t="b">
            <v>0</v>
          </cell>
          <cell r="CB1869" t="b">
            <v>0</v>
          </cell>
          <cell r="CD1869" t="b">
            <v>0</v>
          </cell>
          <cell r="CE1869" t="b">
            <v>0</v>
          </cell>
          <cell r="CG1869" t="b">
            <v>0</v>
          </cell>
          <cell r="CH1869" t="b">
            <v>0</v>
          </cell>
          <cell r="CP1869">
            <v>0</v>
          </cell>
          <cell r="CT1869" t="b">
            <v>0</v>
          </cell>
          <cell r="CV1869" t="b">
            <v>0</v>
          </cell>
          <cell r="CX1869" t="b">
            <v>0</v>
          </cell>
          <cell r="CZ1869" t="b">
            <v>0</v>
          </cell>
          <cell r="DB1869" t="b">
            <v>0</v>
          </cell>
          <cell r="DD1869" t="b">
            <v>0</v>
          </cell>
          <cell r="DF1869" t="b">
            <v>0</v>
          </cell>
          <cell r="DH1869" t="b">
            <v>0</v>
          </cell>
          <cell r="DJ1869" t="b">
            <v>0</v>
          </cell>
          <cell r="DL1869" t="b">
            <v>0</v>
          </cell>
          <cell r="DN1869" t="b">
            <v>0</v>
          </cell>
          <cell r="DP1869" t="b">
            <v>0</v>
          </cell>
          <cell r="DV1869">
            <v>0</v>
          </cell>
          <cell r="DX1869">
            <v>0</v>
          </cell>
          <cell r="DZ1869">
            <v>0</v>
          </cell>
          <cell r="EB1869">
            <v>0</v>
          </cell>
          <cell r="ED1869">
            <v>0</v>
          </cell>
          <cell r="EF1869">
            <v>0</v>
          </cell>
          <cell r="EJ1869">
            <v>0</v>
          </cell>
          <cell r="EL1869">
            <v>0</v>
          </cell>
          <cell r="EN1869">
            <v>0</v>
          </cell>
          <cell r="EP1869">
            <v>0</v>
          </cell>
          <cell r="ER1869">
            <v>0</v>
          </cell>
          <cell r="ET1869">
            <v>0</v>
          </cell>
          <cell r="EX1869">
            <v>0</v>
          </cell>
          <cell r="EZ1869">
            <v>0</v>
          </cell>
          <cell r="FD1869">
            <v>0</v>
          </cell>
          <cell r="FF1869">
            <v>0</v>
          </cell>
        </row>
        <row r="1870">
          <cell r="A1870" t="str">
            <v>ImportRuslandFinland</v>
          </cell>
          <cell r="B1870" t="str">
            <v>Finland</v>
          </cell>
          <cell r="G1870">
            <v>1560</v>
          </cell>
          <cell r="H1870">
            <v>0</v>
          </cell>
          <cell r="N1870">
            <v>10880</v>
          </cell>
          <cell r="AK1870">
            <v>0</v>
          </cell>
          <cell r="AL1870">
            <v>0</v>
          </cell>
          <cell r="AN1870">
            <v>0</v>
          </cell>
          <cell r="AO1870">
            <v>0</v>
          </cell>
          <cell r="AP1870">
            <v>0</v>
          </cell>
          <cell r="AQ1870">
            <v>93.600000000000009</v>
          </cell>
          <cell r="BG1870" t="b">
            <v>0</v>
          </cell>
          <cell r="BO1870" t="b">
            <v>0</v>
          </cell>
          <cell r="CA1870" t="b">
            <v>0</v>
          </cell>
          <cell r="CB1870" t="b">
            <v>0</v>
          </cell>
          <cell r="CD1870" t="b">
            <v>0</v>
          </cell>
          <cell r="CE1870" t="b">
            <v>0</v>
          </cell>
          <cell r="CG1870" t="b">
            <v>0</v>
          </cell>
          <cell r="CH1870" t="b">
            <v>0</v>
          </cell>
          <cell r="CP1870">
            <v>0</v>
          </cell>
          <cell r="CT1870" t="b">
            <v>0</v>
          </cell>
          <cell r="CV1870" t="b">
            <v>0</v>
          </cell>
          <cell r="CX1870" t="b">
            <v>0</v>
          </cell>
          <cell r="CZ1870" t="b">
            <v>0</v>
          </cell>
          <cell r="DB1870" t="b">
            <v>0</v>
          </cell>
          <cell r="DD1870" t="b">
            <v>0</v>
          </cell>
          <cell r="DF1870" t="b">
            <v>0</v>
          </cell>
          <cell r="DH1870" t="b">
            <v>0</v>
          </cell>
          <cell r="DJ1870" t="b">
            <v>0</v>
          </cell>
          <cell r="DL1870" t="b">
            <v>0</v>
          </cell>
          <cell r="DN1870" t="b">
            <v>0</v>
          </cell>
          <cell r="DP1870" t="b">
            <v>0</v>
          </cell>
          <cell r="DV1870">
            <v>0</v>
          </cell>
          <cell r="DX1870">
            <v>0</v>
          </cell>
          <cell r="DZ1870">
            <v>0</v>
          </cell>
          <cell r="EB1870">
            <v>0</v>
          </cell>
          <cell r="ED1870">
            <v>0</v>
          </cell>
          <cell r="EF1870">
            <v>0</v>
          </cell>
          <cell r="EJ1870">
            <v>0</v>
          </cell>
          <cell r="EL1870">
            <v>0</v>
          </cell>
          <cell r="EN1870">
            <v>0</v>
          </cell>
          <cell r="EP1870">
            <v>0</v>
          </cell>
          <cell r="ER1870">
            <v>0</v>
          </cell>
          <cell r="ET1870">
            <v>0</v>
          </cell>
          <cell r="EX1870">
            <v>0</v>
          </cell>
          <cell r="EZ1870">
            <v>0</v>
          </cell>
          <cell r="FD1870">
            <v>0</v>
          </cell>
          <cell r="FF1870">
            <v>0</v>
          </cell>
        </row>
        <row r="1871">
          <cell r="A1871" t="str">
            <v>ImportRuslandFinland</v>
          </cell>
          <cell r="B1871" t="str">
            <v>Finland</v>
          </cell>
          <cell r="G1871">
            <v>1560</v>
          </cell>
          <cell r="H1871">
            <v>0</v>
          </cell>
          <cell r="N1871">
            <v>11698</v>
          </cell>
          <cell r="AK1871">
            <v>0</v>
          </cell>
          <cell r="AL1871">
            <v>0</v>
          </cell>
          <cell r="AN1871">
            <v>0</v>
          </cell>
          <cell r="AO1871">
            <v>0</v>
          </cell>
          <cell r="AP1871">
            <v>0</v>
          </cell>
          <cell r="AQ1871">
            <v>93.600000000000009</v>
          </cell>
          <cell r="BG1871" t="b">
            <v>0</v>
          </cell>
          <cell r="BO1871" t="b">
            <v>0</v>
          </cell>
          <cell r="CA1871" t="b">
            <v>0</v>
          </cell>
          <cell r="CB1871" t="b">
            <v>0</v>
          </cell>
          <cell r="CD1871" t="b">
            <v>0</v>
          </cell>
          <cell r="CE1871" t="b">
            <v>0</v>
          </cell>
          <cell r="CG1871" t="b">
            <v>0</v>
          </cell>
          <cell r="CH1871" t="b">
            <v>0</v>
          </cell>
          <cell r="CP1871">
            <v>0</v>
          </cell>
          <cell r="CT1871" t="b">
            <v>0</v>
          </cell>
          <cell r="CV1871" t="b">
            <v>0</v>
          </cell>
          <cell r="CX1871" t="b">
            <v>0</v>
          </cell>
          <cell r="CZ1871" t="b">
            <v>0</v>
          </cell>
          <cell r="DB1871" t="b">
            <v>0</v>
          </cell>
          <cell r="DD1871" t="b">
            <v>0</v>
          </cell>
          <cell r="DF1871" t="b">
            <v>0</v>
          </cell>
          <cell r="DH1871" t="b">
            <v>0</v>
          </cell>
          <cell r="DJ1871" t="b">
            <v>0</v>
          </cell>
          <cell r="DL1871" t="b">
            <v>0</v>
          </cell>
          <cell r="DN1871" t="b">
            <v>0</v>
          </cell>
          <cell r="DP1871" t="b">
            <v>0</v>
          </cell>
          <cell r="DV1871">
            <v>0</v>
          </cell>
          <cell r="DX1871">
            <v>0</v>
          </cell>
          <cell r="DZ1871">
            <v>0</v>
          </cell>
          <cell r="EB1871">
            <v>0</v>
          </cell>
          <cell r="ED1871">
            <v>0</v>
          </cell>
          <cell r="EF1871">
            <v>0</v>
          </cell>
          <cell r="EJ1871">
            <v>0</v>
          </cell>
          <cell r="EL1871">
            <v>0</v>
          </cell>
          <cell r="EN1871">
            <v>0</v>
          </cell>
          <cell r="EP1871">
            <v>0</v>
          </cell>
          <cell r="ER1871">
            <v>0</v>
          </cell>
          <cell r="ET1871">
            <v>0</v>
          </cell>
          <cell r="EX1871">
            <v>0</v>
          </cell>
          <cell r="EZ1871">
            <v>0</v>
          </cell>
          <cell r="FD1871">
            <v>0</v>
          </cell>
          <cell r="FF1871">
            <v>0</v>
          </cell>
        </row>
        <row r="1872">
          <cell r="A1872" t="str">
            <v>ImportRuslandFinland</v>
          </cell>
          <cell r="B1872" t="str">
            <v>Finland</v>
          </cell>
          <cell r="G1872">
            <v>1560</v>
          </cell>
          <cell r="H1872">
            <v>0</v>
          </cell>
          <cell r="N1872">
            <v>11633</v>
          </cell>
          <cell r="AK1872">
            <v>-54.600000000000009</v>
          </cell>
          <cell r="AL1872">
            <v>0</v>
          </cell>
          <cell r="AN1872">
            <v>0</v>
          </cell>
          <cell r="AO1872">
            <v>0</v>
          </cell>
          <cell r="AP1872">
            <v>0</v>
          </cell>
          <cell r="AQ1872">
            <v>0</v>
          </cell>
          <cell r="BG1872" t="b">
            <v>0</v>
          </cell>
          <cell r="BO1872" t="b">
            <v>0</v>
          </cell>
          <cell r="CA1872" t="b">
            <v>0</v>
          </cell>
          <cell r="CB1872" t="b">
            <v>0</v>
          </cell>
          <cell r="CD1872" t="b">
            <v>0</v>
          </cell>
          <cell r="CE1872" t="b">
            <v>0</v>
          </cell>
          <cell r="CG1872" t="b">
            <v>0</v>
          </cell>
          <cell r="CH1872" t="b">
            <v>0</v>
          </cell>
          <cell r="CP1872">
            <v>0</v>
          </cell>
          <cell r="CT1872" t="b">
            <v>0</v>
          </cell>
          <cell r="CV1872" t="b">
            <v>0</v>
          </cell>
          <cell r="CX1872" t="b">
            <v>0</v>
          </cell>
          <cell r="CZ1872" t="b">
            <v>0</v>
          </cell>
          <cell r="DB1872" t="b">
            <v>0</v>
          </cell>
          <cell r="DD1872" t="b">
            <v>0</v>
          </cell>
          <cell r="DF1872" t="b">
            <v>0</v>
          </cell>
          <cell r="DH1872" t="b">
            <v>0</v>
          </cell>
          <cell r="DJ1872" t="b">
            <v>0</v>
          </cell>
          <cell r="DL1872" t="b">
            <v>0</v>
          </cell>
          <cell r="DN1872" t="b">
            <v>0</v>
          </cell>
          <cell r="DP1872" t="b">
            <v>0</v>
          </cell>
          <cell r="DV1872">
            <v>0</v>
          </cell>
          <cell r="DX1872">
            <v>0</v>
          </cell>
          <cell r="DZ1872">
            <v>0</v>
          </cell>
          <cell r="EB1872">
            <v>0</v>
          </cell>
          <cell r="ED1872">
            <v>0</v>
          </cell>
          <cell r="EF1872">
            <v>0</v>
          </cell>
          <cell r="EJ1872">
            <v>0</v>
          </cell>
          <cell r="EL1872">
            <v>0</v>
          </cell>
          <cell r="EN1872">
            <v>0</v>
          </cell>
          <cell r="EP1872">
            <v>0</v>
          </cell>
          <cell r="ER1872">
            <v>0</v>
          </cell>
          <cell r="ET1872">
            <v>0</v>
          </cell>
          <cell r="EX1872">
            <v>0</v>
          </cell>
          <cell r="EZ1872">
            <v>0</v>
          </cell>
          <cell r="FD1872">
            <v>0</v>
          </cell>
          <cell r="FF1872">
            <v>0</v>
          </cell>
        </row>
        <row r="1873">
          <cell r="A1873" t="str">
            <v>ImportRuslandFinland</v>
          </cell>
          <cell r="B1873" t="str">
            <v>Finland</v>
          </cell>
          <cell r="G1873">
            <v>1560</v>
          </cell>
          <cell r="H1873">
            <v>0</v>
          </cell>
          <cell r="N1873">
            <v>10765</v>
          </cell>
          <cell r="AK1873">
            <v>-54.600000000000009</v>
          </cell>
          <cell r="AL1873">
            <v>0</v>
          </cell>
          <cell r="AN1873">
            <v>0</v>
          </cell>
          <cell r="AO1873">
            <v>0</v>
          </cell>
          <cell r="AP1873">
            <v>0</v>
          </cell>
          <cell r="AQ1873">
            <v>0</v>
          </cell>
          <cell r="BG1873" t="b">
            <v>0</v>
          </cell>
          <cell r="BO1873" t="b">
            <v>0</v>
          </cell>
          <cell r="CA1873" t="b">
            <v>0</v>
          </cell>
          <cell r="CB1873" t="b">
            <v>0</v>
          </cell>
          <cell r="CD1873" t="b">
            <v>0</v>
          </cell>
          <cell r="CE1873" t="b">
            <v>0</v>
          </cell>
          <cell r="CG1873" t="b">
            <v>0</v>
          </cell>
          <cell r="CH1873" t="b">
            <v>0</v>
          </cell>
          <cell r="CP1873">
            <v>0</v>
          </cell>
          <cell r="CT1873" t="b">
            <v>0</v>
          </cell>
          <cell r="CV1873" t="b">
            <v>0</v>
          </cell>
          <cell r="CX1873" t="b">
            <v>0</v>
          </cell>
          <cell r="CZ1873" t="b">
            <v>0</v>
          </cell>
          <cell r="DB1873" t="b">
            <v>0</v>
          </cell>
          <cell r="DD1873" t="b">
            <v>0</v>
          </cell>
          <cell r="DF1873" t="b">
            <v>0</v>
          </cell>
          <cell r="DH1873" t="b">
            <v>0</v>
          </cell>
          <cell r="DJ1873" t="b">
            <v>0</v>
          </cell>
          <cell r="DL1873" t="b">
            <v>0</v>
          </cell>
          <cell r="DN1873" t="b">
            <v>0</v>
          </cell>
          <cell r="DP1873" t="b">
            <v>0</v>
          </cell>
          <cell r="DV1873">
            <v>0</v>
          </cell>
          <cell r="DX1873">
            <v>0</v>
          </cell>
          <cell r="DZ1873">
            <v>0</v>
          </cell>
          <cell r="EB1873">
            <v>0</v>
          </cell>
          <cell r="ED1873">
            <v>0</v>
          </cell>
          <cell r="EF1873">
            <v>0</v>
          </cell>
          <cell r="EJ1873">
            <v>0</v>
          </cell>
          <cell r="EL1873">
            <v>0</v>
          </cell>
          <cell r="EN1873">
            <v>0</v>
          </cell>
          <cell r="EP1873">
            <v>0</v>
          </cell>
          <cell r="ER1873">
            <v>0</v>
          </cell>
          <cell r="ET1873">
            <v>0</v>
          </cell>
          <cell r="EX1873">
            <v>0</v>
          </cell>
          <cell r="EZ1873">
            <v>0</v>
          </cell>
          <cell r="FD1873">
            <v>0</v>
          </cell>
          <cell r="FF1873">
            <v>0</v>
          </cell>
        </row>
        <row r="1874">
          <cell r="A1874" t="str">
            <v>ImportRuslandFinland</v>
          </cell>
          <cell r="B1874" t="str">
            <v>Finland</v>
          </cell>
          <cell r="G1874">
            <v>1560</v>
          </cell>
          <cell r="H1874">
            <v>0</v>
          </cell>
          <cell r="N1874">
            <v>11211.08</v>
          </cell>
          <cell r="AK1874">
            <v>-54.600000000000009</v>
          </cell>
          <cell r="AL1874">
            <v>0</v>
          </cell>
          <cell r="AN1874">
            <v>0</v>
          </cell>
          <cell r="AO1874">
            <v>0</v>
          </cell>
          <cell r="AP1874">
            <v>0</v>
          </cell>
          <cell r="AQ1874">
            <v>93.600000000000009</v>
          </cell>
          <cell r="BG1874" t="b">
            <v>0</v>
          </cell>
          <cell r="BO1874" t="b">
            <v>0</v>
          </cell>
          <cell r="CA1874" t="b">
            <v>0</v>
          </cell>
          <cell r="CB1874" t="b">
            <v>0</v>
          </cell>
          <cell r="CD1874" t="b">
            <v>0</v>
          </cell>
          <cell r="CE1874" t="b">
            <v>0</v>
          </cell>
          <cell r="CG1874" t="b">
            <v>0</v>
          </cell>
          <cell r="CH1874" t="b">
            <v>0</v>
          </cell>
          <cell r="CP1874">
            <v>0</v>
          </cell>
          <cell r="CT1874" t="b">
            <v>0</v>
          </cell>
          <cell r="CV1874" t="b">
            <v>0</v>
          </cell>
          <cell r="CX1874" t="b">
            <v>0</v>
          </cell>
          <cell r="CZ1874" t="b">
            <v>0</v>
          </cell>
          <cell r="DB1874" t="b">
            <v>0</v>
          </cell>
          <cell r="DD1874" t="b">
            <v>0</v>
          </cell>
          <cell r="DF1874" t="b">
            <v>0</v>
          </cell>
          <cell r="DH1874" t="b">
            <v>0</v>
          </cell>
          <cell r="DJ1874" t="b">
            <v>0</v>
          </cell>
          <cell r="DL1874" t="b">
            <v>0</v>
          </cell>
          <cell r="DN1874" t="b">
            <v>0</v>
          </cell>
          <cell r="DP1874" t="b">
            <v>0</v>
          </cell>
          <cell r="DV1874">
            <v>0</v>
          </cell>
          <cell r="DX1874">
            <v>0</v>
          </cell>
          <cell r="DZ1874">
            <v>0</v>
          </cell>
          <cell r="EB1874">
            <v>0</v>
          </cell>
          <cell r="ED1874">
            <v>0</v>
          </cell>
          <cell r="EF1874">
            <v>0</v>
          </cell>
          <cell r="EJ1874">
            <v>0</v>
          </cell>
          <cell r="EL1874">
            <v>0</v>
          </cell>
          <cell r="EN1874">
            <v>0</v>
          </cell>
          <cell r="EP1874">
            <v>0</v>
          </cell>
          <cell r="ER1874">
            <v>0</v>
          </cell>
          <cell r="ET1874">
            <v>0</v>
          </cell>
          <cell r="EX1874">
            <v>0</v>
          </cell>
          <cell r="EZ1874">
            <v>0</v>
          </cell>
          <cell r="FD1874">
            <v>0</v>
          </cell>
          <cell r="FF1874">
            <v>0</v>
          </cell>
        </row>
        <row r="1875">
          <cell r="A1875" t="str">
            <v>ImportRuslandFinland</v>
          </cell>
          <cell r="B1875" t="str">
            <v>Finland</v>
          </cell>
          <cell r="G1875">
            <v>1560</v>
          </cell>
          <cell r="H1875">
            <v>0</v>
          </cell>
          <cell r="N1875">
            <v>7711.08</v>
          </cell>
          <cell r="AK1875">
            <v>-54.600000000000009</v>
          </cell>
          <cell r="AL1875">
            <v>0</v>
          </cell>
          <cell r="AN1875">
            <v>0</v>
          </cell>
          <cell r="AO1875">
            <v>0</v>
          </cell>
          <cell r="AP1875">
            <v>0</v>
          </cell>
          <cell r="AQ1875">
            <v>93.600000000000009</v>
          </cell>
          <cell r="BG1875" t="b">
            <v>0</v>
          </cell>
          <cell r="BO1875" t="b">
            <v>0</v>
          </cell>
          <cell r="CA1875" t="b">
            <v>0</v>
          </cell>
          <cell r="CB1875" t="b">
            <v>0</v>
          </cell>
          <cell r="CD1875" t="b">
            <v>0</v>
          </cell>
          <cell r="CE1875" t="b">
            <v>0</v>
          </cell>
          <cell r="CG1875" t="b">
            <v>0</v>
          </cell>
          <cell r="CH1875" t="b">
            <v>0</v>
          </cell>
          <cell r="CP1875">
            <v>0</v>
          </cell>
          <cell r="CT1875" t="b">
            <v>0</v>
          </cell>
          <cell r="CV1875" t="b">
            <v>0</v>
          </cell>
          <cell r="CX1875" t="b">
            <v>0</v>
          </cell>
          <cell r="CZ1875" t="b">
            <v>0</v>
          </cell>
          <cell r="DB1875" t="b">
            <v>0</v>
          </cell>
          <cell r="DD1875" t="b">
            <v>0</v>
          </cell>
          <cell r="DF1875" t="b">
            <v>0</v>
          </cell>
          <cell r="DH1875" t="b">
            <v>0</v>
          </cell>
          <cell r="DJ1875" t="b">
            <v>0</v>
          </cell>
          <cell r="DL1875" t="b">
            <v>0</v>
          </cell>
          <cell r="DN1875" t="b">
            <v>0</v>
          </cell>
          <cell r="DP1875" t="b">
            <v>0</v>
          </cell>
          <cell r="DV1875">
            <v>0</v>
          </cell>
          <cell r="DX1875">
            <v>0</v>
          </cell>
          <cell r="DZ1875">
            <v>0</v>
          </cell>
          <cell r="EB1875">
            <v>0</v>
          </cell>
          <cell r="ED1875">
            <v>0</v>
          </cell>
          <cell r="EF1875">
            <v>0</v>
          </cell>
          <cell r="EJ1875">
            <v>0</v>
          </cell>
          <cell r="EL1875">
            <v>0</v>
          </cell>
          <cell r="EN1875">
            <v>0</v>
          </cell>
          <cell r="EP1875">
            <v>0</v>
          </cell>
          <cell r="ER1875">
            <v>0</v>
          </cell>
          <cell r="ET1875">
            <v>0</v>
          </cell>
          <cell r="EX1875">
            <v>0</v>
          </cell>
          <cell r="EZ1875">
            <v>0</v>
          </cell>
          <cell r="FD1875">
            <v>0</v>
          </cell>
          <cell r="FF1875">
            <v>0</v>
          </cell>
        </row>
        <row r="1876">
          <cell r="A1876" t="str">
            <v>ImportRuslandFinland</v>
          </cell>
          <cell r="B1876" t="str">
            <v>Finland</v>
          </cell>
          <cell r="G1876">
            <v>1560</v>
          </cell>
          <cell r="H1876">
            <v>0</v>
          </cell>
          <cell r="N1876">
            <v>4211.08</v>
          </cell>
          <cell r="AK1876">
            <v>-54.600000000000009</v>
          </cell>
          <cell r="AL1876">
            <v>0</v>
          </cell>
          <cell r="AN1876">
            <v>0</v>
          </cell>
          <cell r="AO1876">
            <v>0</v>
          </cell>
          <cell r="AP1876">
            <v>0</v>
          </cell>
          <cell r="AQ1876">
            <v>93.600000000000009</v>
          </cell>
          <cell r="BG1876" t="b">
            <v>0</v>
          </cell>
          <cell r="BO1876" t="b">
            <v>0</v>
          </cell>
          <cell r="CA1876" t="b">
            <v>0</v>
          </cell>
          <cell r="CB1876" t="b">
            <v>0</v>
          </cell>
          <cell r="CD1876" t="b">
            <v>0</v>
          </cell>
          <cell r="CE1876" t="b">
            <v>0</v>
          </cell>
          <cell r="CG1876" t="b">
            <v>0</v>
          </cell>
          <cell r="CH1876" t="b">
            <v>0</v>
          </cell>
          <cell r="CP1876">
            <v>0</v>
          </cell>
          <cell r="CT1876" t="b">
            <v>0</v>
          </cell>
          <cell r="CV1876" t="b">
            <v>0</v>
          </cell>
          <cell r="CX1876" t="b">
            <v>0</v>
          </cell>
          <cell r="CZ1876" t="b">
            <v>0</v>
          </cell>
          <cell r="DB1876" t="b">
            <v>0</v>
          </cell>
          <cell r="DD1876" t="b">
            <v>0</v>
          </cell>
          <cell r="DF1876" t="b">
            <v>0</v>
          </cell>
          <cell r="DH1876" t="b">
            <v>0</v>
          </cell>
          <cell r="DJ1876" t="b">
            <v>0</v>
          </cell>
          <cell r="DL1876" t="b">
            <v>0</v>
          </cell>
          <cell r="DN1876" t="b">
            <v>0</v>
          </cell>
          <cell r="DP1876" t="b">
            <v>0</v>
          </cell>
          <cell r="DV1876">
            <v>0</v>
          </cell>
          <cell r="DX1876">
            <v>0</v>
          </cell>
          <cell r="DZ1876">
            <v>0</v>
          </cell>
          <cell r="EB1876">
            <v>0</v>
          </cell>
          <cell r="ED1876">
            <v>0</v>
          </cell>
          <cell r="EF1876">
            <v>0</v>
          </cell>
          <cell r="EJ1876">
            <v>0</v>
          </cell>
          <cell r="EL1876">
            <v>0</v>
          </cell>
          <cell r="EN1876">
            <v>0</v>
          </cell>
          <cell r="EP1876">
            <v>0</v>
          </cell>
          <cell r="ER1876">
            <v>0</v>
          </cell>
          <cell r="ET1876">
            <v>0</v>
          </cell>
          <cell r="EX1876">
            <v>0</v>
          </cell>
          <cell r="EZ1876">
            <v>0</v>
          </cell>
          <cell r="FD1876">
            <v>0</v>
          </cell>
          <cell r="FF1876">
            <v>0</v>
          </cell>
        </row>
        <row r="1877">
          <cell r="A1877" t="str">
            <v>ImportRuslandFinland</v>
          </cell>
          <cell r="B1877" t="str">
            <v>Finland</v>
          </cell>
          <cell r="G1877">
            <v>1560</v>
          </cell>
          <cell r="H1877">
            <v>0</v>
          </cell>
          <cell r="N1877">
            <v>711.07999999999993</v>
          </cell>
          <cell r="AK1877">
            <v>-54.600000000000009</v>
          </cell>
          <cell r="AL1877">
            <v>0</v>
          </cell>
          <cell r="AN1877">
            <v>0</v>
          </cell>
          <cell r="AO1877">
            <v>0</v>
          </cell>
          <cell r="AP1877">
            <v>0</v>
          </cell>
          <cell r="AQ1877">
            <v>93.600000000000009</v>
          </cell>
          <cell r="BG1877" t="b">
            <v>0</v>
          </cell>
          <cell r="BO1877" t="b">
            <v>0</v>
          </cell>
          <cell r="CA1877" t="b">
            <v>0</v>
          </cell>
          <cell r="CB1877" t="b">
            <v>0</v>
          </cell>
          <cell r="CD1877" t="b">
            <v>0</v>
          </cell>
          <cell r="CE1877" t="b">
            <v>0</v>
          </cell>
          <cell r="CG1877" t="b">
            <v>0</v>
          </cell>
          <cell r="CH1877" t="b">
            <v>0</v>
          </cell>
          <cell r="CP1877">
            <v>0</v>
          </cell>
          <cell r="CT1877" t="b">
            <v>0</v>
          </cell>
          <cell r="CV1877" t="b">
            <v>0</v>
          </cell>
          <cell r="CX1877" t="b">
            <v>0</v>
          </cell>
          <cell r="CZ1877" t="b">
            <v>0</v>
          </cell>
          <cell r="DB1877" t="b">
            <v>0</v>
          </cell>
          <cell r="DD1877" t="b">
            <v>0</v>
          </cell>
          <cell r="DF1877" t="b">
            <v>0</v>
          </cell>
          <cell r="DH1877" t="b">
            <v>0</v>
          </cell>
          <cell r="DJ1877" t="b">
            <v>0</v>
          </cell>
          <cell r="DL1877" t="b">
            <v>0</v>
          </cell>
          <cell r="DN1877" t="b">
            <v>0</v>
          </cell>
          <cell r="DP1877" t="b">
            <v>0</v>
          </cell>
          <cell r="DV1877">
            <v>0</v>
          </cell>
          <cell r="DX1877">
            <v>0</v>
          </cell>
          <cell r="DZ1877">
            <v>0</v>
          </cell>
          <cell r="EB1877">
            <v>0</v>
          </cell>
          <cell r="ED1877">
            <v>0</v>
          </cell>
          <cell r="EF1877">
            <v>0</v>
          </cell>
          <cell r="EJ1877">
            <v>0</v>
          </cell>
          <cell r="EL1877">
            <v>0</v>
          </cell>
          <cell r="EN1877">
            <v>0</v>
          </cell>
          <cell r="EP1877">
            <v>0</v>
          </cell>
          <cell r="ER1877">
            <v>0</v>
          </cell>
          <cell r="ET1877">
            <v>0</v>
          </cell>
          <cell r="EX1877">
            <v>0</v>
          </cell>
          <cell r="EZ1877">
            <v>0</v>
          </cell>
          <cell r="FD1877">
            <v>0</v>
          </cell>
          <cell r="FF1877">
            <v>0</v>
          </cell>
        </row>
        <row r="1878">
          <cell r="A1878" t="str">
            <v>Estlink1</v>
          </cell>
          <cell r="B1878" t="str">
            <v>Finland</v>
          </cell>
          <cell r="G1878">
            <v>350</v>
          </cell>
          <cell r="H1878">
            <v>0</v>
          </cell>
          <cell r="N1878">
            <v>1899</v>
          </cell>
          <cell r="AK1878">
            <v>-35</v>
          </cell>
          <cell r="AL1878">
            <v>0</v>
          </cell>
          <cell r="AN1878">
            <v>0</v>
          </cell>
          <cell r="AO1878">
            <v>0</v>
          </cell>
          <cell r="AP1878">
            <v>0</v>
          </cell>
          <cell r="AQ1878">
            <v>0</v>
          </cell>
          <cell r="BG1878" t="b">
            <v>0</v>
          </cell>
          <cell r="BO1878" t="b">
            <v>0</v>
          </cell>
          <cell r="CA1878" t="b">
            <v>0</v>
          </cell>
          <cell r="CB1878" t="b">
            <v>0</v>
          </cell>
          <cell r="CD1878" t="b">
            <v>0</v>
          </cell>
          <cell r="CE1878" t="b">
            <v>0</v>
          </cell>
          <cell r="CG1878" t="b">
            <v>0</v>
          </cell>
          <cell r="CH1878" t="b">
            <v>0</v>
          </cell>
          <cell r="CP1878">
            <v>0</v>
          </cell>
          <cell r="CT1878" t="b">
            <v>0</v>
          </cell>
          <cell r="CV1878" t="b">
            <v>0</v>
          </cell>
          <cell r="CX1878" t="b">
            <v>0</v>
          </cell>
          <cell r="CZ1878" t="b">
            <v>0</v>
          </cell>
          <cell r="DB1878" t="b">
            <v>0</v>
          </cell>
          <cell r="DD1878" t="b">
            <v>0</v>
          </cell>
          <cell r="DF1878" t="b">
            <v>0</v>
          </cell>
          <cell r="DH1878" t="b">
            <v>0</v>
          </cell>
          <cell r="DJ1878" t="b">
            <v>0</v>
          </cell>
          <cell r="DL1878" t="b">
            <v>0</v>
          </cell>
          <cell r="DN1878" t="b">
            <v>0</v>
          </cell>
          <cell r="DP1878" t="b">
            <v>0</v>
          </cell>
          <cell r="DV1878">
            <v>0</v>
          </cell>
          <cell r="DX1878">
            <v>0</v>
          </cell>
          <cell r="DZ1878">
            <v>0</v>
          </cell>
          <cell r="EB1878">
            <v>0</v>
          </cell>
          <cell r="ED1878">
            <v>0</v>
          </cell>
          <cell r="EF1878">
            <v>0</v>
          </cell>
          <cell r="EJ1878">
            <v>0</v>
          </cell>
          <cell r="EL1878">
            <v>0</v>
          </cell>
          <cell r="EN1878">
            <v>0</v>
          </cell>
          <cell r="EP1878">
            <v>0</v>
          </cell>
          <cell r="ER1878">
            <v>0</v>
          </cell>
          <cell r="ET1878">
            <v>0</v>
          </cell>
          <cell r="EX1878">
            <v>0</v>
          </cell>
          <cell r="EZ1878">
            <v>0</v>
          </cell>
          <cell r="FD1878">
            <v>0</v>
          </cell>
          <cell r="FF1878">
            <v>0</v>
          </cell>
        </row>
        <row r="1879">
          <cell r="A1879" t="str">
            <v>Estlink1</v>
          </cell>
          <cell r="B1879" t="str">
            <v>Finland</v>
          </cell>
          <cell r="G1879">
            <v>350</v>
          </cell>
          <cell r="H1879">
            <v>0</v>
          </cell>
          <cell r="N1879">
            <v>2236</v>
          </cell>
          <cell r="AK1879">
            <v>-35</v>
          </cell>
          <cell r="AL1879">
            <v>0</v>
          </cell>
          <cell r="AN1879">
            <v>0</v>
          </cell>
          <cell r="AO1879">
            <v>0</v>
          </cell>
          <cell r="AP1879">
            <v>0</v>
          </cell>
          <cell r="AQ1879">
            <v>0</v>
          </cell>
          <cell r="BG1879" t="b">
            <v>0</v>
          </cell>
          <cell r="BO1879" t="b">
            <v>0</v>
          </cell>
          <cell r="CA1879" t="b">
            <v>0</v>
          </cell>
          <cell r="CB1879" t="b">
            <v>0</v>
          </cell>
          <cell r="CD1879" t="b">
            <v>0</v>
          </cell>
          <cell r="CE1879" t="b">
            <v>0</v>
          </cell>
          <cell r="CG1879" t="b">
            <v>0</v>
          </cell>
          <cell r="CH1879" t="b">
            <v>0</v>
          </cell>
          <cell r="CP1879">
            <v>0</v>
          </cell>
          <cell r="CT1879" t="b">
            <v>0</v>
          </cell>
          <cell r="CV1879" t="b">
            <v>0</v>
          </cell>
          <cell r="CX1879" t="b">
            <v>0</v>
          </cell>
          <cell r="CZ1879" t="b">
            <v>0</v>
          </cell>
          <cell r="DB1879" t="b">
            <v>0</v>
          </cell>
          <cell r="DD1879" t="b">
            <v>0</v>
          </cell>
          <cell r="DF1879" t="b">
            <v>0</v>
          </cell>
          <cell r="DH1879" t="b">
            <v>0</v>
          </cell>
          <cell r="DJ1879" t="b">
            <v>0</v>
          </cell>
          <cell r="DL1879" t="b">
            <v>0</v>
          </cell>
          <cell r="DN1879" t="b">
            <v>0</v>
          </cell>
          <cell r="DP1879" t="b">
            <v>0</v>
          </cell>
          <cell r="DV1879">
            <v>0</v>
          </cell>
          <cell r="DX1879">
            <v>0</v>
          </cell>
          <cell r="DZ1879">
            <v>0</v>
          </cell>
          <cell r="EB1879">
            <v>0</v>
          </cell>
          <cell r="ED1879">
            <v>0</v>
          </cell>
          <cell r="EF1879">
            <v>0</v>
          </cell>
          <cell r="EJ1879">
            <v>0</v>
          </cell>
          <cell r="EL1879">
            <v>0</v>
          </cell>
          <cell r="EN1879">
            <v>0</v>
          </cell>
          <cell r="EP1879">
            <v>0</v>
          </cell>
          <cell r="ER1879">
            <v>0</v>
          </cell>
          <cell r="ET1879">
            <v>0</v>
          </cell>
          <cell r="EX1879">
            <v>0</v>
          </cell>
          <cell r="EZ1879">
            <v>0</v>
          </cell>
          <cell r="FD1879">
            <v>0</v>
          </cell>
          <cell r="FF1879">
            <v>0</v>
          </cell>
        </row>
        <row r="1880">
          <cell r="A1880" t="str">
            <v>Estlink1</v>
          </cell>
          <cell r="B1880" t="str">
            <v>Finland</v>
          </cell>
          <cell r="G1880">
            <v>350</v>
          </cell>
          <cell r="H1880">
            <v>0</v>
          </cell>
          <cell r="N1880">
            <v>1695</v>
          </cell>
          <cell r="AK1880">
            <v>-35</v>
          </cell>
          <cell r="AL1880">
            <v>0</v>
          </cell>
          <cell r="AN1880">
            <v>0</v>
          </cell>
          <cell r="AO1880">
            <v>0</v>
          </cell>
          <cell r="AP1880">
            <v>0</v>
          </cell>
          <cell r="AQ1880">
            <v>0</v>
          </cell>
          <cell r="BG1880" t="b">
            <v>0</v>
          </cell>
          <cell r="BO1880" t="b">
            <v>0</v>
          </cell>
          <cell r="CA1880" t="b">
            <v>0</v>
          </cell>
          <cell r="CB1880" t="b">
            <v>0</v>
          </cell>
          <cell r="CD1880" t="b">
            <v>0</v>
          </cell>
          <cell r="CE1880" t="b">
            <v>0</v>
          </cell>
          <cell r="CG1880" t="b">
            <v>0</v>
          </cell>
          <cell r="CH1880" t="b">
            <v>0</v>
          </cell>
          <cell r="CP1880">
            <v>0</v>
          </cell>
          <cell r="CT1880" t="b">
            <v>0</v>
          </cell>
          <cell r="CV1880" t="b">
            <v>0</v>
          </cell>
          <cell r="CX1880" t="b">
            <v>0</v>
          </cell>
          <cell r="CZ1880" t="b">
            <v>0</v>
          </cell>
          <cell r="DB1880" t="b">
            <v>0</v>
          </cell>
          <cell r="DD1880" t="b">
            <v>0</v>
          </cell>
          <cell r="DF1880" t="b">
            <v>0</v>
          </cell>
          <cell r="DH1880" t="b">
            <v>0</v>
          </cell>
          <cell r="DJ1880" t="b">
            <v>0</v>
          </cell>
          <cell r="DL1880" t="b">
            <v>0</v>
          </cell>
          <cell r="DN1880" t="b">
            <v>0</v>
          </cell>
          <cell r="DP1880" t="b">
            <v>0</v>
          </cell>
          <cell r="DV1880">
            <v>0</v>
          </cell>
          <cell r="DX1880">
            <v>0</v>
          </cell>
          <cell r="DZ1880">
            <v>0</v>
          </cell>
          <cell r="EB1880">
            <v>0</v>
          </cell>
          <cell r="ED1880">
            <v>0</v>
          </cell>
          <cell r="EF1880">
            <v>0</v>
          </cell>
          <cell r="EJ1880">
            <v>0</v>
          </cell>
          <cell r="EL1880">
            <v>0</v>
          </cell>
          <cell r="EN1880">
            <v>0</v>
          </cell>
          <cell r="EP1880">
            <v>0</v>
          </cell>
          <cell r="ER1880">
            <v>0</v>
          </cell>
          <cell r="ET1880">
            <v>0</v>
          </cell>
          <cell r="EX1880">
            <v>0</v>
          </cell>
          <cell r="EZ1880">
            <v>0</v>
          </cell>
          <cell r="FD1880">
            <v>0</v>
          </cell>
          <cell r="FF1880">
            <v>0</v>
          </cell>
        </row>
        <row r="1881">
          <cell r="A1881" t="str">
            <v>Estlink1</v>
          </cell>
          <cell r="B1881" t="str">
            <v>Finland</v>
          </cell>
          <cell r="G1881">
            <v>350</v>
          </cell>
          <cell r="H1881">
            <v>0</v>
          </cell>
          <cell r="N1881">
            <v>1718</v>
          </cell>
          <cell r="AK1881">
            <v>-35</v>
          </cell>
          <cell r="AL1881">
            <v>0</v>
          </cell>
          <cell r="AN1881">
            <v>0</v>
          </cell>
          <cell r="AO1881">
            <v>0</v>
          </cell>
          <cell r="AP1881">
            <v>0</v>
          </cell>
          <cell r="AQ1881">
            <v>0</v>
          </cell>
          <cell r="BG1881" t="b">
            <v>0</v>
          </cell>
          <cell r="BO1881" t="b">
            <v>0</v>
          </cell>
          <cell r="CA1881" t="b">
            <v>0</v>
          </cell>
          <cell r="CB1881" t="b">
            <v>0</v>
          </cell>
          <cell r="CD1881" t="b">
            <v>0</v>
          </cell>
          <cell r="CE1881" t="b">
            <v>0</v>
          </cell>
          <cell r="CG1881" t="b">
            <v>0</v>
          </cell>
          <cell r="CH1881" t="b">
            <v>0</v>
          </cell>
          <cell r="CP1881">
            <v>0</v>
          </cell>
          <cell r="CT1881" t="b">
            <v>0</v>
          </cell>
          <cell r="CV1881" t="b">
            <v>0</v>
          </cell>
          <cell r="CX1881" t="b">
            <v>0</v>
          </cell>
          <cell r="CZ1881" t="b">
            <v>0</v>
          </cell>
          <cell r="DB1881" t="b">
            <v>0</v>
          </cell>
          <cell r="DD1881" t="b">
            <v>0</v>
          </cell>
          <cell r="DF1881" t="b">
            <v>0</v>
          </cell>
          <cell r="DH1881" t="b">
            <v>0</v>
          </cell>
          <cell r="DJ1881" t="b">
            <v>0</v>
          </cell>
          <cell r="DL1881" t="b">
            <v>0</v>
          </cell>
          <cell r="DN1881" t="b">
            <v>0</v>
          </cell>
          <cell r="DP1881" t="b">
            <v>0</v>
          </cell>
          <cell r="DV1881">
            <v>0</v>
          </cell>
          <cell r="DX1881">
            <v>0</v>
          </cell>
          <cell r="DZ1881">
            <v>0</v>
          </cell>
          <cell r="EB1881">
            <v>0</v>
          </cell>
          <cell r="ED1881">
            <v>0</v>
          </cell>
          <cell r="EF1881">
            <v>0</v>
          </cell>
          <cell r="EJ1881">
            <v>0</v>
          </cell>
          <cell r="EL1881">
            <v>0</v>
          </cell>
          <cell r="EN1881">
            <v>0</v>
          </cell>
          <cell r="EP1881">
            <v>0</v>
          </cell>
          <cell r="ER1881">
            <v>0</v>
          </cell>
          <cell r="ET1881">
            <v>0</v>
          </cell>
          <cell r="EX1881">
            <v>0</v>
          </cell>
          <cell r="EZ1881">
            <v>0</v>
          </cell>
          <cell r="FD1881">
            <v>0</v>
          </cell>
          <cell r="FF1881">
            <v>0</v>
          </cell>
        </row>
        <row r="1882">
          <cell r="A1882" t="str">
            <v>Estlink1</v>
          </cell>
          <cell r="B1882" t="str">
            <v>Finland</v>
          </cell>
          <cell r="G1882">
            <v>350</v>
          </cell>
          <cell r="H1882">
            <v>0</v>
          </cell>
          <cell r="N1882">
            <v>1177</v>
          </cell>
          <cell r="AK1882">
            <v>-35</v>
          </cell>
          <cell r="AL1882">
            <v>0</v>
          </cell>
          <cell r="AN1882">
            <v>0</v>
          </cell>
          <cell r="AO1882">
            <v>0</v>
          </cell>
          <cell r="AP1882">
            <v>0</v>
          </cell>
          <cell r="AQ1882">
            <v>0</v>
          </cell>
          <cell r="BG1882" t="b">
            <v>0</v>
          </cell>
          <cell r="BO1882" t="b">
            <v>0</v>
          </cell>
          <cell r="CA1882" t="b">
            <v>0</v>
          </cell>
          <cell r="CB1882" t="b">
            <v>0</v>
          </cell>
          <cell r="CD1882" t="b">
            <v>0</v>
          </cell>
          <cell r="CE1882" t="b">
            <v>0</v>
          </cell>
          <cell r="CG1882" t="b">
            <v>0</v>
          </cell>
          <cell r="CH1882" t="b">
            <v>0</v>
          </cell>
          <cell r="CP1882">
            <v>0</v>
          </cell>
          <cell r="CT1882" t="b">
            <v>0</v>
          </cell>
          <cell r="CV1882" t="b">
            <v>0</v>
          </cell>
          <cell r="CX1882" t="b">
            <v>0</v>
          </cell>
          <cell r="CZ1882" t="b">
            <v>0</v>
          </cell>
          <cell r="DB1882" t="b">
            <v>0</v>
          </cell>
          <cell r="DD1882" t="b">
            <v>0</v>
          </cell>
          <cell r="DF1882" t="b">
            <v>0</v>
          </cell>
          <cell r="DH1882" t="b">
            <v>0</v>
          </cell>
          <cell r="DJ1882" t="b">
            <v>0</v>
          </cell>
          <cell r="DL1882" t="b">
            <v>0</v>
          </cell>
          <cell r="DN1882" t="b">
            <v>0</v>
          </cell>
          <cell r="DP1882" t="b">
            <v>0</v>
          </cell>
          <cell r="DV1882">
            <v>0</v>
          </cell>
          <cell r="DX1882">
            <v>0</v>
          </cell>
          <cell r="DZ1882">
            <v>0</v>
          </cell>
          <cell r="EB1882">
            <v>0</v>
          </cell>
          <cell r="ED1882">
            <v>0</v>
          </cell>
          <cell r="EF1882">
            <v>0</v>
          </cell>
          <cell r="EJ1882">
            <v>0</v>
          </cell>
          <cell r="EL1882">
            <v>0</v>
          </cell>
          <cell r="EN1882">
            <v>0</v>
          </cell>
          <cell r="EP1882">
            <v>0</v>
          </cell>
          <cell r="ER1882">
            <v>0</v>
          </cell>
          <cell r="ET1882">
            <v>0</v>
          </cell>
          <cell r="EX1882">
            <v>0</v>
          </cell>
          <cell r="EZ1882">
            <v>0</v>
          </cell>
          <cell r="FD1882">
            <v>0</v>
          </cell>
          <cell r="FF1882">
            <v>0</v>
          </cell>
        </row>
        <row r="1883">
          <cell r="A1883" t="str">
            <v>Estlink1</v>
          </cell>
          <cell r="B1883" t="str">
            <v>Finland</v>
          </cell>
          <cell r="G1883">
            <v>350</v>
          </cell>
          <cell r="H1883">
            <v>0</v>
          </cell>
          <cell r="N1883">
            <v>1745</v>
          </cell>
          <cell r="AK1883">
            <v>-35</v>
          </cell>
          <cell r="AL1883">
            <v>0</v>
          </cell>
          <cell r="AN1883">
            <v>0</v>
          </cell>
          <cell r="AO1883">
            <v>0</v>
          </cell>
          <cell r="AP1883">
            <v>0</v>
          </cell>
          <cell r="AQ1883">
            <v>0</v>
          </cell>
          <cell r="BG1883" t="b">
            <v>0</v>
          </cell>
          <cell r="BO1883" t="b">
            <v>0</v>
          </cell>
          <cell r="CA1883" t="b">
            <v>0</v>
          </cell>
          <cell r="CB1883" t="b">
            <v>0</v>
          </cell>
          <cell r="CD1883" t="b">
            <v>0</v>
          </cell>
          <cell r="CE1883" t="b">
            <v>0</v>
          </cell>
          <cell r="CG1883" t="b">
            <v>0</v>
          </cell>
          <cell r="CH1883" t="b">
            <v>0</v>
          </cell>
          <cell r="CP1883">
            <v>0</v>
          </cell>
          <cell r="CT1883" t="b">
            <v>0</v>
          </cell>
          <cell r="CV1883" t="b">
            <v>0</v>
          </cell>
          <cell r="CX1883" t="b">
            <v>0</v>
          </cell>
          <cell r="CZ1883" t="b">
            <v>0</v>
          </cell>
          <cell r="DB1883" t="b">
            <v>0</v>
          </cell>
          <cell r="DD1883" t="b">
            <v>0</v>
          </cell>
          <cell r="DF1883" t="b">
            <v>0</v>
          </cell>
          <cell r="DH1883" t="b">
            <v>0</v>
          </cell>
          <cell r="DJ1883" t="b">
            <v>0</v>
          </cell>
          <cell r="DL1883" t="b">
            <v>0</v>
          </cell>
          <cell r="DN1883" t="b">
            <v>0</v>
          </cell>
          <cell r="DP1883" t="b">
            <v>0</v>
          </cell>
          <cell r="DV1883">
            <v>0</v>
          </cell>
          <cell r="DX1883">
            <v>0</v>
          </cell>
          <cell r="DZ1883">
            <v>0</v>
          </cell>
          <cell r="EB1883">
            <v>0</v>
          </cell>
          <cell r="ED1883">
            <v>0</v>
          </cell>
          <cell r="EF1883">
            <v>0</v>
          </cell>
          <cell r="EJ1883">
            <v>0</v>
          </cell>
          <cell r="EL1883">
            <v>0</v>
          </cell>
          <cell r="EN1883">
            <v>0</v>
          </cell>
          <cell r="EP1883">
            <v>0</v>
          </cell>
          <cell r="ER1883">
            <v>0</v>
          </cell>
          <cell r="ET1883">
            <v>0</v>
          </cell>
          <cell r="EX1883">
            <v>0</v>
          </cell>
          <cell r="EZ1883">
            <v>0</v>
          </cell>
          <cell r="FD1883">
            <v>0</v>
          </cell>
          <cell r="FF1883">
            <v>0</v>
          </cell>
        </row>
        <row r="1884">
          <cell r="A1884" t="str">
            <v>Estlink2</v>
          </cell>
          <cell r="B1884" t="str">
            <v>Finland</v>
          </cell>
          <cell r="G1884">
            <v>650</v>
          </cell>
          <cell r="H1884">
            <v>0</v>
          </cell>
          <cell r="N1884">
            <v>0</v>
          </cell>
          <cell r="AK1884">
            <v>0</v>
          </cell>
          <cell r="AL1884">
            <v>0</v>
          </cell>
          <cell r="AN1884">
            <v>0</v>
          </cell>
          <cell r="AO1884">
            <v>0</v>
          </cell>
          <cell r="AP1884">
            <v>0</v>
          </cell>
          <cell r="AQ1884">
            <v>0</v>
          </cell>
          <cell r="BG1884" t="b">
            <v>0</v>
          </cell>
          <cell r="BO1884" t="b">
            <v>0</v>
          </cell>
          <cell r="CA1884" t="b">
            <v>0</v>
          </cell>
          <cell r="CB1884" t="b">
            <v>0</v>
          </cell>
          <cell r="CD1884" t="b">
            <v>0</v>
          </cell>
          <cell r="CE1884" t="b">
            <v>0</v>
          </cell>
          <cell r="CG1884" t="b">
            <v>0</v>
          </cell>
          <cell r="CH1884" t="b">
            <v>0</v>
          </cell>
          <cell r="CP1884">
            <v>0</v>
          </cell>
          <cell r="CT1884" t="b">
            <v>0</v>
          </cell>
          <cell r="CV1884" t="b">
            <v>0</v>
          </cell>
          <cell r="CX1884" t="b">
            <v>0</v>
          </cell>
          <cell r="CZ1884" t="b">
            <v>0</v>
          </cell>
          <cell r="DB1884" t="b">
            <v>0</v>
          </cell>
          <cell r="DD1884" t="b">
            <v>0</v>
          </cell>
          <cell r="DF1884" t="b">
            <v>0</v>
          </cell>
          <cell r="DH1884" t="b">
            <v>0</v>
          </cell>
          <cell r="DJ1884" t="b">
            <v>0</v>
          </cell>
          <cell r="DL1884" t="b">
            <v>0</v>
          </cell>
          <cell r="DN1884" t="b">
            <v>0</v>
          </cell>
          <cell r="DP1884" t="b">
            <v>0</v>
          </cell>
          <cell r="DV1884">
            <v>0</v>
          </cell>
          <cell r="DX1884">
            <v>0</v>
          </cell>
          <cell r="DZ1884">
            <v>0</v>
          </cell>
          <cell r="EB1884">
            <v>0</v>
          </cell>
          <cell r="ED1884">
            <v>0</v>
          </cell>
          <cell r="EF1884">
            <v>0</v>
          </cell>
          <cell r="EJ1884">
            <v>0</v>
          </cell>
          <cell r="EL1884">
            <v>0</v>
          </cell>
          <cell r="EN1884">
            <v>0</v>
          </cell>
          <cell r="EP1884">
            <v>0</v>
          </cell>
          <cell r="ER1884">
            <v>0</v>
          </cell>
          <cell r="ET1884">
            <v>0</v>
          </cell>
          <cell r="EX1884">
            <v>0</v>
          </cell>
          <cell r="EZ1884">
            <v>0</v>
          </cell>
          <cell r="FD1884">
            <v>0</v>
          </cell>
          <cell r="FF1884">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1">
          <cell r="B11" t="str">
            <v>DK-East</v>
          </cell>
          <cell r="C11" t="b">
            <v>0</v>
          </cell>
          <cell r="E11" t="str">
            <v>Brønderslev</v>
          </cell>
          <cell r="F11" t="str">
            <v>DK-West</v>
          </cell>
          <cell r="G11" t="b">
            <v>0</v>
          </cell>
          <cell r="I11" t="str">
            <v>DK-East</v>
          </cell>
          <cell r="J11" t="str">
            <v>DKE</v>
          </cell>
        </row>
        <row r="12">
          <cell r="B12" t="str">
            <v>DK-West</v>
          </cell>
          <cell r="C12" t="b">
            <v>1</v>
          </cell>
          <cell r="E12" t="str">
            <v>Esbjerg</v>
          </cell>
          <cell r="F12" t="str">
            <v>DK-West</v>
          </cell>
          <cell r="G12" t="b">
            <v>1</v>
          </cell>
          <cell r="I12" t="str">
            <v>DK-West</v>
          </cell>
          <cell r="J12" t="str">
            <v>DKW</v>
          </cell>
        </row>
        <row r="13">
          <cell r="B13" t="str">
            <v>Finland</v>
          </cell>
          <cell r="C13" t="b">
            <v>0</v>
          </cell>
          <cell r="E13" t="str">
            <v>Frederikshavn</v>
          </cell>
          <cell r="F13" t="str">
            <v>DK-West</v>
          </cell>
          <cell r="G13" t="b">
            <v>0</v>
          </cell>
          <cell r="I13" t="str">
            <v>Finland</v>
          </cell>
          <cell r="J13" t="str">
            <v>FIN</v>
          </cell>
        </row>
        <row r="14">
          <cell r="B14" t="str">
            <v>Norge</v>
          </cell>
          <cell r="C14" t="b">
            <v>0</v>
          </cell>
          <cell r="E14" t="str">
            <v>Grenå</v>
          </cell>
          <cell r="F14" t="str">
            <v>DK-West</v>
          </cell>
          <cell r="G14" t="b">
            <v>0</v>
          </cell>
          <cell r="I14" t="str">
            <v>Norge</v>
          </cell>
          <cell r="J14" t="str">
            <v>NOR</v>
          </cell>
        </row>
        <row r="15">
          <cell r="B15" t="str">
            <v>Sverige</v>
          </cell>
          <cell r="C15" t="b">
            <v>0</v>
          </cell>
          <cell r="E15" t="str">
            <v>Herning</v>
          </cell>
          <cell r="F15" t="str">
            <v>DK-West</v>
          </cell>
          <cell r="G15" t="b">
            <v>0</v>
          </cell>
          <cell r="I15" t="str">
            <v>Sverige</v>
          </cell>
          <cell r="J15" t="str">
            <v>SWE</v>
          </cell>
        </row>
        <row r="16">
          <cell r="E16" t="str">
            <v>Hjørring</v>
          </cell>
          <cell r="F16" t="str">
            <v>DK-West</v>
          </cell>
          <cell r="G16" t="b">
            <v>0</v>
          </cell>
        </row>
        <row r="17">
          <cell r="E17" t="str">
            <v>Holstebro/Struer</v>
          </cell>
          <cell r="F17" t="str">
            <v>DK-West</v>
          </cell>
          <cell r="G17" t="b">
            <v>0</v>
          </cell>
        </row>
        <row r="18">
          <cell r="E18" t="str">
            <v>Horsens</v>
          </cell>
          <cell r="F18" t="str">
            <v>DK-West</v>
          </cell>
          <cell r="G18" t="b">
            <v>0</v>
          </cell>
        </row>
        <row r="19">
          <cell r="E19" t="str">
            <v>Odense</v>
          </cell>
          <cell r="F19" t="str">
            <v>DK-West</v>
          </cell>
          <cell r="G19" t="b">
            <v>1</v>
          </cell>
        </row>
        <row r="20">
          <cell r="E20" t="str">
            <v>Randers</v>
          </cell>
          <cell r="F20" t="str">
            <v>DK-West</v>
          </cell>
          <cell r="G20" t="b">
            <v>0</v>
          </cell>
        </row>
        <row r="21">
          <cell r="E21" t="str">
            <v>Silkeborg</v>
          </cell>
          <cell r="F21" t="str">
            <v>DK-West</v>
          </cell>
          <cell r="G21" t="b">
            <v>0</v>
          </cell>
        </row>
        <row r="22">
          <cell r="E22" t="str">
            <v>Sønderborg</v>
          </cell>
          <cell r="F22" t="str">
            <v>DK-West</v>
          </cell>
          <cell r="G22" t="b">
            <v>0</v>
          </cell>
        </row>
        <row r="23">
          <cell r="E23" t="str">
            <v>TVIS</v>
          </cell>
          <cell r="F23" t="str">
            <v>DK-West</v>
          </cell>
          <cell r="G23" t="b">
            <v>1</v>
          </cell>
        </row>
        <row r="24">
          <cell r="E24" t="str">
            <v>Viborg</v>
          </cell>
          <cell r="F24" t="str">
            <v>DK-West</v>
          </cell>
          <cell r="G24" t="b">
            <v>0</v>
          </cell>
        </row>
        <row r="25">
          <cell r="E25" t="str">
            <v>Åbenrå</v>
          </cell>
          <cell r="F25" t="str">
            <v>DK-West</v>
          </cell>
          <cell r="G25" t="b">
            <v>1</v>
          </cell>
        </row>
        <row r="26">
          <cell r="E26" t="str">
            <v>Ålborg</v>
          </cell>
          <cell r="F26" t="str">
            <v>DK-West</v>
          </cell>
          <cell r="G26" t="b">
            <v>1</v>
          </cell>
        </row>
        <row r="27">
          <cell r="E27" t="str">
            <v>Århus</v>
          </cell>
          <cell r="F27" t="str">
            <v>DK-West</v>
          </cell>
          <cell r="G27" t="b">
            <v>1</v>
          </cell>
        </row>
        <row r="28">
          <cell r="E28" t="str">
            <v>DKW0</v>
          </cell>
          <cell r="F28" t="str">
            <v>DK-West</v>
          </cell>
          <cell r="G28" t="b">
            <v>0</v>
          </cell>
        </row>
        <row r="29">
          <cell r="E29" t="str">
            <v>DKW0-5</v>
          </cell>
          <cell r="F29" t="str">
            <v>DK-West</v>
          </cell>
          <cell r="G29" t="b">
            <v>0</v>
          </cell>
        </row>
        <row r="30">
          <cell r="E30" t="str">
            <v>DKW10</v>
          </cell>
          <cell r="F30" t="str">
            <v>DK-West</v>
          </cell>
          <cell r="G30" t="b">
            <v>0</v>
          </cell>
        </row>
        <row r="31">
          <cell r="E31" t="str">
            <v>DKW5-10</v>
          </cell>
          <cell r="F31" t="str">
            <v>DK-West</v>
          </cell>
          <cell r="G31" t="b">
            <v>0</v>
          </cell>
        </row>
        <row r="32">
          <cell r="E32" t="str">
            <v>Helsingør</v>
          </cell>
          <cell r="F32" t="str">
            <v>DK-East</v>
          </cell>
          <cell r="G32" t="b">
            <v>0</v>
          </cell>
        </row>
        <row r="33">
          <cell r="E33" t="str">
            <v>Hillerød</v>
          </cell>
          <cell r="F33" t="str">
            <v>DK-East</v>
          </cell>
          <cell r="G33" t="b">
            <v>0</v>
          </cell>
        </row>
        <row r="34">
          <cell r="E34" t="str">
            <v>Kalundborg</v>
          </cell>
          <cell r="F34" t="str">
            <v>DK-East</v>
          </cell>
          <cell r="G34" t="b">
            <v>1</v>
          </cell>
        </row>
        <row r="35">
          <cell r="E35" t="str">
            <v>KBHdamp</v>
          </cell>
          <cell r="F35" t="str">
            <v>DK-East</v>
          </cell>
          <cell r="G35" t="b">
            <v>1</v>
          </cell>
        </row>
        <row r="36">
          <cell r="E36" t="str">
            <v>KBHvand</v>
          </cell>
          <cell r="F36" t="str">
            <v>DK-East</v>
          </cell>
          <cell r="G36" t="b">
            <v>1</v>
          </cell>
        </row>
        <row r="37">
          <cell r="E37" t="str">
            <v>Næstved</v>
          </cell>
          <cell r="F37" t="str">
            <v>DK-East</v>
          </cell>
          <cell r="G37" t="b">
            <v>0</v>
          </cell>
        </row>
        <row r="38">
          <cell r="E38" t="str">
            <v>Nykøbing-F</v>
          </cell>
          <cell r="F38" t="str">
            <v>DK-East</v>
          </cell>
          <cell r="G38" t="b">
            <v>0</v>
          </cell>
        </row>
        <row r="39">
          <cell r="E39" t="str">
            <v>Rønne</v>
          </cell>
          <cell r="F39" t="str">
            <v>DK-East</v>
          </cell>
          <cell r="G39" t="b">
            <v>0</v>
          </cell>
        </row>
        <row r="40">
          <cell r="E40" t="str">
            <v>Slagelse</v>
          </cell>
          <cell r="F40" t="str">
            <v>DK-East</v>
          </cell>
          <cell r="G40" t="b">
            <v>0</v>
          </cell>
        </row>
        <row r="41">
          <cell r="E41" t="str">
            <v>Vordingborg</v>
          </cell>
          <cell r="F41" t="str">
            <v>DK-East</v>
          </cell>
          <cell r="G41" t="b">
            <v>0</v>
          </cell>
        </row>
        <row r="42">
          <cell r="E42" t="str">
            <v>DTU</v>
          </cell>
          <cell r="F42" t="str">
            <v>DK-East</v>
          </cell>
          <cell r="G42" t="b">
            <v>0</v>
          </cell>
        </row>
        <row r="43">
          <cell r="E43" t="str">
            <v>DKE0</v>
          </cell>
          <cell r="F43" t="str">
            <v>DK-East</v>
          </cell>
          <cell r="G43" t="b">
            <v>0</v>
          </cell>
        </row>
        <row r="44">
          <cell r="E44" t="str">
            <v>DKE0-5</v>
          </cell>
          <cell r="F44" t="str">
            <v>DK-East</v>
          </cell>
          <cell r="G44" t="b">
            <v>0</v>
          </cell>
        </row>
        <row r="45">
          <cell r="E45" t="str">
            <v>DKE10</v>
          </cell>
          <cell r="F45" t="str">
            <v>DK-East</v>
          </cell>
          <cell r="G45" t="b">
            <v>0</v>
          </cell>
        </row>
        <row r="46">
          <cell r="E46" t="str">
            <v>DKE5-10</v>
          </cell>
          <cell r="F46" t="str">
            <v>DK-East</v>
          </cell>
          <cell r="G46" t="b">
            <v>0</v>
          </cell>
        </row>
        <row r="47">
          <cell r="E47" t="str">
            <v>Finland</v>
          </cell>
          <cell r="F47" t="str">
            <v>Finland</v>
          </cell>
          <cell r="G47" t="b">
            <v>1</v>
          </cell>
        </row>
        <row r="48">
          <cell r="E48" t="str">
            <v>Norge</v>
          </cell>
          <cell r="F48" t="str">
            <v>Norge</v>
          </cell>
          <cell r="G48" t="b">
            <v>1</v>
          </cell>
        </row>
        <row r="49">
          <cell r="E49" t="str">
            <v>Sverige</v>
          </cell>
          <cell r="F49" t="str">
            <v>Sverige</v>
          </cell>
          <cell r="G49" t="b">
            <v>1</v>
          </cell>
        </row>
        <row r="50">
          <cell r="E50">
            <v>0</v>
          </cell>
          <cell r="G50" t="b">
            <v>1</v>
          </cell>
        </row>
      </sheetData>
      <sheetData sheetId="25"/>
      <sheetData sheetId="26">
        <row r="11">
          <cell r="B11" t="str">
            <v>HY</v>
          </cell>
          <cell r="C11" t="str">
            <v>Hydroelectric turbine generator (vandkraftturbine)</v>
          </cell>
          <cell r="D11" t="b">
            <v>1</v>
          </cell>
        </row>
        <row r="12">
          <cell r="B12" t="str">
            <v>WTG</v>
          </cell>
          <cell r="C12" t="str">
            <v>Wind turbine generator (vindturbine på land)</v>
          </cell>
          <cell r="D12" t="b">
            <v>1</v>
          </cell>
        </row>
        <row r="13">
          <cell r="B13" t="str">
            <v>WTG/O</v>
          </cell>
          <cell r="C13" t="str">
            <v>Wind turbine generators located offshore (vindturbine på havet)</v>
          </cell>
          <cell r="D13" t="b">
            <v>1</v>
          </cell>
        </row>
        <row r="14">
          <cell r="B14" t="str">
            <v>PV</v>
          </cell>
          <cell r="C14" t="str">
            <v>Photovoltaic cells (solceller)</v>
          </cell>
          <cell r="D14" t="b">
            <v>1</v>
          </cell>
        </row>
        <row r="15">
          <cell r="B15" t="str">
            <v>FC</v>
          </cell>
          <cell r="C15" t="str">
            <v>Fuel cell (brændselsceller)</v>
          </cell>
          <cell r="D15" t="b">
            <v>0</v>
          </cell>
        </row>
        <row r="16">
          <cell r="B16" t="str">
            <v>IC/C</v>
          </cell>
          <cell r="C16" t="str">
            <v>Internal combustion engine in combined-cycle (forbrændingsmotor i combined cycle, f.eks. en dieselmotor med dampturbine, der drives af røggasserne).</v>
          </cell>
          <cell r="D16" t="b">
            <v>1</v>
          </cell>
        </row>
        <row r="17">
          <cell r="B17" t="str">
            <v>ST</v>
          </cell>
          <cell r="C17" t="str">
            <v>Steam turbine (dampturbine)</v>
          </cell>
          <cell r="D17" t="b">
            <v>1</v>
          </cell>
        </row>
        <row r="18">
          <cell r="B18" t="str">
            <v>BWR</v>
          </cell>
          <cell r="C18" t="str">
            <v>Boiling Water Reactor (kernekraft med kogendevandsreaktor)</v>
          </cell>
          <cell r="D18" t="b">
            <v>0</v>
          </cell>
        </row>
        <row r="19">
          <cell r="B19" t="str">
            <v>PWR</v>
          </cell>
          <cell r="C19" t="str">
            <v>Pressurized Water Reactor (kernekraft med trykvandsreaktor)</v>
          </cell>
          <cell r="D19" t="b">
            <v>0</v>
          </cell>
        </row>
        <row r="20">
          <cell r="B20" t="str">
            <v>VVER</v>
          </cell>
          <cell r="C20" t="str">
            <v>Russian type reactor (grafitmodereret russisk kernekraftteknologi)</v>
          </cell>
          <cell r="D20" t="b">
            <v>0</v>
          </cell>
        </row>
        <row r="21">
          <cell r="B21" t="str">
            <v>ST/C</v>
          </cell>
          <cell r="C21" t="str">
            <v>Steam turbine in combined-cycle (combined cycle med fyret kedel/dampturbine)</v>
          </cell>
          <cell r="D21" t="b">
            <v>1</v>
          </cell>
        </row>
        <row r="22">
          <cell r="B22" t="str">
            <v>GT/C</v>
          </cell>
          <cell r="C22" t="str">
            <v>Gas turbine in combined-cycle (combined cycle med ufyret dampturbine)</v>
          </cell>
          <cell r="D22" t="b">
            <v>1</v>
          </cell>
        </row>
        <row r="23">
          <cell r="B23" t="str">
            <v>GTCC</v>
          </cell>
          <cell r="C23" t="str">
            <v>Combined cycle gas turbine</v>
          </cell>
          <cell r="D23" t="b">
            <v>1</v>
          </cell>
        </row>
        <row r="24">
          <cell r="B24" t="str">
            <v>CC</v>
          </cell>
          <cell r="C24" t="str">
            <v>Combined-cycle (uspecificeret combined cycle)</v>
          </cell>
          <cell r="D24" t="b">
            <v>1</v>
          </cell>
        </row>
        <row r="25">
          <cell r="B25" t="str">
            <v>IC</v>
          </cell>
          <cell r="C25" t="str">
            <v>Internal combustion (gasmotor, dieselmotor)</v>
          </cell>
          <cell r="D25" t="b">
            <v>1</v>
          </cell>
        </row>
        <row r="26">
          <cell r="B26" t="str">
            <v>IC/H</v>
          </cell>
          <cell r="C26" t="str">
            <v>Internal combustion engine with heat recovery (ditto som kraftvarme - vand)</v>
          </cell>
          <cell r="D26" t="b">
            <v>1</v>
          </cell>
        </row>
        <row r="27">
          <cell r="B27" t="str">
            <v>IC/S</v>
          </cell>
          <cell r="C27" t="str">
            <v>Internal combustion engine with steam sendout (ditto som kraftvarme - damp)</v>
          </cell>
          <cell r="D27" t="b">
            <v>1</v>
          </cell>
        </row>
        <row r="28">
          <cell r="B28" t="str">
            <v>ST/S</v>
          </cell>
          <cell r="C28" t="str">
            <v>Steam turbine with steam sendout (dampturbinekraftvarmeværk - damp)</v>
          </cell>
          <cell r="D28" t="b">
            <v>1</v>
          </cell>
        </row>
        <row r="29">
          <cell r="B29" t="str">
            <v>ST/H</v>
          </cell>
          <cell r="C29" t="str">
            <v>Steam turbine with heat sendout (dampturbinekraftvarmeværk - vand)</v>
          </cell>
          <cell r="D29" t="b">
            <v>1</v>
          </cell>
        </row>
        <row r="30">
          <cell r="B30" t="str">
            <v>GT</v>
          </cell>
          <cell r="C30" t="str">
            <v>Gas/combustion turbine (gasturbine)</v>
          </cell>
          <cell r="D30" t="b">
            <v>1</v>
          </cell>
        </row>
        <row r="31">
          <cell r="B31" t="str">
            <v>GT/S</v>
          </cell>
          <cell r="C31" t="str">
            <v>Gas turbine with steam sendout (gasturbinekraftvarmeværk - damp)</v>
          </cell>
          <cell r="D31" t="b">
            <v>1</v>
          </cell>
        </row>
        <row r="32">
          <cell r="B32" t="str">
            <v>GT/H</v>
          </cell>
          <cell r="C32" t="str">
            <v>Gas turbine with heat recovery (gasturbinekraftvarmeværk - vand)</v>
          </cell>
          <cell r="D32" t="b">
            <v>1</v>
          </cell>
        </row>
        <row r="33">
          <cell r="B33" t="str">
            <v>RSE</v>
          </cell>
          <cell r="C33" t="str">
            <v>Reciprocating steam engine (dampmotor)</v>
          </cell>
          <cell r="D33" t="b">
            <v>0</v>
          </cell>
        </row>
        <row r="34">
          <cell r="B34" t="str">
            <v>WTank</v>
          </cell>
          <cell r="C34" t="str">
            <v>Water storage tank</v>
          </cell>
          <cell r="D34" t="b">
            <v>0</v>
          </cell>
        </row>
        <row r="35">
          <cell r="B35" t="str">
            <v>Boiler</v>
          </cell>
          <cell r="C35" t="str">
            <v>Heat boiler</v>
          </cell>
          <cell r="D35" t="b">
            <v>1</v>
          </cell>
        </row>
        <row r="36">
          <cell r="B36" t="str">
            <v>BoilerW</v>
          </cell>
          <cell r="C36" t="str">
            <v>Heat boiler, waste</v>
          </cell>
          <cell r="D36" t="b">
            <v>1</v>
          </cell>
        </row>
        <row r="37">
          <cell r="B37" t="str">
            <v>BoilerB</v>
          </cell>
          <cell r="C37" t="str">
            <v>Heat boiler, bio</v>
          </cell>
          <cell r="D37" t="b">
            <v>1</v>
          </cell>
        </row>
        <row r="38">
          <cell r="B38" t="str">
            <v>ICHP</v>
          </cell>
          <cell r="C38" t="str">
            <v>Industrial CHP</v>
          </cell>
          <cell r="D38" t="b">
            <v>0</v>
          </cell>
        </row>
        <row r="39">
          <cell r="B39" t="str">
            <v>IHeat</v>
          </cell>
          <cell r="C39" t="str">
            <v>Industrial surplus heat</v>
          </cell>
          <cell r="D39" t="b">
            <v>0</v>
          </cell>
        </row>
        <row r="40">
          <cell r="B40" t="str">
            <v>GeoTherm</v>
          </cell>
          <cell r="C40" t="str">
            <v>Geothermal plant</v>
          </cell>
          <cell r="D40" t="b">
            <v>1</v>
          </cell>
        </row>
        <row r="41">
          <cell r="B41" t="str">
            <v>SolarHeat</v>
          </cell>
          <cell r="C41" t="str">
            <v>Solar heat</v>
          </cell>
          <cell r="D41" t="b">
            <v>1</v>
          </cell>
        </row>
        <row r="42">
          <cell r="B42" t="str">
            <v>EH</v>
          </cell>
          <cell r="C42" t="str">
            <v>Electrical heater</v>
          </cell>
          <cell r="D42" t="b">
            <v>0</v>
          </cell>
        </row>
        <row r="43">
          <cell r="B43" t="str">
            <v>HP</v>
          </cell>
          <cell r="C43" t="str">
            <v>Heat pump</v>
          </cell>
          <cell r="D43" t="b">
            <v>0</v>
          </cell>
        </row>
        <row r="44">
          <cell r="B44">
            <v>0</v>
          </cell>
          <cell r="D44" t="b">
            <v>0</v>
          </cell>
        </row>
      </sheetData>
      <sheetData sheetId="27">
        <row r="11">
          <cell r="B11" t="str">
            <v>CD</v>
          </cell>
          <cell r="C11" t="str">
            <v>Condensing plant. Et brændselsbaseret anlæg, som alene producerer el.</v>
          </cell>
          <cell r="D11" t="b">
            <v>1</v>
          </cell>
        </row>
        <row r="12">
          <cell r="B12" t="str">
            <v>BP</v>
          </cell>
          <cell r="C12" t="str">
            <v>Backpressure plant. Et anlæg med et fast forhold (Cm) mellem el- og varmeproduktion.</v>
          </cell>
          <cell r="D12" t="b">
            <v>1</v>
          </cell>
        </row>
        <row r="13">
          <cell r="B13" t="str">
            <v>EX</v>
          </cell>
          <cell r="C13" t="str">
            <v>Extraction plant. Et udtagsanlæg med variabelt forhold mellem el- og varmeprodukionen. Kan køre både som modtryksanlæg og som kondensanlæg – og i alle tilstande herimellem. Under beregningen deles udtagsanlæg i en modtryksdel (EXB) og en kondensdel (EXC), dvs. anlægget deles i et anlæg af typen BP og et af typen CD.</v>
          </cell>
          <cell r="D13" t="b">
            <v>1</v>
          </cell>
        </row>
        <row r="14">
          <cell r="B14" t="str">
            <v>WL1</v>
          </cell>
          <cell r="C14" t="str">
            <v>Landvindmøller. Producerer i forhold til en på forhånd fastlagt tidsserie. Der er tre forskellige tidsserier, hvilket muliggør en vis udjævning af vindproduktionen.</v>
          </cell>
          <cell r="D14" t="b">
            <v>1</v>
          </cell>
        </row>
        <row r="15">
          <cell r="B15" t="str">
            <v>WL2</v>
          </cell>
          <cell r="D15" t="b">
            <v>1</v>
          </cell>
        </row>
        <row r="16">
          <cell r="B16" t="str">
            <v>WL3</v>
          </cell>
          <cell r="D16" t="b">
            <v>1</v>
          </cell>
        </row>
        <row r="17">
          <cell r="B17" t="str">
            <v>WS1</v>
          </cell>
          <cell r="C17" t="str">
            <v>Havvindmøller. Producerer i forhold til en på forhånd fastlagt tidsserie. Adskiller sig primært fra vindmøller på land ved en højere benyttelsestid. Der er tre forskellige tidsserier, hvilket muliggør en vis udjævning af vindproduktionen.</v>
          </cell>
          <cell r="D17" t="b">
            <v>1</v>
          </cell>
        </row>
        <row r="18">
          <cell r="B18" t="str">
            <v>WS2</v>
          </cell>
          <cell r="D18" t="b">
            <v>1</v>
          </cell>
        </row>
        <row r="19">
          <cell r="B19" t="str">
            <v>WS3</v>
          </cell>
          <cell r="D19" t="b">
            <v>1</v>
          </cell>
        </row>
        <row r="20">
          <cell r="B20" t="str">
            <v>EH</v>
          </cell>
          <cell r="C20" t="str">
            <v>Electrical heater. Et anlæg, der omdanner el til varme. Dvs. en dyppekoger eller en (eldrevet) varmepumpe. Er beregningsteknisk det samme som et modtryksanlæg med negativ Cm-værdi.</v>
          </cell>
          <cell r="D20" t="b">
            <v>0</v>
          </cell>
        </row>
        <row r="21">
          <cell r="B21" t="str">
            <v>HY</v>
          </cell>
          <cell r="C21" t="str">
            <v>Hydro power plant. Et vandkraftværk. Karakteriseret især ved en installeret turbinekapacitet, en årlig vandtilstrømning og (evt.) en lagerstørrelse. Hvis der ikke er et lager, er der tale om uregulerbar vandkraft. Vandkraftanlæg med lager deles under beregningen i to, jf. vandkraftmodellen, som beskrives senere.</v>
          </cell>
          <cell r="D21" t="b">
            <v>1</v>
          </cell>
        </row>
        <row r="22">
          <cell r="B22" t="str">
            <v>BH</v>
          </cell>
          <cell r="C22" t="str">
            <v>Boiler heating plant. En simpel fjernvarmekedel, der omsætter brændsel til fjernvarme uden samtidig elproduktion.</v>
          </cell>
          <cell r="D22" t="b">
            <v>1</v>
          </cell>
        </row>
        <row r="23">
          <cell r="B23" t="str">
            <v>PV</v>
          </cell>
          <cell r="C23" t="str">
            <v>Photovoltaic plant. Solceller. Omsætter solstråling direkte til el. Produktionen fra solceller beregnes ud fra en på forhånd fastlagt tidsserie.</v>
          </cell>
          <cell r="D23" t="b">
            <v>1</v>
          </cell>
        </row>
        <row r="24">
          <cell r="B24" t="str">
            <v>SH</v>
          </cell>
          <cell r="C24" t="str">
            <v>Solar heating plant. Solfangere. Omsætter solens stråling direkte til varme. Produktionen fra solvarmeanlæg beregnes ud fra en på forhånd fastlagt tidsserie.</v>
          </cell>
          <cell r="D24" t="b">
            <v>1</v>
          </cell>
        </row>
        <row r="25">
          <cell r="B25" t="str">
            <v>HS</v>
          </cell>
          <cell r="C25" t="str">
            <v>Heat storage. Varmelager.</v>
          </cell>
          <cell r="D25" t="b">
            <v>0</v>
          </cell>
        </row>
        <row r="26">
          <cell r="B26" t="str">
            <v>ES</v>
          </cell>
          <cell r="C26" t="str">
            <v>Electricity storage. Ellager.</v>
          </cell>
          <cell r="D26" t="b">
            <v>0</v>
          </cell>
        </row>
        <row r="27">
          <cell r="B27" t="str">
            <v>FD</v>
          </cell>
          <cell r="C27" t="str">
            <v>Flexible demand. Fleksibelt elforbrug. I realiteten et anlæg, der producerer ”NegaWatt”, når elprisen når op over et vist niveau.</v>
          </cell>
          <cell r="D27" t="b">
            <v>0</v>
          </cell>
        </row>
        <row r="28">
          <cell r="B28" t="str">
            <v>EP</v>
          </cell>
          <cell r="C28" t="str">
            <v>Exogenous production (outside model). El- og/eller fjernvarmeproduktion, der leveres af en kilde uden for modellen. Anvendes især til industriel elproduktion og industriel overskudsvarmeproduktion.</v>
          </cell>
          <cell r="D28" t="b">
            <v>0</v>
          </cell>
        </row>
        <row r="29">
          <cell r="B29" t="str">
            <v>IM</v>
          </cell>
          <cell r="C29" t="str">
            <v>Import af el fra områder, der ikke er en del af modellen. F.eks. elimport fra Rusland til Finland, hvor modellen kun regner på de nordiske lande. Den årlige import defineres eksogent. Et ”anlæg” af typen IM deles under beregningen i to ”anlæg”, jf. beskrivelsen i bilag 4.</v>
          </cell>
          <cell r="D29" t="b">
            <v>0</v>
          </cell>
        </row>
        <row r="30">
          <cell r="B30" t="str">
            <v>PI</v>
          </cell>
          <cell r="C30" t="str">
            <v>Import af el fra områder, der ikke er en del af modellen. Repræsenteres ved et ”prisinterface”, således at der ved en bestemt elpris-difference importeres en given eleffekt. Se bilag 4.</v>
          </cell>
          <cell r="D30" t="b">
            <v>0</v>
          </cell>
        </row>
      </sheetData>
      <sheetData sheetId="28">
        <row r="12">
          <cell r="B12" t="str">
            <v>ET</v>
          </cell>
          <cell r="C12" t="str">
            <v>Thermal Electric</v>
          </cell>
          <cell r="D12" t="str">
            <v>STM</v>
          </cell>
          <cell r="E12" t="str">
            <v>Steam condensing turbine</v>
          </cell>
          <cell r="S12" t="str">
            <v>ET_STM</v>
          </cell>
          <cell r="T12" t="str">
            <v>ELE</v>
          </cell>
          <cell r="U12" t="str">
            <v>C</v>
          </cell>
        </row>
        <row r="13">
          <cell r="D13" t="str">
            <v>ENG</v>
          </cell>
          <cell r="E13" t="str">
            <v>Engine internal combustion</v>
          </cell>
          <cell r="S13" t="str">
            <v>EC_EXC</v>
          </cell>
          <cell r="T13" t="str">
            <v>CHP</v>
          </cell>
          <cell r="U13" t="str">
            <v>C</v>
          </cell>
        </row>
        <row r="14">
          <cell r="D14" t="str">
            <v>GTR</v>
          </cell>
          <cell r="E14" t="str">
            <v>Gas turbine</v>
          </cell>
          <cell r="S14" t="str">
            <v>EC_EXD</v>
          </cell>
          <cell r="T14" t="str">
            <v>CHP</v>
          </cell>
          <cell r="U14" t="str">
            <v>D</v>
          </cell>
        </row>
        <row r="15">
          <cell r="D15" t="str">
            <v>CCY</v>
          </cell>
          <cell r="E15" t="str">
            <v>Combined cycle</v>
          </cell>
          <cell r="S15" t="str">
            <v>EC_BPC</v>
          </cell>
          <cell r="T15" t="str">
            <v>CHP</v>
          </cell>
          <cell r="U15" t="str">
            <v>C</v>
          </cell>
        </row>
        <row r="16">
          <cell r="S16" t="str">
            <v>EC_BPD</v>
          </cell>
          <cell r="T16" t="str">
            <v>CHP</v>
          </cell>
          <cell r="U16" t="str">
            <v>D</v>
          </cell>
        </row>
        <row r="17">
          <cell r="B17" t="str">
            <v>ER</v>
          </cell>
          <cell r="C17" t="str">
            <v>Renewables, power only</v>
          </cell>
          <cell r="D17" t="str">
            <v>DAM</v>
          </cell>
          <cell r="E17" t="str">
            <v>Hydro dam plant</v>
          </cell>
          <cell r="S17" t="str">
            <v>ET_GTR</v>
          </cell>
          <cell r="T17" t="str">
            <v>ELE</v>
          </cell>
          <cell r="U17" t="str">
            <v>C</v>
          </cell>
        </row>
        <row r="18">
          <cell r="D18" t="str">
            <v>ROR</v>
          </cell>
          <cell r="E18" t="str">
            <v>Hydro run of river</v>
          </cell>
          <cell r="S18" t="str">
            <v>EC_GTC</v>
          </cell>
          <cell r="T18" t="str">
            <v>CHP</v>
          </cell>
          <cell r="U18" t="str">
            <v>C</v>
          </cell>
        </row>
        <row r="19">
          <cell r="D19" t="str">
            <v>WOF</v>
          </cell>
          <cell r="E19" t="str">
            <v>Wind turbine (offshore)</v>
          </cell>
          <cell r="S19" t="str">
            <v>EC_GTD</v>
          </cell>
          <cell r="T19" t="str">
            <v>CHP</v>
          </cell>
          <cell r="U19" t="str">
            <v>D</v>
          </cell>
        </row>
        <row r="20">
          <cell r="D20" t="str">
            <v>WON</v>
          </cell>
          <cell r="E20" t="str">
            <v>Wind turbine (onshore)</v>
          </cell>
          <cell r="S20" t="str">
            <v>ET_CCY</v>
          </cell>
          <cell r="T20" t="str">
            <v>ELE</v>
          </cell>
          <cell r="U20" t="str">
            <v>C</v>
          </cell>
        </row>
        <row r="21">
          <cell r="D21" t="str">
            <v>PVO</v>
          </cell>
          <cell r="E21" t="str">
            <v>Photovoltaic</v>
          </cell>
          <cell r="S21" t="str">
            <v>EC_CCC</v>
          </cell>
          <cell r="T21" t="str">
            <v>CHP</v>
          </cell>
          <cell r="U21" t="str">
            <v>C</v>
          </cell>
        </row>
        <row r="22">
          <cell r="S22" t="str">
            <v>EC_CCD</v>
          </cell>
          <cell r="T22" t="str">
            <v>CHP</v>
          </cell>
          <cell r="U22" t="str">
            <v>D</v>
          </cell>
        </row>
        <row r="23">
          <cell r="B23" t="str">
            <v>EC</v>
          </cell>
          <cell r="C23" t="str">
            <v>CHP</v>
          </cell>
          <cell r="D23" t="str">
            <v>BPC</v>
          </cell>
          <cell r="E23" t="str">
            <v>Back pressure plant (centralised)</v>
          </cell>
          <cell r="S23" t="str">
            <v>ET_ENG</v>
          </cell>
          <cell r="T23" t="str">
            <v>ELE</v>
          </cell>
          <cell r="U23" t="str">
            <v>C</v>
          </cell>
        </row>
        <row r="24">
          <cell r="D24" t="str">
            <v>BPD</v>
          </cell>
          <cell r="E24" t="str">
            <v>Back pressure plant (decentralised)</v>
          </cell>
          <cell r="S24" t="str">
            <v>EC_ENC</v>
          </cell>
          <cell r="T24" t="str">
            <v>CHP</v>
          </cell>
          <cell r="U24" t="str">
            <v>C</v>
          </cell>
        </row>
        <row r="25">
          <cell r="D25" t="str">
            <v>EXC</v>
          </cell>
          <cell r="E25" t="str">
            <v>Extraction plant (centralised)</v>
          </cell>
          <cell r="S25" t="str">
            <v>EC_END</v>
          </cell>
          <cell r="T25" t="str">
            <v>CHP</v>
          </cell>
          <cell r="U25" t="str">
            <v>D</v>
          </cell>
        </row>
        <row r="26">
          <cell r="D26" t="str">
            <v>EXD</v>
          </cell>
          <cell r="E26" t="str">
            <v>Extraction plant (decentralised)</v>
          </cell>
          <cell r="S26" t="str">
            <v>ER_WOF</v>
          </cell>
          <cell r="T26" t="str">
            <v>ELE</v>
          </cell>
          <cell r="U26" t="str">
            <v>C</v>
          </cell>
        </row>
        <row r="27">
          <cell r="D27" t="str">
            <v>ENC</v>
          </cell>
          <cell r="E27" t="str">
            <v>Engine internal combustion (centralised)</v>
          </cell>
          <cell r="S27" t="str">
            <v>ER_WON</v>
          </cell>
          <cell r="T27" t="str">
            <v>ELE</v>
          </cell>
          <cell r="U27" t="str">
            <v>C</v>
          </cell>
        </row>
        <row r="28">
          <cell r="D28" t="str">
            <v>END</v>
          </cell>
          <cell r="E28" t="str">
            <v>Engine internal combustion (decentralised)</v>
          </cell>
          <cell r="S28" t="str">
            <v>ER_DAM</v>
          </cell>
          <cell r="T28" t="str">
            <v>ELE</v>
          </cell>
          <cell r="U28" t="str">
            <v>C</v>
          </cell>
        </row>
        <row r="29">
          <cell r="D29" t="str">
            <v>GTC</v>
          </cell>
          <cell r="E29" t="str">
            <v>Gas turbine (centralised)</v>
          </cell>
          <cell r="S29" t="str">
            <v>ER_ROR</v>
          </cell>
          <cell r="T29" t="str">
            <v>ELE</v>
          </cell>
          <cell r="U29" t="str">
            <v>C</v>
          </cell>
        </row>
        <row r="30">
          <cell r="D30" t="str">
            <v>GTD</v>
          </cell>
          <cell r="E30" t="str">
            <v>Gas turbine (decentralised)</v>
          </cell>
          <cell r="S30" t="str">
            <v>EH_BOC</v>
          </cell>
          <cell r="T30" t="str">
            <v>HPL</v>
          </cell>
          <cell r="U30" t="str">
            <v>C</v>
          </cell>
        </row>
        <row r="31">
          <cell r="D31" t="str">
            <v>CCC</v>
          </cell>
          <cell r="E31" t="str">
            <v>Combined cycle (centralised)</v>
          </cell>
          <cell r="S31" t="str">
            <v>EH_BOD</v>
          </cell>
          <cell r="T31" t="str">
            <v>HPL</v>
          </cell>
          <cell r="U31" t="str">
            <v>D</v>
          </cell>
        </row>
        <row r="32">
          <cell r="D32" t="str">
            <v>CCD</v>
          </cell>
          <cell r="E32" t="str">
            <v>Combined cycle (decentralised)</v>
          </cell>
          <cell r="S32" t="str">
            <v>EH_HPC</v>
          </cell>
          <cell r="T32" t="str">
            <v>HPL</v>
          </cell>
          <cell r="U32" t="str">
            <v>C</v>
          </cell>
        </row>
        <row r="33">
          <cell r="D33" t="str">
            <v>GEC</v>
          </cell>
          <cell r="E33" t="str">
            <v>Geothermal CHP (only centralised)</v>
          </cell>
          <cell r="S33" t="str">
            <v>EH_HPD</v>
          </cell>
          <cell r="T33" t="str">
            <v>HPL</v>
          </cell>
          <cell r="U33" t="str">
            <v>D</v>
          </cell>
        </row>
        <row r="34">
          <cell r="S34" t="str">
            <v>ER_PVO</v>
          </cell>
          <cell r="T34" t="str">
            <v>ELE</v>
          </cell>
          <cell r="U34" t="str">
            <v>C</v>
          </cell>
        </row>
        <row r="35">
          <cell r="B35" t="str">
            <v>EH</v>
          </cell>
          <cell r="C35" t="str">
            <v>Heat only</v>
          </cell>
          <cell r="D35" t="str">
            <v>BOC</v>
          </cell>
          <cell r="E35" t="str">
            <v>Boiler plant (centralised)</v>
          </cell>
          <cell r="S35" t="str">
            <v>EH_SOL</v>
          </cell>
          <cell r="T35" t="str">
            <v>HPL</v>
          </cell>
          <cell r="U35" t="str">
            <v>D</v>
          </cell>
        </row>
        <row r="36">
          <cell r="D36" t="str">
            <v>BOD</v>
          </cell>
          <cell r="E36" t="str">
            <v>Boiler plant (decentralised)</v>
          </cell>
          <cell r="S36" t="str">
            <v>EC_GEC</v>
          </cell>
          <cell r="T36" t="str">
            <v>CHP</v>
          </cell>
          <cell r="U36" t="str">
            <v>C</v>
          </cell>
        </row>
        <row r="37">
          <cell r="D37" t="str">
            <v>HPC</v>
          </cell>
          <cell r="E37" t="str">
            <v>Heat pumps (centralised)</v>
          </cell>
          <cell r="S37" t="str">
            <v>EH_GEH</v>
          </cell>
          <cell r="T37" t="str">
            <v>HPL</v>
          </cell>
          <cell r="U37" t="str">
            <v>C</v>
          </cell>
        </row>
        <row r="38">
          <cell r="D38" t="str">
            <v>HPD</v>
          </cell>
          <cell r="E38" t="str">
            <v>Heat pumps (decentralised)</v>
          </cell>
        </row>
        <row r="39">
          <cell r="D39" t="str">
            <v>GEH</v>
          </cell>
          <cell r="E39" t="str">
            <v>Geothermal heat (only centralised)</v>
          </cell>
        </row>
        <row r="40">
          <cell r="D40" t="str">
            <v>SOL</v>
          </cell>
          <cell r="E40" t="str">
            <v>Solar heating (only decentralised)</v>
          </cell>
        </row>
        <row r="41">
          <cell r="B41" t="str">
            <v>&lt;Number&gt;</v>
          </cell>
        </row>
        <row r="42">
          <cell r="B42">
            <v>1</v>
          </cell>
        </row>
        <row r="43">
          <cell r="B43">
            <v>2</v>
          </cell>
        </row>
        <row r="44">
          <cell r="B44">
            <v>3</v>
          </cell>
        </row>
        <row r="46">
          <cell r="B46" t="str">
            <v>&lt;Existing or New&gt;</v>
          </cell>
        </row>
        <row r="47">
          <cell r="B47" t="str">
            <v>E</v>
          </cell>
        </row>
        <row r="48">
          <cell r="B48" t="str">
            <v>N</v>
          </cell>
        </row>
      </sheetData>
      <sheetData sheetId="29">
        <row r="12">
          <cell r="F12" t="str">
            <v>ET_STM</v>
          </cell>
          <cell r="G12">
            <v>1</v>
          </cell>
        </row>
        <row r="13">
          <cell r="F13" t="str">
            <v>ET_ENG</v>
          </cell>
          <cell r="G13">
            <v>1</v>
          </cell>
        </row>
        <row r="14">
          <cell r="F14" t="str">
            <v>ET_GTR</v>
          </cell>
          <cell r="G14">
            <v>1</v>
          </cell>
        </row>
        <row r="15">
          <cell r="F15" t="str">
            <v>ET_CCY</v>
          </cell>
          <cell r="G15">
            <v>1</v>
          </cell>
        </row>
        <row r="17">
          <cell r="F17" t="str">
            <v>ER_DAM</v>
          </cell>
          <cell r="G17">
            <v>1</v>
          </cell>
        </row>
        <row r="18">
          <cell r="F18" t="str">
            <v>ER_ROR</v>
          </cell>
          <cell r="G18">
            <v>0.5</v>
          </cell>
        </row>
        <row r="19">
          <cell r="F19" t="str">
            <v>ER_WOF</v>
          </cell>
          <cell r="G19">
            <v>0.3</v>
          </cell>
        </row>
        <row r="20">
          <cell r="F20" t="str">
            <v>ER_WON</v>
          </cell>
          <cell r="G20">
            <v>0.3</v>
          </cell>
        </row>
        <row r="21">
          <cell r="F21" t="str">
            <v>ER_PVO</v>
          </cell>
          <cell r="G21">
            <v>0.1</v>
          </cell>
        </row>
        <row r="23">
          <cell r="F23" t="str">
            <v>EC_BPC</v>
          </cell>
          <cell r="G23">
            <v>1</v>
          </cell>
        </row>
        <row r="24">
          <cell r="F24" t="str">
            <v>EC_BPD</v>
          </cell>
          <cell r="G24">
            <v>1</v>
          </cell>
        </row>
        <row r="25">
          <cell r="F25" t="str">
            <v>EC_EXC</v>
          </cell>
          <cell r="G25">
            <v>1</v>
          </cell>
        </row>
        <row r="26">
          <cell r="F26" t="str">
            <v>EC_EXD</v>
          </cell>
          <cell r="G26">
            <v>1</v>
          </cell>
        </row>
        <row r="27">
          <cell r="F27" t="str">
            <v>EC_ENC</v>
          </cell>
          <cell r="G27">
            <v>1</v>
          </cell>
        </row>
        <row r="28">
          <cell r="F28" t="str">
            <v>EC_END</v>
          </cell>
          <cell r="G28">
            <v>1</v>
          </cell>
        </row>
        <row r="29">
          <cell r="F29" t="str">
            <v>EC_GTC</v>
          </cell>
          <cell r="G29">
            <v>1</v>
          </cell>
        </row>
        <row r="30">
          <cell r="F30" t="str">
            <v>EC_GTD</v>
          </cell>
          <cell r="G30">
            <v>1</v>
          </cell>
        </row>
        <row r="31">
          <cell r="F31" t="str">
            <v>EC_CCC</v>
          </cell>
          <cell r="G31">
            <v>1</v>
          </cell>
        </row>
        <row r="32">
          <cell r="F32" t="str">
            <v>EC_CCD</v>
          </cell>
          <cell r="G32">
            <v>1</v>
          </cell>
        </row>
        <row r="33">
          <cell r="F33" t="str">
            <v>EC_GEC</v>
          </cell>
          <cell r="G33">
            <v>1</v>
          </cell>
        </row>
        <row r="35">
          <cell r="F35" t="str">
            <v>EH_BOC</v>
          </cell>
          <cell r="G35">
            <v>1</v>
          </cell>
        </row>
        <row r="36">
          <cell r="F36" t="str">
            <v>EH_BOD</v>
          </cell>
          <cell r="G36">
            <v>1</v>
          </cell>
        </row>
        <row r="37">
          <cell r="F37" t="str">
            <v>EH_HPC</v>
          </cell>
          <cell r="G37">
            <v>1</v>
          </cell>
        </row>
        <row r="38">
          <cell r="F38" t="str">
            <v>EH_HPD</v>
          </cell>
          <cell r="G38">
            <v>1</v>
          </cell>
        </row>
        <row r="39">
          <cell r="F39" t="str">
            <v>EH_GEH</v>
          </cell>
          <cell r="G39">
            <v>1</v>
          </cell>
        </row>
        <row r="40">
          <cell r="F40" t="str">
            <v>EH_SOL</v>
          </cell>
          <cell r="G40">
            <v>0.1</v>
          </cell>
        </row>
      </sheetData>
      <sheetData sheetId="30">
        <row r="12">
          <cell r="E12" t="str">
            <v>HY</v>
          </cell>
          <cell r="G12" t="str">
            <v>ER</v>
          </cell>
          <cell r="H12" t="str">
            <v>DAM</v>
          </cell>
          <cell r="J12">
            <v>0</v>
          </cell>
          <cell r="K12">
            <v>0</v>
          </cell>
        </row>
        <row r="13">
          <cell r="E13" t="str">
            <v>WTG</v>
          </cell>
          <cell r="G13" t="str">
            <v>ER</v>
          </cell>
          <cell r="H13" t="str">
            <v>WON</v>
          </cell>
          <cell r="J13">
            <v>0</v>
          </cell>
          <cell r="K13">
            <v>0</v>
          </cell>
        </row>
        <row r="14">
          <cell r="E14" t="str">
            <v>WTG/O</v>
          </cell>
          <cell r="G14" t="str">
            <v>ER</v>
          </cell>
          <cell r="H14" t="str">
            <v>WOF</v>
          </cell>
          <cell r="J14">
            <v>0</v>
          </cell>
          <cell r="K14">
            <v>0</v>
          </cell>
        </row>
        <row r="15">
          <cell r="E15" t="str">
            <v>PV</v>
          </cell>
          <cell r="G15" t="str">
            <v>ER</v>
          </cell>
          <cell r="H15" t="str">
            <v>PVO</v>
          </cell>
          <cell r="J15">
            <v>0</v>
          </cell>
          <cell r="K15">
            <v>0</v>
          </cell>
        </row>
        <row r="16">
          <cell r="E16" t="str">
            <v>FC</v>
          </cell>
          <cell r="G16">
            <v>0</v>
          </cell>
          <cell r="H16">
            <v>0</v>
          </cell>
          <cell r="J16">
            <v>0</v>
          </cell>
          <cell r="K16">
            <v>0</v>
          </cell>
        </row>
        <row r="17">
          <cell r="E17" t="str">
            <v>IC/C</v>
          </cell>
          <cell r="G17" t="str">
            <v>EC</v>
          </cell>
          <cell r="H17" t="str">
            <v>ENC</v>
          </cell>
          <cell r="J17" t="str">
            <v>EC</v>
          </cell>
          <cell r="K17" t="str">
            <v>END</v>
          </cell>
        </row>
        <row r="18">
          <cell r="E18" t="str">
            <v>ST_CD</v>
          </cell>
          <cell r="G18" t="str">
            <v>ET</v>
          </cell>
          <cell r="H18" t="str">
            <v>STM</v>
          </cell>
          <cell r="J18" t="str">
            <v>ET</v>
          </cell>
          <cell r="K18" t="str">
            <v>STM</v>
          </cell>
        </row>
        <row r="19">
          <cell r="E19" t="str">
            <v>ST_BP</v>
          </cell>
          <cell r="G19" t="str">
            <v>EC</v>
          </cell>
          <cell r="H19" t="str">
            <v>BPC</v>
          </cell>
          <cell r="J19" t="str">
            <v>EC</v>
          </cell>
          <cell r="K19" t="str">
            <v>BPD</v>
          </cell>
        </row>
        <row r="20">
          <cell r="E20" t="str">
            <v>ST_EX</v>
          </cell>
          <cell r="G20" t="str">
            <v>EC</v>
          </cell>
          <cell r="H20" t="str">
            <v>EXC</v>
          </cell>
          <cell r="J20" t="str">
            <v>EC</v>
          </cell>
          <cell r="K20" t="str">
            <v>EXD</v>
          </cell>
        </row>
        <row r="21">
          <cell r="E21" t="str">
            <v>BWR</v>
          </cell>
          <cell r="G21">
            <v>0</v>
          </cell>
          <cell r="H21">
            <v>0</v>
          </cell>
          <cell r="J21">
            <v>0</v>
          </cell>
          <cell r="K21">
            <v>0</v>
          </cell>
        </row>
        <row r="22">
          <cell r="E22" t="str">
            <v>PWR</v>
          </cell>
          <cell r="G22">
            <v>0</v>
          </cell>
          <cell r="H22">
            <v>0</v>
          </cell>
          <cell r="J22">
            <v>0</v>
          </cell>
          <cell r="K22">
            <v>0</v>
          </cell>
        </row>
        <row r="23">
          <cell r="E23" t="str">
            <v>VVER</v>
          </cell>
          <cell r="G23">
            <v>0</v>
          </cell>
          <cell r="H23">
            <v>0</v>
          </cell>
          <cell r="J23">
            <v>0</v>
          </cell>
          <cell r="K23">
            <v>0</v>
          </cell>
        </row>
        <row r="24">
          <cell r="E24" t="str">
            <v>ST/C_BP</v>
          </cell>
          <cell r="G24" t="str">
            <v>EC</v>
          </cell>
          <cell r="H24" t="str">
            <v>BPC</v>
          </cell>
          <cell r="J24" t="str">
            <v>EC</v>
          </cell>
          <cell r="K24" t="str">
            <v>BPD</v>
          </cell>
        </row>
        <row r="25">
          <cell r="E25" t="str">
            <v>ST/C_EX</v>
          </cell>
          <cell r="G25" t="str">
            <v>EC</v>
          </cell>
          <cell r="H25" t="str">
            <v>EXC</v>
          </cell>
          <cell r="J25" t="str">
            <v>EC</v>
          </cell>
          <cell r="K25" t="str">
            <v>EXD</v>
          </cell>
        </row>
        <row r="26">
          <cell r="E26" t="str">
            <v>GT/C_CD</v>
          </cell>
          <cell r="G26" t="str">
            <v>ET</v>
          </cell>
          <cell r="H26" t="str">
            <v>GTR</v>
          </cell>
          <cell r="J26" t="str">
            <v>ET</v>
          </cell>
          <cell r="K26" t="str">
            <v>GTR</v>
          </cell>
        </row>
        <row r="27">
          <cell r="E27" t="str">
            <v>GT/C_BP</v>
          </cell>
          <cell r="G27" t="str">
            <v>EC</v>
          </cell>
          <cell r="H27" t="str">
            <v>GTC</v>
          </cell>
          <cell r="J27" t="str">
            <v>EC</v>
          </cell>
          <cell r="K27" t="str">
            <v>GTD</v>
          </cell>
        </row>
        <row r="28">
          <cell r="E28" t="str">
            <v>GT/C_EX</v>
          </cell>
          <cell r="G28" t="str">
            <v>EC</v>
          </cell>
          <cell r="H28" t="str">
            <v>GTC</v>
          </cell>
          <cell r="J28" t="str">
            <v>EC</v>
          </cell>
          <cell r="K28" t="str">
            <v>GTD</v>
          </cell>
        </row>
        <row r="29">
          <cell r="E29" t="str">
            <v>GTCC</v>
          </cell>
          <cell r="G29" t="str">
            <v>ET</v>
          </cell>
          <cell r="H29" t="str">
            <v>CCY</v>
          </cell>
          <cell r="J29" t="str">
            <v>ET</v>
          </cell>
          <cell r="K29" t="str">
            <v>CCY</v>
          </cell>
        </row>
        <row r="30">
          <cell r="E30" t="str">
            <v>CC</v>
          </cell>
          <cell r="G30">
            <v>0</v>
          </cell>
          <cell r="H30">
            <v>0</v>
          </cell>
          <cell r="J30">
            <v>0</v>
          </cell>
          <cell r="K30">
            <v>0</v>
          </cell>
        </row>
        <row r="31">
          <cell r="E31" t="str">
            <v>IC_CD</v>
          </cell>
          <cell r="G31" t="str">
            <v>ET</v>
          </cell>
          <cell r="H31" t="str">
            <v>ENG</v>
          </cell>
          <cell r="J31" t="str">
            <v>ET</v>
          </cell>
          <cell r="K31" t="str">
            <v>ENG</v>
          </cell>
        </row>
        <row r="32">
          <cell r="E32" t="str">
            <v>IC_BP</v>
          </cell>
          <cell r="G32" t="str">
            <v>EC</v>
          </cell>
          <cell r="H32" t="str">
            <v>ENC</v>
          </cell>
          <cell r="J32" t="str">
            <v>EC</v>
          </cell>
          <cell r="K32" t="str">
            <v>END</v>
          </cell>
        </row>
        <row r="33">
          <cell r="E33" t="str">
            <v>IC/H</v>
          </cell>
          <cell r="G33" t="str">
            <v>EC</v>
          </cell>
          <cell r="H33" t="str">
            <v>ENC</v>
          </cell>
          <cell r="J33" t="str">
            <v>EC</v>
          </cell>
          <cell r="K33" t="str">
            <v>END</v>
          </cell>
        </row>
        <row r="34">
          <cell r="E34" t="str">
            <v>IC/S</v>
          </cell>
          <cell r="G34" t="str">
            <v>ET</v>
          </cell>
          <cell r="H34" t="str">
            <v>CCY</v>
          </cell>
          <cell r="J34" t="str">
            <v>ET</v>
          </cell>
          <cell r="K34" t="str">
            <v>CCY</v>
          </cell>
        </row>
        <row r="35">
          <cell r="E35" t="str">
            <v>ST/S_CD</v>
          </cell>
          <cell r="G35" t="str">
            <v>ET</v>
          </cell>
          <cell r="H35" t="str">
            <v>STM</v>
          </cell>
          <cell r="J35" t="str">
            <v>ET</v>
          </cell>
          <cell r="K35" t="str">
            <v>STM</v>
          </cell>
        </row>
        <row r="36">
          <cell r="E36" t="str">
            <v>ST/S_BP</v>
          </cell>
          <cell r="G36" t="str">
            <v>EC</v>
          </cell>
          <cell r="H36" t="str">
            <v>BPC</v>
          </cell>
          <cell r="J36" t="str">
            <v>EC</v>
          </cell>
          <cell r="K36" t="str">
            <v>BPD</v>
          </cell>
        </row>
        <row r="37">
          <cell r="E37" t="str">
            <v>ST/S_EX</v>
          </cell>
          <cell r="G37" t="str">
            <v>EC</v>
          </cell>
          <cell r="H37" t="str">
            <v>EXC</v>
          </cell>
          <cell r="J37" t="str">
            <v>EC</v>
          </cell>
          <cell r="K37" t="str">
            <v>EXD</v>
          </cell>
        </row>
        <row r="38">
          <cell r="E38" t="str">
            <v>ST/H_BP</v>
          </cell>
          <cell r="G38" t="str">
            <v>EC</v>
          </cell>
          <cell r="H38" t="str">
            <v>BPC</v>
          </cell>
          <cell r="J38" t="str">
            <v>EC</v>
          </cell>
          <cell r="K38" t="str">
            <v>BPD</v>
          </cell>
        </row>
        <row r="39">
          <cell r="E39" t="str">
            <v>ST/H_EX</v>
          </cell>
          <cell r="G39" t="str">
            <v>EC</v>
          </cell>
          <cell r="H39" t="str">
            <v>EXC</v>
          </cell>
          <cell r="J39" t="str">
            <v>EC</v>
          </cell>
          <cell r="K39" t="str">
            <v>EXD</v>
          </cell>
        </row>
        <row r="40">
          <cell r="E40" t="str">
            <v>GT</v>
          </cell>
          <cell r="G40" t="str">
            <v>ET</v>
          </cell>
          <cell r="H40" t="str">
            <v>GTR</v>
          </cell>
          <cell r="J40" t="str">
            <v>ET</v>
          </cell>
          <cell r="K40" t="str">
            <v>GTR</v>
          </cell>
        </row>
        <row r="41">
          <cell r="E41" t="str">
            <v>GT/S</v>
          </cell>
          <cell r="G41" t="str">
            <v>EC</v>
          </cell>
          <cell r="H41" t="str">
            <v>GTC</v>
          </cell>
          <cell r="J41" t="str">
            <v>EC</v>
          </cell>
          <cell r="K41" t="str">
            <v>GTD</v>
          </cell>
        </row>
        <row r="42">
          <cell r="E42" t="str">
            <v>GT/H</v>
          </cell>
          <cell r="G42" t="str">
            <v>EC</v>
          </cell>
          <cell r="H42" t="str">
            <v>GTC</v>
          </cell>
          <cell r="J42" t="str">
            <v>EC</v>
          </cell>
          <cell r="K42" t="str">
            <v>GTD</v>
          </cell>
        </row>
        <row r="43">
          <cell r="E43" t="str">
            <v>RSE</v>
          </cell>
          <cell r="G43">
            <v>0</v>
          </cell>
          <cell r="H43">
            <v>0</v>
          </cell>
          <cell r="J43">
            <v>0</v>
          </cell>
          <cell r="K43">
            <v>0</v>
          </cell>
        </row>
        <row r="44">
          <cell r="E44" t="str">
            <v>WTank</v>
          </cell>
          <cell r="G44">
            <v>0</v>
          </cell>
          <cell r="H44">
            <v>0</v>
          </cell>
          <cell r="J44">
            <v>0</v>
          </cell>
          <cell r="K44">
            <v>0</v>
          </cell>
        </row>
        <row r="45">
          <cell r="E45" t="str">
            <v>Boiler</v>
          </cell>
          <cell r="G45" t="str">
            <v>EH</v>
          </cell>
          <cell r="H45" t="str">
            <v>BOC</v>
          </cell>
          <cell r="J45" t="str">
            <v>EH</v>
          </cell>
          <cell r="K45" t="str">
            <v>BOD</v>
          </cell>
        </row>
        <row r="46">
          <cell r="E46" t="str">
            <v>BoilerW</v>
          </cell>
          <cell r="G46" t="str">
            <v>EH</v>
          </cell>
          <cell r="H46" t="str">
            <v>BOC</v>
          </cell>
          <cell r="J46" t="str">
            <v>EH</v>
          </cell>
          <cell r="K46" t="str">
            <v>BOD</v>
          </cell>
        </row>
        <row r="47">
          <cell r="E47" t="str">
            <v>BoilerB</v>
          </cell>
          <cell r="G47" t="str">
            <v>EH</v>
          </cell>
          <cell r="H47" t="str">
            <v>BOC</v>
          </cell>
          <cell r="J47" t="str">
            <v>EH</v>
          </cell>
          <cell r="K47" t="str">
            <v>BOD</v>
          </cell>
        </row>
        <row r="48">
          <cell r="E48" t="str">
            <v>ICHP</v>
          </cell>
          <cell r="G48">
            <v>0</v>
          </cell>
          <cell r="H48">
            <v>0</v>
          </cell>
          <cell r="J48">
            <v>0</v>
          </cell>
          <cell r="K48">
            <v>0</v>
          </cell>
        </row>
        <row r="49">
          <cell r="E49" t="str">
            <v>IHeat</v>
          </cell>
          <cell r="G49">
            <v>0</v>
          </cell>
          <cell r="H49">
            <v>0</v>
          </cell>
          <cell r="J49">
            <v>0</v>
          </cell>
          <cell r="K49">
            <v>0</v>
          </cell>
        </row>
        <row r="50">
          <cell r="E50" t="str">
            <v>GeoTherm</v>
          </cell>
          <cell r="G50">
            <v>0</v>
          </cell>
          <cell r="H50">
            <v>0</v>
          </cell>
          <cell r="J50" t="str">
            <v>EH</v>
          </cell>
          <cell r="K50" t="str">
            <v>GEH</v>
          </cell>
        </row>
        <row r="51">
          <cell r="E51" t="str">
            <v>SolarHeat</v>
          </cell>
          <cell r="G51">
            <v>0</v>
          </cell>
          <cell r="H51">
            <v>0</v>
          </cell>
          <cell r="J51" t="str">
            <v>EH</v>
          </cell>
          <cell r="K51" t="str">
            <v>SOL</v>
          </cell>
        </row>
        <row r="52">
          <cell r="E52" t="str">
            <v>EH</v>
          </cell>
          <cell r="G52">
            <v>0</v>
          </cell>
          <cell r="H52">
            <v>0</v>
          </cell>
          <cell r="J52">
            <v>0</v>
          </cell>
          <cell r="K52">
            <v>0</v>
          </cell>
        </row>
        <row r="53">
          <cell r="E53" t="str">
            <v>HP</v>
          </cell>
          <cell r="G53">
            <v>0</v>
          </cell>
          <cell r="H53">
            <v>0</v>
          </cell>
          <cell r="J53">
            <v>0</v>
          </cell>
          <cell r="K53">
            <v>0</v>
          </cell>
        </row>
        <row r="54">
          <cell r="E54" t="str">
            <v>_IM</v>
          </cell>
          <cell r="G54">
            <v>0</v>
          </cell>
          <cell r="H54">
            <v>0</v>
          </cell>
          <cell r="J54">
            <v>0</v>
          </cell>
          <cell r="K54">
            <v>0</v>
          </cell>
        </row>
        <row r="55">
          <cell r="E55" t="str">
            <v>0</v>
          </cell>
          <cell r="G55">
            <v>0</v>
          </cell>
          <cell r="H55">
            <v>0</v>
          </cell>
          <cell r="J55">
            <v>0</v>
          </cell>
          <cell r="K55">
            <v>0</v>
          </cell>
        </row>
      </sheetData>
      <sheetData sheetId="31"/>
      <sheetData sheetId="32">
        <row r="12">
          <cell r="I12" t="str">
            <v>Kul</v>
          </cell>
          <cell r="J12" t="str">
            <v>COA</v>
          </cell>
          <cell r="L12" t="str">
            <v>EH</v>
          </cell>
          <cell r="M12">
            <v>0</v>
          </cell>
          <cell r="T12" t="str">
            <v>COA</v>
          </cell>
          <cell r="U12" t="str">
            <v>Coal</v>
          </cell>
        </row>
        <row r="13">
          <cell r="I13" t="str">
            <v>kulR</v>
          </cell>
          <cell r="J13" t="str">
            <v>COA</v>
          </cell>
          <cell r="L13" t="str">
            <v>EP</v>
          </cell>
          <cell r="M13">
            <v>0</v>
          </cell>
          <cell r="T13" t="str">
            <v>HFO</v>
          </cell>
          <cell r="U13" t="str">
            <v>Heavy Fuel Oil</v>
          </cell>
        </row>
        <row r="14">
          <cell r="I14" t="str">
            <v>olie</v>
          </cell>
          <cell r="J14" t="str">
            <v>HFO</v>
          </cell>
          <cell r="L14" t="str">
            <v>HS</v>
          </cell>
          <cell r="M14">
            <v>0</v>
          </cell>
          <cell r="T14" t="str">
            <v>DSL</v>
          </cell>
          <cell r="U14" t="str">
            <v>Diesel</v>
          </cell>
        </row>
        <row r="15">
          <cell r="I15" t="str">
            <v>gasolie</v>
          </cell>
          <cell r="J15" t="str">
            <v>DSL</v>
          </cell>
          <cell r="L15" t="str">
            <v>HY</v>
          </cell>
          <cell r="M15" t="str">
            <v>HYD</v>
          </cell>
          <cell r="T15" t="str">
            <v>NGA</v>
          </cell>
          <cell r="U15" t="str">
            <v>Nat. Gas</v>
          </cell>
        </row>
        <row r="16">
          <cell r="I16" t="str">
            <v>naturgas</v>
          </cell>
          <cell r="J16" t="str">
            <v>GAS</v>
          </cell>
          <cell r="L16" t="str">
            <v>IM</v>
          </cell>
          <cell r="M16">
            <v>0</v>
          </cell>
          <cell r="T16" t="str">
            <v>SNG</v>
          </cell>
          <cell r="U16" t="str">
            <v>Bio Synt Nat Gat</v>
          </cell>
        </row>
        <row r="17">
          <cell r="I17" t="str">
            <v>naturgasCKV</v>
          </cell>
          <cell r="J17" t="str">
            <v>GAS</v>
          </cell>
          <cell r="L17" t="str">
            <v>PV</v>
          </cell>
          <cell r="M17" t="str">
            <v>SOL</v>
          </cell>
          <cell r="T17" t="str">
            <v>BGA</v>
          </cell>
          <cell r="U17" t="str">
            <v>Biogas</v>
          </cell>
        </row>
        <row r="18">
          <cell r="I18" t="str">
            <v>naturgasDKV</v>
          </cell>
          <cell r="J18" t="str">
            <v>GAS</v>
          </cell>
          <cell r="L18" t="str">
            <v>SH</v>
          </cell>
          <cell r="M18" t="str">
            <v>SOL</v>
          </cell>
          <cell r="T18" t="str">
            <v>DSB</v>
          </cell>
          <cell r="U18" t="str">
            <v>BioDiesel</v>
          </cell>
        </row>
        <row r="19">
          <cell r="I19" t="str">
            <v>halm</v>
          </cell>
          <cell r="J19" t="str">
            <v>STR</v>
          </cell>
          <cell r="L19" t="str">
            <v>WL1</v>
          </cell>
          <cell r="M19" t="str">
            <v>WIN</v>
          </cell>
          <cell r="T19" t="str">
            <v>WPE</v>
          </cell>
          <cell r="U19" t="str">
            <v>Wood Pellets</v>
          </cell>
        </row>
        <row r="20">
          <cell r="I20" t="str">
            <v>træ</v>
          </cell>
          <cell r="J20" t="str">
            <v>WOO</v>
          </cell>
          <cell r="L20" t="str">
            <v>WL2</v>
          </cell>
          <cell r="M20" t="str">
            <v>WIN</v>
          </cell>
          <cell r="T20" t="str">
            <v>WCH</v>
          </cell>
          <cell r="U20" t="str">
            <v>Wood Chips and Waste</v>
          </cell>
        </row>
        <row r="21">
          <cell r="I21" t="str">
            <v>flis</v>
          </cell>
          <cell r="J21" t="str">
            <v>WCH</v>
          </cell>
          <cell r="L21" t="str">
            <v>WL3</v>
          </cell>
          <cell r="M21" t="str">
            <v>WIN</v>
          </cell>
          <cell r="T21" t="str">
            <v>STR</v>
          </cell>
          <cell r="U21" t="str">
            <v>Straw</v>
          </cell>
        </row>
        <row r="22">
          <cell r="I22" t="str">
            <v>affald</v>
          </cell>
          <cell r="J22" t="str">
            <v>WST</v>
          </cell>
          <cell r="L22" t="str">
            <v>WS1</v>
          </cell>
          <cell r="M22" t="str">
            <v>WIN</v>
          </cell>
          <cell r="T22" t="str">
            <v>WST</v>
          </cell>
          <cell r="U22" t="str">
            <v>Waste</v>
          </cell>
        </row>
        <row r="23">
          <cell r="I23" t="str">
            <v>biogas</v>
          </cell>
          <cell r="J23" t="str">
            <v>BGA</v>
          </cell>
          <cell r="L23" t="str">
            <v>WS2</v>
          </cell>
          <cell r="M23" t="str">
            <v>WIN</v>
          </cell>
          <cell r="T23" t="str">
            <v>WIN</v>
          </cell>
          <cell r="U23" t="str">
            <v>Wind</v>
          </cell>
        </row>
        <row r="24">
          <cell r="I24" t="str">
            <v>SpidslastKBH</v>
          </cell>
          <cell r="J24" t="str">
            <v>DSL</v>
          </cell>
          <cell r="L24" t="str">
            <v>WS3</v>
          </cell>
          <cell r="M24" t="str">
            <v>WIN</v>
          </cell>
          <cell r="T24" t="str">
            <v>SOL</v>
          </cell>
          <cell r="U24" t="str">
            <v>Solar</v>
          </cell>
        </row>
        <row r="25">
          <cell r="I25" t="str">
            <v>TræpillerFV</v>
          </cell>
          <cell r="J25" t="str">
            <v>WPE</v>
          </cell>
          <cell r="T25" t="str">
            <v>GEO</v>
          </cell>
          <cell r="U25" t="str">
            <v>Geothermal</v>
          </cell>
        </row>
        <row r="26">
          <cell r="I26" t="str">
            <v>Gaskedler_DKE0</v>
          </cell>
          <cell r="J26" t="str">
            <v>GAS</v>
          </cell>
          <cell r="T26" t="str">
            <v>HYD</v>
          </cell>
          <cell r="U26" t="str">
            <v>Hydro</v>
          </cell>
        </row>
        <row r="27">
          <cell r="I27" t="str">
            <v>Kedler_DKW0_NG</v>
          </cell>
          <cell r="J27" t="str">
            <v>GAS</v>
          </cell>
          <cell r="T27" t="str">
            <v>GWA</v>
          </cell>
          <cell r="U27" t="str">
            <v>GasWaste</v>
          </cell>
        </row>
        <row r="28">
          <cell r="I28" t="str">
            <v>Kedler_DKW0_Bio</v>
          </cell>
          <cell r="J28" t="str">
            <v>WOO</v>
          </cell>
          <cell r="T28" t="str">
            <v>WAS</v>
          </cell>
          <cell r="U28" t="str">
            <v>WasteStraw</v>
          </cell>
        </row>
        <row r="29">
          <cell r="I29" t="str">
            <v>Biokedler_DKE10</v>
          </cell>
          <cell r="J29" t="str">
            <v>STR</v>
          </cell>
          <cell r="T29" t="str">
            <v>COS</v>
          </cell>
          <cell r="U29" t="str">
            <v>CoalStraw</v>
          </cell>
        </row>
        <row r="30">
          <cell r="I30" t="str">
            <v>Biokedler_DKE5-10</v>
          </cell>
          <cell r="J30" t="str">
            <v>WOO</v>
          </cell>
          <cell r="T30" t="str">
            <v>WOG</v>
          </cell>
          <cell r="U30" t="str">
            <v>WoodGas</v>
          </cell>
        </row>
        <row r="31">
          <cell r="I31" t="str">
            <v>Biokedler_DKE0-5</v>
          </cell>
          <cell r="J31" t="str">
            <v>WOO</v>
          </cell>
          <cell r="T31" t="str">
            <v>WOO</v>
          </cell>
          <cell r="U31" t="str">
            <v>Wood</v>
          </cell>
        </row>
        <row r="32">
          <cell r="I32" t="str">
            <v>Kedler_DKE0</v>
          </cell>
          <cell r="J32" t="str">
            <v>STR</v>
          </cell>
          <cell r="T32" t="str">
            <v>FL1</v>
          </cell>
          <cell r="U32" t="str">
            <v>Flex1</v>
          </cell>
        </row>
        <row r="33">
          <cell r="I33" t="str">
            <v>BioKedler_DKW5-10</v>
          </cell>
          <cell r="J33" t="str">
            <v>WOO</v>
          </cell>
          <cell r="T33" t="str">
            <v>FL2</v>
          </cell>
          <cell r="U33" t="str">
            <v>Flex2</v>
          </cell>
        </row>
        <row r="34">
          <cell r="I34" t="str">
            <v>Lynetten</v>
          </cell>
          <cell r="J34" t="str">
            <v>WST</v>
          </cell>
          <cell r="T34" t="str">
            <v>GAS</v>
          </cell>
          <cell r="U34" t="str">
            <v>Gas</v>
          </cell>
        </row>
        <row r="35">
          <cell r="I35" t="str">
            <v>ha40tp60</v>
          </cell>
          <cell r="J35" t="str">
            <v>WPE</v>
          </cell>
        </row>
        <row r="36">
          <cell r="I36" t="str">
            <v>go58fo28ng14</v>
          </cell>
          <cell r="J36" t="str">
            <v>DSL</v>
          </cell>
        </row>
        <row r="37">
          <cell r="I37" t="str">
            <v>affald93ng7</v>
          </cell>
          <cell r="J37" t="str">
            <v>WST</v>
          </cell>
        </row>
        <row r="38">
          <cell r="I38" t="str">
            <v>aff63tr25ha12</v>
          </cell>
          <cell r="J38" t="str">
            <v>WST</v>
          </cell>
        </row>
        <row r="39">
          <cell r="I39" t="str">
            <v>AVV2_2005</v>
          </cell>
          <cell r="J39" t="str">
            <v>GAS</v>
          </cell>
        </row>
        <row r="40">
          <cell r="I40" t="str">
            <v>AVV2_2006</v>
          </cell>
          <cell r="J40" t="str">
            <v>GAS</v>
          </cell>
        </row>
        <row r="41">
          <cell r="I41" t="str">
            <v>AVV2_2010</v>
          </cell>
          <cell r="J41" t="str">
            <v>FL2</v>
          </cell>
        </row>
        <row r="42">
          <cell r="I42" t="str">
            <v>AVV2_2011</v>
          </cell>
          <cell r="J42" t="str">
            <v>FL2</v>
          </cell>
        </row>
        <row r="43">
          <cell r="I43" t="str">
            <v>ng30flis70</v>
          </cell>
          <cell r="J43" t="str">
            <v>FL1</v>
          </cell>
        </row>
        <row r="44">
          <cell r="I44" t="str">
            <v>go42ng57tr1</v>
          </cell>
          <cell r="J44" t="str">
            <v>GAS</v>
          </cell>
        </row>
        <row r="45">
          <cell r="I45" t="str">
            <v>go85fo15</v>
          </cell>
          <cell r="J45" t="str">
            <v>DSL</v>
          </cell>
        </row>
        <row r="46">
          <cell r="I46" t="str">
            <v>kul91fo3ha6</v>
          </cell>
          <cell r="J46" t="str">
            <v>COA</v>
          </cell>
        </row>
        <row r="47">
          <cell r="I47" t="str">
            <v>kul90ha10</v>
          </cell>
          <cell r="J47" t="str">
            <v>COA</v>
          </cell>
        </row>
        <row r="48">
          <cell r="I48" t="str">
            <v>kul51ha38tr10fo1</v>
          </cell>
          <cell r="J48" t="str">
            <v>COS</v>
          </cell>
        </row>
        <row r="49">
          <cell r="I49" t="str">
            <v>kul60ha40</v>
          </cell>
          <cell r="J49" t="str">
            <v>WPE</v>
          </cell>
        </row>
        <row r="50">
          <cell r="I50" t="str">
            <v>go84ng16</v>
          </cell>
          <cell r="J50" t="str">
            <v>DSL</v>
          </cell>
        </row>
        <row r="51">
          <cell r="I51" t="str">
            <v>af63ha19tr12ng6</v>
          </cell>
          <cell r="J51" t="str">
            <v>FL1</v>
          </cell>
        </row>
        <row r="52">
          <cell r="I52" t="str">
            <v>halm80træ20</v>
          </cell>
          <cell r="J52" t="str">
            <v>STR</v>
          </cell>
        </row>
        <row r="53">
          <cell r="I53" t="str">
            <v>halm50aff50</v>
          </cell>
          <cell r="J53" t="str">
            <v>WAS</v>
          </cell>
        </row>
        <row r="54">
          <cell r="I54" t="str">
            <v>ng50aff50</v>
          </cell>
          <cell r="J54" t="str">
            <v>GWA</v>
          </cell>
        </row>
        <row r="55">
          <cell r="I55" t="str">
            <v>ng52aff48</v>
          </cell>
          <cell r="J55" t="str">
            <v>GWA</v>
          </cell>
        </row>
        <row r="56">
          <cell r="I56" t="str">
            <v>ng65aff35</v>
          </cell>
          <cell r="J56" t="str">
            <v>GWA</v>
          </cell>
        </row>
        <row r="57">
          <cell r="I57" t="str">
            <v>Rapsolie</v>
          </cell>
          <cell r="J57" t="str">
            <v>DSB</v>
          </cell>
        </row>
        <row r="58">
          <cell r="I58" t="str">
            <v>Kul&amp;BiomassCoal</v>
          </cell>
          <cell r="J58" t="str">
            <v>XXX</v>
          </cell>
        </row>
        <row r="59">
          <cell r="I59" t="str">
            <v>Kul&amp;Kul60Træ40</v>
          </cell>
          <cell r="J59" t="str">
            <v>XXX</v>
          </cell>
        </row>
        <row r="60">
          <cell r="I60" t="str">
            <v>Kul&amp;Kul80Træ20</v>
          </cell>
          <cell r="J60" t="str">
            <v>COA</v>
          </cell>
        </row>
        <row r="61">
          <cell r="I61" t="str">
            <v>Kul&amp;kul81fo4tr15</v>
          </cell>
          <cell r="J61" t="str">
            <v>COA</v>
          </cell>
        </row>
        <row r="62">
          <cell r="I62" t="str">
            <v>Kul&amp;kul95ha5</v>
          </cell>
          <cell r="J62" t="str">
            <v>COA</v>
          </cell>
        </row>
        <row r="63">
          <cell r="I63" t="str">
            <v>Kul&amp;naturgas</v>
          </cell>
          <cell r="J63" t="str">
            <v>COA</v>
          </cell>
        </row>
        <row r="64">
          <cell r="I64" t="str">
            <v>Kul&amp;træ</v>
          </cell>
          <cell r="J64" t="str">
            <v>XXX</v>
          </cell>
        </row>
        <row r="65">
          <cell r="I65" t="str">
            <v>kulR&amp;kulflisR</v>
          </cell>
          <cell r="J65" t="str">
            <v>COA</v>
          </cell>
        </row>
        <row r="66">
          <cell r="I66" t="str">
            <v>naturgas&amp;AVV2</v>
          </cell>
          <cell r="J66" t="str">
            <v>FL2</v>
          </cell>
        </row>
        <row r="67">
          <cell r="I67" t="str">
            <v>naturgasCKV&amp;træ</v>
          </cell>
          <cell r="J67" t="str">
            <v>FL2</v>
          </cell>
        </row>
        <row r="68">
          <cell r="I68" t="str">
            <v>ng30flis70&amp;flis</v>
          </cell>
          <cell r="J68" t="str">
            <v>WOG</v>
          </cell>
        </row>
        <row r="69">
          <cell r="I69" t="str">
            <v>ngckv68fo32&amp;ngckv50fo15ha5tr30</v>
          </cell>
          <cell r="J69" t="str">
            <v>GAS</v>
          </cell>
        </row>
      </sheetData>
      <sheetData sheetId="33"/>
      <sheetData sheetId="34"/>
      <sheetData sheetId="35">
        <row r="49">
          <cell r="D49" t="b">
            <v>0</v>
          </cell>
        </row>
        <row r="50">
          <cell r="D50" t="b">
            <v>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Comm"/>
      <sheetName val="ELC_Processes_CEN"/>
      <sheetName val="ELC_Processes_DEC"/>
      <sheetName val="ELC_Industry"/>
      <sheetName val="ELC_house"/>
      <sheetName val="ELC_CEN"/>
      <sheetName val="ELC_DEC"/>
      <sheetName val="ELC_CEN-Peak"/>
      <sheetName val="ELC_DEC-Peak"/>
      <sheetName val="Naming convention"/>
      <sheetName val="Deleted Technologies"/>
      <sheetName val="FuelPriceRAMSES"/>
    </sheetNames>
    <sheetDataSet>
      <sheetData sheetId="0"/>
      <sheetData sheetId="1"/>
      <sheetData sheetId="2"/>
      <sheetData sheetId="3"/>
      <sheetData sheetId="4"/>
      <sheetData sheetId="5"/>
      <sheetData sheetId="6"/>
      <sheetData sheetId="7">
        <row r="2">
          <cell r="E2">
            <v>7.45</v>
          </cell>
        </row>
      </sheetData>
      <sheetData sheetId="8"/>
      <sheetData sheetId="9"/>
      <sheetData sheetId="10"/>
      <sheetData sheetId="11"/>
      <sheetData sheetId="12"/>
      <sheetData sheetId="1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C"/>
      <sheetName val="ELC_ProcC"/>
      <sheetName val="Fuel"/>
      <sheetName val="O&amp;M waste and WIN "/>
    </sheetNames>
    <sheetDataSet>
      <sheetData sheetId="0"/>
      <sheetData sheetId="1"/>
      <sheetData sheetId="2"/>
      <sheetData sheetId="3"/>
      <sheetData sheetId="4"/>
      <sheetData sheetId="5">
        <row r="13">
          <cell r="K13">
            <v>0.42080205772444135</v>
          </cell>
          <cell r="L13">
            <v>9.3097800401856112</v>
          </cell>
        </row>
        <row r="14">
          <cell r="K14">
            <v>0.1678086545881684</v>
          </cell>
          <cell r="L14">
            <v>4.928707080098266</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
      <sheetName val="Proc"/>
      <sheetName val="ProcA"/>
      <sheetName val="ProcB"/>
      <sheetName val="Tech"/>
      <sheetName val="TechA"/>
      <sheetName val="TechB"/>
      <sheetName val="Fuel Tech"/>
      <sheetName val="Emis"/>
      <sheetName val="Fuel"/>
      <sheetName val="Adjusted O&amp;M waste and wind "/>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C4">
            <v>1.49</v>
          </cell>
          <cell r="D4">
            <v>49.459722222222226</v>
          </cell>
        </row>
        <row r="5">
          <cell r="D5">
            <v>13.658333333333333</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1919D8-7841-424B-9163-B4F84EBD7AB1}" name="Table10" displayName="Table10" ref="B2:AM57" totalsRowShown="0">
  <autoFilter ref="B2:AM57" xr:uid="{E51919D8-7841-424B-9163-B4F84EBD7AB1}"/>
  <sortState xmlns:xlrd2="http://schemas.microsoft.com/office/spreadsheetml/2017/richdata2" ref="B3:AM57">
    <sortCondition ref="AE2:AE57"/>
  </sortState>
  <tableColumns count="38">
    <tableColumn id="1" xr3:uid="{4F1CFF8B-970E-4E28-B5BC-EE6A2707145B}" name="TechName"/>
    <tableColumn id="2" xr3:uid="{C6A79E55-CA14-43C1-8755-A4A53082AD99}" name="*TechDesc"/>
    <tableColumn id="3" xr3:uid="{88488ED1-DC3A-44E7-998A-A1CBF3DBD783}" name="Comm-IN"/>
    <tableColumn id="4" xr3:uid="{8127D00F-CB0F-44ED-93A1-8128FF267076}" name="Comm-OUT"/>
    <tableColumn id="5" xr3:uid="{B176D110-1FDA-4DEA-9E38-8E5E368737C5}" name="CURR"/>
    <tableColumn id="6" xr3:uid="{396F2F9F-2525-44C8-A489-E8741A482F9C}" name="YEAR"/>
    <tableColumn id="7" xr3:uid="{FE5CB73D-4F10-4238-819D-6A2E260A3304}" name="START"/>
    <tableColumn id="8" xr3:uid="{0786296B-A85E-4748-9721-F276254BFC04}" name="EFF"/>
    <tableColumn id="9" xr3:uid="{350C080E-87A3-4B3B-A847-0837E0315528}" name="Share-I~FX~ELCC"/>
    <tableColumn id="10" xr3:uid="{664753E6-BDCE-4B74-B342-D4250A84C0A0}" name="Share-I~FX~ELCSTM"/>
    <tableColumn id="11" xr3:uid="{259E5033-5B45-4286-8BDF-DDD862BCB756}" name="CHPR~UP"/>
    <tableColumn id="12" xr3:uid="{E791808B-1054-4CE2-986D-FF6EA69E881B}" name="CEH"/>
    <tableColumn id="13" xr3:uid="{818673DF-15C1-4DAE-9291-EDF65854DEA0}" name="INVCOST"/>
    <tableColumn id="14" xr3:uid="{E59A92BF-4BE9-47DD-BF44-4FA4FF77E4EF}" name="FIXOM"/>
    <tableColumn id="15" xr3:uid="{DB0DD01E-AE11-4B1E-8E69-662EED46DCCA}" name="VAROM"/>
    <tableColumn id="16" xr3:uid="{91F38F3E-B9D8-4A2C-8EF5-8E9959E6932E}" name="CAP2ACT"/>
    <tableColumn id="17" xr3:uid="{77F021E1-832C-4C58-BCB7-66A780766CEF}" name="AFA"/>
    <tableColumn id="18" xr3:uid="{93EFE7ED-7F56-4067-A780-0C013FAD9E42}" name="Peak"/>
    <tableColumn id="19" xr3:uid="{79931042-AE54-45D7-AAA9-DE6FE0B07A0E}" name="LIFE"/>
    <tableColumn id="20" xr3:uid="{02100A41-1E84-467F-8C66-D8AF7B1CD97C}" name="ILED"/>
    <tableColumn id="21" xr3:uid="{9C834DDA-08EA-4CC8-9C3F-5398525BA87E}" name="EMISSIONS~ELCNOX"/>
    <tableColumn id="22" xr3:uid="{039315D9-95E9-48B1-87FF-872C7C55249C}" name="EMISSIONS~ELCCH4"/>
    <tableColumn id="23" xr3:uid="{F7D6F2E3-66F8-416A-8396-8765B93FF750}" name="EMISSIONS~ELCN2O"/>
    <tableColumn id="24" xr3:uid="{38702C97-397D-44A3-81DA-0AF24210F340}" name="EMISSIONS~ELCSO2"/>
    <tableColumn id="25" xr3:uid="{CDC37FA2-BD04-4B00-B979-4872332A32CF}" name="EMISSIONS~ELCPM"/>
    <tableColumn id="26" xr3:uid="{64DF225D-773E-43E7-97C5-39F91DE6FFE6}" name="*sheetNumber"/>
    <tableColumn id="27" xr3:uid="{EF55B59C-C3EE-4D07-B788-5E654533D4D1}" name="*sheetName"/>
    <tableColumn id="28" xr3:uid="{8A1CF439-B021-40BA-9103-756A42D6B663}" name="*planttype"/>
    <tableColumn id="29" xr3:uid="{07D2D934-F14D-4D96-941D-9B1D15F2E7B4}" name="*plantCategory"/>
    <tableColumn id="30" xr3:uid="{7E21F51C-3B23-483D-881D-B405E16B1238}" name="*fuel_name"/>
    <tableColumn id="31" xr3:uid="{95186EA5-7291-4B61-A03D-8963CA89A19E}" name="*fuel_TIMES"/>
    <tableColumn id="32" xr3:uid="{CF54E33F-665A-4A11-A5D7-6B500899527D}" name="*dh_area"/>
    <tableColumn id="33" xr3:uid="{487D3F7F-C9EB-41E4-916C-B71AB5089695}" name="*output"/>
    <tableColumn id="34" xr3:uid="{F9A0883F-184A-4144-9772-E3157B17C76E}" name="*AFAforTrans"/>
    <tableColumn id="35" xr3:uid="{5C08C313-4B20-424F-8FBF-8A45A158C0D9}" name="*planttype_short"/>
    <tableColumn id="36" xr3:uid="{1E4DB02F-7018-4D9E-8A92-3AB9824E78F0}" name="*availability.pct"/>
    <tableColumn id="37" xr3:uid="{22406FFC-3B9F-4E0C-965C-E3866B8434FB}" name="*category"/>
    <tableColumn id="38" xr3:uid="{BF554673-D679-488E-929B-F73374A6EEBD}" name="*techNumber"/>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74C9D3F-D346-924A-8B34-B60CC2ACF917}" name="Table11" displayName="Table11" ref="B2:AO138" totalsRowShown="0">
  <tableColumns count="40">
    <tableColumn id="1" xr3:uid="{B28C39F1-70F3-C74E-913D-8EAE77E06C81}" name="TechName"/>
    <tableColumn id="2" xr3:uid="{FFA8967E-DDF5-6F4F-A6CB-B6467841742B}" name="*TechDesc"/>
    <tableColumn id="3" xr3:uid="{1B82C240-F8A5-BF44-A354-3650F6B6D080}" name="Comm-IN"/>
    <tableColumn id="4" xr3:uid="{8DD293DE-196A-3346-A953-2F4794D58F9A}" name="Comm-OUT"/>
    <tableColumn id="5" xr3:uid="{B5E9439F-34DF-6E46-894E-8B963A434837}" name="CURR"/>
    <tableColumn id="6" xr3:uid="{41C56559-F316-334B-B45A-00DEE5B0003B}" name="YEAR"/>
    <tableColumn id="7" xr3:uid="{92139DA8-6402-1F4F-A254-5F09ACAC5C0C}" name="START"/>
    <tableColumn id="8" xr3:uid="{EF144606-8F83-1D4D-A7E7-1096BEECBCC2}" name="EFF"/>
    <tableColumn id="9" xr3:uid="{243DBD28-3258-4E47-80A3-AF8EB1306B05}" name="Share-I~FX~ELCC"/>
    <tableColumn id="10" xr3:uid="{7C9C28F1-0FCF-2B4E-8520-D048020964D9}" name="Share-I~FX~ELCSTM"/>
    <tableColumn id="39" xr3:uid="{DB541344-38AD-E145-B1CD-F090589E7FEE}" name="CHPR~FX"/>
    <tableColumn id="11" xr3:uid="{E61DF20F-26DA-1D4E-B38E-17089A2283E7}" name="CHPR~UP"/>
    <tableColumn id="12" xr3:uid="{BCF7F734-3068-BA42-9C69-B44E98E0000A}" name="CEH"/>
    <tableColumn id="13" xr3:uid="{A3AB3181-C312-4640-97DE-EFA1732E0F53}" name="INVCOST"/>
    <tableColumn id="14" xr3:uid="{998223BA-DDE1-5045-9095-AA7915BA79ED}" name="FIXOM"/>
    <tableColumn id="15" xr3:uid="{1DF7AEA7-42EF-E147-BFE4-60AAC311D972}" name="VAROM"/>
    <tableColumn id="16" xr3:uid="{A4EF9AEA-9C4B-FE49-ABD3-263EB0A7B05A}" name="CAP2ACT"/>
    <tableColumn id="17" xr3:uid="{CCD8304F-AA01-724F-8740-CE419048FECC}" name="AFA"/>
    <tableColumn id="18" xr3:uid="{DA50328E-ACBF-164A-B48F-AB6213B8B9B5}" name="Peak"/>
    <tableColumn id="19" xr3:uid="{DEE801EB-613C-0244-A70C-702A62A20B79}" name="LIFE"/>
    <tableColumn id="20" xr3:uid="{D2E9DFC7-FE50-B64B-A3DC-0D47E5118063}" name="ILED"/>
    <tableColumn id="21" xr3:uid="{99365071-B537-8F47-89AF-D7979AFA48BD}" name="EMISSIONS~ELCNOX"/>
    <tableColumn id="22" xr3:uid="{4CFD5EE8-4483-BC4D-8EC5-483DBC41C7DA}" name="*EMISSIONS~ELCCH4"/>
    <tableColumn id="23" xr3:uid="{7C4839AE-8F62-5C45-AC2B-6586AA968192}" name="EMISSIONS~ELCN2O"/>
    <tableColumn id="24" xr3:uid="{79A48B58-BFB0-AD47-8AA0-F3D03CD3EEE6}" name="EMISSIONS~ELCSO2"/>
    <tableColumn id="25" xr3:uid="{E660FB61-945D-A84B-8702-A95B9C117604}" name="EMISSIONS~ELCPM"/>
    <tableColumn id="26" xr3:uid="{7215461C-8912-B440-A92B-5EF01E8A9F6A}" name="*sheetNumber"/>
    <tableColumn id="27" xr3:uid="{61C78124-0275-E644-96FA-0DDE640BE9D8}" name="*sheetName"/>
    <tableColumn id="28" xr3:uid="{FA00F412-BEFC-2643-BB31-2C7271DF09C9}" name="*planttype"/>
    <tableColumn id="29" xr3:uid="{BCB6F567-B6EB-5045-8102-C82C98B4669F}" name="*plantCategory"/>
    <tableColumn id="30" xr3:uid="{5BB3A61D-3100-F444-AC51-6715AB1BEB96}" name="*fuel_name"/>
    <tableColumn id="31" xr3:uid="{C807EBE1-0CE8-7642-9E56-5FE597CC5A76}" name="*fuel_TIMES"/>
    <tableColumn id="32" xr3:uid="{D92426AD-ADCB-8B41-97AA-EA3E183805A0}" name="*dh_area"/>
    <tableColumn id="33" xr3:uid="{373C3249-5979-734B-8C2A-0BE24ECBDE4E}" name="*output"/>
    <tableColumn id="34" xr3:uid="{4F7D3CA8-359C-7440-8B31-79EF168B4BDA}" name="*AFAforTrans"/>
    <tableColumn id="35" xr3:uid="{02CC2764-6803-F948-A8CB-96B4A99439C8}" name="*planttype_short"/>
    <tableColumn id="36" xr3:uid="{DB211934-B96F-C547-A429-C2B377DCE70D}" name="*availability.pct"/>
    <tableColumn id="37" xr3:uid="{F16F7457-24CA-4249-AF90-9EB32AA6065A}" name="*category"/>
    <tableColumn id="38" xr3:uid="{18530930-8B66-7349-BC17-DA5482A5C174}" name="*techNumber"/>
    <tableColumn id="40" xr3:uid="{CB861FA2-4F4C-F740-9298-0F401F6AEE79}" name="EMISSIONS~ELCCH4" dataDxfId="0">
      <calculatedColumnFormula>Table11[[#This Row],[*EMISSIONS~ELCCH4]]/25</calculatedColumnFormula>
    </tableColumn>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D9E2DA0-080D-4E94-A39D-639BDABDB9C0}" name="Table12" displayName="Table12" ref="B2:AM114" totalsRowShown="0">
  <autoFilter ref="B2:AM114" xr:uid="{00000000-0009-0000-0100-00000C000000}"/>
  <sortState xmlns:xlrd2="http://schemas.microsoft.com/office/spreadsheetml/2017/richdata2" ref="B3:AM114">
    <sortCondition ref="AC2:AC114"/>
  </sortState>
  <tableColumns count="38">
    <tableColumn id="1" xr3:uid="{EBF7786B-FEFB-4363-B570-B3762918BE7C}" name="TechName"/>
    <tableColumn id="2" xr3:uid="{8F7E52C6-22F8-4DE7-B4AF-260600FBB34B}" name="*TechDesc"/>
    <tableColumn id="3" xr3:uid="{A7A8FEF5-2D68-433D-9613-8DDABDF72158}" name="Comm-IN"/>
    <tableColumn id="4" xr3:uid="{8A8B2403-23C5-48FF-A265-6A1B6D415D26}" name="Comm-OUT"/>
    <tableColumn id="5" xr3:uid="{A3E72937-E50A-4DCF-AE5E-7C1E74D462DE}" name="CURR"/>
    <tableColumn id="6" xr3:uid="{9A3B0A4D-AF46-44C9-B2A8-F41EEDF10408}" name="YEAR"/>
    <tableColumn id="7" xr3:uid="{0D84D559-ECF9-46CE-9C3F-3061490B06DD}" name="START"/>
    <tableColumn id="8" xr3:uid="{29C2F128-CECA-4762-B73A-E806B54486D1}" name="EFF"/>
    <tableColumn id="9" xr3:uid="{464BEAF2-AE8B-4997-91A6-1876FC474AA4}" name="Share-I~FX~ELCC"/>
    <tableColumn id="10" xr3:uid="{FCA9E542-46C1-4BDC-8113-3909C1937837}" name="Share-I~FX~ELCSTM"/>
    <tableColumn id="11" xr3:uid="{C3E59908-1AC2-43B3-B152-4BBF2F034500}" name="CHPR~UP"/>
    <tableColumn id="12" xr3:uid="{040F8403-A791-461E-A088-561703203765}" name="CEH"/>
    <tableColumn id="13" xr3:uid="{30F21A70-317A-4F32-8930-B22C2D10861E}" name="INVCOST"/>
    <tableColumn id="14" xr3:uid="{07F123C0-950F-414C-92D3-E1A3D5A3B007}" name="FIXOM"/>
    <tableColumn id="15" xr3:uid="{E9D8E73E-E973-487C-A580-A70ECAB3905B}" name="VAROM"/>
    <tableColumn id="16" xr3:uid="{246C0D7D-E3C2-48FE-B0C6-C8828157C62A}" name="CAP2ACT"/>
    <tableColumn id="17" xr3:uid="{66EB67DB-FB75-47E8-ACB5-BC7FE11F9B20}" name="AFA"/>
    <tableColumn id="18" xr3:uid="{EB0E478D-B32C-47CE-844F-83F09EEBAC23}" name="Peak"/>
    <tableColumn id="19" xr3:uid="{656B157F-FF92-4340-84E9-EB69CC607E66}" name="LIFE"/>
    <tableColumn id="20" xr3:uid="{0E78A6F9-C64F-4DE6-ABC1-415214685CB0}" name="ILED"/>
    <tableColumn id="21" xr3:uid="{4A6DF0A5-9EEC-429D-BB21-E2A39DAAD661}" name="EMISSIONS~ELCNOX"/>
    <tableColumn id="22" xr3:uid="{A873990D-81B5-4944-A79E-99C7AFEE8424}" name="EMISSIONS~ELCCH4"/>
    <tableColumn id="23" xr3:uid="{7E0DAE36-1858-4BAD-9A9F-E7DA25428743}" name="EMISSIONS~ELCN2O"/>
    <tableColumn id="24" xr3:uid="{5A7B153F-503C-40C1-A3F4-FE9FB4F60DC8}" name="EMISSIONS~ELCSO2"/>
    <tableColumn id="25" xr3:uid="{D25CC1C6-443E-40CF-8E26-1E0333E1C5F6}" name="EMISSIONS~ELCPM"/>
    <tableColumn id="26" xr3:uid="{C1B356F3-1E43-4C15-84C5-25431B757506}" name="*sheetNumber"/>
    <tableColumn id="27" xr3:uid="{7CDFB518-12DD-49B9-A306-9EB39C471D1D}" name="*sheetName"/>
    <tableColumn id="28" xr3:uid="{C80D12C9-3259-4F91-A6C0-9F59301A48C6}" name="*planttype"/>
    <tableColumn id="29" xr3:uid="{2DCE14D3-CFBB-44F0-A7D9-2E930047C955}" name="*plantCategory"/>
    <tableColumn id="30" xr3:uid="{B0E4229D-F338-43D2-B88D-83D97E47AA24}" name="*fuel_name"/>
    <tableColumn id="31" xr3:uid="{AB97D45B-7AB8-458C-9483-073CF341CA77}" name="*fuel_TIMES"/>
    <tableColumn id="32" xr3:uid="{EFBB1939-F302-4B7A-9F64-497641B4D95B}" name="*dh_area"/>
    <tableColumn id="33" xr3:uid="{043B34B2-5F17-456A-A09F-46E40B1F5EC0}" name="*output"/>
    <tableColumn id="34" xr3:uid="{25A681F0-0B4A-4677-A849-8EE3344FB5B6}" name="*AFAforTrans"/>
    <tableColumn id="35" xr3:uid="{543B954B-A670-4A94-8A9E-FA755DDE9B72}" name="*planttype_short"/>
    <tableColumn id="36" xr3:uid="{4D84BEA4-D561-4458-8058-92FE02C683A6}" name="*availability.pct"/>
    <tableColumn id="37" xr3:uid="{61E2B6FE-9006-440F-BFD3-6C18BB757F5D}" name="*category"/>
    <tableColumn id="38" xr3:uid="{BBBA4265-04F6-4809-B405-45A8A84AFC48}" name="*techNumber"/>
  </tableColumns>
  <tableStyleInfo name="TableStyleMedium4" showFirstColumn="0" showLastColumn="0" showRowStripes="1" showColumnStripes="0"/>
</table>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hyperlink" Target="http://www.iea-etsap.org/web/E-TechDS/PDF/E01-coal-fired-power-GS-AD-gct.pdf" TargetMode="External"/><Relationship Id="rId2" Type="http://schemas.openxmlformats.org/officeDocument/2006/relationships/hyperlink" Target="http://www.iea-etsap.org/web/E-TechDS/PDF/E05-Biomass%20for%20HP-GS-AD-gct.pdf" TargetMode="External"/><Relationship Id="rId1" Type="http://schemas.openxmlformats.org/officeDocument/2006/relationships/hyperlink" Target="http://www.iea.org/publications/freepublications/publication/En_Efficiency_Indicator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3:E27"/>
  <sheetViews>
    <sheetView workbookViewId="0">
      <selection activeCell="E7" sqref="E7"/>
    </sheetView>
  </sheetViews>
  <sheetFormatPr baseColWidth="10" defaultColWidth="9" defaultRowHeight="14"/>
  <cols>
    <col min="1" max="1" width="11.59765625" customWidth="1"/>
    <col min="2" max="2" width="15.59765625" customWidth="1"/>
    <col min="3" max="3" width="18.59765625" customWidth="1"/>
    <col min="4" max="4" width="19.796875" customWidth="1"/>
    <col min="5" max="5" width="60.3984375" customWidth="1"/>
  </cols>
  <sheetData>
    <row r="3" spans="1:5">
      <c r="A3" s="90" t="s">
        <v>173</v>
      </c>
      <c r="B3" s="90" t="s">
        <v>174</v>
      </c>
      <c r="C3" s="90" t="s">
        <v>175</v>
      </c>
      <c r="D3" s="90" t="s">
        <v>176</v>
      </c>
      <c r="E3" s="90" t="s">
        <v>177</v>
      </c>
    </row>
    <row r="4" spans="1:5" s="100" customFormat="1">
      <c r="A4" s="101">
        <v>42866</v>
      </c>
      <c r="B4" s="100" t="s">
        <v>178</v>
      </c>
      <c r="C4" s="100" t="s">
        <v>179</v>
      </c>
      <c r="D4" s="100" t="e">
        <f>ADDRESS(ROW(Tech!#REF!),COLUMN(Tech!#REF!),4,1)&amp;","&amp;ADDRESS(ROW(Tech!#REF!),COLUMN(Tech!#REF!),4,1)&amp;","&amp;ADDRESS(ROW(Tech!#REF!),COLUMN(Tech!#REF!),4,1)&amp;","&amp;ADDRESS(ROW(Tech!#REF!),COLUMN(Tech!#REF!),4,1)</f>
        <v>#REF!</v>
      </c>
      <c r="E4" s="100" t="s">
        <v>180</v>
      </c>
    </row>
    <row r="10" spans="1:5">
      <c r="B10" s="295" t="s">
        <v>727</v>
      </c>
    </row>
    <row r="11" spans="1:5">
      <c r="B11" s="295" t="s">
        <v>741</v>
      </c>
      <c r="C11" s="295"/>
      <c r="D11" s="295"/>
    </row>
    <row r="12" spans="1:5">
      <c r="B12" t="s">
        <v>742</v>
      </c>
    </row>
    <row r="14" spans="1:5">
      <c r="B14" s="90" t="s">
        <v>743</v>
      </c>
    </row>
    <row r="18" spans="1:5">
      <c r="A18" t="s">
        <v>728</v>
      </c>
    </row>
    <row r="20" spans="1:5">
      <c r="B20" t="s">
        <v>737</v>
      </c>
    </row>
    <row r="21" spans="1:5">
      <c r="C21" t="s">
        <v>732</v>
      </c>
      <c r="D21" t="s">
        <v>729</v>
      </c>
    </row>
    <row r="22" spans="1:5">
      <c r="C22" t="s">
        <v>740</v>
      </c>
    </row>
    <row r="23" spans="1:5">
      <c r="D23">
        <v>5.3</v>
      </c>
      <c r="E23" t="s">
        <v>730</v>
      </c>
    </row>
    <row r="24" spans="1:5">
      <c r="D24">
        <v>5.4</v>
      </c>
      <c r="E24" t="s">
        <v>731</v>
      </c>
    </row>
    <row r="25" spans="1:5">
      <c r="D25">
        <v>2.1</v>
      </c>
      <c r="E25" t="s">
        <v>733</v>
      </c>
    </row>
    <row r="26" spans="1:5">
      <c r="C26" t="s">
        <v>179</v>
      </c>
      <c r="D26" t="s">
        <v>734</v>
      </c>
    </row>
    <row r="27" spans="1:5">
      <c r="C27" t="s">
        <v>736</v>
      </c>
      <c r="D27" t="s">
        <v>738</v>
      </c>
    </row>
  </sheetData>
  <pageMargins left="0.7" right="0.7" top="0.75" bottom="0.75" header="0.3" footer="0.3"/>
  <pageSetup paperSize="9" orientation="portrait" horizontalDpi="1200" verticalDpi="12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73B14-BD24-44D2-8F18-B38ED8B4C836}">
  <dimension ref="B2:I89"/>
  <sheetViews>
    <sheetView showGridLines="0" topLeftCell="A5" workbookViewId="0">
      <selection activeCell="E5" sqref="E5"/>
    </sheetView>
  </sheetViews>
  <sheetFormatPr baseColWidth="10" defaultColWidth="9.19921875" defaultRowHeight="14"/>
  <cols>
    <col min="1" max="1" width="7.59765625" style="198" customWidth="1"/>
    <col min="2" max="9" width="15.59765625" style="198" customWidth="1"/>
    <col min="10" max="16384" width="9.19921875" style="198"/>
  </cols>
  <sheetData>
    <row r="2" spans="2:9">
      <c r="B2" s="359" t="s">
        <v>313</v>
      </c>
      <c r="C2" s="359"/>
      <c r="D2" s="359"/>
      <c r="E2" s="359"/>
      <c r="F2" s="359"/>
      <c r="G2" s="359"/>
      <c r="H2" s="359"/>
      <c r="I2" s="359"/>
    </row>
    <row r="3" spans="2:9" ht="15" thickBot="1">
      <c r="B3" s="221"/>
      <c r="C3" s="221"/>
      <c r="D3" s="221"/>
      <c r="E3" s="221"/>
    </row>
    <row r="4" spans="2:9" ht="20" customHeight="1">
      <c r="B4" s="354" t="s">
        <v>40</v>
      </c>
      <c r="C4" s="356" t="s">
        <v>312</v>
      </c>
      <c r="D4" s="356" t="s">
        <v>311</v>
      </c>
      <c r="E4" s="356"/>
      <c r="F4" s="356"/>
      <c r="G4" s="356"/>
      <c r="H4" s="356"/>
      <c r="I4" s="358"/>
    </row>
    <row r="5" spans="2:9" ht="63.5" customHeight="1" thickBot="1">
      <c r="B5" s="355"/>
      <c r="C5" s="357"/>
      <c r="D5" s="220" t="s">
        <v>310</v>
      </c>
      <c r="E5" s="219" t="s">
        <v>309</v>
      </c>
      <c r="F5" s="218" t="s">
        <v>308</v>
      </c>
      <c r="G5" s="218" t="s">
        <v>307</v>
      </c>
      <c r="H5" s="218" t="s">
        <v>306</v>
      </c>
      <c r="I5" s="217" t="s">
        <v>305</v>
      </c>
    </row>
    <row r="6" spans="2:9">
      <c r="B6" s="216">
        <v>1913</v>
      </c>
      <c r="C6" s="215">
        <v>39.799999999999997</v>
      </c>
      <c r="D6" s="215">
        <v>39.799999999999997</v>
      </c>
      <c r="E6" s="215" t="s">
        <v>304</v>
      </c>
      <c r="F6" s="215" t="s">
        <v>304</v>
      </c>
      <c r="G6" s="215" t="s">
        <v>304</v>
      </c>
      <c r="H6" s="215" t="s">
        <v>304</v>
      </c>
      <c r="I6" s="214" t="s">
        <v>304</v>
      </c>
    </row>
    <row r="7" spans="2:9">
      <c r="B7" s="207">
        <v>1920</v>
      </c>
      <c r="C7" s="209">
        <v>56.4</v>
      </c>
      <c r="D7" s="209">
        <v>56.4</v>
      </c>
      <c r="E7" s="209" t="s">
        <v>304</v>
      </c>
      <c r="F7" s="209" t="s">
        <v>304</v>
      </c>
      <c r="G7" s="209" t="s">
        <v>304</v>
      </c>
      <c r="H7" s="209" t="s">
        <v>304</v>
      </c>
      <c r="I7" s="208" t="s">
        <v>304</v>
      </c>
    </row>
    <row r="8" spans="2:9">
      <c r="B8" s="207">
        <v>1930</v>
      </c>
      <c r="C8" s="209">
        <v>113.4</v>
      </c>
      <c r="D8" s="209">
        <v>113.4</v>
      </c>
      <c r="E8" s="209" t="s">
        <v>304</v>
      </c>
      <c r="F8" s="209" t="s">
        <v>304</v>
      </c>
      <c r="G8" s="209" t="s">
        <v>304</v>
      </c>
      <c r="H8" s="209" t="s">
        <v>304</v>
      </c>
      <c r="I8" s="208" t="s">
        <v>304</v>
      </c>
    </row>
    <row r="9" spans="2:9">
      <c r="B9" s="207">
        <v>1940</v>
      </c>
      <c r="C9" s="209">
        <v>254.4</v>
      </c>
      <c r="D9" s="209">
        <v>254.4</v>
      </c>
      <c r="E9" s="209" t="s">
        <v>304</v>
      </c>
      <c r="F9" s="209" t="s">
        <v>304</v>
      </c>
      <c r="G9" s="209" t="s">
        <v>304</v>
      </c>
      <c r="H9" s="209" t="s">
        <v>304</v>
      </c>
      <c r="I9" s="208" t="s">
        <v>304</v>
      </c>
    </row>
    <row r="10" spans="2:9">
      <c r="B10" s="207">
        <v>1950</v>
      </c>
      <c r="C10" s="209">
        <v>401.6</v>
      </c>
      <c r="D10" s="209">
        <v>401.6</v>
      </c>
      <c r="E10" s="209" t="s">
        <v>304</v>
      </c>
      <c r="F10" s="209" t="s">
        <v>304</v>
      </c>
      <c r="G10" s="209" t="s">
        <v>304</v>
      </c>
      <c r="H10" s="209" t="s">
        <v>304</v>
      </c>
      <c r="I10" s="208" t="s">
        <v>304</v>
      </c>
    </row>
    <row r="11" spans="2:9">
      <c r="B11" s="207">
        <v>1960</v>
      </c>
      <c r="C11" s="210">
        <v>1261</v>
      </c>
      <c r="D11" s="209">
        <v>885.9</v>
      </c>
      <c r="E11" s="213">
        <v>375</v>
      </c>
      <c r="F11" s="209" t="s">
        <v>304</v>
      </c>
      <c r="G11" s="209" t="s">
        <v>304</v>
      </c>
      <c r="H11" s="209" t="s">
        <v>304</v>
      </c>
      <c r="I11" s="208" t="s">
        <v>304</v>
      </c>
    </row>
    <row r="12" spans="2:9">
      <c r="B12" s="207">
        <v>1970</v>
      </c>
      <c r="C12" s="210">
        <v>2623</v>
      </c>
      <c r="D12" s="210">
        <v>2247</v>
      </c>
      <c r="E12" s="213">
        <v>375.5</v>
      </c>
      <c r="F12" s="209" t="s">
        <v>304</v>
      </c>
      <c r="G12" s="209" t="s">
        <v>304</v>
      </c>
      <c r="H12" s="209" t="s">
        <v>304</v>
      </c>
      <c r="I12" s="208" t="s">
        <v>304</v>
      </c>
    </row>
    <row r="13" spans="2:9">
      <c r="B13" s="207">
        <v>1980</v>
      </c>
      <c r="C13" s="210">
        <v>2882</v>
      </c>
      <c r="D13" s="210">
        <v>2415</v>
      </c>
      <c r="E13" s="213">
        <v>467</v>
      </c>
      <c r="F13" s="209" t="s">
        <v>304</v>
      </c>
      <c r="G13" s="209" t="s">
        <v>304</v>
      </c>
      <c r="H13" s="209" t="s">
        <v>304</v>
      </c>
      <c r="I13" s="208" t="s">
        <v>304</v>
      </c>
    </row>
    <row r="14" spans="2:9">
      <c r="B14" s="207">
        <v>1990</v>
      </c>
      <c r="C14" s="210">
        <v>5051</v>
      </c>
      <c r="D14" s="210">
        <v>4263</v>
      </c>
      <c r="E14" s="213">
        <v>787.7</v>
      </c>
      <c r="F14" s="209" t="s">
        <v>304</v>
      </c>
      <c r="G14" s="209" t="s">
        <v>304</v>
      </c>
      <c r="H14" s="209" t="s">
        <v>304</v>
      </c>
      <c r="I14" s="208" t="s">
        <v>304</v>
      </c>
    </row>
    <row r="15" spans="2:9">
      <c r="B15" s="207">
        <v>1995</v>
      </c>
      <c r="C15" s="210">
        <v>5044</v>
      </c>
      <c r="D15" s="210">
        <v>4256</v>
      </c>
      <c r="E15" s="213">
        <v>787.7</v>
      </c>
      <c r="F15" s="209" t="s">
        <v>304</v>
      </c>
      <c r="G15" s="209" t="s">
        <v>304</v>
      </c>
      <c r="H15" s="209" t="s">
        <v>304</v>
      </c>
      <c r="I15" s="208" t="s">
        <v>304</v>
      </c>
    </row>
    <row r="16" spans="2:9">
      <c r="B16" s="207">
        <v>2000</v>
      </c>
      <c r="C16" s="210">
        <v>4912</v>
      </c>
      <c r="D16" s="210">
        <v>3990</v>
      </c>
      <c r="E16" s="213">
        <v>921.9</v>
      </c>
      <c r="F16" s="209" t="s">
        <v>304</v>
      </c>
      <c r="G16" s="209" t="s">
        <v>304</v>
      </c>
      <c r="H16" s="209" t="s">
        <v>304</v>
      </c>
      <c r="I16" s="208" t="s">
        <v>304</v>
      </c>
    </row>
    <row r="17" spans="2:9">
      <c r="B17" s="207">
        <v>2001</v>
      </c>
      <c r="C17" s="210">
        <v>5161</v>
      </c>
      <c r="D17" s="210">
        <v>4228</v>
      </c>
      <c r="E17" s="213">
        <v>933</v>
      </c>
      <c r="F17" s="209" t="s">
        <v>304</v>
      </c>
      <c r="G17" s="209" t="s">
        <v>304</v>
      </c>
      <c r="H17" s="209" t="s">
        <v>304</v>
      </c>
      <c r="I17" s="208" t="s">
        <v>304</v>
      </c>
    </row>
    <row r="18" spans="2:9">
      <c r="B18" s="207">
        <v>2002</v>
      </c>
      <c r="C18" s="210">
        <v>5283</v>
      </c>
      <c r="D18" s="210">
        <v>4349</v>
      </c>
      <c r="E18" s="213">
        <v>934</v>
      </c>
      <c r="F18" s="209" t="s">
        <v>304</v>
      </c>
      <c r="G18" s="209" t="s">
        <v>304</v>
      </c>
      <c r="H18" s="209" t="s">
        <v>304</v>
      </c>
      <c r="I18" s="208" t="s">
        <v>304</v>
      </c>
    </row>
    <row r="19" spans="2:9">
      <c r="B19" s="207">
        <v>2003</v>
      </c>
      <c r="C19" s="210">
        <v>5673</v>
      </c>
      <c r="D19" s="210">
        <v>4703</v>
      </c>
      <c r="E19" s="209">
        <v>970.1</v>
      </c>
      <c r="F19" s="209" t="s">
        <v>304</v>
      </c>
      <c r="G19" s="209" t="s">
        <v>304</v>
      </c>
      <c r="H19" s="209" t="s">
        <v>304</v>
      </c>
      <c r="I19" s="208" t="s">
        <v>304</v>
      </c>
    </row>
    <row r="20" spans="2:9">
      <c r="B20" s="207">
        <v>2004</v>
      </c>
      <c r="C20" s="210">
        <v>5665</v>
      </c>
      <c r="D20" s="210">
        <v>4695</v>
      </c>
      <c r="E20" s="209">
        <v>970.1</v>
      </c>
      <c r="F20" s="209" t="s">
        <v>304</v>
      </c>
      <c r="G20" s="209" t="s">
        <v>304</v>
      </c>
      <c r="H20" s="209" t="s">
        <v>304</v>
      </c>
      <c r="I20" s="208" t="s">
        <v>304</v>
      </c>
    </row>
    <row r="21" spans="2:9">
      <c r="B21" s="207">
        <v>2005</v>
      </c>
      <c r="C21" s="210">
        <v>5157</v>
      </c>
      <c r="D21" s="210">
        <v>4187</v>
      </c>
      <c r="E21" s="209">
        <v>970.1</v>
      </c>
      <c r="F21" s="209" t="s">
        <v>304</v>
      </c>
      <c r="G21" s="209" t="s">
        <v>304</v>
      </c>
      <c r="H21" s="209" t="s">
        <v>304</v>
      </c>
      <c r="I21" s="208" t="s">
        <v>304</v>
      </c>
    </row>
    <row r="22" spans="2:9">
      <c r="B22" s="207">
        <v>2006</v>
      </c>
      <c r="C22" s="210">
        <v>5624</v>
      </c>
      <c r="D22" s="210">
        <v>4599</v>
      </c>
      <c r="E22" s="210">
        <v>1025</v>
      </c>
      <c r="F22" s="209" t="s">
        <v>304</v>
      </c>
      <c r="G22" s="209" t="s">
        <v>304</v>
      </c>
      <c r="H22" s="209" t="s">
        <v>304</v>
      </c>
      <c r="I22" s="208" t="s">
        <v>304</v>
      </c>
    </row>
    <row r="23" spans="2:9">
      <c r="B23" s="207">
        <v>2007</v>
      </c>
      <c r="C23" s="210">
        <v>5728</v>
      </c>
      <c r="D23" s="210">
        <v>4703</v>
      </c>
      <c r="E23" s="210">
        <v>1025</v>
      </c>
      <c r="F23" s="209" t="s">
        <v>304</v>
      </c>
      <c r="G23" s="209" t="s">
        <v>304</v>
      </c>
      <c r="H23" s="209" t="s">
        <v>304</v>
      </c>
      <c r="I23" s="208" t="s">
        <v>304</v>
      </c>
    </row>
    <row r="24" spans="2:9">
      <c r="B24" s="207">
        <v>2008</v>
      </c>
      <c r="C24" s="210">
        <v>5798</v>
      </c>
      <c r="D24" s="210">
        <v>4773</v>
      </c>
      <c r="E24" s="210">
        <v>1025</v>
      </c>
      <c r="F24" s="209" t="s">
        <v>304</v>
      </c>
      <c r="G24" s="209" t="s">
        <v>304</v>
      </c>
      <c r="H24" s="209" t="s">
        <v>304</v>
      </c>
      <c r="I24" s="208" t="s">
        <v>304</v>
      </c>
    </row>
    <row r="25" spans="2:9">
      <c r="B25" s="207">
        <v>2009</v>
      </c>
      <c r="C25" s="210">
        <v>6390</v>
      </c>
      <c r="D25" s="210">
        <v>5401</v>
      </c>
      <c r="E25" s="211">
        <v>987</v>
      </c>
      <c r="F25" s="212">
        <v>1.7</v>
      </c>
      <c r="G25" s="209" t="s">
        <v>304</v>
      </c>
      <c r="H25" s="209" t="s">
        <v>304</v>
      </c>
      <c r="I25" s="208" t="s">
        <v>304</v>
      </c>
    </row>
    <row r="26" spans="2:9">
      <c r="B26" s="207">
        <v>2010</v>
      </c>
      <c r="C26" s="210">
        <v>6398</v>
      </c>
      <c r="D26" s="210">
        <v>5401</v>
      </c>
      <c r="E26" s="211">
        <v>995</v>
      </c>
      <c r="F26" s="212">
        <v>1.7</v>
      </c>
      <c r="G26" s="209" t="s">
        <v>304</v>
      </c>
      <c r="H26" s="209" t="s">
        <v>304</v>
      </c>
      <c r="I26" s="208" t="s">
        <v>304</v>
      </c>
    </row>
    <row r="27" spans="2:9">
      <c r="B27" s="207">
        <v>2011</v>
      </c>
      <c r="C27" s="210">
        <v>6350</v>
      </c>
      <c r="D27" s="210">
        <v>5352</v>
      </c>
      <c r="E27" s="211">
        <v>998</v>
      </c>
      <c r="F27" s="209" t="s">
        <v>304</v>
      </c>
      <c r="G27" s="209" t="s">
        <v>304</v>
      </c>
      <c r="H27" s="209" t="s">
        <v>304</v>
      </c>
      <c r="I27" s="208" t="s">
        <v>304</v>
      </c>
    </row>
    <row r="28" spans="2:9">
      <c r="B28" s="207">
        <v>2012</v>
      </c>
      <c r="C28" s="210">
        <v>6420</v>
      </c>
      <c r="D28" s="210">
        <v>5397</v>
      </c>
      <c r="E28" s="210">
        <v>1023</v>
      </c>
      <c r="F28" s="209" t="s">
        <v>304</v>
      </c>
      <c r="G28" s="209" t="s">
        <v>304</v>
      </c>
      <c r="H28" s="209" t="s">
        <v>304</v>
      </c>
      <c r="I28" s="208" t="s">
        <v>304</v>
      </c>
    </row>
    <row r="29" spans="2:9">
      <c r="B29" s="207">
        <v>2013</v>
      </c>
      <c r="C29" s="206">
        <v>7353.3</v>
      </c>
      <c r="D29" s="206">
        <v>6230.1</v>
      </c>
      <c r="E29" s="206">
        <v>1082.5</v>
      </c>
      <c r="F29" s="205">
        <v>2.7</v>
      </c>
      <c r="G29" s="205">
        <v>1</v>
      </c>
      <c r="H29" s="205">
        <v>37</v>
      </c>
      <c r="I29" s="208" t="s">
        <v>304</v>
      </c>
    </row>
    <row r="30" spans="2:9">
      <c r="B30" s="207">
        <v>2014</v>
      </c>
      <c r="C30" s="206">
        <v>7353.4</v>
      </c>
      <c r="D30" s="206">
        <v>6233.4</v>
      </c>
      <c r="E30" s="206">
        <v>1077.9000000000001</v>
      </c>
      <c r="F30" s="205">
        <v>2.7</v>
      </c>
      <c r="G30" s="205">
        <v>2.4</v>
      </c>
      <c r="H30" s="205">
        <v>37</v>
      </c>
      <c r="I30" s="208" t="s">
        <v>304</v>
      </c>
    </row>
    <row r="31" spans="2:9">
      <c r="B31" s="207">
        <v>2015</v>
      </c>
      <c r="C31" s="206">
        <v>7806.7</v>
      </c>
      <c r="D31" s="206">
        <v>6652.8</v>
      </c>
      <c r="E31" s="206">
        <v>1103.4000000000001</v>
      </c>
      <c r="F31" s="205">
        <v>7.7</v>
      </c>
      <c r="G31" s="205">
        <v>4.8</v>
      </c>
      <c r="H31" s="205">
        <v>37</v>
      </c>
      <c r="I31" s="204">
        <v>1</v>
      </c>
    </row>
    <row r="32" spans="2:9">
      <c r="B32" s="207">
        <v>2016</v>
      </c>
      <c r="C32" s="206">
        <v>7910.4</v>
      </c>
      <c r="D32" s="206">
        <v>6726.8</v>
      </c>
      <c r="E32" s="206">
        <v>1105</v>
      </c>
      <c r="F32" s="205">
        <v>15.7</v>
      </c>
      <c r="G32" s="205">
        <v>24.9</v>
      </c>
      <c r="H32" s="205">
        <v>37</v>
      </c>
      <c r="I32" s="204">
        <v>1</v>
      </c>
    </row>
    <row r="33" spans="2:9">
      <c r="B33" s="207">
        <v>2017</v>
      </c>
      <c r="C33" s="206">
        <v>7941.5</v>
      </c>
      <c r="D33" s="206">
        <v>6748</v>
      </c>
      <c r="E33" s="206">
        <v>1106.4000000000001</v>
      </c>
      <c r="F33" s="205">
        <v>15.7</v>
      </c>
      <c r="G33" s="205">
        <v>28.4</v>
      </c>
      <c r="H33" s="205">
        <v>42</v>
      </c>
      <c r="I33" s="204">
        <v>1</v>
      </c>
    </row>
    <row r="34" spans="2:9" ht="15" thickBot="1">
      <c r="B34" s="203">
        <v>2018</v>
      </c>
      <c r="C34" s="202">
        <v>7828.9</v>
      </c>
      <c r="D34" s="202">
        <v>6552.2</v>
      </c>
      <c r="E34" s="202">
        <v>1130.8</v>
      </c>
      <c r="F34" s="201">
        <v>66</v>
      </c>
      <c r="G34" s="201">
        <v>34.9</v>
      </c>
      <c r="H34" s="201">
        <v>44</v>
      </c>
      <c r="I34" s="200">
        <v>1</v>
      </c>
    </row>
    <row r="35" spans="2:9">
      <c r="B35" s="199"/>
      <c r="C35" s="199"/>
      <c r="D35" s="199"/>
      <c r="E35" s="199"/>
    </row>
    <row r="36" spans="2:9">
      <c r="B36" s="199"/>
      <c r="C36" s="199"/>
      <c r="D36" s="199"/>
      <c r="E36" s="199"/>
    </row>
    <row r="37" spans="2:9">
      <c r="B37" s="199"/>
      <c r="C37" s="199"/>
      <c r="D37" s="199"/>
      <c r="E37" s="199"/>
    </row>
    <row r="38" spans="2:9">
      <c r="B38" s="199"/>
      <c r="C38" s="199"/>
      <c r="D38" s="199"/>
      <c r="E38" s="269"/>
    </row>
    <row r="39" spans="2:9">
      <c r="B39" s="199"/>
      <c r="C39" s="199"/>
      <c r="D39" s="199"/>
      <c r="E39" s="199"/>
    </row>
    <row r="40" spans="2:9">
      <c r="B40" s="199"/>
      <c r="C40" s="199"/>
      <c r="D40" s="199"/>
      <c r="E40" s="199"/>
    </row>
    <row r="41" spans="2:9">
      <c r="B41" s="199"/>
      <c r="C41" s="199"/>
      <c r="D41" s="199"/>
      <c r="E41" s="199"/>
    </row>
    <row r="42" spans="2:9">
      <c r="B42" s="199"/>
      <c r="C42" s="199"/>
      <c r="D42" s="199"/>
      <c r="E42" s="199"/>
    </row>
    <row r="43" spans="2:9">
      <c r="B43" s="199"/>
      <c r="C43" s="199"/>
      <c r="D43" s="199"/>
      <c r="E43" s="199"/>
    </row>
    <row r="44" spans="2:9">
      <c r="B44" s="199"/>
      <c r="C44" s="199"/>
      <c r="D44" s="199"/>
      <c r="E44" s="199"/>
    </row>
    <row r="45" spans="2:9">
      <c r="B45" s="199"/>
      <c r="C45" s="199"/>
      <c r="D45" s="199"/>
      <c r="E45" s="199"/>
    </row>
    <row r="46" spans="2:9">
      <c r="B46" s="199"/>
      <c r="C46" s="199"/>
      <c r="D46" s="199"/>
      <c r="E46" s="199"/>
    </row>
    <row r="47" spans="2:9">
      <c r="B47" s="199"/>
      <c r="C47" s="199"/>
      <c r="D47" s="199"/>
      <c r="E47" s="199"/>
    </row>
    <row r="48" spans="2:9">
      <c r="B48" s="199"/>
      <c r="C48" s="199"/>
      <c r="D48" s="199"/>
      <c r="E48" s="199"/>
    </row>
    <row r="49" spans="2:5">
      <c r="B49" s="199"/>
      <c r="C49" s="199"/>
      <c r="D49" s="199"/>
      <c r="E49" s="199"/>
    </row>
    <row r="50" spans="2:5">
      <c r="B50" s="199"/>
      <c r="C50" s="199"/>
      <c r="D50" s="199"/>
      <c r="E50" s="199"/>
    </row>
    <row r="51" spans="2:5">
      <c r="B51" s="199"/>
      <c r="C51" s="199"/>
      <c r="D51" s="199"/>
      <c r="E51" s="199"/>
    </row>
    <row r="52" spans="2:5">
      <c r="B52" s="199"/>
      <c r="C52" s="199"/>
      <c r="D52" s="199"/>
      <c r="E52" s="199"/>
    </row>
    <row r="53" spans="2:5">
      <c r="B53" s="199"/>
      <c r="C53" s="199"/>
      <c r="D53" s="199"/>
      <c r="E53" s="199"/>
    </row>
    <row r="54" spans="2:5">
      <c r="B54" s="199"/>
      <c r="C54" s="199"/>
      <c r="D54" s="199"/>
      <c r="E54" s="199"/>
    </row>
    <row r="55" spans="2:5">
      <c r="B55" s="199"/>
      <c r="C55" s="199"/>
      <c r="D55" s="199"/>
      <c r="E55" s="199"/>
    </row>
    <row r="56" spans="2:5">
      <c r="B56" s="199"/>
      <c r="C56" s="199"/>
      <c r="D56" s="199"/>
      <c r="E56" s="199"/>
    </row>
    <row r="57" spans="2:5">
      <c r="B57" s="199"/>
      <c r="C57" s="199"/>
      <c r="D57" s="199"/>
      <c r="E57" s="199"/>
    </row>
    <row r="58" spans="2:5">
      <c r="B58" s="199"/>
      <c r="C58" s="199"/>
      <c r="D58" s="199"/>
      <c r="E58" s="199"/>
    </row>
    <row r="59" spans="2:5">
      <c r="B59" s="199"/>
      <c r="C59" s="199"/>
      <c r="D59" s="199"/>
      <c r="E59" s="199"/>
    </row>
    <row r="60" spans="2:5">
      <c r="B60" s="199"/>
      <c r="C60" s="199"/>
      <c r="D60" s="199"/>
      <c r="E60" s="199"/>
    </row>
    <row r="61" spans="2:5">
      <c r="B61" s="199"/>
      <c r="C61" s="199"/>
      <c r="D61" s="199"/>
      <c r="E61" s="199"/>
    </row>
    <row r="62" spans="2:5">
      <c r="B62" s="199"/>
      <c r="C62" s="199"/>
      <c r="D62" s="199"/>
      <c r="E62" s="199"/>
    </row>
    <row r="63" spans="2:5">
      <c r="B63" s="199"/>
      <c r="C63" s="199"/>
      <c r="D63" s="199"/>
      <c r="E63" s="199"/>
    </row>
    <row r="64" spans="2:5">
      <c r="B64" s="199"/>
      <c r="C64" s="199"/>
      <c r="D64" s="199"/>
      <c r="E64" s="199"/>
    </row>
    <row r="65" spans="2:5">
      <c r="B65" s="199"/>
      <c r="C65" s="199"/>
      <c r="D65" s="199"/>
      <c r="E65" s="199"/>
    </row>
    <row r="66" spans="2:5">
      <c r="B66" s="199"/>
      <c r="C66" s="199"/>
      <c r="D66" s="199"/>
      <c r="E66" s="199"/>
    </row>
    <row r="67" spans="2:5">
      <c r="B67" s="199"/>
      <c r="C67" s="199"/>
      <c r="D67" s="199"/>
      <c r="E67" s="199"/>
    </row>
    <row r="68" spans="2:5">
      <c r="B68" s="199"/>
      <c r="C68" s="199"/>
      <c r="D68" s="199"/>
      <c r="E68" s="199"/>
    </row>
    <row r="69" spans="2:5">
      <c r="B69" s="199"/>
      <c r="C69" s="199"/>
      <c r="D69" s="199"/>
      <c r="E69" s="199"/>
    </row>
    <row r="70" spans="2:5">
      <c r="B70" s="199"/>
      <c r="C70" s="199"/>
      <c r="D70" s="199"/>
      <c r="E70" s="199"/>
    </row>
    <row r="71" spans="2:5">
      <c r="B71" s="199"/>
      <c r="C71" s="199"/>
      <c r="D71" s="199"/>
      <c r="E71" s="199"/>
    </row>
    <row r="72" spans="2:5">
      <c r="B72" s="199"/>
      <c r="C72" s="199"/>
      <c r="D72" s="199"/>
      <c r="E72" s="199"/>
    </row>
    <row r="73" spans="2:5">
      <c r="B73" s="199"/>
      <c r="C73" s="199"/>
      <c r="D73" s="199"/>
      <c r="E73" s="199"/>
    </row>
    <row r="74" spans="2:5">
      <c r="B74" s="199"/>
      <c r="C74" s="199"/>
      <c r="D74" s="199"/>
      <c r="E74" s="199"/>
    </row>
    <row r="75" spans="2:5">
      <c r="B75" s="199"/>
      <c r="C75" s="199"/>
      <c r="D75" s="199"/>
      <c r="E75" s="199"/>
    </row>
    <row r="76" spans="2:5">
      <c r="B76" s="199"/>
      <c r="C76" s="199"/>
      <c r="D76" s="199"/>
      <c r="E76" s="199"/>
    </row>
    <row r="77" spans="2:5">
      <c r="B77" s="199"/>
      <c r="C77" s="199"/>
      <c r="D77" s="199"/>
      <c r="E77" s="199"/>
    </row>
    <row r="78" spans="2:5">
      <c r="B78" s="199"/>
      <c r="C78" s="199"/>
      <c r="D78" s="199"/>
      <c r="E78" s="199"/>
    </row>
    <row r="79" spans="2:5">
      <c r="B79" s="199"/>
      <c r="C79" s="199"/>
      <c r="D79" s="199"/>
      <c r="E79" s="199"/>
    </row>
    <row r="80" spans="2:5">
      <c r="B80" s="199"/>
      <c r="C80" s="199"/>
      <c r="D80" s="199"/>
      <c r="E80" s="199"/>
    </row>
    <row r="81" spans="2:5">
      <c r="B81" s="199"/>
      <c r="C81" s="199"/>
      <c r="D81" s="199"/>
      <c r="E81" s="199"/>
    </row>
    <row r="82" spans="2:5">
      <c r="B82" s="199"/>
      <c r="C82" s="199"/>
      <c r="D82" s="199"/>
      <c r="E82" s="199"/>
    </row>
    <row r="83" spans="2:5">
      <c r="B83" s="199"/>
      <c r="C83" s="199"/>
      <c r="D83" s="199"/>
      <c r="E83" s="199"/>
    </row>
    <row r="84" spans="2:5">
      <c r="B84" s="199"/>
      <c r="C84" s="199"/>
      <c r="D84" s="199"/>
      <c r="E84" s="199"/>
    </row>
    <row r="85" spans="2:5">
      <c r="B85" s="199"/>
      <c r="C85" s="199"/>
      <c r="D85" s="199"/>
      <c r="E85" s="199"/>
    </row>
    <row r="86" spans="2:5">
      <c r="B86" s="199"/>
      <c r="C86" s="199"/>
      <c r="D86" s="199"/>
      <c r="E86" s="199"/>
    </row>
    <row r="87" spans="2:5">
      <c r="B87" s="199"/>
      <c r="C87" s="199"/>
      <c r="D87" s="199"/>
      <c r="E87" s="199"/>
    </row>
    <row r="88" spans="2:5">
      <c r="B88" s="199"/>
      <c r="C88" s="199"/>
      <c r="D88" s="199"/>
      <c r="E88" s="199"/>
    </row>
    <row r="89" spans="2:5">
      <c r="B89" s="199"/>
      <c r="C89" s="199"/>
      <c r="D89" s="199"/>
      <c r="E89" s="199"/>
    </row>
  </sheetData>
  <mergeCells count="4">
    <mergeCell ref="B4:B5"/>
    <mergeCell ref="C4:C5"/>
    <mergeCell ref="D4:I4"/>
    <mergeCell ref="B2:I2"/>
  </mergeCells>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1FC51-9DD7-4ECE-BCD5-28621C2C2871}">
  <dimension ref="B2:Q87"/>
  <sheetViews>
    <sheetView showGridLines="0" workbookViewId="0">
      <selection activeCell="E5" sqref="E5:E7"/>
    </sheetView>
  </sheetViews>
  <sheetFormatPr baseColWidth="10" defaultColWidth="9" defaultRowHeight="14"/>
  <cols>
    <col min="1" max="1" width="7.59765625" style="271" customWidth="1"/>
    <col min="2" max="2" width="19.3984375" style="271" customWidth="1"/>
    <col min="3" max="3" width="16.796875" style="271" customWidth="1"/>
    <col min="4" max="5" width="12.59765625" style="271" customWidth="1"/>
    <col min="6" max="6" width="13.796875" style="271" customWidth="1"/>
    <col min="7" max="8" width="12.59765625" style="271" customWidth="1"/>
    <col min="9" max="9" width="15" style="271" customWidth="1"/>
    <col min="10" max="10" width="12.59765625" style="271" customWidth="1"/>
    <col min="11" max="11" width="16.59765625" style="271" customWidth="1"/>
    <col min="12" max="12" width="13.59765625" style="271" customWidth="1"/>
    <col min="13" max="14" width="12.59765625" style="271" customWidth="1"/>
    <col min="15" max="15" width="18.59765625" style="271" customWidth="1"/>
    <col min="16" max="17" width="12.59765625" style="271" customWidth="1"/>
    <col min="18" max="256" width="9.19921875" style="271"/>
    <col min="257" max="257" width="7.59765625" style="271" customWidth="1"/>
    <col min="258" max="258" width="19.3984375" style="271" customWidth="1"/>
    <col min="259" max="259" width="16.796875" style="271" customWidth="1"/>
    <col min="260" max="261" width="12.59765625" style="271" customWidth="1"/>
    <col min="262" max="262" width="13.796875" style="271" customWidth="1"/>
    <col min="263" max="264" width="12.59765625" style="271" customWidth="1"/>
    <col min="265" max="265" width="15" style="271" customWidth="1"/>
    <col min="266" max="266" width="12.59765625" style="271" customWidth="1"/>
    <col min="267" max="267" width="16.59765625" style="271" customWidth="1"/>
    <col min="268" max="268" width="13.59765625" style="271" customWidth="1"/>
    <col min="269" max="270" width="12.59765625" style="271" customWidth="1"/>
    <col min="271" max="271" width="18.59765625" style="271" customWidth="1"/>
    <col min="272" max="273" width="12.59765625" style="271" customWidth="1"/>
    <col min="274" max="512" width="9.19921875" style="271"/>
    <col min="513" max="513" width="7.59765625" style="271" customWidth="1"/>
    <col min="514" max="514" width="19.3984375" style="271" customWidth="1"/>
    <col min="515" max="515" width="16.796875" style="271" customWidth="1"/>
    <col min="516" max="517" width="12.59765625" style="271" customWidth="1"/>
    <col min="518" max="518" width="13.796875" style="271" customWidth="1"/>
    <col min="519" max="520" width="12.59765625" style="271" customWidth="1"/>
    <col min="521" max="521" width="15" style="271" customWidth="1"/>
    <col min="522" max="522" width="12.59765625" style="271" customWidth="1"/>
    <col min="523" max="523" width="16.59765625" style="271" customWidth="1"/>
    <col min="524" max="524" width="13.59765625" style="271" customWidth="1"/>
    <col min="525" max="526" width="12.59765625" style="271" customWidth="1"/>
    <col min="527" max="527" width="18.59765625" style="271" customWidth="1"/>
    <col min="528" max="529" width="12.59765625" style="271" customWidth="1"/>
    <col min="530" max="768" width="9.19921875" style="271"/>
    <col min="769" max="769" width="7.59765625" style="271" customWidth="1"/>
    <col min="770" max="770" width="19.3984375" style="271" customWidth="1"/>
    <col min="771" max="771" width="16.796875" style="271" customWidth="1"/>
    <col min="772" max="773" width="12.59765625" style="271" customWidth="1"/>
    <col min="774" max="774" width="13.796875" style="271" customWidth="1"/>
    <col min="775" max="776" width="12.59765625" style="271" customWidth="1"/>
    <col min="777" max="777" width="15" style="271" customWidth="1"/>
    <col min="778" max="778" width="12.59765625" style="271" customWidth="1"/>
    <col min="779" max="779" width="16.59765625" style="271" customWidth="1"/>
    <col min="780" max="780" width="13.59765625" style="271" customWidth="1"/>
    <col min="781" max="782" width="12.59765625" style="271" customWidth="1"/>
    <col min="783" max="783" width="18.59765625" style="271" customWidth="1"/>
    <col min="784" max="785" width="12.59765625" style="271" customWidth="1"/>
    <col min="786" max="1024" width="9.19921875" style="271"/>
    <col min="1025" max="1025" width="7.59765625" style="271" customWidth="1"/>
    <col min="1026" max="1026" width="19.3984375" style="271" customWidth="1"/>
    <col min="1027" max="1027" width="16.796875" style="271" customWidth="1"/>
    <col min="1028" max="1029" width="12.59765625" style="271" customWidth="1"/>
    <col min="1030" max="1030" width="13.796875" style="271" customWidth="1"/>
    <col min="1031" max="1032" width="12.59765625" style="271" customWidth="1"/>
    <col min="1033" max="1033" width="15" style="271" customWidth="1"/>
    <col min="1034" max="1034" width="12.59765625" style="271" customWidth="1"/>
    <col min="1035" max="1035" width="16.59765625" style="271" customWidth="1"/>
    <col min="1036" max="1036" width="13.59765625" style="271" customWidth="1"/>
    <col min="1037" max="1038" width="12.59765625" style="271" customWidth="1"/>
    <col min="1039" max="1039" width="18.59765625" style="271" customWidth="1"/>
    <col min="1040" max="1041" width="12.59765625" style="271" customWidth="1"/>
    <col min="1042" max="1280" width="9.19921875" style="271"/>
    <col min="1281" max="1281" width="7.59765625" style="271" customWidth="1"/>
    <col min="1282" max="1282" width="19.3984375" style="271" customWidth="1"/>
    <col min="1283" max="1283" width="16.796875" style="271" customWidth="1"/>
    <col min="1284" max="1285" width="12.59765625" style="271" customWidth="1"/>
    <col min="1286" max="1286" width="13.796875" style="271" customWidth="1"/>
    <col min="1287" max="1288" width="12.59765625" style="271" customWidth="1"/>
    <col min="1289" max="1289" width="15" style="271" customWidth="1"/>
    <col min="1290" max="1290" width="12.59765625" style="271" customWidth="1"/>
    <col min="1291" max="1291" width="16.59765625" style="271" customWidth="1"/>
    <col min="1292" max="1292" width="13.59765625" style="271" customWidth="1"/>
    <col min="1293" max="1294" width="12.59765625" style="271" customWidth="1"/>
    <col min="1295" max="1295" width="18.59765625" style="271" customWidth="1"/>
    <col min="1296" max="1297" width="12.59765625" style="271" customWidth="1"/>
    <col min="1298" max="1536" width="9.19921875" style="271"/>
    <col min="1537" max="1537" width="7.59765625" style="271" customWidth="1"/>
    <col min="1538" max="1538" width="19.3984375" style="271" customWidth="1"/>
    <col min="1539" max="1539" width="16.796875" style="271" customWidth="1"/>
    <col min="1540" max="1541" width="12.59765625" style="271" customWidth="1"/>
    <col min="1542" max="1542" width="13.796875" style="271" customWidth="1"/>
    <col min="1543" max="1544" width="12.59765625" style="271" customWidth="1"/>
    <col min="1545" max="1545" width="15" style="271" customWidth="1"/>
    <col min="1546" max="1546" width="12.59765625" style="271" customWidth="1"/>
    <col min="1547" max="1547" width="16.59765625" style="271" customWidth="1"/>
    <col min="1548" max="1548" width="13.59765625" style="271" customWidth="1"/>
    <col min="1549" max="1550" width="12.59765625" style="271" customWidth="1"/>
    <col min="1551" max="1551" width="18.59765625" style="271" customWidth="1"/>
    <col min="1552" max="1553" width="12.59765625" style="271" customWidth="1"/>
    <col min="1554" max="1792" width="9.19921875" style="271"/>
    <col min="1793" max="1793" width="7.59765625" style="271" customWidth="1"/>
    <col min="1794" max="1794" width="19.3984375" style="271" customWidth="1"/>
    <col min="1795" max="1795" width="16.796875" style="271" customWidth="1"/>
    <col min="1796" max="1797" width="12.59765625" style="271" customWidth="1"/>
    <col min="1798" max="1798" width="13.796875" style="271" customWidth="1"/>
    <col min="1799" max="1800" width="12.59765625" style="271" customWidth="1"/>
    <col min="1801" max="1801" width="15" style="271" customWidth="1"/>
    <col min="1802" max="1802" width="12.59765625" style="271" customWidth="1"/>
    <col min="1803" max="1803" width="16.59765625" style="271" customWidth="1"/>
    <col min="1804" max="1804" width="13.59765625" style="271" customWidth="1"/>
    <col min="1805" max="1806" width="12.59765625" style="271" customWidth="1"/>
    <col min="1807" max="1807" width="18.59765625" style="271" customWidth="1"/>
    <col min="1808" max="1809" width="12.59765625" style="271" customWidth="1"/>
    <col min="1810" max="2048" width="9.19921875" style="271"/>
    <col min="2049" max="2049" width="7.59765625" style="271" customWidth="1"/>
    <col min="2050" max="2050" width="19.3984375" style="271" customWidth="1"/>
    <col min="2051" max="2051" width="16.796875" style="271" customWidth="1"/>
    <col min="2052" max="2053" width="12.59765625" style="271" customWidth="1"/>
    <col min="2054" max="2054" width="13.796875" style="271" customWidth="1"/>
    <col min="2055" max="2056" width="12.59765625" style="271" customWidth="1"/>
    <col min="2057" max="2057" width="15" style="271" customWidth="1"/>
    <col min="2058" max="2058" width="12.59765625" style="271" customWidth="1"/>
    <col min="2059" max="2059" width="16.59765625" style="271" customWidth="1"/>
    <col min="2060" max="2060" width="13.59765625" style="271" customWidth="1"/>
    <col min="2061" max="2062" width="12.59765625" style="271" customWidth="1"/>
    <col min="2063" max="2063" width="18.59765625" style="271" customWidth="1"/>
    <col min="2064" max="2065" width="12.59765625" style="271" customWidth="1"/>
    <col min="2066" max="2304" width="9.19921875" style="271"/>
    <col min="2305" max="2305" width="7.59765625" style="271" customWidth="1"/>
    <col min="2306" max="2306" width="19.3984375" style="271" customWidth="1"/>
    <col min="2307" max="2307" width="16.796875" style="271" customWidth="1"/>
    <col min="2308" max="2309" width="12.59765625" style="271" customWidth="1"/>
    <col min="2310" max="2310" width="13.796875" style="271" customWidth="1"/>
    <col min="2311" max="2312" width="12.59765625" style="271" customWidth="1"/>
    <col min="2313" max="2313" width="15" style="271" customWidth="1"/>
    <col min="2314" max="2314" width="12.59765625" style="271" customWidth="1"/>
    <col min="2315" max="2315" width="16.59765625" style="271" customWidth="1"/>
    <col min="2316" max="2316" width="13.59765625" style="271" customWidth="1"/>
    <col min="2317" max="2318" width="12.59765625" style="271" customWidth="1"/>
    <col min="2319" max="2319" width="18.59765625" style="271" customWidth="1"/>
    <col min="2320" max="2321" width="12.59765625" style="271" customWidth="1"/>
    <col min="2322" max="2560" width="9.19921875" style="271"/>
    <col min="2561" max="2561" width="7.59765625" style="271" customWidth="1"/>
    <col min="2562" max="2562" width="19.3984375" style="271" customWidth="1"/>
    <col min="2563" max="2563" width="16.796875" style="271" customWidth="1"/>
    <col min="2564" max="2565" width="12.59765625" style="271" customWidth="1"/>
    <col min="2566" max="2566" width="13.796875" style="271" customWidth="1"/>
    <col min="2567" max="2568" width="12.59765625" style="271" customWidth="1"/>
    <col min="2569" max="2569" width="15" style="271" customWidth="1"/>
    <col min="2570" max="2570" width="12.59765625" style="271" customWidth="1"/>
    <col min="2571" max="2571" width="16.59765625" style="271" customWidth="1"/>
    <col min="2572" max="2572" width="13.59765625" style="271" customWidth="1"/>
    <col min="2573" max="2574" width="12.59765625" style="271" customWidth="1"/>
    <col min="2575" max="2575" width="18.59765625" style="271" customWidth="1"/>
    <col min="2576" max="2577" width="12.59765625" style="271" customWidth="1"/>
    <col min="2578" max="2816" width="9.19921875" style="271"/>
    <col min="2817" max="2817" width="7.59765625" style="271" customWidth="1"/>
    <col min="2818" max="2818" width="19.3984375" style="271" customWidth="1"/>
    <col min="2819" max="2819" width="16.796875" style="271" customWidth="1"/>
    <col min="2820" max="2821" width="12.59765625" style="271" customWidth="1"/>
    <col min="2822" max="2822" width="13.796875" style="271" customWidth="1"/>
    <col min="2823" max="2824" width="12.59765625" style="271" customWidth="1"/>
    <col min="2825" max="2825" width="15" style="271" customWidth="1"/>
    <col min="2826" max="2826" width="12.59765625" style="271" customWidth="1"/>
    <col min="2827" max="2827" width="16.59765625" style="271" customWidth="1"/>
    <col min="2828" max="2828" width="13.59765625" style="271" customWidth="1"/>
    <col min="2829" max="2830" width="12.59765625" style="271" customWidth="1"/>
    <col min="2831" max="2831" width="18.59765625" style="271" customWidth="1"/>
    <col min="2832" max="2833" width="12.59765625" style="271" customWidth="1"/>
    <col min="2834" max="3072" width="9.19921875" style="271"/>
    <col min="3073" max="3073" width="7.59765625" style="271" customWidth="1"/>
    <col min="3074" max="3074" width="19.3984375" style="271" customWidth="1"/>
    <col min="3075" max="3075" width="16.796875" style="271" customWidth="1"/>
    <col min="3076" max="3077" width="12.59765625" style="271" customWidth="1"/>
    <col min="3078" max="3078" width="13.796875" style="271" customWidth="1"/>
    <col min="3079" max="3080" width="12.59765625" style="271" customWidth="1"/>
    <col min="3081" max="3081" width="15" style="271" customWidth="1"/>
    <col min="3082" max="3082" width="12.59765625" style="271" customWidth="1"/>
    <col min="3083" max="3083" width="16.59765625" style="271" customWidth="1"/>
    <col min="3084" max="3084" width="13.59765625" style="271" customWidth="1"/>
    <col min="3085" max="3086" width="12.59765625" style="271" customWidth="1"/>
    <col min="3087" max="3087" width="18.59765625" style="271" customWidth="1"/>
    <col min="3088" max="3089" width="12.59765625" style="271" customWidth="1"/>
    <col min="3090" max="3328" width="9.19921875" style="271"/>
    <col min="3329" max="3329" width="7.59765625" style="271" customWidth="1"/>
    <col min="3330" max="3330" width="19.3984375" style="271" customWidth="1"/>
    <col min="3331" max="3331" width="16.796875" style="271" customWidth="1"/>
    <col min="3332" max="3333" width="12.59765625" style="271" customWidth="1"/>
    <col min="3334" max="3334" width="13.796875" style="271" customWidth="1"/>
    <col min="3335" max="3336" width="12.59765625" style="271" customWidth="1"/>
    <col min="3337" max="3337" width="15" style="271" customWidth="1"/>
    <col min="3338" max="3338" width="12.59765625" style="271" customWidth="1"/>
    <col min="3339" max="3339" width="16.59765625" style="271" customWidth="1"/>
    <col min="3340" max="3340" width="13.59765625" style="271" customWidth="1"/>
    <col min="3341" max="3342" width="12.59765625" style="271" customWidth="1"/>
    <col min="3343" max="3343" width="18.59765625" style="271" customWidth="1"/>
    <col min="3344" max="3345" width="12.59765625" style="271" customWidth="1"/>
    <col min="3346" max="3584" width="9.19921875" style="271"/>
    <col min="3585" max="3585" width="7.59765625" style="271" customWidth="1"/>
    <col min="3586" max="3586" width="19.3984375" style="271" customWidth="1"/>
    <col min="3587" max="3587" width="16.796875" style="271" customWidth="1"/>
    <col min="3588" max="3589" width="12.59765625" style="271" customWidth="1"/>
    <col min="3590" max="3590" width="13.796875" style="271" customWidth="1"/>
    <col min="3591" max="3592" width="12.59765625" style="271" customWidth="1"/>
    <col min="3593" max="3593" width="15" style="271" customWidth="1"/>
    <col min="3594" max="3594" width="12.59765625" style="271" customWidth="1"/>
    <col min="3595" max="3595" width="16.59765625" style="271" customWidth="1"/>
    <col min="3596" max="3596" width="13.59765625" style="271" customWidth="1"/>
    <col min="3597" max="3598" width="12.59765625" style="271" customWidth="1"/>
    <col min="3599" max="3599" width="18.59765625" style="271" customWidth="1"/>
    <col min="3600" max="3601" width="12.59765625" style="271" customWidth="1"/>
    <col min="3602" max="3840" width="9.19921875" style="271"/>
    <col min="3841" max="3841" width="7.59765625" style="271" customWidth="1"/>
    <col min="3842" max="3842" width="19.3984375" style="271" customWidth="1"/>
    <col min="3843" max="3843" width="16.796875" style="271" customWidth="1"/>
    <col min="3844" max="3845" width="12.59765625" style="271" customWidth="1"/>
    <col min="3846" max="3846" width="13.796875" style="271" customWidth="1"/>
    <col min="3847" max="3848" width="12.59765625" style="271" customWidth="1"/>
    <col min="3849" max="3849" width="15" style="271" customWidth="1"/>
    <col min="3850" max="3850" width="12.59765625" style="271" customWidth="1"/>
    <col min="3851" max="3851" width="16.59765625" style="271" customWidth="1"/>
    <col min="3852" max="3852" width="13.59765625" style="271" customWidth="1"/>
    <col min="3853" max="3854" width="12.59765625" style="271" customWidth="1"/>
    <col min="3855" max="3855" width="18.59765625" style="271" customWidth="1"/>
    <col min="3856" max="3857" width="12.59765625" style="271" customWidth="1"/>
    <col min="3858" max="4096" width="9.19921875" style="271"/>
    <col min="4097" max="4097" width="7.59765625" style="271" customWidth="1"/>
    <col min="4098" max="4098" width="19.3984375" style="271" customWidth="1"/>
    <col min="4099" max="4099" width="16.796875" style="271" customWidth="1"/>
    <col min="4100" max="4101" width="12.59765625" style="271" customWidth="1"/>
    <col min="4102" max="4102" width="13.796875" style="271" customWidth="1"/>
    <col min="4103" max="4104" width="12.59765625" style="271" customWidth="1"/>
    <col min="4105" max="4105" width="15" style="271" customWidth="1"/>
    <col min="4106" max="4106" width="12.59765625" style="271" customWidth="1"/>
    <col min="4107" max="4107" width="16.59765625" style="271" customWidth="1"/>
    <col min="4108" max="4108" width="13.59765625" style="271" customWidth="1"/>
    <col min="4109" max="4110" width="12.59765625" style="271" customWidth="1"/>
    <col min="4111" max="4111" width="18.59765625" style="271" customWidth="1"/>
    <col min="4112" max="4113" width="12.59765625" style="271" customWidth="1"/>
    <col min="4114" max="4352" width="9.19921875" style="271"/>
    <col min="4353" max="4353" width="7.59765625" style="271" customWidth="1"/>
    <col min="4354" max="4354" width="19.3984375" style="271" customWidth="1"/>
    <col min="4355" max="4355" width="16.796875" style="271" customWidth="1"/>
    <col min="4356" max="4357" width="12.59765625" style="271" customWidth="1"/>
    <col min="4358" max="4358" width="13.796875" style="271" customWidth="1"/>
    <col min="4359" max="4360" width="12.59765625" style="271" customWidth="1"/>
    <col min="4361" max="4361" width="15" style="271" customWidth="1"/>
    <col min="4362" max="4362" width="12.59765625" style="271" customWidth="1"/>
    <col min="4363" max="4363" width="16.59765625" style="271" customWidth="1"/>
    <col min="4364" max="4364" width="13.59765625" style="271" customWidth="1"/>
    <col min="4365" max="4366" width="12.59765625" style="271" customWidth="1"/>
    <col min="4367" max="4367" width="18.59765625" style="271" customWidth="1"/>
    <col min="4368" max="4369" width="12.59765625" style="271" customWidth="1"/>
    <col min="4370" max="4608" width="9.19921875" style="271"/>
    <col min="4609" max="4609" width="7.59765625" style="271" customWidth="1"/>
    <col min="4610" max="4610" width="19.3984375" style="271" customWidth="1"/>
    <col min="4611" max="4611" width="16.796875" style="271" customWidth="1"/>
    <col min="4612" max="4613" width="12.59765625" style="271" customWidth="1"/>
    <col min="4614" max="4614" width="13.796875" style="271" customWidth="1"/>
    <col min="4615" max="4616" width="12.59765625" style="271" customWidth="1"/>
    <col min="4617" max="4617" width="15" style="271" customWidth="1"/>
    <col min="4618" max="4618" width="12.59765625" style="271" customWidth="1"/>
    <col min="4619" max="4619" width="16.59765625" style="271" customWidth="1"/>
    <col min="4620" max="4620" width="13.59765625" style="271" customWidth="1"/>
    <col min="4621" max="4622" width="12.59765625" style="271" customWidth="1"/>
    <col min="4623" max="4623" width="18.59765625" style="271" customWidth="1"/>
    <col min="4624" max="4625" width="12.59765625" style="271" customWidth="1"/>
    <col min="4626" max="4864" width="9.19921875" style="271"/>
    <col min="4865" max="4865" width="7.59765625" style="271" customWidth="1"/>
    <col min="4866" max="4866" width="19.3984375" style="271" customWidth="1"/>
    <col min="4867" max="4867" width="16.796875" style="271" customWidth="1"/>
    <col min="4868" max="4869" width="12.59765625" style="271" customWidth="1"/>
    <col min="4870" max="4870" width="13.796875" style="271" customWidth="1"/>
    <col min="4871" max="4872" width="12.59765625" style="271" customWidth="1"/>
    <col min="4873" max="4873" width="15" style="271" customWidth="1"/>
    <col min="4874" max="4874" width="12.59765625" style="271" customWidth="1"/>
    <col min="4875" max="4875" width="16.59765625" style="271" customWidth="1"/>
    <col min="4876" max="4876" width="13.59765625" style="271" customWidth="1"/>
    <col min="4877" max="4878" width="12.59765625" style="271" customWidth="1"/>
    <col min="4879" max="4879" width="18.59765625" style="271" customWidth="1"/>
    <col min="4880" max="4881" width="12.59765625" style="271" customWidth="1"/>
    <col min="4882" max="5120" width="9.19921875" style="271"/>
    <col min="5121" max="5121" width="7.59765625" style="271" customWidth="1"/>
    <col min="5122" max="5122" width="19.3984375" style="271" customWidth="1"/>
    <col min="5123" max="5123" width="16.796875" style="271" customWidth="1"/>
    <col min="5124" max="5125" width="12.59765625" style="271" customWidth="1"/>
    <col min="5126" max="5126" width="13.796875" style="271" customWidth="1"/>
    <col min="5127" max="5128" width="12.59765625" style="271" customWidth="1"/>
    <col min="5129" max="5129" width="15" style="271" customWidth="1"/>
    <col min="5130" max="5130" width="12.59765625" style="271" customWidth="1"/>
    <col min="5131" max="5131" width="16.59765625" style="271" customWidth="1"/>
    <col min="5132" max="5132" width="13.59765625" style="271" customWidth="1"/>
    <col min="5133" max="5134" width="12.59765625" style="271" customWidth="1"/>
    <col min="5135" max="5135" width="18.59765625" style="271" customWidth="1"/>
    <col min="5136" max="5137" width="12.59765625" style="271" customWidth="1"/>
    <col min="5138" max="5376" width="9.19921875" style="271"/>
    <col min="5377" max="5377" width="7.59765625" style="271" customWidth="1"/>
    <col min="5378" max="5378" width="19.3984375" style="271" customWidth="1"/>
    <col min="5379" max="5379" width="16.796875" style="271" customWidth="1"/>
    <col min="5380" max="5381" width="12.59765625" style="271" customWidth="1"/>
    <col min="5382" max="5382" width="13.796875" style="271" customWidth="1"/>
    <col min="5383" max="5384" width="12.59765625" style="271" customWidth="1"/>
    <col min="5385" max="5385" width="15" style="271" customWidth="1"/>
    <col min="5386" max="5386" width="12.59765625" style="271" customWidth="1"/>
    <col min="5387" max="5387" width="16.59765625" style="271" customWidth="1"/>
    <col min="5388" max="5388" width="13.59765625" style="271" customWidth="1"/>
    <col min="5389" max="5390" width="12.59765625" style="271" customWidth="1"/>
    <col min="5391" max="5391" width="18.59765625" style="271" customWidth="1"/>
    <col min="5392" max="5393" width="12.59765625" style="271" customWidth="1"/>
    <col min="5394" max="5632" width="9.19921875" style="271"/>
    <col min="5633" max="5633" width="7.59765625" style="271" customWidth="1"/>
    <col min="5634" max="5634" width="19.3984375" style="271" customWidth="1"/>
    <col min="5635" max="5635" width="16.796875" style="271" customWidth="1"/>
    <col min="5636" max="5637" width="12.59765625" style="271" customWidth="1"/>
    <col min="5638" max="5638" width="13.796875" style="271" customWidth="1"/>
    <col min="5639" max="5640" width="12.59765625" style="271" customWidth="1"/>
    <col min="5641" max="5641" width="15" style="271" customWidth="1"/>
    <col min="5642" max="5642" width="12.59765625" style="271" customWidth="1"/>
    <col min="5643" max="5643" width="16.59765625" style="271" customWidth="1"/>
    <col min="5644" max="5644" width="13.59765625" style="271" customWidth="1"/>
    <col min="5645" max="5646" width="12.59765625" style="271" customWidth="1"/>
    <col min="5647" max="5647" width="18.59765625" style="271" customWidth="1"/>
    <col min="5648" max="5649" width="12.59765625" style="271" customWidth="1"/>
    <col min="5650" max="5888" width="9.19921875" style="271"/>
    <col min="5889" max="5889" width="7.59765625" style="271" customWidth="1"/>
    <col min="5890" max="5890" width="19.3984375" style="271" customWidth="1"/>
    <col min="5891" max="5891" width="16.796875" style="271" customWidth="1"/>
    <col min="5892" max="5893" width="12.59765625" style="271" customWidth="1"/>
    <col min="5894" max="5894" width="13.796875" style="271" customWidth="1"/>
    <col min="5895" max="5896" width="12.59765625" style="271" customWidth="1"/>
    <col min="5897" max="5897" width="15" style="271" customWidth="1"/>
    <col min="5898" max="5898" width="12.59765625" style="271" customWidth="1"/>
    <col min="5899" max="5899" width="16.59765625" style="271" customWidth="1"/>
    <col min="5900" max="5900" width="13.59765625" style="271" customWidth="1"/>
    <col min="5901" max="5902" width="12.59765625" style="271" customWidth="1"/>
    <col min="5903" max="5903" width="18.59765625" style="271" customWidth="1"/>
    <col min="5904" max="5905" width="12.59765625" style="271" customWidth="1"/>
    <col min="5906" max="6144" width="9.19921875" style="271"/>
    <col min="6145" max="6145" width="7.59765625" style="271" customWidth="1"/>
    <col min="6146" max="6146" width="19.3984375" style="271" customWidth="1"/>
    <col min="6147" max="6147" width="16.796875" style="271" customWidth="1"/>
    <col min="6148" max="6149" width="12.59765625" style="271" customWidth="1"/>
    <col min="6150" max="6150" width="13.796875" style="271" customWidth="1"/>
    <col min="6151" max="6152" width="12.59765625" style="271" customWidth="1"/>
    <col min="6153" max="6153" width="15" style="271" customWidth="1"/>
    <col min="6154" max="6154" width="12.59765625" style="271" customWidth="1"/>
    <col min="6155" max="6155" width="16.59765625" style="271" customWidth="1"/>
    <col min="6156" max="6156" width="13.59765625" style="271" customWidth="1"/>
    <col min="6157" max="6158" width="12.59765625" style="271" customWidth="1"/>
    <col min="6159" max="6159" width="18.59765625" style="271" customWidth="1"/>
    <col min="6160" max="6161" width="12.59765625" style="271" customWidth="1"/>
    <col min="6162" max="6400" width="9.19921875" style="271"/>
    <col min="6401" max="6401" width="7.59765625" style="271" customWidth="1"/>
    <col min="6402" max="6402" width="19.3984375" style="271" customWidth="1"/>
    <col min="6403" max="6403" width="16.796875" style="271" customWidth="1"/>
    <col min="6404" max="6405" width="12.59765625" style="271" customWidth="1"/>
    <col min="6406" max="6406" width="13.796875" style="271" customWidth="1"/>
    <col min="6407" max="6408" width="12.59765625" style="271" customWidth="1"/>
    <col min="6409" max="6409" width="15" style="271" customWidth="1"/>
    <col min="6410" max="6410" width="12.59765625" style="271" customWidth="1"/>
    <col min="6411" max="6411" width="16.59765625" style="271" customWidth="1"/>
    <col min="6412" max="6412" width="13.59765625" style="271" customWidth="1"/>
    <col min="6413" max="6414" width="12.59765625" style="271" customWidth="1"/>
    <col min="6415" max="6415" width="18.59765625" style="271" customWidth="1"/>
    <col min="6416" max="6417" width="12.59765625" style="271" customWidth="1"/>
    <col min="6418" max="6656" width="9.19921875" style="271"/>
    <col min="6657" max="6657" width="7.59765625" style="271" customWidth="1"/>
    <col min="6658" max="6658" width="19.3984375" style="271" customWidth="1"/>
    <col min="6659" max="6659" width="16.796875" style="271" customWidth="1"/>
    <col min="6660" max="6661" width="12.59765625" style="271" customWidth="1"/>
    <col min="6662" max="6662" width="13.796875" style="271" customWidth="1"/>
    <col min="6663" max="6664" width="12.59765625" style="271" customWidth="1"/>
    <col min="6665" max="6665" width="15" style="271" customWidth="1"/>
    <col min="6666" max="6666" width="12.59765625" style="271" customWidth="1"/>
    <col min="6667" max="6667" width="16.59765625" style="271" customWidth="1"/>
    <col min="6668" max="6668" width="13.59765625" style="271" customWidth="1"/>
    <col min="6669" max="6670" width="12.59765625" style="271" customWidth="1"/>
    <col min="6671" max="6671" width="18.59765625" style="271" customWidth="1"/>
    <col min="6672" max="6673" width="12.59765625" style="271" customWidth="1"/>
    <col min="6674" max="6912" width="9.19921875" style="271"/>
    <col min="6913" max="6913" width="7.59765625" style="271" customWidth="1"/>
    <col min="6914" max="6914" width="19.3984375" style="271" customWidth="1"/>
    <col min="6915" max="6915" width="16.796875" style="271" customWidth="1"/>
    <col min="6916" max="6917" width="12.59765625" style="271" customWidth="1"/>
    <col min="6918" max="6918" width="13.796875" style="271" customWidth="1"/>
    <col min="6919" max="6920" width="12.59765625" style="271" customWidth="1"/>
    <col min="6921" max="6921" width="15" style="271" customWidth="1"/>
    <col min="6922" max="6922" width="12.59765625" style="271" customWidth="1"/>
    <col min="6923" max="6923" width="16.59765625" style="271" customWidth="1"/>
    <col min="6924" max="6924" width="13.59765625" style="271" customWidth="1"/>
    <col min="6925" max="6926" width="12.59765625" style="271" customWidth="1"/>
    <col min="6927" max="6927" width="18.59765625" style="271" customWidth="1"/>
    <col min="6928" max="6929" width="12.59765625" style="271" customWidth="1"/>
    <col min="6930" max="7168" width="9.19921875" style="271"/>
    <col min="7169" max="7169" width="7.59765625" style="271" customWidth="1"/>
    <col min="7170" max="7170" width="19.3984375" style="271" customWidth="1"/>
    <col min="7171" max="7171" width="16.796875" style="271" customWidth="1"/>
    <col min="7172" max="7173" width="12.59765625" style="271" customWidth="1"/>
    <col min="7174" max="7174" width="13.796875" style="271" customWidth="1"/>
    <col min="7175" max="7176" width="12.59765625" style="271" customWidth="1"/>
    <col min="7177" max="7177" width="15" style="271" customWidth="1"/>
    <col min="7178" max="7178" width="12.59765625" style="271" customWidth="1"/>
    <col min="7179" max="7179" width="16.59765625" style="271" customWidth="1"/>
    <col min="7180" max="7180" width="13.59765625" style="271" customWidth="1"/>
    <col min="7181" max="7182" width="12.59765625" style="271" customWidth="1"/>
    <col min="7183" max="7183" width="18.59765625" style="271" customWidth="1"/>
    <col min="7184" max="7185" width="12.59765625" style="271" customWidth="1"/>
    <col min="7186" max="7424" width="9.19921875" style="271"/>
    <col min="7425" max="7425" width="7.59765625" style="271" customWidth="1"/>
    <col min="7426" max="7426" width="19.3984375" style="271" customWidth="1"/>
    <col min="7427" max="7427" width="16.796875" style="271" customWidth="1"/>
    <col min="7428" max="7429" width="12.59765625" style="271" customWidth="1"/>
    <col min="7430" max="7430" width="13.796875" style="271" customWidth="1"/>
    <col min="7431" max="7432" width="12.59765625" style="271" customWidth="1"/>
    <col min="7433" max="7433" width="15" style="271" customWidth="1"/>
    <col min="7434" max="7434" width="12.59765625" style="271" customWidth="1"/>
    <col min="7435" max="7435" width="16.59765625" style="271" customWidth="1"/>
    <col min="7436" max="7436" width="13.59765625" style="271" customWidth="1"/>
    <col min="7437" max="7438" width="12.59765625" style="271" customWidth="1"/>
    <col min="7439" max="7439" width="18.59765625" style="271" customWidth="1"/>
    <col min="7440" max="7441" width="12.59765625" style="271" customWidth="1"/>
    <col min="7442" max="7680" width="9.19921875" style="271"/>
    <col min="7681" max="7681" width="7.59765625" style="271" customWidth="1"/>
    <col min="7682" max="7682" width="19.3984375" style="271" customWidth="1"/>
    <col min="7683" max="7683" width="16.796875" style="271" customWidth="1"/>
    <col min="7684" max="7685" width="12.59765625" style="271" customWidth="1"/>
    <col min="7686" max="7686" width="13.796875" style="271" customWidth="1"/>
    <col min="7687" max="7688" width="12.59765625" style="271" customWidth="1"/>
    <col min="7689" max="7689" width="15" style="271" customWidth="1"/>
    <col min="7690" max="7690" width="12.59765625" style="271" customWidth="1"/>
    <col min="7691" max="7691" width="16.59765625" style="271" customWidth="1"/>
    <col min="7692" max="7692" width="13.59765625" style="271" customWidth="1"/>
    <col min="7693" max="7694" width="12.59765625" style="271" customWidth="1"/>
    <col min="7695" max="7695" width="18.59765625" style="271" customWidth="1"/>
    <col min="7696" max="7697" width="12.59765625" style="271" customWidth="1"/>
    <col min="7698" max="7936" width="9.19921875" style="271"/>
    <col min="7937" max="7937" width="7.59765625" style="271" customWidth="1"/>
    <col min="7938" max="7938" width="19.3984375" style="271" customWidth="1"/>
    <col min="7939" max="7939" width="16.796875" style="271" customWidth="1"/>
    <col min="7940" max="7941" width="12.59765625" style="271" customWidth="1"/>
    <col min="7942" max="7942" width="13.796875" style="271" customWidth="1"/>
    <col min="7943" max="7944" width="12.59765625" style="271" customWidth="1"/>
    <col min="7945" max="7945" width="15" style="271" customWidth="1"/>
    <col min="7946" max="7946" width="12.59765625" style="271" customWidth="1"/>
    <col min="7947" max="7947" width="16.59765625" style="271" customWidth="1"/>
    <col min="7948" max="7948" width="13.59765625" style="271" customWidth="1"/>
    <col min="7949" max="7950" width="12.59765625" style="271" customWidth="1"/>
    <col min="7951" max="7951" width="18.59765625" style="271" customWidth="1"/>
    <col min="7952" max="7953" width="12.59765625" style="271" customWidth="1"/>
    <col min="7954" max="8192" width="9.19921875" style="271"/>
    <col min="8193" max="8193" width="7.59765625" style="271" customWidth="1"/>
    <col min="8194" max="8194" width="19.3984375" style="271" customWidth="1"/>
    <col min="8195" max="8195" width="16.796875" style="271" customWidth="1"/>
    <col min="8196" max="8197" width="12.59765625" style="271" customWidth="1"/>
    <col min="8198" max="8198" width="13.796875" style="271" customWidth="1"/>
    <col min="8199" max="8200" width="12.59765625" style="271" customWidth="1"/>
    <col min="8201" max="8201" width="15" style="271" customWidth="1"/>
    <col min="8202" max="8202" width="12.59765625" style="271" customWidth="1"/>
    <col min="8203" max="8203" width="16.59765625" style="271" customWidth="1"/>
    <col min="8204" max="8204" width="13.59765625" style="271" customWidth="1"/>
    <col min="8205" max="8206" width="12.59765625" style="271" customWidth="1"/>
    <col min="8207" max="8207" width="18.59765625" style="271" customWidth="1"/>
    <col min="8208" max="8209" width="12.59765625" style="271" customWidth="1"/>
    <col min="8210" max="8448" width="9.19921875" style="271"/>
    <col min="8449" max="8449" width="7.59765625" style="271" customWidth="1"/>
    <col min="8450" max="8450" width="19.3984375" style="271" customWidth="1"/>
    <col min="8451" max="8451" width="16.796875" style="271" customWidth="1"/>
    <col min="8452" max="8453" width="12.59765625" style="271" customWidth="1"/>
    <col min="8454" max="8454" width="13.796875" style="271" customWidth="1"/>
    <col min="8455" max="8456" width="12.59765625" style="271" customWidth="1"/>
    <col min="8457" max="8457" width="15" style="271" customWidth="1"/>
    <col min="8458" max="8458" width="12.59765625" style="271" customWidth="1"/>
    <col min="8459" max="8459" width="16.59765625" style="271" customWidth="1"/>
    <col min="8460" max="8460" width="13.59765625" style="271" customWidth="1"/>
    <col min="8461" max="8462" width="12.59765625" style="271" customWidth="1"/>
    <col min="8463" max="8463" width="18.59765625" style="271" customWidth="1"/>
    <col min="8464" max="8465" width="12.59765625" style="271" customWidth="1"/>
    <col min="8466" max="8704" width="9.19921875" style="271"/>
    <col min="8705" max="8705" width="7.59765625" style="271" customWidth="1"/>
    <col min="8706" max="8706" width="19.3984375" style="271" customWidth="1"/>
    <col min="8707" max="8707" width="16.796875" style="271" customWidth="1"/>
    <col min="8708" max="8709" width="12.59765625" style="271" customWidth="1"/>
    <col min="8710" max="8710" width="13.796875" style="271" customWidth="1"/>
    <col min="8711" max="8712" width="12.59765625" style="271" customWidth="1"/>
    <col min="8713" max="8713" width="15" style="271" customWidth="1"/>
    <col min="8714" max="8714" width="12.59765625" style="271" customWidth="1"/>
    <col min="8715" max="8715" width="16.59765625" style="271" customWidth="1"/>
    <col min="8716" max="8716" width="13.59765625" style="271" customWidth="1"/>
    <col min="8717" max="8718" width="12.59765625" style="271" customWidth="1"/>
    <col min="8719" max="8719" width="18.59765625" style="271" customWidth="1"/>
    <col min="8720" max="8721" width="12.59765625" style="271" customWidth="1"/>
    <col min="8722" max="8960" width="9.19921875" style="271"/>
    <col min="8961" max="8961" width="7.59765625" style="271" customWidth="1"/>
    <col min="8962" max="8962" width="19.3984375" style="271" customWidth="1"/>
    <col min="8963" max="8963" width="16.796875" style="271" customWidth="1"/>
    <col min="8964" max="8965" width="12.59765625" style="271" customWidth="1"/>
    <col min="8966" max="8966" width="13.796875" style="271" customWidth="1"/>
    <col min="8967" max="8968" width="12.59765625" style="271" customWidth="1"/>
    <col min="8969" max="8969" width="15" style="271" customWidth="1"/>
    <col min="8970" max="8970" width="12.59765625" style="271" customWidth="1"/>
    <col min="8971" max="8971" width="16.59765625" style="271" customWidth="1"/>
    <col min="8972" max="8972" width="13.59765625" style="271" customWidth="1"/>
    <col min="8973" max="8974" width="12.59765625" style="271" customWidth="1"/>
    <col min="8975" max="8975" width="18.59765625" style="271" customWidth="1"/>
    <col min="8976" max="8977" width="12.59765625" style="271" customWidth="1"/>
    <col min="8978" max="9216" width="9.19921875" style="271"/>
    <col min="9217" max="9217" width="7.59765625" style="271" customWidth="1"/>
    <col min="9218" max="9218" width="19.3984375" style="271" customWidth="1"/>
    <col min="9219" max="9219" width="16.796875" style="271" customWidth="1"/>
    <col min="9220" max="9221" width="12.59765625" style="271" customWidth="1"/>
    <col min="9222" max="9222" width="13.796875" style="271" customWidth="1"/>
    <col min="9223" max="9224" width="12.59765625" style="271" customWidth="1"/>
    <col min="9225" max="9225" width="15" style="271" customWidth="1"/>
    <col min="9226" max="9226" width="12.59765625" style="271" customWidth="1"/>
    <col min="9227" max="9227" width="16.59765625" style="271" customWidth="1"/>
    <col min="9228" max="9228" width="13.59765625" style="271" customWidth="1"/>
    <col min="9229" max="9230" width="12.59765625" style="271" customWidth="1"/>
    <col min="9231" max="9231" width="18.59765625" style="271" customWidth="1"/>
    <col min="9232" max="9233" width="12.59765625" style="271" customWidth="1"/>
    <col min="9234" max="9472" width="9.19921875" style="271"/>
    <col min="9473" max="9473" width="7.59765625" style="271" customWidth="1"/>
    <col min="9474" max="9474" width="19.3984375" style="271" customWidth="1"/>
    <col min="9475" max="9475" width="16.796875" style="271" customWidth="1"/>
    <col min="9476" max="9477" width="12.59765625" style="271" customWidth="1"/>
    <col min="9478" max="9478" width="13.796875" style="271" customWidth="1"/>
    <col min="9479" max="9480" width="12.59765625" style="271" customWidth="1"/>
    <col min="9481" max="9481" width="15" style="271" customWidth="1"/>
    <col min="9482" max="9482" width="12.59765625" style="271" customWidth="1"/>
    <col min="9483" max="9483" width="16.59765625" style="271" customWidth="1"/>
    <col min="9484" max="9484" width="13.59765625" style="271" customWidth="1"/>
    <col min="9485" max="9486" width="12.59765625" style="271" customWidth="1"/>
    <col min="9487" max="9487" width="18.59765625" style="271" customWidth="1"/>
    <col min="9488" max="9489" width="12.59765625" style="271" customWidth="1"/>
    <col min="9490" max="9728" width="9.19921875" style="271"/>
    <col min="9729" max="9729" width="7.59765625" style="271" customWidth="1"/>
    <col min="9730" max="9730" width="19.3984375" style="271" customWidth="1"/>
    <col min="9731" max="9731" width="16.796875" style="271" customWidth="1"/>
    <col min="9732" max="9733" width="12.59765625" style="271" customWidth="1"/>
    <col min="9734" max="9734" width="13.796875" style="271" customWidth="1"/>
    <col min="9735" max="9736" width="12.59765625" style="271" customWidth="1"/>
    <col min="9737" max="9737" width="15" style="271" customWidth="1"/>
    <col min="9738" max="9738" width="12.59765625" style="271" customWidth="1"/>
    <col min="9739" max="9739" width="16.59765625" style="271" customWidth="1"/>
    <col min="9740" max="9740" width="13.59765625" style="271" customWidth="1"/>
    <col min="9741" max="9742" width="12.59765625" style="271" customWidth="1"/>
    <col min="9743" max="9743" width="18.59765625" style="271" customWidth="1"/>
    <col min="9744" max="9745" width="12.59765625" style="271" customWidth="1"/>
    <col min="9746" max="9984" width="9.19921875" style="271"/>
    <col min="9985" max="9985" width="7.59765625" style="271" customWidth="1"/>
    <col min="9986" max="9986" width="19.3984375" style="271" customWidth="1"/>
    <col min="9987" max="9987" width="16.796875" style="271" customWidth="1"/>
    <col min="9988" max="9989" width="12.59765625" style="271" customWidth="1"/>
    <col min="9990" max="9990" width="13.796875" style="271" customWidth="1"/>
    <col min="9991" max="9992" width="12.59765625" style="271" customWidth="1"/>
    <col min="9993" max="9993" width="15" style="271" customWidth="1"/>
    <col min="9994" max="9994" width="12.59765625" style="271" customWidth="1"/>
    <col min="9995" max="9995" width="16.59765625" style="271" customWidth="1"/>
    <col min="9996" max="9996" width="13.59765625" style="271" customWidth="1"/>
    <col min="9997" max="9998" width="12.59765625" style="271" customWidth="1"/>
    <col min="9999" max="9999" width="18.59765625" style="271" customWidth="1"/>
    <col min="10000" max="10001" width="12.59765625" style="271" customWidth="1"/>
    <col min="10002" max="10240" width="9.19921875" style="271"/>
    <col min="10241" max="10241" width="7.59765625" style="271" customWidth="1"/>
    <col min="10242" max="10242" width="19.3984375" style="271" customWidth="1"/>
    <col min="10243" max="10243" width="16.796875" style="271" customWidth="1"/>
    <col min="10244" max="10245" width="12.59765625" style="271" customWidth="1"/>
    <col min="10246" max="10246" width="13.796875" style="271" customWidth="1"/>
    <col min="10247" max="10248" width="12.59765625" style="271" customWidth="1"/>
    <col min="10249" max="10249" width="15" style="271" customWidth="1"/>
    <col min="10250" max="10250" width="12.59765625" style="271" customWidth="1"/>
    <col min="10251" max="10251" width="16.59765625" style="271" customWidth="1"/>
    <col min="10252" max="10252" width="13.59765625" style="271" customWidth="1"/>
    <col min="10253" max="10254" width="12.59765625" style="271" customWidth="1"/>
    <col min="10255" max="10255" width="18.59765625" style="271" customWidth="1"/>
    <col min="10256" max="10257" width="12.59765625" style="271" customWidth="1"/>
    <col min="10258" max="10496" width="9.19921875" style="271"/>
    <col min="10497" max="10497" width="7.59765625" style="271" customWidth="1"/>
    <col min="10498" max="10498" width="19.3984375" style="271" customWidth="1"/>
    <col min="10499" max="10499" width="16.796875" style="271" customWidth="1"/>
    <col min="10500" max="10501" width="12.59765625" style="271" customWidth="1"/>
    <col min="10502" max="10502" width="13.796875" style="271" customWidth="1"/>
    <col min="10503" max="10504" width="12.59765625" style="271" customWidth="1"/>
    <col min="10505" max="10505" width="15" style="271" customWidth="1"/>
    <col min="10506" max="10506" width="12.59765625" style="271" customWidth="1"/>
    <col min="10507" max="10507" width="16.59765625" style="271" customWidth="1"/>
    <col min="10508" max="10508" width="13.59765625" style="271" customWidth="1"/>
    <col min="10509" max="10510" width="12.59765625" style="271" customWidth="1"/>
    <col min="10511" max="10511" width="18.59765625" style="271" customWidth="1"/>
    <col min="10512" max="10513" width="12.59765625" style="271" customWidth="1"/>
    <col min="10514" max="10752" width="9.19921875" style="271"/>
    <col min="10753" max="10753" width="7.59765625" style="271" customWidth="1"/>
    <col min="10754" max="10754" width="19.3984375" style="271" customWidth="1"/>
    <col min="10755" max="10755" width="16.796875" style="271" customWidth="1"/>
    <col min="10756" max="10757" width="12.59765625" style="271" customWidth="1"/>
    <col min="10758" max="10758" width="13.796875" style="271" customWidth="1"/>
    <col min="10759" max="10760" width="12.59765625" style="271" customWidth="1"/>
    <col min="10761" max="10761" width="15" style="271" customWidth="1"/>
    <col min="10762" max="10762" width="12.59765625" style="271" customWidth="1"/>
    <col min="10763" max="10763" width="16.59765625" style="271" customWidth="1"/>
    <col min="10764" max="10764" width="13.59765625" style="271" customWidth="1"/>
    <col min="10765" max="10766" width="12.59765625" style="271" customWidth="1"/>
    <col min="10767" max="10767" width="18.59765625" style="271" customWidth="1"/>
    <col min="10768" max="10769" width="12.59765625" style="271" customWidth="1"/>
    <col min="10770" max="11008" width="9.19921875" style="271"/>
    <col min="11009" max="11009" width="7.59765625" style="271" customWidth="1"/>
    <col min="11010" max="11010" width="19.3984375" style="271" customWidth="1"/>
    <col min="11011" max="11011" width="16.796875" style="271" customWidth="1"/>
    <col min="11012" max="11013" width="12.59765625" style="271" customWidth="1"/>
    <col min="11014" max="11014" width="13.796875" style="271" customWidth="1"/>
    <col min="11015" max="11016" width="12.59765625" style="271" customWidth="1"/>
    <col min="11017" max="11017" width="15" style="271" customWidth="1"/>
    <col min="11018" max="11018" width="12.59765625" style="271" customWidth="1"/>
    <col min="11019" max="11019" width="16.59765625" style="271" customWidth="1"/>
    <col min="11020" max="11020" width="13.59765625" style="271" customWidth="1"/>
    <col min="11021" max="11022" width="12.59765625" style="271" customWidth="1"/>
    <col min="11023" max="11023" width="18.59765625" style="271" customWidth="1"/>
    <col min="11024" max="11025" width="12.59765625" style="271" customWidth="1"/>
    <col min="11026" max="11264" width="9.19921875" style="271"/>
    <col min="11265" max="11265" width="7.59765625" style="271" customWidth="1"/>
    <col min="11266" max="11266" width="19.3984375" style="271" customWidth="1"/>
    <col min="11267" max="11267" width="16.796875" style="271" customWidth="1"/>
    <col min="11268" max="11269" width="12.59765625" style="271" customWidth="1"/>
    <col min="11270" max="11270" width="13.796875" style="271" customWidth="1"/>
    <col min="11271" max="11272" width="12.59765625" style="271" customWidth="1"/>
    <col min="11273" max="11273" width="15" style="271" customWidth="1"/>
    <col min="11274" max="11274" width="12.59765625" style="271" customWidth="1"/>
    <col min="11275" max="11275" width="16.59765625" style="271" customWidth="1"/>
    <col min="11276" max="11276" width="13.59765625" style="271" customWidth="1"/>
    <col min="11277" max="11278" width="12.59765625" style="271" customWidth="1"/>
    <col min="11279" max="11279" width="18.59765625" style="271" customWidth="1"/>
    <col min="11280" max="11281" width="12.59765625" style="271" customWidth="1"/>
    <col min="11282" max="11520" width="9.19921875" style="271"/>
    <col min="11521" max="11521" width="7.59765625" style="271" customWidth="1"/>
    <col min="11522" max="11522" width="19.3984375" style="271" customWidth="1"/>
    <col min="11523" max="11523" width="16.796875" style="271" customWidth="1"/>
    <col min="11524" max="11525" width="12.59765625" style="271" customWidth="1"/>
    <col min="11526" max="11526" width="13.796875" style="271" customWidth="1"/>
    <col min="11527" max="11528" width="12.59765625" style="271" customWidth="1"/>
    <col min="11529" max="11529" width="15" style="271" customWidth="1"/>
    <col min="11530" max="11530" width="12.59765625" style="271" customWidth="1"/>
    <col min="11531" max="11531" width="16.59765625" style="271" customWidth="1"/>
    <col min="11532" max="11532" width="13.59765625" style="271" customWidth="1"/>
    <col min="11533" max="11534" width="12.59765625" style="271" customWidth="1"/>
    <col min="11535" max="11535" width="18.59765625" style="271" customWidth="1"/>
    <col min="11536" max="11537" width="12.59765625" style="271" customWidth="1"/>
    <col min="11538" max="11776" width="9.19921875" style="271"/>
    <col min="11777" max="11777" width="7.59765625" style="271" customWidth="1"/>
    <col min="11778" max="11778" width="19.3984375" style="271" customWidth="1"/>
    <col min="11779" max="11779" width="16.796875" style="271" customWidth="1"/>
    <col min="11780" max="11781" width="12.59765625" style="271" customWidth="1"/>
    <col min="11782" max="11782" width="13.796875" style="271" customWidth="1"/>
    <col min="11783" max="11784" width="12.59765625" style="271" customWidth="1"/>
    <col min="11785" max="11785" width="15" style="271" customWidth="1"/>
    <col min="11786" max="11786" width="12.59765625" style="271" customWidth="1"/>
    <col min="11787" max="11787" width="16.59765625" style="271" customWidth="1"/>
    <col min="11788" max="11788" width="13.59765625" style="271" customWidth="1"/>
    <col min="11789" max="11790" width="12.59765625" style="271" customWidth="1"/>
    <col min="11791" max="11791" width="18.59765625" style="271" customWidth="1"/>
    <col min="11792" max="11793" width="12.59765625" style="271" customWidth="1"/>
    <col min="11794" max="12032" width="9.19921875" style="271"/>
    <col min="12033" max="12033" width="7.59765625" style="271" customWidth="1"/>
    <col min="12034" max="12034" width="19.3984375" style="271" customWidth="1"/>
    <col min="12035" max="12035" width="16.796875" style="271" customWidth="1"/>
    <col min="12036" max="12037" width="12.59765625" style="271" customWidth="1"/>
    <col min="12038" max="12038" width="13.796875" style="271" customWidth="1"/>
    <col min="12039" max="12040" width="12.59765625" style="271" customWidth="1"/>
    <col min="12041" max="12041" width="15" style="271" customWidth="1"/>
    <col min="12042" max="12042" width="12.59765625" style="271" customWidth="1"/>
    <col min="12043" max="12043" width="16.59765625" style="271" customWidth="1"/>
    <col min="12044" max="12044" width="13.59765625" style="271" customWidth="1"/>
    <col min="12045" max="12046" width="12.59765625" style="271" customWidth="1"/>
    <col min="12047" max="12047" width="18.59765625" style="271" customWidth="1"/>
    <col min="12048" max="12049" width="12.59765625" style="271" customWidth="1"/>
    <col min="12050" max="12288" width="9.19921875" style="271"/>
    <col min="12289" max="12289" width="7.59765625" style="271" customWidth="1"/>
    <col min="12290" max="12290" width="19.3984375" style="271" customWidth="1"/>
    <col min="12291" max="12291" width="16.796875" style="271" customWidth="1"/>
    <col min="12292" max="12293" width="12.59765625" style="271" customWidth="1"/>
    <col min="12294" max="12294" width="13.796875" style="271" customWidth="1"/>
    <col min="12295" max="12296" width="12.59765625" style="271" customWidth="1"/>
    <col min="12297" max="12297" width="15" style="271" customWidth="1"/>
    <col min="12298" max="12298" width="12.59765625" style="271" customWidth="1"/>
    <col min="12299" max="12299" width="16.59765625" style="271" customWidth="1"/>
    <col min="12300" max="12300" width="13.59765625" style="271" customWidth="1"/>
    <col min="12301" max="12302" width="12.59765625" style="271" customWidth="1"/>
    <col min="12303" max="12303" width="18.59765625" style="271" customWidth="1"/>
    <col min="12304" max="12305" width="12.59765625" style="271" customWidth="1"/>
    <col min="12306" max="12544" width="9.19921875" style="271"/>
    <col min="12545" max="12545" width="7.59765625" style="271" customWidth="1"/>
    <col min="12546" max="12546" width="19.3984375" style="271" customWidth="1"/>
    <col min="12547" max="12547" width="16.796875" style="271" customWidth="1"/>
    <col min="12548" max="12549" width="12.59765625" style="271" customWidth="1"/>
    <col min="12550" max="12550" width="13.796875" style="271" customWidth="1"/>
    <col min="12551" max="12552" width="12.59765625" style="271" customWidth="1"/>
    <col min="12553" max="12553" width="15" style="271" customWidth="1"/>
    <col min="12554" max="12554" width="12.59765625" style="271" customWidth="1"/>
    <col min="12555" max="12555" width="16.59765625" style="271" customWidth="1"/>
    <col min="12556" max="12556" width="13.59765625" style="271" customWidth="1"/>
    <col min="12557" max="12558" width="12.59765625" style="271" customWidth="1"/>
    <col min="12559" max="12559" width="18.59765625" style="271" customWidth="1"/>
    <col min="12560" max="12561" width="12.59765625" style="271" customWidth="1"/>
    <col min="12562" max="12800" width="9.19921875" style="271"/>
    <col min="12801" max="12801" width="7.59765625" style="271" customWidth="1"/>
    <col min="12802" max="12802" width="19.3984375" style="271" customWidth="1"/>
    <col min="12803" max="12803" width="16.796875" style="271" customWidth="1"/>
    <col min="12804" max="12805" width="12.59765625" style="271" customWidth="1"/>
    <col min="12806" max="12806" width="13.796875" style="271" customWidth="1"/>
    <col min="12807" max="12808" width="12.59765625" style="271" customWidth="1"/>
    <col min="12809" max="12809" width="15" style="271" customWidth="1"/>
    <col min="12810" max="12810" width="12.59765625" style="271" customWidth="1"/>
    <col min="12811" max="12811" width="16.59765625" style="271" customWidth="1"/>
    <col min="12812" max="12812" width="13.59765625" style="271" customWidth="1"/>
    <col min="12813" max="12814" width="12.59765625" style="271" customWidth="1"/>
    <col min="12815" max="12815" width="18.59765625" style="271" customWidth="1"/>
    <col min="12816" max="12817" width="12.59765625" style="271" customWidth="1"/>
    <col min="12818" max="13056" width="9.19921875" style="271"/>
    <col min="13057" max="13057" width="7.59765625" style="271" customWidth="1"/>
    <col min="13058" max="13058" width="19.3984375" style="271" customWidth="1"/>
    <col min="13059" max="13059" width="16.796875" style="271" customWidth="1"/>
    <col min="13060" max="13061" width="12.59765625" style="271" customWidth="1"/>
    <col min="13062" max="13062" width="13.796875" style="271" customWidth="1"/>
    <col min="13063" max="13064" width="12.59765625" style="271" customWidth="1"/>
    <col min="13065" max="13065" width="15" style="271" customWidth="1"/>
    <col min="13066" max="13066" width="12.59765625" style="271" customWidth="1"/>
    <col min="13067" max="13067" width="16.59765625" style="271" customWidth="1"/>
    <col min="13068" max="13068" width="13.59765625" style="271" customWidth="1"/>
    <col min="13069" max="13070" width="12.59765625" style="271" customWidth="1"/>
    <col min="13071" max="13071" width="18.59765625" style="271" customWidth="1"/>
    <col min="13072" max="13073" width="12.59765625" style="271" customWidth="1"/>
    <col min="13074" max="13312" width="9.19921875" style="271"/>
    <col min="13313" max="13313" width="7.59765625" style="271" customWidth="1"/>
    <col min="13314" max="13314" width="19.3984375" style="271" customWidth="1"/>
    <col min="13315" max="13315" width="16.796875" style="271" customWidth="1"/>
    <col min="13316" max="13317" width="12.59765625" style="271" customWidth="1"/>
    <col min="13318" max="13318" width="13.796875" style="271" customWidth="1"/>
    <col min="13319" max="13320" width="12.59765625" style="271" customWidth="1"/>
    <col min="13321" max="13321" width="15" style="271" customWidth="1"/>
    <col min="13322" max="13322" width="12.59765625" style="271" customWidth="1"/>
    <col min="13323" max="13323" width="16.59765625" style="271" customWidth="1"/>
    <col min="13324" max="13324" width="13.59765625" style="271" customWidth="1"/>
    <col min="13325" max="13326" width="12.59765625" style="271" customWidth="1"/>
    <col min="13327" max="13327" width="18.59765625" style="271" customWidth="1"/>
    <col min="13328" max="13329" width="12.59765625" style="271" customWidth="1"/>
    <col min="13330" max="13568" width="9.19921875" style="271"/>
    <col min="13569" max="13569" width="7.59765625" style="271" customWidth="1"/>
    <col min="13570" max="13570" width="19.3984375" style="271" customWidth="1"/>
    <col min="13571" max="13571" width="16.796875" style="271" customWidth="1"/>
    <col min="13572" max="13573" width="12.59765625" style="271" customWidth="1"/>
    <col min="13574" max="13574" width="13.796875" style="271" customWidth="1"/>
    <col min="13575" max="13576" width="12.59765625" style="271" customWidth="1"/>
    <col min="13577" max="13577" width="15" style="271" customWidth="1"/>
    <col min="13578" max="13578" width="12.59765625" style="271" customWidth="1"/>
    <col min="13579" max="13579" width="16.59765625" style="271" customWidth="1"/>
    <col min="13580" max="13580" width="13.59765625" style="271" customWidth="1"/>
    <col min="13581" max="13582" width="12.59765625" style="271" customWidth="1"/>
    <col min="13583" max="13583" width="18.59765625" style="271" customWidth="1"/>
    <col min="13584" max="13585" width="12.59765625" style="271" customWidth="1"/>
    <col min="13586" max="13824" width="9.19921875" style="271"/>
    <col min="13825" max="13825" width="7.59765625" style="271" customWidth="1"/>
    <col min="13826" max="13826" width="19.3984375" style="271" customWidth="1"/>
    <col min="13827" max="13827" width="16.796875" style="271" customWidth="1"/>
    <col min="13828" max="13829" width="12.59765625" style="271" customWidth="1"/>
    <col min="13830" max="13830" width="13.796875" style="271" customWidth="1"/>
    <col min="13831" max="13832" width="12.59765625" style="271" customWidth="1"/>
    <col min="13833" max="13833" width="15" style="271" customWidth="1"/>
    <col min="13834" max="13834" width="12.59765625" style="271" customWidth="1"/>
    <col min="13835" max="13835" width="16.59765625" style="271" customWidth="1"/>
    <col min="13836" max="13836" width="13.59765625" style="271" customWidth="1"/>
    <col min="13837" max="13838" width="12.59765625" style="271" customWidth="1"/>
    <col min="13839" max="13839" width="18.59765625" style="271" customWidth="1"/>
    <col min="13840" max="13841" width="12.59765625" style="271" customWidth="1"/>
    <col min="13842" max="14080" width="9.19921875" style="271"/>
    <col min="14081" max="14081" width="7.59765625" style="271" customWidth="1"/>
    <col min="14082" max="14082" width="19.3984375" style="271" customWidth="1"/>
    <col min="14083" max="14083" width="16.796875" style="271" customWidth="1"/>
    <col min="14084" max="14085" width="12.59765625" style="271" customWidth="1"/>
    <col min="14086" max="14086" width="13.796875" style="271" customWidth="1"/>
    <col min="14087" max="14088" width="12.59765625" style="271" customWidth="1"/>
    <col min="14089" max="14089" width="15" style="271" customWidth="1"/>
    <col min="14090" max="14090" width="12.59765625" style="271" customWidth="1"/>
    <col min="14091" max="14091" width="16.59765625" style="271" customWidth="1"/>
    <col min="14092" max="14092" width="13.59765625" style="271" customWidth="1"/>
    <col min="14093" max="14094" width="12.59765625" style="271" customWidth="1"/>
    <col min="14095" max="14095" width="18.59765625" style="271" customWidth="1"/>
    <col min="14096" max="14097" width="12.59765625" style="271" customWidth="1"/>
    <col min="14098" max="14336" width="9.19921875" style="271"/>
    <col min="14337" max="14337" width="7.59765625" style="271" customWidth="1"/>
    <col min="14338" max="14338" width="19.3984375" style="271" customWidth="1"/>
    <col min="14339" max="14339" width="16.796875" style="271" customWidth="1"/>
    <col min="14340" max="14341" width="12.59765625" style="271" customWidth="1"/>
    <col min="14342" max="14342" width="13.796875" style="271" customWidth="1"/>
    <col min="14343" max="14344" width="12.59765625" style="271" customWidth="1"/>
    <col min="14345" max="14345" width="15" style="271" customWidth="1"/>
    <col min="14346" max="14346" width="12.59765625" style="271" customWidth="1"/>
    <col min="14347" max="14347" width="16.59765625" style="271" customWidth="1"/>
    <col min="14348" max="14348" width="13.59765625" style="271" customWidth="1"/>
    <col min="14349" max="14350" width="12.59765625" style="271" customWidth="1"/>
    <col min="14351" max="14351" width="18.59765625" style="271" customWidth="1"/>
    <col min="14352" max="14353" width="12.59765625" style="271" customWidth="1"/>
    <col min="14354" max="14592" width="9.19921875" style="271"/>
    <col min="14593" max="14593" width="7.59765625" style="271" customWidth="1"/>
    <col min="14594" max="14594" width="19.3984375" style="271" customWidth="1"/>
    <col min="14595" max="14595" width="16.796875" style="271" customWidth="1"/>
    <col min="14596" max="14597" width="12.59765625" style="271" customWidth="1"/>
    <col min="14598" max="14598" width="13.796875" style="271" customWidth="1"/>
    <col min="14599" max="14600" width="12.59765625" style="271" customWidth="1"/>
    <col min="14601" max="14601" width="15" style="271" customWidth="1"/>
    <col min="14602" max="14602" width="12.59765625" style="271" customWidth="1"/>
    <col min="14603" max="14603" width="16.59765625" style="271" customWidth="1"/>
    <col min="14604" max="14604" width="13.59765625" style="271" customWidth="1"/>
    <col min="14605" max="14606" width="12.59765625" style="271" customWidth="1"/>
    <col min="14607" max="14607" width="18.59765625" style="271" customWidth="1"/>
    <col min="14608" max="14609" width="12.59765625" style="271" customWidth="1"/>
    <col min="14610" max="14848" width="9.19921875" style="271"/>
    <col min="14849" max="14849" width="7.59765625" style="271" customWidth="1"/>
    <col min="14850" max="14850" width="19.3984375" style="271" customWidth="1"/>
    <col min="14851" max="14851" width="16.796875" style="271" customWidth="1"/>
    <col min="14852" max="14853" width="12.59765625" style="271" customWidth="1"/>
    <col min="14854" max="14854" width="13.796875" style="271" customWidth="1"/>
    <col min="14855" max="14856" width="12.59765625" style="271" customWidth="1"/>
    <col min="14857" max="14857" width="15" style="271" customWidth="1"/>
    <col min="14858" max="14858" width="12.59765625" style="271" customWidth="1"/>
    <col min="14859" max="14859" width="16.59765625" style="271" customWidth="1"/>
    <col min="14860" max="14860" width="13.59765625" style="271" customWidth="1"/>
    <col min="14861" max="14862" width="12.59765625" style="271" customWidth="1"/>
    <col min="14863" max="14863" width="18.59765625" style="271" customWidth="1"/>
    <col min="14864" max="14865" width="12.59765625" style="271" customWidth="1"/>
    <col min="14866" max="15104" width="9.19921875" style="271"/>
    <col min="15105" max="15105" width="7.59765625" style="271" customWidth="1"/>
    <col min="15106" max="15106" width="19.3984375" style="271" customWidth="1"/>
    <col min="15107" max="15107" width="16.796875" style="271" customWidth="1"/>
    <col min="15108" max="15109" width="12.59765625" style="271" customWidth="1"/>
    <col min="15110" max="15110" width="13.796875" style="271" customWidth="1"/>
    <col min="15111" max="15112" width="12.59765625" style="271" customWidth="1"/>
    <col min="15113" max="15113" width="15" style="271" customWidth="1"/>
    <col min="15114" max="15114" width="12.59765625" style="271" customWidth="1"/>
    <col min="15115" max="15115" width="16.59765625" style="271" customWidth="1"/>
    <col min="15116" max="15116" width="13.59765625" style="271" customWidth="1"/>
    <col min="15117" max="15118" width="12.59765625" style="271" customWidth="1"/>
    <col min="15119" max="15119" width="18.59765625" style="271" customWidth="1"/>
    <col min="15120" max="15121" width="12.59765625" style="271" customWidth="1"/>
    <col min="15122" max="15360" width="9.19921875" style="271"/>
    <col min="15361" max="15361" width="7.59765625" style="271" customWidth="1"/>
    <col min="15362" max="15362" width="19.3984375" style="271" customWidth="1"/>
    <col min="15363" max="15363" width="16.796875" style="271" customWidth="1"/>
    <col min="15364" max="15365" width="12.59765625" style="271" customWidth="1"/>
    <col min="15366" max="15366" width="13.796875" style="271" customWidth="1"/>
    <col min="15367" max="15368" width="12.59765625" style="271" customWidth="1"/>
    <col min="15369" max="15369" width="15" style="271" customWidth="1"/>
    <col min="15370" max="15370" width="12.59765625" style="271" customWidth="1"/>
    <col min="15371" max="15371" width="16.59765625" style="271" customWidth="1"/>
    <col min="15372" max="15372" width="13.59765625" style="271" customWidth="1"/>
    <col min="15373" max="15374" width="12.59765625" style="271" customWidth="1"/>
    <col min="15375" max="15375" width="18.59765625" style="271" customWidth="1"/>
    <col min="15376" max="15377" width="12.59765625" style="271" customWidth="1"/>
    <col min="15378" max="15616" width="9.19921875" style="271"/>
    <col min="15617" max="15617" width="7.59765625" style="271" customWidth="1"/>
    <col min="15618" max="15618" width="19.3984375" style="271" customWidth="1"/>
    <col min="15619" max="15619" width="16.796875" style="271" customWidth="1"/>
    <col min="15620" max="15621" width="12.59765625" style="271" customWidth="1"/>
    <col min="15622" max="15622" width="13.796875" style="271" customWidth="1"/>
    <col min="15623" max="15624" width="12.59765625" style="271" customWidth="1"/>
    <col min="15625" max="15625" width="15" style="271" customWidth="1"/>
    <col min="15626" max="15626" width="12.59765625" style="271" customWidth="1"/>
    <col min="15627" max="15627" width="16.59765625" style="271" customWidth="1"/>
    <col min="15628" max="15628" width="13.59765625" style="271" customWidth="1"/>
    <col min="15629" max="15630" width="12.59765625" style="271" customWidth="1"/>
    <col min="15631" max="15631" width="18.59765625" style="271" customWidth="1"/>
    <col min="15632" max="15633" width="12.59765625" style="271" customWidth="1"/>
    <col min="15634" max="15872" width="9.19921875" style="271"/>
    <col min="15873" max="15873" width="7.59765625" style="271" customWidth="1"/>
    <col min="15874" max="15874" width="19.3984375" style="271" customWidth="1"/>
    <col min="15875" max="15875" width="16.796875" style="271" customWidth="1"/>
    <col min="15876" max="15877" width="12.59765625" style="271" customWidth="1"/>
    <col min="15878" max="15878" width="13.796875" style="271" customWidth="1"/>
    <col min="15879" max="15880" width="12.59765625" style="271" customWidth="1"/>
    <col min="15881" max="15881" width="15" style="271" customWidth="1"/>
    <col min="15882" max="15882" width="12.59765625" style="271" customWidth="1"/>
    <col min="15883" max="15883" width="16.59765625" style="271" customWidth="1"/>
    <col min="15884" max="15884" width="13.59765625" style="271" customWidth="1"/>
    <col min="15885" max="15886" width="12.59765625" style="271" customWidth="1"/>
    <col min="15887" max="15887" width="18.59765625" style="271" customWidth="1"/>
    <col min="15888" max="15889" width="12.59765625" style="271" customWidth="1"/>
    <col min="15890" max="16128" width="9.19921875" style="271"/>
    <col min="16129" max="16129" width="7.59765625" style="271" customWidth="1"/>
    <col min="16130" max="16130" width="19.3984375" style="271" customWidth="1"/>
    <col min="16131" max="16131" width="16.796875" style="271" customWidth="1"/>
    <col min="16132" max="16133" width="12.59765625" style="271" customWidth="1"/>
    <col min="16134" max="16134" width="13.796875" style="271" customWidth="1"/>
    <col min="16135" max="16136" width="12.59765625" style="271" customWidth="1"/>
    <col min="16137" max="16137" width="15" style="271" customWidth="1"/>
    <col min="16138" max="16138" width="12.59765625" style="271" customWidth="1"/>
    <col min="16139" max="16139" width="16.59765625" style="271" customWidth="1"/>
    <col min="16140" max="16140" width="13.59765625" style="271" customWidth="1"/>
    <col min="16141" max="16142" width="12.59765625" style="271" customWidth="1"/>
    <col min="16143" max="16143" width="18.59765625" style="271" customWidth="1"/>
    <col min="16144" max="16145" width="12.59765625" style="271" customWidth="1"/>
    <col min="16146" max="16384" width="9.19921875" style="271"/>
  </cols>
  <sheetData>
    <row r="2" spans="2:17" ht="15" customHeight="1">
      <c r="B2" s="364" t="s">
        <v>715</v>
      </c>
      <c r="C2" s="364"/>
      <c r="D2" s="364"/>
      <c r="E2" s="364"/>
      <c r="F2" s="364"/>
      <c r="G2" s="364"/>
      <c r="H2" s="364"/>
      <c r="I2" s="364"/>
      <c r="J2" s="364"/>
      <c r="K2" s="364"/>
      <c r="L2" s="270"/>
      <c r="M2" s="270"/>
      <c r="N2" s="270"/>
      <c r="O2" s="270"/>
      <c r="P2" s="270"/>
      <c r="Q2" s="270"/>
    </row>
    <row r="3" spans="2:17" ht="15" thickBot="1">
      <c r="B3" s="272"/>
      <c r="C3" s="272"/>
      <c r="D3" s="272"/>
      <c r="E3" s="272"/>
      <c r="F3" s="272"/>
      <c r="G3" s="272"/>
      <c r="H3" s="272"/>
      <c r="I3" s="272"/>
      <c r="J3" s="270"/>
      <c r="K3" s="270"/>
      <c r="L3" s="270"/>
      <c r="M3" s="270"/>
      <c r="N3" s="270"/>
      <c r="O3" s="270"/>
      <c r="P3" s="270"/>
      <c r="Q3" s="270"/>
    </row>
    <row r="4" spans="2:17" s="274" customFormat="1" ht="20.25" customHeight="1">
      <c r="B4" s="365" t="s">
        <v>40</v>
      </c>
      <c r="C4" s="368" t="s">
        <v>716</v>
      </c>
      <c r="D4" s="368" t="s">
        <v>221</v>
      </c>
      <c r="E4" s="368"/>
      <c r="F4" s="368"/>
      <c r="G4" s="368"/>
      <c r="H4" s="368"/>
      <c r="I4" s="368"/>
      <c r="J4" s="368"/>
      <c r="K4" s="371"/>
      <c r="L4" s="273"/>
      <c r="M4" s="273"/>
      <c r="N4" s="273"/>
      <c r="O4" s="273"/>
      <c r="P4" s="273"/>
      <c r="Q4" s="273"/>
    </row>
    <row r="5" spans="2:17" s="274" customFormat="1" ht="21" customHeight="1">
      <c r="B5" s="366"/>
      <c r="C5" s="369"/>
      <c r="D5" s="360" t="s">
        <v>717</v>
      </c>
      <c r="E5" s="360" t="s">
        <v>718</v>
      </c>
      <c r="F5" s="360" t="s">
        <v>719</v>
      </c>
      <c r="G5" s="360" t="s">
        <v>720</v>
      </c>
      <c r="H5" s="360" t="s">
        <v>721</v>
      </c>
      <c r="I5" s="360" t="s">
        <v>722</v>
      </c>
      <c r="J5" s="360" t="s">
        <v>723</v>
      </c>
      <c r="K5" s="362" t="s">
        <v>724</v>
      </c>
      <c r="L5" s="273"/>
      <c r="M5" s="273"/>
      <c r="N5" s="273"/>
      <c r="O5" s="273"/>
      <c r="P5" s="273"/>
      <c r="Q5" s="273"/>
    </row>
    <row r="6" spans="2:17" s="274" customFormat="1" ht="19.5" customHeight="1">
      <c r="B6" s="366"/>
      <c r="C6" s="369"/>
      <c r="D6" s="360"/>
      <c r="E6" s="360"/>
      <c r="F6" s="360"/>
      <c r="G6" s="360"/>
      <c r="H6" s="360"/>
      <c r="I6" s="360"/>
      <c r="J6" s="360"/>
      <c r="K6" s="362"/>
      <c r="L6" s="273"/>
      <c r="M6" s="273"/>
      <c r="N6" s="273"/>
      <c r="O6" s="273"/>
      <c r="P6" s="273"/>
      <c r="Q6" s="273"/>
    </row>
    <row r="7" spans="2:17" s="274" customFormat="1" ht="30.5" customHeight="1" thickBot="1">
      <c r="B7" s="367"/>
      <c r="C7" s="370"/>
      <c r="D7" s="361"/>
      <c r="E7" s="361"/>
      <c r="F7" s="361"/>
      <c r="G7" s="361"/>
      <c r="H7" s="361"/>
      <c r="I7" s="361"/>
      <c r="J7" s="361"/>
      <c r="K7" s="363"/>
      <c r="L7" s="273"/>
      <c r="M7" s="273"/>
      <c r="N7" s="273"/>
      <c r="O7" s="273"/>
      <c r="P7" s="273"/>
      <c r="Q7" s="273"/>
    </row>
    <row r="8" spans="2:17">
      <c r="B8" s="216">
        <v>1913</v>
      </c>
      <c r="C8" s="275">
        <v>110.8</v>
      </c>
      <c r="D8" s="275" t="s">
        <v>725</v>
      </c>
      <c r="E8" s="275" t="s">
        <v>725</v>
      </c>
      <c r="F8" s="275" t="s">
        <v>725</v>
      </c>
      <c r="G8" s="275" t="s">
        <v>725</v>
      </c>
      <c r="H8" s="275" t="s">
        <v>304</v>
      </c>
      <c r="I8" s="275" t="s">
        <v>304</v>
      </c>
      <c r="J8" s="275" t="s">
        <v>304</v>
      </c>
      <c r="K8" s="276" t="s">
        <v>304</v>
      </c>
      <c r="L8" s="270"/>
      <c r="M8" s="270"/>
      <c r="N8" s="270"/>
    </row>
    <row r="9" spans="2:17">
      <c r="B9" s="207">
        <v>1920</v>
      </c>
      <c r="C9" s="213">
        <v>122</v>
      </c>
      <c r="D9" s="212" t="s">
        <v>725</v>
      </c>
      <c r="E9" s="212" t="s">
        <v>725</v>
      </c>
      <c r="F9" s="212" t="s">
        <v>725</v>
      </c>
      <c r="G9" s="212" t="s">
        <v>725</v>
      </c>
      <c r="H9" s="212" t="s">
        <v>304</v>
      </c>
      <c r="I9" s="212" t="s">
        <v>304</v>
      </c>
      <c r="J9" s="212" t="s">
        <v>304</v>
      </c>
      <c r="K9" s="277" t="s">
        <v>304</v>
      </c>
      <c r="L9" s="278"/>
      <c r="M9" s="278"/>
      <c r="N9" s="278"/>
      <c r="O9" s="278"/>
      <c r="P9" s="278"/>
    </row>
    <row r="10" spans="2:17">
      <c r="B10" s="207">
        <v>1930</v>
      </c>
      <c r="C10" s="212">
        <v>503.9</v>
      </c>
      <c r="D10" s="212" t="s">
        <v>725</v>
      </c>
      <c r="E10" s="212" t="s">
        <v>725</v>
      </c>
      <c r="F10" s="212" t="s">
        <v>725</v>
      </c>
      <c r="G10" s="212" t="s">
        <v>725</v>
      </c>
      <c r="H10" s="212" t="s">
        <v>304</v>
      </c>
      <c r="I10" s="212" t="s">
        <v>304</v>
      </c>
      <c r="J10" s="212" t="s">
        <v>304</v>
      </c>
      <c r="K10" s="277" t="s">
        <v>304</v>
      </c>
      <c r="L10" s="278"/>
      <c r="M10" s="278"/>
      <c r="N10" s="278"/>
      <c r="O10" s="278"/>
      <c r="P10" s="278"/>
    </row>
    <row r="11" spans="2:17">
      <c r="B11" s="207">
        <v>1940</v>
      </c>
      <c r="C11" s="210">
        <v>1827</v>
      </c>
      <c r="D11" s="210">
        <v>1802</v>
      </c>
      <c r="E11" s="209">
        <v>24.3</v>
      </c>
      <c r="F11" s="212" t="s">
        <v>725</v>
      </c>
      <c r="G11" s="212" t="s">
        <v>725</v>
      </c>
      <c r="H11" s="212" t="s">
        <v>304</v>
      </c>
      <c r="I11" s="212" t="s">
        <v>304</v>
      </c>
      <c r="J11" s="212" t="s">
        <v>304</v>
      </c>
      <c r="K11" s="277" t="s">
        <v>304</v>
      </c>
      <c r="L11" s="279"/>
      <c r="M11" s="278"/>
      <c r="N11" s="278"/>
      <c r="O11" s="278"/>
      <c r="P11" s="278"/>
    </row>
    <row r="12" spans="2:17">
      <c r="B12" s="207">
        <v>1950</v>
      </c>
      <c r="C12" s="210">
        <v>2924</v>
      </c>
      <c r="D12" s="211">
        <v>2894</v>
      </c>
      <c r="E12" s="209">
        <v>29.5</v>
      </c>
      <c r="F12" s="212" t="s">
        <v>725</v>
      </c>
      <c r="G12" s="212" t="s">
        <v>725</v>
      </c>
      <c r="H12" s="212" t="s">
        <v>304</v>
      </c>
      <c r="I12" s="212" t="s">
        <v>304</v>
      </c>
      <c r="J12" s="212" t="s">
        <v>304</v>
      </c>
      <c r="K12" s="277" t="s">
        <v>304</v>
      </c>
      <c r="L12" s="279"/>
      <c r="M12" s="278"/>
      <c r="N12" s="278"/>
      <c r="O12" s="278"/>
      <c r="P12" s="278"/>
    </row>
    <row r="13" spans="2:17">
      <c r="B13" s="207">
        <v>1960</v>
      </c>
      <c r="C13" s="210">
        <v>6590</v>
      </c>
      <c r="D13" s="210">
        <v>4626</v>
      </c>
      <c r="E13" s="210">
        <v>1963</v>
      </c>
      <c r="F13" s="212" t="s">
        <v>725</v>
      </c>
      <c r="G13" s="212" t="s">
        <v>725</v>
      </c>
      <c r="H13" s="212" t="s">
        <v>304</v>
      </c>
      <c r="I13" s="212" t="s">
        <v>304</v>
      </c>
      <c r="J13" s="212" t="s">
        <v>304</v>
      </c>
      <c r="K13" s="277" t="s">
        <v>304</v>
      </c>
      <c r="L13" s="270"/>
      <c r="M13" s="270"/>
      <c r="N13" s="270"/>
      <c r="O13" s="270"/>
      <c r="P13" s="270"/>
      <c r="Q13" s="270"/>
    </row>
    <row r="14" spans="2:17">
      <c r="B14" s="207">
        <v>1970</v>
      </c>
      <c r="C14" s="210">
        <v>12027</v>
      </c>
      <c r="D14" s="210">
        <v>10893</v>
      </c>
      <c r="E14" s="210">
        <v>1022</v>
      </c>
      <c r="F14" s="212">
        <v>111.7</v>
      </c>
      <c r="G14" s="212" t="s">
        <v>725</v>
      </c>
      <c r="H14" s="212" t="s">
        <v>304</v>
      </c>
      <c r="I14" s="212" t="s">
        <v>304</v>
      </c>
      <c r="J14" s="212" t="s">
        <v>304</v>
      </c>
      <c r="K14" s="277" t="s">
        <v>304</v>
      </c>
      <c r="L14" s="270"/>
      <c r="M14" s="270"/>
      <c r="N14" s="270"/>
      <c r="O14" s="270"/>
      <c r="P14" s="270"/>
      <c r="Q14" s="270"/>
    </row>
    <row r="15" spans="2:17">
      <c r="B15" s="207">
        <v>1980</v>
      </c>
      <c r="C15" s="210">
        <v>15045</v>
      </c>
      <c r="D15" s="210">
        <v>13825</v>
      </c>
      <c r="E15" s="210">
        <v>1098</v>
      </c>
      <c r="F15" s="212">
        <v>122.2</v>
      </c>
      <c r="G15" s="212" t="s">
        <v>725</v>
      </c>
      <c r="H15" s="212" t="s">
        <v>304</v>
      </c>
      <c r="I15" s="212" t="s">
        <v>304</v>
      </c>
      <c r="J15" s="212" t="s">
        <v>304</v>
      </c>
      <c r="K15" s="277" t="s">
        <v>304</v>
      </c>
      <c r="L15" s="270"/>
      <c r="M15" s="270"/>
      <c r="N15" s="270"/>
      <c r="O15" s="270"/>
      <c r="P15" s="270"/>
      <c r="Q15" s="270"/>
    </row>
    <row r="16" spans="2:17">
      <c r="B16" s="207">
        <v>1990</v>
      </c>
      <c r="C16" s="210">
        <v>23152</v>
      </c>
      <c r="D16" s="210">
        <v>21399</v>
      </c>
      <c r="E16" s="210">
        <v>1658</v>
      </c>
      <c r="F16" s="212">
        <v>95.6</v>
      </c>
      <c r="G16" s="212" t="s">
        <v>725</v>
      </c>
      <c r="H16" s="212" t="s">
        <v>304</v>
      </c>
      <c r="I16" s="212" t="s">
        <v>304</v>
      </c>
      <c r="J16" s="212" t="s">
        <v>304</v>
      </c>
      <c r="K16" s="277" t="s">
        <v>304</v>
      </c>
      <c r="L16" s="270"/>
      <c r="M16" s="270"/>
      <c r="N16" s="270"/>
      <c r="O16" s="270"/>
      <c r="P16" s="270"/>
      <c r="Q16" s="270"/>
    </row>
    <row r="17" spans="2:17">
      <c r="B17" s="207">
        <v>1995</v>
      </c>
      <c r="C17" s="210">
        <v>17044</v>
      </c>
      <c r="D17" s="211">
        <v>15401</v>
      </c>
      <c r="E17" s="210">
        <v>1556</v>
      </c>
      <c r="F17" s="212">
        <v>86.6</v>
      </c>
      <c r="G17" s="212" t="s">
        <v>725</v>
      </c>
      <c r="H17" s="212" t="s">
        <v>304</v>
      </c>
      <c r="I17" s="212" t="s">
        <v>304</v>
      </c>
      <c r="J17" s="212" t="s">
        <v>304</v>
      </c>
      <c r="K17" s="277" t="s">
        <v>304</v>
      </c>
      <c r="L17" s="270"/>
      <c r="M17" s="270"/>
      <c r="N17" s="270"/>
      <c r="O17" s="270"/>
      <c r="P17" s="270"/>
      <c r="Q17" s="270"/>
    </row>
    <row r="18" spans="2:17">
      <c r="B18" s="207">
        <v>2000</v>
      </c>
      <c r="C18" s="210">
        <v>18699</v>
      </c>
      <c r="D18" s="210">
        <v>17069</v>
      </c>
      <c r="E18" s="210">
        <v>1534</v>
      </c>
      <c r="F18" s="212">
        <v>83.1</v>
      </c>
      <c r="G18" s="213">
        <v>13</v>
      </c>
      <c r="H18" s="212" t="s">
        <v>304</v>
      </c>
      <c r="I18" s="212" t="s">
        <v>304</v>
      </c>
      <c r="J18" s="212" t="s">
        <v>304</v>
      </c>
      <c r="K18" s="277" t="s">
        <v>304</v>
      </c>
      <c r="L18" s="280"/>
      <c r="M18" s="280"/>
      <c r="N18" s="280"/>
      <c r="O18" s="280"/>
      <c r="P18" s="280"/>
      <c r="Q18" s="280"/>
    </row>
    <row r="19" spans="2:17">
      <c r="B19" s="207">
        <v>2001</v>
      </c>
      <c r="C19" s="210">
        <v>18969</v>
      </c>
      <c r="D19" s="210">
        <v>17521</v>
      </c>
      <c r="E19" s="210">
        <v>1301</v>
      </c>
      <c r="F19" s="212">
        <v>131.19999999999999</v>
      </c>
      <c r="G19" s="209">
        <v>15.9</v>
      </c>
      <c r="H19" s="212" t="s">
        <v>304</v>
      </c>
      <c r="I19" s="212" t="s">
        <v>304</v>
      </c>
      <c r="J19" s="212" t="s">
        <v>304</v>
      </c>
      <c r="K19" s="277" t="s">
        <v>304</v>
      </c>
      <c r="L19" s="280"/>
      <c r="M19" s="280"/>
      <c r="N19" s="280"/>
      <c r="O19" s="280"/>
      <c r="P19" s="280"/>
      <c r="Q19" s="280"/>
    </row>
    <row r="20" spans="2:17">
      <c r="B20" s="207">
        <v>2002</v>
      </c>
      <c r="C20" s="210">
        <v>18701</v>
      </c>
      <c r="D20" s="210">
        <v>16558</v>
      </c>
      <c r="E20" s="210">
        <v>2020</v>
      </c>
      <c r="F20" s="212">
        <v>103.8</v>
      </c>
      <c r="G20" s="209">
        <v>18.8</v>
      </c>
      <c r="H20" s="212" t="s">
        <v>304</v>
      </c>
      <c r="I20" s="212" t="s">
        <v>304</v>
      </c>
      <c r="J20" s="212" t="s">
        <v>304</v>
      </c>
      <c r="K20" s="277" t="s">
        <v>304</v>
      </c>
      <c r="L20" s="280"/>
      <c r="M20" s="280"/>
      <c r="N20" s="280"/>
      <c r="O20" s="280"/>
      <c r="P20" s="280"/>
      <c r="Q20" s="280"/>
    </row>
    <row r="21" spans="2:17">
      <c r="B21" s="207">
        <v>2003</v>
      </c>
      <c r="C21" s="210">
        <v>21286</v>
      </c>
      <c r="D21" s="210">
        <v>18681</v>
      </c>
      <c r="E21" s="210">
        <v>2470</v>
      </c>
      <c r="F21" s="212">
        <v>104.9</v>
      </c>
      <c r="G21" s="209">
        <v>30.4</v>
      </c>
      <c r="H21" s="212" t="s">
        <v>304</v>
      </c>
      <c r="I21" s="212" t="s">
        <v>304</v>
      </c>
      <c r="J21" s="212" t="s">
        <v>304</v>
      </c>
      <c r="K21" s="277" t="s">
        <v>304</v>
      </c>
      <c r="L21" s="280"/>
      <c r="M21" s="280"/>
      <c r="N21" s="280"/>
      <c r="O21" s="280"/>
      <c r="P21" s="280"/>
      <c r="Q21" s="280"/>
    </row>
    <row r="22" spans="2:17">
      <c r="B22" s="207">
        <v>2004</v>
      </c>
      <c r="C22" s="210">
        <v>21744</v>
      </c>
      <c r="D22" s="210">
        <v>18589</v>
      </c>
      <c r="E22" s="210">
        <v>2755</v>
      </c>
      <c r="F22" s="212">
        <v>365.4</v>
      </c>
      <c r="G22" s="212">
        <v>33.799999999999997</v>
      </c>
      <c r="H22" s="212" t="s">
        <v>304</v>
      </c>
      <c r="I22" s="212" t="s">
        <v>304</v>
      </c>
      <c r="J22" s="212" t="s">
        <v>304</v>
      </c>
      <c r="K22" s="277" t="s">
        <v>304</v>
      </c>
      <c r="L22" s="280"/>
      <c r="M22" s="280"/>
      <c r="N22" s="280"/>
      <c r="O22" s="280"/>
      <c r="P22" s="280"/>
      <c r="Q22" s="280"/>
    </row>
    <row r="23" spans="2:17">
      <c r="B23" s="207">
        <v>2005</v>
      </c>
      <c r="C23" s="210">
        <v>22872</v>
      </c>
      <c r="D23" s="210">
        <v>19344</v>
      </c>
      <c r="E23" s="210">
        <v>3009</v>
      </c>
      <c r="F23" s="212">
        <v>430.5</v>
      </c>
      <c r="G23" s="213">
        <v>88</v>
      </c>
      <c r="H23" s="212" t="s">
        <v>304</v>
      </c>
      <c r="I23" s="212" t="s">
        <v>304</v>
      </c>
      <c r="J23" s="212" t="s">
        <v>304</v>
      </c>
      <c r="K23" s="277" t="s">
        <v>304</v>
      </c>
      <c r="L23" s="280"/>
      <c r="M23" s="280"/>
      <c r="N23" s="280"/>
      <c r="O23" s="280"/>
      <c r="P23" s="280"/>
      <c r="Q23" s="280"/>
    </row>
    <row r="24" spans="2:17">
      <c r="B24" s="207">
        <v>2006</v>
      </c>
      <c r="C24" s="210">
        <v>24543</v>
      </c>
      <c r="D24" s="210">
        <v>21407</v>
      </c>
      <c r="E24" s="210">
        <v>2518</v>
      </c>
      <c r="F24" s="212">
        <v>475.9</v>
      </c>
      <c r="G24" s="213">
        <v>141.80000000000001</v>
      </c>
      <c r="H24" s="212" t="s">
        <v>304</v>
      </c>
      <c r="I24" s="212" t="s">
        <v>304</v>
      </c>
      <c r="J24" s="212" t="s">
        <v>304</v>
      </c>
      <c r="K24" s="277" t="s">
        <v>304</v>
      </c>
      <c r="L24" s="280"/>
      <c r="M24" s="280"/>
      <c r="N24" s="280"/>
      <c r="O24" s="280"/>
      <c r="P24" s="280"/>
      <c r="Q24" s="280"/>
    </row>
    <row r="25" spans="2:17">
      <c r="B25" s="207">
        <v>2007</v>
      </c>
      <c r="C25" s="210">
        <v>21847</v>
      </c>
      <c r="D25" s="210">
        <v>19051</v>
      </c>
      <c r="E25" s="210">
        <v>2364</v>
      </c>
      <c r="F25" s="213">
        <v>432</v>
      </c>
      <c r="G25" s="212" t="s">
        <v>304</v>
      </c>
      <c r="H25" s="212" t="s">
        <v>304</v>
      </c>
      <c r="I25" s="212" t="s">
        <v>304</v>
      </c>
      <c r="J25" s="212" t="s">
        <v>304</v>
      </c>
      <c r="K25" s="277" t="s">
        <v>304</v>
      </c>
      <c r="L25" s="280"/>
      <c r="M25" s="280"/>
      <c r="N25" s="280"/>
      <c r="O25" s="280"/>
      <c r="P25" s="280"/>
      <c r="Q25" s="280"/>
    </row>
    <row r="26" spans="2:17">
      <c r="B26" s="207">
        <v>2008</v>
      </c>
      <c r="C26" s="210">
        <v>21642</v>
      </c>
      <c r="D26" s="210">
        <v>19090</v>
      </c>
      <c r="E26" s="210">
        <v>2232</v>
      </c>
      <c r="F26" s="212">
        <v>319.60000000000002</v>
      </c>
      <c r="G26" s="212" t="s">
        <v>304</v>
      </c>
      <c r="H26" s="212" t="s">
        <v>304</v>
      </c>
      <c r="I26" s="212" t="s">
        <v>304</v>
      </c>
      <c r="J26" s="212" t="s">
        <v>304</v>
      </c>
      <c r="K26" s="277" t="s">
        <v>304</v>
      </c>
      <c r="L26" s="280"/>
      <c r="M26" s="280"/>
      <c r="N26" s="280"/>
      <c r="O26" s="280"/>
      <c r="P26" s="280"/>
      <c r="Q26" s="280"/>
    </row>
    <row r="27" spans="2:17">
      <c r="B27" s="207">
        <v>2009</v>
      </c>
      <c r="C27" s="210">
        <v>18869</v>
      </c>
      <c r="D27" s="210">
        <v>16289</v>
      </c>
      <c r="E27" s="210">
        <v>2308</v>
      </c>
      <c r="F27" s="212">
        <v>269.2</v>
      </c>
      <c r="G27" s="212" t="s">
        <v>304</v>
      </c>
      <c r="H27" s="212">
        <v>2.1</v>
      </c>
      <c r="I27" s="212" t="s">
        <v>304</v>
      </c>
      <c r="J27" s="212" t="s">
        <v>304</v>
      </c>
      <c r="K27" s="277" t="s">
        <v>304</v>
      </c>
      <c r="L27" s="280"/>
      <c r="M27" s="280"/>
      <c r="N27" s="280"/>
      <c r="O27" s="280"/>
      <c r="P27" s="280"/>
      <c r="Q27" s="280"/>
    </row>
    <row r="28" spans="2:17">
      <c r="B28" s="207">
        <v>2010</v>
      </c>
      <c r="C28" s="210">
        <v>18710</v>
      </c>
      <c r="D28" s="210">
        <v>15003</v>
      </c>
      <c r="E28" s="210">
        <v>3446</v>
      </c>
      <c r="F28" s="212">
        <v>259.7</v>
      </c>
      <c r="G28" s="212" t="s">
        <v>304</v>
      </c>
      <c r="H28" s="212">
        <v>0.5</v>
      </c>
      <c r="I28" s="212" t="s">
        <v>304</v>
      </c>
      <c r="J28" s="212" t="s">
        <v>304</v>
      </c>
      <c r="K28" s="277" t="s">
        <v>304</v>
      </c>
      <c r="L28" s="280"/>
      <c r="M28" s="280"/>
      <c r="N28" s="280"/>
      <c r="O28" s="280"/>
      <c r="P28" s="280"/>
      <c r="Q28" s="280"/>
    </row>
    <row r="29" spans="2:17">
      <c r="B29" s="207">
        <v>2011</v>
      </c>
      <c r="C29" s="210">
        <v>20294</v>
      </c>
      <c r="D29" s="210">
        <v>17317</v>
      </c>
      <c r="E29" s="210">
        <v>2676</v>
      </c>
      <c r="F29" s="213">
        <v>301</v>
      </c>
      <c r="G29" s="212" t="s">
        <v>304</v>
      </c>
      <c r="H29" s="212" t="s">
        <v>304</v>
      </c>
      <c r="I29" s="212" t="s">
        <v>304</v>
      </c>
      <c r="J29" s="212" t="s">
        <v>304</v>
      </c>
      <c r="K29" s="277" t="s">
        <v>304</v>
      </c>
      <c r="L29" s="280"/>
      <c r="M29" s="280"/>
      <c r="N29" s="280"/>
      <c r="O29" s="280"/>
      <c r="P29" s="280"/>
      <c r="Q29" s="280"/>
    </row>
    <row r="30" spans="2:17">
      <c r="B30" s="207">
        <v>2012</v>
      </c>
      <c r="C30" s="210">
        <v>22988</v>
      </c>
      <c r="D30" s="210">
        <v>19537</v>
      </c>
      <c r="E30" s="210">
        <v>1821</v>
      </c>
      <c r="F30" s="210">
        <v>1630</v>
      </c>
      <c r="G30" s="212" t="s">
        <v>304</v>
      </c>
      <c r="H30" s="212" t="s">
        <v>304</v>
      </c>
      <c r="I30" s="212" t="s">
        <v>304</v>
      </c>
      <c r="J30" s="212" t="s">
        <v>304</v>
      </c>
      <c r="K30" s="277" t="s">
        <v>304</v>
      </c>
      <c r="L30" s="280"/>
      <c r="M30" s="280"/>
      <c r="N30" s="280"/>
      <c r="O30" s="280"/>
      <c r="P30" s="280"/>
      <c r="Q30" s="280"/>
    </row>
    <row r="31" spans="2:17">
      <c r="B31" s="207">
        <v>2013</v>
      </c>
      <c r="C31" s="206">
        <v>23354.400000000001</v>
      </c>
      <c r="D31" s="206">
        <v>20065.599999999999</v>
      </c>
      <c r="E31" s="206">
        <v>1489.1</v>
      </c>
      <c r="F31" s="206">
        <v>1664</v>
      </c>
      <c r="G31" s="212" t="s">
        <v>304</v>
      </c>
      <c r="H31" s="212">
        <v>0.8</v>
      </c>
      <c r="I31" s="212">
        <v>0.8</v>
      </c>
      <c r="J31" s="206">
        <v>134.1</v>
      </c>
      <c r="K31" s="277" t="s">
        <v>304</v>
      </c>
      <c r="L31" s="280"/>
      <c r="M31" s="280"/>
      <c r="N31" s="280"/>
      <c r="O31" s="280"/>
      <c r="P31" s="280"/>
      <c r="Q31" s="280"/>
    </row>
    <row r="32" spans="2:17">
      <c r="B32" s="207">
        <v>2014</v>
      </c>
      <c r="C32" s="206">
        <v>24727.7</v>
      </c>
      <c r="D32" s="206">
        <v>21401.200000000001</v>
      </c>
      <c r="E32" s="206">
        <v>1299.7</v>
      </c>
      <c r="F32" s="206">
        <v>1848.1</v>
      </c>
      <c r="G32" s="212" t="s">
        <v>304</v>
      </c>
      <c r="H32" s="212">
        <v>2.2999999999999998</v>
      </c>
      <c r="I32" s="212">
        <v>2.9</v>
      </c>
      <c r="J32" s="206">
        <v>173.5</v>
      </c>
      <c r="K32" s="277" t="s">
        <v>304</v>
      </c>
      <c r="L32" s="280"/>
      <c r="M32" s="280"/>
      <c r="N32" s="280"/>
      <c r="O32" s="280"/>
      <c r="P32" s="280"/>
      <c r="Q32" s="280"/>
    </row>
    <row r="33" spans="2:17">
      <c r="B33" s="207">
        <v>2015</v>
      </c>
      <c r="C33" s="206">
        <v>24688.400000000001</v>
      </c>
      <c r="D33" s="206">
        <v>20904.599999999999</v>
      </c>
      <c r="E33" s="206">
        <v>1637.5</v>
      </c>
      <c r="F33" s="206">
        <v>1955.3</v>
      </c>
      <c r="G33" s="212" t="s">
        <v>304</v>
      </c>
      <c r="H33" s="212">
        <v>4.5999999999999996</v>
      </c>
      <c r="I33" s="212">
        <v>4.5999999999999996</v>
      </c>
      <c r="J33" s="206">
        <v>181.8</v>
      </c>
      <c r="K33" s="204">
        <v>5.0000000000000001E-4</v>
      </c>
      <c r="L33" s="280"/>
      <c r="M33" s="280"/>
      <c r="N33" s="280"/>
      <c r="O33" s="280"/>
      <c r="P33" s="280"/>
      <c r="Q33" s="280"/>
    </row>
    <row r="34" spans="2:17">
      <c r="B34" s="207">
        <v>2016</v>
      </c>
      <c r="C34" s="206">
        <v>24952.9</v>
      </c>
      <c r="D34" s="206">
        <v>20699</v>
      </c>
      <c r="E34" s="206">
        <v>1959.3</v>
      </c>
      <c r="F34" s="206">
        <v>2062</v>
      </c>
      <c r="G34" s="212" t="s">
        <v>304</v>
      </c>
      <c r="H34" s="206">
        <v>22.8</v>
      </c>
      <c r="I34" s="206">
        <v>35.299999999999997</v>
      </c>
      <c r="J34" s="206">
        <v>174.5</v>
      </c>
      <c r="K34" s="204">
        <v>2.0000000000000001E-4</v>
      </c>
      <c r="L34" s="280"/>
      <c r="M34" s="280"/>
      <c r="N34" s="280"/>
      <c r="O34" s="280"/>
      <c r="P34" s="280"/>
      <c r="Q34" s="280"/>
    </row>
    <row r="35" spans="2:17">
      <c r="B35" s="207">
        <v>2017</v>
      </c>
      <c r="C35" s="206">
        <v>24320.9</v>
      </c>
      <c r="D35" s="206">
        <v>20445.400000000001</v>
      </c>
      <c r="E35" s="206">
        <v>1746.4</v>
      </c>
      <c r="F35" s="206">
        <v>1899.5</v>
      </c>
      <c r="G35" s="212" t="s">
        <v>304</v>
      </c>
      <c r="H35" s="206">
        <v>22.1</v>
      </c>
      <c r="I35" s="206">
        <v>37.200000000000003</v>
      </c>
      <c r="J35" s="206">
        <v>170.3</v>
      </c>
      <c r="K35" s="204">
        <v>4.0000000000000002E-4</v>
      </c>
      <c r="L35" s="280"/>
      <c r="M35" s="280"/>
      <c r="N35" s="280"/>
      <c r="O35" s="280"/>
      <c r="P35" s="280"/>
      <c r="Q35" s="280"/>
    </row>
    <row r="36" spans="2:17" ht="15" thickBot="1">
      <c r="B36" s="281">
        <v>2018</v>
      </c>
      <c r="C36" s="282">
        <v>25229.200000000001</v>
      </c>
      <c r="D36" s="282">
        <v>21242.9</v>
      </c>
      <c r="E36" s="282">
        <v>1768</v>
      </c>
      <c r="F36" s="282">
        <v>1934.1</v>
      </c>
      <c r="G36" s="283" t="s">
        <v>304</v>
      </c>
      <c r="H36" s="282">
        <v>82.7</v>
      </c>
      <c r="I36" s="282">
        <v>39.299999999999997</v>
      </c>
      <c r="J36" s="282">
        <v>162.19999999999999</v>
      </c>
      <c r="K36" s="284">
        <v>5.9999999999999995E-4</v>
      </c>
      <c r="L36" s="280"/>
      <c r="M36" s="280"/>
      <c r="N36" s="280"/>
      <c r="O36" s="280"/>
      <c r="P36" s="280"/>
      <c r="Q36" s="280"/>
    </row>
    <row r="37" spans="2:17">
      <c r="B37" s="285"/>
      <c r="C37" s="285"/>
      <c r="D37" s="285"/>
      <c r="E37" s="285"/>
      <c r="F37" s="285"/>
      <c r="G37" s="280"/>
      <c r="H37" s="280"/>
      <c r="I37" s="280"/>
      <c r="J37" s="280"/>
      <c r="K37" s="280"/>
      <c r="L37" s="280"/>
      <c r="M37" s="280"/>
      <c r="N37" s="280"/>
      <c r="O37" s="280"/>
      <c r="P37" s="280"/>
      <c r="Q37" s="280"/>
    </row>
    <row r="38" spans="2:17">
      <c r="B38" s="285"/>
      <c r="C38" s="285"/>
      <c r="D38" s="285"/>
      <c r="E38" s="285"/>
      <c r="F38" s="285"/>
      <c r="G38" s="280"/>
      <c r="H38" s="280"/>
      <c r="I38" s="280"/>
      <c r="J38" s="280"/>
      <c r="K38" s="280"/>
      <c r="L38" s="280"/>
      <c r="M38" s="280"/>
      <c r="N38" s="280"/>
      <c r="O38" s="280"/>
      <c r="P38" s="280"/>
      <c r="Q38" s="280"/>
    </row>
    <row r="39" spans="2:17">
      <c r="B39" s="285"/>
      <c r="C39" s="285"/>
      <c r="D39" s="285"/>
      <c r="E39" s="285"/>
      <c r="F39" s="285"/>
      <c r="G39" s="280"/>
      <c r="H39" s="280"/>
      <c r="I39" s="280"/>
      <c r="J39" s="280"/>
      <c r="K39" s="280"/>
      <c r="L39" s="280"/>
      <c r="M39" s="280"/>
      <c r="N39" s="280"/>
      <c r="O39" s="280"/>
      <c r="P39" s="280"/>
      <c r="Q39" s="280"/>
    </row>
    <row r="40" spans="2:17">
      <c r="B40" s="285"/>
      <c r="C40" s="285"/>
      <c r="D40" s="285"/>
      <c r="E40" s="285"/>
      <c r="F40" s="285"/>
      <c r="G40" s="280"/>
      <c r="H40" s="280"/>
      <c r="I40" s="280"/>
      <c r="J40" s="280"/>
      <c r="K40" s="280"/>
      <c r="L40" s="280"/>
      <c r="M40" s="280"/>
      <c r="N40" s="280"/>
      <c r="O40" s="280"/>
      <c r="P40" s="280"/>
      <c r="Q40" s="280"/>
    </row>
    <row r="41" spans="2:17">
      <c r="B41" s="285"/>
      <c r="C41" s="285"/>
      <c r="D41" s="285"/>
      <c r="E41" s="285"/>
      <c r="F41" s="285"/>
      <c r="G41" s="280"/>
      <c r="H41" s="280"/>
      <c r="I41" s="280"/>
      <c r="J41" s="280"/>
      <c r="K41" s="280"/>
      <c r="L41" s="280"/>
      <c r="M41" s="280"/>
      <c r="N41" s="280"/>
      <c r="O41" s="280"/>
      <c r="P41" s="280"/>
      <c r="Q41" s="280"/>
    </row>
    <row r="42" spans="2:17">
      <c r="B42" s="285"/>
      <c r="C42" s="285"/>
      <c r="D42" s="285"/>
      <c r="E42" s="285"/>
      <c r="F42" s="285"/>
      <c r="G42" s="280"/>
      <c r="H42" s="280"/>
      <c r="I42" s="280"/>
      <c r="J42" s="280"/>
      <c r="K42" s="280"/>
      <c r="L42" s="280"/>
      <c r="M42" s="280"/>
      <c r="N42" s="280"/>
      <c r="O42" s="280"/>
      <c r="P42" s="280"/>
      <c r="Q42" s="280"/>
    </row>
    <row r="43" spans="2:17">
      <c r="B43" s="285"/>
      <c r="C43" s="285"/>
      <c r="D43" s="285"/>
      <c r="E43" s="285"/>
      <c r="F43" s="285"/>
      <c r="G43" s="280"/>
      <c r="H43" s="280"/>
      <c r="I43" s="280"/>
      <c r="J43" s="280"/>
      <c r="K43" s="280"/>
      <c r="L43" s="280"/>
      <c r="M43" s="280"/>
      <c r="N43" s="280"/>
      <c r="O43" s="280"/>
      <c r="P43" s="280"/>
      <c r="Q43" s="280"/>
    </row>
    <row r="44" spans="2:17">
      <c r="B44" s="285"/>
      <c r="C44" s="285"/>
      <c r="D44" s="285"/>
      <c r="E44" s="285"/>
      <c r="F44" s="285"/>
      <c r="G44" s="280"/>
      <c r="H44" s="280"/>
      <c r="I44" s="280"/>
      <c r="J44" s="280"/>
      <c r="K44" s="280"/>
      <c r="L44" s="280"/>
      <c r="M44" s="280"/>
      <c r="N44" s="280"/>
      <c r="O44" s="280"/>
      <c r="P44" s="280"/>
      <c r="Q44" s="280"/>
    </row>
    <row r="45" spans="2:17">
      <c r="B45" s="285"/>
      <c r="C45" s="285"/>
      <c r="D45" s="285"/>
      <c r="E45" s="285"/>
      <c r="F45" s="285"/>
      <c r="G45" s="280"/>
      <c r="H45" s="280"/>
      <c r="I45" s="280"/>
      <c r="J45" s="280"/>
      <c r="K45" s="280"/>
      <c r="L45" s="280"/>
      <c r="M45" s="280"/>
      <c r="N45" s="280"/>
      <c r="O45" s="280"/>
      <c r="P45" s="280"/>
      <c r="Q45" s="280"/>
    </row>
    <row r="46" spans="2:17">
      <c r="B46" s="285"/>
      <c r="C46" s="285"/>
      <c r="D46" s="285"/>
      <c r="E46" s="285"/>
      <c r="F46" s="285"/>
      <c r="G46" s="280"/>
      <c r="H46" s="280"/>
      <c r="I46" s="280"/>
      <c r="J46" s="280"/>
      <c r="K46" s="280"/>
      <c r="L46" s="280"/>
      <c r="M46" s="280"/>
      <c r="N46" s="280"/>
      <c r="O46" s="280"/>
      <c r="P46" s="280"/>
      <c r="Q46" s="280"/>
    </row>
    <row r="47" spans="2:17">
      <c r="B47" s="285"/>
      <c r="C47" s="285"/>
      <c r="D47" s="285"/>
      <c r="E47" s="285"/>
      <c r="F47" s="285"/>
      <c r="G47" s="280"/>
      <c r="H47" s="280"/>
      <c r="I47" s="280"/>
      <c r="J47" s="280"/>
      <c r="K47" s="280"/>
      <c r="L47" s="280"/>
      <c r="M47" s="280"/>
      <c r="N47" s="280"/>
      <c r="O47" s="280"/>
      <c r="P47" s="280"/>
      <c r="Q47" s="280"/>
    </row>
    <row r="48" spans="2:17">
      <c r="B48" s="285"/>
      <c r="C48" s="285"/>
      <c r="D48" s="285"/>
      <c r="E48" s="285"/>
      <c r="F48" s="285"/>
      <c r="G48" s="280"/>
      <c r="H48" s="280"/>
      <c r="I48" s="280"/>
      <c r="J48" s="280"/>
      <c r="K48" s="280"/>
      <c r="L48" s="280"/>
      <c r="M48" s="280"/>
      <c r="N48" s="280"/>
      <c r="O48" s="280"/>
      <c r="P48" s="280"/>
      <c r="Q48" s="280"/>
    </row>
    <row r="49" spans="2:17">
      <c r="B49" s="285"/>
      <c r="C49" s="285"/>
      <c r="D49" s="285"/>
      <c r="E49" s="285"/>
      <c r="F49" s="285"/>
      <c r="G49" s="280"/>
      <c r="H49" s="280"/>
      <c r="I49" s="280"/>
      <c r="J49" s="280"/>
      <c r="K49" s="280"/>
      <c r="L49" s="280"/>
      <c r="M49" s="280"/>
      <c r="N49" s="280"/>
      <c r="O49" s="280"/>
      <c r="P49" s="280"/>
      <c r="Q49" s="280"/>
    </row>
    <row r="50" spans="2:17">
      <c r="B50" s="285"/>
      <c r="C50" s="285"/>
      <c r="D50" s="285"/>
      <c r="E50" s="285"/>
      <c r="F50" s="285"/>
      <c r="G50" s="280"/>
      <c r="H50" s="280"/>
      <c r="I50" s="280"/>
      <c r="J50" s="280"/>
      <c r="K50" s="280"/>
      <c r="L50" s="280"/>
      <c r="M50" s="280"/>
      <c r="N50" s="280"/>
      <c r="O50" s="280"/>
      <c r="P50" s="280"/>
      <c r="Q50" s="280"/>
    </row>
    <row r="51" spans="2:17">
      <c r="B51" s="285"/>
      <c r="C51" s="285"/>
      <c r="D51" s="285"/>
      <c r="E51" s="285"/>
      <c r="F51" s="285"/>
      <c r="G51" s="280"/>
      <c r="H51" s="280"/>
      <c r="I51" s="280"/>
      <c r="J51" s="280"/>
      <c r="K51" s="280"/>
      <c r="L51" s="280"/>
      <c r="M51" s="280"/>
      <c r="N51" s="280"/>
      <c r="O51" s="280"/>
      <c r="P51" s="280"/>
      <c r="Q51" s="280"/>
    </row>
    <row r="52" spans="2:17">
      <c r="B52" s="285"/>
      <c r="C52" s="285"/>
      <c r="D52" s="285"/>
      <c r="E52" s="285"/>
      <c r="F52" s="285"/>
      <c r="G52" s="280"/>
      <c r="H52" s="280"/>
      <c r="I52" s="280"/>
      <c r="J52" s="280"/>
      <c r="K52" s="280"/>
      <c r="L52" s="280"/>
      <c r="M52" s="280"/>
      <c r="N52" s="280"/>
      <c r="O52" s="280"/>
      <c r="P52" s="280"/>
      <c r="Q52" s="280"/>
    </row>
    <row r="53" spans="2:17">
      <c r="B53" s="285"/>
      <c r="C53" s="285"/>
      <c r="D53" s="285"/>
      <c r="E53" s="285"/>
      <c r="F53" s="285"/>
      <c r="G53" s="280"/>
      <c r="H53" s="280"/>
      <c r="I53" s="280"/>
      <c r="J53" s="280"/>
      <c r="K53" s="280"/>
      <c r="L53" s="280"/>
      <c r="M53" s="280"/>
      <c r="N53" s="280"/>
      <c r="O53" s="280"/>
      <c r="P53" s="280"/>
      <c r="Q53" s="280"/>
    </row>
    <row r="54" spans="2:17">
      <c r="B54" s="285"/>
      <c r="C54" s="285"/>
      <c r="D54" s="285"/>
      <c r="E54" s="285"/>
      <c r="F54" s="285"/>
      <c r="G54" s="280"/>
      <c r="H54" s="280"/>
      <c r="I54" s="280"/>
      <c r="J54" s="280"/>
      <c r="K54" s="280"/>
      <c r="L54" s="280"/>
      <c r="M54" s="280"/>
      <c r="N54" s="280"/>
      <c r="O54" s="280"/>
      <c r="P54" s="280"/>
      <c r="Q54" s="280"/>
    </row>
    <row r="55" spans="2:17">
      <c r="B55" s="285"/>
      <c r="C55" s="285"/>
      <c r="D55" s="285"/>
      <c r="E55" s="285"/>
      <c r="F55" s="285"/>
      <c r="G55" s="280"/>
      <c r="H55" s="280"/>
      <c r="I55" s="280"/>
      <c r="J55" s="280"/>
      <c r="K55" s="280"/>
      <c r="L55" s="280"/>
      <c r="M55" s="280"/>
      <c r="N55" s="280"/>
      <c r="O55" s="280"/>
      <c r="P55" s="280"/>
      <c r="Q55" s="280"/>
    </row>
    <row r="56" spans="2:17">
      <c r="B56" s="285"/>
      <c r="C56" s="285"/>
      <c r="D56" s="285"/>
      <c r="E56" s="285"/>
      <c r="F56" s="285"/>
      <c r="G56" s="280"/>
      <c r="H56" s="280"/>
      <c r="I56" s="280"/>
      <c r="J56" s="280"/>
      <c r="K56" s="280"/>
      <c r="L56" s="280"/>
      <c r="M56" s="280"/>
      <c r="N56" s="280"/>
      <c r="O56" s="280"/>
      <c r="P56" s="280"/>
      <c r="Q56" s="280"/>
    </row>
    <row r="57" spans="2:17">
      <c r="B57" s="285"/>
      <c r="C57" s="285"/>
      <c r="D57" s="285"/>
      <c r="E57" s="285"/>
      <c r="F57" s="285"/>
      <c r="G57" s="280"/>
      <c r="H57" s="280"/>
      <c r="I57" s="280"/>
      <c r="J57" s="280"/>
      <c r="K57" s="280"/>
      <c r="L57" s="280"/>
      <c r="M57" s="280"/>
      <c r="N57" s="280"/>
      <c r="O57" s="280"/>
      <c r="P57" s="280"/>
      <c r="Q57" s="280"/>
    </row>
    <row r="58" spans="2:17">
      <c r="B58" s="285"/>
      <c r="C58" s="285"/>
      <c r="D58" s="285"/>
      <c r="E58" s="285"/>
      <c r="F58" s="285"/>
      <c r="G58" s="280"/>
      <c r="H58" s="280"/>
      <c r="I58" s="280"/>
      <c r="J58" s="280"/>
      <c r="K58" s="280"/>
      <c r="L58" s="280"/>
      <c r="M58" s="280"/>
      <c r="N58" s="280"/>
      <c r="O58" s="280"/>
      <c r="P58" s="280"/>
      <c r="Q58" s="280"/>
    </row>
    <row r="59" spans="2:17">
      <c r="B59" s="285"/>
      <c r="C59" s="285"/>
      <c r="D59" s="285"/>
      <c r="E59" s="285"/>
      <c r="F59" s="285"/>
      <c r="G59" s="280"/>
      <c r="H59" s="280"/>
      <c r="I59" s="280"/>
      <c r="J59" s="280"/>
      <c r="K59" s="280"/>
      <c r="L59" s="280"/>
      <c r="M59" s="280"/>
      <c r="N59" s="280"/>
      <c r="O59" s="280"/>
      <c r="P59" s="280"/>
      <c r="Q59" s="280"/>
    </row>
    <row r="60" spans="2:17">
      <c r="B60" s="285"/>
      <c r="C60" s="285"/>
      <c r="D60" s="285"/>
      <c r="E60" s="285"/>
      <c r="F60" s="285"/>
      <c r="G60" s="280"/>
      <c r="H60" s="280"/>
      <c r="I60" s="280"/>
      <c r="J60" s="280"/>
      <c r="K60" s="280"/>
      <c r="L60" s="280"/>
      <c r="M60" s="280"/>
      <c r="N60" s="280"/>
      <c r="O60" s="280"/>
      <c r="P60" s="280"/>
      <c r="Q60" s="280"/>
    </row>
    <row r="61" spans="2:17">
      <c r="B61" s="285"/>
      <c r="C61" s="285"/>
      <c r="D61" s="285"/>
      <c r="E61" s="285"/>
      <c r="F61" s="285"/>
      <c r="G61" s="280"/>
      <c r="H61" s="280"/>
      <c r="I61" s="280"/>
      <c r="J61" s="280"/>
      <c r="K61" s="280"/>
      <c r="L61" s="280"/>
      <c r="M61" s="280"/>
      <c r="N61" s="280"/>
      <c r="O61" s="280"/>
      <c r="P61" s="280"/>
      <c r="Q61" s="280"/>
    </row>
    <row r="62" spans="2:17">
      <c r="B62" s="285"/>
      <c r="C62" s="285"/>
      <c r="D62" s="285"/>
      <c r="E62" s="285"/>
      <c r="F62" s="285"/>
      <c r="G62" s="280"/>
      <c r="H62" s="280"/>
      <c r="I62" s="280"/>
      <c r="J62" s="280"/>
      <c r="K62" s="280"/>
      <c r="L62" s="280"/>
      <c r="M62" s="280"/>
      <c r="N62" s="280"/>
      <c r="O62" s="280"/>
      <c r="P62" s="280"/>
      <c r="Q62" s="280"/>
    </row>
    <row r="63" spans="2:17">
      <c r="B63" s="285"/>
      <c r="C63" s="285"/>
      <c r="D63" s="285"/>
      <c r="E63" s="285"/>
      <c r="F63" s="285"/>
      <c r="G63" s="280"/>
      <c r="H63" s="280"/>
      <c r="I63" s="280"/>
      <c r="J63" s="280"/>
      <c r="K63" s="280"/>
      <c r="L63" s="280"/>
      <c r="M63" s="280"/>
      <c r="N63" s="280"/>
      <c r="O63" s="280"/>
      <c r="P63" s="280"/>
      <c r="Q63" s="280"/>
    </row>
    <row r="64" spans="2:17">
      <c r="B64" s="285"/>
      <c r="C64" s="285"/>
      <c r="D64" s="285"/>
      <c r="E64" s="285"/>
      <c r="F64" s="285"/>
      <c r="G64" s="280"/>
      <c r="H64" s="280"/>
      <c r="I64" s="280"/>
      <c r="J64" s="280"/>
      <c r="K64" s="280"/>
      <c r="L64" s="280"/>
      <c r="M64" s="280"/>
      <c r="N64" s="280"/>
      <c r="O64" s="280"/>
      <c r="P64" s="280"/>
      <c r="Q64" s="280"/>
    </row>
    <row r="65" spans="2:17">
      <c r="B65" s="285"/>
      <c r="C65" s="285"/>
      <c r="D65" s="285"/>
      <c r="E65" s="285"/>
      <c r="F65" s="285"/>
      <c r="G65" s="280"/>
      <c r="H65" s="280"/>
      <c r="I65" s="280"/>
      <c r="J65" s="280"/>
      <c r="K65" s="280"/>
      <c r="L65" s="280"/>
      <c r="M65" s="280"/>
      <c r="N65" s="280"/>
      <c r="O65" s="280"/>
      <c r="P65" s="280"/>
      <c r="Q65" s="280"/>
    </row>
    <row r="66" spans="2:17">
      <c r="B66" s="285"/>
      <c r="C66" s="285"/>
      <c r="D66" s="285"/>
      <c r="E66" s="285"/>
      <c r="F66" s="285"/>
      <c r="G66" s="280"/>
      <c r="H66" s="280"/>
      <c r="I66" s="280"/>
      <c r="J66" s="280"/>
      <c r="K66" s="280"/>
      <c r="L66" s="280"/>
      <c r="M66" s="280"/>
      <c r="N66" s="280"/>
      <c r="O66" s="280"/>
      <c r="P66" s="280"/>
      <c r="Q66" s="280"/>
    </row>
    <row r="67" spans="2:17">
      <c r="B67" s="285"/>
      <c r="C67" s="285"/>
      <c r="D67" s="285"/>
      <c r="E67" s="285"/>
      <c r="F67" s="285"/>
      <c r="G67" s="280"/>
      <c r="H67" s="280"/>
      <c r="I67" s="280"/>
      <c r="J67" s="280"/>
      <c r="K67" s="280"/>
      <c r="L67" s="280"/>
      <c r="M67" s="280"/>
      <c r="N67" s="280"/>
      <c r="O67" s="280"/>
      <c r="P67" s="280"/>
      <c r="Q67" s="280"/>
    </row>
    <row r="68" spans="2:17">
      <c r="B68" s="285"/>
      <c r="C68" s="285"/>
      <c r="D68" s="285"/>
      <c r="E68" s="285"/>
      <c r="F68" s="285"/>
      <c r="G68" s="280"/>
      <c r="H68" s="280"/>
      <c r="I68" s="280"/>
      <c r="J68" s="280"/>
      <c r="K68" s="280"/>
      <c r="L68" s="280"/>
      <c r="M68" s="280"/>
      <c r="N68" s="280"/>
      <c r="O68" s="280"/>
      <c r="P68" s="280"/>
      <c r="Q68" s="280"/>
    </row>
    <row r="69" spans="2:17">
      <c r="B69" s="285"/>
      <c r="C69" s="285"/>
      <c r="D69" s="285"/>
      <c r="E69" s="285"/>
      <c r="F69" s="285"/>
      <c r="G69" s="280"/>
      <c r="H69" s="280"/>
      <c r="I69" s="280"/>
      <c r="J69" s="280"/>
      <c r="K69" s="280"/>
      <c r="L69" s="280"/>
      <c r="M69" s="280"/>
      <c r="N69" s="280"/>
      <c r="O69" s="280"/>
      <c r="P69" s="280"/>
      <c r="Q69" s="280"/>
    </row>
    <row r="70" spans="2:17">
      <c r="B70" s="285"/>
      <c r="C70" s="285"/>
      <c r="D70" s="285"/>
      <c r="E70" s="285"/>
      <c r="F70" s="285"/>
      <c r="G70" s="280"/>
      <c r="H70" s="280"/>
      <c r="I70" s="280"/>
      <c r="J70" s="280"/>
      <c r="K70" s="280"/>
      <c r="L70" s="280"/>
      <c r="M70" s="280"/>
      <c r="N70" s="280"/>
      <c r="O70" s="280"/>
      <c r="P70" s="280"/>
      <c r="Q70" s="280"/>
    </row>
    <row r="71" spans="2:17">
      <c r="B71" s="285"/>
      <c r="C71" s="285"/>
      <c r="D71" s="285"/>
      <c r="E71" s="285"/>
      <c r="F71" s="285"/>
      <c r="G71" s="280"/>
      <c r="H71" s="280"/>
      <c r="I71" s="280"/>
      <c r="J71" s="280"/>
      <c r="K71" s="280"/>
      <c r="L71" s="280"/>
      <c r="M71" s="280"/>
      <c r="N71" s="280"/>
      <c r="O71" s="280"/>
      <c r="P71" s="280"/>
      <c r="Q71" s="280"/>
    </row>
    <row r="72" spans="2:17">
      <c r="B72" s="285"/>
      <c r="C72" s="285"/>
      <c r="D72" s="285"/>
      <c r="E72" s="285"/>
      <c r="F72" s="285"/>
      <c r="G72" s="280"/>
      <c r="H72" s="280"/>
      <c r="I72" s="280"/>
      <c r="J72" s="280"/>
      <c r="K72" s="280"/>
      <c r="L72" s="280"/>
      <c r="M72" s="280"/>
      <c r="N72" s="280"/>
      <c r="O72" s="280"/>
      <c r="P72" s="280"/>
      <c r="Q72" s="280"/>
    </row>
    <row r="73" spans="2:17">
      <c r="B73" s="285"/>
      <c r="C73" s="285"/>
      <c r="D73" s="285"/>
      <c r="E73" s="285"/>
      <c r="F73" s="285"/>
      <c r="G73" s="280"/>
      <c r="H73" s="280"/>
      <c r="I73" s="280"/>
      <c r="J73" s="280"/>
      <c r="K73" s="280"/>
      <c r="L73" s="280"/>
      <c r="M73" s="280"/>
      <c r="N73" s="280"/>
      <c r="O73" s="280"/>
      <c r="P73" s="280"/>
      <c r="Q73" s="280"/>
    </row>
    <row r="74" spans="2:17">
      <c r="B74" s="285"/>
      <c r="C74" s="285"/>
      <c r="D74" s="285"/>
      <c r="E74" s="285"/>
      <c r="F74" s="285"/>
      <c r="G74" s="280"/>
      <c r="H74" s="280"/>
      <c r="I74" s="280"/>
      <c r="J74" s="280"/>
      <c r="K74" s="280"/>
      <c r="L74" s="280"/>
      <c r="M74" s="280"/>
      <c r="N74" s="280"/>
      <c r="O74" s="280"/>
      <c r="P74" s="280"/>
      <c r="Q74" s="280"/>
    </row>
    <row r="75" spans="2:17">
      <c r="B75" s="285"/>
      <c r="C75" s="285"/>
      <c r="D75" s="285"/>
      <c r="E75" s="285"/>
      <c r="F75" s="285"/>
      <c r="G75" s="280"/>
      <c r="H75" s="280"/>
      <c r="I75" s="280"/>
      <c r="J75" s="280"/>
      <c r="K75" s="280"/>
      <c r="L75" s="280"/>
      <c r="M75" s="280"/>
      <c r="N75" s="280"/>
      <c r="O75" s="280"/>
      <c r="P75" s="280"/>
      <c r="Q75" s="280"/>
    </row>
    <row r="76" spans="2:17">
      <c r="B76" s="285"/>
      <c r="C76" s="285"/>
      <c r="D76" s="285"/>
      <c r="E76" s="285"/>
      <c r="F76" s="285"/>
      <c r="G76" s="280"/>
      <c r="H76" s="280"/>
      <c r="I76" s="280"/>
      <c r="J76" s="280"/>
      <c r="K76" s="280"/>
      <c r="L76" s="280"/>
      <c r="M76" s="280"/>
      <c r="N76" s="280"/>
      <c r="O76" s="280"/>
      <c r="P76" s="280"/>
      <c r="Q76" s="280"/>
    </row>
    <row r="77" spans="2:17">
      <c r="B77" s="285"/>
      <c r="C77" s="285"/>
      <c r="D77" s="285"/>
      <c r="E77" s="285"/>
      <c r="F77" s="285"/>
      <c r="G77" s="280"/>
      <c r="H77" s="280"/>
      <c r="I77" s="280"/>
      <c r="J77" s="280"/>
      <c r="K77" s="280"/>
      <c r="L77" s="280"/>
      <c r="M77" s="280"/>
      <c r="N77" s="280"/>
      <c r="O77" s="280"/>
      <c r="P77" s="280"/>
      <c r="Q77" s="280"/>
    </row>
    <row r="78" spans="2:17">
      <c r="B78" s="285"/>
      <c r="C78" s="285"/>
      <c r="D78" s="285"/>
      <c r="E78" s="285"/>
      <c r="F78" s="285"/>
      <c r="G78" s="280"/>
      <c r="H78" s="280"/>
      <c r="I78" s="280"/>
      <c r="J78" s="280"/>
      <c r="K78" s="280"/>
      <c r="L78" s="280"/>
      <c r="M78" s="280"/>
      <c r="N78" s="280"/>
      <c r="O78" s="280"/>
      <c r="P78" s="280"/>
      <c r="Q78" s="280"/>
    </row>
    <row r="79" spans="2:17">
      <c r="B79" s="285"/>
      <c r="C79" s="285"/>
      <c r="D79" s="285"/>
      <c r="E79" s="285"/>
      <c r="F79" s="285"/>
      <c r="G79" s="280"/>
      <c r="H79" s="280"/>
      <c r="I79" s="280"/>
      <c r="J79" s="280"/>
      <c r="K79" s="280"/>
      <c r="L79" s="280"/>
      <c r="M79" s="280"/>
      <c r="N79" s="280"/>
      <c r="O79" s="280"/>
      <c r="P79" s="280"/>
      <c r="Q79" s="280"/>
    </row>
    <row r="80" spans="2:17">
      <c r="B80" s="285"/>
      <c r="C80" s="285"/>
      <c r="D80" s="285"/>
      <c r="E80" s="285"/>
      <c r="F80" s="285"/>
      <c r="G80" s="280"/>
      <c r="H80" s="280"/>
      <c r="I80" s="280"/>
      <c r="J80" s="280"/>
      <c r="K80" s="280"/>
      <c r="L80" s="280"/>
      <c r="M80" s="280"/>
      <c r="N80" s="280"/>
      <c r="O80" s="280"/>
      <c r="P80" s="280"/>
      <c r="Q80" s="280"/>
    </row>
    <row r="81" spans="2:17">
      <c r="B81" s="285"/>
      <c r="C81" s="285"/>
      <c r="D81" s="285"/>
      <c r="E81" s="285"/>
      <c r="F81" s="285"/>
      <c r="G81" s="280"/>
      <c r="H81" s="280"/>
      <c r="I81" s="280"/>
      <c r="J81" s="280"/>
      <c r="K81" s="280"/>
      <c r="L81" s="280"/>
      <c r="M81" s="280"/>
      <c r="N81" s="280"/>
      <c r="O81" s="280"/>
      <c r="P81" s="280"/>
      <c r="Q81" s="280"/>
    </row>
    <row r="82" spans="2:17">
      <c r="B82" s="285"/>
      <c r="C82" s="285"/>
      <c r="D82" s="285"/>
      <c r="E82" s="285"/>
      <c r="F82" s="285"/>
      <c r="G82" s="280"/>
      <c r="H82" s="280"/>
      <c r="I82" s="280"/>
      <c r="J82" s="280"/>
      <c r="K82" s="280"/>
      <c r="L82" s="280"/>
      <c r="M82" s="280"/>
      <c r="N82" s="280"/>
      <c r="O82" s="280"/>
      <c r="P82" s="280"/>
      <c r="Q82" s="280"/>
    </row>
    <row r="83" spans="2:17">
      <c r="B83" s="285"/>
      <c r="C83" s="285"/>
      <c r="D83" s="285"/>
      <c r="E83" s="285"/>
      <c r="F83" s="285"/>
      <c r="G83" s="280"/>
      <c r="H83" s="280"/>
      <c r="I83" s="280"/>
      <c r="J83" s="280"/>
      <c r="K83" s="280"/>
      <c r="L83" s="280"/>
      <c r="M83" s="280"/>
      <c r="N83" s="280"/>
      <c r="O83" s="280"/>
      <c r="P83" s="280"/>
      <c r="Q83" s="280"/>
    </row>
    <row r="84" spans="2:17">
      <c r="B84" s="285"/>
      <c r="C84" s="285"/>
      <c r="D84" s="285"/>
      <c r="E84" s="285"/>
      <c r="F84" s="285"/>
      <c r="G84" s="280"/>
      <c r="H84" s="280"/>
      <c r="I84" s="280"/>
      <c r="J84" s="280"/>
      <c r="K84" s="280"/>
      <c r="L84" s="280"/>
      <c r="M84" s="280"/>
      <c r="N84" s="280"/>
      <c r="O84" s="280"/>
      <c r="P84" s="280"/>
      <c r="Q84" s="280"/>
    </row>
    <row r="85" spans="2:17">
      <c r="B85" s="285"/>
      <c r="C85" s="285"/>
      <c r="D85" s="285"/>
      <c r="E85" s="285"/>
      <c r="F85" s="285"/>
      <c r="G85" s="280"/>
      <c r="H85" s="280"/>
      <c r="I85" s="280"/>
      <c r="J85" s="280"/>
      <c r="K85" s="280"/>
      <c r="L85" s="280"/>
      <c r="M85" s="280"/>
      <c r="N85" s="280"/>
      <c r="O85" s="280"/>
      <c r="P85" s="280"/>
      <c r="Q85" s="280"/>
    </row>
    <row r="86" spans="2:17">
      <c r="B86" s="285"/>
      <c r="C86" s="285"/>
      <c r="D86" s="285"/>
      <c r="E86" s="285"/>
      <c r="F86" s="285"/>
      <c r="G86" s="280"/>
      <c r="H86" s="280"/>
      <c r="I86" s="280"/>
      <c r="J86" s="280"/>
      <c r="K86" s="280"/>
      <c r="L86" s="280"/>
      <c r="M86" s="280"/>
      <c r="N86" s="280"/>
      <c r="O86" s="280"/>
      <c r="P86" s="280"/>
      <c r="Q86" s="280"/>
    </row>
    <row r="87" spans="2:17">
      <c r="B87" s="285"/>
      <c r="C87" s="285"/>
      <c r="D87" s="285"/>
      <c r="E87" s="285"/>
      <c r="F87" s="285"/>
      <c r="G87" s="280"/>
      <c r="H87" s="280"/>
      <c r="I87" s="280"/>
      <c r="J87" s="280"/>
      <c r="K87" s="280"/>
      <c r="L87" s="280"/>
      <c r="M87" s="280"/>
      <c r="N87" s="280"/>
      <c r="O87" s="280"/>
      <c r="P87" s="280"/>
      <c r="Q87" s="280"/>
    </row>
  </sheetData>
  <mergeCells count="12">
    <mergeCell ref="J5:J7"/>
    <mergeCell ref="K5:K7"/>
    <mergeCell ref="B2:K2"/>
    <mergeCell ref="B4:B7"/>
    <mergeCell ref="C4:C7"/>
    <mergeCell ref="D4:K4"/>
    <mergeCell ref="D5:D7"/>
    <mergeCell ref="E5:E7"/>
    <mergeCell ref="F5:F7"/>
    <mergeCell ref="G5:G7"/>
    <mergeCell ref="H5:H7"/>
    <mergeCell ref="I5:I7"/>
  </mergeCells>
  <pageMargins left="0.7" right="0.7" top="0.75" bottom="0.75" header="0.3" footer="0.3"/>
  <pageSetup paperSize="9" orientation="portrait" horizontalDpi="300" verticalDpi="300"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BE788-A5E6-40BF-86B7-672441260D96}">
  <dimension ref="A1:AB56"/>
  <sheetViews>
    <sheetView showGridLines="0" topLeftCell="F2" zoomScaleNormal="100" workbookViewId="0">
      <selection activeCell="Z20" sqref="Z20"/>
    </sheetView>
  </sheetViews>
  <sheetFormatPr baseColWidth="10" defaultColWidth="9.19921875" defaultRowHeight="14"/>
  <cols>
    <col min="1" max="1" width="8.59765625" style="242" bestFit="1" customWidth="1"/>
    <col min="2" max="2" width="31.59765625" style="242" bestFit="1" customWidth="1"/>
    <col min="3" max="20" width="11.59765625" style="242" customWidth="1"/>
    <col min="21" max="22" width="9.19921875" style="242"/>
    <col min="23" max="23" width="11.796875" style="242" bestFit="1" customWidth="1"/>
    <col min="24" max="26" width="9.19921875" style="242"/>
    <col min="27" max="27" width="9.59765625" style="242" bestFit="1" customWidth="1"/>
    <col min="28" max="256" width="9.19921875" style="242"/>
    <col min="257" max="257" width="8.59765625" style="242" bestFit="1" customWidth="1"/>
    <col min="258" max="258" width="31.59765625" style="242" bestFit="1" customWidth="1"/>
    <col min="259" max="276" width="11.59765625" style="242" customWidth="1"/>
    <col min="277" max="282" width="9.19921875" style="242"/>
    <col min="283" max="283" width="9.59765625" style="242" bestFit="1" customWidth="1"/>
    <col min="284" max="512" width="9.19921875" style="242"/>
    <col min="513" max="513" width="8.59765625" style="242" bestFit="1" customWidth="1"/>
    <col min="514" max="514" width="31.59765625" style="242" bestFit="1" customWidth="1"/>
    <col min="515" max="532" width="11.59765625" style="242" customWidth="1"/>
    <col min="533" max="538" width="9.19921875" style="242"/>
    <col min="539" max="539" width="9.59765625" style="242" bestFit="1" customWidth="1"/>
    <col min="540" max="768" width="9.19921875" style="242"/>
    <col min="769" max="769" width="8.59765625" style="242" bestFit="1" customWidth="1"/>
    <col min="770" max="770" width="31.59765625" style="242" bestFit="1" customWidth="1"/>
    <col min="771" max="788" width="11.59765625" style="242" customWidth="1"/>
    <col min="789" max="794" width="9.19921875" style="242"/>
    <col min="795" max="795" width="9.59765625" style="242" bestFit="1" customWidth="1"/>
    <col min="796" max="1024" width="9.19921875" style="242"/>
    <col min="1025" max="1025" width="8.59765625" style="242" bestFit="1" customWidth="1"/>
    <col min="1026" max="1026" width="31.59765625" style="242" bestFit="1" customWidth="1"/>
    <col min="1027" max="1044" width="11.59765625" style="242" customWidth="1"/>
    <col min="1045" max="1050" width="9.19921875" style="242"/>
    <col min="1051" max="1051" width="9.59765625" style="242" bestFit="1" customWidth="1"/>
    <col min="1052" max="1280" width="9.19921875" style="242"/>
    <col min="1281" max="1281" width="8.59765625" style="242" bestFit="1" customWidth="1"/>
    <col min="1282" max="1282" width="31.59765625" style="242" bestFit="1" customWidth="1"/>
    <col min="1283" max="1300" width="11.59765625" style="242" customWidth="1"/>
    <col min="1301" max="1306" width="9.19921875" style="242"/>
    <col min="1307" max="1307" width="9.59765625" style="242" bestFit="1" customWidth="1"/>
    <col min="1308" max="1536" width="9.19921875" style="242"/>
    <col min="1537" max="1537" width="8.59765625" style="242" bestFit="1" customWidth="1"/>
    <col min="1538" max="1538" width="31.59765625" style="242" bestFit="1" customWidth="1"/>
    <col min="1539" max="1556" width="11.59765625" style="242" customWidth="1"/>
    <col min="1557" max="1562" width="9.19921875" style="242"/>
    <col min="1563" max="1563" width="9.59765625" style="242" bestFit="1" customWidth="1"/>
    <col min="1564" max="1792" width="9.19921875" style="242"/>
    <col min="1793" max="1793" width="8.59765625" style="242" bestFit="1" customWidth="1"/>
    <col min="1794" max="1794" width="31.59765625" style="242" bestFit="1" customWidth="1"/>
    <col min="1795" max="1812" width="11.59765625" style="242" customWidth="1"/>
    <col min="1813" max="1818" width="9.19921875" style="242"/>
    <col min="1819" max="1819" width="9.59765625" style="242" bestFit="1" customWidth="1"/>
    <col min="1820" max="2048" width="9.19921875" style="242"/>
    <col min="2049" max="2049" width="8.59765625" style="242" bestFit="1" customWidth="1"/>
    <col min="2050" max="2050" width="31.59765625" style="242" bestFit="1" customWidth="1"/>
    <col min="2051" max="2068" width="11.59765625" style="242" customWidth="1"/>
    <col min="2069" max="2074" width="9.19921875" style="242"/>
    <col min="2075" max="2075" width="9.59765625" style="242" bestFit="1" customWidth="1"/>
    <col min="2076" max="2304" width="9.19921875" style="242"/>
    <col min="2305" max="2305" width="8.59765625" style="242" bestFit="1" customWidth="1"/>
    <col min="2306" max="2306" width="31.59765625" style="242" bestFit="1" customWidth="1"/>
    <col min="2307" max="2324" width="11.59765625" style="242" customWidth="1"/>
    <col min="2325" max="2330" width="9.19921875" style="242"/>
    <col min="2331" max="2331" width="9.59765625" style="242" bestFit="1" customWidth="1"/>
    <col min="2332" max="2560" width="9.19921875" style="242"/>
    <col min="2561" max="2561" width="8.59765625" style="242" bestFit="1" customWidth="1"/>
    <col min="2562" max="2562" width="31.59765625" style="242" bestFit="1" customWidth="1"/>
    <col min="2563" max="2580" width="11.59765625" style="242" customWidth="1"/>
    <col min="2581" max="2586" width="9.19921875" style="242"/>
    <col min="2587" max="2587" width="9.59765625" style="242" bestFit="1" customWidth="1"/>
    <col min="2588" max="2816" width="9.19921875" style="242"/>
    <col min="2817" max="2817" width="8.59765625" style="242" bestFit="1" customWidth="1"/>
    <col min="2818" max="2818" width="31.59765625" style="242" bestFit="1" customWidth="1"/>
    <col min="2819" max="2836" width="11.59765625" style="242" customWidth="1"/>
    <col min="2837" max="2842" width="9.19921875" style="242"/>
    <col min="2843" max="2843" width="9.59765625" style="242" bestFit="1" customWidth="1"/>
    <col min="2844" max="3072" width="9.19921875" style="242"/>
    <col min="3073" max="3073" width="8.59765625" style="242" bestFit="1" customWidth="1"/>
    <col min="3074" max="3074" width="31.59765625" style="242" bestFit="1" customWidth="1"/>
    <col min="3075" max="3092" width="11.59765625" style="242" customWidth="1"/>
    <col min="3093" max="3098" width="9.19921875" style="242"/>
    <col min="3099" max="3099" width="9.59765625" style="242" bestFit="1" customWidth="1"/>
    <col min="3100" max="3328" width="9.19921875" style="242"/>
    <col min="3329" max="3329" width="8.59765625" style="242" bestFit="1" customWidth="1"/>
    <col min="3330" max="3330" width="31.59765625" style="242" bestFit="1" customWidth="1"/>
    <col min="3331" max="3348" width="11.59765625" style="242" customWidth="1"/>
    <col min="3349" max="3354" width="9.19921875" style="242"/>
    <col min="3355" max="3355" width="9.59765625" style="242" bestFit="1" customWidth="1"/>
    <col min="3356" max="3584" width="9.19921875" style="242"/>
    <col min="3585" max="3585" width="8.59765625" style="242" bestFit="1" customWidth="1"/>
    <col min="3586" max="3586" width="31.59765625" style="242" bestFit="1" customWidth="1"/>
    <col min="3587" max="3604" width="11.59765625" style="242" customWidth="1"/>
    <col min="3605" max="3610" width="9.19921875" style="242"/>
    <col min="3611" max="3611" width="9.59765625" style="242" bestFit="1" customWidth="1"/>
    <col min="3612" max="3840" width="9.19921875" style="242"/>
    <col min="3841" max="3841" width="8.59765625" style="242" bestFit="1" customWidth="1"/>
    <col min="3842" max="3842" width="31.59765625" style="242" bestFit="1" customWidth="1"/>
    <col min="3843" max="3860" width="11.59765625" style="242" customWidth="1"/>
    <col min="3861" max="3866" width="9.19921875" style="242"/>
    <col min="3867" max="3867" width="9.59765625" style="242" bestFit="1" customWidth="1"/>
    <col min="3868" max="4096" width="9.19921875" style="242"/>
    <col min="4097" max="4097" width="8.59765625" style="242" bestFit="1" customWidth="1"/>
    <col min="4098" max="4098" width="31.59765625" style="242" bestFit="1" customWidth="1"/>
    <col min="4099" max="4116" width="11.59765625" style="242" customWidth="1"/>
    <col min="4117" max="4122" width="9.19921875" style="242"/>
    <col min="4123" max="4123" width="9.59765625" style="242" bestFit="1" customWidth="1"/>
    <col min="4124" max="4352" width="9.19921875" style="242"/>
    <col min="4353" max="4353" width="8.59765625" style="242" bestFit="1" customWidth="1"/>
    <col min="4354" max="4354" width="31.59765625" style="242" bestFit="1" customWidth="1"/>
    <col min="4355" max="4372" width="11.59765625" style="242" customWidth="1"/>
    <col min="4373" max="4378" width="9.19921875" style="242"/>
    <col min="4379" max="4379" width="9.59765625" style="242" bestFit="1" customWidth="1"/>
    <col min="4380" max="4608" width="9.19921875" style="242"/>
    <col min="4609" max="4609" width="8.59765625" style="242" bestFit="1" customWidth="1"/>
    <col min="4610" max="4610" width="31.59765625" style="242" bestFit="1" customWidth="1"/>
    <col min="4611" max="4628" width="11.59765625" style="242" customWidth="1"/>
    <col min="4629" max="4634" width="9.19921875" style="242"/>
    <col min="4635" max="4635" width="9.59765625" style="242" bestFit="1" customWidth="1"/>
    <col min="4636" max="4864" width="9.19921875" style="242"/>
    <col min="4865" max="4865" width="8.59765625" style="242" bestFit="1" customWidth="1"/>
    <col min="4866" max="4866" width="31.59765625" style="242" bestFit="1" customWidth="1"/>
    <col min="4867" max="4884" width="11.59765625" style="242" customWidth="1"/>
    <col min="4885" max="4890" width="9.19921875" style="242"/>
    <col min="4891" max="4891" width="9.59765625" style="242" bestFit="1" customWidth="1"/>
    <col min="4892" max="5120" width="9.19921875" style="242"/>
    <col min="5121" max="5121" width="8.59765625" style="242" bestFit="1" customWidth="1"/>
    <col min="5122" max="5122" width="31.59765625" style="242" bestFit="1" customWidth="1"/>
    <col min="5123" max="5140" width="11.59765625" style="242" customWidth="1"/>
    <col min="5141" max="5146" width="9.19921875" style="242"/>
    <col min="5147" max="5147" width="9.59765625" style="242" bestFit="1" customWidth="1"/>
    <col min="5148" max="5376" width="9.19921875" style="242"/>
    <col min="5377" max="5377" width="8.59765625" style="242" bestFit="1" customWidth="1"/>
    <col min="5378" max="5378" width="31.59765625" style="242" bestFit="1" customWidth="1"/>
    <col min="5379" max="5396" width="11.59765625" style="242" customWidth="1"/>
    <col min="5397" max="5402" width="9.19921875" style="242"/>
    <col min="5403" max="5403" width="9.59765625" style="242" bestFit="1" customWidth="1"/>
    <col min="5404" max="5632" width="9.19921875" style="242"/>
    <col min="5633" max="5633" width="8.59765625" style="242" bestFit="1" customWidth="1"/>
    <col min="5634" max="5634" width="31.59765625" style="242" bestFit="1" customWidth="1"/>
    <col min="5635" max="5652" width="11.59765625" style="242" customWidth="1"/>
    <col min="5653" max="5658" width="9.19921875" style="242"/>
    <col min="5659" max="5659" width="9.59765625" style="242" bestFit="1" customWidth="1"/>
    <col min="5660" max="5888" width="9.19921875" style="242"/>
    <col min="5889" max="5889" width="8.59765625" style="242" bestFit="1" customWidth="1"/>
    <col min="5890" max="5890" width="31.59765625" style="242" bestFit="1" customWidth="1"/>
    <col min="5891" max="5908" width="11.59765625" style="242" customWidth="1"/>
    <col min="5909" max="5914" width="9.19921875" style="242"/>
    <col min="5915" max="5915" width="9.59765625" style="242" bestFit="1" customWidth="1"/>
    <col min="5916" max="6144" width="9.19921875" style="242"/>
    <col min="6145" max="6145" width="8.59765625" style="242" bestFit="1" customWidth="1"/>
    <col min="6146" max="6146" width="31.59765625" style="242" bestFit="1" customWidth="1"/>
    <col min="6147" max="6164" width="11.59765625" style="242" customWidth="1"/>
    <col min="6165" max="6170" width="9.19921875" style="242"/>
    <col min="6171" max="6171" width="9.59765625" style="242" bestFit="1" customWidth="1"/>
    <col min="6172" max="6400" width="9.19921875" style="242"/>
    <col min="6401" max="6401" width="8.59765625" style="242" bestFit="1" customWidth="1"/>
    <col min="6402" max="6402" width="31.59765625" style="242" bestFit="1" customWidth="1"/>
    <col min="6403" max="6420" width="11.59765625" style="242" customWidth="1"/>
    <col min="6421" max="6426" width="9.19921875" style="242"/>
    <col min="6427" max="6427" width="9.59765625" style="242" bestFit="1" customWidth="1"/>
    <col min="6428" max="6656" width="9.19921875" style="242"/>
    <col min="6657" max="6657" width="8.59765625" style="242" bestFit="1" customWidth="1"/>
    <col min="6658" max="6658" width="31.59765625" style="242" bestFit="1" customWidth="1"/>
    <col min="6659" max="6676" width="11.59765625" style="242" customWidth="1"/>
    <col min="6677" max="6682" width="9.19921875" style="242"/>
    <col min="6683" max="6683" width="9.59765625" style="242" bestFit="1" customWidth="1"/>
    <col min="6684" max="6912" width="9.19921875" style="242"/>
    <col min="6913" max="6913" width="8.59765625" style="242" bestFit="1" customWidth="1"/>
    <col min="6914" max="6914" width="31.59765625" style="242" bestFit="1" customWidth="1"/>
    <col min="6915" max="6932" width="11.59765625" style="242" customWidth="1"/>
    <col min="6933" max="6938" width="9.19921875" style="242"/>
    <col min="6939" max="6939" width="9.59765625" style="242" bestFit="1" customWidth="1"/>
    <col min="6940" max="7168" width="9.19921875" style="242"/>
    <col min="7169" max="7169" width="8.59765625" style="242" bestFit="1" customWidth="1"/>
    <col min="7170" max="7170" width="31.59765625" style="242" bestFit="1" customWidth="1"/>
    <col min="7171" max="7188" width="11.59765625" style="242" customWidth="1"/>
    <col min="7189" max="7194" width="9.19921875" style="242"/>
    <col min="7195" max="7195" width="9.59765625" style="242" bestFit="1" customWidth="1"/>
    <col min="7196" max="7424" width="9.19921875" style="242"/>
    <col min="7425" max="7425" width="8.59765625" style="242" bestFit="1" customWidth="1"/>
    <col min="7426" max="7426" width="31.59765625" style="242" bestFit="1" customWidth="1"/>
    <col min="7427" max="7444" width="11.59765625" style="242" customWidth="1"/>
    <col min="7445" max="7450" width="9.19921875" style="242"/>
    <col min="7451" max="7451" width="9.59765625" style="242" bestFit="1" customWidth="1"/>
    <col min="7452" max="7680" width="9.19921875" style="242"/>
    <col min="7681" max="7681" width="8.59765625" style="242" bestFit="1" customWidth="1"/>
    <col min="7682" max="7682" width="31.59765625" style="242" bestFit="1" customWidth="1"/>
    <col min="7683" max="7700" width="11.59765625" style="242" customWidth="1"/>
    <col min="7701" max="7706" width="9.19921875" style="242"/>
    <col min="7707" max="7707" width="9.59765625" style="242" bestFit="1" customWidth="1"/>
    <col min="7708" max="7936" width="9.19921875" style="242"/>
    <col min="7937" max="7937" width="8.59765625" style="242" bestFit="1" customWidth="1"/>
    <col min="7938" max="7938" width="31.59765625" style="242" bestFit="1" customWidth="1"/>
    <col min="7939" max="7956" width="11.59765625" style="242" customWidth="1"/>
    <col min="7957" max="7962" width="9.19921875" style="242"/>
    <col min="7963" max="7963" width="9.59765625" style="242" bestFit="1" customWidth="1"/>
    <col min="7964" max="8192" width="9.19921875" style="242"/>
    <col min="8193" max="8193" width="8.59765625" style="242" bestFit="1" customWidth="1"/>
    <col min="8194" max="8194" width="31.59765625" style="242" bestFit="1" customWidth="1"/>
    <col min="8195" max="8212" width="11.59765625" style="242" customWidth="1"/>
    <col min="8213" max="8218" width="9.19921875" style="242"/>
    <col min="8219" max="8219" width="9.59765625" style="242" bestFit="1" customWidth="1"/>
    <col min="8220" max="8448" width="9.19921875" style="242"/>
    <col min="8449" max="8449" width="8.59765625" style="242" bestFit="1" customWidth="1"/>
    <col min="8450" max="8450" width="31.59765625" style="242" bestFit="1" customWidth="1"/>
    <col min="8451" max="8468" width="11.59765625" style="242" customWidth="1"/>
    <col min="8469" max="8474" width="9.19921875" style="242"/>
    <col min="8475" max="8475" width="9.59765625" style="242" bestFit="1" customWidth="1"/>
    <col min="8476" max="8704" width="9.19921875" style="242"/>
    <col min="8705" max="8705" width="8.59765625" style="242" bestFit="1" customWidth="1"/>
    <col min="8706" max="8706" width="31.59765625" style="242" bestFit="1" customWidth="1"/>
    <col min="8707" max="8724" width="11.59765625" style="242" customWidth="1"/>
    <col min="8725" max="8730" width="9.19921875" style="242"/>
    <col min="8731" max="8731" width="9.59765625" style="242" bestFit="1" customWidth="1"/>
    <col min="8732" max="8960" width="9.19921875" style="242"/>
    <col min="8961" max="8961" width="8.59765625" style="242" bestFit="1" customWidth="1"/>
    <col min="8962" max="8962" width="31.59765625" style="242" bestFit="1" customWidth="1"/>
    <col min="8963" max="8980" width="11.59765625" style="242" customWidth="1"/>
    <col min="8981" max="8986" width="9.19921875" style="242"/>
    <col min="8987" max="8987" width="9.59765625" style="242" bestFit="1" customWidth="1"/>
    <col min="8988" max="9216" width="9.19921875" style="242"/>
    <col min="9217" max="9217" width="8.59765625" style="242" bestFit="1" customWidth="1"/>
    <col min="9218" max="9218" width="31.59765625" style="242" bestFit="1" customWidth="1"/>
    <col min="9219" max="9236" width="11.59765625" style="242" customWidth="1"/>
    <col min="9237" max="9242" width="9.19921875" style="242"/>
    <col min="9243" max="9243" width="9.59765625" style="242" bestFit="1" customWidth="1"/>
    <col min="9244" max="9472" width="9.19921875" style="242"/>
    <col min="9473" max="9473" width="8.59765625" style="242" bestFit="1" customWidth="1"/>
    <col min="9474" max="9474" width="31.59765625" style="242" bestFit="1" customWidth="1"/>
    <col min="9475" max="9492" width="11.59765625" style="242" customWidth="1"/>
    <col min="9493" max="9498" width="9.19921875" style="242"/>
    <col min="9499" max="9499" width="9.59765625" style="242" bestFit="1" customWidth="1"/>
    <col min="9500" max="9728" width="9.19921875" style="242"/>
    <col min="9729" max="9729" width="8.59765625" style="242" bestFit="1" customWidth="1"/>
    <col min="9730" max="9730" width="31.59765625" style="242" bestFit="1" customWidth="1"/>
    <col min="9731" max="9748" width="11.59765625" style="242" customWidth="1"/>
    <col min="9749" max="9754" width="9.19921875" style="242"/>
    <col min="9755" max="9755" width="9.59765625" style="242" bestFit="1" customWidth="1"/>
    <col min="9756" max="9984" width="9.19921875" style="242"/>
    <col min="9985" max="9985" width="8.59765625" style="242" bestFit="1" customWidth="1"/>
    <col min="9986" max="9986" width="31.59765625" style="242" bestFit="1" customWidth="1"/>
    <col min="9987" max="10004" width="11.59765625" style="242" customWidth="1"/>
    <col min="10005" max="10010" width="9.19921875" style="242"/>
    <col min="10011" max="10011" width="9.59765625" style="242" bestFit="1" customWidth="1"/>
    <col min="10012" max="10240" width="9.19921875" style="242"/>
    <col min="10241" max="10241" width="8.59765625" style="242" bestFit="1" customWidth="1"/>
    <col min="10242" max="10242" width="31.59765625" style="242" bestFit="1" customWidth="1"/>
    <col min="10243" max="10260" width="11.59765625" style="242" customWidth="1"/>
    <col min="10261" max="10266" width="9.19921875" style="242"/>
    <col min="10267" max="10267" width="9.59765625" style="242" bestFit="1" customWidth="1"/>
    <col min="10268" max="10496" width="9.19921875" style="242"/>
    <col min="10497" max="10497" width="8.59765625" style="242" bestFit="1" customWidth="1"/>
    <col min="10498" max="10498" width="31.59765625" style="242" bestFit="1" customWidth="1"/>
    <col min="10499" max="10516" width="11.59765625" style="242" customWidth="1"/>
    <col min="10517" max="10522" width="9.19921875" style="242"/>
    <col min="10523" max="10523" width="9.59765625" style="242" bestFit="1" customWidth="1"/>
    <col min="10524" max="10752" width="9.19921875" style="242"/>
    <col min="10753" max="10753" width="8.59765625" style="242" bestFit="1" customWidth="1"/>
    <col min="10754" max="10754" width="31.59765625" style="242" bestFit="1" customWidth="1"/>
    <col min="10755" max="10772" width="11.59765625" style="242" customWidth="1"/>
    <col min="10773" max="10778" width="9.19921875" style="242"/>
    <col min="10779" max="10779" width="9.59765625" style="242" bestFit="1" customWidth="1"/>
    <col min="10780" max="11008" width="9.19921875" style="242"/>
    <col min="11009" max="11009" width="8.59765625" style="242" bestFit="1" customWidth="1"/>
    <col min="11010" max="11010" width="31.59765625" style="242" bestFit="1" customWidth="1"/>
    <col min="11011" max="11028" width="11.59765625" style="242" customWidth="1"/>
    <col min="11029" max="11034" width="9.19921875" style="242"/>
    <col min="11035" max="11035" width="9.59765625" style="242" bestFit="1" customWidth="1"/>
    <col min="11036" max="11264" width="9.19921875" style="242"/>
    <col min="11265" max="11265" width="8.59765625" style="242" bestFit="1" customWidth="1"/>
    <col min="11266" max="11266" width="31.59765625" style="242" bestFit="1" customWidth="1"/>
    <col min="11267" max="11284" width="11.59765625" style="242" customWidth="1"/>
    <col min="11285" max="11290" width="9.19921875" style="242"/>
    <col min="11291" max="11291" width="9.59765625" style="242" bestFit="1" customWidth="1"/>
    <col min="11292" max="11520" width="9.19921875" style="242"/>
    <col min="11521" max="11521" width="8.59765625" style="242" bestFit="1" customWidth="1"/>
    <col min="11522" max="11522" width="31.59765625" style="242" bestFit="1" customWidth="1"/>
    <col min="11523" max="11540" width="11.59765625" style="242" customWidth="1"/>
    <col min="11541" max="11546" width="9.19921875" style="242"/>
    <col min="11547" max="11547" width="9.59765625" style="242" bestFit="1" customWidth="1"/>
    <col min="11548" max="11776" width="9.19921875" style="242"/>
    <col min="11777" max="11777" width="8.59765625" style="242" bestFit="1" customWidth="1"/>
    <col min="11778" max="11778" width="31.59765625" style="242" bestFit="1" customWidth="1"/>
    <col min="11779" max="11796" width="11.59765625" style="242" customWidth="1"/>
    <col min="11797" max="11802" width="9.19921875" style="242"/>
    <col min="11803" max="11803" width="9.59765625" style="242" bestFit="1" customWidth="1"/>
    <col min="11804" max="12032" width="9.19921875" style="242"/>
    <col min="12033" max="12033" width="8.59765625" style="242" bestFit="1" customWidth="1"/>
    <col min="12034" max="12034" width="31.59765625" style="242" bestFit="1" customWidth="1"/>
    <col min="12035" max="12052" width="11.59765625" style="242" customWidth="1"/>
    <col min="12053" max="12058" width="9.19921875" style="242"/>
    <col min="12059" max="12059" width="9.59765625" style="242" bestFit="1" customWidth="1"/>
    <col min="12060" max="12288" width="9.19921875" style="242"/>
    <col min="12289" max="12289" width="8.59765625" style="242" bestFit="1" customWidth="1"/>
    <col min="12290" max="12290" width="31.59765625" style="242" bestFit="1" customWidth="1"/>
    <col min="12291" max="12308" width="11.59765625" style="242" customWidth="1"/>
    <col min="12309" max="12314" width="9.19921875" style="242"/>
    <col min="12315" max="12315" width="9.59765625" style="242" bestFit="1" customWidth="1"/>
    <col min="12316" max="12544" width="9.19921875" style="242"/>
    <col min="12545" max="12545" width="8.59765625" style="242" bestFit="1" customWidth="1"/>
    <col min="12546" max="12546" width="31.59765625" style="242" bestFit="1" customWidth="1"/>
    <col min="12547" max="12564" width="11.59765625" style="242" customWidth="1"/>
    <col min="12565" max="12570" width="9.19921875" style="242"/>
    <col min="12571" max="12571" width="9.59765625" style="242" bestFit="1" customWidth="1"/>
    <col min="12572" max="12800" width="9.19921875" style="242"/>
    <col min="12801" max="12801" width="8.59765625" style="242" bestFit="1" customWidth="1"/>
    <col min="12802" max="12802" width="31.59765625" style="242" bestFit="1" customWidth="1"/>
    <col min="12803" max="12820" width="11.59765625" style="242" customWidth="1"/>
    <col min="12821" max="12826" width="9.19921875" style="242"/>
    <col min="12827" max="12827" width="9.59765625" style="242" bestFit="1" customWidth="1"/>
    <col min="12828" max="13056" width="9.19921875" style="242"/>
    <col min="13057" max="13057" width="8.59765625" style="242" bestFit="1" customWidth="1"/>
    <col min="13058" max="13058" width="31.59765625" style="242" bestFit="1" customWidth="1"/>
    <col min="13059" max="13076" width="11.59765625" style="242" customWidth="1"/>
    <col min="13077" max="13082" width="9.19921875" style="242"/>
    <col min="13083" max="13083" width="9.59765625" style="242" bestFit="1" customWidth="1"/>
    <col min="13084" max="13312" width="9.19921875" style="242"/>
    <col min="13313" max="13313" width="8.59765625" style="242" bestFit="1" customWidth="1"/>
    <col min="13314" max="13314" width="31.59765625" style="242" bestFit="1" customWidth="1"/>
    <col min="13315" max="13332" width="11.59765625" style="242" customWidth="1"/>
    <col min="13333" max="13338" width="9.19921875" style="242"/>
    <col min="13339" max="13339" width="9.59765625" style="242" bestFit="1" customWidth="1"/>
    <col min="13340" max="13568" width="9.19921875" style="242"/>
    <col min="13569" max="13569" width="8.59765625" style="242" bestFit="1" customWidth="1"/>
    <col min="13570" max="13570" width="31.59765625" style="242" bestFit="1" customWidth="1"/>
    <col min="13571" max="13588" width="11.59765625" style="242" customWidth="1"/>
    <col min="13589" max="13594" width="9.19921875" style="242"/>
    <col min="13595" max="13595" width="9.59765625" style="242" bestFit="1" customWidth="1"/>
    <col min="13596" max="13824" width="9.19921875" style="242"/>
    <col min="13825" max="13825" width="8.59765625" style="242" bestFit="1" customWidth="1"/>
    <col min="13826" max="13826" width="31.59765625" style="242" bestFit="1" customWidth="1"/>
    <col min="13827" max="13844" width="11.59765625" style="242" customWidth="1"/>
    <col min="13845" max="13850" width="9.19921875" style="242"/>
    <col min="13851" max="13851" width="9.59765625" style="242" bestFit="1" customWidth="1"/>
    <col min="13852" max="14080" width="9.19921875" style="242"/>
    <col min="14081" max="14081" width="8.59765625" style="242" bestFit="1" customWidth="1"/>
    <col min="14082" max="14082" width="31.59765625" style="242" bestFit="1" customWidth="1"/>
    <col min="14083" max="14100" width="11.59765625" style="242" customWidth="1"/>
    <col min="14101" max="14106" width="9.19921875" style="242"/>
    <col min="14107" max="14107" width="9.59765625" style="242" bestFit="1" customWidth="1"/>
    <col min="14108" max="14336" width="9.19921875" style="242"/>
    <col min="14337" max="14337" width="8.59765625" style="242" bestFit="1" customWidth="1"/>
    <col min="14338" max="14338" width="31.59765625" style="242" bestFit="1" customWidth="1"/>
    <col min="14339" max="14356" width="11.59765625" style="242" customWidth="1"/>
    <col min="14357" max="14362" width="9.19921875" style="242"/>
    <col min="14363" max="14363" width="9.59765625" style="242" bestFit="1" customWidth="1"/>
    <col min="14364" max="14592" width="9.19921875" style="242"/>
    <col min="14593" max="14593" width="8.59765625" style="242" bestFit="1" customWidth="1"/>
    <col min="14594" max="14594" width="31.59765625" style="242" bestFit="1" customWidth="1"/>
    <col min="14595" max="14612" width="11.59765625" style="242" customWidth="1"/>
    <col min="14613" max="14618" width="9.19921875" style="242"/>
    <col min="14619" max="14619" width="9.59765625" style="242" bestFit="1" customWidth="1"/>
    <col min="14620" max="14848" width="9.19921875" style="242"/>
    <col min="14849" max="14849" width="8.59765625" style="242" bestFit="1" customWidth="1"/>
    <col min="14850" max="14850" width="31.59765625" style="242" bestFit="1" customWidth="1"/>
    <col min="14851" max="14868" width="11.59765625" style="242" customWidth="1"/>
    <col min="14869" max="14874" width="9.19921875" style="242"/>
    <col min="14875" max="14875" width="9.59765625" style="242" bestFit="1" customWidth="1"/>
    <col min="14876" max="15104" width="9.19921875" style="242"/>
    <col min="15105" max="15105" width="8.59765625" style="242" bestFit="1" customWidth="1"/>
    <col min="15106" max="15106" width="31.59765625" style="242" bestFit="1" customWidth="1"/>
    <col min="15107" max="15124" width="11.59765625" style="242" customWidth="1"/>
    <col min="15125" max="15130" width="9.19921875" style="242"/>
    <col min="15131" max="15131" width="9.59765625" style="242" bestFit="1" customWidth="1"/>
    <col min="15132" max="15360" width="9.19921875" style="242"/>
    <col min="15361" max="15361" width="8.59765625" style="242" bestFit="1" customWidth="1"/>
    <col min="15362" max="15362" width="31.59765625" style="242" bestFit="1" customWidth="1"/>
    <col min="15363" max="15380" width="11.59765625" style="242" customWidth="1"/>
    <col min="15381" max="15386" width="9.19921875" style="242"/>
    <col min="15387" max="15387" width="9.59765625" style="242" bestFit="1" customWidth="1"/>
    <col min="15388" max="15616" width="9.19921875" style="242"/>
    <col min="15617" max="15617" width="8.59765625" style="242" bestFit="1" customWidth="1"/>
    <col min="15618" max="15618" width="31.59765625" style="242" bestFit="1" customWidth="1"/>
    <col min="15619" max="15636" width="11.59765625" style="242" customWidth="1"/>
    <col min="15637" max="15642" width="9.19921875" style="242"/>
    <col min="15643" max="15643" width="9.59765625" style="242" bestFit="1" customWidth="1"/>
    <col min="15644" max="15872" width="9.19921875" style="242"/>
    <col min="15873" max="15873" width="8.59765625" style="242" bestFit="1" customWidth="1"/>
    <col min="15874" max="15874" width="31.59765625" style="242" bestFit="1" customWidth="1"/>
    <col min="15875" max="15892" width="11.59765625" style="242" customWidth="1"/>
    <col min="15893" max="15898" width="9.19921875" style="242"/>
    <col min="15899" max="15899" width="9.59765625" style="242" bestFit="1" customWidth="1"/>
    <col min="15900" max="16128" width="9.19921875" style="242"/>
    <col min="16129" max="16129" width="8.59765625" style="242" bestFit="1" customWidth="1"/>
    <col min="16130" max="16130" width="31.59765625" style="242" bestFit="1" customWidth="1"/>
    <col min="16131" max="16148" width="11.59765625" style="242" customWidth="1"/>
    <col min="16149" max="16154" width="9.19921875" style="242"/>
    <col min="16155" max="16155" width="9.59765625" style="242" bestFit="1" customWidth="1"/>
    <col min="16156" max="16384" width="9.19921875" style="242"/>
  </cols>
  <sheetData>
    <row r="1" spans="2:21">
      <c r="D1" s="243">
        <f>SUM(D18:D25)</f>
        <v>-266941.5</v>
      </c>
      <c r="F1" s="243">
        <f>SUM(F18:F25)</f>
        <v>256780.2</v>
      </c>
      <c r="P1" s="243">
        <f>SUM(P18:P25)</f>
        <v>-241023.59999999998</v>
      </c>
      <c r="Q1" s="243">
        <f>SUM(Q18:Q25)</f>
        <v>-9248.9</v>
      </c>
      <c r="R1" s="243">
        <f>SUM(R18:R25)</f>
        <v>14016</v>
      </c>
      <c r="S1" s="243">
        <f>SUM(S18:S25)</f>
        <v>0</v>
      </c>
    </row>
    <row r="2" spans="2:21">
      <c r="D2" s="243">
        <f>SUM(D22:D25)</f>
        <v>-266941.5</v>
      </c>
      <c r="F2" s="243">
        <f>SUM(F22:F25)</f>
        <v>256013.7</v>
      </c>
      <c r="J2" s="242" t="e">
        <f>S19/P19*-1</f>
        <v>#VALUE!</v>
      </c>
      <c r="P2" s="243">
        <f>SUM(P22:P25)</f>
        <v>0</v>
      </c>
      <c r="Q2" s="243">
        <f>SUM(Q22:Q25)</f>
        <v>-2.0999999999999996</v>
      </c>
      <c r="R2" s="243">
        <f>SUM(R22:R25)</f>
        <v>0</v>
      </c>
      <c r="S2" s="243">
        <f>SUM(S22:S25)</f>
        <v>0</v>
      </c>
    </row>
    <row r="3" spans="2:21">
      <c r="B3" s="376" t="s">
        <v>726</v>
      </c>
      <c r="C3" s="376"/>
      <c r="D3" s="376"/>
      <c r="E3" s="376"/>
      <c r="F3" s="376"/>
      <c r="G3" s="376"/>
      <c r="H3" s="376"/>
      <c r="I3" s="376"/>
      <c r="J3" s="376"/>
      <c r="K3" s="376"/>
      <c r="L3" s="376"/>
      <c r="M3" s="376"/>
      <c r="N3" s="376"/>
      <c r="O3" s="376"/>
      <c r="P3" s="376"/>
      <c r="Q3" s="376"/>
      <c r="R3" s="376"/>
      <c r="S3" s="376"/>
      <c r="T3" s="376"/>
    </row>
    <row r="4" spans="2:21" ht="15" thickBot="1">
      <c r="B4" s="377" t="s">
        <v>620</v>
      </c>
      <c r="C4" s="377"/>
      <c r="D4" s="377"/>
      <c r="E4" s="377"/>
      <c r="F4" s="377"/>
      <c r="G4" s="377"/>
      <c r="H4" s="377"/>
      <c r="I4" s="377"/>
      <c r="J4" s="377"/>
      <c r="K4" s="377"/>
      <c r="L4" s="377"/>
      <c r="M4" s="377"/>
      <c r="N4" s="377"/>
      <c r="O4" s="377"/>
      <c r="P4" s="377"/>
      <c r="Q4" s="377"/>
      <c r="R4" s="377"/>
      <c r="S4" s="377"/>
      <c r="T4" s="377"/>
    </row>
    <row r="5" spans="2:21" s="244" customFormat="1" ht="18.75" customHeight="1">
      <c r="B5" s="378"/>
      <c r="C5" s="372" t="s">
        <v>621</v>
      </c>
      <c r="D5" s="372" t="s">
        <v>622</v>
      </c>
      <c r="E5" s="372" t="s">
        <v>623</v>
      </c>
      <c r="F5" s="372" t="s">
        <v>624</v>
      </c>
      <c r="G5" s="380" t="s">
        <v>221</v>
      </c>
      <c r="H5" s="381"/>
      <c r="I5" s="381"/>
      <c r="J5" s="381"/>
      <c r="K5" s="381"/>
      <c r="L5" s="381"/>
      <c r="M5" s="381"/>
      <c r="N5" s="381"/>
      <c r="O5" s="382"/>
      <c r="P5" s="372" t="s">
        <v>625</v>
      </c>
      <c r="Q5" s="372" t="s">
        <v>626</v>
      </c>
      <c r="R5" s="372" t="s">
        <v>627</v>
      </c>
      <c r="S5" s="372" t="s">
        <v>628</v>
      </c>
      <c r="T5" s="374" t="s">
        <v>629</v>
      </c>
    </row>
    <row r="6" spans="2:21" s="247" customFormat="1" ht="50.25" customHeight="1" thickBot="1">
      <c r="B6" s="379"/>
      <c r="C6" s="373"/>
      <c r="D6" s="373"/>
      <c r="E6" s="373"/>
      <c r="F6" s="373"/>
      <c r="G6" s="245" t="s">
        <v>630</v>
      </c>
      <c r="H6" s="245" t="s">
        <v>631</v>
      </c>
      <c r="I6" s="245" t="s">
        <v>632</v>
      </c>
      <c r="J6" s="245" t="s">
        <v>633</v>
      </c>
      <c r="K6" s="245" t="s">
        <v>634</v>
      </c>
      <c r="L6" s="245" t="s">
        <v>635</v>
      </c>
      <c r="M6" s="246" t="s">
        <v>636</v>
      </c>
      <c r="N6" s="245" t="s">
        <v>637</v>
      </c>
      <c r="O6" s="245" t="s">
        <v>638</v>
      </c>
      <c r="P6" s="373"/>
      <c r="Q6" s="373"/>
      <c r="R6" s="373"/>
      <c r="S6" s="373"/>
      <c r="T6" s="375"/>
    </row>
    <row r="7" spans="2:21" ht="15">
      <c r="B7" s="248" t="s">
        <v>639</v>
      </c>
      <c r="C7" s="286">
        <v>2584672.0999999996</v>
      </c>
      <c r="D7" s="286">
        <v>1616076.7</v>
      </c>
      <c r="E7" s="286" t="s">
        <v>304</v>
      </c>
      <c r="F7" s="286" t="s">
        <v>304</v>
      </c>
      <c r="G7" s="286" t="s">
        <v>304</v>
      </c>
      <c r="H7" s="286" t="s">
        <v>304</v>
      </c>
      <c r="I7" s="286" t="s">
        <v>304</v>
      </c>
      <c r="J7" s="286" t="s">
        <v>304</v>
      </c>
      <c r="K7" s="286" t="s">
        <v>304</v>
      </c>
      <c r="L7" s="286" t="s">
        <v>304</v>
      </c>
      <c r="M7" s="286" t="s">
        <v>304</v>
      </c>
      <c r="N7" s="286" t="s">
        <v>304</v>
      </c>
      <c r="O7" s="286" t="s">
        <v>304</v>
      </c>
      <c r="P7" s="286">
        <v>957528.6</v>
      </c>
      <c r="Q7" s="286">
        <v>11066.799999999997</v>
      </c>
      <c r="R7" s="286" t="s">
        <v>304</v>
      </c>
      <c r="S7" s="286" t="s">
        <v>304</v>
      </c>
      <c r="T7" s="287" t="s">
        <v>304</v>
      </c>
    </row>
    <row r="8" spans="2:21">
      <c r="B8" s="249" t="s">
        <v>640</v>
      </c>
      <c r="C8" s="288">
        <v>12678.1</v>
      </c>
      <c r="D8" s="288" t="s">
        <v>304</v>
      </c>
      <c r="E8" s="288" t="s">
        <v>304</v>
      </c>
      <c r="F8" s="288">
        <v>11999.1</v>
      </c>
      <c r="G8" s="288" t="s">
        <v>304</v>
      </c>
      <c r="H8" s="288">
        <v>52.1</v>
      </c>
      <c r="I8" s="288">
        <v>7343.5</v>
      </c>
      <c r="J8" s="288">
        <v>2884</v>
      </c>
      <c r="K8" s="288">
        <v>189.4</v>
      </c>
      <c r="L8" s="288">
        <v>21.3</v>
      </c>
      <c r="M8" s="288" t="s">
        <v>304</v>
      </c>
      <c r="N8" s="288">
        <v>4.0999999999999996</v>
      </c>
      <c r="O8" s="288">
        <v>1504.7</v>
      </c>
      <c r="P8" s="288" t="s">
        <v>304</v>
      </c>
      <c r="Q8" s="288" t="s">
        <v>304</v>
      </c>
      <c r="R8" s="288" t="s">
        <v>304</v>
      </c>
      <c r="S8" s="288">
        <v>492.8</v>
      </c>
      <c r="T8" s="289">
        <v>186.2</v>
      </c>
    </row>
    <row r="9" spans="2:21">
      <c r="B9" s="249" t="s">
        <v>641</v>
      </c>
      <c r="C9" s="288">
        <v>-1861834.3</v>
      </c>
      <c r="D9" s="288">
        <v>-1346170.4</v>
      </c>
      <c r="E9" s="288" t="s">
        <v>304</v>
      </c>
      <c r="F9" s="288">
        <v>-48099.7</v>
      </c>
      <c r="G9" s="288" t="s">
        <v>304</v>
      </c>
      <c r="H9" s="288">
        <v>-2499.3000000000002</v>
      </c>
      <c r="I9" s="288" t="s">
        <v>304</v>
      </c>
      <c r="J9" s="288">
        <v>-5163.6000000000004</v>
      </c>
      <c r="K9" s="288" t="s">
        <v>304</v>
      </c>
      <c r="L9" s="288">
        <v>-32461.200000000001</v>
      </c>
      <c r="M9" s="288">
        <v>-8.5</v>
      </c>
      <c r="N9" s="288">
        <v>-495.5</v>
      </c>
      <c r="O9" s="288">
        <v>-7471.6</v>
      </c>
      <c r="P9" s="288">
        <v>-462197</v>
      </c>
      <c r="Q9" s="288" t="s">
        <v>304</v>
      </c>
      <c r="R9" s="288" t="s">
        <v>304</v>
      </c>
      <c r="S9" s="288">
        <v>-5367.2</v>
      </c>
      <c r="T9" s="289" t="s">
        <v>304</v>
      </c>
    </row>
    <row r="10" spans="2:21" ht="15">
      <c r="B10" s="250" t="s">
        <v>642</v>
      </c>
      <c r="C10" s="288">
        <v>-14818.8</v>
      </c>
      <c r="D10" s="288" t="s">
        <v>304</v>
      </c>
      <c r="E10" s="288" t="s">
        <v>304</v>
      </c>
      <c r="F10" s="288">
        <v>-14818.8</v>
      </c>
      <c r="G10" s="288" t="s">
        <v>304</v>
      </c>
      <c r="H10" s="288" t="s">
        <v>304</v>
      </c>
      <c r="I10" s="288" t="s">
        <v>304</v>
      </c>
      <c r="J10" s="288">
        <v>-13513.5</v>
      </c>
      <c r="K10" s="288" t="s">
        <v>304</v>
      </c>
      <c r="L10" s="288">
        <v>-1305.3</v>
      </c>
      <c r="M10" s="288" t="s">
        <v>304</v>
      </c>
      <c r="N10" s="288" t="s">
        <v>304</v>
      </c>
      <c r="O10" s="288" t="s">
        <v>304</v>
      </c>
      <c r="P10" s="288" t="s">
        <v>304</v>
      </c>
      <c r="Q10" s="288" t="s">
        <v>304</v>
      </c>
      <c r="R10" s="288" t="s">
        <v>304</v>
      </c>
      <c r="S10" s="288" t="s">
        <v>304</v>
      </c>
      <c r="T10" s="289" t="s">
        <v>304</v>
      </c>
    </row>
    <row r="11" spans="2:21">
      <c r="B11" s="251" t="s">
        <v>643</v>
      </c>
      <c r="C11" s="288">
        <v>-1305.3</v>
      </c>
      <c r="D11" s="288" t="s">
        <v>304</v>
      </c>
      <c r="E11" s="288" t="s">
        <v>304</v>
      </c>
      <c r="F11" s="288">
        <v>-1305.3</v>
      </c>
      <c r="G11" s="288" t="s">
        <v>304</v>
      </c>
      <c r="H11" s="288" t="s">
        <v>304</v>
      </c>
      <c r="I11" s="288" t="s">
        <v>304</v>
      </c>
      <c r="J11" s="288" t="s">
        <v>304</v>
      </c>
      <c r="K11" s="288" t="s">
        <v>304</v>
      </c>
      <c r="L11" s="288">
        <v>-1305.3</v>
      </c>
      <c r="M11" s="288" t="s">
        <v>304</v>
      </c>
      <c r="N11" s="288" t="s">
        <v>304</v>
      </c>
      <c r="O11" s="288" t="s">
        <v>304</v>
      </c>
      <c r="P11" s="288" t="s">
        <v>304</v>
      </c>
      <c r="Q11" s="288" t="s">
        <v>304</v>
      </c>
      <c r="R11" s="288" t="s">
        <v>304</v>
      </c>
      <c r="S11" s="288" t="s">
        <v>304</v>
      </c>
      <c r="T11" s="289" t="s">
        <v>304</v>
      </c>
    </row>
    <row r="12" spans="2:21">
      <c r="B12" s="251" t="s">
        <v>644</v>
      </c>
      <c r="C12" s="288">
        <v>-13513.5</v>
      </c>
      <c r="D12" s="288" t="s">
        <v>304</v>
      </c>
      <c r="E12" s="288" t="s">
        <v>304</v>
      </c>
      <c r="F12" s="288">
        <v>-13513.5</v>
      </c>
      <c r="G12" s="288" t="s">
        <v>304</v>
      </c>
      <c r="H12" s="288" t="s">
        <v>304</v>
      </c>
      <c r="I12" s="288" t="s">
        <v>304</v>
      </c>
      <c r="J12" s="288">
        <v>-13513.5</v>
      </c>
      <c r="K12" s="288" t="s">
        <v>304</v>
      </c>
      <c r="L12" s="288" t="s">
        <v>304</v>
      </c>
      <c r="M12" s="288" t="s">
        <v>304</v>
      </c>
      <c r="N12" s="288" t="s">
        <v>304</v>
      </c>
      <c r="O12" s="288" t="s">
        <v>304</v>
      </c>
      <c r="P12" s="288" t="s">
        <v>304</v>
      </c>
      <c r="Q12" s="288" t="s">
        <v>304</v>
      </c>
      <c r="R12" s="288" t="s">
        <v>304</v>
      </c>
      <c r="S12" s="288" t="s">
        <v>304</v>
      </c>
      <c r="T12" s="289" t="s">
        <v>304</v>
      </c>
    </row>
    <row r="13" spans="2:21">
      <c r="B13" s="252" t="s">
        <v>645</v>
      </c>
      <c r="C13" s="288">
        <v>-7141.9000000000005</v>
      </c>
      <c r="D13" s="288">
        <v>-758.4</v>
      </c>
      <c r="E13" s="288" t="s">
        <v>304</v>
      </c>
      <c r="F13" s="288">
        <v>-1403.8000000000002</v>
      </c>
      <c r="G13" s="288" t="s">
        <v>304</v>
      </c>
      <c r="H13" s="288">
        <v>464.7</v>
      </c>
      <c r="I13" s="288">
        <v>1114.5</v>
      </c>
      <c r="J13" s="288">
        <v>-25.9</v>
      </c>
      <c r="K13" s="288" t="s">
        <v>304</v>
      </c>
      <c r="L13" s="288">
        <v>170.6</v>
      </c>
      <c r="M13" s="288">
        <v>-2081.5</v>
      </c>
      <c r="N13" s="288">
        <v>-200.6</v>
      </c>
      <c r="O13" s="288">
        <v>-845.6</v>
      </c>
      <c r="P13" s="288">
        <v>-4948.8999999999996</v>
      </c>
      <c r="Q13" s="288">
        <v>-33.6</v>
      </c>
      <c r="R13" s="288" t="s">
        <v>304</v>
      </c>
      <c r="S13" s="288" t="s">
        <v>304</v>
      </c>
      <c r="T13" s="289">
        <v>2.8</v>
      </c>
    </row>
    <row r="14" spans="2:21">
      <c r="B14" s="253" t="s">
        <v>646</v>
      </c>
      <c r="C14" s="290">
        <v>713555.2</v>
      </c>
      <c r="D14" s="290">
        <v>269147.90000000002</v>
      </c>
      <c r="E14" s="288" t="s">
        <v>304</v>
      </c>
      <c r="F14" s="290">
        <v>-52323.199999999997</v>
      </c>
      <c r="G14" s="288" t="s">
        <v>304</v>
      </c>
      <c r="H14" s="288">
        <v>-1982.5</v>
      </c>
      <c r="I14" s="288">
        <v>8458</v>
      </c>
      <c r="J14" s="288">
        <v>-15819</v>
      </c>
      <c r="K14" s="288">
        <v>189.4</v>
      </c>
      <c r="L14" s="288">
        <v>-33574.6</v>
      </c>
      <c r="M14" s="288">
        <v>-2090</v>
      </c>
      <c r="N14" s="288">
        <v>-692</v>
      </c>
      <c r="O14" s="288">
        <v>-6812.5</v>
      </c>
      <c r="P14" s="290">
        <v>490382.7</v>
      </c>
      <c r="Q14" s="290">
        <v>11033.199999999999</v>
      </c>
      <c r="R14" s="288" t="s">
        <v>304</v>
      </c>
      <c r="S14" s="290">
        <v>-4874.3999999999996</v>
      </c>
      <c r="T14" s="291">
        <v>189</v>
      </c>
      <c r="U14" s="243"/>
    </row>
    <row r="15" spans="2:21">
      <c r="B15" s="254" t="s">
        <v>647</v>
      </c>
      <c r="C15" s="290">
        <v>2461.4</v>
      </c>
      <c r="D15" s="290" t="s">
        <v>304</v>
      </c>
      <c r="E15" s="288" t="s">
        <v>304</v>
      </c>
      <c r="F15" s="290">
        <v>955.00000000000011</v>
      </c>
      <c r="G15" s="288" t="s">
        <v>304</v>
      </c>
      <c r="H15" s="288" t="s">
        <v>304</v>
      </c>
      <c r="I15" s="288">
        <v>375.8</v>
      </c>
      <c r="J15" s="288" t="s">
        <v>304</v>
      </c>
      <c r="K15" s="288" t="s">
        <v>304</v>
      </c>
      <c r="L15" s="288">
        <v>563.1</v>
      </c>
      <c r="M15" s="288" t="s">
        <v>304</v>
      </c>
      <c r="N15" s="288" t="s">
        <v>304</v>
      </c>
      <c r="O15" s="288">
        <v>16.100000000000001</v>
      </c>
      <c r="P15" s="290">
        <v>1402.3</v>
      </c>
      <c r="Q15" s="288" t="s">
        <v>304</v>
      </c>
      <c r="R15" s="288" t="s">
        <v>304</v>
      </c>
      <c r="S15" s="290">
        <v>104.1</v>
      </c>
      <c r="T15" s="289" t="s">
        <v>304</v>
      </c>
      <c r="U15" s="243"/>
    </row>
    <row r="16" spans="2:21">
      <c r="B16" s="254" t="s">
        <v>648</v>
      </c>
      <c r="C16" s="288" t="s">
        <v>304</v>
      </c>
      <c r="D16" s="288" t="s">
        <v>304</v>
      </c>
      <c r="E16" s="288" t="s">
        <v>304</v>
      </c>
      <c r="F16" s="288" t="s">
        <v>304</v>
      </c>
      <c r="G16" s="288" t="s">
        <v>304</v>
      </c>
      <c r="H16" s="288" t="s">
        <v>304</v>
      </c>
      <c r="I16" s="288" t="s">
        <v>304</v>
      </c>
      <c r="J16" s="288" t="s">
        <v>304</v>
      </c>
      <c r="K16" s="288" t="s">
        <v>304</v>
      </c>
      <c r="L16" s="288" t="s">
        <v>304</v>
      </c>
      <c r="M16" s="288" t="s">
        <v>304</v>
      </c>
      <c r="N16" s="288" t="s">
        <v>304</v>
      </c>
      <c r="O16" s="288" t="s">
        <v>304</v>
      </c>
      <c r="P16" s="288" t="s">
        <v>304</v>
      </c>
      <c r="Q16" s="288" t="s">
        <v>304</v>
      </c>
      <c r="R16" s="288" t="s">
        <v>304</v>
      </c>
      <c r="S16" s="288" t="s">
        <v>304</v>
      </c>
      <c r="T16" s="289" t="s">
        <v>304</v>
      </c>
    </row>
    <row r="17" spans="1:28">
      <c r="B17" s="254" t="s">
        <v>649</v>
      </c>
      <c r="C17" s="290">
        <v>-152555.29999999999</v>
      </c>
      <c r="D17" s="290">
        <v>-266941.5</v>
      </c>
      <c r="E17" s="288" t="s">
        <v>304</v>
      </c>
      <c r="F17" s="290">
        <v>256780.2</v>
      </c>
      <c r="G17" s="288">
        <v>10275.5</v>
      </c>
      <c r="H17" s="288">
        <v>9959.2000000000007</v>
      </c>
      <c r="I17" s="288">
        <v>50169</v>
      </c>
      <c r="J17" s="288">
        <v>28779.8</v>
      </c>
      <c r="K17" s="288" t="s">
        <v>304</v>
      </c>
      <c r="L17" s="288">
        <v>95067.5</v>
      </c>
      <c r="M17" s="288">
        <v>5365.2</v>
      </c>
      <c r="N17" s="288">
        <v>10650.6</v>
      </c>
      <c r="O17" s="288">
        <v>46513.4</v>
      </c>
      <c r="P17" s="290">
        <v>-241023.6</v>
      </c>
      <c r="Q17" s="290">
        <v>-9248.8999999999978</v>
      </c>
      <c r="R17" s="290">
        <v>14016</v>
      </c>
      <c r="S17" s="254" t="s">
        <v>649</v>
      </c>
      <c r="T17" s="289" t="s">
        <v>304</v>
      </c>
      <c r="U17" s="243"/>
    </row>
    <row r="18" spans="1:28">
      <c r="B18" s="251" t="s">
        <v>650</v>
      </c>
      <c r="C18" s="288">
        <v>-85949.999999999985</v>
      </c>
      <c r="D18" s="288" t="s">
        <v>304</v>
      </c>
      <c r="E18" s="288" t="s">
        <v>304</v>
      </c>
      <c r="F18" s="288">
        <v>-597.20000000000005</v>
      </c>
      <c r="G18" s="288" t="s">
        <v>304</v>
      </c>
      <c r="H18" s="288" t="s">
        <v>304</v>
      </c>
      <c r="I18" s="288" t="s">
        <v>304</v>
      </c>
      <c r="J18" s="288" t="s">
        <v>304</v>
      </c>
      <c r="K18" s="288" t="s">
        <v>304</v>
      </c>
      <c r="L18" s="288">
        <v>-597.20000000000005</v>
      </c>
      <c r="M18" s="288" t="s">
        <v>304</v>
      </c>
      <c r="N18" s="288" t="s">
        <v>304</v>
      </c>
      <c r="O18" s="288" t="s">
        <v>304</v>
      </c>
      <c r="P18" s="288">
        <v>-142783.79999999999</v>
      </c>
      <c r="Q18" s="288">
        <v>-9246.7999999999993</v>
      </c>
      <c r="R18" s="288" t="s">
        <v>304</v>
      </c>
      <c r="S18" s="251" t="s">
        <v>650</v>
      </c>
      <c r="T18" s="289" t="s">
        <v>304</v>
      </c>
      <c r="U18" s="242" t="e">
        <f>S18/SUM(P18:Q18)</f>
        <v>#VALUE!</v>
      </c>
      <c r="V18" s="255" t="e">
        <f>(S18+Q18)/SUM(G18:P18)*-1</f>
        <v>#VALUE!</v>
      </c>
      <c r="X18" s="256">
        <f>SUM(R18:S18)/SUM(G18:Q18)*-1</f>
        <v>0</v>
      </c>
    </row>
    <row r="19" spans="1:28">
      <c r="B19" s="251" t="s">
        <v>651</v>
      </c>
      <c r="C19" s="288">
        <v>-54926.900000000009</v>
      </c>
      <c r="D19" s="288" t="s">
        <v>304</v>
      </c>
      <c r="E19" s="288" t="s">
        <v>304</v>
      </c>
      <c r="F19" s="288">
        <v>-8.5</v>
      </c>
      <c r="G19" s="288" t="s">
        <v>304</v>
      </c>
      <c r="H19" s="288" t="s">
        <v>304</v>
      </c>
      <c r="I19" s="288" t="s">
        <v>304</v>
      </c>
      <c r="J19" s="288" t="s">
        <v>304</v>
      </c>
      <c r="K19" s="288" t="s">
        <v>304</v>
      </c>
      <c r="L19" s="288">
        <v>-8.5</v>
      </c>
      <c r="M19" s="288" t="s">
        <v>304</v>
      </c>
      <c r="N19" s="288" t="s">
        <v>304</v>
      </c>
      <c r="O19" s="288" t="s">
        <v>304</v>
      </c>
      <c r="P19" s="288">
        <v>-89888.8</v>
      </c>
      <c r="Q19" s="288" t="s">
        <v>304</v>
      </c>
      <c r="R19" s="288">
        <v>7785.7</v>
      </c>
      <c r="S19" s="251" t="s">
        <v>651</v>
      </c>
      <c r="T19" s="289" t="s">
        <v>304</v>
      </c>
      <c r="U19" s="242" t="e">
        <f>R19/S19</f>
        <v>#VALUE!</v>
      </c>
      <c r="V19" s="256">
        <f>SUM(R19:S19)/SUM(G19:Q19)*-1</f>
        <v>8.6606605537652412E-2</v>
      </c>
      <c r="W19" s="243">
        <f>C19-SUM(D19:R19)</f>
        <v>27193.199999999997</v>
      </c>
      <c r="Y19" s="242" t="s">
        <v>744</v>
      </c>
      <c r="Z19" s="242">
        <f>(W19+R19)/(SUM(D19:Q19)*-1)</f>
        <v>0.3890616623176702</v>
      </c>
    </row>
    <row r="20" spans="1:28">
      <c r="B20" s="251" t="s">
        <v>652</v>
      </c>
      <c r="C20" s="288">
        <v>-1922.8999999999996</v>
      </c>
      <c r="D20" s="288" t="s">
        <v>304</v>
      </c>
      <c r="E20" s="288" t="s">
        <v>304</v>
      </c>
      <c r="F20" s="288">
        <v>-17</v>
      </c>
      <c r="G20" s="288" t="s">
        <v>304</v>
      </c>
      <c r="H20" s="288" t="s">
        <v>304</v>
      </c>
      <c r="I20" s="288" t="s">
        <v>304</v>
      </c>
      <c r="J20" s="288" t="s">
        <v>304</v>
      </c>
      <c r="K20" s="288" t="s">
        <v>304</v>
      </c>
      <c r="L20" s="288">
        <v>-8.5</v>
      </c>
      <c r="M20" s="288">
        <v>-8.5</v>
      </c>
      <c r="N20" s="288" t="s">
        <v>304</v>
      </c>
      <c r="O20" s="288" t="s">
        <v>304</v>
      </c>
      <c r="P20" s="288">
        <v>-8136.2</v>
      </c>
      <c r="Q20" s="288" t="s">
        <v>304</v>
      </c>
      <c r="R20" s="288">
        <v>6230.3</v>
      </c>
      <c r="S20" s="251" t="s">
        <v>652</v>
      </c>
      <c r="T20" s="289" t="s">
        <v>304</v>
      </c>
      <c r="V20" s="256">
        <f>SUM(R20:S20)/SUM(G20:Q20)*-1</f>
        <v>0.76415395182259727</v>
      </c>
    </row>
    <row r="21" spans="1:28">
      <c r="B21" s="251" t="s">
        <v>653</v>
      </c>
      <c r="C21" s="288">
        <v>1174.4000000000001</v>
      </c>
      <c r="D21" s="288" t="s">
        <v>304</v>
      </c>
      <c r="E21" s="288" t="s">
        <v>304</v>
      </c>
      <c r="F21" s="288">
        <v>1389.2</v>
      </c>
      <c r="G21" s="288" t="s">
        <v>304</v>
      </c>
      <c r="H21" s="288">
        <v>569.1</v>
      </c>
      <c r="I21" s="288" t="s">
        <v>304</v>
      </c>
      <c r="J21" s="288" t="s">
        <v>304</v>
      </c>
      <c r="K21" s="288" t="s">
        <v>304</v>
      </c>
      <c r="L21" s="288" t="s">
        <v>304</v>
      </c>
      <c r="M21" s="288" t="s">
        <v>304</v>
      </c>
      <c r="N21" s="288" t="s">
        <v>304</v>
      </c>
      <c r="O21" s="288">
        <v>820.1</v>
      </c>
      <c r="P21" s="288">
        <v>-214.8</v>
      </c>
      <c r="Q21" s="288" t="s">
        <v>304</v>
      </c>
      <c r="R21" s="288" t="s">
        <v>304</v>
      </c>
      <c r="S21" s="251" t="s">
        <v>653</v>
      </c>
      <c r="T21" s="289" t="s">
        <v>304</v>
      </c>
    </row>
    <row r="22" spans="1:28">
      <c r="B22" s="251" t="s">
        <v>654</v>
      </c>
      <c r="C22" s="288" t="s">
        <v>304</v>
      </c>
      <c r="D22" s="288" t="s">
        <v>304</v>
      </c>
      <c r="E22" s="288" t="s">
        <v>304</v>
      </c>
      <c r="F22" s="288" t="s">
        <v>304</v>
      </c>
      <c r="G22" s="288" t="s">
        <v>304</v>
      </c>
      <c r="H22" s="288" t="s">
        <v>304</v>
      </c>
      <c r="I22" s="288" t="s">
        <v>304</v>
      </c>
      <c r="J22" s="288" t="s">
        <v>304</v>
      </c>
      <c r="K22" s="288" t="s">
        <v>304</v>
      </c>
      <c r="L22" s="288" t="s">
        <v>304</v>
      </c>
      <c r="M22" s="288" t="s">
        <v>304</v>
      </c>
      <c r="N22" s="288" t="s">
        <v>304</v>
      </c>
      <c r="O22" s="288" t="s">
        <v>304</v>
      </c>
      <c r="P22" s="288" t="s">
        <v>304</v>
      </c>
      <c r="Q22" s="288" t="s">
        <v>304</v>
      </c>
      <c r="R22" s="288" t="s">
        <v>304</v>
      </c>
      <c r="S22" s="288" t="s">
        <v>304</v>
      </c>
      <c r="T22" s="289" t="s">
        <v>304</v>
      </c>
    </row>
    <row r="23" spans="1:28" ht="15">
      <c r="A23" s="256"/>
      <c r="B23" s="257" t="s">
        <v>655</v>
      </c>
      <c r="C23" s="288">
        <v>-10927.8</v>
      </c>
      <c r="D23" s="288">
        <v>-266941.5</v>
      </c>
      <c r="E23" s="288" t="s">
        <v>304</v>
      </c>
      <c r="F23" s="288">
        <v>256013.7</v>
      </c>
      <c r="G23" s="288">
        <v>10275.5</v>
      </c>
      <c r="H23" s="288">
        <v>9390.1</v>
      </c>
      <c r="I23" s="288">
        <v>50169</v>
      </c>
      <c r="J23" s="288">
        <v>28779.8</v>
      </c>
      <c r="K23" s="288" t="s">
        <v>304</v>
      </c>
      <c r="L23" s="288">
        <v>95681.7</v>
      </c>
      <c r="M23" s="288">
        <v>5373.7</v>
      </c>
      <c r="N23" s="288">
        <v>10650.6</v>
      </c>
      <c r="O23" s="288">
        <v>45693.3</v>
      </c>
      <c r="P23" s="288" t="s">
        <v>304</v>
      </c>
      <c r="Q23" s="288" t="s">
        <v>304</v>
      </c>
      <c r="R23" s="288" t="s">
        <v>304</v>
      </c>
      <c r="S23" s="288" t="s">
        <v>304</v>
      </c>
      <c r="T23" s="289" t="s">
        <v>304</v>
      </c>
      <c r="V23" s="242">
        <v>29</v>
      </c>
      <c r="W23" s="242">
        <f>V23/$V$27</f>
        <v>5.8467741935483868E-2</v>
      </c>
    </row>
    <row r="24" spans="1:28" ht="15">
      <c r="B24" s="257" t="s">
        <v>656</v>
      </c>
      <c r="C24" s="288" t="s">
        <v>304</v>
      </c>
      <c r="D24" s="288" t="s">
        <v>304</v>
      </c>
      <c r="E24" s="288" t="s">
        <v>304</v>
      </c>
      <c r="F24" s="288" t="s">
        <v>304</v>
      </c>
      <c r="G24" s="288" t="s">
        <v>304</v>
      </c>
      <c r="H24" s="288" t="s">
        <v>304</v>
      </c>
      <c r="I24" s="288" t="s">
        <v>304</v>
      </c>
      <c r="J24" s="288" t="s">
        <v>304</v>
      </c>
      <c r="K24" s="288" t="s">
        <v>304</v>
      </c>
      <c r="L24" s="288" t="s">
        <v>304</v>
      </c>
      <c r="M24" s="288" t="s">
        <v>304</v>
      </c>
      <c r="N24" s="288" t="s">
        <v>304</v>
      </c>
      <c r="O24" s="288" t="s">
        <v>304</v>
      </c>
      <c r="P24" s="288" t="s">
        <v>304</v>
      </c>
      <c r="Q24" s="288" t="s">
        <v>304</v>
      </c>
      <c r="R24" s="288" t="s">
        <v>304</v>
      </c>
      <c r="S24" s="288" t="s">
        <v>304</v>
      </c>
      <c r="T24" s="289" t="s">
        <v>304</v>
      </c>
      <c r="V24" s="242">
        <v>54</v>
      </c>
      <c r="W24" s="242">
        <f>V24/$V$27</f>
        <v>0.10887096774193548</v>
      </c>
    </row>
    <row r="25" spans="1:28">
      <c r="B25" s="251" t="s">
        <v>657</v>
      </c>
      <c r="C25" s="288">
        <v>-2.0999999999999996</v>
      </c>
      <c r="D25" s="288" t="s">
        <v>304</v>
      </c>
      <c r="E25" s="288" t="s">
        <v>304</v>
      </c>
      <c r="F25" s="288" t="s">
        <v>304</v>
      </c>
      <c r="G25" s="288" t="s">
        <v>304</v>
      </c>
      <c r="H25" s="288" t="s">
        <v>304</v>
      </c>
      <c r="I25" s="288" t="s">
        <v>304</v>
      </c>
      <c r="J25" s="288" t="s">
        <v>304</v>
      </c>
      <c r="K25" s="288" t="s">
        <v>304</v>
      </c>
      <c r="L25" s="288" t="s">
        <v>304</v>
      </c>
      <c r="M25" s="288" t="s">
        <v>304</v>
      </c>
      <c r="N25" s="288" t="s">
        <v>304</v>
      </c>
      <c r="O25" s="288" t="s">
        <v>304</v>
      </c>
      <c r="P25" s="288" t="s">
        <v>304</v>
      </c>
      <c r="Q25" s="288">
        <v>-2.0999999999999996</v>
      </c>
      <c r="R25" s="288" t="s">
        <v>304</v>
      </c>
      <c r="S25" s="288" t="s">
        <v>304</v>
      </c>
      <c r="T25" s="289" t="s">
        <v>304</v>
      </c>
      <c r="V25" s="242">
        <v>98</v>
      </c>
      <c r="W25" s="242">
        <f>V25/$V$27</f>
        <v>0.19758064516129031</v>
      </c>
    </row>
    <row r="26" spans="1:28" ht="15">
      <c r="B26" s="258" t="s">
        <v>658</v>
      </c>
      <c r="C26" s="290">
        <v>47230.5</v>
      </c>
      <c r="D26" s="290">
        <v>452.5</v>
      </c>
      <c r="E26" s="288" t="s">
        <v>304</v>
      </c>
      <c r="F26" s="290">
        <v>13615.7</v>
      </c>
      <c r="G26" s="288">
        <v>7968</v>
      </c>
      <c r="H26" s="288" t="s">
        <v>304</v>
      </c>
      <c r="I26" s="288" t="s">
        <v>304</v>
      </c>
      <c r="J26" s="288" t="s">
        <v>304</v>
      </c>
      <c r="K26" s="288" t="s">
        <v>304</v>
      </c>
      <c r="L26" s="288" t="s">
        <v>304</v>
      </c>
      <c r="M26" s="288" t="s">
        <v>304</v>
      </c>
      <c r="N26" s="288" t="s">
        <v>304</v>
      </c>
      <c r="O26" s="288">
        <v>5647.7</v>
      </c>
      <c r="P26" s="290">
        <v>19479.2</v>
      </c>
      <c r="Q26" s="288" t="s">
        <v>304</v>
      </c>
      <c r="R26" s="290">
        <v>9.6</v>
      </c>
      <c r="S26" s="290">
        <v>13673.5</v>
      </c>
      <c r="T26" s="289" t="s">
        <v>304</v>
      </c>
      <c r="U26" s="243"/>
      <c r="V26" s="242">
        <v>315</v>
      </c>
      <c r="W26" s="242">
        <f>V26/$V$27</f>
        <v>0.63508064516129037</v>
      </c>
    </row>
    <row r="27" spans="1:28" ht="15">
      <c r="B27" s="258" t="s">
        <v>659</v>
      </c>
      <c r="C27" s="290">
        <v>38719.5</v>
      </c>
      <c r="D27" s="290">
        <v>1753.9</v>
      </c>
      <c r="E27" s="288" t="s">
        <v>304</v>
      </c>
      <c r="F27" s="288" t="s">
        <v>304</v>
      </c>
      <c r="G27" s="288" t="s">
        <v>304</v>
      </c>
      <c r="H27" s="288" t="s">
        <v>304</v>
      </c>
      <c r="I27" s="288" t="s">
        <v>304</v>
      </c>
      <c r="J27" s="288" t="s">
        <v>304</v>
      </c>
      <c r="K27" s="288" t="s">
        <v>304</v>
      </c>
      <c r="L27" s="288" t="s">
        <v>304</v>
      </c>
      <c r="M27" s="288" t="s">
        <v>304</v>
      </c>
      <c r="N27" s="288" t="s">
        <v>304</v>
      </c>
      <c r="O27" s="288" t="s">
        <v>304</v>
      </c>
      <c r="P27" s="290">
        <v>28154.5</v>
      </c>
      <c r="Q27" s="288" t="s">
        <v>304</v>
      </c>
      <c r="R27" s="290">
        <v>798.9</v>
      </c>
      <c r="S27" s="290">
        <v>8012.2</v>
      </c>
      <c r="T27" s="289" t="s">
        <v>304</v>
      </c>
      <c r="U27" s="243"/>
      <c r="V27" s="242">
        <f>SUM(V23:V26)</f>
        <v>496</v>
      </c>
      <c r="W27" s="243"/>
    </row>
    <row r="28" spans="1:28" ht="15">
      <c r="B28" s="258" t="s">
        <v>660</v>
      </c>
      <c r="C28" s="290">
        <v>472588.5</v>
      </c>
      <c r="D28" s="288" t="s">
        <v>304</v>
      </c>
      <c r="E28" s="288" t="s">
        <v>304</v>
      </c>
      <c r="F28" s="290">
        <v>189886.30000000002</v>
      </c>
      <c r="G28" s="288">
        <v>2307.5</v>
      </c>
      <c r="H28" s="288">
        <v>7976.7</v>
      </c>
      <c r="I28" s="288">
        <v>58251.199999999997</v>
      </c>
      <c r="J28" s="288">
        <v>12960.8</v>
      </c>
      <c r="K28" s="288">
        <v>189.4</v>
      </c>
      <c r="L28" s="288">
        <v>60929.8</v>
      </c>
      <c r="M28" s="288">
        <v>3275.2</v>
      </c>
      <c r="N28" s="288">
        <v>9958.6</v>
      </c>
      <c r="O28" s="288">
        <v>34037.1</v>
      </c>
      <c r="P28" s="290">
        <v>200323.1</v>
      </c>
      <c r="Q28" s="290">
        <v>1784.3000000000002</v>
      </c>
      <c r="R28" s="290">
        <v>13207.5</v>
      </c>
      <c r="S28" s="290">
        <v>67198.3</v>
      </c>
      <c r="T28" s="291">
        <v>189</v>
      </c>
      <c r="U28" s="243"/>
      <c r="Z28" s="243">
        <f>P28-P17</f>
        <v>441346.7</v>
      </c>
      <c r="AA28" s="242">
        <f>Z28*56</f>
        <v>24715415.199999999</v>
      </c>
    </row>
    <row r="29" spans="1:28" ht="15">
      <c r="B29" s="258" t="s">
        <v>661</v>
      </c>
      <c r="C29" s="290">
        <v>417127.69999999995</v>
      </c>
      <c r="D29" s="288" t="s">
        <v>304</v>
      </c>
      <c r="E29" s="288" t="s">
        <v>304</v>
      </c>
      <c r="F29" s="290">
        <v>135808.9</v>
      </c>
      <c r="G29" s="288" t="s">
        <v>304</v>
      </c>
      <c r="H29" s="288">
        <v>1033.7</v>
      </c>
      <c r="I29" s="288">
        <v>58251.199999999997</v>
      </c>
      <c r="J29" s="288">
        <v>12960.8</v>
      </c>
      <c r="K29" s="288">
        <v>25.8</v>
      </c>
      <c r="L29" s="288">
        <v>60784.800000000003</v>
      </c>
      <c r="M29" s="288">
        <v>2655</v>
      </c>
      <c r="N29" s="288" t="s">
        <v>304</v>
      </c>
      <c r="O29" s="288">
        <v>97.6</v>
      </c>
      <c r="P29" s="290">
        <v>199092.7</v>
      </c>
      <c r="Q29" s="290">
        <v>1784.3000000000002</v>
      </c>
      <c r="R29" s="290">
        <v>13207.5</v>
      </c>
      <c r="S29" s="290">
        <v>67198.3</v>
      </c>
      <c r="T29" s="291">
        <v>36</v>
      </c>
      <c r="U29" s="243"/>
      <c r="W29" s="243">
        <f>SUM(S26:S28)-S14</f>
        <v>93758.399999999994</v>
      </c>
      <c r="AA29" s="242">
        <f>P17*-1*56/1000000</f>
        <v>13.497321599999999</v>
      </c>
      <c r="AB29" s="242" t="s">
        <v>662</v>
      </c>
    </row>
    <row r="30" spans="1:28">
      <c r="B30" s="259" t="s">
        <v>663</v>
      </c>
      <c r="C30" s="290">
        <v>67965.7</v>
      </c>
      <c r="D30" s="288" t="s">
        <v>304</v>
      </c>
      <c r="E30" s="288" t="s">
        <v>304</v>
      </c>
      <c r="F30" s="290">
        <v>5794.4000000000005</v>
      </c>
      <c r="G30" s="288" t="s">
        <v>304</v>
      </c>
      <c r="H30" s="288">
        <v>23.5</v>
      </c>
      <c r="I30" s="288" t="s">
        <v>304</v>
      </c>
      <c r="J30" s="288" t="s">
        <v>304</v>
      </c>
      <c r="K30" s="288" t="s">
        <v>304</v>
      </c>
      <c r="L30" s="288">
        <v>3630</v>
      </c>
      <c r="M30" s="288">
        <v>2043.3</v>
      </c>
      <c r="N30" s="288" t="s">
        <v>304</v>
      </c>
      <c r="O30" s="288">
        <v>97.6</v>
      </c>
      <c r="P30" s="290">
        <v>38903.800000000003</v>
      </c>
      <c r="Q30" s="290">
        <v>269</v>
      </c>
      <c r="R30" s="290">
        <v>7166.1</v>
      </c>
      <c r="S30" s="290">
        <v>15832.4</v>
      </c>
      <c r="T30" s="289" t="s">
        <v>304</v>
      </c>
      <c r="W30" s="243"/>
      <c r="AA30" s="242">
        <f>P28*56/1000000</f>
        <v>11.2180936</v>
      </c>
      <c r="AB30" s="242" t="s">
        <v>664</v>
      </c>
    </row>
    <row r="31" spans="1:28" ht="15">
      <c r="B31" s="260" t="s">
        <v>665</v>
      </c>
      <c r="C31" s="288">
        <v>2365.1000000000004</v>
      </c>
      <c r="D31" s="288" t="s">
        <v>304</v>
      </c>
      <c r="E31" s="288" t="s">
        <v>304</v>
      </c>
      <c r="F31" s="288" t="s">
        <v>304</v>
      </c>
      <c r="G31" s="288" t="s">
        <v>304</v>
      </c>
      <c r="H31" s="288" t="s">
        <v>304</v>
      </c>
      <c r="I31" s="288" t="s">
        <v>304</v>
      </c>
      <c r="J31" s="288" t="s">
        <v>304</v>
      </c>
      <c r="K31" s="288" t="s">
        <v>304</v>
      </c>
      <c r="L31" s="288" t="s">
        <v>304</v>
      </c>
      <c r="M31" s="288" t="s">
        <v>304</v>
      </c>
      <c r="N31" s="288" t="s">
        <v>304</v>
      </c>
      <c r="O31" s="288" t="s">
        <v>304</v>
      </c>
      <c r="P31" s="288">
        <v>1070.2</v>
      </c>
      <c r="Q31" s="288" t="s">
        <v>304</v>
      </c>
      <c r="R31" s="288" t="s">
        <v>304</v>
      </c>
      <c r="S31" s="288">
        <v>1294.9000000000001</v>
      </c>
      <c r="T31" s="289" t="s">
        <v>304</v>
      </c>
      <c r="AA31" s="242">
        <f>F28*65/1000000</f>
        <v>12.342609500000002</v>
      </c>
      <c r="AB31" s="242" t="s">
        <v>666</v>
      </c>
    </row>
    <row r="32" spans="1:28" ht="15">
      <c r="B32" s="260" t="s">
        <v>667</v>
      </c>
      <c r="C32" s="288">
        <v>22995.5</v>
      </c>
      <c r="D32" s="288" t="s">
        <v>304</v>
      </c>
      <c r="E32" s="288" t="s">
        <v>304</v>
      </c>
      <c r="F32" s="288">
        <v>85</v>
      </c>
      <c r="G32" s="288" t="s">
        <v>304</v>
      </c>
      <c r="H32" s="288" t="s">
        <v>304</v>
      </c>
      <c r="I32" s="288" t="s">
        <v>304</v>
      </c>
      <c r="J32" s="288" t="s">
        <v>304</v>
      </c>
      <c r="K32" s="288" t="s">
        <v>304</v>
      </c>
      <c r="L32" s="288" t="s">
        <v>304</v>
      </c>
      <c r="M32" s="288" t="s">
        <v>304</v>
      </c>
      <c r="N32" s="288" t="s">
        <v>304</v>
      </c>
      <c r="O32" s="288">
        <v>85</v>
      </c>
      <c r="P32" s="288">
        <v>13917.1</v>
      </c>
      <c r="Q32" s="288" t="s">
        <v>304</v>
      </c>
      <c r="R32" s="288">
        <v>7166.1</v>
      </c>
      <c r="S32" s="288">
        <v>1827.3</v>
      </c>
      <c r="T32" s="289" t="s">
        <v>304</v>
      </c>
    </row>
    <row r="33" spans="2:28" ht="15">
      <c r="B33" s="260" t="s">
        <v>668</v>
      </c>
      <c r="C33" s="288">
        <v>3361.1</v>
      </c>
      <c r="D33" s="288" t="s">
        <v>304</v>
      </c>
      <c r="E33" s="288" t="s">
        <v>304</v>
      </c>
      <c r="F33" s="288">
        <v>123.2</v>
      </c>
      <c r="G33" s="288" t="s">
        <v>304</v>
      </c>
      <c r="H33" s="288" t="s">
        <v>304</v>
      </c>
      <c r="I33" s="288" t="s">
        <v>304</v>
      </c>
      <c r="J33" s="288" t="s">
        <v>304</v>
      </c>
      <c r="K33" s="288" t="s">
        <v>304</v>
      </c>
      <c r="L33" s="288" t="s">
        <v>304</v>
      </c>
      <c r="M33" s="288">
        <v>123.2</v>
      </c>
      <c r="N33" s="288" t="s">
        <v>304</v>
      </c>
      <c r="O33" s="288" t="s">
        <v>304</v>
      </c>
      <c r="P33" s="288">
        <v>74.2</v>
      </c>
      <c r="Q33" s="288" t="s">
        <v>304</v>
      </c>
      <c r="R33" s="288" t="s">
        <v>304</v>
      </c>
      <c r="S33" s="288">
        <v>3163.7</v>
      </c>
      <c r="T33" s="289" t="s">
        <v>304</v>
      </c>
      <c r="Z33" s="242" t="s">
        <v>669</v>
      </c>
      <c r="AA33" s="242" t="s">
        <v>62</v>
      </c>
    </row>
    <row r="34" spans="2:28" ht="15">
      <c r="B34" s="260" t="s">
        <v>670</v>
      </c>
      <c r="C34" s="288">
        <v>12373.6</v>
      </c>
      <c r="D34" s="288" t="s">
        <v>304</v>
      </c>
      <c r="E34" s="288" t="s">
        <v>304</v>
      </c>
      <c r="F34" s="288">
        <v>148.6</v>
      </c>
      <c r="G34" s="288" t="s">
        <v>304</v>
      </c>
      <c r="H34" s="288" t="s">
        <v>304</v>
      </c>
      <c r="I34" s="288" t="s">
        <v>304</v>
      </c>
      <c r="J34" s="288" t="s">
        <v>304</v>
      </c>
      <c r="K34" s="288" t="s">
        <v>304</v>
      </c>
      <c r="L34" s="288">
        <v>4.3</v>
      </c>
      <c r="M34" s="288">
        <v>131.69999999999999</v>
      </c>
      <c r="N34" s="288" t="s">
        <v>304</v>
      </c>
      <c r="O34" s="288">
        <v>12.6</v>
      </c>
      <c r="P34" s="288">
        <v>10460.299999999999</v>
      </c>
      <c r="Q34" s="288" t="s">
        <v>304</v>
      </c>
      <c r="R34" s="288" t="s">
        <v>304</v>
      </c>
      <c r="S34" s="288">
        <v>1764.7</v>
      </c>
      <c r="T34" s="289" t="s">
        <v>304</v>
      </c>
      <c r="Z34" s="242">
        <f>AA34*56/1000</f>
        <v>11.920669600000002</v>
      </c>
      <c r="AA34" s="243">
        <f>(-1*P17-P27)/1000</f>
        <v>212.8691</v>
      </c>
      <c r="AB34" s="242" t="s">
        <v>671</v>
      </c>
    </row>
    <row r="35" spans="2:28" ht="15">
      <c r="B35" s="260" t="s">
        <v>672</v>
      </c>
      <c r="C35" s="288">
        <v>21.5</v>
      </c>
      <c r="D35" s="288" t="s">
        <v>304</v>
      </c>
      <c r="E35" s="288" t="s">
        <v>304</v>
      </c>
      <c r="F35" s="288">
        <v>4.3</v>
      </c>
      <c r="G35" s="288" t="s">
        <v>304</v>
      </c>
      <c r="H35" s="288" t="s">
        <v>304</v>
      </c>
      <c r="I35" s="288" t="s">
        <v>304</v>
      </c>
      <c r="J35" s="288" t="s">
        <v>304</v>
      </c>
      <c r="K35" s="288" t="s">
        <v>304</v>
      </c>
      <c r="L35" s="288">
        <v>4.3</v>
      </c>
      <c r="M35" s="288" t="s">
        <v>304</v>
      </c>
      <c r="N35" s="288" t="s">
        <v>304</v>
      </c>
      <c r="O35" s="288" t="s">
        <v>304</v>
      </c>
      <c r="P35" s="288">
        <v>7.8</v>
      </c>
      <c r="Q35" s="288" t="s">
        <v>304</v>
      </c>
      <c r="R35" s="288" t="s">
        <v>304</v>
      </c>
      <c r="S35" s="288">
        <v>9.4</v>
      </c>
      <c r="T35" s="289" t="s">
        <v>304</v>
      </c>
      <c r="Z35" s="242">
        <f>AA35*65/1000</f>
        <v>0.71030700000000002</v>
      </c>
      <c r="AA35" s="243">
        <f>C23/-1000</f>
        <v>10.9278</v>
      </c>
      <c r="AB35" s="242" t="s">
        <v>673</v>
      </c>
    </row>
    <row r="36" spans="2:28" ht="15">
      <c r="B36" s="260" t="s">
        <v>674</v>
      </c>
      <c r="C36" s="288">
        <v>1481.5</v>
      </c>
      <c r="D36" s="288" t="s">
        <v>304</v>
      </c>
      <c r="E36" s="288" t="s">
        <v>304</v>
      </c>
      <c r="F36" s="288">
        <v>26</v>
      </c>
      <c r="G36" s="288" t="s">
        <v>304</v>
      </c>
      <c r="H36" s="288">
        <v>4.7</v>
      </c>
      <c r="I36" s="288" t="s">
        <v>304</v>
      </c>
      <c r="J36" s="288" t="s">
        <v>304</v>
      </c>
      <c r="K36" s="288" t="s">
        <v>304</v>
      </c>
      <c r="L36" s="288">
        <v>4.3</v>
      </c>
      <c r="M36" s="288">
        <v>17</v>
      </c>
      <c r="N36" s="288" t="s">
        <v>304</v>
      </c>
      <c r="O36" s="288" t="s">
        <v>304</v>
      </c>
      <c r="P36" s="288">
        <v>703.1</v>
      </c>
      <c r="Q36" s="288" t="s">
        <v>304</v>
      </c>
      <c r="R36" s="288" t="s">
        <v>304</v>
      </c>
      <c r="S36" s="288">
        <v>752.4</v>
      </c>
      <c r="T36" s="289" t="s">
        <v>304</v>
      </c>
      <c r="Z36" s="242">
        <f>AA36*56/1000</f>
        <v>11.2180936</v>
      </c>
      <c r="AA36" s="243">
        <f>P28/1000</f>
        <v>200.32310000000001</v>
      </c>
      <c r="AB36" s="242" t="s">
        <v>675</v>
      </c>
    </row>
    <row r="37" spans="2:28">
      <c r="B37" s="261" t="s">
        <v>676</v>
      </c>
      <c r="C37" s="288">
        <v>1162.8999999999999</v>
      </c>
      <c r="D37" s="288" t="s">
        <v>304</v>
      </c>
      <c r="E37" s="288" t="s">
        <v>304</v>
      </c>
      <c r="F37" s="288">
        <v>328.79999999999995</v>
      </c>
      <c r="G37" s="288" t="s">
        <v>304</v>
      </c>
      <c r="H37" s="288">
        <v>4.7</v>
      </c>
      <c r="I37" s="288" t="s">
        <v>304</v>
      </c>
      <c r="J37" s="288" t="s">
        <v>304</v>
      </c>
      <c r="K37" s="288" t="s">
        <v>304</v>
      </c>
      <c r="L37" s="288">
        <v>319.89999999999998</v>
      </c>
      <c r="M37" s="288">
        <v>4.2</v>
      </c>
      <c r="N37" s="288" t="s">
        <v>304</v>
      </c>
      <c r="O37" s="288" t="s">
        <v>304</v>
      </c>
      <c r="P37" s="288">
        <v>441.4</v>
      </c>
      <c r="Q37" s="288" t="s">
        <v>304</v>
      </c>
      <c r="R37" s="288" t="s">
        <v>304</v>
      </c>
      <c r="S37" s="288">
        <v>392.7</v>
      </c>
      <c r="T37" s="289" t="s">
        <v>304</v>
      </c>
      <c r="Z37" s="242">
        <f>AA37*65/1000</f>
        <v>12.3426095</v>
      </c>
      <c r="AA37" s="243">
        <f>F28/1000</f>
        <v>189.88630000000001</v>
      </c>
      <c r="AB37" s="242" t="s">
        <v>677</v>
      </c>
    </row>
    <row r="38" spans="2:28">
      <c r="B38" s="261" t="s">
        <v>678</v>
      </c>
      <c r="C38" s="288">
        <v>12769.2</v>
      </c>
      <c r="D38" s="288" t="s">
        <v>304</v>
      </c>
      <c r="E38" s="288" t="s">
        <v>304</v>
      </c>
      <c r="F38" s="288">
        <v>289.60000000000002</v>
      </c>
      <c r="G38" s="288" t="s">
        <v>304</v>
      </c>
      <c r="H38" s="288">
        <v>4.7</v>
      </c>
      <c r="I38" s="288" t="s">
        <v>304</v>
      </c>
      <c r="J38" s="288" t="s">
        <v>304</v>
      </c>
      <c r="K38" s="288" t="s">
        <v>304</v>
      </c>
      <c r="L38" s="288">
        <v>89.5</v>
      </c>
      <c r="M38" s="288">
        <v>195.4</v>
      </c>
      <c r="N38" s="288" t="s">
        <v>304</v>
      </c>
      <c r="O38" s="288" t="s">
        <v>304</v>
      </c>
      <c r="P38" s="288">
        <v>9593.1</v>
      </c>
      <c r="Q38" s="288">
        <v>258.5</v>
      </c>
      <c r="R38" s="288" t="s">
        <v>304</v>
      </c>
      <c r="S38" s="288">
        <v>2628</v>
      </c>
      <c r="T38" s="289" t="s">
        <v>304</v>
      </c>
      <c r="Z38" s="262">
        <f>SUM(Z34:Z37)</f>
        <v>36.191679700000002</v>
      </c>
      <c r="AA38" s="263">
        <f>SUM(AA34:AA37)</f>
        <v>614.00630000000001</v>
      </c>
      <c r="AB38" s="262" t="s">
        <v>679</v>
      </c>
    </row>
    <row r="39" spans="2:28">
      <c r="B39" s="261" t="s">
        <v>680</v>
      </c>
      <c r="C39" s="288">
        <v>361.2</v>
      </c>
      <c r="D39" s="288" t="s">
        <v>304</v>
      </c>
      <c r="E39" s="288" t="s">
        <v>304</v>
      </c>
      <c r="F39" s="288" t="s">
        <v>304</v>
      </c>
      <c r="G39" s="288" t="s">
        <v>304</v>
      </c>
      <c r="H39" s="288" t="s">
        <v>304</v>
      </c>
      <c r="I39" s="288" t="s">
        <v>304</v>
      </c>
      <c r="J39" s="288" t="s">
        <v>304</v>
      </c>
      <c r="K39" s="288" t="s">
        <v>304</v>
      </c>
      <c r="L39" s="288" t="s">
        <v>304</v>
      </c>
      <c r="M39" s="288" t="s">
        <v>304</v>
      </c>
      <c r="N39" s="288" t="s">
        <v>304</v>
      </c>
      <c r="O39" s="288" t="s">
        <v>304</v>
      </c>
      <c r="P39" s="288">
        <v>97.7</v>
      </c>
      <c r="Q39" s="288" t="s">
        <v>304</v>
      </c>
      <c r="R39" s="288" t="s">
        <v>304</v>
      </c>
      <c r="S39" s="288">
        <v>263.5</v>
      </c>
      <c r="T39" s="289" t="s">
        <v>304</v>
      </c>
      <c r="Z39" s="242">
        <f>AA39*56*24/1000</f>
        <v>37.839648000000004</v>
      </c>
      <c r="AA39" s="243">
        <f>P27/1000</f>
        <v>28.154499999999999</v>
      </c>
      <c r="AB39" s="242" t="s">
        <v>681</v>
      </c>
    </row>
    <row r="40" spans="2:28" ht="15">
      <c r="B40" s="260" t="s">
        <v>682</v>
      </c>
      <c r="C40" s="288">
        <v>159.4</v>
      </c>
      <c r="D40" s="288" t="s">
        <v>304</v>
      </c>
      <c r="E40" s="288" t="s">
        <v>304</v>
      </c>
      <c r="F40" s="288" t="s">
        <v>304</v>
      </c>
      <c r="G40" s="288" t="s">
        <v>304</v>
      </c>
      <c r="H40" s="288" t="s">
        <v>304</v>
      </c>
      <c r="I40" s="288" t="s">
        <v>304</v>
      </c>
      <c r="J40" s="288" t="s">
        <v>304</v>
      </c>
      <c r="K40" s="288" t="s">
        <v>304</v>
      </c>
      <c r="L40" s="288" t="s">
        <v>304</v>
      </c>
      <c r="M40" s="288" t="s">
        <v>304</v>
      </c>
      <c r="N40" s="288" t="s">
        <v>304</v>
      </c>
      <c r="O40" s="288" t="s">
        <v>304</v>
      </c>
      <c r="P40" s="288">
        <v>3.9</v>
      </c>
      <c r="Q40" s="288" t="s">
        <v>304</v>
      </c>
      <c r="R40" s="288" t="s">
        <v>304</v>
      </c>
      <c r="S40" s="288">
        <v>155.5</v>
      </c>
      <c r="T40" s="289" t="s">
        <v>304</v>
      </c>
      <c r="Z40" s="263">
        <f>SUM(Z38:Z39)</f>
        <v>74.031327700000006</v>
      </c>
      <c r="AA40" s="263">
        <f>SUM(AA38:AA39)</f>
        <v>642.16079999999999</v>
      </c>
      <c r="AB40" s="262" t="s">
        <v>683</v>
      </c>
    </row>
    <row r="41" spans="2:28">
      <c r="B41" s="261" t="s">
        <v>684</v>
      </c>
      <c r="C41" s="288">
        <v>1170.0999999999999</v>
      </c>
      <c r="D41" s="288" t="s">
        <v>304</v>
      </c>
      <c r="E41" s="288" t="s">
        <v>304</v>
      </c>
      <c r="F41" s="288">
        <v>30.3</v>
      </c>
      <c r="G41" s="288" t="s">
        <v>304</v>
      </c>
      <c r="H41" s="288">
        <v>4.7</v>
      </c>
      <c r="I41" s="288" t="s">
        <v>304</v>
      </c>
      <c r="J41" s="288" t="s">
        <v>304</v>
      </c>
      <c r="K41" s="288" t="s">
        <v>304</v>
      </c>
      <c r="L41" s="288">
        <v>25.6</v>
      </c>
      <c r="M41" s="288" t="s">
        <v>304</v>
      </c>
      <c r="N41" s="288" t="s">
        <v>304</v>
      </c>
      <c r="O41" s="288" t="s">
        <v>304</v>
      </c>
      <c r="P41" s="288">
        <v>519.5</v>
      </c>
      <c r="Q41" s="288" t="s">
        <v>304</v>
      </c>
      <c r="R41" s="288" t="s">
        <v>304</v>
      </c>
      <c r="S41" s="288">
        <v>620.29999999999995</v>
      </c>
      <c r="T41" s="289" t="s">
        <v>304</v>
      </c>
    </row>
    <row r="42" spans="2:28">
      <c r="B42" s="261" t="s">
        <v>685</v>
      </c>
      <c r="C42" s="288">
        <v>8683.7999999999993</v>
      </c>
      <c r="D42" s="288" t="s">
        <v>304</v>
      </c>
      <c r="E42" s="288" t="s">
        <v>304</v>
      </c>
      <c r="F42" s="288">
        <v>4707.5</v>
      </c>
      <c r="G42" s="288" t="s">
        <v>304</v>
      </c>
      <c r="H42" s="288">
        <v>4.7</v>
      </c>
      <c r="I42" s="288" t="s">
        <v>304</v>
      </c>
      <c r="J42" s="288" t="s">
        <v>304</v>
      </c>
      <c r="K42" s="288" t="s">
        <v>304</v>
      </c>
      <c r="L42" s="288">
        <v>3135.2</v>
      </c>
      <c r="M42" s="288">
        <v>1567.6</v>
      </c>
      <c r="N42" s="288" t="s">
        <v>304</v>
      </c>
      <c r="O42" s="288" t="s">
        <v>304</v>
      </c>
      <c r="P42" s="288">
        <v>1562.4</v>
      </c>
      <c r="Q42" s="288">
        <v>10.5</v>
      </c>
      <c r="R42" s="288" t="s">
        <v>304</v>
      </c>
      <c r="S42" s="288">
        <v>2403.4</v>
      </c>
      <c r="T42" s="289" t="s">
        <v>304</v>
      </c>
    </row>
    <row r="43" spans="2:28" ht="15">
      <c r="B43" s="260" t="s">
        <v>686</v>
      </c>
      <c r="C43" s="288">
        <v>1060.8000000000002</v>
      </c>
      <c r="D43" s="288" t="s">
        <v>304</v>
      </c>
      <c r="E43" s="288" t="s">
        <v>304</v>
      </c>
      <c r="F43" s="288">
        <v>51.1</v>
      </c>
      <c r="G43" s="288" t="s">
        <v>304</v>
      </c>
      <c r="H43" s="288" t="s">
        <v>304</v>
      </c>
      <c r="I43" s="288" t="s">
        <v>304</v>
      </c>
      <c r="J43" s="288" t="s">
        <v>304</v>
      </c>
      <c r="K43" s="288" t="s">
        <v>304</v>
      </c>
      <c r="L43" s="288">
        <v>46.9</v>
      </c>
      <c r="M43" s="288">
        <v>4.2</v>
      </c>
      <c r="N43" s="288" t="s">
        <v>304</v>
      </c>
      <c r="O43" s="288" t="s">
        <v>304</v>
      </c>
      <c r="P43" s="288">
        <v>453.1</v>
      </c>
      <c r="Q43" s="288" t="s">
        <v>304</v>
      </c>
      <c r="R43" s="288" t="s">
        <v>304</v>
      </c>
      <c r="S43" s="288">
        <v>556.6</v>
      </c>
      <c r="T43" s="289" t="s">
        <v>304</v>
      </c>
      <c r="AA43" s="242" t="s">
        <v>687</v>
      </c>
    </row>
    <row r="44" spans="2:28" ht="15">
      <c r="B44" s="264" t="s">
        <v>688</v>
      </c>
      <c r="C44" s="290">
        <v>116855.90000000001</v>
      </c>
      <c r="D44" s="288" t="s">
        <v>304</v>
      </c>
      <c r="E44" s="288" t="s">
        <v>304</v>
      </c>
      <c r="F44" s="290">
        <v>115375.30000000002</v>
      </c>
      <c r="G44" s="288" t="s">
        <v>304</v>
      </c>
      <c r="H44" s="288">
        <v>848.9</v>
      </c>
      <c r="I44" s="288">
        <v>58030.9</v>
      </c>
      <c r="J44" s="288">
        <v>12960.8</v>
      </c>
      <c r="K44" s="288">
        <v>4.3</v>
      </c>
      <c r="L44" s="288">
        <v>43513.4</v>
      </c>
      <c r="M44" s="288">
        <v>17</v>
      </c>
      <c r="N44" s="288" t="s">
        <v>304</v>
      </c>
      <c r="O44" s="288" t="s">
        <v>304</v>
      </c>
      <c r="P44" s="290">
        <v>23.4</v>
      </c>
      <c r="Q44" s="290">
        <v>2.1</v>
      </c>
      <c r="R44" s="288" t="s">
        <v>304</v>
      </c>
      <c r="S44" s="290">
        <v>1427.4</v>
      </c>
      <c r="T44" s="291">
        <v>27.7</v>
      </c>
      <c r="AA44" s="242">
        <v>14.3</v>
      </c>
      <c r="AB44" s="242" t="s">
        <v>109</v>
      </c>
    </row>
    <row r="45" spans="2:28">
      <c r="B45" s="261" t="s">
        <v>689</v>
      </c>
      <c r="C45" s="288">
        <v>100725.3</v>
      </c>
      <c r="D45" s="288" t="s">
        <v>304</v>
      </c>
      <c r="E45" s="288" t="s">
        <v>304</v>
      </c>
      <c r="F45" s="288">
        <v>100725.3</v>
      </c>
      <c r="G45" s="288" t="s">
        <v>304</v>
      </c>
      <c r="H45" s="288">
        <v>848.9</v>
      </c>
      <c r="I45" s="288">
        <v>58030.9</v>
      </c>
      <c r="J45" s="288" t="s">
        <v>304</v>
      </c>
      <c r="K45" s="288" t="s">
        <v>304</v>
      </c>
      <c r="L45" s="288">
        <v>41845.5</v>
      </c>
      <c r="M45" s="288" t="s">
        <v>304</v>
      </c>
      <c r="N45" s="288" t="s">
        <v>304</v>
      </c>
      <c r="O45" s="288" t="s">
        <v>304</v>
      </c>
      <c r="P45" s="288" t="s">
        <v>304</v>
      </c>
      <c r="Q45" s="288" t="s">
        <v>304</v>
      </c>
      <c r="R45" s="288" t="s">
        <v>304</v>
      </c>
      <c r="S45" s="288" t="s">
        <v>304</v>
      </c>
      <c r="T45" s="289" t="s">
        <v>304</v>
      </c>
      <c r="AA45" s="242">
        <v>6.94</v>
      </c>
      <c r="AB45" s="242" t="s">
        <v>690</v>
      </c>
    </row>
    <row r="46" spans="2:28" ht="15">
      <c r="B46" s="260" t="s">
        <v>691</v>
      </c>
      <c r="C46" s="288">
        <v>1543</v>
      </c>
      <c r="D46" s="288" t="s">
        <v>304</v>
      </c>
      <c r="E46" s="288" t="s">
        <v>304</v>
      </c>
      <c r="F46" s="288">
        <v>349.7</v>
      </c>
      <c r="G46" s="288" t="s">
        <v>304</v>
      </c>
      <c r="H46" s="288" t="s">
        <v>304</v>
      </c>
      <c r="I46" s="288" t="s">
        <v>304</v>
      </c>
      <c r="J46" s="288" t="s">
        <v>304</v>
      </c>
      <c r="K46" s="288" t="s">
        <v>304</v>
      </c>
      <c r="L46" s="288">
        <v>345.5</v>
      </c>
      <c r="M46" s="288">
        <v>4.2</v>
      </c>
      <c r="N46" s="288" t="s">
        <v>304</v>
      </c>
      <c r="O46" s="288" t="s">
        <v>304</v>
      </c>
      <c r="P46" s="288" t="s">
        <v>304</v>
      </c>
      <c r="Q46" s="288">
        <v>2.1</v>
      </c>
      <c r="R46" s="288" t="s">
        <v>304</v>
      </c>
      <c r="S46" s="288">
        <v>1163.5</v>
      </c>
      <c r="T46" s="289">
        <v>27.7</v>
      </c>
      <c r="AA46" s="242">
        <v>6.7</v>
      </c>
      <c r="AB46" s="242" t="s">
        <v>692</v>
      </c>
    </row>
    <row r="47" spans="2:28">
      <c r="B47" s="261" t="s">
        <v>693</v>
      </c>
      <c r="C47" s="288">
        <v>12977.999999999998</v>
      </c>
      <c r="D47" s="288" t="s">
        <v>304</v>
      </c>
      <c r="E47" s="288" t="s">
        <v>304</v>
      </c>
      <c r="F47" s="288">
        <v>12977.999999999998</v>
      </c>
      <c r="G47" s="288" t="s">
        <v>304</v>
      </c>
      <c r="H47" s="288" t="s">
        <v>304</v>
      </c>
      <c r="I47" s="288" t="s">
        <v>304</v>
      </c>
      <c r="J47" s="288">
        <v>12960.8</v>
      </c>
      <c r="K47" s="288">
        <v>4.3</v>
      </c>
      <c r="L47" s="288">
        <v>12.9</v>
      </c>
      <c r="M47" s="288" t="s">
        <v>304</v>
      </c>
      <c r="N47" s="288" t="s">
        <v>304</v>
      </c>
      <c r="O47" s="288" t="s">
        <v>304</v>
      </c>
      <c r="P47" s="288" t="s">
        <v>304</v>
      </c>
      <c r="Q47" s="288" t="s">
        <v>304</v>
      </c>
      <c r="R47" s="288" t="s">
        <v>304</v>
      </c>
      <c r="S47" s="288" t="s">
        <v>304</v>
      </c>
      <c r="T47" s="289" t="s">
        <v>304</v>
      </c>
      <c r="AA47" s="242">
        <v>6.5</v>
      </c>
      <c r="AB47" s="242" t="s">
        <v>688</v>
      </c>
    </row>
    <row r="48" spans="2:28">
      <c r="B48" s="261" t="s">
        <v>694</v>
      </c>
      <c r="C48" s="288">
        <v>1309.5</v>
      </c>
      <c r="D48" s="288" t="s">
        <v>304</v>
      </c>
      <c r="E48" s="288" t="s">
        <v>304</v>
      </c>
      <c r="F48" s="288">
        <v>1309.5</v>
      </c>
      <c r="G48" s="288" t="s">
        <v>304</v>
      </c>
      <c r="H48" s="288" t="s">
        <v>304</v>
      </c>
      <c r="I48" s="288" t="s">
        <v>304</v>
      </c>
      <c r="J48" s="288" t="s">
        <v>304</v>
      </c>
      <c r="K48" s="288" t="s">
        <v>304</v>
      </c>
      <c r="L48" s="288">
        <v>1309.5</v>
      </c>
      <c r="M48" s="288" t="s">
        <v>304</v>
      </c>
      <c r="N48" s="288" t="s">
        <v>304</v>
      </c>
      <c r="O48" s="288" t="s">
        <v>304</v>
      </c>
      <c r="P48" s="288" t="s">
        <v>304</v>
      </c>
      <c r="Q48" s="288" t="s">
        <v>304</v>
      </c>
      <c r="R48" s="288" t="s">
        <v>304</v>
      </c>
      <c r="S48" s="288" t="s">
        <v>304</v>
      </c>
      <c r="T48" s="289" t="s">
        <v>304</v>
      </c>
      <c r="AA48" s="242">
        <v>3.92</v>
      </c>
      <c r="AB48" s="242" t="s">
        <v>131</v>
      </c>
    </row>
    <row r="49" spans="2:28">
      <c r="B49" s="261" t="s">
        <v>695</v>
      </c>
      <c r="C49" s="288">
        <v>287.29999999999995</v>
      </c>
      <c r="D49" s="288" t="s">
        <v>304</v>
      </c>
      <c r="E49" s="288" t="s">
        <v>304</v>
      </c>
      <c r="F49" s="288" t="s">
        <v>304</v>
      </c>
      <c r="G49" s="288" t="s">
        <v>304</v>
      </c>
      <c r="H49" s="288" t="s">
        <v>304</v>
      </c>
      <c r="I49" s="288" t="s">
        <v>304</v>
      </c>
      <c r="J49" s="288" t="s">
        <v>304</v>
      </c>
      <c r="K49" s="288" t="s">
        <v>304</v>
      </c>
      <c r="L49" s="288" t="s">
        <v>304</v>
      </c>
      <c r="M49" s="288" t="s">
        <v>304</v>
      </c>
      <c r="N49" s="288" t="s">
        <v>304</v>
      </c>
      <c r="O49" s="288" t="s">
        <v>304</v>
      </c>
      <c r="P49" s="288">
        <v>23.4</v>
      </c>
      <c r="Q49" s="288" t="s">
        <v>304</v>
      </c>
      <c r="R49" s="288" t="s">
        <v>304</v>
      </c>
      <c r="S49" s="288">
        <v>263.89999999999998</v>
      </c>
      <c r="T49" s="289" t="s">
        <v>304</v>
      </c>
      <c r="AA49" s="242">
        <v>2.8</v>
      </c>
      <c r="AB49" s="242" t="s">
        <v>696</v>
      </c>
    </row>
    <row r="50" spans="2:28" ht="30">
      <c r="B50" s="265" t="s">
        <v>697</v>
      </c>
      <c r="C50" s="288">
        <v>12.8</v>
      </c>
      <c r="D50" s="288" t="s">
        <v>304</v>
      </c>
      <c r="E50" s="288" t="s">
        <v>304</v>
      </c>
      <c r="F50" s="288">
        <v>12.8</v>
      </c>
      <c r="G50" s="288" t="s">
        <v>304</v>
      </c>
      <c r="H50" s="288" t="s">
        <v>304</v>
      </c>
      <c r="I50" s="288" t="s">
        <v>304</v>
      </c>
      <c r="J50" s="288" t="s">
        <v>304</v>
      </c>
      <c r="K50" s="288" t="s">
        <v>304</v>
      </c>
      <c r="L50" s="288" t="s">
        <v>304</v>
      </c>
      <c r="M50" s="288">
        <v>12.8</v>
      </c>
      <c r="N50" s="288" t="s">
        <v>304</v>
      </c>
      <c r="O50" s="288" t="s">
        <v>304</v>
      </c>
      <c r="P50" s="288" t="s">
        <v>304</v>
      </c>
      <c r="Q50" s="288" t="s">
        <v>304</v>
      </c>
      <c r="R50" s="288" t="s">
        <v>304</v>
      </c>
      <c r="S50" s="288" t="s">
        <v>304</v>
      </c>
      <c r="T50" s="289" t="s">
        <v>304</v>
      </c>
      <c r="AA50" s="242">
        <v>1.7</v>
      </c>
      <c r="AB50" s="242" t="s">
        <v>698</v>
      </c>
    </row>
    <row r="51" spans="2:28" ht="15">
      <c r="B51" s="264" t="s">
        <v>699</v>
      </c>
      <c r="C51" s="290">
        <v>232306.1</v>
      </c>
      <c r="D51" s="288" t="s">
        <v>304</v>
      </c>
      <c r="E51" s="288" t="s">
        <v>304</v>
      </c>
      <c r="F51" s="290">
        <v>14639.2</v>
      </c>
      <c r="G51" s="288" t="s">
        <v>304</v>
      </c>
      <c r="H51" s="288">
        <v>161.30000000000001</v>
      </c>
      <c r="I51" s="288">
        <v>220.3</v>
      </c>
      <c r="J51" s="288" t="s">
        <v>304</v>
      </c>
      <c r="K51" s="288">
        <v>21.5</v>
      </c>
      <c r="L51" s="288">
        <v>13641.4</v>
      </c>
      <c r="M51" s="288">
        <v>594.70000000000005</v>
      </c>
      <c r="N51" s="288" t="s">
        <v>304</v>
      </c>
      <c r="O51" s="288" t="s">
        <v>304</v>
      </c>
      <c r="P51" s="290">
        <v>160165.5</v>
      </c>
      <c r="Q51" s="290">
        <v>1513.2</v>
      </c>
      <c r="R51" s="290">
        <v>6041.4</v>
      </c>
      <c r="S51" s="290">
        <v>49938.5</v>
      </c>
      <c r="T51" s="291">
        <v>8.3000000000000007</v>
      </c>
      <c r="AA51" s="242">
        <v>1.36</v>
      </c>
      <c r="AB51" s="242" t="s">
        <v>700</v>
      </c>
    </row>
    <row r="52" spans="2:28" ht="30">
      <c r="B52" s="260" t="s">
        <v>701</v>
      </c>
      <c r="C52" s="288">
        <v>21730.699999999997</v>
      </c>
      <c r="D52" s="288" t="s">
        <v>304</v>
      </c>
      <c r="E52" s="288" t="s">
        <v>304</v>
      </c>
      <c r="F52" s="288">
        <v>13511.1</v>
      </c>
      <c r="G52" s="288" t="s">
        <v>304</v>
      </c>
      <c r="H52" s="288">
        <v>9.5</v>
      </c>
      <c r="I52" s="288">
        <v>190.1</v>
      </c>
      <c r="J52" s="288" t="s">
        <v>304</v>
      </c>
      <c r="K52" s="288" t="s">
        <v>304</v>
      </c>
      <c r="L52" s="288">
        <v>12971.7</v>
      </c>
      <c r="M52" s="288">
        <v>339.8</v>
      </c>
      <c r="N52" s="288" t="s">
        <v>304</v>
      </c>
      <c r="O52" s="288" t="s">
        <v>304</v>
      </c>
      <c r="P52" s="288">
        <v>4085.7</v>
      </c>
      <c r="Q52" s="288">
        <v>12.6</v>
      </c>
      <c r="R52" s="288" t="s">
        <v>304</v>
      </c>
      <c r="S52" s="288">
        <v>4121.3</v>
      </c>
      <c r="T52" s="289" t="s">
        <v>304</v>
      </c>
      <c r="AA52" s="242">
        <v>0.7</v>
      </c>
      <c r="AB52" s="242" t="s">
        <v>702</v>
      </c>
    </row>
    <row r="53" spans="2:28">
      <c r="B53" s="261" t="s">
        <v>703</v>
      </c>
      <c r="C53" s="288">
        <v>51900.800000000003</v>
      </c>
      <c r="D53" s="288" t="s">
        <v>304</v>
      </c>
      <c r="E53" s="288" t="s">
        <v>304</v>
      </c>
      <c r="F53" s="288">
        <v>636.6</v>
      </c>
      <c r="G53" s="288" t="s">
        <v>304</v>
      </c>
      <c r="H53" s="288">
        <v>19</v>
      </c>
      <c r="I53" s="288" t="s">
        <v>304</v>
      </c>
      <c r="J53" s="288" t="s">
        <v>304</v>
      </c>
      <c r="K53" s="288">
        <v>17.2</v>
      </c>
      <c r="L53" s="288">
        <v>345.5</v>
      </c>
      <c r="M53" s="288">
        <v>254.9</v>
      </c>
      <c r="N53" s="288" t="s">
        <v>304</v>
      </c>
      <c r="O53" s="288" t="s">
        <v>304</v>
      </c>
      <c r="P53" s="288">
        <v>26521.7</v>
      </c>
      <c r="Q53" s="288">
        <v>1042.5</v>
      </c>
      <c r="R53" s="288">
        <v>979.3</v>
      </c>
      <c r="S53" s="288">
        <v>22712.400000000001</v>
      </c>
      <c r="T53" s="289">
        <v>8.3000000000000007</v>
      </c>
      <c r="AA53" s="242">
        <v>-8.4700000000000006</v>
      </c>
      <c r="AB53" s="242" t="s">
        <v>704</v>
      </c>
    </row>
    <row r="54" spans="2:28">
      <c r="B54" s="261" t="s">
        <v>705</v>
      </c>
      <c r="C54" s="288">
        <v>158674.6</v>
      </c>
      <c r="D54" s="288" t="s">
        <v>304</v>
      </c>
      <c r="E54" s="288" t="s">
        <v>304</v>
      </c>
      <c r="F54" s="288">
        <v>491.5</v>
      </c>
      <c r="G54" s="288" t="s">
        <v>304</v>
      </c>
      <c r="H54" s="288">
        <v>132.80000000000001</v>
      </c>
      <c r="I54" s="288">
        <v>30.2</v>
      </c>
      <c r="J54" s="288" t="s">
        <v>304</v>
      </c>
      <c r="K54" s="288">
        <v>4.3</v>
      </c>
      <c r="L54" s="288">
        <v>324.2</v>
      </c>
      <c r="M54" s="288" t="s">
        <v>304</v>
      </c>
      <c r="N54" s="288" t="s">
        <v>304</v>
      </c>
      <c r="O54" s="288" t="s">
        <v>304</v>
      </c>
      <c r="P54" s="288">
        <v>129558.1</v>
      </c>
      <c r="Q54" s="288">
        <v>458.1</v>
      </c>
      <c r="R54" s="288">
        <v>5062.1000000000004</v>
      </c>
      <c r="S54" s="288">
        <v>23104.799999999999</v>
      </c>
      <c r="T54" s="289" t="s">
        <v>304</v>
      </c>
      <c r="AA54" s="242">
        <f>SUM(AA44:AA53)</f>
        <v>36.450000000000003</v>
      </c>
      <c r="AB54" s="242" t="s">
        <v>706</v>
      </c>
    </row>
    <row r="55" spans="2:28">
      <c r="B55" s="261" t="s">
        <v>707</v>
      </c>
      <c r="C55" s="288" t="s">
        <v>304</v>
      </c>
      <c r="D55" s="288" t="s">
        <v>304</v>
      </c>
      <c r="E55" s="288" t="s">
        <v>304</v>
      </c>
      <c r="F55" s="288" t="s">
        <v>304</v>
      </c>
      <c r="G55" s="288" t="s">
        <v>304</v>
      </c>
      <c r="H55" s="288" t="s">
        <v>304</v>
      </c>
      <c r="I55" s="288" t="s">
        <v>304</v>
      </c>
      <c r="J55" s="288" t="s">
        <v>304</v>
      </c>
      <c r="K55" s="288" t="s">
        <v>304</v>
      </c>
      <c r="L55" s="288" t="s">
        <v>304</v>
      </c>
      <c r="M55" s="288" t="s">
        <v>304</v>
      </c>
      <c r="N55" s="288" t="s">
        <v>304</v>
      </c>
      <c r="O55" s="288" t="s">
        <v>304</v>
      </c>
      <c r="P55" s="288" t="s">
        <v>304</v>
      </c>
      <c r="Q55" s="288" t="s">
        <v>304</v>
      </c>
      <c r="R55" s="288" t="s">
        <v>304</v>
      </c>
      <c r="S55" s="288" t="s">
        <v>304</v>
      </c>
      <c r="T55" s="289" t="s">
        <v>304</v>
      </c>
      <c r="AA55" s="242">
        <f>AA44+AA46+AA47+AA49+AA50+AA51+AA52</f>
        <v>34.06</v>
      </c>
      <c r="AB55" s="242" t="s">
        <v>708</v>
      </c>
    </row>
    <row r="56" spans="2:28" ht="16" thickBot="1">
      <c r="B56" s="266" t="s">
        <v>709</v>
      </c>
      <c r="C56" s="292">
        <v>55460.800000000003</v>
      </c>
      <c r="D56" s="293" t="s">
        <v>304</v>
      </c>
      <c r="E56" s="293" t="s">
        <v>304</v>
      </c>
      <c r="F56" s="292">
        <v>54077.4</v>
      </c>
      <c r="G56" s="293">
        <v>2307.5</v>
      </c>
      <c r="H56" s="293">
        <v>6943</v>
      </c>
      <c r="I56" s="293" t="s">
        <v>304</v>
      </c>
      <c r="J56" s="293" t="s">
        <v>304</v>
      </c>
      <c r="K56" s="293">
        <v>163.6</v>
      </c>
      <c r="L56" s="293">
        <v>145</v>
      </c>
      <c r="M56" s="293">
        <v>620.20000000000005</v>
      </c>
      <c r="N56" s="293">
        <v>9958.6</v>
      </c>
      <c r="O56" s="293">
        <v>33939.5</v>
      </c>
      <c r="P56" s="292">
        <v>1230.4000000000001</v>
      </c>
      <c r="Q56" s="293" t="s">
        <v>304</v>
      </c>
      <c r="R56" s="293" t="s">
        <v>304</v>
      </c>
      <c r="S56" s="293" t="s">
        <v>304</v>
      </c>
      <c r="T56" s="294">
        <v>153</v>
      </c>
    </row>
  </sheetData>
  <mergeCells count="13">
    <mergeCell ref="R5:R6"/>
    <mergeCell ref="S5:S6"/>
    <mergeCell ref="T5:T6"/>
    <mergeCell ref="B3:T3"/>
    <mergeCell ref="B4:T4"/>
    <mergeCell ref="B5:B6"/>
    <mergeCell ref="C5:C6"/>
    <mergeCell ref="D5:D6"/>
    <mergeCell ref="E5:E6"/>
    <mergeCell ref="F5:F6"/>
    <mergeCell ref="G5:O5"/>
    <mergeCell ref="P5:P6"/>
    <mergeCell ref="Q5:Q6"/>
  </mergeCells>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762F3-E8E9-4349-82A9-6BAA700BBB56}">
  <dimension ref="B1:AM57"/>
  <sheetViews>
    <sheetView topLeftCell="M37" zoomScale="125" workbookViewId="0">
      <selection activeCell="S7" sqref="S7"/>
    </sheetView>
  </sheetViews>
  <sheetFormatPr baseColWidth="10" defaultColWidth="8.796875" defaultRowHeight="15"/>
  <cols>
    <col min="1" max="1" width="8.796875" style="232"/>
    <col min="2" max="2" width="15.3984375" style="232" bestFit="1" customWidth="1"/>
    <col min="3" max="3" width="47.3984375" style="232" customWidth="1"/>
    <col min="4" max="4" width="12.19921875" style="232" customWidth="1"/>
    <col min="5" max="24" width="8.796875" style="232"/>
    <col min="25" max="25" width="9.3984375" style="232" customWidth="1"/>
    <col min="26" max="16384" width="8.796875" style="232"/>
  </cols>
  <sheetData>
    <row r="1" spans="2:39">
      <c r="V1" s="232" t="s">
        <v>571</v>
      </c>
      <c r="W1" s="232" t="str">
        <f>RIGHT(W2,6)</f>
        <v>ELCCH4</v>
      </c>
      <c r="X1" s="232" t="str">
        <f>RIGHT(X2,6)</f>
        <v>ELCN2O</v>
      </c>
      <c r="Y1" s="232" t="str">
        <f>RIGHT(Y2,6)</f>
        <v>ELCSO2</v>
      </c>
      <c r="Z1" s="232" t="str">
        <f>RIGHT(Z2,5)</f>
        <v>ELCPM</v>
      </c>
    </row>
    <row r="2" spans="2:39">
      <c r="B2" s="232" t="s">
        <v>2</v>
      </c>
      <c r="C2" s="232" t="s">
        <v>3</v>
      </c>
      <c r="D2" s="232" t="s">
        <v>5</v>
      </c>
      <c r="E2" s="232" t="s">
        <v>6</v>
      </c>
      <c r="F2" s="232" t="s">
        <v>171</v>
      </c>
      <c r="G2" s="232" t="s">
        <v>348</v>
      </c>
      <c r="H2" s="232" t="s">
        <v>341</v>
      </c>
      <c r="I2" s="232" t="s">
        <v>7</v>
      </c>
      <c r="J2" s="232" t="s">
        <v>342</v>
      </c>
      <c r="K2" s="232" t="s">
        <v>343</v>
      </c>
      <c r="L2" s="232" t="s">
        <v>8</v>
      </c>
      <c r="M2" s="232" t="s">
        <v>10</v>
      </c>
      <c r="N2" s="232" t="s">
        <v>337</v>
      </c>
      <c r="O2" s="232" t="s">
        <v>17</v>
      </c>
      <c r="P2" s="232" t="s">
        <v>18</v>
      </c>
      <c r="Q2" s="232" t="s">
        <v>19</v>
      </c>
      <c r="R2" s="232" t="s">
        <v>20</v>
      </c>
      <c r="S2" s="232" t="s">
        <v>21</v>
      </c>
      <c r="T2" s="232" t="s">
        <v>39</v>
      </c>
      <c r="U2" s="232" t="s">
        <v>344</v>
      </c>
      <c r="V2" s="232" t="s">
        <v>349</v>
      </c>
      <c r="W2" s="232" t="s">
        <v>350</v>
      </c>
      <c r="X2" s="232" t="s">
        <v>351</v>
      </c>
      <c r="Y2" s="232" t="s">
        <v>352</v>
      </c>
      <c r="Z2" s="232" t="s">
        <v>353</v>
      </c>
      <c r="AA2" s="232" t="s">
        <v>354</v>
      </c>
      <c r="AB2" s="232" t="s">
        <v>355</v>
      </c>
      <c r="AC2" s="232" t="s">
        <v>356</v>
      </c>
      <c r="AD2" s="232" t="s">
        <v>357</v>
      </c>
      <c r="AE2" s="232" t="s">
        <v>358</v>
      </c>
      <c r="AF2" s="232" t="s">
        <v>359</v>
      </c>
      <c r="AG2" s="232" t="s">
        <v>360</v>
      </c>
      <c r="AH2" s="232" t="s">
        <v>361</v>
      </c>
      <c r="AI2" s="232" t="s">
        <v>362</v>
      </c>
      <c r="AJ2" s="232" t="s">
        <v>363</v>
      </c>
      <c r="AK2" s="232" t="s">
        <v>364</v>
      </c>
      <c r="AL2" s="232" t="s">
        <v>365</v>
      </c>
      <c r="AM2" s="232" t="s">
        <v>366</v>
      </c>
    </row>
    <row r="3" spans="2:39">
      <c r="B3" s="67" t="s">
        <v>367</v>
      </c>
      <c r="C3" s="67" t="s">
        <v>368</v>
      </c>
      <c r="D3" s="67" t="s">
        <v>38</v>
      </c>
      <c r="E3" s="67" t="s">
        <v>28</v>
      </c>
      <c r="F3" s="67" t="s">
        <v>172</v>
      </c>
      <c r="G3" s="67" t="s">
        <v>369</v>
      </c>
      <c r="H3" s="67">
        <v>2020</v>
      </c>
      <c r="I3" s="67">
        <v>0.2</v>
      </c>
      <c r="J3" s="67"/>
      <c r="K3" s="67"/>
      <c r="L3" s="67"/>
      <c r="M3" s="67"/>
      <c r="N3" s="67">
        <v>37.25</v>
      </c>
      <c r="O3" s="67">
        <v>0.2384</v>
      </c>
      <c r="P3" s="67">
        <v>53.8055555555556</v>
      </c>
      <c r="Q3" s="67">
        <v>3.1536000000000002E-2</v>
      </c>
      <c r="R3" s="67">
        <v>0.96</v>
      </c>
      <c r="S3" s="67">
        <v>1</v>
      </c>
      <c r="T3" s="67">
        <v>15</v>
      </c>
      <c r="U3" s="67">
        <v>0.4</v>
      </c>
      <c r="V3" s="67"/>
      <c r="W3" s="67"/>
      <c r="X3" s="67"/>
      <c r="Y3" s="67">
        <v>270</v>
      </c>
      <c r="Z3" s="67"/>
      <c r="AA3" s="67">
        <v>31</v>
      </c>
      <c r="AB3" s="67" t="s">
        <v>370</v>
      </c>
      <c r="AC3" s="67" t="s">
        <v>371</v>
      </c>
      <c r="AD3" s="67" t="s">
        <v>372</v>
      </c>
      <c r="AE3" s="67" t="s">
        <v>157</v>
      </c>
      <c r="AF3" s="67" t="s">
        <v>140</v>
      </c>
      <c r="AG3" s="67" t="s">
        <v>373</v>
      </c>
      <c r="AH3" s="67" t="s">
        <v>374</v>
      </c>
      <c r="AI3" s="67"/>
      <c r="AJ3" s="67" t="s">
        <v>375</v>
      </c>
      <c r="AK3" s="67">
        <v>0.96</v>
      </c>
      <c r="AL3" s="67" t="s">
        <v>376</v>
      </c>
      <c r="AM3" s="67">
        <v>1</v>
      </c>
    </row>
    <row r="4" spans="2:39">
      <c r="B4" s="67"/>
      <c r="C4" s="67"/>
      <c r="D4" s="67"/>
      <c r="E4" s="67"/>
      <c r="F4" s="67" t="s">
        <v>172</v>
      </c>
      <c r="G4" s="67" t="s">
        <v>377</v>
      </c>
      <c r="H4" s="67"/>
      <c r="I4" s="67">
        <v>0.22</v>
      </c>
      <c r="J4" s="67"/>
      <c r="K4" s="67"/>
      <c r="L4" s="67"/>
      <c r="M4" s="67"/>
      <c r="N4" s="67">
        <v>28.31</v>
      </c>
      <c r="O4" s="67">
        <v>0.2384</v>
      </c>
      <c r="P4" s="67">
        <v>43.4583333333333</v>
      </c>
      <c r="Q4" s="67"/>
      <c r="R4" s="67">
        <v>0.97</v>
      </c>
      <c r="S4" s="67"/>
      <c r="T4" s="67">
        <v>15</v>
      </c>
      <c r="U4" s="67">
        <v>0.3</v>
      </c>
      <c r="V4" s="67"/>
      <c r="W4" s="67"/>
      <c r="X4" s="67"/>
      <c r="Y4" s="67">
        <v>270</v>
      </c>
      <c r="Z4" s="67"/>
      <c r="AA4" s="67">
        <v>31</v>
      </c>
      <c r="AB4" s="67" t="s">
        <v>370</v>
      </c>
      <c r="AC4" s="67" t="s">
        <v>371</v>
      </c>
      <c r="AD4" s="67" t="s">
        <v>372</v>
      </c>
      <c r="AE4" s="67" t="s">
        <v>157</v>
      </c>
      <c r="AF4" s="67" t="s">
        <v>140</v>
      </c>
      <c r="AG4" s="67" t="s">
        <v>373</v>
      </c>
      <c r="AH4" s="67" t="s">
        <v>374</v>
      </c>
      <c r="AI4" s="67"/>
      <c r="AJ4" s="67" t="s">
        <v>375</v>
      </c>
      <c r="AK4" s="67">
        <v>0.97</v>
      </c>
      <c r="AL4" s="67" t="s">
        <v>376</v>
      </c>
      <c r="AM4" s="67">
        <v>1</v>
      </c>
    </row>
    <row r="5" spans="2:39">
      <c r="B5" s="67"/>
      <c r="C5" s="67"/>
      <c r="D5" s="67"/>
      <c r="E5" s="67"/>
      <c r="F5" s="67" t="s">
        <v>172</v>
      </c>
      <c r="G5" s="67" t="s">
        <v>378</v>
      </c>
      <c r="H5" s="67"/>
      <c r="I5" s="67">
        <v>0.22</v>
      </c>
      <c r="J5" s="67"/>
      <c r="K5" s="67"/>
      <c r="L5" s="67"/>
      <c r="M5" s="67"/>
      <c r="N5" s="67">
        <v>28.31</v>
      </c>
      <c r="O5" s="67">
        <v>0.2384</v>
      </c>
      <c r="P5" s="67">
        <v>43.4583333333333</v>
      </c>
      <c r="Q5" s="67"/>
      <c r="R5" s="67">
        <v>0.97</v>
      </c>
      <c r="S5" s="67"/>
      <c r="T5" s="67">
        <v>15</v>
      </c>
      <c r="U5" s="67">
        <v>0.3</v>
      </c>
      <c r="V5" s="67"/>
      <c r="W5" s="67"/>
      <c r="X5" s="67"/>
      <c r="Y5" s="67">
        <v>270</v>
      </c>
      <c r="Z5" s="67"/>
      <c r="AA5" s="67">
        <v>31</v>
      </c>
      <c r="AB5" s="67" t="s">
        <v>370</v>
      </c>
      <c r="AC5" s="67" t="s">
        <v>371</v>
      </c>
      <c r="AD5" s="67" t="s">
        <v>372</v>
      </c>
      <c r="AE5" s="67" t="s">
        <v>157</v>
      </c>
      <c r="AF5" s="67" t="s">
        <v>140</v>
      </c>
      <c r="AG5" s="67" t="s">
        <v>373</v>
      </c>
      <c r="AH5" s="67" t="s">
        <v>374</v>
      </c>
      <c r="AI5" s="67"/>
      <c r="AJ5" s="67" t="s">
        <v>375</v>
      </c>
      <c r="AK5" s="67">
        <v>0.97</v>
      </c>
      <c r="AL5" s="67" t="s">
        <v>376</v>
      </c>
      <c r="AM5" s="67">
        <v>1</v>
      </c>
    </row>
    <row r="6" spans="2:39">
      <c r="B6" s="67"/>
      <c r="C6" s="67"/>
      <c r="D6" s="67"/>
      <c r="E6" s="67"/>
      <c r="F6" s="67" t="s">
        <v>172</v>
      </c>
      <c r="G6" s="67" t="s">
        <v>379</v>
      </c>
      <c r="H6" s="67"/>
      <c r="I6" s="67">
        <v>0.22</v>
      </c>
      <c r="J6" s="67"/>
      <c r="K6" s="67"/>
      <c r="L6" s="67"/>
      <c r="M6" s="67"/>
      <c r="N6" s="67">
        <v>28.31</v>
      </c>
      <c r="O6" s="67">
        <v>0.2384</v>
      </c>
      <c r="P6" s="67">
        <v>43.4583333333333</v>
      </c>
      <c r="Q6" s="67"/>
      <c r="R6" s="67">
        <v>0.97</v>
      </c>
      <c r="S6" s="67"/>
      <c r="T6" s="67">
        <v>15</v>
      </c>
      <c r="U6" s="67">
        <v>0.3</v>
      </c>
      <c r="V6" s="67"/>
      <c r="W6" s="67"/>
      <c r="X6" s="67"/>
      <c r="Y6" s="67">
        <v>270</v>
      </c>
      <c r="Z6" s="67"/>
      <c r="AA6" s="67">
        <v>31</v>
      </c>
      <c r="AB6" s="67" t="s">
        <v>370</v>
      </c>
      <c r="AC6" s="67" t="s">
        <v>371</v>
      </c>
      <c r="AD6" s="67" t="s">
        <v>372</v>
      </c>
      <c r="AE6" s="67" t="s">
        <v>157</v>
      </c>
      <c r="AF6" s="67" t="s">
        <v>140</v>
      </c>
      <c r="AG6" s="67" t="s">
        <v>373</v>
      </c>
      <c r="AH6" s="67" t="s">
        <v>374</v>
      </c>
      <c r="AI6" s="67"/>
      <c r="AJ6" s="67" t="s">
        <v>375</v>
      </c>
      <c r="AK6" s="67">
        <v>0.97</v>
      </c>
      <c r="AL6" s="67" t="s">
        <v>376</v>
      </c>
      <c r="AM6" s="67">
        <v>1</v>
      </c>
    </row>
    <row r="7" spans="2:39">
      <c r="B7" s="353" t="s">
        <v>2220</v>
      </c>
      <c r="C7" s="67" t="s">
        <v>380</v>
      </c>
      <c r="D7" s="67" t="s">
        <v>119</v>
      </c>
      <c r="E7" s="67" t="s">
        <v>28</v>
      </c>
      <c r="F7" s="67" t="s">
        <v>172</v>
      </c>
      <c r="G7" s="67" t="s">
        <v>369</v>
      </c>
      <c r="H7" s="67">
        <v>2020</v>
      </c>
      <c r="I7" s="67">
        <v>1</v>
      </c>
      <c r="J7" s="67"/>
      <c r="K7" s="67"/>
      <c r="L7" s="67"/>
      <c r="M7" s="67"/>
      <c r="N7" s="67">
        <v>29.8</v>
      </c>
      <c r="O7" s="67">
        <v>0.745</v>
      </c>
      <c r="P7" s="67"/>
      <c r="Q7" s="67">
        <v>3.1536000000000002E-2</v>
      </c>
      <c r="R7" s="67"/>
      <c r="S7" s="67">
        <v>0.3</v>
      </c>
      <c r="T7" s="67">
        <v>20</v>
      </c>
      <c r="U7" s="67">
        <v>1</v>
      </c>
      <c r="V7" s="67"/>
      <c r="W7" s="67"/>
      <c r="X7" s="67"/>
      <c r="Y7" s="67"/>
      <c r="Z7" s="67"/>
      <c r="AA7" s="67">
        <v>35</v>
      </c>
      <c r="AB7" s="67" t="s">
        <v>381</v>
      </c>
      <c r="AC7" s="67" t="s">
        <v>149</v>
      </c>
      <c r="AD7" s="67" t="s">
        <v>382</v>
      </c>
      <c r="AE7" s="67" t="s">
        <v>149</v>
      </c>
      <c r="AF7" s="67" t="s">
        <v>142</v>
      </c>
      <c r="AG7" s="67" t="s">
        <v>373</v>
      </c>
      <c r="AH7" s="67" t="s">
        <v>374</v>
      </c>
      <c r="AI7" s="67">
        <v>0.18264840182648401</v>
      </c>
      <c r="AJ7" s="67" t="s">
        <v>383</v>
      </c>
      <c r="AK7" s="67">
        <v>0.18264840182648401</v>
      </c>
      <c r="AL7" s="67" t="s">
        <v>376</v>
      </c>
      <c r="AM7" s="67">
        <v>1</v>
      </c>
    </row>
    <row r="8" spans="2:39">
      <c r="B8" s="67"/>
      <c r="C8" s="67"/>
      <c r="D8" s="67"/>
      <c r="E8" s="67"/>
      <c r="F8" s="67" t="s">
        <v>172</v>
      </c>
      <c r="G8" s="67" t="s">
        <v>377</v>
      </c>
      <c r="H8" s="67"/>
      <c r="I8" s="67">
        <v>1</v>
      </c>
      <c r="J8" s="67"/>
      <c r="K8" s="67"/>
      <c r="L8" s="67"/>
      <c r="M8" s="67"/>
      <c r="N8" s="67">
        <v>28.31</v>
      </c>
      <c r="O8" s="67">
        <v>0.70774999999999999</v>
      </c>
      <c r="P8" s="67"/>
      <c r="Q8" s="67"/>
      <c r="R8" s="67"/>
      <c r="S8" s="67"/>
      <c r="T8" s="67">
        <v>20</v>
      </c>
      <c r="U8" s="67">
        <v>1</v>
      </c>
      <c r="V8" s="67"/>
      <c r="W8" s="67"/>
      <c r="X8" s="67"/>
      <c r="Y8" s="67"/>
      <c r="Z8" s="67"/>
      <c r="AA8" s="67">
        <v>35</v>
      </c>
      <c r="AB8" s="67" t="s">
        <v>381</v>
      </c>
      <c r="AC8" s="67" t="s">
        <v>149</v>
      </c>
      <c r="AD8" s="67" t="s">
        <v>382</v>
      </c>
      <c r="AE8" s="67" t="s">
        <v>149</v>
      </c>
      <c r="AF8" s="67" t="s">
        <v>142</v>
      </c>
      <c r="AG8" s="67" t="s">
        <v>373</v>
      </c>
      <c r="AH8" s="67" t="s">
        <v>374</v>
      </c>
      <c r="AI8" s="67">
        <v>0.18264840182648401</v>
      </c>
      <c r="AJ8" s="67" t="s">
        <v>383</v>
      </c>
      <c r="AK8" s="67">
        <v>0.18264840182648401</v>
      </c>
      <c r="AL8" s="67" t="s">
        <v>376</v>
      </c>
      <c r="AM8" s="67">
        <v>1</v>
      </c>
    </row>
    <row r="9" spans="2:39">
      <c r="B9" s="67"/>
      <c r="C9" s="67"/>
      <c r="D9" s="67"/>
      <c r="E9" s="67"/>
      <c r="F9" s="67" t="s">
        <v>172</v>
      </c>
      <c r="G9" s="67" t="s">
        <v>378</v>
      </c>
      <c r="H9" s="67"/>
      <c r="I9" s="67">
        <v>1</v>
      </c>
      <c r="J9" s="67"/>
      <c r="K9" s="67"/>
      <c r="L9" s="67"/>
      <c r="M9" s="67"/>
      <c r="N9" s="67">
        <v>26.894500000000001</v>
      </c>
      <c r="O9" s="67">
        <v>0.67049999999999998</v>
      </c>
      <c r="P9" s="67"/>
      <c r="Q9" s="67"/>
      <c r="R9" s="67"/>
      <c r="S9" s="67"/>
      <c r="T9" s="67">
        <v>20</v>
      </c>
      <c r="U9" s="67">
        <v>1</v>
      </c>
      <c r="V9" s="67"/>
      <c r="W9" s="67"/>
      <c r="X9" s="67"/>
      <c r="Y9" s="67"/>
      <c r="Z9" s="67"/>
      <c r="AA9" s="67">
        <v>35</v>
      </c>
      <c r="AB9" s="67" t="s">
        <v>381</v>
      </c>
      <c r="AC9" s="67" t="s">
        <v>149</v>
      </c>
      <c r="AD9" s="67" t="s">
        <v>382</v>
      </c>
      <c r="AE9" s="67" t="s">
        <v>149</v>
      </c>
      <c r="AF9" s="67" t="s">
        <v>142</v>
      </c>
      <c r="AG9" s="67" t="s">
        <v>373</v>
      </c>
      <c r="AH9" s="67" t="s">
        <v>374</v>
      </c>
      <c r="AI9" s="67">
        <v>0.18264840182648401</v>
      </c>
      <c r="AJ9" s="67" t="s">
        <v>383</v>
      </c>
      <c r="AK9" s="67">
        <v>0.18264840182648401</v>
      </c>
      <c r="AL9" s="67" t="s">
        <v>376</v>
      </c>
      <c r="AM9" s="67">
        <v>1</v>
      </c>
    </row>
    <row r="10" spans="2:39">
      <c r="B10" s="67"/>
      <c r="C10" s="67"/>
      <c r="D10" s="67"/>
      <c r="E10" s="67"/>
      <c r="F10" s="67" t="s">
        <v>172</v>
      </c>
      <c r="G10" s="67" t="s">
        <v>379</v>
      </c>
      <c r="H10" s="67"/>
      <c r="I10" s="67">
        <v>1</v>
      </c>
      <c r="J10" s="67"/>
      <c r="K10" s="67"/>
      <c r="L10" s="67"/>
      <c r="M10" s="67"/>
      <c r="N10" s="67">
        <v>25.549775</v>
      </c>
      <c r="O10" s="67">
        <v>0.63324999999999998</v>
      </c>
      <c r="P10" s="67"/>
      <c r="Q10" s="67"/>
      <c r="R10" s="67"/>
      <c r="S10" s="67"/>
      <c r="T10" s="67">
        <v>20</v>
      </c>
      <c r="U10" s="67">
        <v>1</v>
      </c>
      <c r="V10" s="67"/>
      <c r="W10" s="67"/>
      <c r="X10" s="67"/>
      <c r="Y10" s="67"/>
      <c r="Z10" s="67"/>
      <c r="AA10" s="67">
        <v>35</v>
      </c>
      <c r="AB10" s="67" t="s">
        <v>381</v>
      </c>
      <c r="AC10" s="67" t="s">
        <v>149</v>
      </c>
      <c r="AD10" s="67" t="s">
        <v>382</v>
      </c>
      <c r="AE10" s="67" t="s">
        <v>149</v>
      </c>
      <c r="AF10" s="67" t="s">
        <v>142</v>
      </c>
      <c r="AG10" s="67" t="s">
        <v>373</v>
      </c>
      <c r="AH10" s="67" t="s">
        <v>374</v>
      </c>
      <c r="AI10" s="67">
        <v>0.18264840182648401</v>
      </c>
      <c r="AJ10" s="67" t="s">
        <v>383</v>
      </c>
      <c r="AK10" s="67">
        <v>0.18264840182648401</v>
      </c>
      <c r="AL10" s="67" t="s">
        <v>376</v>
      </c>
      <c r="AM10" s="67">
        <v>1</v>
      </c>
    </row>
    <row r="11" spans="2:39">
      <c r="B11" s="353" t="s">
        <v>2221</v>
      </c>
      <c r="C11" s="67" t="s">
        <v>384</v>
      </c>
      <c r="D11" s="67" t="s">
        <v>119</v>
      </c>
      <c r="E11" s="67" t="s">
        <v>28</v>
      </c>
      <c r="F11" s="67" t="s">
        <v>172</v>
      </c>
      <c r="G11" s="67" t="s">
        <v>369</v>
      </c>
      <c r="H11" s="67">
        <v>2020</v>
      </c>
      <c r="I11" s="67">
        <v>1</v>
      </c>
      <c r="J11" s="67"/>
      <c r="K11" s="67"/>
      <c r="L11" s="67"/>
      <c r="M11" s="67"/>
      <c r="N11" s="67">
        <v>9.8790352499999994</v>
      </c>
      <c r="O11" s="67">
        <v>0.19072</v>
      </c>
      <c r="P11" s="67">
        <v>5.7944444444444398</v>
      </c>
      <c r="Q11" s="67">
        <v>3.1536000000000002E-2</v>
      </c>
      <c r="R11" s="67"/>
      <c r="S11" s="67">
        <v>0.3</v>
      </c>
      <c r="T11" s="67">
        <v>25</v>
      </c>
      <c r="U11" s="67">
        <v>1.5</v>
      </c>
      <c r="V11" s="67"/>
      <c r="W11" s="67"/>
      <c r="X11" s="67"/>
      <c r="Y11" s="67"/>
      <c r="Z11" s="67"/>
      <c r="AA11" s="67">
        <v>34</v>
      </c>
      <c r="AB11" s="67" t="s">
        <v>385</v>
      </c>
      <c r="AC11" s="67" t="s">
        <v>149</v>
      </c>
      <c r="AD11" s="67" t="s">
        <v>382</v>
      </c>
      <c r="AE11" s="67" t="s">
        <v>149</v>
      </c>
      <c r="AF11" s="67" t="s">
        <v>142</v>
      </c>
      <c r="AG11" s="67" t="s">
        <v>373</v>
      </c>
      <c r="AH11" s="67" t="s">
        <v>374</v>
      </c>
      <c r="AI11" s="67">
        <v>0.35388127853881302</v>
      </c>
      <c r="AJ11" s="67" t="s">
        <v>383</v>
      </c>
      <c r="AK11" s="67">
        <v>0.35388127853881302</v>
      </c>
      <c r="AL11" s="67" t="s">
        <v>376</v>
      </c>
      <c r="AM11" s="67">
        <v>2</v>
      </c>
    </row>
    <row r="12" spans="2:39">
      <c r="B12" s="67"/>
      <c r="C12" s="67"/>
      <c r="D12" s="67"/>
      <c r="E12" s="67"/>
      <c r="F12" s="67" t="s">
        <v>172</v>
      </c>
      <c r="G12" s="67" t="s">
        <v>377</v>
      </c>
      <c r="H12" s="67"/>
      <c r="I12" s="67">
        <v>1</v>
      </c>
      <c r="J12" s="67"/>
      <c r="K12" s="67"/>
      <c r="L12" s="67"/>
      <c r="M12" s="67"/>
      <c r="N12" s="67">
        <v>8.3348737499999999</v>
      </c>
      <c r="O12" s="67">
        <v>0.1043</v>
      </c>
      <c r="P12" s="67">
        <v>3.1041666666666701</v>
      </c>
      <c r="Q12" s="67"/>
      <c r="R12" s="67"/>
      <c r="S12" s="67"/>
      <c r="T12" s="67">
        <v>27</v>
      </c>
      <c r="U12" s="67">
        <v>1.5</v>
      </c>
      <c r="V12" s="67"/>
      <c r="W12" s="67"/>
      <c r="X12" s="67"/>
      <c r="Y12" s="67"/>
      <c r="Z12" s="67"/>
      <c r="AA12" s="67">
        <v>34</v>
      </c>
      <c r="AB12" s="67" t="s">
        <v>385</v>
      </c>
      <c r="AC12" s="67" t="s">
        <v>149</v>
      </c>
      <c r="AD12" s="67" t="s">
        <v>382</v>
      </c>
      <c r="AE12" s="67" t="s">
        <v>149</v>
      </c>
      <c r="AF12" s="67" t="s">
        <v>142</v>
      </c>
      <c r="AG12" s="67" t="s">
        <v>373</v>
      </c>
      <c r="AH12" s="67" t="s">
        <v>374</v>
      </c>
      <c r="AI12" s="67">
        <v>0.38812785388127902</v>
      </c>
      <c r="AJ12" s="67" t="s">
        <v>383</v>
      </c>
      <c r="AK12" s="67">
        <v>0.38812785388127902</v>
      </c>
      <c r="AL12" s="67" t="s">
        <v>376</v>
      </c>
      <c r="AM12" s="67">
        <v>2</v>
      </c>
    </row>
    <row r="13" spans="2:39">
      <c r="B13" s="67"/>
      <c r="C13" s="67"/>
      <c r="D13" s="67"/>
      <c r="E13" s="67"/>
      <c r="F13" s="67" t="s">
        <v>172</v>
      </c>
      <c r="G13" s="67" t="s">
        <v>378</v>
      </c>
      <c r="H13" s="67"/>
      <c r="I13" s="67">
        <v>1</v>
      </c>
      <c r="J13" s="67"/>
      <c r="K13" s="67"/>
      <c r="L13" s="67"/>
      <c r="M13" s="67"/>
      <c r="N13" s="67">
        <v>7.7149313125000001</v>
      </c>
      <c r="O13" s="67">
        <v>9.3869999999999995E-2</v>
      </c>
      <c r="P13" s="67">
        <v>2.7937500000000002</v>
      </c>
      <c r="Q13" s="67"/>
      <c r="R13" s="67"/>
      <c r="S13" s="67"/>
      <c r="T13" s="67">
        <v>30</v>
      </c>
      <c r="U13" s="67">
        <v>1.5</v>
      </c>
      <c r="V13" s="67"/>
      <c r="W13" s="67"/>
      <c r="X13" s="67"/>
      <c r="Y13" s="67"/>
      <c r="Z13" s="67"/>
      <c r="AA13" s="67">
        <v>34</v>
      </c>
      <c r="AB13" s="67" t="s">
        <v>385</v>
      </c>
      <c r="AC13" s="67" t="s">
        <v>149</v>
      </c>
      <c r="AD13" s="67" t="s">
        <v>382</v>
      </c>
      <c r="AE13" s="67" t="s">
        <v>149</v>
      </c>
      <c r="AF13" s="67" t="s">
        <v>142</v>
      </c>
      <c r="AG13" s="67" t="s">
        <v>373</v>
      </c>
      <c r="AH13" s="67" t="s">
        <v>374</v>
      </c>
      <c r="AI13" s="67">
        <v>0.41095890410958902</v>
      </c>
      <c r="AJ13" s="67" t="s">
        <v>383</v>
      </c>
      <c r="AK13" s="67">
        <v>0.41095890410958902</v>
      </c>
      <c r="AL13" s="67" t="s">
        <v>376</v>
      </c>
      <c r="AM13" s="67">
        <v>2</v>
      </c>
    </row>
    <row r="14" spans="2:39">
      <c r="B14" s="67"/>
      <c r="C14" s="67"/>
      <c r="D14" s="67"/>
      <c r="E14" s="67"/>
      <c r="F14" s="67" t="s">
        <v>172</v>
      </c>
      <c r="G14" s="67" t="s">
        <v>386</v>
      </c>
      <c r="H14" s="67"/>
      <c r="I14" s="67">
        <v>1</v>
      </c>
      <c r="J14" s="67"/>
      <c r="K14" s="67"/>
      <c r="L14" s="67"/>
      <c r="M14" s="67"/>
      <c r="N14" s="67">
        <v>7.2828611125</v>
      </c>
      <c r="O14" s="67">
        <v>8.6360400000000004E-2</v>
      </c>
      <c r="P14" s="67">
        <v>2.5702500000000001</v>
      </c>
      <c r="Q14" s="67"/>
      <c r="R14" s="67"/>
      <c r="S14" s="67"/>
      <c r="T14" s="67">
        <v>30</v>
      </c>
      <c r="U14" s="67">
        <v>1.5</v>
      </c>
      <c r="V14" s="67"/>
      <c r="W14" s="67"/>
      <c r="X14" s="67"/>
      <c r="Y14" s="67"/>
      <c r="Z14" s="67"/>
      <c r="AA14" s="67">
        <v>34</v>
      </c>
      <c r="AB14" s="67" t="s">
        <v>385</v>
      </c>
      <c r="AC14" s="67" t="s">
        <v>149</v>
      </c>
      <c r="AD14" s="67" t="s">
        <v>382</v>
      </c>
      <c r="AE14" s="67" t="s">
        <v>149</v>
      </c>
      <c r="AF14" s="67" t="s">
        <v>142</v>
      </c>
      <c r="AG14" s="67" t="s">
        <v>373</v>
      </c>
      <c r="AH14" s="67" t="s">
        <v>374</v>
      </c>
      <c r="AI14" s="67">
        <v>0.42237442922374402</v>
      </c>
      <c r="AJ14" s="67" t="s">
        <v>383</v>
      </c>
      <c r="AK14" s="67">
        <v>0.42237442922374402</v>
      </c>
      <c r="AL14" s="67" t="s">
        <v>376</v>
      </c>
      <c r="AM14" s="67">
        <v>2</v>
      </c>
    </row>
    <row r="15" spans="2:39">
      <c r="B15" s="67"/>
      <c r="C15" s="67"/>
      <c r="D15" s="67"/>
      <c r="E15" s="67"/>
      <c r="F15" s="67" t="s">
        <v>172</v>
      </c>
      <c r="G15" s="67" t="s">
        <v>379</v>
      </c>
      <c r="H15" s="67"/>
      <c r="I15" s="67">
        <v>1</v>
      </c>
      <c r="J15" s="67"/>
      <c r="K15" s="67"/>
      <c r="L15" s="67"/>
      <c r="M15" s="67"/>
      <c r="N15" s="67">
        <v>7.1748435625000004</v>
      </c>
      <c r="O15" s="67">
        <v>8.4483000000000003E-2</v>
      </c>
      <c r="P15" s="67">
        <v>2.5143749999999998</v>
      </c>
      <c r="Q15" s="67"/>
      <c r="R15" s="67"/>
      <c r="S15" s="67"/>
      <c r="T15" s="67">
        <v>30</v>
      </c>
      <c r="U15" s="67">
        <v>1.5</v>
      </c>
      <c r="V15" s="67"/>
      <c r="W15" s="67"/>
      <c r="X15" s="67"/>
      <c r="Y15" s="67"/>
      <c r="Z15" s="67"/>
      <c r="AA15" s="67">
        <v>34</v>
      </c>
      <c r="AB15" s="67" t="s">
        <v>385</v>
      </c>
      <c r="AC15" s="67" t="s">
        <v>149</v>
      </c>
      <c r="AD15" s="67" t="s">
        <v>382</v>
      </c>
      <c r="AE15" s="67" t="s">
        <v>149</v>
      </c>
      <c r="AF15" s="67" t="s">
        <v>142</v>
      </c>
      <c r="AG15" s="67" t="s">
        <v>373</v>
      </c>
      <c r="AH15" s="67" t="s">
        <v>374</v>
      </c>
      <c r="AI15" s="67">
        <v>0.43378995433790002</v>
      </c>
      <c r="AJ15" s="67" t="s">
        <v>383</v>
      </c>
      <c r="AK15" s="67">
        <v>0.43378995433790002</v>
      </c>
      <c r="AL15" s="67" t="s">
        <v>376</v>
      </c>
      <c r="AM15" s="67">
        <v>2</v>
      </c>
    </row>
    <row r="16" spans="2:39">
      <c r="B16" s="67" t="s">
        <v>2222</v>
      </c>
      <c r="C16" s="67" t="s">
        <v>387</v>
      </c>
      <c r="D16" s="67" t="s">
        <v>119</v>
      </c>
      <c r="E16" s="67" t="s">
        <v>28</v>
      </c>
      <c r="F16" s="67" t="s">
        <v>172</v>
      </c>
      <c r="G16" s="67" t="s">
        <v>369</v>
      </c>
      <c r="H16" s="67">
        <v>2020</v>
      </c>
      <c r="I16" s="67">
        <v>1</v>
      </c>
      <c r="J16" s="67"/>
      <c r="K16" s="67"/>
      <c r="L16" s="67"/>
      <c r="M16" s="67"/>
      <c r="N16" s="67">
        <v>18.5943</v>
      </c>
      <c r="O16" s="67">
        <v>0.3841965</v>
      </c>
      <c r="P16" s="67">
        <v>8.0087499999999991</v>
      </c>
      <c r="Q16" s="67">
        <v>3.1536000000000002E-2</v>
      </c>
      <c r="R16" s="67"/>
      <c r="S16" s="67">
        <v>0.3</v>
      </c>
      <c r="T16" s="67">
        <v>25</v>
      </c>
      <c r="U16" s="67">
        <v>2</v>
      </c>
      <c r="V16" s="67"/>
      <c r="W16" s="67"/>
      <c r="X16" s="67"/>
      <c r="Y16" s="67"/>
      <c r="Z16" s="67"/>
      <c r="AA16" s="67">
        <v>37</v>
      </c>
      <c r="AB16" s="67" t="s">
        <v>388</v>
      </c>
      <c r="AC16" s="67" t="s">
        <v>149</v>
      </c>
      <c r="AD16" s="67" t="s">
        <v>382</v>
      </c>
      <c r="AE16" s="67" t="s">
        <v>149</v>
      </c>
      <c r="AF16" s="67" t="s">
        <v>142</v>
      </c>
      <c r="AG16" s="67" t="s">
        <v>373</v>
      </c>
      <c r="AH16" s="67" t="s">
        <v>374</v>
      </c>
      <c r="AI16" s="67">
        <v>0.50228310502283102</v>
      </c>
      <c r="AJ16" s="67" t="s">
        <v>389</v>
      </c>
      <c r="AK16" s="67">
        <v>0.50228310502283102</v>
      </c>
      <c r="AL16" s="67" t="s">
        <v>376</v>
      </c>
      <c r="AM16" s="67">
        <v>1</v>
      </c>
    </row>
    <row r="17" spans="2:39">
      <c r="B17" s="67"/>
      <c r="C17" s="67"/>
      <c r="D17" s="67"/>
      <c r="E17" s="67"/>
      <c r="F17" s="67" t="s">
        <v>172</v>
      </c>
      <c r="G17" s="67" t="s">
        <v>377</v>
      </c>
      <c r="H17" s="67"/>
      <c r="I17" s="67">
        <v>1</v>
      </c>
      <c r="J17" s="67"/>
      <c r="K17" s="67"/>
      <c r="L17" s="67"/>
      <c r="M17" s="67"/>
      <c r="N17" s="67">
        <v>13.0227014311841</v>
      </c>
      <c r="O17" s="67">
        <v>0.26859321701817301</v>
      </c>
      <c r="P17" s="67">
        <v>5.52660940366611</v>
      </c>
      <c r="Q17" s="67"/>
      <c r="R17" s="67"/>
      <c r="S17" s="67"/>
      <c r="T17" s="67">
        <v>27</v>
      </c>
      <c r="U17" s="67">
        <v>2</v>
      </c>
      <c r="V17" s="67"/>
      <c r="W17" s="67"/>
      <c r="X17" s="67"/>
      <c r="Y17" s="67"/>
      <c r="Z17" s="67"/>
      <c r="AA17" s="67">
        <v>37</v>
      </c>
      <c r="AB17" s="67" t="s">
        <v>388</v>
      </c>
      <c r="AC17" s="67" t="s">
        <v>149</v>
      </c>
      <c r="AD17" s="67" t="s">
        <v>382</v>
      </c>
      <c r="AE17" s="67" t="s">
        <v>149</v>
      </c>
      <c r="AF17" s="67" t="s">
        <v>142</v>
      </c>
      <c r="AG17" s="67" t="s">
        <v>373</v>
      </c>
      <c r="AH17" s="67" t="s">
        <v>374</v>
      </c>
      <c r="AI17" s="67">
        <v>0.51369863013698602</v>
      </c>
      <c r="AJ17" s="67" t="s">
        <v>389</v>
      </c>
      <c r="AK17" s="67">
        <v>0.51369863013698602</v>
      </c>
      <c r="AL17" s="67" t="s">
        <v>376</v>
      </c>
      <c r="AM17" s="67">
        <v>1</v>
      </c>
    </row>
    <row r="18" spans="2:39">
      <c r="B18" s="67"/>
      <c r="C18" s="67"/>
      <c r="D18" s="67"/>
      <c r="E18" s="67"/>
      <c r="F18" s="67" t="s">
        <v>172</v>
      </c>
      <c r="G18" s="67" t="s">
        <v>378</v>
      </c>
      <c r="H18" s="67"/>
      <c r="I18" s="67">
        <v>1</v>
      </c>
      <c r="J18" s="67"/>
      <c r="K18" s="67"/>
      <c r="L18" s="67"/>
      <c r="M18" s="67"/>
      <c r="N18" s="67">
        <v>12.3715663596249</v>
      </c>
      <c r="O18" s="67">
        <v>0.25516355616726399</v>
      </c>
      <c r="P18" s="67">
        <v>5.2502789334828002</v>
      </c>
      <c r="Q18" s="67"/>
      <c r="R18" s="67"/>
      <c r="S18" s="67"/>
      <c r="T18" s="67">
        <v>30</v>
      </c>
      <c r="U18" s="67">
        <v>2</v>
      </c>
      <c r="V18" s="67"/>
      <c r="W18" s="67"/>
      <c r="X18" s="67"/>
      <c r="Y18" s="67"/>
      <c r="Z18" s="67"/>
      <c r="AA18" s="67">
        <v>37</v>
      </c>
      <c r="AB18" s="67" t="s">
        <v>388</v>
      </c>
      <c r="AC18" s="67" t="s">
        <v>149</v>
      </c>
      <c r="AD18" s="67" t="s">
        <v>382</v>
      </c>
      <c r="AE18" s="67" t="s">
        <v>149</v>
      </c>
      <c r="AF18" s="67" t="s">
        <v>142</v>
      </c>
      <c r="AG18" s="67" t="s">
        <v>373</v>
      </c>
      <c r="AH18" s="67" t="s">
        <v>374</v>
      </c>
      <c r="AI18" s="67">
        <v>0.53082191780821897</v>
      </c>
      <c r="AJ18" s="67" t="s">
        <v>389</v>
      </c>
      <c r="AK18" s="67">
        <v>0.53082191780821897</v>
      </c>
      <c r="AL18" s="67" t="s">
        <v>376</v>
      </c>
      <c r="AM18" s="67">
        <v>1</v>
      </c>
    </row>
    <row r="19" spans="2:39">
      <c r="B19" s="67"/>
      <c r="C19" s="67"/>
      <c r="D19" s="67"/>
      <c r="E19" s="67"/>
      <c r="F19" s="67" t="s">
        <v>172</v>
      </c>
      <c r="G19" s="67" t="s">
        <v>386</v>
      </c>
      <c r="H19" s="67"/>
      <c r="I19" s="67">
        <v>1</v>
      </c>
      <c r="J19" s="67"/>
      <c r="K19" s="67"/>
      <c r="L19" s="67"/>
      <c r="M19" s="67"/>
      <c r="N19" s="67">
        <v>11.9525927112219</v>
      </c>
      <c r="O19" s="67">
        <v>0.24495701392057401</v>
      </c>
      <c r="P19" s="67">
        <v>5.04026777614349</v>
      </c>
      <c r="Q19" s="67"/>
      <c r="R19" s="67"/>
      <c r="S19" s="67"/>
      <c r="T19" s="67">
        <v>30</v>
      </c>
      <c r="U19" s="67">
        <v>2</v>
      </c>
      <c r="V19" s="67"/>
      <c r="W19" s="67"/>
      <c r="X19" s="67"/>
      <c r="Y19" s="67"/>
      <c r="Z19" s="67"/>
      <c r="AA19" s="67">
        <v>37</v>
      </c>
      <c r="AB19" s="67" t="s">
        <v>388</v>
      </c>
      <c r="AC19" s="67" t="s">
        <v>149</v>
      </c>
      <c r="AD19" s="67" t="s">
        <v>382</v>
      </c>
      <c r="AE19" s="67" t="s">
        <v>149</v>
      </c>
      <c r="AF19" s="67" t="s">
        <v>142</v>
      </c>
      <c r="AG19" s="67" t="s">
        <v>373</v>
      </c>
      <c r="AH19" s="67" t="s">
        <v>374</v>
      </c>
      <c r="AI19" s="67">
        <v>0.53652968036529702</v>
      </c>
      <c r="AJ19" s="67" t="s">
        <v>389</v>
      </c>
      <c r="AK19" s="67">
        <v>0.53652968036529702</v>
      </c>
      <c r="AL19" s="67" t="s">
        <v>376</v>
      </c>
      <c r="AM19" s="67">
        <v>1</v>
      </c>
    </row>
    <row r="20" spans="2:39">
      <c r="B20" s="67"/>
      <c r="C20" s="67"/>
      <c r="D20" s="67"/>
      <c r="E20" s="67"/>
      <c r="F20" s="67" t="s">
        <v>172</v>
      </c>
      <c r="G20" s="67" t="s">
        <v>379</v>
      </c>
      <c r="H20" s="67"/>
      <c r="I20" s="67">
        <v>1</v>
      </c>
      <c r="J20" s="67"/>
      <c r="K20" s="67"/>
      <c r="L20" s="67"/>
      <c r="M20" s="67"/>
      <c r="N20" s="67">
        <v>11.7529880416437</v>
      </c>
      <c r="O20" s="67">
        <v>0.242405378358901</v>
      </c>
      <c r="P20" s="67">
        <v>4.9877649868086502</v>
      </c>
      <c r="Q20" s="67"/>
      <c r="R20" s="67"/>
      <c r="S20" s="67"/>
      <c r="T20" s="67">
        <v>30</v>
      </c>
      <c r="U20" s="67">
        <v>2</v>
      </c>
      <c r="V20" s="67"/>
      <c r="W20" s="67"/>
      <c r="X20" s="67"/>
      <c r="Y20" s="67"/>
      <c r="Z20" s="67"/>
      <c r="AA20" s="67">
        <v>37</v>
      </c>
      <c r="AB20" s="67" t="s">
        <v>388</v>
      </c>
      <c r="AC20" s="67" t="s">
        <v>149</v>
      </c>
      <c r="AD20" s="67" t="s">
        <v>382</v>
      </c>
      <c r="AE20" s="67" t="s">
        <v>149</v>
      </c>
      <c r="AF20" s="67" t="s">
        <v>142</v>
      </c>
      <c r="AG20" s="67" t="s">
        <v>373</v>
      </c>
      <c r="AH20" s="67" t="s">
        <v>374</v>
      </c>
      <c r="AI20" s="67">
        <v>0.55936073059360703</v>
      </c>
      <c r="AJ20" s="67" t="s">
        <v>389</v>
      </c>
      <c r="AK20" s="67">
        <v>0.55936073059360703</v>
      </c>
      <c r="AL20" s="67" t="s">
        <v>376</v>
      </c>
      <c r="AM20" s="67">
        <v>1</v>
      </c>
    </row>
    <row r="21" spans="2:39">
      <c r="B21" s="67" t="s">
        <v>2223</v>
      </c>
      <c r="C21" s="67" t="s">
        <v>390</v>
      </c>
      <c r="D21" s="67" t="s">
        <v>119</v>
      </c>
      <c r="E21" s="67" t="s">
        <v>28</v>
      </c>
      <c r="F21" s="67" t="s">
        <v>172</v>
      </c>
      <c r="G21" s="67" t="s">
        <v>369</v>
      </c>
      <c r="H21" s="67">
        <v>2020</v>
      </c>
      <c r="I21" s="67">
        <v>1</v>
      </c>
      <c r="J21" s="67"/>
      <c r="K21" s="67"/>
      <c r="L21" s="67"/>
      <c r="M21" s="67"/>
      <c r="N21" s="67">
        <v>21.306999999999999</v>
      </c>
      <c r="O21" s="67">
        <v>0.42688500000000001</v>
      </c>
      <c r="P21" s="67">
        <v>8.8986111111111104</v>
      </c>
      <c r="Q21" s="67">
        <v>3.1536000000000002E-2</v>
      </c>
      <c r="R21" s="67"/>
      <c r="S21" s="67">
        <v>0.3</v>
      </c>
      <c r="T21" s="67">
        <v>25</v>
      </c>
      <c r="U21" s="67">
        <v>3</v>
      </c>
      <c r="V21" s="67"/>
      <c r="W21" s="67"/>
      <c r="X21" s="67"/>
      <c r="Y21" s="67"/>
      <c r="Z21" s="67"/>
      <c r="AA21" s="67">
        <v>36</v>
      </c>
      <c r="AB21" s="67" t="s">
        <v>391</v>
      </c>
      <c r="AC21" s="67" t="s">
        <v>149</v>
      </c>
      <c r="AD21" s="67" t="s">
        <v>382</v>
      </c>
      <c r="AE21" s="67" t="s">
        <v>149</v>
      </c>
      <c r="AF21" s="67" t="s">
        <v>142</v>
      </c>
      <c r="AG21" s="67" t="s">
        <v>373</v>
      </c>
      <c r="AH21" s="67" t="s">
        <v>374</v>
      </c>
      <c r="AI21" s="67">
        <v>0.50228310502283102</v>
      </c>
      <c r="AJ21" s="67" t="s">
        <v>389</v>
      </c>
      <c r="AK21" s="67">
        <v>0.50228310502283102</v>
      </c>
      <c r="AL21" s="67" t="s">
        <v>376</v>
      </c>
      <c r="AM21" s="67">
        <v>2</v>
      </c>
    </row>
    <row r="22" spans="2:39">
      <c r="B22" s="67"/>
      <c r="C22" s="67"/>
      <c r="D22" s="67"/>
      <c r="E22" s="67"/>
      <c r="F22" s="67" t="s">
        <v>172</v>
      </c>
      <c r="G22" s="67" t="s">
        <v>377</v>
      </c>
      <c r="H22" s="67"/>
      <c r="I22" s="67">
        <v>1</v>
      </c>
      <c r="J22" s="67"/>
      <c r="K22" s="67"/>
      <c r="L22" s="67"/>
      <c r="M22" s="67"/>
      <c r="N22" s="67">
        <v>15.8566517798861</v>
      </c>
      <c r="O22" s="67">
        <v>0.298436907797969</v>
      </c>
      <c r="P22" s="67">
        <v>6.1406771151845501</v>
      </c>
      <c r="Q22" s="67"/>
      <c r="R22" s="67"/>
      <c r="S22" s="67"/>
      <c r="T22" s="67">
        <v>27</v>
      </c>
      <c r="U22" s="67">
        <v>2.5</v>
      </c>
      <c r="V22" s="67"/>
      <c r="W22" s="67"/>
      <c r="X22" s="67"/>
      <c r="Y22" s="67"/>
      <c r="Z22" s="67"/>
      <c r="AA22" s="67">
        <v>36</v>
      </c>
      <c r="AB22" s="67" t="s">
        <v>391</v>
      </c>
      <c r="AC22" s="67" t="s">
        <v>149</v>
      </c>
      <c r="AD22" s="67" t="s">
        <v>382</v>
      </c>
      <c r="AE22" s="67" t="s">
        <v>149</v>
      </c>
      <c r="AF22" s="67" t="s">
        <v>142</v>
      </c>
      <c r="AG22" s="67" t="s">
        <v>373</v>
      </c>
      <c r="AH22" s="67" t="s">
        <v>374</v>
      </c>
      <c r="AI22" s="67">
        <v>0.51369863013698602</v>
      </c>
      <c r="AJ22" s="67" t="s">
        <v>389</v>
      </c>
      <c r="AK22" s="67">
        <v>0.51369863013698602</v>
      </c>
      <c r="AL22" s="67" t="s">
        <v>376</v>
      </c>
      <c r="AM22" s="67">
        <v>2</v>
      </c>
    </row>
    <row r="23" spans="2:39">
      <c r="B23" s="67"/>
      <c r="C23" s="67"/>
      <c r="D23" s="67"/>
      <c r="E23" s="67"/>
      <c r="F23" s="67" t="s">
        <v>172</v>
      </c>
      <c r="G23" s="67" t="s">
        <v>378</v>
      </c>
      <c r="H23" s="67"/>
      <c r="I23" s="67">
        <v>1</v>
      </c>
      <c r="J23" s="67"/>
      <c r="K23" s="67"/>
      <c r="L23" s="67"/>
      <c r="M23" s="67"/>
      <c r="N23" s="67">
        <v>14.412684119332599</v>
      </c>
      <c r="O23" s="67">
        <v>0.26859321701817301</v>
      </c>
      <c r="P23" s="67">
        <v>5.52660940366611</v>
      </c>
      <c r="Q23" s="67"/>
      <c r="R23" s="67"/>
      <c r="S23" s="67"/>
      <c r="T23" s="67">
        <v>30</v>
      </c>
      <c r="U23" s="67">
        <v>2.5</v>
      </c>
      <c r="V23" s="67"/>
      <c r="W23" s="67"/>
      <c r="X23" s="67"/>
      <c r="Y23" s="67"/>
      <c r="Z23" s="67"/>
      <c r="AA23" s="67">
        <v>36</v>
      </c>
      <c r="AB23" s="67" t="s">
        <v>391</v>
      </c>
      <c r="AC23" s="67" t="s">
        <v>149</v>
      </c>
      <c r="AD23" s="67" t="s">
        <v>382</v>
      </c>
      <c r="AE23" s="67" t="s">
        <v>149</v>
      </c>
      <c r="AF23" s="67" t="s">
        <v>142</v>
      </c>
      <c r="AG23" s="67" t="s">
        <v>373</v>
      </c>
      <c r="AH23" s="67" t="s">
        <v>374</v>
      </c>
      <c r="AI23" s="67">
        <v>0.53082191780821897</v>
      </c>
      <c r="AJ23" s="67" t="s">
        <v>389</v>
      </c>
      <c r="AK23" s="67">
        <v>0.53082191780821897</v>
      </c>
      <c r="AL23" s="67" t="s">
        <v>376</v>
      </c>
      <c r="AM23" s="67">
        <v>2</v>
      </c>
    </row>
    <row r="24" spans="2:39">
      <c r="B24" s="67"/>
      <c r="C24" s="67"/>
      <c r="D24" s="67"/>
      <c r="E24" s="67"/>
      <c r="F24" s="67" t="s">
        <v>172</v>
      </c>
      <c r="G24" s="67" t="s">
        <v>386</v>
      </c>
      <c r="H24" s="67"/>
      <c r="I24" s="67">
        <v>1</v>
      </c>
      <c r="J24" s="67"/>
      <c r="K24" s="67"/>
      <c r="L24" s="67"/>
      <c r="M24" s="67"/>
      <c r="N24" s="67">
        <v>13.4750496162874</v>
      </c>
      <c r="O24" s="67">
        <v>0.24710575965671899</v>
      </c>
      <c r="P24" s="67">
        <v>5.0844806513728198</v>
      </c>
      <c r="Q24" s="67"/>
      <c r="R24" s="67"/>
      <c r="S24" s="67"/>
      <c r="T24" s="67">
        <v>30</v>
      </c>
      <c r="U24" s="67">
        <v>2.5</v>
      </c>
      <c r="V24" s="67"/>
      <c r="W24" s="67"/>
      <c r="X24" s="67"/>
      <c r="Y24" s="67"/>
      <c r="Z24" s="67"/>
      <c r="AA24" s="67">
        <v>36</v>
      </c>
      <c r="AB24" s="67" t="s">
        <v>391</v>
      </c>
      <c r="AC24" s="67" t="s">
        <v>149</v>
      </c>
      <c r="AD24" s="67" t="s">
        <v>382</v>
      </c>
      <c r="AE24" s="67" t="s">
        <v>149</v>
      </c>
      <c r="AF24" s="67" t="s">
        <v>142</v>
      </c>
      <c r="AG24" s="67" t="s">
        <v>373</v>
      </c>
      <c r="AH24" s="67" t="s">
        <v>374</v>
      </c>
      <c r="AI24" s="67">
        <v>0.53652968036529702</v>
      </c>
      <c r="AJ24" s="67" t="s">
        <v>389</v>
      </c>
      <c r="AK24" s="67">
        <v>0.53652968036529702</v>
      </c>
      <c r="AL24" s="67" t="s">
        <v>376</v>
      </c>
      <c r="AM24" s="67">
        <v>2</v>
      </c>
    </row>
    <row r="25" spans="2:39">
      <c r="B25" s="67"/>
      <c r="C25" s="67"/>
      <c r="D25" s="67"/>
      <c r="E25" s="67"/>
      <c r="F25" s="67" t="s">
        <v>172</v>
      </c>
      <c r="G25" s="67" t="s">
        <v>379</v>
      </c>
      <c r="H25" s="67"/>
      <c r="I25" s="67">
        <v>1</v>
      </c>
      <c r="J25" s="67"/>
      <c r="K25" s="67"/>
      <c r="L25" s="67"/>
      <c r="M25" s="67"/>
      <c r="N25" s="67">
        <v>13.240640990526</v>
      </c>
      <c r="O25" s="67">
        <v>0.241733895316356</v>
      </c>
      <c r="P25" s="67">
        <v>4.9739484632994904</v>
      </c>
      <c r="Q25" s="67"/>
      <c r="R25" s="67"/>
      <c r="S25" s="67"/>
      <c r="T25" s="67">
        <v>30</v>
      </c>
      <c r="U25" s="67">
        <v>2</v>
      </c>
      <c r="V25" s="67"/>
      <c r="W25" s="67"/>
      <c r="X25" s="67"/>
      <c r="Y25" s="67"/>
      <c r="Z25" s="67"/>
      <c r="AA25" s="67">
        <v>36</v>
      </c>
      <c r="AB25" s="67" t="s">
        <v>391</v>
      </c>
      <c r="AC25" s="67" t="s">
        <v>149</v>
      </c>
      <c r="AD25" s="67" t="s">
        <v>382</v>
      </c>
      <c r="AE25" s="67" t="s">
        <v>149</v>
      </c>
      <c r="AF25" s="67" t="s">
        <v>142</v>
      </c>
      <c r="AG25" s="67" t="s">
        <v>373</v>
      </c>
      <c r="AH25" s="67" t="s">
        <v>374</v>
      </c>
      <c r="AI25" s="67">
        <v>0.55936073059360703</v>
      </c>
      <c r="AJ25" s="67" t="s">
        <v>389</v>
      </c>
      <c r="AK25" s="67">
        <v>0.55936073059360703</v>
      </c>
      <c r="AL25" s="67" t="s">
        <v>376</v>
      </c>
      <c r="AM25" s="67">
        <v>2</v>
      </c>
    </row>
    <row r="26" spans="2:39">
      <c r="B26" s="67" t="s">
        <v>392</v>
      </c>
      <c r="C26" s="67" t="s">
        <v>393</v>
      </c>
      <c r="D26" s="67" t="s">
        <v>184</v>
      </c>
      <c r="E26" s="67" t="s">
        <v>28</v>
      </c>
      <c r="F26" s="67" t="s">
        <v>172</v>
      </c>
      <c r="G26" s="67" t="s">
        <v>369</v>
      </c>
      <c r="H26" s="67">
        <v>2020</v>
      </c>
      <c r="I26" s="67">
        <v>1</v>
      </c>
      <c r="J26" s="67"/>
      <c r="K26" s="67"/>
      <c r="L26" s="67"/>
      <c r="M26" s="67"/>
      <c r="N26" s="67">
        <v>10.8774768</v>
      </c>
      <c r="O26" s="67">
        <v>9.536E-2</v>
      </c>
      <c r="P26" s="67"/>
      <c r="Q26" s="67">
        <v>3.1536000000000002E-2</v>
      </c>
      <c r="R26" s="67"/>
      <c r="S26" s="67">
        <v>0.3</v>
      </c>
      <c r="T26" s="67">
        <v>30</v>
      </c>
      <c r="U26" s="67"/>
      <c r="V26" s="67"/>
      <c r="W26" s="67"/>
      <c r="X26" s="67"/>
      <c r="Y26" s="67"/>
      <c r="Z26" s="67"/>
      <c r="AA26" s="67">
        <v>40</v>
      </c>
      <c r="AB26" s="67" t="s">
        <v>394</v>
      </c>
      <c r="AC26" s="67" t="s">
        <v>395</v>
      </c>
      <c r="AD26" s="67" t="s">
        <v>382</v>
      </c>
      <c r="AE26" s="67" t="s">
        <v>395</v>
      </c>
      <c r="AF26" s="67" t="s">
        <v>195</v>
      </c>
      <c r="AG26" s="67" t="s">
        <v>373</v>
      </c>
      <c r="AH26" s="67" t="s">
        <v>374</v>
      </c>
      <c r="AI26" s="67">
        <v>0.15296803652968</v>
      </c>
      <c r="AJ26" s="67" t="s">
        <v>162</v>
      </c>
      <c r="AK26" s="67">
        <v>0.15296803652968</v>
      </c>
      <c r="AL26" s="67" t="s">
        <v>376</v>
      </c>
      <c r="AM26" s="67">
        <v>1</v>
      </c>
    </row>
    <row r="27" spans="2:39">
      <c r="B27" s="67"/>
      <c r="C27" s="67"/>
      <c r="D27" s="67"/>
      <c r="E27" s="67"/>
      <c r="F27" s="67" t="s">
        <v>172</v>
      </c>
      <c r="G27" s="67" t="s">
        <v>377</v>
      </c>
      <c r="H27" s="67"/>
      <c r="I27" s="67">
        <v>1</v>
      </c>
      <c r="J27" s="67"/>
      <c r="K27" s="67"/>
      <c r="L27" s="67"/>
      <c r="M27" s="67"/>
      <c r="N27" s="67">
        <v>6.2009191479800299</v>
      </c>
      <c r="O27" s="67">
        <v>8.1204999999999999E-2</v>
      </c>
      <c r="P27" s="67"/>
      <c r="Q27" s="67"/>
      <c r="R27" s="67"/>
      <c r="S27" s="67"/>
      <c r="T27" s="67">
        <v>35</v>
      </c>
      <c r="U27" s="67"/>
      <c r="V27" s="67"/>
      <c r="W27" s="67"/>
      <c r="X27" s="67"/>
      <c r="Y27" s="67"/>
      <c r="Z27" s="67"/>
      <c r="AA27" s="67">
        <v>40</v>
      </c>
      <c r="AB27" s="67" t="s">
        <v>394</v>
      </c>
      <c r="AC27" s="67" t="s">
        <v>395</v>
      </c>
      <c r="AD27" s="67" t="s">
        <v>382</v>
      </c>
      <c r="AE27" s="67" t="s">
        <v>395</v>
      </c>
      <c r="AF27" s="67" t="s">
        <v>195</v>
      </c>
      <c r="AG27" s="67" t="s">
        <v>373</v>
      </c>
      <c r="AH27" s="67" t="s">
        <v>374</v>
      </c>
      <c r="AI27" s="67">
        <v>0.162100456621005</v>
      </c>
      <c r="AJ27" s="67" t="s">
        <v>162</v>
      </c>
      <c r="AK27" s="67">
        <v>0.162100456621005</v>
      </c>
      <c r="AL27" s="67" t="s">
        <v>376</v>
      </c>
      <c r="AM27" s="67">
        <v>1</v>
      </c>
    </row>
    <row r="28" spans="2:39">
      <c r="B28" s="67"/>
      <c r="C28" s="67"/>
      <c r="D28" s="67"/>
      <c r="E28" s="67"/>
      <c r="F28" s="67" t="s">
        <v>172</v>
      </c>
      <c r="G28" s="67" t="s">
        <v>378</v>
      </c>
      <c r="H28" s="67"/>
      <c r="I28" s="67">
        <v>1</v>
      </c>
      <c r="J28" s="67"/>
      <c r="K28" s="67"/>
      <c r="L28" s="67"/>
      <c r="M28" s="67"/>
      <c r="N28" s="67">
        <v>5.1322847257911004</v>
      </c>
      <c r="O28" s="67">
        <v>6.5559999999999993E-2</v>
      </c>
      <c r="P28" s="67"/>
      <c r="Q28" s="67"/>
      <c r="R28" s="67"/>
      <c r="S28" s="67"/>
      <c r="T28" s="67">
        <v>40</v>
      </c>
      <c r="U28" s="67"/>
      <c r="V28" s="67"/>
      <c r="W28" s="67"/>
      <c r="X28" s="67"/>
      <c r="Y28" s="67"/>
      <c r="Z28" s="67"/>
      <c r="AA28" s="67">
        <v>40</v>
      </c>
      <c r="AB28" s="67" t="s">
        <v>394</v>
      </c>
      <c r="AC28" s="67" t="s">
        <v>395</v>
      </c>
      <c r="AD28" s="67" t="s">
        <v>382</v>
      </c>
      <c r="AE28" s="67" t="s">
        <v>395</v>
      </c>
      <c r="AF28" s="67" t="s">
        <v>195</v>
      </c>
      <c r="AG28" s="67" t="s">
        <v>373</v>
      </c>
      <c r="AH28" s="67" t="s">
        <v>374</v>
      </c>
      <c r="AI28" s="67">
        <v>0.16666666666666699</v>
      </c>
      <c r="AJ28" s="67" t="s">
        <v>162</v>
      </c>
      <c r="AK28" s="67">
        <v>0.16666666666666699</v>
      </c>
      <c r="AL28" s="67" t="s">
        <v>376</v>
      </c>
      <c r="AM28" s="67">
        <v>1</v>
      </c>
    </row>
    <row r="29" spans="2:39">
      <c r="B29" s="67"/>
      <c r="C29" s="67"/>
      <c r="D29" s="67"/>
      <c r="E29" s="67"/>
      <c r="F29" s="67" t="s">
        <v>172</v>
      </c>
      <c r="G29" s="67" t="s">
        <v>379</v>
      </c>
      <c r="H29" s="67"/>
      <c r="I29" s="67">
        <v>1</v>
      </c>
      <c r="J29" s="67"/>
      <c r="K29" s="67"/>
      <c r="L29" s="67"/>
      <c r="M29" s="67"/>
      <c r="N29" s="67">
        <v>4.1527827082407196</v>
      </c>
      <c r="O29" s="67">
        <v>5.5129999999999998E-2</v>
      </c>
      <c r="P29" s="67"/>
      <c r="Q29" s="67"/>
      <c r="R29" s="67"/>
      <c r="S29" s="67"/>
      <c r="T29" s="67">
        <v>40</v>
      </c>
      <c r="U29" s="67"/>
      <c r="V29" s="67"/>
      <c r="W29" s="67"/>
      <c r="X29" s="67"/>
      <c r="Y29" s="67"/>
      <c r="Z29" s="67"/>
      <c r="AA29" s="67">
        <v>40</v>
      </c>
      <c r="AB29" s="67" t="s">
        <v>394</v>
      </c>
      <c r="AC29" s="67" t="s">
        <v>395</v>
      </c>
      <c r="AD29" s="67" t="s">
        <v>382</v>
      </c>
      <c r="AE29" s="67" t="s">
        <v>395</v>
      </c>
      <c r="AF29" s="67" t="s">
        <v>195</v>
      </c>
      <c r="AG29" s="67" t="s">
        <v>373</v>
      </c>
      <c r="AH29" s="67" t="s">
        <v>374</v>
      </c>
      <c r="AI29" s="67">
        <v>0.17237442922374399</v>
      </c>
      <c r="AJ29" s="67" t="s">
        <v>162</v>
      </c>
      <c r="AK29" s="67">
        <v>0.17237442922374399</v>
      </c>
      <c r="AL29" s="67" t="s">
        <v>376</v>
      </c>
      <c r="AM29" s="67">
        <v>1</v>
      </c>
    </row>
    <row r="30" spans="2:39">
      <c r="B30" s="67" t="s">
        <v>396</v>
      </c>
      <c r="C30" s="67" t="s">
        <v>397</v>
      </c>
      <c r="D30" s="67" t="s">
        <v>184</v>
      </c>
      <c r="E30" s="67" t="s">
        <v>28</v>
      </c>
      <c r="F30" s="67" t="s">
        <v>172</v>
      </c>
      <c r="G30" s="67" t="s">
        <v>369</v>
      </c>
      <c r="H30" s="67">
        <v>2020</v>
      </c>
      <c r="I30" s="67">
        <v>1</v>
      </c>
      <c r="J30" s="67"/>
      <c r="K30" s="67"/>
      <c r="L30" s="67"/>
      <c r="M30" s="67"/>
      <c r="N30" s="67">
        <v>10.014945600000001</v>
      </c>
      <c r="O30" s="67">
        <v>9.9978999999999998E-2</v>
      </c>
      <c r="P30" s="67"/>
      <c r="Q30" s="67">
        <v>3.1536000000000002E-2</v>
      </c>
      <c r="R30" s="67"/>
      <c r="S30" s="67">
        <v>0.3</v>
      </c>
      <c r="T30" s="67">
        <v>30</v>
      </c>
      <c r="U30" s="67"/>
      <c r="V30" s="67"/>
      <c r="W30" s="67"/>
      <c r="X30" s="67"/>
      <c r="Y30" s="67"/>
      <c r="Z30" s="67"/>
      <c r="AA30" s="67">
        <v>39</v>
      </c>
      <c r="AB30" s="67" t="s">
        <v>398</v>
      </c>
      <c r="AC30" s="67" t="s">
        <v>395</v>
      </c>
      <c r="AD30" s="67" t="s">
        <v>382</v>
      </c>
      <c r="AE30" s="67" t="s">
        <v>395</v>
      </c>
      <c r="AF30" s="67" t="s">
        <v>195</v>
      </c>
      <c r="AG30" s="67" t="s">
        <v>373</v>
      </c>
      <c r="AH30" s="67" t="s">
        <v>374</v>
      </c>
      <c r="AI30" s="67">
        <v>0.11936662017123301</v>
      </c>
      <c r="AJ30" s="67" t="s">
        <v>162</v>
      </c>
      <c r="AK30" s="67">
        <v>0.11936662017123301</v>
      </c>
      <c r="AL30" s="67" t="s">
        <v>376</v>
      </c>
      <c r="AM30" s="67">
        <v>2</v>
      </c>
    </row>
    <row r="31" spans="2:39">
      <c r="B31" s="67"/>
      <c r="C31" s="67"/>
      <c r="D31" s="67"/>
      <c r="E31" s="67"/>
      <c r="F31" s="67" t="s">
        <v>172</v>
      </c>
      <c r="G31" s="67" t="s">
        <v>377</v>
      </c>
      <c r="H31" s="67"/>
      <c r="I31" s="67">
        <v>1</v>
      </c>
      <c r="J31" s="67"/>
      <c r="K31" s="67"/>
      <c r="L31" s="67"/>
      <c r="M31" s="67"/>
      <c r="N31" s="67">
        <v>5.9876163263341899</v>
      </c>
      <c r="O31" s="67">
        <v>8.5227999999999998E-2</v>
      </c>
      <c r="P31" s="67"/>
      <c r="Q31" s="67"/>
      <c r="R31" s="67"/>
      <c r="S31" s="67"/>
      <c r="T31" s="67">
        <v>35</v>
      </c>
      <c r="U31" s="67"/>
      <c r="V31" s="67"/>
      <c r="W31" s="67"/>
      <c r="X31" s="67"/>
      <c r="Y31" s="67"/>
      <c r="Z31" s="67"/>
      <c r="AA31" s="67">
        <v>39</v>
      </c>
      <c r="AB31" s="67" t="s">
        <v>398</v>
      </c>
      <c r="AC31" s="67" t="s">
        <v>395</v>
      </c>
      <c r="AD31" s="67" t="s">
        <v>382</v>
      </c>
      <c r="AE31" s="67" t="s">
        <v>395</v>
      </c>
      <c r="AF31" s="67" t="s">
        <v>195</v>
      </c>
      <c r="AG31" s="67" t="s">
        <v>373</v>
      </c>
      <c r="AH31" s="67" t="s">
        <v>374</v>
      </c>
      <c r="AI31" s="67">
        <v>0.128924292071918</v>
      </c>
      <c r="AJ31" s="67" t="s">
        <v>162</v>
      </c>
      <c r="AK31" s="67">
        <v>0.128924292071918</v>
      </c>
      <c r="AL31" s="67" t="s">
        <v>376</v>
      </c>
      <c r="AM31" s="67">
        <v>2</v>
      </c>
    </row>
    <row r="32" spans="2:39">
      <c r="B32" s="67"/>
      <c r="C32" s="67"/>
      <c r="D32" s="67"/>
      <c r="E32" s="67"/>
      <c r="F32" s="67" t="s">
        <v>172</v>
      </c>
      <c r="G32" s="67" t="s">
        <v>378</v>
      </c>
      <c r="H32" s="67"/>
      <c r="I32" s="67">
        <v>1</v>
      </c>
      <c r="J32" s="67"/>
      <c r="K32" s="67"/>
      <c r="L32" s="67"/>
      <c r="M32" s="67"/>
      <c r="N32" s="67">
        <v>4.7061221381957399</v>
      </c>
      <c r="O32" s="67">
        <v>6.8837999999999996E-2</v>
      </c>
      <c r="P32" s="67"/>
      <c r="Q32" s="67"/>
      <c r="R32" s="67"/>
      <c r="S32" s="67"/>
      <c r="T32" s="67">
        <v>40</v>
      </c>
      <c r="U32" s="67"/>
      <c r="V32" s="67"/>
      <c r="W32" s="67"/>
      <c r="X32" s="67"/>
      <c r="Y32" s="67"/>
      <c r="Z32" s="67"/>
      <c r="AA32" s="67">
        <v>39</v>
      </c>
      <c r="AB32" s="67" t="s">
        <v>398</v>
      </c>
      <c r="AC32" s="67" t="s">
        <v>395</v>
      </c>
      <c r="AD32" s="67" t="s">
        <v>382</v>
      </c>
      <c r="AE32" s="67" t="s">
        <v>395</v>
      </c>
      <c r="AF32" s="67" t="s">
        <v>195</v>
      </c>
      <c r="AG32" s="67" t="s">
        <v>373</v>
      </c>
      <c r="AH32" s="67" t="s">
        <v>374</v>
      </c>
      <c r="AI32" s="67">
        <v>0.13310915497602699</v>
      </c>
      <c r="AJ32" s="67" t="s">
        <v>162</v>
      </c>
      <c r="AK32" s="67">
        <v>0.13310915497602699</v>
      </c>
      <c r="AL32" s="67" t="s">
        <v>376</v>
      </c>
      <c r="AM32" s="67">
        <v>2</v>
      </c>
    </row>
    <row r="33" spans="2:39">
      <c r="B33" s="67"/>
      <c r="C33" s="67"/>
      <c r="D33" s="67"/>
      <c r="E33" s="67"/>
      <c r="F33" s="67" t="s">
        <v>172</v>
      </c>
      <c r="G33" s="67" t="s">
        <v>379</v>
      </c>
      <c r="H33" s="67"/>
      <c r="I33" s="67">
        <v>1</v>
      </c>
      <c r="J33" s="67"/>
      <c r="K33" s="67"/>
      <c r="L33" s="67"/>
      <c r="M33" s="67"/>
      <c r="N33" s="67">
        <v>3.6806998715803201</v>
      </c>
      <c r="O33" s="67">
        <v>5.81845E-2</v>
      </c>
      <c r="P33" s="67"/>
      <c r="Q33" s="67"/>
      <c r="R33" s="67"/>
      <c r="S33" s="67"/>
      <c r="T33" s="67">
        <v>40</v>
      </c>
      <c r="U33" s="67"/>
      <c r="V33" s="67"/>
      <c r="W33" s="67"/>
      <c r="X33" s="67"/>
      <c r="Y33" s="67"/>
      <c r="Z33" s="67"/>
      <c r="AA33" s="67">
        <v>39</v>
      </c>
      <c r="AB33" s="67" t="s">
        <v>398</v>
      </c>
      <c r="AC33" s="67" t="s">
        <v>395</v>
      </c>
      <c r="AD33" s="67" t="s">
        <v>382</v>
      </c>
      <c r="AE33" s="67" t="s">
        <v>395</v>
      </c>
      <c r="AF33" s="67" t="s">
        <v>195</v>
      </c>
      <c r="AG33" s="67" t="s">
        <v>373</v>
      </c>
      <c r="AH33" s="67" t="s">
        <v>374</v>
      </c>
      <c r="AI33" s="67">
        <v>0.13735564458904101</v>
      </c>
      <c r="AJ33" s="67" t="s">
        <v>162</v>
      </c>
      <c r="AK33" s="67">
        <v>0.13735564458904101</v>
      </c>
      <c r="AL33" s="67" t="s">
        <v>376</v>
      </c>
      <c r="AM33" s="67">
        <v>2</v>
      </c>
    </row>
    <row r="34" spans="2:39">
      <c r="B34" s="67" t="s">
        <v>399</v>
      </c>
      <c r="C34" s="67" t="s">
        <v>400</v>
      </c>
      <c r="D34" s="67" t="s">
        <v>184</v>
      </c>
      <c r="E34" s="67" t="s">
        <v>28</v>
      </c>
      <c r="F34" s="67" t="s">
        <v>172</v>
      </c>
      <c r="G34" s="67" t="s">
        <v>369</v>
      </c>
      <c r="H34" s="67">
        <v>2020</v>
      </c>
      <c r="I34" s="67">
        <v>1</v>
      </c>
      <c r="J34" s="67"/>
      <c r="K34" s="67"/>
      <c r="L34" s="67"/>
      <c r="M34" s="67"/>
      <c r="N34" s="67">
        <v>11.771000000000001</v>
      </c>
      <c r="O34" s="67">
        <v>0.1173375</v>
      </c>
      <c r="P34" s="67"/>
      <c r="Q34" s="67">
        <v>3.1536000000000002E-2</v>
      </c>
      <c r="R34" s="67"/>
      <c r="S34" s="67">
        <v>0.3</v>
      </c>
      <c r="T34" s="67">
        <v>30</v>
      </c>
      <c r="U34" s="67"/>
      <c r="V34" s="67"/>
      <c r="W34" s="67"/>
      <c r="X34" s="67"/>
      <c r="Y34" s="67"/>
      <c r="Z34" s="67"/>
      <c r="AA34" s="67">
        <v>38</v>
      </c>
      <c r="AB34" s="67" t="s">
        <v>401</v>
      </c>
      <c r="AC34" s="67" t="s">
        <v>395</v>
      </c>
      <c r="AD34" s="67" t="s">
        <v>382</v>
      </c>
      <c r="AE34" s="67" t="s">
        <v>395</v>
      </c>
      <c r="AF34" s="67" t="s">
        <v>195</v>
      </c>
      <c r="AG34" s="67" t="s">
        <v>373</v>
      </c>
      <c r="AH34" s="67" t="s">
        <v>374</v>
      </c>
      <c r="AI34" s="67">
        <v>0.112038453133562</v>
      </c>
      <c r="AJ34" s="67" t="s">
        <v>162</v>
      </c>
      <c r="AK34" s="67">
        <v>0.112038453133562</v>
      </c>
      <c r="AL34" s="67" t="s">
        <v>376</v>
      </c>
      <c r="AM34" s="67">
        <v>3</v>
      </c>
    </row>
    <row r="35" spans="2:39">
      <c r="B35" s="67"/>
      <c r="C35" s="67"/>
      <c r="D35" s="67"/>
      <c r="E35" s="67"/>
      <c r="F35" s="67" t="s">
        <v>172</v>
      </c>
      <c r="G35" s="67" t="s">
        <v>377</v>
      </c>
      <c r="H35" s="67"/>
      <c r="I35" s="67">
        <v>1</v>
      </c>
      <c r="J35" s="67"/>
      <c r="K35" s="67"/>
      <c r="L35" s="67"/>
      <c r="M35" s="67"/>
      <c r="N35" s="67">
        <v>8.4068172743686205</v>
      </c>
      <c r="O35" s="67">
        <v>0.10012799999999999</v>
      </c>
      <c r="P35" s="67"/>
      <c r="Q35" s="67"/>
      <c r="R35" s="67"/>
      <c r="S35" s="67"/>
      <c r="T35" s="67">
        <v>35</v>
      </c>
      <c r="U35" s="67"/>
      <c r="V35" s="67"/>
      <c r="W35" s="67"/>
      <c r="X35" s="67"/>
      <c r="Y35" s="67"/>
      <c r="Z35" s="67"/>
      <c r="AA35" s="67">
        <v>38</v>
      </c>
      <c r="AB35" s="67" t="s">
        <v>401</v>
      </c>
      <c r="AC35" s="67" t="s">
        <v>395</v>
      </c>
      <c r="AD35" s="67" t="s">
        <v>382</v>
      </c>
      <c r="AE35" s="67" t="s">
        <v>395</v>
      </c>
      <c r="AF35" s="67" t="s">
        <v>195</v>
      </c>
      <c r="AG35" s="67" t="s">
        <v>373</v>
      </c>
      <c r="AH35" s="67" t="s">
        <v>374</v>
      </c>
      <c r="AI35" s="67">
        <v>0.119007038835616</v>
      </c>
      <c r="AJ35" s="67" t="s">
        <v>162</v>
      </c>
      <c r="AK35" s="67">
        <v>0.119007038835616</v>
      </c>
      <c r="AL35" s="67" t="s">
        <v>376</v>
      </c>
      <c r="AM35" s="67">
        <v>3</v>
      </c>
    </row>
    <row r="36" spans="2:39">
      <c r="B36" s="67"/>
      <c r="C36" s="67"/>
      <c r="D36" s="67"/>
      <c r="E36" s="67"/>
      <c r="F36" s="67" t="s">
        <v>172</v>
      </c>
      <c r="G36" s="67" t="s">
        <v>378</v>
      </c>
      <c r="H36" s="67"/>
      <c r="I36" s="67">
        <v>1</v>
      </c>
      <c r="J36" s="67"/>
      <c r="K36" s="67"/>
      <c r="L36" s="67"/>
      <c r="M36" s="67"/>
      <c r="N36" s="67">
        <v>6.4774593743010804</v>
      </c>
      <c r="O36" s="67">
        <v>8.0571749999999998E-2</v>
      </c>
      <c r="P36" s="67"/>
      <c r="Q36" s="67"/>
      <c r="R36" s="67"/>
      <c r="S36" s="67"/>
      <c r="T36" s="67">
        <v>40</v>
      </c>
      <c r="U36" s="67"/>
      <c r="V36" s="67"/>
      <c r="W36" s="67"/>
      <c r="X36" s="67"/>
      <c r="Y36" s="67"/>
      <c r="Z36" s="67"/>
      <c r="AA36" s="67">
        <v>38</v>
      </c>
      <c r="AB36" s="67" t="s">
        <v>401</v>
      </c>
      <c r="AC36" s="67" t="s">
        <v>395</v>
      </c>
      <c r="AD36" s="67" t="s">
        <v>382</v>
      </c>
      <c r="AE36" s="67" t="s">
        <v>395</v>
      </c>
      <c r="AF36" s="67" t="s">
        <v>195</v>
      </c>
      <c r="AG36" s="67" t="s">
        <v>373</v>
      </c>
      <c r="AH36" s="67" t="s">
        <v>374</v>
      </c>
      <c r="AI36" s="67">
        <v>0.12296006984589</v>
      </c>
      <c r="AJ36" s="67" t="s">
        <v>162</v>
      </c>
      <c r="AK36" s="67">
        <v>0.12296006984589</v>
      </c>
      <c r="AL36" s="67" t="s">
        <v>376</v>
      </c>
      <c r="AM36" s="67">
        <v>3</v>
      </c>
    </row>
    <row r="37" spans="2:39">
      <c r="B37" s="67"/>
      <c r="C37" s="67"/>
      <c r="D37" s="67"/>
      <c r="E37" s="67"/>
      <c r="F37" s="67" t="s">
        <v>172</v>
      </c>
      <c r="G37" s="67" t="s">
        <v>379</v>
      </c>
      <c r="H37" s="67"/>
      <c r="I37" s="67">
        <v>1</v>
      </c>
      <c r="J37" s="67"/>
      <c r="K37" s="67"/>
      <c r="L37" s="67"/>
      <c r="M37" s="67"/>
      <c r="N37" s="67">
        <v>4.3768426652281596</v>
      </c>
      <c r="O37" s="67">
        <v>6.8055749999999998E-2</v>
      </c>
      <c r="P37" s="67"/>
      <c r="Q37" s="67"/>
      <c r="R37" s="67"/>
      <c r="S37" s="67"/>
      <c r="T37" s="67">
        <v>40</v>
      </c>
      <c r="U37" s="67"/>
      <c r="V37" s="67"/>
      <c r="W37" s="67"/>
      <c r="X37" s="67"/>
      <c r="Y37" s="67"/>
      <c r="Z37" s="67"/>
      <c r="AA37" s="67">
        <v>38</v>
      </c>
      <c r="AB37" s="67" t="s">
        <v>401</v>
      </c>
      <c r="AC37" s="67" t="s">
        <v>395</v>
      </c>
      <c r="AD37" s="67" t="s">
        <v>382</v>
      </c>
      <c r="AE37" s="67" t="s">
        <v>395</v>
      </c>
      <c r="AF37" s="67" t="s">
        <v>195</v>
      </c>
      <c r="AG37" s="67" t="s">
        <v>373</v>
      </c>
      <c r="AH37" s="67" t="s">
        <v>374</v>
      </c>
      <c r="AI37" s="67">
        <v>0.128351949226027</v>
      </c>
      <c r="AJ37" s="67" t="s">
        <v>162</v>
      </c>
      <c r="AK37" s="67">
        <v>0.128351949226027</v>
      </c>
      <c r="AL37" s="67" t="s">
        <v>376</v>
      </c>
      <c r="AM37" s="67">
        <v>3</v>
      </c>
    </row>
    <row r="38" spans="2:39">
      <c r="B38" s="67" t="s">
        <v>2224</v>
      </c>
      <c r="C38" s="67" t="s">
        <v>402</v>
      </c>
      <c r="D38" s="67" t="s">
        <v>186</v>
      </c>
      <c r="E38" s="67" t="s">
        <v>28</v>
      </c>
      <c r="F38" s="67" t="s">
        <v>172</v>
      </c>
      <c r="G38" s="67" t="s">
        <v>369</v>
      </c>
      <c r="H38" s="67">
        <v>2020</v>
      </c>
      <c r="I38" s="67">
        <v>1</v>
      </c>
      <c r="J38" s="67"/>
      <c r="K38" s="67"/>
      <c r="L38" s="67"/>
      <c r="M38" s="67"/>
      <c r="N38" s="67">
        <v>34.270000000000003</v>
      </c>
      <c r="O38" s="67"/>
      <c r="P38" s="67">
        <v>41.3888888888889</v>
      </c>
      <c r="Q38" s="67">
        <v>3.1536000000000002E-2</v>
      </c>
      <c r="R38" s="67"/>
      <c r="S38" s="67">
        <v>1</v>
      </c>
      <c r="T38" s="67">
        <v>10</v>
      </c>
      <c r="U38" s="67">
        <v>3</v>
      </c>
      <c r="V38" s="67"/>
      <c r="W38" s="67"/>
      <c r="X38" s="67"/>
      <c r="Y38" s="67"/>
      <c r="Z38" s="67"/>
      <c r="AA38" s="67">
        <v>41</v>
      </c>
      <c r="AB38" s="67" t="s">
        <v>403</v>
      </c>
      <c r="AC38" s="67" t="s">
        <v>404</v>
      </c>
      <c r="AD38" s="67" t="s">
        <v>382</v>
      </c>
      <c r="AE38" s="67" t="s">
        <v>404</v>
      </c>
      <c r="AF38" s="67" t="s">
        <v>201</v>
      </c>
      <c r="AG38" s="67" t="s">
        <v>373</v>
      </c>
      <c r="AH38" s="67" t="s">
        <v>374</v>
      </c>
      <c r="AI38" s="67">
        <v>0.17123287671232901</v>
      </c>
      <c r="AJ38" s="67" t="s">
        <v>405</v>
      </c>
      <c r="AK38" s="67">
        <v>0.9</v>
      </c>
      <c r="AL38" s="67" t="s">
        <v>376</v>
      </c>
      <c r="AM38" s="67">
        <v>1</v>
      </c>
    </row>
    <row r="39" spans="2:39">
      <c r="B39" s="67" t="s">
        <v>2130</v>
      </c>
      <c r="C39" s="67"/>
      <c r="D39" s="67"/>
      <c r="E39" s="67"/>
      <c r="F39" s="67" t="s">
        <v>172</v>
      </c>
      <c r="G39" s="67" t="s">
        <v>377</v>
      </c>
      <c r="H39" s="67"/>
      <c r="I39" s="67">
        <v>1</v>
      </c>
      <c r="J39" s="67"/>
      <c r="K39" s="67"/>
      <c r="L39" s="67"/>
      <c r="M39" s="67"/>
      <c r="N39" s="67">
        <v>28.31</v>
      </c>
      <c r="O39" s="67"/>
      <c r="P39" s="67">
        <v>31.0416666666667</v>
      </c>
      <c r="Q39" s="67"/>
      <c r="R39" s="67"/>
      <c r="S39" s="67"/>
      <c r="T39" s="67">
        <v>20</v>
      </c>
      <c r="U39" s="67">
        <v>3</v>
      </c>
      <c r="V39" s="67"/>
      <c r="W39" s="67"/>
      <c r="X39" s="67"/>
      <c r="Y39" s="67"/>
      <c r="Z39" s="67"/>
      <c r="AA39" s="67">
        <v>41</v>
      </c>
      <c r="AB39" s="67" t="s">
        <v>403</v>
      </c>
      <c r="AC39" s="67" t="s">
        <v>404</v>
      </c>
      <c r="AD39" s="67" t="s">
        <v>382</v>
      </c>
      <c r="AE39" s="67" t="s">
        <v>404</v>
      </c>
      <c r="AF39" s="67" t="s">
        <v>201</v>
      </c>
      <c r="AG39" s="67" t="s">
        <v>373</v>
      </c>
      <c r="AH39" s="67" t="s">
        <v>374</v>
      </c>
      <c r="AI39" s="67">
        <v>0.28538812785388101</v>
      </c>
      <c r="AJ39" s="67" t="s">
        <v>405</v>
      </c>
      <c r="AK39" s="67">
        <v>0.95</v>
      </c>
      <c r="AL39" s="67" t="s">
        <v>376</v>
      </c>
      <c r="AM39" s="67">
        <v>1</v>
      </c>
    </row>
    <row r="40" spans="2:39">
      <c r="B40" s="67" t="s">
        <v>2130</v>
      </c>
      <c r="C40" s="67"/>
      <c r="D40" s="67"/>
      <c r="E40" s="67"/>
      <c r="F40" s="67" t="s">
        <v>172</v>
      </c>
      <c r="G40" s="67" t="s">
        <v>378</v>
      </c>
      <c r="H40" s="67"/>
      <c r="I40" s="67">
        <v>1</v>
      </c>
      <c r="J40" s="67"/>
      <c r="K40" s="67"/>
      <c r="L40" s="67"/>
      <c r="M40" s="67"/>
      <c r="N40" s="67">
        <v>16.39</v>
      </c>
      <c r="O40" s="67"/>
      <c r="P40" s="67">
        <v>20.6944444444444</v>
      </c>
      <c r="Q40" s="67"/>
      <c r="R40" s="67"/>
      <c r="S40" s="67"/>
      <c r="T40" s="67">
        <v>25</v>
      </c>
      <c r="U40" s="67">
        <v>3</v>
      </c>
      <c r="V40" s="67"/>
      <c r="W40" s="67"/>
      <c r="X40" s="67"/>
      <c r="Y40" s="67"/>
      <c r="Z40" s="67"/>
      <c r="AA40" s="67">
        <v>41</v>
      </c>
      <c r="AB40" s="67" t="s">
        <v>403</v>
      </c>
      <c r="AC40" s="67" t="s">
        <v>404</v>
      </c>
      <c r="AD40" s="67" t="s">
        <v>382</v>
      </c>
      <c r="AE40" s="67" t="s">
        <v>404</v>
      </c>
      <c r="AF40" s="67" t="s">
        <v>201</v>
      </c>
      <c r="AG40" s="67" t="s">
        <v>373</v>
      </c>
      <c r="AH40" s="67" t="s">
        <v>374</v>
      </c>
      <c r="AI40" s="67">
        <v>0.39954337899543402</v>
      </c>
      <c r="AJ40" s="67" t="s">
        <v>405</v>
      </c>
      <c r="AK40" s="67">
        <v>0.97</v>
      </c>
      <c r="AL40" s="67" t="s">
        <v>376</v>
      </c>
      <c r="AM40" s="67">
        <v>1</v>
      </c>
    </row>
    <row r="41" spans="2:39">
      <c r="B41" s="67" t="s">
        <v>2130</v>
      </c>
      <c r="C41" s="67"/>
      <c r="D41" s="67"/>
      <c r="E41" s="67"/>
      <c r="F41" s="67" t="s">
        <v>172</v>
      </c>
      <c r="G41" s="67" t="s">
        <v>379</v>
      </c>
      <c r="H41" s="67"/>
      <c r="I41" s="67">
        <v>1</v>
      </c>
      <c r="J41" s="67"/>
      <c r="K41" s="67"/>
      <c r="L41" s="67"/>
      <c r="M41" s="67"/>
      <c r="N41" s="67">
        <v>11.92</v>
      </c>
      <c r="O41" s="67"/>
      <c r="P41" s="67">
        <v>14.4861111111111</v>
      </c>
      <c r="Q41" s="67"/>
      <c r="R41" s="67"/>
      <c r="S41" s="67"/>
      <c r="T41" s="67">
        <v>30</v>
      </c>
      <c r="U41" s="67">
        <v>3</v>
      </c>
      <c r="V41" s="67"/>
      <c r="W41" s="67"/>
      <c r="X41" s="67"/>
      <c r="Y41" s="67"/>
      <c r="Z41" s="67"/>
      <c r="AA41" s="67">
        <v>41</v>
      </c>
      <c r="AB41" s="67" t="s">
        <v>403</v>
      </c>
      <c r="AC41" s="67" t="s">
        <v>404</v>
      </c>
      <c r="AD41" s="67" t="s">
        <v>382</v>
      </c>
      <c r="AE41" s="67" t="s">
        <v>404</v>
      </c>
      <c r="AF41" s="67" t="s">
        <v>201</v>
      </c>
      <c r="AG41" s="67" t="s">
        <v>373</v>
      </c>
      <c r="AH41" s="67" t="s">
        <v>374</v>
      </c>
      <c r="AI41" s="67">
        <v>0.51369863013698602</v>
      </c>
      <c r="AJ41" s="67" t="s">
        <v>405</v>
      </c>
      <c r="AK41" s="67">
        <v>0.98</v>
      </c>
      <c r="AL41" s="67" t="s">
        <v>376</v>
      </c>
      <c r="AM41" s="67">
        <v>1</v>
      </c>
    </row>
    <row r="42" spans="2:39">
      <c r="B42" s="67" t="s">
        <v>406</v>
      </c>
      <c r="C42" s="67" t="s">
        <v>407</v>
      </c>
      <c r="D42" s="67" t="s">
        <v>37</v>
      </c>
      <c r="E42" s="67" t="s">
        <v>28</v>
      </c>
      <c r="F42" s="67" t="s">
        <v>172</v>
      </c>
      <c r="G42" s="67" t="s">
        <v>369</v>
      </c>
      <c r="H42" s="67">
        <v>2020</v>
      </c>
      <c r="I42" s="67">
        <v>0.35</v>
      </c>
      <c r="J42" s="67"/>
      <c r="K42" s="67"/>
      <c r="L42" s="67"/>
      <c r="M42" s="67"/>
      <c r="N42" s="67">
        <v>2.6074999999999999</v>
      </c>
      <c r="O42" s="67">
        <v>6.5559999999999993E-2</v>
      </c>
      <c r="P42" s="67">
        <v>12.4166666666667</v>
      </c>
      <c r="Q42" s="67">
        <v>3.1536000000000002E-2</v>
      </c>
      <c r="R42" s="67">
        <v>0.9</v>
      </c>
      <c r="S42" s="67">
        <v>1</v>
      </c>
      <c r="T42" s="67">
        <v>25</v>
      </c>
      <c r="U42" s="67">
        <v>1</v>
      </c>
      <c r="V42" s="67">
        <v>942</v>
      </c>
      <c r="W42" s="67">
        <v>24</v>
      </c>
      <c r="X42" s="67">
        <v>2.1</v>
      </c>
      <c r="Y42" s="67">
        <v>23</v>
      </c>
      <c r="Z42" s="67">
        <v>5</v>
      </c>
      <c r="AA42" s="67">
        <v>50</v>
      </c>
      <c r="AB42" s="67" t="s">
        <v>408</v>
      </c>
      <c r="AC42" s="67" t="s">
        <v>371</v>
      </c>
      <c r="AD42" s="67" t="s">
        <v>372</v>
      </c>
      <c r="AE42" s="67" t="s">
        <v>132</v>
      </c>
      <c r="AF42" s="67" t="s">
        <v>136</v>
      </c>
      <c r="AG42" s="67" t="s">
        <v>373</v>
      </c>
      <c r="AH42" s="67" t="s">
        <v>374</v>
      </c>
      <c r="AI42" s="67"/>
      <c r="AJ42" s="67" t="s">
        <v>375</v>
      </c>
      <c r="AK42" s="67">
        <v>0.9</v>
      </c>
      <c r="AL42" s="67" t="s">
        <v>376</v>
      </c>
      <c r="AM42" s="67">
        <v>1</v>
      </c>
    </row>
    <row r="43" spans="2:39">
      <c r="B43" s="67"/>
      <c r="C43" s="67"/>
      <c r="D43" s="67"/>
      <c r="E43" s="67"/>
      <c r="F43" s="67" t="s">
        <v>172</v>
      </c>
      <c r="G43" s="67" t="s">
        <v>377</v>
      </c>
      <c r="H43" s="67"/>
      <c r="I43" s="67">
        <v>0.35</v>
      </c>
      <c r="J43" s="67"/>
      <c r="K43" s="67"/>
      <c r="L43" s="67"/>
      <c r="M43" s="67"/>
      <c r="N43" s="67">
        <v>2.5553499999999998</v>
      </c>
      <c r="O43" s="67">
        <v>6.5559999999999993E-2</v>
      </c>
      <c r="P43" s="67">
        <v>12.4166666666667</v>
      </c>
      <c r="Q43" s="67"/>
      <c r="R43" s="67">
        <v>0.9</v>
      </c>
      <c r="S43" s="67"/>
      <c r="T43" s="67">
        <v>25</v>
      </c>
      <c r="U43" s="67">
        <v>1</v>
      </c>
      <c r="V43" s="67">
        <v>942</v>
      </c>
      <c r="W43" s="67">
        <v>24</v>
      </c>
      <c r="X43" s="67">
        <v>2.1</v>
      </c>
      <c r="Y43" s="67">
        <v>23</v>
      </c>
      <c r="Z43" s="67">
        <v>5</v>
      </c>
      <c r="AA43" s="67">
        <v>50</v>
      </c>
      <c r="AB43" s="67" t="s">
        <v>408</v>
      </c>
      <c r="AC43" s="67" t="s">
        <v>371</v>
      </c>
      <c r="AD43" s="67" t="s">
        <v>372</v>
      </c>
      <c r="AE43" s="67" t="s">
        <v>132</v>
      </c>
      <c r="AF43" s="67" t="s">
        <v>136</v>
      </c>
      <c r="AG43" s="67" t="s">
        <v>373</v>
      </c>
      <c r="AH43" s="67" t="s">
        <v>374</v>
      </c>
      <c r="AI43" s="67"/>
      <c r="AJ43" s="67" t="s">
        <v>375</v>
      </c>
      <c r="AK43" s="67">
        <v>0.9</v>
      </c>
      <c r="AL43" s="67" t="s">
        <v>376</v>
      </c>
      <c r="AM43" s="67">
        <v>1</v>
      </c>
    </row>
    <row r="44" spans="2:39">
      <c r="B44" s="67"/>
      <c r="C44" s="67"/>
      <c r="D44" s="67"/>
      <c r="E44" s="67"/>
      <c r="F44" s="67" t="s">
        <v>172</v>
      </c>
      <c r="G44" s="67" t="s">
        <v>378</v>
      </c>
      <c r="H44" s="67"/>
      <c r="I44" s="67">
        <v>0.35</v>
      </c>
      <c r="J44" s="67"/>
      <c r="K44" s="67"/>
      <c r="L44" s="67"/>
      <c r="M44" s="67"/>
      <c r="N44" s="67">
        <v>2.5553499999999998</v>
      </c>
      <c r="O44" s="67">
        <v>6.2937599999999996E-2</v>
      </c>
      <c r="P44" s="67">
        <v>12.4166666666667</v>
      </c>
      <c r="Q44" s="67"/>
      <c r="R44" s="67">
        <v>0.9</v>
      </c>
      <c r="S44" s="67"/>
      <c r="T44" s="67">
        <v>25</v>
      </c>
      <c r="U44" s="67">
        <v>1</v>
      </c>
      <c r="V44" s="67">
        <v>942</v>
      </c>
      <c r="W44" s="67">
        <v>24</v>
      </c>
      <c r="X44" s="67">
        <v>2.1</v>
      </c>
      <c r="Y44" s="67">
        <v>23</v>
      </c>
      <c r="Z44" s="67">
        <v>5</v>
      </c>
      <c r="AA44" s="67">
        <v>50</v>
      </c>
      <c r="AB44" s="67" t="s">
        <v>408</v>
      </c>
      <c r="AC44" s="67" t="s">
        <v>371</v>
      </c>
      <c r="AD44" s="67" t="s">
        <v>372</v>
      </c>
      <c r="AE44" s="67" t="s">
        <v>132</v>
      </c>
      <c r="AF44" s="67" t="s">
        <v>136</v>
      </c>
      <c r="AG44" s="67" t="s">
        <v>373</v>
      </c>
      <c r="AH44" s="67" t="s">
        <v>374</v>
      </c>
      <c r="AI44" s="67"/>
      <c r="AJ44" s="67" t="s">
        <v>375</v>
      </c>
      <c r="AK44" s="67">
        <v>0.9</v>
      </c>
      <c r="AL44" s="67" t="s">
        <v>376</v>
      </c>
      <c r="AM44" s="67">
        <v>1</v>
      </c>
    </row>
    <row r="45" spans="2:39">
      <c r="B45" s="67"/>
      <c r="C45" s="67"/>
      <c r="D45" s="67"/>
      <c r="E45" s="67"/>
      <c r="F45" s="67" t="s">
        <v>172</v>
      </c>
      <c r="G45" s="67" t="s">
        <v>379</v>
      </c>
      <c r="H45" s="67"/>
      <c r="I45" s="67">
        <v>0.35</v>
      </c>
      <c r="J45" s="67"/>
      <c r="K45" s="67"/>
      <c r="L45" s="67"/>
      <c r="M45" s="67"/>
      <c r="N45" s="67">
        <v>2.5032000000000001</v>
      </c>
      <c r="O45" s="67">
        <v>6.0315199999999999E-2</v>
      </c>
      <c r="P45" s="67">
        <v>12.4166666666667</v>
      </c>
      <c r="Q45" s="67"/>
      <c r="R45" s="67">
        <v>0.9</v>
      </c>
      <c r="S45" s="67"/>
      <c r="T45" s="67">
        <v>25</v>
      </c>
      <c r="U45" s="67">
        <v>1</v>
      </c>
      <c r="V45" s="67">
        <v>942</v>
      </c>
      <c r="W45" s="67">
        <v>24</v>
      </c>
      <c r="X45" s="67">
        <v>2.1</v>
      </c>
      <c r="Y45" s="67">
        <v>23</v>
      </c>
      <c r="Z45" s="67">
        <v>5</v>
      </c>
      <c r="AA45" s="67">
        <v>50</v>
      </c>
      <c r="AB45" s="67" t="s">
        <v>408</v>
      </c>
      <c r="AC45" s="67" t="s">
        <v>371</v>
      </c>
      <c r="AD45" s="67" t="s">
        <v>372</v>
      </c>
      <c r="AE45" s="67" t="s">
        <v>132</v>
      </c>
      <c r="AF45" s="67" t="s">
        <v>136</v>
      </c>
      <c r="AG45" s="67" t="s">
        <v>373</v>
      </c>
      <c r="AH45" s="67" t="s">
        <v>374</v>
      </c>
      <c r="AI45" s="67"/>
      <c r="AJ45" s="67" t="s">
        <v>375</v>
      </c>
      <c r="AK45" s="67">
        <v>0.9</v>
      </c>
      <c r="AL45" s="67" t="s">
        <v>376</v>
      </c>
      <c r="AM45" s="67">
        <v>1</v>
      </c>
    </row>
    <row r="46" spans="2:39">
      <c r="B46" s="67" t="s">
        <v>409</v>
      </c>
      <c r="C46" s="67" t="s">
        <v>410</v>
      </c>
      <c r="D46" s="67" t="s">
        <v>345</v>
      </c>
      <c r="E46" s="67" t="s">
        <v>28</v>
      </c>
      <c r="F46" s="67" t="s">
        <v>172</v>
      </c>
      <c r="G46" s="67" t="s">
        <v>369</v>
      </c>
      <c r="H46" s="67">
        <v>2020</v>
      </c>
      <c r="I46" s="67">
        <v>0.46</v>
      </c>
      <c r="J46" s="67"/>
      <c r="K46" s="67"/>
      <c r="L46" s="67"/>
      <c r="M46" s="67"/>
      <c r="N46" s="67">
        <v>3.7995000000000001</v>
      </c>
      <c r="O46" s="67">
        <v>4.8425000000000003E-2</v>
      </c>
      <c r="P46" s="67">
        <v>12.4166666666667</v>
      </c>
      <c r="Q46" s="67">
        <v>3.1536000000000002E-2</v>
      </c>
      <c r="R46" s="67">
        <v>0.9</v>
      </c>
      <c r="S46" s="67">
        <v>1</v>
      </c>
      <c r="T46" s="67">
        <v>25</v>
      </c>
      <c r="U46" s="67">
        <v>1</v>
      </c>
      <c r="V46" s="67">
        <v>75</v>
      </c>
      <c r="W46" s="67">
        <v>315</v>
      </c>
      <c r="X46" s="67">
        <v>0.6</v>
      </c>
      <c r="Y46" s="67"/>
      <c r="Z46" s="67">
        <v>0.76</v>
      </c>
      <c r="AA46" s="67">
        <v>51</v>
      </c>
      <c r="AB46" s="67" t="s">
        <v>411</v>
      </c>
      <c r="AC46" s="67" t="s">
        <v>371</v>
      </c>
      <c r="AD46" s="67" t="s">
        <v>372</v>
      </c>
      <c r="AE46" s="67" t="s">
        <v>412</v>
      </c>
      <c r="AF46" s="67" t="s">
        <v>137</v>
      </c>
      <c r="AG46" s="67" t="s">
        <v>373</v>
      </c>
      <c r="AH46" s="67" t="s">
        <v>374</v>
      </c>
      <c r="AI46" s="67"/>
      <c r="AJ46" s="67" t="s">
        <v>375</v>
      </c>
      <c r="AK46" s="67">
        <v>0.9</v>
      </c>
      <c r="AL46" s="67" t="s">
        <v>376</v>
      </c>
      <c r="AM46" s="67">
        <v>1</v>
      </c>
    </row>
    <row r="47" spans="2:39">
      <c r="B47" s="67"/>
      <c r="C47" s="67"/>
      <c r="D47" s="67"/>
      <c r="E47" s="67"/>
      <c r="F47" s="67" t="s">
        <v>172</v>
      </c>
      <c r="G47" s="67" t="s">
        <v>377</v>
      </c>
      <c r="H47" s="67"/>
      <c r="I47" s="67">
        <v>0.46</v>
      </c>
      <c r="J47" s="67"/>
      <c r="K47" s="67"/>
      <c r="L47" s="67"/>
      <c r="M47" s="67"/>
      <c r="N47" s="67">
        <v>3.6855150000000001</v>
      </c>
      <c r="O47" s="67">
        <v>4.8425000000000003E-2</v>
      </c>
      <c r="P47" s="67">
        <v>12.4166666666667</v>
      </c>
      <c r="Q47" s="67"/>
      <c r="R47" s="67">
        <v>0.9</v>
      </c>
      <c r="S47" s="67"/>
      <c r="T47" s="67">
        <v>25</v>
      </c>
      <c r="U47" s="67">
        <v>1</v>
      </c>
      <c r="V47" s="67">
        <v>75</v>
      </c>
      <c r="W47" s="67">
        <v>315</v>
      </c>
      <c r="X47" s="67">
        <v>0.6</v>
      </c>
      <c r="Y47" s="67"/>
      <c r="Z47" s="67">
        <v>0.76</v>
      </c>
      <c r="AA47" s="67">
        <v>51</v>
      </c>
      <c r="AB47" s="67" t="s">
        <v>411</v>
      </c>
      <c r="AC47" s="67" t="s">
        <v>371</v>
      </c>
      <c r="AD47" s="67" t="s">
        <v>372</v>
      </c>
      <c r="AE47" s="67" t="s">
        <v>412</v>
      </c>
      <c r="AF47" s="67" t="s">
        <v>137</v>
      </c>
      <c r="AG47" s="67" t="s">
        <v>373</v>
      </c>
      <c r="AH47" s="67" t="s">
        <v>374</v>
      </c>
      <c r="AI47" s="67"/>
      <c r="AJ47" s="67" t="s">
        <v>375</v>
      </c>
      <c r="AK47" s="67">
        <v>0.9</v>
      </c>
      <c r="AL47" s="67" t="s">
        <v>376</v>
      </c>
      <c r="AM47" s="67">
        <v>1</v>
      </c>
    </row>
    <row r="48" spans="2:39">
      <c r="B48" s="67"/>
      <c r="C48" s="67"/>
      <c r="D48" s="67"/>
      <c r="E48" s="67"/>
      <c r="F48" s="67" t="s">
        <v>172</v>
      </c>
      <c r="G48" s="67" t="s">
        <v>378</v>
      </c>
      <c r="H48" s="67"/>
      <c r="I48" s="67">
        <v>0.48</v>
      </c>
      <c r="J48" s="67"/>
      <c r="K48" s="67"/>
      <c r="L48" s="67"/>
      <c r="M48" s="67"/>
      <c r="N48" s="67">
        <v>3.5335350000000001</v>
      </c>
      <c r="O48" s="67">
        <v>4.65625E-2</v>
      </c>
      <c r="P48" s="67">
        <v>12.4166666666667</v>
      </c>
      <c r="Q48" s="67"/>
      <c r="R48" s="67">
        <v>0.9</v>
      </c>
      <c r="S48" s="67"/>
      <c r="T48" s="67">
        <v>25</v>
      </c>
      <c r="U48" s="67">
        <v>1</v>
      </c>
      <c r="V48" s="67">
        <v>75</v>
      </c>
      <c r="W48" s="67">
        <v>315</v>
      </c>
      <c r="X48" s="67">
        <v>0.6</v>
      </c>
      <c r="Y48" s="67"/>
      <c r="Z48" s="67">
        <v>0.76</v>
      </c>
      <c r="AA48" s="67">
        <v>51</v>
      </c>
      <c r="AB48" s="67" t="s">
        <v>411</v>
      </c>
      <c r="AC48" s="67" t="s">
        <v>371</v>
      </c>
      <c r="AD48" s="67" t="s">
        <v>372</v>
      </c>
      <c r="AE48" s="67" t="s">
        <v>412</v>
      </c>
      <c r="AF48" s="67" t="s">
        <v>137</v>
      </c>
      <c r="AG48" s="67" t="s">
        <v>373</v>
      </c>
      <c r="AH48" s="67" t="s">
        <v>374</v>
      </c>
      <c r="AI48" s="67"/>
      <c r="AJ48" s="67" t="s">
        <v>375</v>
      </c>
      <c r="AK48" s="67">
        <v>0.9</v>
      </c>
      <c r="AL48" s="67" t="s">
        <v>376</v>
      </c>
      <c r="AM48" s="67">
        <v>1</v>
      </c>
    </row>
    <row r="49" spans="2:39">
      <c r="B49" s="67"/>
      <c r="C49" s="67"/>
      <c r="D49" s="67"/>
      <c r="E49" s="67"/>
      <c r="F49" s="67" t="s">
        <v>172</v>
      </c>
      <c r="G49" s="67" t="s">
        <v>379</v>
      </c>
      <c r="H49" s="67"/>
      <c r="I49" s="67">
        <v>0.48</v>
      </c>
      <c r="J49" s="67"/>
      <c r="K49" s="67"/>
      <c r="L49" s="67"/>
      <c r="M49" s="67"/>
      <c r="N49" s="67">
        <v>3.3435600000000001</v>
      </c>
      <c r="O49" s="67">
        <v>4.4699999999999997E-2</v>
      </c>
      <c r="P49" s="67">
        <v>12.4166666666667</v>
      </c>
      <c r="Q49" s="67"/>
      <c r="R49" s="67">
        <v>0.9</v>
      </c>
      <c r="S49" s="67"/>
      <c r="T49" s="67">
        <v>25</v>
      </c>
      <c r="U49" s="67">
        <v>1</v>
      </c>
      <c r="V49" s="67">
        <v>75</v>
      </c>
      <c r="W49" s="67">
        <v>315</v>
      </c>
      <c r="X49" s="67">
        <v>0.6</v>
      </c>
      <c r="Y49" s="67"/>
      <c r="Z49" s="67">
        <v>0.76</v>
      </c>
      <c r="AA49" s="67">
        <v>51</v>
      </c>
      <c r="AB49" s="67" t="s">
        <v>411</v>
      </c>
      <c r="AC49" s="67" t="s">
        <v>371</v>
      </c>
      <c r="AD49" s="67" t="s">
        <v>372</v>
      </c>
      <c r="AE49" s="67" t="s">
        <v>412</v>
      </c>
      <c r="AF49" s="67" t="s">
        <v>137</v>
      </c>
      <c r="AG49" s="67" t="s">
        <v>373</v>
      </c>
      <c r="AH49" s="67" t="s">
        <v>374</v>
      </c>
      <c r="AI49" s="67"/>
      <c r="AJ49" s="67" t="s">
        <v>375</v>
      </c>
      <c r="AK49" s="67">
        <v>0.9</v>
      </c>
      <c r="AL49" s="67" t="s">
        <v>376</v>
      </c>
      <c r="AM49" s="67">
        <v>1</v>
      </c>
    </row>
    <row r="50" spans="2:39">
      <c r="B50" s="67" t="s">
        <v>413</v>
      </c>
      <c r="C50" s="67" t="s">
        <v>414</v>
      </c>
      <c r="D50" s="67" t="s">
        <v>37</v>
      </c>
      <c r="E50" s="67" t="s">
        <v>28</v>
      </c>
      <c r="F50" s="67" t="s">
        <v>172</v>
      </c>
      <c r="G50" s="67" t="s">
        <v>369</v>
      </c>
      <c r="H50" s="67">
        <v>2020</v>
      </c>
      <c r="I50" s="67">
        <v>0.38</v>
      </c>
      <c r="J50" s="67"/>
      <c r="K50" s="67"/>
      <c r="L50" s="67"/>
      <c r="M50" s="67"/>
      <c r="N50" s="67">
        <v>2.9055</v>
      </c>
      <c r="O50" s="67">
        <v>6.0106600000000003E-2</v>
      </c>
      <c r="P50" s="67">
        <v>9.3125</v>
      </c>
      <c r="Q50" s="67">
        <v>3.1536000000000002E-2</v>
      </c>
      <c r="R50" s="67">
        <v>0.98629999999999995</v>
      </c>
      <c r="S50" s="67">
        <v>1</v>
      </c>
      <c r="T50" s="67">
        <v>25</v>
      </c>
      <c r="U50" s="67">
        <v>0.2</v>
      </c>
      <c r="V50" s="67">
        <v>230</v>
      </c>
      <c r="W50" s="67">
        <v>3</v>
      </c>
      <c r="X50" s="67">
        <v>0.6</v>
      </c>
      <c r="Y50" s="67">
        <v>23</v>
      </c>
      <c r="Z50" s="67">
        <v>5</v>
      </c>
      <c r="AA50" s="67">
        <v>53</v>
      </c>
      <c r="AB50" s="67" t="s">
        <v>415</v>
      </c>
      <c r="AC50" s="67" t="s">
        <v>371</v>
      </c>
      <c r="AD50" s="67" t="s">
        <v>372</v>
      </c>
      <c r="AE50" s="67" t="s">
        <v>132</v>
      </c>
      <c r="AF50" s="67" t="s">
        <v>136</v>
      </c>
      <c r="AG50" s="67" t="s">
        <v>373</v>
      </c>
      <c r="AH50" s="67" t="s">
        <v>374</v>
      </c>
      <c r="AI50" s="67"/>
      <c r="AJ50" s="67" t="s">
        <v>375</v>
      </c>
      <c r="AK50" s="67"/>
      <c r="AL50" s="67" t="s">
        <v>376</v>
      </c>
      <c r="AM50" s="67">
        <v>2</v>
      </c>
    </row>
    <row r="51" spans="2:39">
      <c r="B51" s="67"/>
      <c r="C51" s="67"/>
      <c r="D51" s="67"/>
      <c r="E51" s="67"/>
      <c r="F51" s="67" t="s">
        <v>172</v>
      </c>
      <c r="G51" s="67" t="s">
        <v>377</v>
      </c>
      <c r="H51" s="67"/>
      <c r="I51" s="67">
        <v>0.39</v>
      </c>
      <c r="J51" s="67"/>
      <c r="K51" s="67"/>
      <c r="L51" s="67"/>
      <c r="M51" s="67"/>
      <c r="N51" s="67">
        <v>2.8183349999999998</v>
      </c>
      <c r="O51" s="67">
        <v>6.0106600000000003E-2</v>
      </c>
      <c r="P51" s="67">
        <v>9.3125</v>
      </c>
      <c r="Q51" s="67"/>
      <c r="R51" s="67">
        <v>0.98629999999999995</v>
      </c>
      <c r="S51" s="67"/>
      <c r="T51" s="67">
        <v>25</v>
      </c>
      <c r="U51" s="67">
        <v>0.2</v>
      </c>
      <c r="V51" s="67">
        <v>230</v>
      </c>
      <c r="W51" s="67">
        <v>3</v>
      </c>
      <c r="X51" s="67">
        <v>0.6</v>
      </c>
      <c r="Y51" s="67">
        <v>23</v>
      </c>
      <c r="Z51" s="67">
        <v>5</v>
      </c>
      <c r="AA51" s="67">
        <v>53</v>
      </c>
      <c r="AB51" s="67" t="s">
        <v>415</v>
      </c>
      <c r="AC51" s="67" t="s">
        <v>371</v>
      </c>
      <c r="AD51" s="67" t="s">
        <v>372</v>
      </c>
      <c r="AE51" s="67" t="s">
        <v>132</v>
      </c>
      <c r="AF51" s="67" t="s">
        <v>136</v>
      </c>
      <c r="AG51" s="67" t="s">
        <v>373</v>
      </c>
      <c r="AH51" s="67" t="s">
        <v>374</v>
      </c>
      <c r="AI51" s="67"/>
      <c r="AJ51" s="67" t="s">
        <v>375</v>
      </c>
      <c r="AK51" s="67"/>
      <c r="AL51" s="67" t="s">
        <v>376</v>
      </c>
      <c r="AM51" s="67">
        <v>2</v>
      </c>
    </row>
    <row r="52" spans="2:39">
      <c r="B52" s="67"/>
      <c r="C52" s="67"/>
      <c r="D52" s="67"/>
      <c r="E52" s="67"/>
      <c r="F52" s="67" t="s">
        <v>172</v>
      </c>
      <c r="G52" s="67" t="s">
        <v>378</v>
      </c>
      <c r="H52" s="67"/>
      <c r="I52" s="67">
        <v>0.4</v>
      </c>
      <c r="J52" s="67"/>
      <c r="K52" s="67"/>
      <c r="L52" s="67"/>
      <c r="M52" s="67"/>
      <c r="N52" s="67">
        <v>2.702115</v>
      </c>
      <c r="O52" s="67">
        <v>5.7702336E-2</v>
      </c>
      <c r="P52" s="67">
        <v>9.3125</v>
      </c>
      <c r="Q52" s="67"/>
      <c r="R52" s="67">
        <v>0.98629999999999995</v>
      </c>
      <c r="S52" s="67"/>
      <c r="T52" s="67">
        <v>25</v>
      </c>
      <c r="U52" s="67">
        <v>0.2</v>
      </c>
      <c r="V52" s="67">
        <v>230</v>
      </c>
      <c r="W52" s="67">
        <v>3</v>
      </c>
      <c r="X52" s="67">
        <v>0.6</v>
      </c>
      <c r="Y52" s="67">
        <v>23</v>
      </c>
      <c r="Z52" s="67">
        <v>5</v>
      </c>
      <c r="AA52" s="67">
        <v>53</v>
      </c>
      <c r="AB52" s="67" t="s">
        <v>415</v>
      </c>
      <c r="AC52" s="67" t="s">
        <v>371</v>
      </c>
      <c r="AD52" s="67" t="s">
        <v>372</v>
      </c>
      <c r="AE52" s="67" t="s">
        <v>132</v>
      </c>
      <c r="AF52" s="67" t="s">
        <v>136</v>
      </c>
      <c r="AG52" s="67" t="s">
        <v>373</v>
      </c>
      <c r="AH52" s="67" t="s">
        <v>374</v>
      </c>
      <c r="AI52" s="67"/>
      <c r="AJ52" s="67" t="s">
        <v>375</v>
      </c>
      <c r="AK52" s="67"/>
      <c r="AL52" s="67" t="s">
        <v>376</v>
      </c>
      <c r="AM52" s="67">
        <v>2</v>
      </c>
    </row>
    <row r="53" spans="2:39">
      <c r="B53" s="67"/>
      <c r="C53" s="67"/>
      <c r="D53" s="67"/>
      <c r="E53" s="67"/>
      <c r="F53" s="67" t="s">
        <v>172</v>
      </c>
      <c r="G53" s="67" t="s">
        <v>379</v>
      </c>
      <c r="H53" s="67"/>
      <c r="I53" s="67">
        <v>0.42</v>
      </c>
      <c r="J53" s="67"/>
      <c r="K53" s="67"/>
      <c r="L53" s="67"/>
      <c r="M53" s="67"/>
      <c r="N53" s="67">
        <v>2.5568399999999998</v>
      </c>
      <c r="O53" s="67">
        <v>5.5298071999999997E-2</v>
      </c>
      <c r="P53" s="67">
        <v>9.3125</v>
      </c>
      <c r="Q53" s="67"/>
      <c r="R53" s="67">
        <v>0.98629999999999995</v>
      </c>
      <c r="S53" s="67"/>
      <c r="T53" s="67">
        <v>25</v>
      </c>
      <c r="U53" s="67">
        <v>0.2</v>
      </c>
      <c r="V53" s="67">
        <v>230</v>
      </c>
      <c r="W53" s="67">
        <v>3</v>
      </c>
      <c r="X53" s="67">
        <v>0.6</v>
      </c>
      <c r="Y53" s="67">
        <v>23</v>
      </c>
      <c r="Z53" s="67">
        <v>5</v>
      </c>
      <c r="AA53" s="67">
        <v>53</v>
      </c>
      <c r="AB53" s="67" t="s">
        <v>415</v>
      </c>
      <c r="AC53" s="67" t="s">
        <v>371</v>
      </c>
      <c r="AD53" s="67" t="s">
        <v>372</v>
      </c>
      <c r="AE53" s="67" t="s">
        <v>132</v>
      </c>
      <c r="AF53" s="67" t="s">
        <v>136</v>
      </c>
      <c r="AG53" s="67" t="s">
        <v>373</v>
      </c>
      <c r="AH53" s="67" t="s">
        <v>374</v>
      </c>
      <c r="AI53" s="67"/>
      <c r="AJ53" s="67" t="s">
        <v>375</v>
      </c>
      <c r="AK53" s="67"/>
      <c r="AL53" s="67" t="s">
        <v>376</v>
      </c>
      <c r="AM53" s="67">
        <v>2</v>
      </c>
    </row>
    <row r="54" spans="2:39">
      <c r="B54" s="67" t="s">
        <v>416</v>
      </c>
      <c r="C54" s="67" t="s">
        <v>417</v>
      </c>
      <c r="D54" s="67" t="s">
        <v>345</v>
      </c>
      <c r="E54" s="67" t="s">
        <v>28</v>
      </c>
      <c r="F54" s="67" t="s">
        <v>172</v>
      </c>
      <c r="G54" s="67" t="s">
        <v>369</v>
      </c>
      <c r="H54" s="67">
        <v>2020</v>
      </c>
      <c r="I54" s="67">
        <v>0.39</v>
      </c>
      <c r="J54" s="67"/>
      <c r="K54" s="67"/>
      <c r="L54" s="67"/>
      <c r="M54" s="67"/>
      <c r="N54" s="67">
        <v>3.4866000000000001</v>
      </c>
      <c r="O54" s="67">
        <v>6.0106600000000003E-2</v>
      </c>
      <c r="P54" s="67">
        <v>9.3125</v>
      </c>
      <c r="Q54" s="67">
        <v>3.1536000000000002E-2</v>
      </c>
      <c r="R54" s="67">
        <v>0.98629999999999995</v>
      </c>
      <c r="S54" s="67">
        <v>1</v>
      </c>
      <c r="T54" s="67">
        <v>25</v>
      </c>
      <c r="U54" s="67">
        <v>0.2</v>
      </c>
      <c r="V54" s="67">
        <v>48</v>
      </c>
      <c r="W54" s="67">
        <v>1.7</v>
      </c>
      <c r="X54" s="67">
        <v>1</v>
      </c>
      <c r="Y54" s="67">
        <v>0.43</v>
      </c>
      <c r="Z54" s="67">
        <v>0.1</v>
      </c>
      <c r="AA54" s="67">
        <v>52</v>
      </c>
      <c r="AB54" s="67" t="s">
        <v>418</v>
      </c>
      <c r="AC54" s="67" t="s">
        <v>371</v>
      </c>
      <c r="AD54" s="67" t="s">
        <v>372</v>
      </c>
      <c r="AE54" s="67" t="s">
        <v>412</v>
      </c>
      <c r="AF54" s="67" t="s">
        <v>137</v>
      </c>
      <c r="AG54" s="67" t="s">
        <v>373</v>
      </c>
      <c r="AH54" s="67" t="s">
        <v>374</v>
      </c>
      <c r="AI54" s="67"/>
      <c r="AJ54" s="67" t="s">
        <v>375</v>
      </c>
      <c r="AK54" s="67">
        <v>0.98629999999999995</v>
      </c>
      <c r="AL54" s="67" t="s">
        <v>376</v>
      </c>
      <c r="AM54" s="67">
        <v>2</v>
      </c>
    </row>
    <row r="55" spans="2:39">
      <c r="B55" s="67"/>
      <c r="C55" s="67"/>
      <c r="D55" s="67"/>
      <c r="E55" s="67"/>
      <c r="F55" s="67" t="s">
        <v>172</v>
      </c>
      <c r="G55" s="67" t="s">
        <v>377</v>
      </c>
      <c r="H55" s="67"/>
      <c r="I55" s="67">
        <v>0.4</v>
      </c>
      <c r="J55" s="67"/>
      <c r="K55" s="67"/>
      <c r="L55" s="67"/>
      <c r="M55" s="67"/>
      <c r="N55" s="67">
        <v>3.382002</v>
      </c>
      <c r="O55" s="67">
        <v>6.0106600000000003E-2</v>
      </c>
      <c r="P55" s="67">
        <v>9.3125</v>
      </c>
      <c r="Q55" s="67"/>
      <c r="R55" s="67">
        <v>0.98629999999999995</v>
      </c>
      <c r="S55" s="67"/>
      <c r="T55" s="67">
        <v>25</v>
      </c>
      <c r="U55" s="67">
        <v>0.2</v>
      </c>
      <c r="V55" s="67">
        <v>48</v>
      </c>
      <c r="W55" s="67">
        <v>1.7</v>
      </c>
      <c r="X55" s="67">
        <v>1</v>
      </c>
      <c r="Y55" s="67">
        <v>0.43</v>
      </c>
      <c r="Z55" s="67">
        <v>0.1</v>
      </c>
      <c r="AA55" s="67">
        <v>52</v>
      </c>
      <c r="AB55" s="67" t="s">
        <v>418</v>
      </c>
      <c r="AC55" s="67" t="s">
        <v>371</v>
      </c>
      <c r="AD55" s="67" t="s">
        <v>372</v>
      </c>
      <c r="AE55" s="67" t="s">
        <v>412</v>
      </c>
      <c r="AF55" s="67" t="s">
        <v>137</v>
      </c>
      <c r="AG55" s="67" t="s">
        <v>373</v>
      </c>
      <c r="AH55" s="67" t="s">
        <v>374</v>
      </c>
      <c r="AI55" s="67"/>
      <c r="AJ55" s="67" t="s">
        <v>375</v>
      </c>
      <c r="AK55" s="67">
        <v>0.98629999999999995</v>
      </c>
      <c r="AL55" s="67" t="s">
        <v>376</v>
      </c>
      <c r="AM55" s="67">
        <v>2</v>
      </c>
    </row>
    <row r="56" spans="2:39">
      <c r="B56" s="67"/>
      <c r="C56" s="67"/>
      <c r="D56" s="67"/>
      <c r="E56" s="67"/>
      <c r="F56" s="67" t="s">
        <v>172</v>
      </c>
      <c r="G56" s="67" t="s">
        <v>378</v>
      </c>
      <c r="H56" s="67"/>
      <c r="I56" s="67">
        <v>0.41</v>
      </c>
      <c r="J56" s="67"/>
      <c r="K56" s="67"/>
      <c r="L56" s="67"/>
      <c r="M56" s="67"/>
      <c r="N56" s="67">
        <v>3.2425380000000001</v>
      </c>
      <c r="O56" s="67">
        <v>5.7702336E-2</v>
      </c>
      <c r="P56" s="67">
        <v>9.3125</v>
      </c>
      <c r="Q56" s="67"/>
      <c r="R56" s="67">
        <v>0.98629999999999995</v>
      </c>
      <c r="S56" s="67"/>
      <c r="T56" s="67">
        <v>25</v>
      </c>
      <c r="U56" s="67">
        <v>0.2</v>
      </c>
      <c r="V56" s="67">
        <v>48</v>
      </c>
      <c r="W56" s="67">
        <v>1.7</v>
      </c>
      <c r="X56" s="67">
        <v>1</v>
      </c>
      <c r="Y56" s="67">
        <v>0.43</v>
      </c>
      <c r="Z56" s="67">
        <v>0.1</v>
      </c>
      <c r="AA56" s="67">
        <v>52</v>
      </c>
      <c r="AB56" s="67" t="s">
        <v>418</v>
      </c>
      <c r="AC56" s="67" t="s">
        <v>371</v>
      </c>
      <c r="AD56" s="67" t="s">
        <v>372</v>
      </c>
      <c r="AE56" s="67" t="s">
        <v>412</v>
      </c>
      <c r="AF56" s="67" t="s">
        <v>137</v>
      </c>
      <c r="AG56" s="67" t="s">
        <v>373</v>
      </c>
      <c r="AH56" s="67" t="s">
        <v>374</v>
      </c>
      <c r="AI56" s="67"/>
      <c r="AJ56" s="67" t="s">
        <v>375</v>
      </c>
      <c r="AK56" s="67">
        <v>0.98629999999999995</v>
      </c>
      <c r="AL56" s="67" t="s">
        <v>376</v>
      </c>
      <c r="AM56" s="67">
        <v>2</v>
      </c>
    </row>
    <row r="57" spans="2:39">
      <c r="B57" s="67"/>
      <c r="C57" s="67"/>
      <c r="D57" s="67"/>
      <c r="E57" s="67"/>
      <c r="F57" s="67" t="s">
        <v>172</v>
      </c>
      <c r="G57" s="67" t="s">
        <v>379</v>
      </c>
      <c r="H57" s="67"/>
      <c r="I57" s="67">
        <v>0.43</v>
      </c>
      <c r="J57" s="67"/>
      <c r="K57" s="67"/>
      <c r="L57" s="67"/>
      <c r="M57" s="67"/>
      <c r="N57" s="67">
        <v>3.0682079999999998</v>
      </c>
      <c r="O57" s="67">
        <v>5.5298071999999997E-2</v>
      </c>
      <c r="P57" s="67">
        <v>9.3125</v>
      </c>
      <c r="Q57" s="67"/>
      <c r="R57" s="67">
        <v>0.98629999999999995</v>
      </c>
      <c r="S57" s="67"/>
      <c r="T57" s="67">
        <v>25</v>
      </c>
      <c r="U57" s="67">
        <v>0.2</v>
      </c>
      <c r="V57" s="67">
        <v>48</v>
      </c>
      <c r="W57" s="67">
        <v>1.7</v>
      </c>
      <c r="X57" s="67">
        <v>1</v>
      </c>
      <c r="Y57" s="67">
        <v>0.43</v>
      </c>
      <c r="Z57" s="67">
        <v>0.1</v>
      </c>
      <c r="AA57" s="67">
        <v>52</v>
      </c>
      <c r="AB57" s="67" t="s">
        <v>418</v>
      </c>
      <c r="AC57" s="67" t="s">
        <v>371</v>
      </c>
      <c r="AD57" s="67" t="s">
        <v>372</v>
      </c>
      <c r="AE57" s="67" t="s">
        <v>412</v>
      </c>
      <c r="AF57" s="67" t="s">
        <v>137</v>
      </c>
      <c r="AG57" s="67" t="s">
        <v>373</v>
      </c>
      <c r="AH57" s="67" t="s">
        <v>374</v>
      </c>
      <c r="AI57" s="67"/>
      <c r="AJ57" s="67" t="s">
        <v>375</v>
      </c>
      <c r="AK57" s="67">
        <v>0.98629999999999995</v>
      </c>
      <c r="AL57" s="67" t="s">
        <v>376</v>
      </c>
      <c r="AM57" s="67">
        <v>2</v>
      </c>
    </row>
  </sheetData>
  <pageMargins left="0.7" right="0.7" top="0.75" bottom="0.75" header="0.3" footer="0.3"/>
  <pageSetup paperSize="9" orientation="portrait" horizontalDpi="300" verticalDpi="300"/>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D59AB-D7AD-48CA-B817-21C4E9512B37}">
  <dimension ref="B1:AO138"/>
  <sheetViews>
    <sheetView workbookViewId="0">
      <selection activeCell="B15" sqref="B15"/>
    </sheetView>
  </sheetViews>
  <sheetFormatPr baseColWidth="10" defaultColWidth="8.796875" defaultRowHeight="15"/>
  <cols>
    <col min="1" max="1" width="8.796875" style="232"/>
    <col min="2" max="2" width="15.59765625" style="232" bestFit="1" customWidth="1"/>
    <col min="3" max="3" width="55.59765625" style="232" customWidth="1"/>
    <col min="4" max="4" width="17" style="232" customWidth="1"/>
    <col min="5" max="10" width="8.796875" style="232"/>
    <col min="11" max="11" width="23.796875" style="232" customWidth="1"/>
    <col min="12" max="21" width="8.796875" style="232"/>
    <col min="22" max="22" width="7.796875" style="232" customWidth="1"/>
    <col min="23" max="23" width="21.796875" style="232" customWidth="1"/>
    <col min="24" max="24" width="22.19921875" style="232" customWidth="1"/>
    <col min="25" max="25" width="20.19921875" style="232" customWidth="1"/>
    <col min="26" max="26" width="19.796875" style="232" customWidth="1"/>
    <col min="27" max="27" width="21.796875" style="232" customWidth="1"/>
    <col min="28" max="28" width="12.59765625" style="232" customWidth="1"/>
    <col min="29" max="16384" width="8.796875" style="232"/>
  </cols>
  <sheetData>
    <row r="1" spans="2:41">
      <c r="W1" s="232" t="s">
        <v>571</v>
      </c>
      <c r="X1" s="232" t="s">
        <v>572</v>
      </c>
      <c r="Y1" s="232" t="s">
        <v>573</v>
      </c>
      <c r="Z1" s="232" t="s">
        <v>574</v>
      </c>
      <c r="AA1" s="232" t="s">
        <v>575</v>
      </c>
    </row>
    <row r="2" spans="2:41">
      <c r="B2" s="67" t="s">
        <v>2</v>
      </c>
      <c r="C2" s="67" t="s">
        <v>3</v>
      </c>
      <c r="D2" s="67" t="s">
        <v>5</v>
      </c>
      <c r="E2" s="67" t="s">
        <v>6</v>
      </c>
      <c r="F2" s="67" t="s">
        <v>171</v>
      </c>
      <c r="G2" s="67" t="s">
        <v>348</v>
      </c>
      <c r="H2" s="67" t="s">
        <v>341</v>
      </c>
      <c r="I2" s="67" t="s">
        <v>7</v>
      </c>
      <c r="J2" s="67" t="s">
        <v>342</v>
      </c>
      <c r="K2" s="67" t="s">
        <v>343</v>
      </c>
      <c r="L2" s="67" t="s">
        <v>2226</v>
      </c>
      <c r="M2" s="67" t="s">
        <v>8</v>
      </c>
      <c r="N2" s="67" t="s">
        <v>10</v>
      </c>
      <c r="O2" s="67" t="s">
        <v>337</v>
      </c>
      <c r="P2" s="67" t="s">
        <v>17</v>
      </c>
      <c r="Q2" s="67" t="s">
        <v>18</v>
      </c>
      <c r="R2" s="67" t="s">
        <v>19</v>
      </c>
      <c r="S2" s="67" t="s">
        <v>20</v>
      </c>
      <c r="T2" s="67" t="s">
        <v>21</v>
      </c>
      <c r="U2" s="67" t="s">
        <v>39</v>
      </c>
      <c r="V2" s="67" t="s">
        <v>344</v>
      </c>
      <c r="W2" s="67" t="s">
        <v>349</v>
      </c>
      <c r="X2" s="67" t="s">
        <v>2227</v>
      </c>
      <c r="Y2" s="67" t="s">
        <v>351</v>
      </c>
      <c r="Z2" s="67" t="s">
        <v>352</v>
      </c>
      <c r="AA2" s="67" t="s">
        <v>353</v>
      </c>
      <c r="AB2" s="67" t="s">
        <v>354</v>
      </c>
      <c r="AC2" s="67" t="s">
        <v>355</v>
      </c>
      <c r="AD2" s="67" t="s">
        <v>356</v>
      </c>
      <c r="AE2" s="67" t="s">
        <v>357</v>
      </c>
      <c r="AF2" s="67" t="s">
        <v>358</v>
      </c>
      <c r="AG2" s="67" t="s">
        <v>359</v>
      </c>
      <c r="AH2" s="67" t="s">
        <v>360</v>
      </c>
      <c r="AI2" s="67" t="s">
        <v>361</v>
      </c>
      <c r="AJ2" s="67" t="s">
        <v>362</v>
      </c>
      <c r="AK2" s="67" t="s">
        <v>363</v>
      </c>
      <c r="AL2" s="67" t="s">
        <v>364</v>
      </c>
      <c r="AM2" s="67" t="s">
        <v>365</v>
      </c>
      <c r="AN2" s="67" t="s">
        <v>366</v>
      </c>
      <c r="AO2" s="67" t="s">
        <v>350</v>
      </c>
    </row>
    <row r="3" spans="2:41">
      <c r="B3" s="67" t="s">
        <v>419</v>
      </c>
      <c r="C3" s="67" t="s">
        <v>420</v>
      </c>
      <c r="D3" s="67" t="s">
        <v>31</v>
      </c>
      <c r="E3" s="67" t="s">
        <v>28</v>
      </c>
      <c r="F3" s="67" t="s">
        <v>172</v>
      </c>
      <c r="G3" s="67" t="s">
        <v>369</v>
      </c>
      <c r="H3" s="67">
        <v>2020</v>
      </c>
      <c r="I3" s="67">
        <v>0.44</v>
      </c>
      <c r="J3" s="67"/>
      <c r="K3" s="67"/>
      <c r="L3" s="67"/>
      <c r="M3" s="67">
        <v>1.3333333333333299</v>
      </c>
      <c r="N3" s="67">
        <v>0.15</v>
      </c>
      <c r="O3" s="67">
        <v>14.378500000000001</v>
      </c>
      <c r="P3" s="67">
        <v>0.23467499999999999</v>
      </c>
      <c r="Q3" s="67">
        <v>6.1048611111111102</v>
      </c>
      <c r="R3" s="67">
        <v>3.1536000000000002E-2</v>
      </c>
      <c r="S3" s="67">
        <v>0.95</v>
      </c>
      <c r="T3" s="67">
        <v>1</v>
      </c>
      <c r="U3" s="67">
        <v>25</v>
      </c>
      <c r="V3" s="67">
        <v>4.5</v>
      </c>
      <c r="W3" s="67">
        <v>38</v>
      </c>
      <c r="X3" s="67">
        <v>1.5</v>
      </c>
      <c r="Y3" s="67">
        <v>0.8</v>
      </c>
      <c r="Z3" s="67">
        <v>8.1000000000000192</v>
      </c>
      <c r="AA3" s="67"/>
      <c r="AB3" s="67">
        <v>1</v>
      </c>
      <c r="AC3" s="67" t="s">
        <v>421</v>
      </c>
      <c r="AD3" s="67" t="s">
        <v>64</v>
      </c>
      <c r="AE3" s="67" t="s">
        <v>422</v>
      </c>
      <c r="AF3" s="67" t="s">
        <v>129</v>
      </c>
      <c r="AG3" s="67" t="s">
        <v>134</v>
      </c>
      <c r="AH3" s="67" t="s">
        <v>423</v>
      </c>
      <c r="AI3" s="67" t="s">
        <v>424</v>
      </c>
      <c r="AJ3" s="67"/>
      <c r="AK3" s="67" t="s">
        <v>425</v>
      </c>
      <c r="AL3" s="67">
        <v>0.95</v>
      </c>
      <c r="AM3" s="67" t="s">
        <v>426</v>
      </c>
      <c r="AN3" s="67">
        <v>1</v>
      </c>
      <c r="AO3" s="67">
        <f>Table11[[#This Row],[*EMISSIONS~ELCCH4]]/25</f>
        <v>0.06</v>
      </c>
    </row>
    <row r="4" spans="2:41">
      <c r="B4" s="67"/>
      <c r="C4" s="67"/>
      <c r="D4" s="67"/>
      <c r="E4" s="67" t="s">
        <v>32</v>
      </c>
      <c r="F4" s="67" t="s">
        <v>172</v>
      </c>
      <c r="G4" s="67" t="s">
        <v>377</v>
      </c>
      <c r="H4" s="67"/>
      <c r="I4" s="67">
        <v>0.46</v>
      </c>
      <c r="J4" s="67"/>
      <c r="K4" s="67"/>
      <c r="L4" s="67"/>
      <c r="M4" s="67">
        <v>1.19047619047619</v>
      </c>
      <c r="N4" s="67">
        <v>0.15</v>
      </c>
      <c r="O4" s="67">
        <v>14.154999999999999</v>
      </c>
      <c r="P4" s="67">
        <v>0.23094999999999999</v>
      </c>
      <c r="Q4" s="67">
        <v>6.00138888888889</v>
      </c>
      <c r="R4" s="67"/>
      <c r="S4" s="67">
        <v>0.95</v>
      </c>
      <c r="T4" s="67"/>
      <c r="U4" s="67">
        <v>25</v>
      </c>
      <c r="V4" s="67">
        <v>4.5</v>
      </c>
      <c r="W4" s="67">
        <v>35</v>
      </c>
      <c r="X4" s="67">
        <v>1.5</v>
      </c>
      <c r="Y4" s="67">
        <v>0.8</v>
      </c>
      <c r="Z4" s="67">
        <v>8.1000000000000192</v>
      </c>
      <c r="AA4" s="67"/>
      <c r="AB4" s="67">
        <v>1</v>
      </c>
      <c r="AC4" s="67" t="s">
        <v>421</v>
      </c>
      <c r="AD4" s="67" t="s">
        <v>64</v>
      </c>
      <c r="AE4" s="67" t="s">
        <v>422</v>
      </c>
      <c r="AF4" s="67" t="s">
        <v>129</v>
      </c>
      <c r="AG4" s="67" t="s">
        <v>134</v>
      </c>
      <c r="AH4" s="67" t="s">
        <v>423</v>
      </c>
      <c r="AI4" s="67" t="s">
        <v>424</v>
      </c>
      <c r="AJ4" s="67"/>
      <c r="AK4" s="67" t="s">
        <v>425</v>
      </c>
      <c r="AL4" s="67">
        <v>0.95</v>
      </c>
      <c r="AM4" s="67" t="s">
        <v>426</v>
      </c>
      <c r="AN4" s="67">
        <v>1</v>
      </c>
      <c r="AO4" s="67">
        <f>Table11[[#This Row],[*EMISSIONS~ELCCH4]]/25</f>
        <v>0.06</v>
      </c>
    </row>
    <row r="5" spans="2:41">
      <c r="B5" s="67"/>
      <c r="C5" s="67"/>
      <c r="D5" s="67"/>
      <c r="E5" s="67"/>
      <c r="F5" s="67" t="s">
        <v>172</v>
      </c>
      <c r="G5" s="67" t="s">
        <v>378</v>
      </c>
      <c r="H5" s="67"/>
      <c r="I5" s="67">
        <v>0.52</v>
      </c>
      <c r="J5" s="67"/>
      <c r="K5" s="67"/>
      <c r="L5" s="67"/>
      <c r="M5" s="67">
        <v>0.99009900990098998</v>
      </c>
      <c r="N5" s="67">
        <v>0.15</v>
      </c>
      <c r="O5" s="67">
        <v>13.8605383866804</v>
      </c>
      <c r="P5" s="67">
        <v>0.22614562630899601</v>
      </c>
      <c r="Q5" s="67">
        <v>5.8765440528323403</v>
      </c>
      <c r="R5" s="67"/>
      <c r="S5" s="67">
        <v>0.95</v>
      </c>
      <c r="T5" s="67"/>
      <c r="U5" s="67">
        <v>25</v>
      </c>
      <c r="V5" s="67">
        <v>4.5</v>
      </c>
      <c r="W5" s="67">
        <v>35</v>
      </c>
      <c r="X5" s="67">
        <v>1.5</v>
      </c>
      <c r="Y5" s="67">
        <v>0.8</v>
      </c>
      <c r="Z5" s="67">
        <v>8.1000000000000192</v>
      </c>
      <c r="AA5" s="67"/>
      <c r="AB5" s="67">
        <v>1</v>
      </c>
      <c r="AC5" s="67" t="s">
        <v>421</v>
      </c>
      <c r="AD5" s="67" t="s">
        <v>64</v>
      </c>
      <c r="AE5" s="67" t="s">
        <v>422</v>
      </c>
      <c r="AF5" s="67" t="s">
        <v>129</v>
      </c>
      <c r="AG5" s="67" t="s">
        <v>134</v>
      </c>
      <c r="AH5" s="67" t="s">
        <v>423</v>
      </c>
      <c r="AI5" s="67" t="s">
        <v>424</v>
      </c>
      <c r="AJ5" s="67"/>
      <c r="AK5" s="67" t="s">
        <v>425</v>
      </c>
      <c r="AL5" s="67">
        <v>0.95</v>
      </c>
      <c r="AM5" s="67" t="s">
        <v>426</v>
      </c>
      <c r="AN5" s="67">
        <v>1</v>
      </c>
      <c r="AO5" s="67">
        <f>Table11[[#This Row],[*EMISSIONS~ELCCH4]]/25</f>
        <v>0.06</v>
      </c>
    </row>
    <row r="6" spans="2:41">
      <c r="B6" s="67"/>
      <c r="C6" s="67"/>
      <c r="D6" s="67"/>
      <c r="E6" s="67"/>
      <c r="F6" s="67" t="s">
        <v>172</v>
      </c>
      <c r="G6" s="67" t="s">
        <v>379</v>
      </c>
      <c r="H6" s="67"/>
      <c r="I6" s="67">
        <v>0.52</v>
      </c>
      <c r="J6" s="67"/>
      <c r="K6" s="67"/>
      <c r="L6" s="67"/>
      <c r="M6" s="67">
        <v>0.99009900990098998</v>
      </c>
      <c r="N6" s="67">
        <v>0.15</v>
      </c>
      <c r="O6" s="67">
        <v>13.2898644836587</v>
      </c>
      <c r="P6" s="67">
        <v>0.216834631049168</v>
      </c>
      <c r="Q6" s="67">
        <v>5.6345916670482801</v>
      </c>
      <c r="R6" s="67"/>
      <c r="S6" s="67">
        <v>0.95</v>
      </c>
      <c r="T6" s="67"/>
      <c r="U6" s="67">
        <v>25</v>
      </c>
      <c r="V6" s="67">
        <v>4.5</v>
      </c>
      <c r="W6" s="67">
        <v>35</v>
      </c>
      <c r="X6" s="67">
        <v>1.5</v>
      </c>
      <c r="Y6" s="67">
        <v>0.8</v>
      </c>
      <c r="Z6" s="67">
        <v>8.1000000000000192</v>
      </c>
      <c r="AA6" s="67"/>
      <c r="AB6" s="67">
        <v>1</v>
      </c>
      <c r="AC6" s="67" t="s">
        <v>421</v>
      </c>
      <c r="AD6" s="67" t="s">
        <v>64</v>
      </c>
      <c r="AE6" s="67" t="s">
        <v>422</v>
      </c>
      <c r="AF6" s="67" t="s">
        <v>129</v>
      </c>
      <c r="AG6" s="67" t="s">
        <v>134</v>
      </c>
      <c r="AH6" s="67" t="s">
        <v>423</v>
      </c>
      <c r="AI6" s="67" t="s">
        <v>424</v>
      </c>
      <c r="AJ6" s="67"/>
      <c r="AK6" s="67" t="s">
        <v>425</v>
      </c>
      <c r="AL6" s="67">
        <v>0.95</v>
      </c>
      <c r="AM6" s="67" t="s">
        <v>426</v>
      </c>
      <c r="AN6" s="67">
        <v>1</v>
      </c>
      <c r="AO6" s="67">
        <f>Table11[[#This Row],[*EMISSIONS~ELCCH4]]/25</f>
        <v>0.06</v>
      </c>
    </row>
    <row r="7" spans="2:41">
      <c r="B7" s="67" t="s">
        <v>427</v>
      </c>
      <c r="C7" s="67" t="s">
        <v>428</v>
      </c>
      <c r="D7" s="67" t="s">
        <v>345</v>
      </c>
      <c r="E7" s="67" t="s">
        <v>28</v>
      </c>
      <c r="F7" s="67" t="s">
        <v>172</v>
      </c>
      <c r="G7" s="67" t="s">
        <v>369</v>
      </c>
      <c r="H7" s="67">
        <v>2020</v>
      </c>
      <c r="I7" s="67">
        <v>0.28000000000000003</v>
      </c>
      <c r="J7" s="67"/>
      <c r="K7" s="67"/>
      <c r="L7" s="67">
        <v>1.6666666666666701</v>
      </c>
      <c r="M7" s="67"/>
      <c r="N7" s="67"/>
      <c r="O7" s="67">
        <v>8.94</v>
      </c>
      <c r="P7" s="67"/>
      <c r="Q7" s="67">
        <v>31.0416666666667</v>
      </c>
      <c r="R7" s="67">
        <v>3.1536000000000002E-2</v>
      </c>
      <c r="S7" s="67">
        <v>0.95</v>
      </c>
      <c r="T7" s="67">
        <v>1</v>
      </c>
      <c r="U7" s="67">
        <v>15</v>
      </c>
      <c r="V7" s="67">
        <v>0.5</v>
      </c>
      <c r="W7" s="67">
        <v>10</v>
      </c>
      <c r="X7" s="67">
        <v>6</v>
      </c>
      <c r="Y7" s="67"/>
      <c r="Z7" s="67">
        <v>270</v>
      </c>
      <c r="AA7" s="67"/>
      <c r="AB7" s="67">
        <v>9</v>
      </c>
      <c r="AC7" s="67" t="s">
        <v>429</v>
      </c>
      <c r="AD7" s="67" t="s">
        <v>64</v>
      </c>
      <c r="AE7" s="67" t="s">
        <v>422</v>
      </c>
      <c r="AF7" s="67" t="s">
        <v>412</v>
      </c>
      <c r="AG7" s="67" t="s">
        <v>137</v>
      </c>
      <c r="AH7" s="67" t="s">
        <v>430</v>
      </c>
      <c r="AI7" s="67" t="s">
        <v>424</v>
      </c>
      <c r="AJ7" s="67"/>
      <c r="AK7" s="67" t="s">
        <v>431</v>
      </c>
      <c r="AL7" s="67">
        <v>0.95</v>
      </c>
      <c r="AM7" s="67" t="s">
        <v>426</v>
      </c>
      <c r="AN7" s="67">
        <v>1</v>
      </c>
      <c r="AO7" s="67">
        <f>Table11[[#This Row],[*EMISSIONS~ELCCH4]]/25</f>
        <v>0.24</v>
      </c>
    </row>
    <row r="8" spans="2:41">
      <c r="B8" s="67"/>
      <c r="C8" s="67"/>
      <c r="D8" s="67"/>
      <c r="E8" s="67" t="s">
        <v>32</v>
      </c>
      <c r="F8" s="67" t="s">
        <v>172</v>
      </c>
      <c r="G8" s="67" t="s">
        <v>377</v>
      </c>
      <c r="H8" s="67"/>
      <c r="I8" s="67">
        <v>0.28000000000000003</v>
      </c>
      <c r="J8" s="67"/>
      <c r="K8" s="67"/>
      <c r="L8" s="67">
        <v>1.6666666666666701</v>
      </c>
      <c r="M8" s="67"/>
      <c r="N8" s="67"/>
      <c r="O8" s="67">
        <v>8.94</v>
      </c>
      <c r="P8" s="67"/>
      <c r="Q8" s="67">
        <v>31.0416666666667</v>
      </c>
      <c r="R8" s="67"/>
      <c r="S8" s="67">
        <v>0.95</v>
      </c>
      <c r="T8" s="67"/>
      <c r="U8" s="67">
        <v>15</v>
      </c>
      <c r="V8" s="67">
        <v>0.5</v>
      </c>
      <c r="W8" s="67">
        <v>10</v>
      </c>
      <c r="X8" s="67">
        <v>6</v>
      </c>
      <c r="Y8" s="67"/>
      <c r="Z8" s="67">
        <v>270</v>
      </c>
      <c r="AA8" s="67"/>
      <c r="AB8" s="67">
        <v>9</v>
      </c>
      <c r="AC8" s="67" t="s">
        <v>429</v>
      </c>
      <c r="AD8" s="67" t="s">
        <v>64</v>
      </c>
      <c r="AE8" s="67" t="s">
        <v>422</v>
      </c>
      <c r="AF8" s="67" t="s">
        <v>412</v>
      </c>
      <c r="AG8" s="67" t="s">
        <v>137</v>
      </c>
      <c r="AH8" s="67" t="s">
        <v>430</v>
      </c>
      <c r="AI8" s="67" t="s">
        <v>424</v>
      </c>
      <c r="AJ8" s="67"/>
      <c r="AK8" s="67" t="s">
        <v>431</v>
      </c>
      <c r="AL8" s="67">
        <v>0.95</v>
      </c>
      <c r="AM8" s="67" t="s">
        <v>426</v>
      </c>
      <c r="AN8" s="67">
        <v>1</v>
      </c>
      <c r="AO8" s="67">
        <f>Table11[[#This Row],[*EMISSIONS~ELCCH4]]/25</f>
        <v>0.24</v>
      </c>
    </row>
    <row r="9" spans="2:41">
      <c r="B9" s="67"/>
      <c r="C9" s="67"/>
      <c r="D9" s="67"/>
      <c r="E9" s="67"/>
      <c r="F9" s="67" t="s">
        <v>172</v>
      </c>
      <c r="G9" s="67" t="s">
        <v>378</v>
      </c>
      <c r="H9" s="67"/>
      <c r="I9" s="67">
        <v>0.28000000000000003</v>
      </c>
      <c r="J9" s="67"/>
      <c r="K9" s="67"/>
      <c r="L9" s="67">
        <v>1.6666666666666701</v>
      </c>
      <c r="M9" s="67"/>
      <c r="N9" s="67"/>
      <c r="O9" s="67">
        <v>8.1950000000000003</v>
      </c>
      <c r="P9" s="67"/>
      <c r="Q9" s="67">
        <v>28.9722222222222</v>
      </c>
      <c r="R9" s="67"/>
      <c r="S9" s="67">
        <v>0.95</v>
      </c>
      <c r="T9" s="67"/>
      <c r="U9" s="67">
        <v>15</v>
      </c>
      <c r="V9" s="67">
        <v>0.5</v>
      </c>
      <c r="W9" s="67">
        <v>10</v>
      </c>
      <c r="X9" s="67">
        <v>6</v>
      </c>
      <c r="Y9" s="67"/>
      <c r="Z9" s="67">
        <v>270</v>
      </c>
      <c r="AA9" s="67"/>
      <c r="AB9" s="67">
        <v>9</v>
      </c>
      <c r="AC9" s="67" t="s">
        <v>429</v>
      </c>
      <c r="AD9" s="67" t="s">
        <v>64</v>
      </c>
      <c r="AE9" s="67" t="s">
        <v>422</v>
      </c>
      <c r="AF9" s="67" t="s">
        <v>412</v>
      </c>
      <c r="AG9" s="67" t="s">
        <v>137</v>
      </c>
      <c r="AH9" s="67" t="s">
        <v>430</v>
      </c>
      <c r="AI9" s="67" t="s">
        <v>424</v>
      </c>
      <c r="AJ9" s="67"/>
      <c r="AK9" s="67" t="s">
        <v>431</v>
      </c>
      <c r="AL9" s="67">
        <v>0.95</v>
      </c>
      <c r="AM9" s="67" t="s">
        <v>426</v>
      </c>
      <c r="AN9" s="67">
        <v>1</v>
      </c>
      <c r="AO9" s="67">
        <f>Table11[[#This Row],[*EMISSIONS~ELCCH4]]/25</f>
        <v>0.24</v>
      </c>
    </row>
    <row r="10" spans="2:41">
      <c r="B10" s="67"/>
      <c r="C10" s="67"/>
      <c r="D10" s="67"/>
      <c r="E10" s="67"/>
      <c r="F10" s="67" t="s">
        <v>172</v>
      </c>
      <c r="G10" s="67" t="s">
        <v>379</v>
      </c>
      <c r="H10" s="67"/>
      <c r="I10" s="67">
        <v>0.28000000000000003</v>
      </c>
      <c r="J10" s="67"/>
      <c r="K10" s="67"/>
      <c r="L10" s="67">
        <v>1.6666666666666701</v>
      </c>
      <c r="M10" s="67"/>
      <c r="N10" s="67"/>
      <c r="O10" s="67">
        <v>7.45</v>
      </c>
      <c r="P10" s="67"/>
      <c r="Q10" s="67">
        <v>26.9027777777778</v>
      </c>
      <c r="R10" s="67"/>
      <c r="S10" s="67">
        <v>0.95</v>
      </c>
      <c r="T10" s="67"/>
      <c r="U10" s="67">
        <v>15</v>
      </c>
      <c r="V10" s="67">
        <v>0.5</v>
      </c>
      <c r="W10" s="67">
        <v>10</v>
      </c>
      <c r="X10" s="67">
        <v>6</v>
      </c>
      <c r="Y10" s="67"/>
      <c r="Z10" s="67">
        <v>270</v>
      </c>
      <c r="AA10" s="67"/>
      <c r="AB10" s="67">
        <v>9</v>
      </c>
      <c r="AC10" s="67" t="s">
        <v>429</v>
      </c>
      <c r="AD10" s="67" t="s">
        <v>64</v>
      </c>
      <c r="AE10" s="67" t="s">
        <v>422</v>
      </c>
      <c r="AF10" s="67" t="s">
        <v>412</v>
      </c>
      <c r="AG10" s="67" t="s">
        <v>137</v>
      </c>
      <c r="AH10" s="67" t="s">
        <v>430</v>
      </c>
      <c r="AI10" s="67" t="s">
        <v>424</v>
      </c>
      <c r="AJ10" s="67"/>
      <c r="AK10" s="67" t="s">
        <v>431</v>
      </c>
      <c r="AL10" s="67">
        <v>0.95</v>
      </c>
      <c r="AM10" s="67" t="s">
        <v>426</v>
      </c>
      <c r="AN10" s="67">
        <v>1</v>
      </c>
      <c r="AO10" s="67">
        <f>Table11[[#This Row],[*EMISSIONS~ELCCH4]]/25</f>
        <v>0.24</v>
      </c>
    </row>
    <row r="11" spans="2:41">
      <c r="B11" s="67" t="s">
        <v>432</v>
      </c>
      <c r="C11" s="67" t="s">
        <v>433</v>
      </c>
      <c r="D11" s="67" t="s">
        <v>345</v>
      </c>
      <c r="E11" s="67" t="s">
        <v>28</v>
      </c>
      <c r="F11" s="67" t="s">
        <v>172</v>
      </c>
      <c r="G11" s="67" t="s">
        <v>369</v>
      </c>
      <c r="H11" s="67">
        <v>2020</v>
      </c>
      <c r="I11" s="67">
        <v>0.34</v>
      </c>
      <c r="J11" s="67"/>
      <c r="K11" s="67"/>
      <c r="L11" s="67">
        <v>1.40845070422535</v>
      </c>
      <c r="M11" s="67"/>
      <c r="N11" s="67"/>
      <c r="O11" s="67">
        <v>5.5875000000000004</v>
      </c>
      <c r="P11" s="67">
        <v>0.14899999999999999</v>
      </c>
      <c r="Q11" s="67">
        <v>11.3819444444444</v>
      </c>
      <c r="R11" s="67">
        <v>3.1536000000000002E-2</v>
      </c>
      <c r="S11" s="67">
        <v>0.98</v>
      </c>
      <c r="T11" s="67">
        <v>1</v>
      </c>
      <c r="U11" s="67">
        <v>25</v>
      </c>
      <c r="V11" s="67">
        <v>1.5</v>
      </c>
      <c r="W11" s="67">
        <v>20</v>
      </c>
      <c r="X11" s="67">
        <v>1.5</v>
      </c>
      <c r="Y11" s="67">
        <v>1</v>
      </c>
      <c r="Z11" s="67">
        <v>270</v>
      </c>
      <c r="AA11" s="67"/>
      <c r="AB11" s="67">
        <v>8</v>
      </c>
      <c r="AC11" s="67" t="s">
        <v>434</v>
      </c>
      <c r="AD11" s="67" t="s">
        <v>64</v>
      </c>
      <c r="AE11" s="67" t="s">
        <v>422</v>
      </c>
      <c r="AF11" s="67" t="s">
        <v>412</v>
      </c>
      <c r="AG11" s="67" t="s">
        <v>137</v>
      </c>
      <c r="AH11" s="67" t="s">
        <v>430</v>
      </c>
      <c r="AI11" s="67" t="s">
        <v>424</v>
      </c>
      <c r="AJ11" s="67"/>
      <c r="AK11" s="67" t="s">
        <v>431</v>
      </c>
      <c r="AL11" s="67">
        <v>0.98</v>
      </c>
      <c r="AM11" s="67" t="s">
        <v>426</v>
      </c>
      <c r="AN11" s="67">
        <v>2</v>
      </c>
      <c r="AO11" s="67">
        <f>Table11[[#This Row],[*EMISSIONS~ELCCH4]]/25</f>
        <v>0.06</v>
      </c>
    </row>
    <row r="12" spans="2:41">
      <c r="B12" s="67"/>
      <c r="C12" s="67"/>
      <c r="D12" s="67"/>
      <c r="E12" s="67" t="s">
        <v>32</v>
      </c>
      <c r="F12" s="67" t="s">
        <v>172</v>
      </c>
      <c r="G12" s="67" t="s">
        <v>377</v>
      </c>
      <c r="H12" s="67"/>
      <c r="I12" s="67">
        <v>0.35</v>
      </c>
      <c r="J12" s="67"/>
      <c r="K12" s="67"/>
      <c r="L12" s="67">
        <v>1.3698630136986301</v>
      </c>
      <c r="M12" s="67"/>
      <c r="N12" s="67"/>
      <c r="O12" s="67">
        <v>5.4385000000000003</v>
      </c>
      <c r="P12" s="67">
        <v>0.14527499999999999</v>
      </c>
      <c r="Q12" s="67">
        <v>11.175000000000001</v>
      </c>
      <c r="R12" s="67"/>
      <c r="S12" s="67">
        <v>0.98</v>
      </c>
      <c r="T12" s="67"/>
      <c r="U12" s="67">
        <v>25</v>
      </c>
      <c r="V12" s="67">
        <v>1.5</v>
      </c>
      <c r="W12" s="67">
        <v>15</v>
      </c>
      <c r="X12" s="67">
        <v>1.5</v>
      </c>
      <c r="Y12" s="67">
        <v>1</v>
      </c>
      <c r="Z12" s="67">
        <v>270</v>
      </c>
      <c r="AA12" s="67"/>
      <c r="AB12" s="67">
        <v>8</v>
      </c>
      <c r="AC12" s="67" t="s">
        <v>434</v>
      </c>
      <c r="AD12" s="67" t="s">
        <v>64</v>
      </c>
      <c r="AE12" s="67" t="s">
        <v>422</v>
      </c>
      <c r="AF12" s="67" t="s">
        <v>412</v>
      </c>
      <c r="AG12" s="67" t="s">
        <v>137</v>
      </c>
      <c r="AH12" s="67" t="s">
        <v>430</v>
      </c>
      <c r="AI12" s="67" t="s">
        <v>424</v>
      </c>
      <c r="AJ12" s="67"/>
      <c r="AK12" s="67" t="s">
        <v>431</v>
      </c>
      <c r="AL12" s="67">
        <v>0.98</v>
      </c>
      <c r="AM12" s="67" t="s">
        <v>426</v>
      </c>
      <c r="AN12" s="67">
        <v>2</v>
      </c>
      <c r="AO12" s="67">
        <f>Table11[[#This Row],[*EMISSIONS~ELCCH4]]/25</f>
        <v>0.06</v>
      </c>
    </row>
    <row r="13" spans="2:41">
      <c r="B13" s="67"/>
      <c r="C13" s="67"/>
      <c r="D13" s="67"/>
      <c r="E13" s="67"/>
      <c r="F13" s="67" t="s">
        <v>172</v>
      </c>
      <c r="G13" s="67" t="s">
        <v>378</v>
      </c>
      <c r="H13" s="67"/>
      <c r="I13" s="67">
        <v>0.37</v>
      </c>
      <c r="J13" s="67"/>
      <c r="K13" s="67"/>
      <c r="L13" s="67">
        <v>1.25</v>
      </c>
      <c r="M13" s="67"/>
      <c r="N13" s="67"/>
      <c r="O13" s="67">
        <v>5.2149999999999999</v>
      </c>
      <c r="P13" s="67">
        <v>0.13857</v>
      </c>
      <c r="Q13" s="67">
        <v>10.554166666666699</v>
      </c>
      <c r="R13" s="67"/>
      <c r="S13" s="67">
        <v>0.98</v>
      </c>
      <c r="T13" s="67"/>
      <c r="U13" s="67">
        <v>25</v>
      </c>
      <c r="V13" s="67">
        <v>1.5</v>
      </c>
      <c r="W13" s="67">
        <v>10</v>
      </c>
      <c r="X13" s="67">
        <v>1.5</v>
      </c>
      <c r="Y13" s="67">
        <v>1</v>
      </c>
      <c r="Z13" s="67">
        <v>270</v>
      </c>
      <c r="AA13" s="67"/>
      <c r="AB13" s="67">
        <v>8</v>
      </c>
      <c r="AC13" s="67" t="s">
        <v>434</v>
      </c>
      <c r="AD13" s="67" t="s">
        <v>64</v>
      </c>
      <c r="AE13" s="67" t="s">
        <v>422</v>
      </c>
      <c r="AF13" s="67" t="s">
        <v>412</v>
      </c>
      <c r="AG13" s="67" t="s">
        <v>137</v>
      </c>
      <c r="AH13" s="67" t="s">
        <v>430</v>
      </c>
      <c r="AI13" s="67" t="s">
        <v>424</v>
      </c>
      <c r="AJ13" s="67"/>
      <c r="AK13" s="67" t="s">
        <v>431</v>
      </c>
      <c r="AL13" s="67">
        <v>0.98</v>
      </c>
      <c r="AM13" s="67" t="s">
        <v>426</v>
      </c>
      <c r="AN13" s="67">
        <v>2</v>
      </c>
      <c r="AO13" s="67">
        <f>Table11[[#This Row],[*EMISSIONS~ELCCH4]]/25</f>
        <v>0.06</v>
      </c>
    </row>
    <row r="14" spans="2:41">
      <c r="B14" s="67"/>
      <c r="C14" s="67"/>
      <c r="D14" s="67"/>
      <c r="E14" s="67"/>
      <c r="F14" s="67" t="s">
        <v>172</v>
      </c>
      <c r="G14" s="67" t="s">
        <v>379</v>
      </c>
      <c r="H14" s="67"/>
      <c r="I14" s="67">
        <v>0.38</v>
      </c>
      <c r="J14" s="67"/>
      <c r="K14" s="67"/>
      <c r="L14" s="67">
        <v>1.25</v>
      </c>
      <c r="M14" s="67"/>
      <c r="N14" s="67"/>
      <c r="O14" s="67">
        <v>5.0659999999999998</v>
      </c>
      <c r="P14" s="67">
        <v>0.1341</v>
      </c>
      <c r="Q14" s="67">
        <v>9.5194444444444404</v>
      </c>
      <c r="R14" s="67"/>
      <c r="S14" s="67">
        <v>0.98</v>
      </c>
      <c r="T14" s="67"/>
      <c r="U14" s="67">
        <v>25</v>
      </c>
      <c r="V14" s="67">
        <v>1.5</v>
      </c>
      <c r="W14" s="67">
        <v>10</v>
      </c>
      <c r="X14" s="67">
        <v>1.5</v>
      </c>
      <c r="Y14" s="67">
        <v>1</v>
      </c>
      <c r="Z14" s="67">
        <v>270</v>
      </c>
      <c r="AA14" s="67"/>
      <c r="AB14" s="67">
        <v>8</v>
      </c>
      <c r="AC14" s="67" t="s">
        <v>434</v>
      </c>
      <c r="AD14" s="67" t="s">
        <v>64</v>
      </c>
      <c r="AE14" s="67" t="s">
        <v>422</v>
      </c>
      <c r="AF14" s="67" t="s">
        <v>412</v>
      </c>
      <c r="AG14" s="67" t="s">
        <v>137</v>
      </c>
      <c r="AH14" s="67" t="s">
        <v>430</v>
      </c>
      <c r="AI14" s="67" t="s">
        <v>424</v>
      </c>
      <c r="AJ14" s="67"/>
      <c r="AK14" s="67" t="s">
        <v>431</v>
      </c>
      <c r="AL14" s="67">
        <v>0.98</v>
      </c>
      <c r="AM14" s="67" t="s">
        <v>426</v>
      </c>
      <c r="AN14" s="67">
        <v>2</v>
      </c>
      <c r="AO14" s="67">
        <f>Table11[[#This Row],[*EMISSIONS~ELCCH4]]/25</f>
        <v>0.06</v>
      </c>
    </row>
    <row r="15" spans="2:41">
      <c r="B15" s="67" t="s">
        <v>435</v>
      </c>
      <c r="C15" s="67" t="s">
        <v>436</v>
      </c>
      <c r="D15" s="67" t="s">
        <v>345</v>
      </c>
      <c r="E15" s="67" t="s">
        <v>28</v>
      </c>
      <c r="F15" s="67" t="s">
        <v>172</v>
      </c>
      <c r="G15" s="67" t="s">
        <v>369</v>
      </c>
      <c r="H15" s="67">
        <v>2020</v>
      </c>
      <c r="I15" s="67">
        <v>0.39</v>
      </c>
      <c r="J15" s="67"/>
      <c r="K15" s="67"/>
      <c r="L15" s="67">
        <v>1.0526315789473699</v>
      </c>
      <c r="M15" s="67"/>
      <c r="N15" s="67"/>
      <c r="O15" s="67">
        <v>4.47</v>
      </c>
      <c r="P15" s="67">
        <v>0.14899999999999999</v>
      </c>
      <c r="Q15" s="67">
        <v>9.3125</v>
      </c>
      <c r="R15" s="67">
        <v>3.1536000000000002E-2</v>
      </c>
      <c r="S15" s="67">
        <v>0.98</v>
      </c>
      <c r="T15" s="67">
        <v>1</v>
      </c>
      <c r="U15" s="67">
        <v>25</v>
      </c>
      <c r="V15" s="67">
        <v>1.5</v>
      </c>
      <c r="W15" s="67">
        <v>20</v>
      </c>
      <c r="X15" s="67">
        <v>1.5</v>
      </c>
      <c r="Y15" s="67">
        <v>1</v>
      </c>
      <c r="Z15" s="67">
        <v>270</v>
      </c>
      <c r="AA15" s="67"/>
      <c r="AB15" s="67">
        <v>7</v>
      </c>
      <c r="AC15" s="67" t="s">
        <v>437</v>
      </c>
      <c r="AD15" s="67" t="s">
        <v>64</v>
      </c>
      <c r="AE15" s="67" t="s">
        <v>422</v>
      </c>
      <c r="AF15" s="67" t="s">
        <v>412</v>
      </c>
      <c r="AG15" s="67" t="s">
        <v>137</v>
      </c>
      <c r="AH15" s="67" t="s">
        <v>423</v>
      </c>
      <c r="AI15" s="67" t="s">
        <v>424</v>
      </c>
      <c r="AJ15" s="67"/>
      <c r="AK15" s="67" t="s">
        <v>431</v>
      </c>
      <c r="AL15" s="67">
        <v>0.98</v>
      </c>
      <c r="AM15" s="67" t="s">
        <v>426</v>
      </c>
      <c r="AN15" s="67">
        <v>3</v>
      </c>
      <c r="AO15" s="67">
        <f>Table11[[#This Row],[*EMISSIONS~ELCCH4]]/25</f>
        <v>0.06</v>
      </c>
    </row>
    <row r="16" spans="2:41">
      <c r="B16" s="67"/>
      <c r="C16" s="67"/>
      <c r="D16" s="67"/>
      <c r="E16" s="67" t="s">
        <v>32</v>
      </c>
      <c r="F16" s="67" t="s">
        <v>172</v>
      </c>
      <c r="G16" s="67" t="s">
        <v>377</v>
      </c>
      <c r="H16" s="67"/>
      <c r="I16" s="67">
        <v>0.4</v>
      </c>
      <c r="J16" s="67"/>
      <c r="K16" s="67"/>
      <c r="L16" s="67">
        <v>1.0416666666666701</v>
      </c>
      <c r="M16" s="67"/>
      <c r="N16" s="67"/>
      <c r="O16" s="67">
        <v>4.3955000000000002</v>
      </c>
      <c r="P16" s="67">
        <v>0.14527499999999999</v>
      </c>
      <c r="Q16" s="67">
        <v>9.1055555555555596</v>
      </c>
      <c r="R16" s="67"/>
      <c r="S16" s="67">
        <v>0.98</v>
      </c>
      <c r="T16" s="67"/>
      <c r="U16" s="67">
        <v>25</v>
      </c>
      <c r="V16" s="67">
        <v>1.5</v>
      </c>
      <c r="W16" s="67">
        <v>15</v>
      </c>
      <c r="X16" s="67">
        <v>1.5</v>
      </c>
      <c r="Y16" s="67">
        <v>1</v>
      </c>
      <c r="Z16" s="67">
        <v>270</v>
      </c>
      <c r="AA16" s="67"/>
      <c r="AB16" s="67">
        <v>7</v>
      </c>
      <c r="AC16" s="67" t="s">
        <v>437</v>
      </c>
      <c r="AD16" s="67" t="s">
        <v>64</v>
      </c>
      <c r="AE16" s="67" t="s">
        <v>422</v>
      </c>
      <c r="AF16" s="67" t="s">
        <v>412</v>
      </c>
      <c r="AG16" s="67" t="s">
        <v>137</v>
      </c>
      <c r="AH16" s="67" t="s">
        <v>423</v>
      </c>
      <c r="AI16" s="67" t="s">
        <v>424</v>
      </c>
      <c r="AJ16" s="67"/>
      <c r="AK16" s="67" t="s">
        <v>431</v>
      </c>
      <c r="AL16" s="67">
        <v>0.98</v>
      </c>
      <c r="AM16" s="67" t="s">
        <v>426</v>
      </c>
      <c r="AN16" s="67">
        <v>3</v>
      </c>
      <c r="AO16" s="67">
        <f>Table11[[#This Row],[*EMISSIONS~ELCCH4]]/25</f>
        <v>0.06</v>
      </c>
    </row>
    <row r="17" spans="2:41">
      <c r="B17" s="67"/>
      <c r="C17" s="67"/>
      <c r="D17" s="67"/>
      <c r="E17" s="67"/>
      <c r="F17" s="67" t="s">
        <v>172</v>
      </c>
      <c r="G17" s="67" t="s">
        <v>378</v>
      </c>
      <c r="H17" s="67"/>
      <c r="I17" s="67">
        <v>0.41</v>
      </c>
      <c r="J17" s="67"/>
      <c r="K17" s="67"/>
      <c r="L17" s="67">
        <v>1</v>
      </c>
      <c r="M17" s="67"/>
      <c r="N17" s="67"/>
      <c r="O17" s="67">
        <v>4.1719999999999997</v>
      </c>
      <c r="P17" s="67">
        <v>0.13857</v>
      </c>
      <c r="Q17" s="67">
        <v>8.69166666666667</v>
      </c>
      <c r="R17" s="67"/>
      <c r="S17" s="67">
        <v>0.98</v>
      </c>
      <c r="T17" s="67"/>
      <c r="U17" s="67">
        <v>25</v>
      </c>
      <c r="V17" s="67">
        <v>1.5</v>
      </c>
      <c r="W17" s="67">
        <v>10</v>
      </c>
      <c r="X17" s="67">
        <v>1.5</v>
      </c>
      <c r="Y17" s="67">
        <v>1</v>
      </c>
      <c r="Z17" s="67">
        <v>270</v>
      </c>
      <c r="AA17" s="67"/>
      <c r="AB17" s="67">
        <v>7</v>
      </c>
      <c r="AC17" s="67" t="s">
        <v>437</v>
      </c>
      <c r="AD17" s="67" t="s">
        <v>64</v>
      </c>
      <c r="AE17" s="67" t="s">
        <v>422</v>
      </c>
      <c r="AF17" s="67" t="s">
        <v>412</v>
      </c>
      <c r="AG17" s="67" t="s">
        <v>137</v>
      </c>
      <c r="AH17" s="67" t="s">
        <v>423</v>
      </c>
      <c r="AI17" s="67" t="s">
        <v>424</v>
      </c>
      <c r="AJ17" s="67"/>
      <c r="AK17" s="67" t="s">
        <v>431</v>
      </c>
      <c r="AL17" s="67">
        <v>0.98</v>
      </c>
      <c r="AM17" s="67" t="s">
        <v>426</v>
      </c>
      <c r="AN17" s="67">
        <v>3</v>
      </c>
      <c r="AO17" s="67">
        <f>Table11[[#This Row],[*EMISSIONS~ELCCH4]]/25</f>
        <v>0.06</v>
      </c>
    </row>
    <row r="18" spans="2:41">
      <c r="B18" s="67"/>
      <c r="C18" s="67"/>
      <c r="D18" s="67"/>
      <c r="E18" s="67"/>
      <c r="F18" s="67" t="s">
        <v>172</v>
      </c>
      <c r="G18" s="67" t="s">
        <v>379</v>
      </c>
      <c r="H18" s="67"/>
      <c r="I18" s="67">
        <v>0.43</v>
      </c>
      <c r="J18" s="67"/>
      <c r="K18" s="67"/>
      <c r="L18" s="67">
        <v>1</v>
      </c>
      <c r="M18" s="67"/>
      <c r="N18" s="67"/>
      <c r="O18" s="67">
        <v>3.8740000000000001</v>
      </c>
      <c r="P18" s="67">
        <v>0.1341</v>
      </c>
      <c r="Q18" s="67">
        <v>8.2777777777777803</v>
      </c>
      <c r="R18" s="67"/>
      <c r="S18" s="67">
        <v>0.98</v>
      </c>
      <c r="T18" s="67"/>
      <c r="U18" s="67">
        <v>25</v>
      </c>
      <c r="V18" s="67">
        <v>1.5</v>
      </c>
      <c r="W18" s="67">
        <v>10</v>
      </c>
      <c r="X18" s="67">
        <v>1.5</v>
      </c>
      <c r="Y18" s="67">
        <v>1</v>
      </c>
      <c r="Z18" s="67">
        <v>270</v>
      </c>
      <c r="AA18" s="67"/>
      <c r="AB18" s="67">
        <v>7</v>
      </c>
      <c r="AC18" s="67" t="s">
        <v>437</v>
      </c>
      <c r="AD18" s="67" t="s">
        <v>64</v>
      </c>
      <c r="AE18" s="67" t="s">
        <v>422</v>
      </c>
      <c r="AF18" s="67" t="s">
        <v>412</v>
      </c>
      <c r="AG18" s="67" t="s">
        <v>137</v>
      </c>
      <c r="AH18" s="67" t="s">
        <v>423</v>
      </c>
      <c r="AI18" s="67" t="s">
        <v>424</v>
      </c>
      <c r="AJ18" s="67"/>
      <c r="AK18" s="67" t="s">
        <v>431</v>
      </c>
      <c r="AL18" s="67">
        <v>0.98</v>
      </c>
      <c r="AM18" s="67" t="s">
        <v>426</v>
      </c>
      <c r="AN18" s="67">
        <v>3</v>
      </c>
      <c r="AO18" s="67">
        <f>Table11[[#This Row],[*EMISSIONS~ELCCH4]]/25</f>
        <v>0.06</v>
      </c>
    </row>
    <row r="19" spans="2:41">
      <c r="B19" s="67" t="s">
        <v>438</v>
      </c>
      <c r="C19" s="67" t="s">
        <v>439</v>
      </c>
      <c r="D19" s="67" t="s">
        <v>345</v>
      </c>
      <c r="E19" s="67" t="s">
        <v>28</v>
      </c>
      <c r="F19" s="67" t="s">
        <v>172</v>
      </c>
      <c r="G19" s="67" t="s">
        <v>369</v>
      </c>
      <c r="H19" s="67">
        <v>2020</v>
      </c>
      <c r="I19" s="67">
        <v>0.47</v>
      </c>
      <c r="J19" s="67"/>
      <c r="K19" s="67"/>
      <c r="L19" s="67">
        <v>0.83333333333333304</v>
      </c>
      <c r="M19" s="67"/>
      <c r="N19" s="67"/>
      <c r="O19" s="67">
        <v>9.6850000000000005</v>
      </c>
      <c r="P19" s="67">
        <v>0.2235</v>
      </c>
      <c r="Q19" s="67">
        <v>9.3125</v>
      </c>
      <c r="R19" s="67">
        <v>3.1536000000000002E-2</v>
      </c>
      <c r="S19" s="67">
        <v>0.97</v>
      </c>
      <c r="T19" s="67">
        <v>1</v>
      </c>
      <c r="U19" s="67">
        <v>25</v>
      </c>
      <c r="V19" s="67">
        <v>2.5</v>
      </c>
      <c r="W19" s="67">
        <v>20</v>
      </c>
      <c r="X19" s="67">
        <v>1.5</v>
      </c>
      <c r="Y19" s="67">
        <v>1</v>
      </c>
      <c r="Z19" s="67">
        <v>270</v>
      </c>
      <c r="AA19" s="67"/>
      <c r="AB19" s="67">
        <v>11</v>
      </c>
      <c r="AC19" s="67" t="s">
        <v>440</v>
      </c>
      <c r="AD19" s="67" t="s">
        <v>64</v>
      </c>
      <c r="AE19" s="67" t="s">
        <v>422</v>
      </c>
      <c r="AF19" s="67" t="s">
        <v>412</v>
      </c>
      <c r="AG19" s="67" t="s">
        <v>137</v>
      </c>
      <c r="AH19" s="67" t="s">
        <v>430</v>
      </c>
      <c r="AI19" s="67" t="s">
        <v>424</v>
      </c>
      <c r="AJ19" s="67"/>
      <c r="AK19" s="67" t="s">
        <v>431</v>
      </c>
      <c r="AL19" s="67">
        <v>0.97</v>
      </c>
      <c r="AM19" s="67" t="s">
        <v>426</v>
      </c>
      <c r="AN19" s="67">
        <v>4</v>
      </c>
      <c r="AO19" s="67">
        <f>Table11[[#This Row],[*EMISSIONS~ELCCH4]]/25</f>
        <v>0.06</v>
      </c>
    </row>
    <row r="20" spans="2:41">
      <c r="B20" s="67"/>
      <c r="C20" s="67"/>
      <c r="D20" s="67"/>
      <c r="E20" s="67" t="s">
        <v>32</v>
      </c>
      <c r="F20" s="67" t="s">
        <v>172</v>
      </c>
      <c r="G20" s="67" t="s">
        <v>377</v>
      </c>
      <c r="H20" s="67"/>
      <c r="I20" s="67">
        <v>0.48</v>
      </c>
      <c r="J20" s="67"/>
      <c r="K20" s="67"/>
      <c r="L20" s="67">
        <v>0.76923076923076905</v>
      </c>
      <c r="M20" s="67"/>
      <c r="N20" s="67"/>
      <c r="O20" s="67">
        <v>9.6850000000000005</v>
      </c>
      <c r="P20" s="67">
        <v>0.21828500000000001</v>
      </c>
      <c r="Q20" s="67">
        <v>9.1055555555555596</v>
      </c>
      <c r="R20" s="67"/>
      <c r="S20" s="67">
        <v>0.97</v>
      </c>
      <c r="T20" s="67"/>
      <c r="U20" s="67">
        <v>25</v>
      </c>
      <c r="V20" s="67">
        <v>2</v>
      </c>
      <c r="W20" s="67">
        <v>15</v>
      </c>
      <c r="X20" s="67">
        <v>1.5</v>
      </c>
      <c r="Y20" s="67">
        <v>1</v>
      </c>
      <c r="Z20" s="67">
        <v>270</v>
      </c>
      <c r="AA20" s="67"/>
      <c r="AB20" s="67">
        <v>11</v>
      </c>
      <c r="AC20" s="67" t="s">
        <v>440</v>
      </c>
      <c r="AD20" s="67" t="s">
        <v>64</v>
      </c>
      <c r="AE20" s="67" t="s">
        <v>422</v>
      </c>
      <c r="AF20" s="67" t="s">
        <v>412</v>
      </c>
      <c r="AG20" s="67" t="s">
        <v>137</v>
      </c>
      <c r="AH20" s="67" t="s">
        <v>430</v>
      </c>
      <c r="AI20" s="67" t="s">
        <v>424</v>
      </c>
      <c r="AJ20" s="67"/>
      <c r="AK20" s="67" t="s">
        <v>431</v>
      </c>
      <c r="AL20" s="67">
        <v>0.97</v>
      </c>
      <c r="AM20" s="67" t="s">
        <v>426</v>
      </c>
      <c r="AN20" s="67">
        <v>4</v>
      </c>
      <c r="AO20" s="67">
        <f>Table11[[#This Row],[*EMISSIONS~ELCCH4]]/25</f>
        <v>0.06</v>
      </c>
    </row>
    <row r="21" spans="2:41">
      <c r="B21" s="67"/>
      <c r="C21" s="67"/>
      <c r="D21" s="67"/>
      <c r="E21" s="67"/>
      <c r="F21" s="67" t="s">
        <v>172</v>
      </c>
      <c r="G21" s="67" t="s">
        <v>378</v>
      </c>
      <c r="H21" s="67"/>
      <c r="I21" s="67">
        <v>0.5</v>
      </c>
      <c r="J21" s="67"/>
      <c r="K21" s="67"/>
      <c r="L21" s="67">
        <v>0.71428571428571397</v>
      </c>
      <c r="M21" s="67"/>
      <c r="N21" s="67"/>
      <c r="O21" s="67">
        <v>8.94</v>
      </c>
      <c r="P21" s="67">
        <v>0.20710999999999999</v>
      </c>
      <c r="Q21" s="67">
        <v>8.69166666666667</v>
      </c>
      <c r="R21" s="67"/>
      <c r="S21" s="67">
        <v>0.97</v>
      </c>
      <c r="T21" s="67"/>
      <c r="U21" s="67">
        <v>25</v>
      </c>
      <c r="V21" s="67">
        <v>2</v>
      </c>
      <c r="W21" s="67">
        <v>10</v>
      </c>
      <c r="X21" s="67">
        <v>1.5</v>
      </c>
      <c r="Y21" s="67">
        <v>1</v>
      </c>
      <c r="Z21" s="67">
        <v>270</v>
      </c>
      <c r="AA21" s="67"/>
      <c r="AB21" s="67">
        <v>11</v>
      </c>
      <c r="AC21" s="67" t="s">
        <v>440</v>
      </c>
      <c r="AD21" s="67" t="s">
        <v>64</v>
      </c>
      <c r="AE21" s="67" t="s">
        <v>422</v>
      </c>
      <c r="AF21" s="67" t="s">
        <v>412</v>
      </c>
      <c r="AG21" s="67" t="s">
        <v>137</v>
      </c>
      <c r="AH21" s="67" t="s">
        <v>430</v>
      </c>
      <c r="AI21" s="67" t="s">
        <v>424</v>
      </c>
      <c r="AJ21" s="67"/>
      <c r="AK21" s="67" t="s">
        <v>431</v>
      </c>
      <c r="AL21" s="67">
        <v>0.97</v>
      </c>
      <c r="AM21" s="67" t="s">
        <v>426</v>
      </c>
      <c r="AN21" s="67">
        <v>4</v>
      </c>
      <c r="AO21" s="67">
        <f>Table11[[#This Row],[*EMISSIONS~ELCCH4]]/25</f>
        <v>0.06</v>
      </c>
    </row>
    <row r="22" spans="2:41">
      <c r="B22" s="67"/>
      <c r="C22" s="67"/>
      <c r="D22" s="67"/>
      <c r="E22" s="67"/>
      <c r="F22" s="67" t="s">
        <v>172</v>
      </c>
      <c r="G22" s="67" t="s">
        <v>379</v>
      </c>
      <c r="H22" s="67"/>
      <c r="I22" s="67">
        <v>0.52</v>
      </c>
      <c r="J22" s="67"/>
      <c r="K22" s="67"/>
      <c r="L22" s="67">
        <v>0.64516129032258096</v>
      </c>
      <c r="M22" s="67"/>
      <c r="N22" s="67"/>
      <c r="O22" s="67">
        <v>8.1950000000000003</v>
      </c>
      <c r="P22" s="67">
        <v>0.19370000000000001</v>
      </c>
      <c r="Q22" s="67">
        <v>8.2777777777777803</v>
      </c>
      <c r="R22" s="67"/>
      <c r="S22" s="67">
        <v>0.97</v>
      </c>
      <c r="T22" s="67"/>
      <c r="U22" s="67">
        <v>25</v>
      </c>
      <c r="V22" s="67">
        <v>2</v>
      </c>
      <c r="W22" s="67">
        <v>8</v>
      </c>
      <c r="X22" s="67">
        <v>1.5</v>
      </c>
      <c r="Y22" s="67">
        <v>1</v>
      </c>
      <c r="Z22" s="67">
        <v>270</v>
      </c>
      <c r="AA22" s="67"/>
      <c r="AB22" s="67">
        <v>11</v>
      </c>
      <c r="AC22" s="67" t="s">
        <v>440</v>
      </c>
      <c r="AD22" s="67" t="s">
        <v>64</v>
      </c>
      <c r="AE22" s="67" t="s">
        <v>422</v>
      </c>
      <c r="AF22" s="67" t="s">
        <v>412</v>
      </c>
      <c r="AG22" s="67" t="s">
        <v>137</v>
      </c>
      <c r="AH22" s="67" t="s">
        <v>430</v>
      </c>
      <c r="AI22" s="67" t="s">
        <v>424</v>
      </c>
      <c r="AJ22" s="67"/>
      <c r="AK22" s="67" t="s">
        <v>431</v>
      </c>
      <c r="AL22" s="67">
        <v>0.97</v>
      </c>
      <c r="AM22" s="67" t="s">
        <v>426</v>
      </c>
      <c r="AN22" s="67">
        <v>4</v>
      </c>
      <c r="AO22" s="67">
        <f>Table11[[#This Row],[*EMISSIONS~ELCCH4]]/25</f>
        <v>0.06</v>
      </c>
    </row>
    <row r="23" spans="2:41">
      <c r="B23" s="67" t="s">
        <v>441</v>
      </c>
      <c r="C23" s="67" t="s">
        <v>442</v>
      </c>
      <c r="D23" s="67" t="s">
        <v>345</v>
      </c>
      <c r="E23" s="67" t="s">
        <v>28</v>
      </c>
      <c r="F23" s="67" t="s">
        <v>172</v>
      </c>
      <c r="G23" s="67" t="s">
        <v>369</v>
      </c>
      <c r="H23" s="67">
        <v>2020</v>
      </c>
      <c r="I23" s="67">
        <v>0.55000000000000004</v>
      </c>
      <c r="J23" s="67"/>
      <c r="K23" s="67"/>
      <c r="L23" s="67"/>
      <c r="M23" s="67">
        <v>0.58823529411764697</v>
      </c>
      <c r="N23" s="67">
        <v>0.15</v>
      </c>
      <c r="O23" s="67">
        <v>6.7050000000000001</v>
      </c>
      <c r="P23" s="67">
        <v>0.2235</v>
      </c>
      <c r="Q23" s="67">
        <v>9.3125</v>
      </c>
      <c r="R23" s="67">
        <v>3.1536000000000002E-2</v>
      </c>
      <c r="S23" s="67">
        <v>0.97</v>
      </c>
      <c r="T23" s="67">
        <v>1</v>
      </c>
      <c r="U23" s="67">
        <v>25</v>
      </c>
      <c r="V23" s="67">
        <v>2.5</v>
      </c>
      <c r="W23" s="67">
        <v>20</v>
      </c>
      <c r="X23" s="67">
        <v>1.5</v>
      </c>
      <c r="Y23" s="67">
        <v>1</v>
      </c>
      <c r="Z23" s="67">
        <v>270</v>
      </c>
      <c r="AA23" s="67"/>
      <c r="AB23" s="67">
        <v>10</v>
      </c>
      <c r="AC23" s="67" t="s">
        <v>443</v>
      </c>
      <c r="AD23" s="67" t="s">
        <v>64</v>
      </c>
      <c r="AE23" s="67" t="s">
        <v>422</v>
      </c>
      <c r="AF23" s="67" t="s">
        <v>412</v>
      </c>
      <c r="AG23" s="67" t="s">
        <v>137</v>
      </c>
      <c r="AH23" s="67" t="s">
        <v>430</v>
      </c>
      <c r="AI23" s="67" t="s">
        <v>424</v>
      </c>
      <c r="AJ23" s="67"/>
      <c r="AK23" s="67" t="s">
        <v>425</v>
      </c>
      <c r="AL23" s="67">
        <v>0.97</v>
      </c>
      <c r="AM23" s="67" t="s">
        <v>426</v>
      </c>
      <c r="AN23" s="67">
        <v>1</v>
      </c>
      <c r="AO23" s="67">
        <f>Table11[[#This Row],[*EMISSIONS~ELCCH4]]/25</f>
        <v>0.06</v>
      </c>
    </row>
    <row r="24" spans="2:41">
      <c r="B24" s="67"/>
      <c r="C24" s="67"/>
      <c r="D24" s="67"/>
      <c r="E24" s="67" t="s">
        <v>32</v>
      </c>
      <c r="F24" s="67" t="s">
        <v>172</v>
      </c>
      <c r="G24" s="67" t="s">
        <v>377</v>
      </c>
      <c r="H24" s="67"/>
      <c r="I24" s="67">
        <v>0.56000000000000005</v>
      </c>
      <c r="J24" s="67"/>
      <c r="K24" s="67"/>
      <c r="L24" s="67"/>
      <c r="M24" s="67">
        <v>0.55555555555555602</v>
      </c>
      <c r="N24" s="67">
        <v>0.15</v>
      </c>
      <c r="O24" s="67">
        <v>6.556</v>
      </c>
      <c r="P24" s="67">
        <v>0.21828500000000001</v>
      </c>
      <c r="Q24" s="67">
        <v>9.1055555555555596</v>
      </c>
      <c r="R24" s="67"/>
      <c r="S24" s="67">
        <v>0.97</v>
      </c>
      <c r="T24" s="67"/>
      <c r="U24" s="67">
        <v>25</v>
      </c>
      <c r="V24" s="67">
        <v>2.5</v>
      </c>
      <c r="W24" s="67">
        <v>15</v>
      </c>
      <c r="X24" s="67">
        <v>1.5</v>
      </c>
      <c r="Y24" s="67">
        <v>1</v>
      </c>
      <c r="Z24" s="67">
        <v>270</v>
      </c>
      <c r="AA24" s="67"/>
      <c r="AB24" s="67">
        <v>10</v>
      </c>
      <c r="AC24" s="67" t="s">
        <v>443</v>
      </c>
      <c r="AD24" s="67" t="s">
        <v>64</v>
      </c>
      <c r="AE24" s="67" t="s">
        <v>422</v>
      </c>
      <c r="AF24" s="67" t="s">
        <v>412</v>
      </c>
      <c r="AG24" s="67" t="s">
        <v>137</v>
      </c>
      <c r="AH24" s="67" t="s">
        <v>430</v>
      </c>
      <c r="AI24" s="67" t="s">
        <v>424</v>
      </c>
      <c r="AJ24" s="67"/>
      <c r="AK24" s="67" t="s">
        <v>425</v>
      </c>
      <c r="AL24" s="67">
        <v>0.97</v>
      </c>
      <c r="AM24" s="67" t="s">
        <v>426</v>
      </c>
      <c r="AN24" s="67">
        <v>1</v>
      </c>
      <c r="AO24" s="67">
        <f>Table11[[#This Row],[*EMISSIONS~ELCCH4]]/25</f>
        <v>0.06</v>
      </c>
    </row>
    <row r="25" spans="2:41">
      <c r="B25" s="67"/>
      <c r="C25" s="67"/>
      <c r="D25" s="67"/>
      <c r="E25" s="67"/>
      <c r="F25" s="67" t="s">
        <v>172</v>
      </c>
      <c r="G25" s="67" t="s">
        <v>378</v>
      </c>
      <c r="H25" s="67"/>
      <c r="I25" s="67">
        <v>0.57999999999999996</v>
      </c>
      <c r="J25" s="67"/>
      <c r="K25" s="67"/>
      <c r="L25" s="67"/>
      <c r="M25" s="67">
        <v>0.5</v>
      </c>
      <c r="N25" s="67">
        <v>0.15</v>
      </c>
      <c r="O25" s="67">
        <v>6.1835000000000004</v>
      </c>
      <c r="P25" s="67">
        <v>0.20710999999999999</v>
      </c>
      <c r="Q25" s="67">
        <v>8.69166666666667</v>
      </c>
      <c r="R25" s="67"/>
      <c r="S25" s="67">
        <v>0.97</v>
      </c>
      <c r="T25" s="67"/>
      <c r="U25" s="67">
        <v>25</v>
      </c>
      <c r="V25" s="67">
        <v>2.5</v>
      </c>
      <c r="W25" s="67">
        <v>10</v>
      </c>
      <c r="X25" s="67">
        <v>1.5</v>
      </c>
      <c r="Y25" s="67">
        <v>1</v>
      </c>
      <c r="Z25" s="67">
        <v>270</v>
      </c>
      <c r="AA25" s="67"/>
      <c r="AB25" s="67">
        <v>10</v>
      </c>
      <c r="AC25" s="67" t="s">
        <v>443</v>
      </c>
      <c r="AD25" s="67" t="s">
        <v>64</v>
      </c>
      <c r="AE25" s="67" t="s">
        <v>422</v>
      </c>
      <c r="AF25" s="67" t="s">
        <v>412</v>
      </c>
      <c r="AG25" s="67" t="s">
        <v>137</v>
      </c>
      <c r="AH25" s="67" t="s">
        <v>430</v>
      </c>
      <c r="AI25" s="67" t="s">
        <v>424</v>
      </c>
      <c r="AJ25" s="67"/>
      <c r="AK25" s="67" t="s">
        <v>425</v>
      </c>
      <c r="AL25" s="67">
        <v>0.97</v>
      </c>
      <c r="AM25" s="67" t="s">
        <v>426</v>
      </c>
      <c r="AN25" s="67">
        <v>1</v>
      </c>
      <c r="AO25" s="67">
        <f>Table11[[#This Row],[*EMISSIONS~ELCCH4]]/25</f>
        <v>0.06</v>
      </c>
    </row>
    <row r="26" spans="2:41">
      <c r="B26" s="67"/>
      <c r="C26" s="67"/>
      <c r="D26" s="67"/>
      <c r="E26" s="67"/>
      <c r="F26" s="67" t="s">
        <v>172</v>
      </c>
      <c r="G26" s="67" t="s">
        <v>379</v>
      </c>
      <c r="H26" s="67"/>
      <c r="I26" s="67">
        <v>0.6</v>
      </c>
      <c r="J26" s="67"/>
      <c r="K26" s="67"/>
      <c r="L26" s="67"/>
      <c r="M26" s="67">
        <v>0.45454545454545497</v>
      </c>
      <c r="N26" s="67">
        <v>0.15</v>
      </c>
      <c r="O26" s="67">
        <v>5.96</v>
      </c>
      <c r="P26" s="67">
        <v>0.19370000000000001</v>
      </c>
      <c r="Q26" s="67">
        <v>8.2777777777777803</v>
      </c>
      <c r="R26" s="67"/>
      <c r="S26" s="67">
        <v>0.97</v>
      </c>
      <c r="T26" s="67"/>
      <c r="U26" s="67">
        <v>25</v>
      </c>
      <c r="V26" s="67">
        <v>2.5</v>
      </c>
      <c r="W26" s="67">
        <v>8</v>
      </c>
      <c r="X26" s="67">
        <v>1.5</v>
      </c>
      <c r="Y26" s="67">
        <v>1</v>
      </c>
      <c r="Z26" s="67">
        <v>270</v>
      </c>
      <c r="AA26" s="67"/>
      <c r="AB26" s="67">
        <v>10</v>
      </c>
      <c r="AC26" s="67" t="s">
        <v>443</v>
      </c>
      <c r="AD26" s="67" t="s">
        <v>64</v>
      </c>
      <c r="AE26" s="67" t="s">
        <v>422</v>
      </c>
      <c r="AF26" s="67" t="s">
        <v>412</v>
      </c>
      <c r="AG26" s="67" t="s">
        <v>137</v>
      </c>
      <c r="AH26" s="67" t="s">
        <v>430</v>
      </c>
      <c r="AI26" s="67" t="s">
        <v>424</v>
      </c>
      <c r="AJ26" s="67"/>
      <c r="AK26" s="67" t="s">
        <v>425</v>
      </c>
      <c r="AL26" s="67">
        <v>0.97</v>
      </c>
      <c r="AM26" s="67" t="s">
        <v>426</v>
      </c>
      <c r="AN26" s="67">
        <v>1</v>
      </c>
      <c r="AO26" s="67">
        <f>Table11[[#This Row],[*EMISSIONS~ELCCH4]]/25</f>
        <v>0.06</v>
      </c>
    </row>
    <row r="27" spans="2:41">
      <c r="B27" s="67" t="s">
        <v>444</v>
      </c>
      <c r="C27" s="67" t="s">
        <v>445</v>
      </c>
      <c r="D27" s="67" t="s">
        <v>36</v>
      </c>
      <c r="E27" s="67" t="s">
        <v>28</v>
      </c>
      <c r="F27" s="67" t="s">
        <v>172</v>
      </c>
      <c r="G27" s="67" t="s">
        <v>369</v>
      </c>
      <c r="H27" s="67">
        <v>2020</v>
      </c>
      <c r="I27" s="67">
        <v>0.4</v>
      </c>
      <c r="J27" s="67"/>
      <c r="K27" s="67"/>
      <c r="L27" s="67">
        <v>1.2195121951219501</v>
      </c>
      <c r="M27" s="67"/>
      <c r="N27" s="67"/>
      <c r="O27" s="67">
        <v>7.45</v>
      </c>
      <c r="P27" s="67">
        <v>7.4499999999999997E-2</v>
      </c>
      <c r="Q27" s="67">
        <v>16.5555555555556</v>
      </c>
      <c r="R27" s="67">
        <v>3.1536000000000002E-2</v>
      </c>
      <c r="S27" s="67">
        <v>0.97</v>
      </c>
      <c r="T27" s="67">
        <v>1</v>
      </c>
      <c r="U27" s="67">
        <v>25</v>
      </c>
      <c r="V27" s="67">
        <v>1</v>
      </c>
      <c r="W27" s="67">
        <v>100</v>
      </c>
      <c r="X27" s="67">
        <v>300</v>
      </c>
      <c r="Y27" s="67">
        <v>1</v>
      </c>
      <c r="Z27" s="67"/>
      <c r="AA27" s="67"/>
      <c r="AB27" s="67">
        <v>13</v>
      </c>
      <c r="AC27" s="67" t="s">
        <v>446</v>
      </c>
      <c r="AD27" s="67" t="s">
        <v>64</v>
      </c>
      <c r="AE27" s="67" t="s">
        <v>422</v>
      </c>
      <c r="AF27" s="67" t="s">
        <v>152</v>
      </c>
      <c r="AG27" s="67" t="s">
        <v>138</v>
      </c>
      <c r="AH27" s="67" t="s">
        <v>430</v>
      </c>
      <c r="AI27" s="67" t="s">
        <v>424</v>
      </c>
      <c r="AJ27" s="67"/>
      <c r="AK27" s="67" t="s">
        <v>431</v>
      </c>
      <c r="AL27" s="67">
        <v>0.97</v>
      </c>
      <c r="AM27" s="67" t="s">
        <v>426</v>
      </c>
      <c r="AN27" s="67">
        <v>1</v>
      </c>
      <c r="AO27" s="67">
        <f>Table11[[#This Row],[*EMISSIONS~ELCCH4]]/25</f>
        <v>12</v>
      </c>
    </row>
    <row r="28" spans="2:41">
      <c r="B28" s="67"/>
      <c r="C28" s="67"/>
      <c r="D28" s="67"/>
      <c r="E28" s="67" t="s">
        <v>32</v>
      </c>
      <c r="F28" s="67" t="s">
        <v>172</v>
      </c>
      <c r="G28" s="67" t="s">
        <v>377</v>
      </c>
      <c r="H28" s="67"/>
      <c r="I28" s="67">
        <v>0.41</v>
      </c>
      <c r="J28" s="67"/>
      <c r="K28" s="67"/>
      <c r="L28" s="67">
        <v>1.16279069767442</v>
      </c>
      <c r="M28" s="67"/>
      <c r="N28" s="67"/>
      <c r="O28" s="67">
        <v>7.0774999999999997</v>
      </c>
      <c r="P28" s="67">
        <v>7.2637499999999994E-2</v>
      </c>
      <c r="Q28" s="67">
        <v>15.5208333333333</v>
      </c>
      <c r="R28" s="67"/>
      <c r="S28" s="67">
        <v>0.97</v>
      </c>
      <c r="T28" s="67"/>
      <c r="U28" s="67">
        <v>25</v>
      </c>
      <c r="V28" s="67">
        <v>1</v>
      </c>
      <c r="W28" s="67">
        <v>100</v>
      </c>
      <c r="X28" s="67">
        <v>300</v>
      </c>
      <c r="Y28" s="67">
        <v>1</v>
      </c>
      <c r="Z28" s="67"/>
      <c r="AA28" s="67"/>
      <c r="AB28" s="67">
        <v>13</v>
      </c>
      <c r="AC28" s="67" t="s">
        <v>446</v>
      </c>
      <c r="AD28" s="67" t="s">
        <v>64</v>
      </c>
      <c r="AE28" s="67" t="s">
        <v>422</v>
      </c>
      <c r="AF28" s="67" t="s">
        <v>152</v>
      </c>
      <c r="AG28" s="67" t="s">
        <v>138</v>
      </c>
      <c r="AH28" s="67" t="s">
        <v>430</v>
      </c>
      <c r="AI28" s="67" t="s">
        <v>424</v>
      </c>
      <c r="AJ28" s="67"/>
      <c r="AK28" s="67" t="s">
        <v>431</v>
      </c>
      <c r="AL28" s="67">
        <v>0.97</v>
      </c>
      <c r="AM28" s="67" t="s">
        <v>426</v>
      </c>
      <c r="AN28" s="67">
        <v>1</v>
      </c>
      <c r="AO28" s="67">
        <f>Table11[[#This Row],[*EMISSIONS~ELCCH4]]/25</f>
        <v>12</v>
      </c>
    </row>
    <row r="29" spans="2:41">
      <c r="B29" s="67"/>
      <c r="C29" s="67"/>
      <c r="D29" s="67"/>
      <c r="E29" s="67"/>
      <c r="F29" s="67" t="s">
        <v>172</v>
      </c>
      <c r="G29" s="67" t="s">
        <v>378</v>
      </c>
      <c r="H29" s="67"/>
      <c r="I29" s="67">
        <v>0.43</v>
      </c>
      <c r="J29" s="67"/>
      <c r="K29" s="67"/>
      <c r="L29" s="67">
        <v>1.0869565217391299</v>
      </c>
      <c r="M29" s="67"/>
      <c r="N29" s="67"/>
      <c r="O29" s="67">
        <v>6.7050000000000001</v>
      </c>
      <c r="P29" s="67">
        <v>6.9284999999999999E-2</v>
      </c>
      <c r="Q29" s="67">
        <v>14.4861111111111</v>
      </c>
      <c r="R29" s="67"/>
      <c r="S29" s="67">
        <v>0.97</v>
      </c>
      <c r="T29" s="67"/>
      <c r="U29" s="67">
        <v>25</v>
      </c>
      <c r="V29" s="67">
        <v>1</v>
      </c>
      <c r="W29" s="67">
        <v>100</v>
      </c>
      <c r="X29" s="67">
        <v>300</v>
      </c>
      <c r="Y29" s="67">
        <v>1</v>
      </c>
      <c r="Z29" s="67"/>
      <c r="AA29" s="67"/>
      <c r="AB29" s="67">
        <v>13</v>
      </c>
      <c r="AC29" s="67" t="s">
        <v>446</v>
      </c>
      <c r="AD29" s="67" t="s">
        <v>64</v>
      </c>
      <c r="AE29" s="67" t="s">
        <v>422</v>
      </c>
      <c r="AF29" s="67" t="s">
        <v>152</v>
      </c>
      <c r="AG29" s="67" t="s">
        <v>138</v>
      </c>
      <c r="AH29" s="67" t="s">
        <v>430</v>
      </c>
      <c r="AI29" s="67" t="s">
        <v>424</v>
      </c>
      <c r="AJ29" s="67"/>
      <c r="AK29" s="67" t="s">
        <v>431</v>
      </c>
      <c r="AL29" s="67">
        <v>0.97</v>
      </c>
      <c r="AM29" s="67" t="s">
        <v>426</v>
      </c>
      <c r="AN29" s="67">
        <v>1</v>
      </c>
      <c r="AO29" s="67">
        <f>Table11[[#This Row],[*EMISSIONS~ELCCH4]]/25</f>
        <v>12</v>
      </c>
    </row>
    <row r="30" spans="2:41">
      <c r="B30" s="67"/>
      <c r="C30" s="67"/>
      <c r="D30" s="67"/>
      <c r="E30" s="67"/>
      <c r="F30" s="67" t="s">
        <v>172</v>
      </c>
      <c r="G30" s="67" t="s">
        <v>379</v>
      </c>
      <c r="H30" s="67"/>
      <c r="I30" s="67">
        <v>0.45</v>
      </c>
      <c r="J30" s="67"/>
      <c r="K30" s="67"/>
      <c r="L30" s="67">
        <v>1</v>
      </c>
      <c r="M30" s="67"/>
      <c r="N30" s="67"/>
      <c r="O30" s="67">
        <v>6.3324999999999996</v>
      </c>
      <c r="P30" s="67">
        <v>6.3325000000000006E-2</v>
      </c>
      <c r="Q30" s="67">
        <v>12.4166666666667</v>
      </c>
      <c r="R30" s="67"/>
      <c r="S30" s="67">
        <v>0.97</v>
      </c>
      <c r="T30" s="67"/>
      <c r="U30" s="67">
        <v>25</v>
      </c>
      <c r="V30" s="67">
        <v>1</v>
      </c>
      <c r="W30" s="67">
        <v>100</v>
      </c>
      <c r="X30" s="67">
        <v>300</v>
      </c>
      <c r="Y30" s="67">
        <v>1</v>
      </c>
      <c r="Z30" s="67"/>
      <c r="AA30" s="67"/>
      <c r="AB30" s="67">
        <v>13</v>
      </c>
      <c r="AC30" s="67" t="s">
        <v>446</v>
      </c>
      <c r="AD30" s="67" t="s">
        <v>64</v>
      </c>
      <c r="AE30" s="67" t="s">
        <v>422</v>
      </c>
      <c r="AF30" s="67" t="s">
        <v>152</v>
      </c>
      <c r="AG30" s="67" t="s">
        <v>138</v>
      </c>
      <c r="AH30" s="67" t="s">
        <v>430</v>
      </c>
      <c r="AI30" s="67" t="s">
        <v>424</v>
      </c>
      <c r="AJ30" s="67"/>
      <c r="AK30" s="67" t="s">
        <v>431</v>
      </c>
      <c r="AL30" s="67">
        <v>0.97</v>
      </c>
      <c r="AM30" s="67" t="s">
        <v>426</v>
      </c>
      <c r="AN30" s="67">
        <v>1</v>
      </c>
      <c r="AO30" s="67">
        <f>Table11[[#This Row],[*EMISSIONS~ELCCH4]]/25</f>
        <v>12</v>
      </c>
    </row>
    <row r="31" spans="2:41">
      <c r="B31" s="67" t="s">
        <v>447</v>
      </c>
      <c r="C31" s="67" t="s">
        <v>448</v>
      </c>
      <c r="D31" s="67" t="s">
        <v>345</v>
      </c>
      <c r="E31" s="67" t="s">
        <v>28</v>
      </c>
      <c r="F31" s="67" t="s">
        <v>172</v>
      </c>
      <c r="G31" s="67" t="s">
        <v>369</v>
      </c>
      <c r="H31" s="67">
        <v>2020</v>
      </c>
      <c r="I31" s="67">
        <v>0.44</v>
      </c>
      <c r="J31" s="67"/>
      <c r="K31" s="67"/>
      <c r="L31" s="67">
        <v>1.1111111111111101</v>
      </c>
      <c r="M31" s="67"/>
      <c r="N31" s="67"/>
      <c r="O31" s="67">
        <v>7.45</v>
      </c>
      <c r="P31" s="67">
        <v>7.4499999999999997E-2</v>
      </c>
      <c r="Q31" s="67">
        <v>11.175000000000001</v>
      </c>
      <c r="R31" s="67">
        <v>3.1536000000000002E-2</v>
      </c>
      <c r="S31" s="67">
        <v>0.97</v>
      </c>
      <c r="T31" s="67">
        <v>1</v>
      </c>
      <c r="U31" s="67">
        <v>25</v>
      </c>
      <c r="V31" s="67">
        <v>1</v>
      </c>
      <c r="W31" s="67">
        <v>75</v>
      </c>
      <c r="X31" s="67">
        <v>315</v>
      </c>
      <c r="Y31" s="67">
        <v>0.6</v>
      </c>
      <c r="Z31" s="67">
        <v>270</v>
      </c>
      <c r="AA31" s="67"/>
      <c r="AB31" s="67">
        <v>12</v>
      </c>
      <c r="AC31" s="67" t="s">
        <v>449</v>
      </c>
      <c r="AD31" s="67" t="s">
        <v>64</v>
      </c>
      <c r="AE31" s="67" t="s">
        <v>422</v>
      </c>
      <c r="AF31" s="67" t="s">
        <v>412</v>
      </c>
      <c r="AG31" s="67" t="s">
        <v>137</v>
      </c>
      <c r="AH31" s="67" t="s">
        <v>430</v>
      </c>
      <c r="AI31" s="67" t="s">
        <v>424</v>
      </c>
      <c r="AJ31" s="67"/>
      <c r="AK31" s="67" t="s">
        <v>431</v>
      </c>
      <c r="AL31" s="67">
        <v>0.97</v>
      </c>
      <c r="AM31" s="67" t="s">
        <v>426</v>
      </c>
      <c r="AN31" s="67">
        <v>5</v>
      </c>
      <c r="AO31" s="67">
        <f>Table11[[#This Row],[*EMISSIONS~ELCCH4]]/25</f>
        <v>12.6</v>
      </c>
    </row>
    <row r="32" spans="2:41">
      <c r="B32" s="67"/>
      <c r="C32" s="67"/>
      <c r="D32" s="67"/>
      <c r="E32" s="67" t="s">
        <v>32</v>
      </c>
      <c r="F32" s="67" t="s">
        <v>172</v>
      </c>
      <c r="G32" s="67" t="s">
        <v>377</v>
      </c>
      <c r="H32" s="67"/>
      <c r="I32" s="67">
        <v>0.45</v>
      </c>
      <c r="J32" s="67"/>
      <c r="K32" s="67"/>
      <c r="L32" s="67">
        <v>1.0526315789473699</v>
      </c>
      <c r="M32" s="67"/>
      <c r="N32" s="67"/>
      <c r="O32" s="67">
        <v>7.0774999999999997</v>
      </c>
      <c r="P32" s="67">
        <v>7.2637499999999994E-2</v>
      </c>
      <c r="Q32" s="67">
        <v>11.175000000000001</v>
      </c>
      <c r="R32" s="67"/>
      <c r="S32" s="67">
        <v>0.97</v>
      </c>
      <c r="T32" s="67"/>
      <c r="U32" s="67">
        <v>25</v>
      </c>
      <c r="V32" s="67">
        <v>1</v>
      </c>
      <c r="W32" s="67">
        <v>60</v>
      </c>
      <c r="X32" s="67">
        <v>315</v>
      </c>
      <c r="Y32" s="67">
        <v>0.6</v>
      </c>
      <c r="Z32" s="67">
        <v>270</v>
      </c>
      <c r="AA32" s="67"/>
      <c r="AB32" s="67">
        <v>12</v>
      </c>
      <c r="AC32" s="67" t="s">
        <v>449</v>
      </c>
      <c r="AD32" s="67" t="s">
        <v>64</v>
      </c>
      <c r="AE32" s="67" t="s">
        <v>422</v>
      </c>
      <c r="AF32" s="67" t="s">
        <v>412</v>
      </c>
      <c r="AG32" s="67" t="s">
        <v>137</v>
      </c>
      <c r="AH32" s="67" t="s">
        <v>430</v>
      </c>
      <c r="AI32" s="67" t="s">
        <v>424</v>
      </c>
      <c r="AJ32" s="67"/>
      <c r="AK32" s="67" t="s">
        <v>431</v>
      </c>
      <c r="AL32" s="67">
        <v>0.97</v>
      </c>
      <c r="AM32" s="67" t="s">
        <v>426</v>
      </c>
      <c r="AN32" s="67">
        <v>5</v>
      </c>
      <c r="AO32" s="67">
        <f>Table11[[#This Row],[*EMISSIONS~ELCCH4]]/25</f>
        <v>12.6</v>
      </c>
    </row>
    <row r="33" spans="2:41">
      <c r="B33" s="67"/>
      <c r="C33" s="67"/>
      <c r="D33" s="67"/>
      <c r="E33" s="67"/>
      <c r="F33" s="67" t="s">
        <v>172</v>
      </c>
      <c r="G33" s="67" t="s">
        <v>378</v>
      </c>
      <c r="H33" s="67"/>
      <c r="I33" s="67">
        <v>0.47</v>
      </c>
      <c r="J33" s="67"/>
      <c r="K33" s="67"/>
      <c r="L33" s="67">
        <v>1.0101010101010099</v>
      </c>
      <c r="M33" s="67"/>
      <c r="N33" s="67"/>
      <c r="O33" s="67">
        <v>6.7050000000000001</v>
      </c>
      <c r="P33" s="67">
        <v>6.9284999999999999E-2</v>
      </c>
      <c r="Q33" s="67">
        <v>10.554166666666699</v>
      </c>
      <c r="R33" s="67"/>
      <c r="S33" s="67">
        <v>0.97</v>
      </c>
      <c r="T33" s="67"/>
      <c r="U33" s="67">
        <v>25</v>
      </c>
      <c r="V33" s="67">
        <v>1</v>
      </c>
      <c r="W33" s="67">
        <v>60</v>
      </c>
      <c r="X33" s="67">
        <v>280</v>
      </c>
      <c r="Y33" s="67">
        <v>0.6</v>
      </c>
      <c r="Z33" s="67">
        <v>270</v>
      </c>
      <c r="AA33" s="67"/>
      <c r="AB33" s="67">
        <v>12</v>
      </c>
      <c r="AC33" s="67" t="s">
        <v>449</v>
      </c>
      <c r="AD33" s="67" t="s">
        <v>64</v>
      </c>
      <c r="AE33" s="67" t="s">
        <v>422</v>
      </c>
      <c r="AF33" s="67" t="s">
        <v>412</v>
      </c>
      <c r="AG33" s="67" t="s">
        <v>137</v>
      </c>
      <c r="AH33" s="67" t="s">
        <v>430</v>
      </c>
      <c r="AI33" s="67" t="s">
        <v>424</v>
      </c>
      <c r="AJ33" s="67"/>
      <c r="AK33" s="67" t="s">
        <v>431</v>
      </c>
      <c r="AL33" s="67">
        <v>0.97</v>
      </c>
      <c r="AM33" s="67" t="s">
        <v>426</v>
      </c>
      <c r="AN33" s="67">
        <v>5</v>
      </c>
      <c r="AO33" s="67">
        <f>Table11[[#This Row],[*EMISSIONS~ELCCH4]]/25</f>
        <v>11.2</v>
      </c>
    </row>
    <row r="34" spans="2:41">
      <c r="B34" s="67"/>
      <c r="C34" s="67"/>
      <c r="D34" s="67"/>
      <c r="E34" s="67"/>
      <c r="F34" s="67" t="s">
        <v>172</v>
      </c>
      <c r="G34" s="67" t="s">
        <v>379</v>
      </c>
      <c r="H34" s="67"/>
      <c r="I34" s="67">
        <v>0.48</v>
      </c>
      <c r="J34" s="67"/>
      <c r="K34" s="67"/>
      <c r="L34" s="67">
        <v>0.96153846153846101</v>
      </c>
      <c r="M34" s="67"/>
      <c r="N34" s="67"/>
      <c r="O34" s="67">
        <v>6.3324999999999996</v>
      </c>
      <c r="P34" s="67">
        <v>6.3325000000000006E-2</v>
      </c>
      <c r="Q34" s="67">
        <v>10.140277777777801</v>
      </c>
      <c r="R34" s="67"/>
      <c r="S34" s="67">
        <v>0.97</v>
      </c>
      <c r="T34" s="67"/>
      <c r="U34" s="67">
        <v>25</v>
      </c>
      <c r="V34" s="67">
        <v>1</v>
      </c>
      <c r="W34" s="67">
        <v>60</v>
      </c>
      <c r="X34" s="67">
        <v>250</v>
      </c>
      <c r="Y34" s="67">
        <v>0.6</v>
      </c>
      <c r="Z34" s="67">
        <v>270</v>
      </c>
      <c r="AA34" s="67"/>
      <c r="AB34" s="67">
        <v>12</v>
      </c>
      <c r="AC34" s="67" t="s">
        <v>449</v>
      </c>
      <c r="AD34" s="67" t="s">
        <v>64</v>
      </c>
      <c r="AE34" s="67" t="s">
        <v>422</v>
      </c>
      <c r="AF34" s="67" t="s">
        <v>412</v>
      </c>
      <c r="AG34" s="67" t="s">
        <v>137</v>
      </c>
      <c r="AH34" s="67" t="s">
        <v>430</v>
      </c>
      <c r="AI34" s="67" t="s">
        <v>424</v>
      </c>
      <c r="AJ34" s="67"/>
      <c r="AK34" s="67" t="s">
        <v>431</v>
      </c>
      <c r="AL34" s="67">
        <v>0.97</v>
      </c>
      <c r="AM34" s="67" t="s">
        <v>426</v>
      </c>
      <c r="AN34" s="67">
        <v>5</v>
      </c>
      <c r="AO34" s="67">
        <f>Table11[[#This Row],[*EMISSIONS~ELCCH4]]/25</f>
        <v>10</v>
      </c>
    </row>
    <row r="35" spans="2:41">
      <c r="B35" s="67" t="s">
        <v>450</v>
      </c>
      <c r="C35" s="67" t="s">
        <v>451</v>
      </c>
      <c r="D35" s="67" t="s">
        <v>35</v>
      </c>
      <c r="E35" s="67" t="s">
        <v>28</v>
      </c>
      <c r="F35" s="67" t="s">
        <v>172</v>
      </c>
      <c r="G35" s="67" t="s">
        <v>369</v>
      </c>
      <c r="H35" s="67">
        <v>2020</v>
      </c>
      <c r="I35" s="67">
        <v>0.221</v>
      </c>
      <c r="J35" s="67"/>
      <c r="K35" s="67"/>
      <c r="L35" s="67"/>
      <c r="M35" s="67">
        <v>3.3333333333333299</v>
      </c>
      <c r="N35" s="67">
        <v>1</v>
      </c>
      <c r="O35" s="67">
        <v>59.6</v>
      </c>
      <c r="P35" s="67">
        <v>1.7261649999999999</v>
      </c>
      <c r="Q35" s="67">
        <v>51.322222222222202</v>
      </c>
      <c r="R35" s="67">
        <v>3.1536000000000002E-2</v>
      </c>
      <c r="S35" s="67">
        <v>0.99</v>
      </c>
      <c r="T35" s="67">
        <v>1</v>
      </c>
      <c r="U35" s="67">
        <v>25</v>
      </c>
      <c r="V35" s="67">
        <v>3</v>
      </c>
      <c r="W35" s="67">
        <v>90</v>
      </c>
      <c r="X35" s="67">
        <v>0.3</v>
      </c>
      <c r="Y35" s="67">
        <v>1.2</v>
      </c>
      <c r="Z35" s="67">
        <v>0.54000000000002002</v>
      </c>
      <c r="AA35" s="67">
        <v>0.3</v>
      </c>
      <c r="AB35" s="67">
        <v>15</v>
      </c>
      <c r="AC35" s="67" t="s">
        <v>452</v>
      </c>
      <c r="AD35" s="67" t="s">
        <v>64</v>
      </c>
      <c r="AE35" s="67" t="s">
        <v>422</v>
      </c>
      <c r="AF35" s="67" t="s">
        <v>131</v>
      </c>
      <c r="AG35" s="67" t="s">
        <v>141</v>
      </c>
      <c r="AH35" s="67" t="s">
        <v>423</v>
      </c>
      <c r="AI35" s="67" t="s">
        <v>424</v>
      </c>
      <c r="AJ35" s="67"/>
      <c r="AK35" s="67" t="s">
        <v>425</v>
      </c>
      <c r="AL35" s="67">
        <v>0.99</v>
      </c>
      <c r="AM35" s="67" t="s">
        <v>426</v>
      </c>
      <c r="AN35" s="67">
        <v>1</v>
      </c>
      <c r="AO35" s="67">
        <f>Table11[[#This Row],[*EMISSIONS~ELCCH4]]/25</f>
        <v>1.2E-2</v>
      </c>
    </row>
    <row r="36" spans="2:41">
      <c r="B36" s="67"/>
      <c r="C36" s="67"/>
      <c r="D36" s="67"/>
      <c r="E36" s="67" t="s">
        <v>32</v>
      </c>
      <c r="F36" s="67" t="s">
        <v>172</v>
      </c>
      <c r="G36" s="67" t="s">
        <v>377</v>
      </c>
      <c r="H36" s="67"/>
      <c r="I36" s="67">
        <v>0.221</v>
      </c>
      <c r="J36" s="67"/>
      <c r="K36" s="67"/>
      <c r="L36" s="67"/>
      <c r="M36" s="67">
        <v>3.3333333333333299</v>
      </c>
      <c r="N36" s="67">
        <v>1</v>
      </c>
      <c r="O36" s="67">
        <v>58.11</v>
      </c>
      <c r="P36" s="67">
        <v>1.4028350000000001</v>
      </c>
      <c r="Q36" s="67">
        <v>51.322222222222202</v>
      </c>
      <c r="R36" s="67"/>
      <c r="S36" s="67">
        <v>0.99</v>
      </c>
      <c r="T36" s="67"/>
      <c r="U36" s="67">
        <v>25</v>
      </c>
      <c r="V36" s="67">
        <v>3</v>
      </c>
      <c r="W36" s="67">
        <v>56</v>
      </c>
      <c r="X36" s="67">
        <v>0.1</v>
      </c>
      <c r="Y36" s="67">
        <v>1</v>
      </c>
      <c r="Z36" s="67">
        <v>0.54000000000002002</v>
      </c>
      <c r="AA36" s="67">
        <v>0.3</v>
      </c>
      <c r="AB36" s="67">
        <v>15</v>
      </c>
      <c r="AC36" s="67" t="s">
        <v>452</v>
      </c>
      <c r="AD36" s="67" t="s">
        <v>64</v>
      </c>
      <c r="AE36" s="67" t="s">
        <v>422</v>
      </c>
      <c r="AF36" s="67" t="s">
        <v>131</v>
      </c>
      <c r="AG36" s="67" t="s">
        <v>141</v>
      </c>
      <c r="AH36" s="67" t="s">
        <v>423</v>
      </c>
      <c r="AI36" s="67" t="s">
        <v>424</v>
      </c>
      <c r="AJ36" s="67"/>
      <c r="AK36" s="67" t="s">
        <v>425</v>
      </c>
      <c r="AL36" s="67">
        <v>0.99</v>
      </c>
      <c r="AM36" s="67" t="s">
        <v>426</v>
      </c>
      <c r="AN36" s="67">
        <v>1</v>
      </c>
      <c r="AO36" s="67">
        <f>Table11[[#This Row],[*EMISSIONS~ELCCH4]]/25</f>
        <v>4.0000000000000001E-3</v>
      </c>
    </row>
    <row r="37" spans="2:41">
      <c r="B37" s="67"/>
      <c r="C37" s="67"/>
      <c r="D37" s="67"/>
      <c r="E37" s="67"/>
      <c r="F37" s="67" t="s">
        <v>172</v>
      </c>
      <c r="G37" s="67" t="s">
        <v>378</v>
      </c>
      <c r="H37" s="67"/>
      <c r="I37" s="67">
        <v>0.22700000000000001</v>
      </c>
      <c r="J37" s="67"/>
      <c r="K37" s="67"/>
      <c r="L37" s="67"/>
      <c r="M37" s="67">
        <v>3.2258064516128999</v>
      </c>
      <c r="N37" s="67">
        <v>1</v>
      </c>
      <c r="O37" s="67">
        <v>55.13</v>
      </c>
      <c r="P37" s="67">
        <v>1.3082199999999999</v>
      </c>
      <c r="Q37" s="67">
        <v>50.080555555555598</v>
      </c>
      <c r="R37" s="67"/>
      <c r="S37" s="67">
        <v>0.99</v>
      </c>
      <c r="T37" s="67"/>
      <c r="U37" s="67">
        <v>25</v>
      </c>
      <c r="V37" s="67">
        <v>3</v>
      </c>
      <c r="W37" s="67">
        <v>17</v>
      </c>
      <c r="X37" s="67">
        <v>0.1</v>
      </c>
      <c r="Y37" s="67">
        <v>1</v>
      </c>
      <c r="Z37" s="67">
        <v>0.54000000000002002</v>
      </c>
      <c r="AA37" s="67">
        <v>0.3</v>
      </c>
      <c r="AB37" s="67">
        <v>15</v>
      </c>
      <c r="AC37" s="67" t="s">
        <v>452</v>
      </c>
      <c r="AD37" s="67" t="s">
        <v>64</v>
      </c>
      <c r="AE37" s="67" t="s">
        <v>422</v>
      </c>
      <c r="AF37" s="67" t="s">
        <v>131</v>
      </c>
      <c r="AG37" s="67" t="s">
        <v>141</v>
      </c>
      <c r="AH37" s="67" t="s">
        <v>423</v>
      </c>
      <c r="AI37" s="67" t="s">
        <v>424</v>
      </c>
      <c r="AJ37" s="67"/>
      <c r="AK37" s="67" t="s">
        <v>425</v>
      </c>
      <c r="AL37" s="67">
        <v>0.99</v>
      </c>
      <c r="AM37" s="67" t="s">
        <v>426</v>
      </c>
      <c r="AN37" s="67">
        <v>1</v>
      </c>
      <c r="AO37" s="67">
        <f>Table11[[#This Row],[*EMISSIONS~ELCCH4]]/25</f>
        <v>4.0000000000000001E-3</v>
      </c>
    </row>
    <row r="38" spans="2:41">
      <c r="B38" s="67"/>
      <c r="C38" s="67"/>
      <c r="D38" s="67"/>
      <c r="E38" s="67"/>
      <c r="F38" s="67" t="s">
        <v>172</v>
      </c>
      <c r="G38" s="67" t="s">
        <v>379</v>
      </c>
      <c r="H38" s="67"/>
      <c r="I38" s="67">
        <v>0.23499999999999999</v>
      </c>
      <c r="J38" s="67"/>
      <c r="K38" s="67"/>
      <c r="L38" s="67"/>
      <c r="M38" s="67">
        <v>3.125</v>
      </c>
      <c r="N38" s="67">
        <v>1</v>
      </c>
      <c r="O38" s="67">
        <v>48.424999999999997</v>
      </c>
      <c r="P38" s="67">
        <v>1.11452</v>
      </c>
      <c r="Q38" s="67">
        <v>48.218055555555601</v>
      </c>
      <c r="R38" s="67"/>
      <c r="S38" s="67">
        <v>0.99</v>
      </c>
      <c r="T38" s="67"/>
      <c r="U38" s="67">
        <v>25</v>
      </c>
      <c r="V38" s="67">
        <v>3</v>
      </c>
      <c r="W38" s="67">
        <v>11</v>
      </c>
      <c r="X38" s="67">
        <v>0.1</v>
      </c>
      <c r="Y38" s="67">
        <v>1</v>
      </c>
      <c r="Z38" s="67">
        <v>0.54000000000002002</v>
      </c>
      <c r="AA38" s="67">
        <v>0.3</v>
      </c>
      <c r="AB38" s="67">
        <v>15</v>
      </c>
      <c r="AC38" s="67" t="s">
        <v>452</v>
      </c>
      <c r="AD38" s="67" t="s">
        <v>64</v>
      </c>
      <c r="AE38" s="67" t="s">
        <v>422</v>
      </c>
      <c r="AF38" s="67" t="s">
        <v>131</v>
      </c>
      <c r="AG38" s="67" t="s">
        <v>141</v>
      </c>
      <c r="AH38" s="67" t="s">
        <v>423</v>
      </c>
      <c r="AI38" s="67" t="s">
        <v>424</v>
      </c>
      <c r="AJ38" s="67"/>
      <c r="AK38" s="67" t="s">
        <v>425</v>
      </c>
      <c r="AL38" s="67">
        <v>0.99</v>
      </c>
      <c r="AM38" s="67" t="s">
        <v>426</v>
      </c>
      <c r="AN38" s="67">
        <v>1</v>
      </c>
      <c r="AO38" s="67">
        <f>Table11[[#This Row],[*EMISSIONS~ELCCH4]]/25</f>
        <v>4.0000000000000001E-3</v>
      </c>
    </row>
    <row r="39" spans="2:41">
      <c r="B39" s="67" t="s">
        <v>453</v>
      </c>
      <c r="C39" s="67" t="s">
        <v>454</v>
      </c>
      <c r="D39" s="67" t="s">
        <v>35</v>
      </c>
      <c r="E39" s="67" t="s">
        <v>28</v>
      </c>
      <c r="F39" s="67" t="s">
        <v>172</v>
      </c>
      <c r="G39" s="67" t="s">
        <v>369</v>
      </c>
      <c r="H39" s="67">
        <v>2020</v>
      </c>
      <c r="I39" s="67">
        <v>0.219</v>
      </c>
      <c r="J39" s="67"/>
      <c r="K39" s="67"/>
      <c r="L39" s="67"/>
      <c r="M39" s="67">
        <v>3.3333333333333299</v>
      </c>
      <c r="N39" s="67">
        <v>1</v>
      </c>
      <c r="O39" s="67">
        <v>69.284999999999997</v>
      </c>
      <c r="P39" s="67">
        <v>2.2402150000000001</v>
      </c>
      <c r="Q39" s="67">
        <v>51.7361111111111</v>
      </c>
      <c r="R39" s="67">
        <v>3.1536000000000002E-2</v>
      </c>
      <c r="S39" s="67">
        <v>0.99</v>
      </c>
      <c r="T39" s="67">
        <v>1</v>
      </c>
      <c r="U39" s="67">
        <v>25</v>
      </c>
      <c r="V39" s="67">
        <v>2.5</v>
      </c>
      <c r="W39" s="67">
        <v>90</v>
      </c>
      <c r="X39" s="67">
        <v>0.3</v>
      </c>
      <c r="Y39" s="67">
        <v>1.2</v>
      </c>
      <c r="Z39" s="67">
        <v>0.54000000000002002</v>
      </c>
      <c r="AA39" s="67">
        <v>0.3</v>
      </c>
      <c r="AB39" s="67">
        <v>16</v>
      </c>
      <c r="AC39" s="67" t="s">
        <v>455</v>
      </c>
      <c r="AD39" s="67" t="s">
        <v>64</v>
      </c>
      <c r="AE39" s="67" t="s">
        <v>422</v>
      </c>
      <c r="AF39" s="67" t="s">
        <v>131</v>
      </c>
      <c r="AG39" s="67" t="s">
        <v>141</v>
      </c>
      <c r="AH39" s="67" t="s">
        <v>430</v>
      </c>
      <c r="AI39" s="67" t="s">
        <v>424</v>
      </c>
      <c r="AJ39" s="67"/>
      <c r="AK39" s="67" t="s">
        <v>425</v>
      </c>
      <c r="AL39" s="67">
        <v>0.99</v>
      </c>
      <c r="AM39" s="67" t="s">
        <v>426</v>
      </c>
      <c r="AN39" s="67">
        <v>2</v>
      </c>
      <c r="AO39" s="67">
        <f>Table11[[#This Row],[*EMISSIONS~ELCCH4]]/25</f>
        <v>1.2E-2</v>
      </c>
    </row>
    <row r="40" spans="2:41">
      <c r="B40" s="67"/>
      <c r="C40" s="67"/>
      <c r="D40" s="67"/>
      <c r="E40" s="67" t="s">
        <v>32</v>
      </c>
      <c r="F40" s="67" t="s">
        <v>172</v>
      </c>
      <c r="G40" s="67" t="s">
        <v>377</v>
      </c>
      <c r="H40" s="67"/>
      <c r="I40" s="67">
        <v>0.219</v>
      </c>
      <c r="J40" s="67"/>
      <c r="K40" s="67"/>
      <c r="L40" s="67"/>
      <c r="M40" s="67">
        <v>3.3333333333333299</v>
      </c>
      <c r="N40" s="67">
        <v>1</v>
      </c>
      <c r="O40" s="67">
        <v>67.795000000000002</v>
      </c>
      <c r="P40" s="67">
        <v>1.9727600000000001</v>
      </c>
      <c r="Q40" s="67">
        <v>51.7361111111111</v>
      </c>
      <c r="R40" s="67"/>
      <c r="S40" s="67">
        <v>0.99</v>
      </c>
      <c r="T40" s="67"/>
      <c r="U40" s="67">
        <v>25</v>
      </c>
      <c r="V40" s="67">
        <v>2.5</v>
      </c>
      <c r="W40" s="67">
        <v>56</v>
      </c>
      <c r="X40" s="67">
        <v>0.1</v>
      </c>
      <c r="Y40" s="67">
        <v>1</v>
      </c>
      <c r="Z40" s="67">
        <v>0.54000000000002002</v>
      </c>
      <c r="AA40" s="67">
        <v>0.3</v>
      </c>
      <c r="AB40" s="67">
        <v>16</v>
      </c>
      <c r="AC40" s="67" t="s">
        <v>455</v>
      </c>
      <c r="AD40" s="67" t="s">
        <v>64</v>
      </c>
      <c r="AE40" s="67" t="s">
        <v>422</v>
      </c>
      <c r="AF40" s="67" t="s">
        <v>131</v>
      </c>
      <c r="AG40" s="67" t="s">
        <v>141</v>
      </c>
      <c r="AH40" s="67" t="s">
        <v>430</v>
      </c>
      <c r="AI40" s="67" t="s">
        <v>424</v>
      </c>
      <c r="AJ40" s="67"/>
      <c r="AK40" s="67" t="s">
        <v>425</v>
      </c>
      <c r="AL40" s="67">
        <v>0.99</v>
      </c>
      <c r="AM40" s="67" t="s">
        <v>426</v>
      </c>
      <c r="AN40" s="67">
        <v>2</v>
      </c>
      <c r="AO40" s="67">
        <f>Table11[[#This Row],[*EMISSIONS~ELCCH4]]/25</f>
        <v>4.0000000000000001E-3</v>
      </c>
    </row>
    <row r="41" spans="2:41">
      <c r="B41" s="67"/>
      <c r="C41" s="67"/>
      <c r="D41" s="67"/>
      <c r="E41" s="67"/>
      <c r="F41" s="67" t="s">
        <v>172</v>
      </c>
      <c r="G41" s="67" t="s">
        <v>378</v>
      </c>
      <c r="H41" s="67"/>
      <c r="I41" s="67">
        <v>0.224</v>
      </c>
      <c r="J41" s="67"/>
      <c r="K41" s="67"/>
      <c r="L41" s="67"/>
      <c r="M41" s="67">
        <v>3.3333333333333299</v>
      </c>
      <c r="N41" s="67">
        <v>1</v>
      </c>
      <c r="O41" s="67">
        <v>64.814999999999998</v>
      </c>
      <c r="P41" s="67">
        <v>1.837915</v>
      </c>
      <c r="Q41" s="67">
        <v>50.7013888888889</v>
      </c>
      <c r="R41" s="67"/>
      <c r="S41" s="67">
        <v>0.99</v>
      </c>
      <c r="T41" s="67"/>
      <c r="U41" s="67">
        <v>25</v>
      </c>
      <c r="V41" s="67">
        <v>2.5</v>
      </c>
      <c r="W41" s="67">
        <v>45</v>
      </c>
      <c r="X41" s="67">
        <v>0.1</v>
      </c>
      <c r="Y41" s="67">
        <v>1</v>
      </c>
      <c r="Z41" s="67">
        <v>0.54000000000002002</v>
      </c>
      <c r="AA41" s="67">
        <v>0.3</v>
      </c>
      <c r="AB41" s="67">
        <v>16</v>
      </c>
      <c r="AC41" s="67" t="s">
        <v>455</v>
      </c>
      <c r="AD41" s="67" t="s">
        <v>64</v>
      </c>
      <c r="AE41" s="67" t="s">
        <v>422</v>
      </c>
      <c r="AF41" s="67" t="s">
        <v>131</v>
      </c>
      <c r="AG41" s="67" t="s">
        <v>141</v>
      </c>
      <c r="AH41" s="67" t="s">
        <v>430</v>
      </c>
      <c r="AI41" s="67" t="s">
        <v>424</v>
      </c>
      <c r="AJ41" s="67"/>
      <c r="AK41" s="67" t="s">
        <v>425</v>
      </c>
      <c r="AL41" s="67">
        <v>0.99</v>
      </c>
      <c r="AM41" s="67" t="s">
        <v>426</v>
      </c>
      <c r="AN41" s="67">
        <v>2</v>
      </c>
      <c r="AO41" s="67">
        <f>Table11[[#This Row],[*EMISSIONS~ELCCH4]]/25</f>
        <v>4.0000000000000001E-3</v>
      </c>
    </row>
    <row r="42" spans="2:41">
      <c r="B42" s="67"/>
      <c r="C42" s="67"/>
      <c r="D42" s="67"/>
      <c r="E42" s="67"/>
      <c r="F42" s="67" t="s">
        <v>172</v>
      </c>
      <c r="G42" s="67" t="s">
        <v>379</v>
      </c>
      <c r="H42" s="67"/>
      <c r="I42" s="67">
        <v>0.23200000000000001</v>
      </c>
      <c r="J42" s="67"/>
      <c r="K42" s="67"/>
      <c r="L42" s="67"/>
      <c r="M42" s="67">
        <v>3.125</v>
      </c>
      <c r="N42" s="67">
        <v>1</v>
      </c>
      <c r="O42" s="67">
        <v>56.62</v>
      </c>
      <c r="P42" s="67">
        <v>1.56897</v>
      </c>
      <c r="Q42" s="67">
        <v>49.045833333333299</v>
      </c>
      <c r="R42" s="67"/>
      <c r="S42" s="67">
        <v>0.99</v>
      </c>
      <c r="T42" s="67"/>
      <c r="U42" s="67">
        <v>25</v>
      </c>
      <c r="V42" s="67">
        <v>2.5</v>
      </c>
      <c r="W42" s="67">
        <v>11</v>
      </c>
      <c r="X42" s="67">
        <v>0.1</v>
      </c>
      <c r="Y42" s="67">
        <v>1</v>
      </c>
      <c r="Z42" s="67">
        <v>0.54000000000002002</v>
      </c>
      <c r="AA42" s="67">
        <v>0.3</v>
      </c>
      <c r="AB42" s="67">
        <v>16</v>
      </c>
      <c r="AC42" s="67" t="s">
        <v>455</v>
      </c>
      <c r="AD42" s="67" t="s">
        <v>64</v>
      </c>
      <c r="AE42" s="67" t="s">
        <v>422</v>
      </c>
      <c r="AF42" s="67" t="s">
        <v>131</v>
      </c>
      <c r="AG42" s="67" t="s">
        <v>141</v>
      </c>
      <c r="AH42" s="67" t="s">
        <v>430</v>
      </c>
      <c r="AI42" s="67" t="s">
        <v>424</v>
      </c>
      <c r="AJ42" s="67"/>
      <c r="AK42" s="67" t="s">
        <v>425</v>
      </c>
      <c r="AL42" s="67">
        <v>0.99</v>
      </c>
      <c r="AM42" s="67" t="s">
        <v>426</v>
      </c>
      <c r="AN42" s="67">
        <v>2</v>
      </c>
      <c r="AO42" s="67">
        <f>Table11[[#This Row],[*EMISSIONS~ELCCH4]]/25</f>
        <v>4.0000000000000001E-3</v>
      </c>
    </row>
    <row r="43" spans="2:41">
      <c r="B43" s="67" t="s">
        <v>456</v>
      </c>
      <c r="C43" s="67" t="s">
        <v>457</v>
      </c>
      <c r="D43" s="67" t="s">
        <v>35</v>
      </c>
      <c r="E43" s="67" t="s">
        <v>28</v>
      </c>
      <c r="F43" s="67" t="s">
        <v>172</v>
      </c>
      <c r="G43" s="67" t="s">
        <v>369</v>
      </c>
      <c r="H43" s="67">
        <v>2020</v>
      </c>
      <c r="I43" s="67">
        <v>0.214</v>
      </c>
      <c r="J43" s="67"/>
      <c r="K43" s="67"/>
      <c r="L43" s="67"/>
      <c r="M43" s="67">
        <v>3.4482758620689702</v>
      </c>
      <c r="N43" s="67">
        <v>1</v>
      </c>
      <c r="O43" s="67">
        <v>79.715000000000003</v>
      </c>
      <c r="P43" s="67">
        <v>3.1871100000000001</v>
      </c>
      <c r="Q43" s="67">
        <v>52.977777777777803</v>
      </c>
      <c r="R43" s="67">
        <v>3.1536000000000002E-2</v>
      </c>
      <c r="S43" s="67">
        <v>0.99</v>
      </c>
      <c r="T43" s="67">
        <v>1</v>
      </c>
      <c r="U43" s="67">
        <v>25</v>
      </c>
      <c r="V43" s="67">
        <v>2.5</v>
      </c>
      <c r="W43" s="67">
        <v>90</v>
      </c>
      <c r="X43" s="67">
        <v>0.3</v>
      </c>
      <c r="Y43" s="67">
        <v>1.2</v>
      </c>
      <c r="Z43" s="67">
        <v>0.54000000000002002</v>
      </c>
      <c r="AA43" s="67">
        <v>0.3</v>
      </c>
      <c r="AB43" s="67">
        <v>17</v>
      </c>
      <c r="AC43" s="67" t="s">
        <v>458</v>
      </c>
      <c r="AD43" s="67" t="s">
        <v>64</v>
      </c>
      <c r="AE43" s="67" t="s">
        <v>422</v>
      </c>
      <c r="AF43" s="67" t="s">
        <v>131</v>
      </c>
      <c r="AG43" s="67" t="s">
        <v>141</v>
      </c>
      <c r="AH43" s="67" t="s">
        <v>430</v>
      </c>
      <c r="AI43" s="67" t="s">
        <v>424</v>
      </c>
      <c r="AJ43" s="67"/>
      <c r="AK43" s="67" t="s">
        <v>425</v>
      </c>
      <c r="AL43" s="67">
        <v>0.99</v>
      </c>
      <c r="AM43" s="67" t="s">
        <v>426</v>
      </c>
      <c r="AN43" s="67">
        <v>3</v>
      </c>
      <c r="AO43" s="67">
        <f>Table11[[#This Row],[*EMISSIONS~ELCCH4]]/25</f>
        <v>1.2E-2</v>
      </c>
    </row>
    <row r="44" spans="2:41">
      <c r="B44" s="67"/>
      <c r="C44" s="67"/>
      <c r="D44" s="67"/>
      <c r="E44" s="67" t="s">
        <v>32</v>
      </c>
      <c r="F44" s="67" t="s">
        <v>172</v>
      </c>
      <c r="G44" s="67" t="s">
        <v>377</v>
      </c>
      <c r="H44" s="67"/>
      <c r="I44" s="67">
        <v>0.214</v>
      </c>
      <c r="J44" s="67"/>
      <c r="K44" s="67"/>
      <c r="L44" s="67"/>
      <c r="M44" s="67">
        <v>3.4482758620689702</v>
      </c>
      <c r="N44" s="67">
        <v>1</v>
      </c>
      <c r="O44" s="67">
        <v>78.224999999999994</v>
      </c>
      <c r="P44" s="67">
        <v>3.0813199999999998</v>
      </c>
      <c r="Q44" s="67">
        <v>52.977777777777803</v>
      </c>
      <c r="R44" s="67"/>
      <c r="S44" s="67">
        <v>0.99</v>
      </c>
      <c r="T44" s="67"/>
      <c r="U44" s="67">
        <v>25</v>
      </c>
      <c r="V44" s="67">
        <v>2.5</v>
      </c>
      <c r="W44" s="67">
        <v>67</v>
      </c>
      <c r="X44" s="67">
        <v>0.1</v>
      </c>
      <c r="Y44" s="67">
        <v>1</v>
      </c>
      <c r="Z44" s="67">
        <v>0.54000000000002002</v>
      </c>
      <c r="AA44" s="67">
        <v>0.3</v>
      </c>
      <c r="AB44" s="67">
        <v>17</v>
      </c>
      <c r="AC44" s="67" t="s">
        <v>458</v>
      </c>
      <c r="AD44" s="67" t="s">
        <v>64</v>
      </c>
      <c r="AE44" s="67" t="s">
        <v>422</v>
      </c>
      <c r="AF44" s="67" t="s">
        <v>131</v>
      </c>
      <c r="AG44" s="67" t="s">
        <v>141</v>
      </c>
      <c r="AH44" s="67" t="s">
        <v>430</v>
      </c>
      <c r="AI44" s="67" t="s">
        <v>424</v>
      </c>
      <c r="AJ44" s="67"/>
      <c r="AK44" s="67" t="s">
        <v>425</v>
      </c>
      <c r="AL44" s="67">
        <v>0.99</v>
      </c>
      <c r="AM44" s="67" t="s">
        <v>426</v>
      </c>
      <c r="AN44" s="67">
        <v>3</v>
      </c>
      <c r="AO44" s="67">
        <f>Table11[[#This Row],[*EMISSIONS~ELCCH4]]/25</f>
        <v>4.0000000000000001E-3</v>
      </c>
    </row>
    <row r="45" spans="2:41">
      <c r="B45" s="67"/>
      <c r="C45" s="67"/>
      <c r="D45" s="67"/>
      <c r="E45" s="67"/>
      <c r="F45" s="67" t="s">
        <v>172</v>
      </c>
      <c r="G45" s="67" t="s">
        <v>378</v>
      </c>
      <c r="H45" s="67"/>
      <c r="I45" s="67">
        <v>0.223</v>
      </c>
      <c r="J45" s="67"/>
      <c r="K45" s="67"/>
      <c r="L45" s="67"/>
      <c r="M45" s="67">
        <v>3.3333333333333299</v>
      </c>
      <c r="N45" s="67">
        <v>1</v>
      </c>
      <c r="O45" s="67">
        <v>71.52</v>
      </c>
      <c r="P45" s="67">
        <v>2.7743799999999998</v>
      </c>
      <c r="Q45" s="67">
        <v>50.908333333333303</v>
      </c>
      <c r="R45" s="67"/>
      <c r="S45" s="67">
        <v>0.99</v>
      </c>
      <c r="T45" s="67"/>
      <c r="U45" s="67">
        <v>25</v>
      </c>
      <c r="V45" s="67">
        <v>2.5</v>
      </c>
      <c r="W45" s="67">
        <v>56</v>
      </c>
      <c r="X45" s="67">
        <v>0.1</v>
      </c>
      <c r="Y45" s="67">
        <v>1</v>
      </c>
      <c r="Z45" s="67">
        <v>0.54000000000002002</v>
      </c>
      <c r="AA45" s="67">
        <v>0.3</v>
      </c>
      <c r="AB45" s="67">
        <v>17</v>
      </c>
      <c r="AC45" s="67" t="s">
        <v>458</v>
      </c>
      <c r="AD45" s="67" t="s">
        <v>64</v>
      </c>
      <c r="AE45" s="67" t="s">
        <v>422</v>
      </c>
      <c r="AF45" s="67" t="s">
        <v>131</v>
      </c>
      <c r="AG45" s="67" t="s">
        <v>141</v>
      </c>
      <c r="AH45" s="67" t="s">
        <v>430</v>
      </c>
      <c r="AI45" s="67" t="s">
        <v>424</v>
      </c>
      <c r="AJ45" s="67"/>
      <c r="AK45" s="67" t="s">
        <v>425</v>
      </c>
      <c r="AL45" s="67">
        <v>0.99</v>
      </c>
      <c r="AM45" s="67" t="s">
        <v>426</v>
      </c>
      <c r="AN45" s="67">
        <v>3</v>
      </c>
      <c r="AO45" s="67">
        <f>Table11[[#This Row],[*EMISSIONS~ELCCH4]]/25</f>
        <v>4.0000000000000001E-3</v>
      </c>
    </row>
    <row r="46" spans="2:41">
      <c r="B46" s="67"/>
      <c r="C46" s="67"/>
      <c r="D46" s="67"/>
      <c r="E46" s="67"/>
      <c r="F46" s="67" t="s">
        <v>172</v>
      </c>
      <c r="G46" s="67" t="s">
        <v>379</v>
      </c>
      <c r="H46" s="67"/>
      <c r="I46" s="67">
        <v>0.22500000000000001</v>
      </c>
      <c r="J46" s="67"/>
      <c r="K46" s="67"/>
      <c r="L46" s="67"/>
      <c r="M46" s="67">
        <v>3.3333333333333299</v>
      </c>
      <c r="N46" s="67">
        <v>1</v>
      </c>
      <c r="O46" s="67">
        <v>65.56</v>
      </c>
      <c r="P46" s="67">
        <v>2.4547750000000002</v>
      </c>
      <c r="Q46" s="67">
        <v>50.494444444444397</v>
      </c>
      <c r="R46" s="67"/>
      <c r="S46" s="67">
        <v>0.99</v>
      </c>
      <c r="T46" s="67"/>
      <c r="U46" s="67">
        <v>25</v>
      </c>
      <c r="V46" s="67">
        <v>2.5</v>
      </c>
      <c r="W46" s="67">
        <v>22</v>
      </c>
      <c r="X46" s="67">
        <v>0.1</v>
      </c>
      <c r="Y46" s="67">
        <v>1</v>
      </c>
      <c r="Z46" s="67">
        <v>0.54000000000002002</v>
      </c>
      <c r="AA46" s="67">
        <v>0.3</v>
      </c>
      <c r="AB46" s="67">
        <v>17</v>
      </c>
      <c r="AC46" s="67" t="s">
        <v>458</v>
      </c>
      <c r="AD46" s="67" t="s">
        <v>64</v>
      </c>
      <c r="AE46" s="67" t="s">
        <v>422</v>
      </c>
      <c r="AF46" s="67" t="s">
        <v>131</v>
      </c>
      <c r="AG46" s="67" t="s">
        <v>141</v>
      </c>
      <c r="AH46" s="67" t="s">
        <v>430</v>
      </c>
      <c r="AI46" s="67" t="s">
        <v>424</v>
      </c>
      <c r="AJ46" s="67"/>
      <c r="AK46" s="67" t="s">
        <v>425</v>
      </c>
      <c r="AL46" s="67">
        <v>0.99</v>
      </c>
      <c r="AM46" s="67" t="s">
        <v>426</v>
      </c>
      <c r="AN46" s="67">
        <v>3</v>
      </c>
      <c r="AO46" s="67">
        <f>Table11[[#This Row],[*EMISSIONS~ELCCH4]]/25</f>
        <v>4.0000000000000001E-3</v>
      </c>
    </row>
    <row r="47" spans="2:41">
      <c r="B47" s="67" t="s">
        <v>459</v>
      </c>
      <c r="C47" s="67" t="s">
        <v>460</v>
      </c>
      <c r="D47" s="67" t="s">
        <v>35</v>
      </c>
      <c r="E47" s="67" t="s">
        <v>32</v>
      </c>
      <c r="F47" s="67" t="s">
        <v>172</v>
      </c>
      <c r="G47" s="67" t="s">
        <v>369</v>
      </c>
      <c r="H47" s="67">
        <v>2020</v>
      </c>
      <c r="I47" s="67">
        <v>1.0469999999999999</v>
      </c>
      <c r="J47" s="67"/>
      <c r="K47" s="67"/>
      <c r="L47" s="67"/>
      <c r="M47" s="67"/>
      <c r="N47" s="67"/>
      <c r="O47" s="67">
        <v>13.41</v>
      </c>
      <c r="P47" s="67">
        <v>0.60568500000000003</v>
      </c>
      <c r="Q47" s="67">
        <v>11.3819444444444</v>
      </c>
      <c r="R47" s="67">
        <v>3.1536000000000002E-2</v>
      </c>
      <c r="S47" s="67">
        <v>0.99</v>
      </c>
      <c r="T47" s="67">
        <v>1</v>
      </c>
      <c r="U47" s="67">
        <v>25</v>
      </c>
      <c r="V47" s="67">
        <v>2</v>
      </c>
      <c r="W47" s="67">
        <v>90</v>
      </c>
      <c r="X47" s="67">
        <v>0.3</v>
      </c>
      <c r="Y47" s="67">
        <v>1.2</v>
      </c>
      <c r="Z47" s="67">
        <v>0.54000000000002002</v>
      </c>
      <c r="AA47" s="67">
        <v>0.3</v>
      </c>
      <c r="AB47" s="67">
        <v>18</v>
      </c>
      <c r="AC47" s="67" t="s">
        <v>461</v>
      </c>
      <c r="AD47" s="67" t="s">
        <v>160</v>
      </c>
      <c r="AE47" s="67" t="s">
        <v>462</v>
      </c>
      <c r="AF47" s="67" t="s">
        <v>131</v>
      </c>
      <c r="AG47" s="67" t="s">
        <v>141</v>
      </c>
      <c r="AH47" s="67" t="s">
        <v>430</v>
      </c>
      <c r="AI47" s="67" t="s">
        <v>463</v>
      </c>
      <c r="AJ47" s="67"/>
      <c r="AK47" s="67" t="s">
        <v>464</v>
      </c>
      <c r="AL47" s="67">
        <v>0.99</v>
      </c>
      <c r="AM47" s="67" t="s">
        <v>426</v>
      </c>
      <c r="AN47" s="67">
        <v>1</v>
      </c>
      <c r="AO47" s="67">
        <f>Table11[[#This Row],[*EMISSIONS~ELCCH4]]/25</f>
        <v>1.2E-2</v>
      </c>
    </row>
    <row r="48" spans="2:41">
      <c r="B48" s="67"/>
      <c r="C48" s="67"/>
      <c r="D48" s="67"/>
      <c r="E48" s="67"/>
      <c r="F48" s="67" t="s">
        <v>172</v>
      </c>
      <c r="G48" s="67" t="s">
        <v>377</v>
      </c>
      <c r="H48" s="67"/>
      <c r="I48" s="67">
        <v>1.0469999999999999</v>
      </c>
      <c r="J48" s="67"/>
      <c r="K48" s="67"/>
      <c r="L48" s="67"/>
      <c r="M48" s="67"/>
      <c r="N48" s="67"/>
      <c r="O48" s="67">
        <v>13.0375</v>
      </c>
      <c r="P48" s="67">
        <v>0.58557000000000003</v>
      </c>
      <c r="Q48" s="67">
        <v>11.3819444444444</v>
      </c>
      <c r="R48" s="67"/>
      <c r="S48" s="67">
        <v>0.99</v>
      </c>
      <c r="T48" s="67"/>
      <c r="U48" s="67">
        <v>25</v>
      </c>
      <c r="V48" s="67">
        <v>2</v>
      </c>
      <c r="W48" s="67">
        <v>67</v>
      </c>
      <c r="X48" s="67">
        <v>0.1</v>
      </c>
      <c r="Y48" s="67">
        <v>1</v>
      </c>
      <c r="Z48" s="67">
        <v>0.54000000000002002</v>
      </c>
      <c r="AA48" s="67">
        <v>0.3</v>
      </c>
      <c r="AB48" s="67">
        <v>18</v>
      </c>
      <c r="AC48" s="67" t="s">
        <v>461</v>
      </c>
      <c r="AD48" s="67" t="s">
        <v>160</v>
      </c>
      <c r="AE48" s="67" t="s">
        <v>462</v>
      </c>
      <c r="AF48" s="67" t="s">
        <v>131</v>
      </c>
      <c r="AG48" s="67" t="s">
        <v>141</v>
      </c>
      <c r="AH48" s="67" t="s">
        <v>430</v>
      </c>
      <c r="AI48" s="67" t="s">
        <v>463</v>
      </c>
      <c r="AJ48" s="67"/>
      <c r="AK48" s="67" t="s">
        <v>464</v>
      </c>
      <c r="AL48" s="67">
        <v>0.99</v>
      </c>
      <c r="AM48" s="67" t="s">
        <v>426</v>
      </c>
      <c r="AN48" s="67">
        <v>1</v>
      </c>
      <c r="AO48" s="67">
        <f>Table11[[#This Row],[*EMISSIONS~ELCCH4]]/25</f>
        <v>4.0000000000000001E-3</v>
      </c>
    </row>
    <row r="49" spans="2:41">
      <c r="B49" s="67"/>
      <c r="C49" s="67"/>
      <c r="D49" s="67"/>
      <c r="E49" s="67"/>
      <c r="F49" s="67" t="s">
        <v>172</v>
      </c>
      <c r="G49" s="67" t="s">
        <v>378</v>
      </c>
      <c r="H49" s="67"/>
      <c r="I49" s="67">
        <v>1.05</v>
      </c>
      <c r="J49" s="67"/>
      <c r="K49" s="67"/>
      <c r="L49" s="67"/>
      <c r="M49" s="67"/>
      <c r="N49" s="67"/>
      <c r="O49" s="67">
        <v>12.367000000000001</v>
      </c>
      <c r="P49" s="67">
        <v>0.54608500000000004</v>
      </c>
      <c r="Q49" s="67">
        <v>11.3819444444444</v>
      </c>
      <c r="R49" s="67"/>
      <c r="S49" s="67">
        <v>0.99</v>
      </c>
      <c r="T49" s="67"/>
      <c r="U49" s="67">
        <v>25</v>
      </c>
      <c r="V49" s="67">
        <v>2</v>
      </c>
      <c r="W49" s="67">
        <v>56</v>
      </c>
      <c r="X49" s="67">
        <v>0.1</v>
      </c>
      <c r="Y49" s="67">
        <v>1</v>
      </c>
      <c r="Z49" s="67">
        <v>0.54000000000002002</v>
      </c>
      <c r="AA49" s="67">
        <v>0.3</v>
      </c>
      <c r="AB49" s="67">
        <v>18</v>
      </c>
      <c r="AC49" s="67" t="s">
        <v>461</v>
      </c>
      <c r="AD49" s="67" t="s">
        <v>160</v>
      </c>
      <c r="AE49" s="67" t="s">
        <v>462</v>
      </c>
      <c r="AF49" s="67" t="s">
        <v>131</v>
      </c>
      <c r="AG49" s="67" t="s">
        <v>141</v>
      </c>
      <c r="AH49" s="67" t="s">
        <v>430</v>
      </c>
      <c r="AI49" s="67" t="s">
        <v>463</v>
      </c>
      <c r="AJ49" s="67"/>
      <c r="AK49" s="67" t="s">
        <v>464</v>
      </c>
      <c r="AL49" s="67">
        <v>0.99</v>
      </c>
      <c r="AM49" s="67" t="s">
        <v>426</v>
      </c>
      <c r="AN49" s="67">
        <v>1</v>
      </c>
      <c r="AO49" s="67">
        <f>Table11[[#This Row],[*EMISSIONS~ELCCH4]]/25</f>
        <v>4.0000000000000001E-3</v>
      </c>
    </row>
    <row r="50" spans="2:41">
      <c r="B50" s="67"/>
      <c r="C50" s="67"/>
      <c r="D50" s="67"/>
      <c r="E50" s="67"/>
      <c r="F50" s="67" t="s">
        <v>172</v>
      </c>
      <c r="G50" s="67" t="s">
        <v>379</v>
      </c>
      <c r="H50" s="67"/>
      <c r="I50" s="67">
        <v>1.0549999999999999</v>
      </c>
      <c r="J50" s="67"/>
      <c r="K50" s="67"/>
      <c r="L50" s="67"/>
      <c r="M50" s="67"/>
      <c r="N50" s="67"/>
      <c r="O50" s="67">
        <v>11.547499999999999</v>
      </c>
      <c r="P50" s="67">
        <v>0.486485</v>
      </c>
      <c r="Q50" s="67">
        <v>11.3819444444444</v>
      </c>
      <c r="R50" s="67"/>
      <c r="S50" s="67">
        <v>0.99</v>
      </c>
      <c r="T50" s="67"/>
      <c r="U50" s="67">
        <v>25</v>
      </c>
      <c r="V50" s="67">
        <v>2</v>
      </c>
      <c r="W50" s="67">
        <v>22</v>
      </c>
      <c r="X50" s="67">
        <v>0.1</v>
      </c>
      <c r="Y50" s="67">
        <v>1</v>
      </c>
      <c r="Z50" s="67">
        <v>0.54000000000002002</v>
      </c>
      <c r="AA50" s="67">
        <v>0.3</v>
      </c>
      <c r="AB50" s="67">
        <v>18</v>
      </c>
      <c r="AC50" s="67" t="s">
        <v>461</v>
      </c>
      <c r="AD50" s="67" t="s">
        <v>160</v>
      </c>
      <c r="AE50" s="67" t="s">
        <v>462</v>
      </c>
      <c r="AF50" s="67" t="s">
        <v>131</v>
      </c>
      <c r="AG50" s="67" t="s">
        <v>141</v>
      </c>
      <c r="AH50" s="67" t="s">
        <v>430</v>
      </c>
      <c r="AI50" s="67" t="s">
        <v>463</v>
      </c>
      <c r="AJ50" s="67"/>
      <c r="AK50" s="67" t="s">
        <v>464</v>
      </c>
      <c r="AL50" s="67">
        <v>0.99</v>
      </c>
      <c r="AM50" s="67" t="s">
        <v>426</v>
      </c>
      <c r="AN50" s="67">
        <v>1</v>
      </c>
      <c r="AO50" s="67">
        <f>Table11[[#This Row],[*EMISSIONS~ELCCH4]]/25</f>
        <v>4.0000000000000001E-3</v>
      </c>
    </row>
    <row r="51" spans="2:41">
      <c r="B51" s="67" t="s">
        <v>465</v>
      </c>
      <c r="C51" s="67" t="s">
        <v>466</v>
      </c>
      <c r="D51" s="67" t="s">
        <v>185</v>
      </c>
      <c r="E51" s="67" t="s">
        <v>32</v>
      </c>
      <c r="F51" s="67" t="s">
        <v>172</v>
      </c>
      <c r="G51" s="67" t="s">
        <v>369</v>
      </c>
      <c r="H51" s="67">
        <v>2025</v>
      </c>
      <c r="I51" s="67">
        <v>1.0209999999999999</v>
      </c>
      <c r="J51" s="67"/>
      <c r="K51" s="67"/>
      <c r="L51" s="67"/>
      <c r="M51" s="67"/>
      <c r="N51" s="67"/>
      <c r="O51" s="67">
        <v>6.7794999999999996</v>
      </c>
      <c r="P51" s="67">
        <v>0.39410499999999998</v>
      </c>
      <c r="Q51" s="67">
        <v>1.24166666666667</v>
      </c>
      <c r="R51" s="67">
        <v>3.1536000000000002E-2</v>
      </c>
      <c r="S51" s="67">
        <v>0.96</v>
      </c>
      <c r="T51" s="67">
        <v>1</v>
      </c>
      <c r="U51" s="67">
        <v>25</v>
      </c>
      <c r="V51" s="67">
        <v>1</v>
      </c>
      <c r="W51" s="67">
        <v>90</v>
      </c>
      <c r="X51" s="67">
        <v>16</v>
      </c>
      <c r="Y51" s="67">
        <v>4</v>
      </c>
      <c r="Z51" s="67">
        <v>12.15</v>
      </c>
      <c r="AA51" s="67">
        <v>2</v>
      </c>
      <c r="AB51" s="67">
        <v>30</v>
      </c>
      <c r="AC51" s="67" t="s">
        <v>467</v>
      </c>
      <c r="AD51" s="67" t="s">
        <v>160</v>
      </c>
      <c r="AE51" s="67" t="s">
        <v>462</v>
      </c>
      <c r="AF51" s="67" t="s">
        <v>468</v>
      </c>
      <c r="AG51" s="67" t="s">
        <v>204</v>
      </c>
      <c r="AH51" s="67" t="s">
        <v>430</v>
      </c>
      <c r="AI51" s="67" t="s">
        <v>463</v>
      </c>
      <c r="AJ51" s="67"/>
      <c r="AK51" s="67" t="s">
        <v>464</v>
      </c>
      <c r="AL51" s="67">
        <v>0.96</v>
      </c>
      <c r="AM51" s="67" t="s">
        <v>426</v>
      </c>
      <c r="AN51" s="67">
        <v>1</v>
      </c>
      <c r="AO51" s="67">
        <f>Table11[[#This Row],[*EMISSIONS~ELCCH4]]/25</f>
        <v>0.64</v>
      </c>
    </row>
    <row r="52" spans="2:41">
      <c r="B52" s="67"/>
      <c r="C52" s="67"/>
      <c r="D52" s="67"/>
      <c r="E52" s="67"/>
      <c r="F52" s="67" t="s">
        <v>172</v>
      </c>
      <c r="G52" s="67" t="s">
        <v>377</v>
      </c>
      <c r="H52" s="67"/>
      <c r="I52" s="67">
        <v>1.0209999999999999</v>
      </c>
      <c r="J52" s="67"/>
      <c r="K52" s="67"/>
      <c r="L52" s="67"/>
      <c r="M52" s="67"/>
      <c r="N52" s="67"/>
      <c r="O52" s="67">
        <v>6.6304999999999996</v>
      </c>
      <c r="P52" s="67">
        <v>0.382185</v>
      </c>
      <c r="Q52" s="67">
        <v>1.24166666666667</v>
      </c>
      <c r="R52" s="67"/>
      <c r="S52" s="67">
        <v>0.96</v>
      </c>
      <c r="T52" s="67"/>
      <c r="U52" s="67">
        <v>25</v>
      </c>
      <c r="V52" s="67">
        <v>1</v>
      </c>
      <c r="W52" s="67">
        <v>72</v>
      </c>
      <c r="X52" s="67">
        <v>11</v>
      </c>
      <c r="Y52" s="67">
        <v>3</v>
      </c>
      <c r="Z52" s="67">
        <v>9.7199999999999704</v>
      </c>
      <c r="AA52" s="67">
        <v>0.3</v>
      </c>
      <c r="AB52" s="67">
        <v>30</v>
      </c>
      <c r="AC52" s="67" t="s">
        <v>467</v>
      </c>
      <c r="AD52" s="67" t="s">
        <v>160</v>
      </c>
      <c r="AE52" s="67" t="s">
        <v>462</v>
      </c>
      <c r="AF52" s="67" t="s">
        <v>468</v>
      </c>
      <c r="AG52" s="67" t="s">
        <v>204</v>
      </c>
      <c r="AH52" s="67" t="s">
        <v>430</v>
      </c>
      <c r="AI52" s="67" t="s">
        <v>463</v>
      </c>
      <c r="AJ52" s="67"/>
      <c r="AK52" s="67" t="s">
        <v>464</v>
      </c>
      <c r="AL52" s="67">
        <v>0.96</v>
      </c>
      <c r="AM52" s="67" t="s">
        <v>426</v>
      </c>
      <c r="AN52" s="67">
        <v>1</v>
      </c>
      <c r="AO52" s="67">
        <f>Table11[[#This Row],[*EMISSIONS~ELCCH4]]/25</f>
        <v>0.44</v>
      </c>
    </row>
    <row r="53" spans="2:41">
      <c r="B53" s="67"/>
      <c r="C53" s="67"/>
      <c r="D53" s="67"/>
      <c r="E53" s="67"/>
      <c r="F53" s="67" t="s">
        <v>172</v>
      </c>
      <c r="G53" s="67" t="s">
        <v>378</v>
      </c>
      <c r="H53" s="67"/>
      <c r="I53" s="67">
        <v>1.0209999999999999</v>
      </c>
      <c r="J53" s="67"/>
      <c r="K53" s="67"/>
      <c r="L53" s="67"/>
      <c r="M53" s="67"/>
      <c r="N53" s="67"/>
      <c r="O53" s="67">
        <v>6.258</v>
      </c>
      <c r="P53" s="67">
        <v>0.36058000000000001</v>
      </c>
      <c r="Q53" s="67">
        <v>1.24166666666667</v>
      </c>
      <c r="R53" s="67"/>
      <c r="S53" s="67">
        <v>0.96</v>
      </c>
      <c r="T53" s="67"/>
      <c r="U53" s="67">
        <v>25</v>
      </c>
      <c r="V53" s="67">
        <v>1</v>
      </c>
      <c r="W53" s="67">
        <v>73</v>
      </c>
      <c r="X53" s="67">
        <v>8</v>
      </c>
      <c r="Y53" s="67">
        <v>2</v>
      </c>
      <c r="Z53" s="67">
        <v>2.4300000000000099</v>
      </c>
      <c r="AA53" s="67">
        <v>0.3</v>
      </c>
      <c r="AB53" s="67">
        <v>30</v>
      </c>
      <c r="AC53" s="67" t="s">
        <v>467</v>
      </c>
      <c r="AD53" s="67" t="s">
        <v>160</v>
      </c>
      <c r="AE53" s="67" t="s">
        <v>462</v>
      </c>
      <c r="AF53" s="67" t="s">
        <v>468</v>
      </c>
      <c r="AG53" s="67" t="s">
        <v>204</v>
      </c>
      <c r="AH53" s="67" t="s">
        <v>430</v>
      </c>
      <c r="AI53" s="67" t="s">
        <v>463</v>
      </c>
      <c r="AJ53" s="67"/>
      <c r="AK53" s="67" t="s">
        <v>464</v>
      </c>
      <c r="AL53" s="67">
        <v>0.96</v>
      </c>
      <c r="AM53" s="67" t="s">
        <v>426</v>
      </c>
      <c r="AN53" s="67">
        <v>1</v>
      </c>
      <c r="AO53" s="67">
        <f>Table11[[#This Row],[*EMISSIONS~ELCCH4]]/25</f>
        <v>0.32</v>
      </c>
    </row>
    <row r="54" spans="2:41">
      <c r="B54" s="67"/>
      <c r="C54" s="67"/>
      <c r="D54" s="67"/>
      <c r="E54" s="67"/>
      <c r="F54" s="67" t="s">
        <v>172</v>
      </c>
      <c r="G54" s="67" t="s">
        <v>379</v>
      </c>
      <c r="H54" s="67"/>
      <c r="I54" s="67">
        <v>1.0209999999999999</v>
      </c>
      <c r="J54" s="67"/>
      <c r="K54" s="67"/>
      <c r="L54" s="67"/>
      <c r="M54" s="67"/>
      <c r="N54" s="67"/>
      <c r="O54" s="67">
        <v>5.6619999999999999</v>
      </c>
      <c r="P54" s="67">
        <v>0.32258500000000001</v>
      </c>
      <c r="Q54" s="67">
        <v>1.24166666666667</v>
      </c>
      <c r="R54" s="67"/>
      <c r="S54" s="67">
        <v>0.96</v>
      </c>
      <c r="T54" s="67"/>
      <c r="U54" s="67">
        <v>25</v>
      </c>
      <c r="V54" s="67">
        <v>1</v>
      </c>
      <c r="W54" s="67">
        <v>73</v>
      </c>
      <c r="X54" s="67">
        <v>4</v>
      </c>
      <c r="Y54" s="67">
        <v>1</v>
      </c>
      <c r="Z54" s="67">
        <v>0.54000000000002002</v>
      </c>
      <c r="AA54" s="67">
        <v>0.3</v>
      </c>
      <c r="AB54" s="67">
        <v>30</v>
      </c>
      <c r="AC54" s="67" t="s">
        <v>467</v>
      </c>
      <c r="AD54" s="67" t="s">
        <v>160</v>
      </c>
      <c r="AE54" s="67" t="s">
        <v>462</v>
      </c>
      <c r="AF54" s="67" t="s">
        <v>468</v>
      </c>
      <c r="AG54" s="67" t="s">
        <v>204</v>
      </c>
      <c r="AH54" s="67" t="s">
        <v>430</v>
      </c>
      <c r="AI54" s="67" t="s">
        <v>463</v>
      </c>
      <c r="AJ54" s="67"/>
      <c r="AK54" s="67" t="s">
        <v>464</v>
      </c>
      <c r="AL54" s="67">
        <v>0.96</v>
      </c>
      <c r="AM54" s="67" t="s">
        <v>426</v>
      </c>
      <c r="AN54" s="67">
        <v>1</v>
      </c>
      <c r="AO54" s="67">
        <f>Table11[[#This Row],[*EMISSIONS~ELCCH4]]/25</f>
        <v>0.16</v>
      </c>
    </row>
    <row r="55" spans="2:41">
      <c r="B55" s="67" t="s">
        <v>469</v>
      </c>
      <c r="C55" s="67" t="s">
        <v>470</v>
      </c>
      <c r="D55" s="67" t="s">
        <v>185</v>
      </c>
      <c r="E55" s="67" t="s">
        <v>28</v>
      </c>
      <c r="F55" s="67" t="s">
        <v>172</v>
      </c>
      <c r="G55" s="67" t="s">
        <v>369</v>
      </c>
      <c r="H55" s="67">
        <v>2025</v>
      </c>
      <c r="I55" s="67">
        <v>0.29299999999999998</v>
      </c>
      <c r="J55" s="67"/>
      <c r="K55" s="67"/>
      <c r="L55" s="67"/>
      <c r="M55" s="67">
        <v>2.2222222222222201</v>
      </c>
      <c r="N55" s="67">
        <v>1</v>
      </c>
      <c r="O55" s="67">
        <v>26.074999999999999</v>
      </c>
      <c r="P55" s="67">
        <v>0.95881499999999997</v>
      </c>
      <c r="Q55" s="67">
        <v>3.93194444444444</v>
      </c>
      <c r="R55" s="67">
        <v>3.1536000000000002E-2</v>
      </c>
      <c r="S55" s="67">
        <v>0.97</v>
      </c>
      <c r="T55" s="67">
        <v>1</v>
      </c>
      <c r="U55" s="67">
        <v>25</v>
      </c>
      <c r="V55" s="67">
        <v>3</v>
      </c>
      <c r="W55" s="67">
        <v>84</v>
      </c>
      <c r="X55" s="67"/>
      <c r="Y55" s="67">
        <v>1</v>
      </c>
      <c r="Z55" s="67">
        <v>12.15</v>
      </c>
      <c r="AA55" s="67">
        <v>0.3</v>
      </c>
      <c r="AB55" s="67">
        <v>25</v>
      </c>
      <c r="AC55" s="67" t="s">
        <v>471</v>
      </c>
      <c r="AD55" s="67" t="s">
        <v>64</v>
      </c>
      <c r="AE55" s="67" t="s">
        <v>422</v>
      </c>
      <c r="AF55" s="67" t="s">
        <v>468</v>
      </c>
      <c r="AG55" s="67" t="s">
        <v>204</v>
      </c>
      <c r="AH55" s="67" t="s">
        <v>423</v>
      </c>
      <c r="AI55" s="67" t="s">
        <v>424</v>
      </c>
      <c r="AJ55" s="67"/>
      <c r="AK55" s="67" t="s">
        <v>425</v>
      </c>
      <c r="AL55" s="67">
        <v>0.97</v>
      </c>
      <c r="AM55" s="67" t="s">
        <v>426</v>
      </c>
      <c r="AN55" s="67">
        <v>1</v>
      </c>
      <c r="AO55" s="67">
        <f>Table11[[#This Row],[*EMISSIONS~ELCCH4]]/25</f>
        <v>0</v>
      </c>
    </row>
    <row r="56" spans="2:41">
      <c r="B56" s="67"/>
      <c r="C56" s="67"/>
      <c r="D56" s="67"/>
      <c r="E56" s="67" t="s">
        <v>32</v>
      </c>
      <c r="F56" s="67" t="s">
        <v>172</v>
      </c>
      <c r="G56" s="67" t="s">
        <v>377</v>
      </c>
      <c r="H56" s="67"/>
      <c r="I56" s="67">
        <v>0.29299999999999998</v>
      </c>
      <c r="J56" s="67"/>
      <c r="K56" s="67"/>
      <c r="L56" s="67"/>
      <c r="M56" s="67">
        <v>2.2222222222222201</v>
      </c>
      <c r="N56" s="67">
        <v>1</v>
      </c>
      <c r="O56" s="67">
        <v>26.074999999999999</v>
      </c>
      <c r="P56" s="67">
        <v>0.93050500000000003</v>
      </c>
      <c r="Q56" s="67">
        <v>3.93194444444444</v>
      </c>
      <c r="R56" s="67"/>
      <c r="S56" s="67">
        <v>0.97</v>
      </c>
      <c r="T56" s="67"/>
      <c r="U56" s="67">
        <v>25</v>
      </c>
      <c r="V56" s="67">
        <v>3</v>
      </c>
      <c r="W56" s="67">
        <v>67</v>
      </c>
      <c r="X56" s="67"/>
      <c r="Y56" s="67">
        <v>1</v>
      </c>
      <c r="Z56" s="67">
        <v>9.7199999999999704</v>
      </c>
      <c r="AA56" s="67">
        <v>0.3</v>
      </c>
      <c r="AB56" s="67">
        <v>25</v>
      </c>
      <c r="AC56" s="67" t="s">
        <v>471</v>
      </c>
      <c r="AD56" s="67" t="s">
        <v>64</v>
      </c>
      <c r="AE56" s="67" t="s">
        <v>422</v>
      </c>
      <c r="AF56" s="67" t="s">
        <v>468</v>
      </c>
      <c r="AG56" s="67" t="s">
        <v>204</v>
      </c>
      <c r="AH56" s="67" t="s">
        <v>423</v>
      </c>
      <c r="AI56" s="67" t="s">
        <v>424</v>
      </c>
      <c r="AJ56" s="67"/>
      <c r="AK56" s="67" t="s">
        <v>425</v>
      </c>
      <c r="AL56" s="67">
        <v>0.97</v>
      </c>
      <c r="AM56" s="67" t="s">
        <v>426</v>
      </c>
      <c r="AN56" s="67">
        <v>1</v>
      </c>
      <c r="AO56" s="67">
        <f>Table11[[#This Row],[*EMISSIONS~ELCCH4]]/25</f>
        <v>0</v>
      </c>
    </row>
    <row r="57" spans="2:41">
      <c r="B57" s="67"/>
      <c r="C57" s="67"/>
      <c r="D57" s="67"/>
      <c r="E57" s="67"/>
      <c r="F57" s="67" t="s">
        <v>172</v>
      </c>
      <c r="G57" s="67" t="s">
        <v>378</v>
      </c>
      <c r="H57" s="67"/>
      <c r="I57" s="67">
        <v>0.29399999999999998</v>
      </c>
      <c r="J57" s="67"/>
      <c r="K57" s="67"/>
      <c r="L57" s="67"/>
      <c r="M57" s="67">
        <v>2.1739130434782599</v>
      </c>
      <c r="N57" s="67">
        <v>1</v>
      </c>
      <c r="O57" s="67">
        <v>24.585000000000001</v>
      </c>
      <c r="P57" s="67">
        <v>0.87388500000000002</v>
      </c>
      <c r="Q57" s="67">
        <v>3.93194444444444</v>
      </c>
      <c r="R57" s="67"/>
      <c r="S57" s="67">
        <v>0.97</v>
      </c>
      <c r="T57" s="67"/>
      <c r="U57" s="67">
        <v>25</v>
      </c>
      <c r="V57" s="67">
        <v>3</v>
      </c>
      <c r="W57" s="67">
        <v>36</v>
      </c>
      <c r="X57" s="67"/>
      <c r="Y57" s="67">
        <v>1</v>
      </c>
      <c r="Z57" s="67">
        <v>2.4300000000000099</v>
      </c>
      <c r="AA57" s="67">
        <v>0.3</v>
      </c>
      <c r="AB57" s="67">
        <v>25</v>
      </c>
      <c r="AC57" s="67" t="s">
        <v>471</v>
      </c>
      <c r="AD57" s="67" t="s">
        <v>64</v>
      </c>
      <c r="AE57" s="67" t="s">
        <v>422</v>
      </c>
      <c r="AF57" s="67" t="s">
        <v>468</v>
      </c>
      <c r="AG57" s="67" t="s">
        <v>204</v>
      </c>
      <c r="AH57" s="67" t="s">
        <v>423</v>
      </c>
      <c r="AI57" s="67" t="s">
        <v>424</v>
      </c>
      <c r="AJ57" s="67"/>
      <c r="AK57" s="67" t="s">
        <v>425</v>
      </c>
      <c r="AL57" s="67">
        <v>0.97</v>
      </c>
      <c r="AM57" s="67" t="s">
        <v>426</v>
      </c>
      <c r="AN57" s="67">
        <v>1</v>
      </c>
      <c r="AO57" s="67">
        <f>Table11[[#This Row],[*EMISSIONS~ELCCH4]]/25</f>
        <v>0</v>
      </c>
    </row>
    <row r="58" spans="2:41">
      <c r="B58" s="67"/>
      <c r="C58" s="67"/>
      <c r="D58" s="67"/>
      <c r="E58" s="67"/>
      <c r="F58" s="67" t="s">
        <v>172</v>
      </c>
      <c r="G58" s="67" t="s">
        <v>379</v>
      </c>
      <c r="H58" s="67"/>
      <c r="I58" s="67">
        <v>0.29399999999999998</v>
      </c>
      <c r="J58" s="67"/>
      <c r="K58" s="67"/>
      <c r="L58" s="67"/>
      <c r="M58" s="67">
        <v>2.1739130434782599</v>
      </c>
      <c r="N58" s="67">
        <v>1</v>
      </c>
      <c r="O58" s="67">
        <v>22.35</v>
      </c>
      <c r="P58" s="67">
        <v>0.78001500000000001</v>
      </c>
      <c r="Q58" s="67">
        <v>3.93194444444444</v>
      </c>
      <c r="R58" s="67"/>
      <c r="S58" s="67">
        <v>0.97</v>
      </c>
      <c r="T58" s="67"/>
      <c r="U58" s="67">
        <v>25</v>
      </c>
      <c r="V58" s="67">
        <v>3</v>
      </c>
      <c r="W58" s="67">
        <v>18</v>
      </c>
      <c r="X58" s="67"/>
      <c r="Y58" s="67">
        <v>1</v>
      </c>
      <c r="Z58" s="67">
        <v>0.54000000000002002</v>
      </c>
      <c r="AA58" s="67">
        <v>0.3</v>
      </c>
      <c r="AB58" s="67">
        <v>25</v>
      </c>
      <c r="AC58" s="67" t="s">
        <v>471</v>
      </c>
      <c r="AD58" s="67" t="s">
        <v>64</v>
      </c>
      <c r="AE58" s="67" t="s">
        <v>422</v>
      </c>
      <c r="AF58" s="67" t="s">
        <v>468</v>
      </c>
      <c r="AG58" s="67" t="s">
        <v>204</v>
      </c>
      <c r="AH58" s="67" t="s">
        <v>423</v>
      </c>
      <c r="AI58" s="67" t="s">
        <v>424</v>
      </c>
      <c r="AJ58" s="67"/>
      <c r="AK58" s="67" t="s">
        <v>425</v>
      </c>
      <c r="AL58" s="67">
        <v>0.97</v>
      </c>
      <c r="AM58" s="67" t="s">
        <v>426</v>
      </c>
      <c r="AN58" s="67">
        <v>1</v>
      </c>
      <c r="AO58" s="67">
        <f>Table11[[#This Row],[*EMISSIONS~ELCCH4]]/25</f>
        <v>0</v>
      </c>
    </row>
    <row r="59" spans="2:41">
      <c r="B59" s="67" t="s">
        <v>472</v>
      </c>
      <c r="C59" s="67" t="s">
        <v>473</v>
      </c>
      <c r="D59" s="67" t="s">
        <v>185</v>
      </c>
      <c r="E59" s="67" t="s">
        <v>28</v>
      </c>
      <c r="F59" s="67" t="s">
        <v>172</v>
      </c>
      <c r="G59" s="67" t="s">
        <v>369</v>
      </c>
      <c r="H59" s="67">
        <v>2025</v>
      </c>
      <c r="I59" s="67">
        <v>0.29399999999999998</v>
      </c>
      <c r="J59" s="67"/>
      <c r="K59" s="67"/>
      <c r="L59" s="67"/>
      <c r="M59" s="67">
        <v>2.1739130434782599</v>
      </c>
      <c r="N59" s="67">
        <v>1</v>
      </c>
      <c r="O59" s="67">
        <v>27.565000000000001</v>
      </c>
      <c r="P59" s="67">
        <v>1.1204799999999999</v>
      </c>
      <c r="Q59" s="67">
        <v>3.93194444444444</v>
      </c>
      <c r="R59" s="67">
        <v>3.1536000000000002E-2</v>
      </c>
      <c r="S59" s="67">
        <v>0.96</v>
      </c>
      <c r="T59" s="67">
        <v>1</v>
      </c>
      <c r="U59" s="67">
        <v>25</v>
      </c>
      <c r="V59" s="67">
        <v>2.5</v>
      </c>
      <c r="W59" s="67">
        <v>87</v>
      </c>
      <c r="X59" s="67"/>
      <c r="Y59" s="67">
        <v>1</v>
      </c>
      <c r="Z59" s="67">
        <v>12.15</v>
      </c>
      <c r="AA59" s="67">
        <v>2</v>
      </c>
      <c r="AB59" s="67">
        <v>26</v>
      </c>
      <c r="AC59" s="67" t="s">
        <v>474</v>
      </c>
      <c r="AD59" s="67" t="s">
        <v>64</v>
      </c>
      <c r="AE59" s="67" t="s">
        <v>422</v>
      </c>
      <c r="AF59" s="67" t="s">
        <v>468</v>
      </c>
      <c r="AG59" s="67" t="s">
        <v>204</v>
      </c>
      <c r="AH59" s="67" t="s">
        <v>430</v>
      </c>
      <c r="AI59" s="67" t="s">
        <v>424</v>
      </c>
      <c r="AJ59" s="67"/>
      <c r="AK59" s="67" t="s">
        <v>425</v>
      </c>
      <c r="AL59" s="67">
        <v>0.96</v>
      </c>
      <c r="AM59" s="67" t="s">
        <v>426</v>
      </c>
      <c r="AN59" s="67">
        <v>2</v>
      </c>
      <c r="AO59" s="67">
        <f>Table11[[#This Row],[*EMISSIONS~ELCCH4]]/25</f>
        <v>0</v>
      </c>
    </row>
    <row r="60" spans="2:41">
      <c r="B60" s="67"/>
      <c r="C60" s="67"/>
      <c r="D60" s="67"/>
      <c r="E60" s="67" t="s">
        <v>32</v>
      </c>
      <c r="F60" s="67" t="s">
        <v>172</v>
      </c>
      <c r="G60" s="67" t="s">
        <v>377</v>
      </c>
      <c r="H60" s="67"/>
      <c r="I60" s="67">
        <v>0.28999999999999998</v>
      </c>
      <c r="J60" s="67"/>
      <c r="K60" s="67"/>
      <c r="L60" s="67"/>
      <c r="M60" s="67">
        <v>2.2222222222222201</v>
      </c>
      <c r="N60" s="67">
        <v>1</v>
      </c>
      <c r="O60" s="67">
        <v>28.31</v>
      </c>
      <c r="P60" s="67">
        <v>1.1167549999999999</v>
      </c>
      <c r="Q60" s="67">
        <v>4.1388888888888902</v>
      </c>
      <c r="R60" s="67"/>
      <c r="S60" s="67">
        <v>0.96</v>
      </c>
      <c r="T60" s="67"/>
      <c r="U60" s="67">
        <v>25</v>
      </c>
      <c r="V60" s="67">
        <v>2.5</v>
      </c>
      <c r="W60" s="67">
        <v>70</v>
      </c>
      <c r="X60" s="67"/>
      <c r="Y60" s="67">
        <v>1</v>
      </c>
      <c r="Z60" s="67">
        <v>9.7199999999999704</v>
      </c>
      <c r="AA60" s="67">
        <v>0.3</v>
      </c>
      <c r="AB60" s="67">
        <v>26</v>
      </c>
      <c r="AC60" s="67" t="s">
        <v>474</v>
      </c>
      <c r="AD60" s="67" t="s">
        <v>64</v>
      </c>
      <c r="AE60" s="67" t="s">
        <v>422</v>
      </c>
      <c r="AF60" s="67" t="s">
        <v>468</v>
      </c>
      <c r="AG60" s="67" t="s">
        <v>204</v>
      </c>
      <c r="AH60" s="67" t="s">
        <v>430</v>
      </c>
      <c r="AI60" s="67" t="s">
        <v>424</v>
      </c>
      <c r="AJ60" s="67"/>
      <c r="AK60" s="67" t="s">
        <v>425</v>
      </c>
      <c r="AL60" s="67">
        <v>0.96</v>
      </c>
      <c r="AM60" s="67" t="s">
        <v>426</v>
      </c>
      <c r="AN60" s="67">
        <v>2</v>
      </c>
      <c r="AO60" s="67">
        <f>Table11[[#This Row],[*EMISSIONS~ELCCH4]]/25</f>
        <v>0</v>
      </c>
    </row>
    <row r="61" spans="2:41">
      <c r="B61" s="67"/>
      <c r="C61" s="67"/>
      <c r="D61" s="67"/>
      <c r="E61" s="67"/>
      <c r="F61" s="67" t="s">
        <v>172</v>
      </c>
      <c r="G61" s="67" t="s">
        <v>378</v>
      </c>
      <c r="H61" s="67"/>
      <c r="I61" s="67">
        <v>0.29099999999999998</v>
      </c>
      <c r="J61" s="67"/>
      <c r="K61" s="67"/>
      <c r="L61" s="67"/>
      <c r="M61" s="67">
        <v>2.2222222222222201</v>
      </c>
      <c r="N61" s="67">
        <v>1</v>
      </c>
      <c r="O61" s="67">
        <v>26.82</v>
      </c>
      <c r="P61" s="67">
        <v>1.0511950000000001</v>
      </c>
      <c r="Q61" s="67">
        <v>4.1388888888888902</v>
      </c>
      <c r="R61" s="67"/>
      <c r="S61" s="67">
        <v>0.96</v>
      </c>
      <c r="T61" s="67"/>
      <c r="U61" s="67">
        <v>25</v>
      </c>
      <c r="V61" s="67">
        <v>2.5</v>
      </c>
      <c r="W61" s="67">
        <v>47</v>
      </c>
      <c r="X61" s="67"/>
      <c r="Y61" s="67">
        <v>1</v>
      </c>
      <c r="Z61" s="67">
        <v>2.4300000000000099</v>
      </c>
      <c r="AA61" s="67">
        <v>0.3</v>
      </c>
      <c r="AB61" s="67">
        <v>26</v>
      </c>
      <c r="AC61" s="67" t="s">
        <v>474</v>
      </c>
      <c r="AD61" s="67" t="s">
        <v>64</v>
      </c>
      <c r="AE61" s="67" t="s">
        <v>422</v>
      </c>
      <c r="AF61" s="67" t="s">
        <v>468</v>
      </c>
      <c r="AG61" s="67" t="s">
        <v>204</v>
      </c>
      <c r="AH61" s="67" t="s">
        <v>430</v>
      </c>
      <c r="AI61" s="67" t="s">
        <v>424</v>
      </c>
      <c r="AJ61" s="67"/>
      <c r="AK61" s="67" t="s">
        <v>425</v>
      </c>
      <c r="AL61" s="67">
        <v>0.96</v>
      </c>
      <c r="AM61" s="67" t="s">
        <v>426</v>
      </c>
      <c r="AN61" s="67">
        <v>2</v>
      </c>
      <c r="AO61" s="67">
        <f>Table11[[#This Row],[*EMISSIONS~ELCCH4]]/25</f>
        <v>0</v>
      </c>
    </row>
    <row r="62" spans="2:41">
      <c r="B62" s="67"/>
      <c r="C62" s="67"/>
      <c r="D62" s="67"/>
      <c r="E62" s="67"/>
      <c r="F62" s="67" t="s">
        <v>172</v>
      </c>
      <c r="G62" s="67" t="s">
        <v>379</v>
      </c>
      <c r="H62" s="67"/>
      <c r="I62" s="67">
        <v>0.29099999999999998</v>
      </c>
      <c r="J62" s="67"/>
      <c r="K62" s="67"/>
      <c r="L62" s="67"/>
      <c r="M62" s="67">
        <v>2.2222222222222201</v>
      </c>
      <c r="N62" s="67">
        <v>1</v>
      </c>
      <c r="O62" s="67">
        <v>24.585000000000001</v>
      </c>
      <c r="P62" s="67">
        <v>0.94093499999999997</v>
      </c>
      <c r="Q62" s="67">
        <v>4.1388888888888902</v>
      </c>
      <c r="R62" s="67"/>
      <c r="S62" s="67">
        <v>0.96</v>
      </c>
      <c r="T62" s="67"/>
      <c r="U62" s="67">
        <v>25</v>
      </c>
      <c r="V62" s="67">
        <v>2.5</v>
      </c>
      <c r="W62" s="67">
        <v>29</v>
      </c>
      <c r="X62" s="67"/>
      <c r="Y62" s="67">
        <v>1</v>
      </c>
      <c r="Z62" s="67">
        <v>0.54000000000002002</v>
      </c>
      <c r="AA62" s="67">
        <v>0.3</v>
      </c>
      <c r="AB62" s="67">
        <v>26</v>
      </c>
      <c r="AC62" s="67" t="s">
        <v>474</v>
      </c>
      <c r="AD62" s="67" t="s">
        <v>64</v>
      </c>
      <c r="AE62" s="67" t="s">
        <v>422</v>
      </c>
      <c r="AF62" s="67" t="s">
        <v>468</v>
      </c>
      <c r="AG62" s="67" t="s">
        <v>204</v>
      </c>
      <c r="AH62" s="67" t="s">
        <v>430</v>
      </c>
      <c r="AI62" s="67" t="s">
        <v>424</v>
      </c>
      <c r="AJ62" s="67"/>
      <c r="AK62" s="67" t="s">
        <v>425</v>
      </c>
      <c r="AL62" s="67">
        <v>0.96</v>
      </c>
      <c r="AM62" s="67" t="s">
        <v>426</v>
      </c>
      <c r="AN62" s="67">
        <v>2</v>
      </c>
      <c r="AO62" s="67">
        <f>Table11[[#This Row],[*EMISSIONS~ELCCH4]]/25</f>
        <v>0</v>
      </c>
    </row>
    <row r="63" spans="2:41">
      <c r="B63" s="67" t="s">
        <v>475</v>
      </c>
      <c r="C63" s="67" t="s">
        <v>476</v>
      </c>
      <c r="D63" s="67" t="s">
        <v>185</v>
      </c>
      <c r="E63" s="67" t="s">
        <v>28</v>
      </c>
      <c r="F63" s="67" t="s">
        <v>172</v>
      </c>
      <c r="G63" s="67" t="s">
        <v>369</v>
      </c>
      <c r="H63" s="67">
        <v>2025</v>
      </c>
      <c r="I63" s="67">
        <v>0.14199999999999999</v>
      </c>
      <c r="J63" s="67"/>
      <c r="K63" s="67"/>
      <c r="L63" s="67"/>
      <c r="M63" s="67">
        <v>5.5555555555555598</v>
      </c>
      <c r="N63" s="67">
        <v>1</v>
      </c>
      <c r="O63" s="67">
        <v>52.15</v>
      </c>
      <c r="P63" s="67">
        <v>2.4123100000000002</v>
      </c>
      <c r="Q63" s="67">
        <v>8.2777777777777803</v>
      </c>
      <c r="R63" s="67">
        <v>3.1536000000000002E-2</v>
      </c>
      <c r="S63" s="67">
        <v>0.96</v>
      </c>
      <c r="T63" s="67">
        <v>1</v>
      </c>
      <c r="U63" s="67">
        <v>25</v>
      </c>
      <c r="V63" s="67">
        <v>1</v>
      </c>
      <c r="W63" s="67">
        <v>90</v>
      </c>
      <c r="X63" s="67">
        <v>16</v>
      </c>
      <c r="Y63" s="67">
        <v>1</v>
      </c>
      <c r="Z63" s="67">
        <v>12.15</v>
      </c>
      <c r="AA63" s="67">
        <v>2</v>
      </c>
      <c r="AB63" s="67">
        <v>27</v>
      </c>
      <c r="AC63" s="67" t="s">
        <v>477</v>
      </c>
      <c r="AD63" s="67" t="s">
        <v>64</v>
      </c>
      <c r="AE63" s="67" t="s">
        <v>422</v>
      </c>
      <c r="AF63" s="67" t="s">
        <v>468</v>
      </c>
      <c r="AG63" s="67" t="s">
        <v>204</v>
      </c>
      <c r="AH63" s="67" t="s">
        <v>430</v>
      </c>
      <c r="AI63" s="67" t="s">
        <v>424</v>
      </c>
      <c r="AJ63" s="67"/>
      <c r="AK63" s="67" t="s">
        <v>425</v>
      </c>
      <c r="AL63" s="67">
        <v>0.96</v>
      </c>
      <c r="AM63" s="67" t="s">
        <v>426</v>
      </c>
      <c r="AN63" s="67">
        <v>3</v>
      </c>
      <c r="AO63" s="67">
        <f>Table11[[#This Row],[*EMISSIONS~ELCCH4]]/25</f>
        <v>0.64</v>
      </c>
    </row>
    <row r="64" spans="2:41">
      <c r="B64" s="67"/>
      <c r="C64" s="67"/>
      <c r="D64" s="67"/>
      <c r="E64" s="67" t="s">
        <v>32</v>
      </c>
      <c r="F64" s="67" t="s">
        <v>172</v>
      </c>
      <c r="G64" s="67" t="s">
        <v>377</v>
      </c>
      <c r="H64" s="67"/>
      <c r="I64" s="67">
        <v>0.14199999999999999</v>
      </c>
      <c r="J64" s="67"/>
      <c r="K64" s="67"/>
      <c r="L64" s="67"/>
      <c r="M64" s="67">
        <v>5.5555555555555598</v>
      </c>
      <c r="N64" s="67">
        <v>1</v>
      </c>
      <c r="O64" s="67">
        <v>50.66</v>
      </c>
      <c r="P64" s="67">
        <v>2.37059</v>
      </c>
      <c r="Q64" s="67">
        <v>8.2777777777777803</v>
      </c>
      <c r="R64" s="67"/>
      <c r="S64" s="67">
        <v>0.96</v>
      </c>
      <c r="T64" s="67"/>
      <c r="U64" s="67">
        <v>25</v>
      </c>
      <c r="V64" s="67">
        <v>1</v>
      </c>
      <c r="W64" s="67">
        <v>72</v>
      </c>
      <c r="X64" s="67">
        <v>11</v>
      </c>
      <c r="Y64" s="67">
        <v>1</v>
      </c>
      <c r="Z64" s="67">
        <v>9.7199999999999704</v>
      </c>
      <c r="AA64" s="67">
        <v>0.3</v>
      </c>
      <c r="AB64" s="67">
        <v>27</v>
      </c>
      <c r="AC64" s="67" t="s">
        <v>477</v>
      </c>
      <c r="AD64" s="67" t="s">
        <v>64</v>
      </c>
      <c r="AE64" s="67" t="s">
        <v>422</v>
      </c>
      <c r="AF64" s="67" t="s">
        <v>468</v>
      </c>
      <c r="AG64" s="67" t="s">
        <v>204</v>
      </c>
      <c r="AH64" s="67" t="s">
        <v>430</v>
      </c>
      <c r="AI64" s="67" t="s">
        <v>424</v>
      </c>
      <c r="AJ64" s="67"/>
      <c r="AK64" s="67" t="s">
        <v>425</v>
      </c>
      <c r="AL64" s="67">
        <v>0.96</v>
      </c>
      <c r="AM64" s="67" t="s">
        <v>426</v>
      </c>
      <c r="AN64" s="67">
        <v>3</v>
      </c>
      <c r="AO64" s="67">
        <f>Table11[[#This Row],[*EMISSIONS~ELCCH4]]/25</f>
        <v>0.44</v>
      </c>
    </row>
    <row r="65" spans="2:41">
      <c r="B65" s="67"/>
      <c r="C65" s="67"/>
      <c r="D65" s="67"/>
      <c r="E65" s="67"/>
      <c r="F65" s="67" t="s">
        <v>172</v>
      </c>
      <c r="G65" s="67" t="s">
        <v>378</v>
      </c>
      <c r="H65" s="67"/>
      <c r="I65" s="67">
        <v>0.14299999999999999</v>
      </c>
      <c r="J65" s="67"/>
      <c r="K65" s="67"/>
      <c r="L65" s="67"/>
      <c r="M65" s="67">
        <v>5.5555555555555598</v>
      </c>
      <c r="N65" s="67">
        <v>1</v>
      </c>
      <c r="O65" s="67">
        <v>47.68</v>
      </c>
      <c r="P65" s="67">
        <v>2.28566</v>
      </c>
      <c r="Q65" s="67">
        <v>8.2777777777777803</v>
      </c>
      <c r="R65" s="67"/>
      <c r="S65" s="67">
        <v>0.96</v>
      </c>
      <c r="T65" s="67"/>
      <c r="U65" s="67">
        <v>25</v>
      </c>
      <c r="V65" s="67">
        <v>1</v>
      </c>
      <c r="W65" s="67">
        <v>55</v>
      </c>
      <c r="X65" s="67">
        <v>8</v>
      </c>
      <c r="Y65" s="67">
        <v>1</v>
      </c>
      <c r="Z65" s="67">
        <v>2.4300000000000099</v>
      </c>
      <c r="AA65" s="67">
        <v>0.3</v>
      </c>
      <c r="AB65" s="67">
        <v>27</v>
      </c>
      <c r="AC65" s="67" t="s">
        <v>477</v>
      </c>
      <c r="AD65" s="67" t="s">
        <v>64</v>
      </c>
      <c r="AE65" s="67" t="s">
        <v>422</v>
      </c>
      <c r="AF65" s="67" t="s">
        <v>468</v>
      </c>
      <c r="AG65" s="67" t="s">
        <v>204</v>
      </c>
      <c r="AH65" s="67" t="s">
        <v>430</v>
      </c>
      <c r="AI65" s="67" t="s">
        <v>424</v>
      </c>
      <c r="AJ65" s="67"/>
      <c r="AK65" s="67" t="s">
        <v>425</v>
      </c>
      <c r="AL65" s="67">
        <v>0.96</v>
      </c>
      <c r="AM65" s="67" t="s">
        <v>426</v>
      </c>
      <c r="AN65" s="67">
        <v>3</v>
      </c>
      <c r="AO65" s="67">
        <f>Table11[[#This Row],[*EMISSIONS~ELCCH4]]/25</f>
        <v>0.32</v>
      </c>
    </row>
    <row r="66" spans="2:41">
      <c r="B66" s="67"/>
      <c r="C66" s="67"/>
      <c r="D66" s="67"/>
      <c r="E66" s="67"/>
      <c r="F66" s="67" t="s">
        <v>172</v>
      </c>
      <c r="G66" s="67" t="s">
        <v>379</v>
      </c>
      <c r="H66" s="67"/>
      <c r="I66" s="67">
        <v>0.14099999999999999</v>
      </c>
      <c r="J66" s="67"/>
      <c r="K66" s="67"/>
      <c r="L66" s="67"/>
      <c r="M66" s="67">
        <v>5.5555555555555598</v>
      </c>
      <c r="N66" s="67">
        <v>1</v>
      </c>
      <c r="O66" s="67">
        <v>46.19</v>
      </c>
      <c r="P66" s="67">
        <v>2.2201</v>
      </c>
      <c r="Q66" s="67">
        <v>8.2777777777777803</v>
      </c>
      <c r="R66" s="67"/>
      <c r="S66" s="67">
        <v>0.96</v>
      </c>
      <c r="T66" s="67"/>
      <c r="U66" s="67">
        <v>25</v>
      </c>
      <c r="V66" s="67">
        <v>1</v>
      </c>
      <c r="W66" s="67">
        <v>44</v>
      </c>
      <c r="X66" s="67">
        <v>4</v>
      </c>
      <c r="Y66" s="67">
        <v>1</v>
      </c>
      <c r="Z66" s="67">
        <v>0.54000000000002002</v>
      </c>
      <c r="AA66" s="67">
        <v>0.3</v>
      </c>
      <c r="AB66" s="67">
        <v>27</v>
      </c>
      <c r="AC66" s="67" t="s">
        <v>477</v>
      </c>
      <c r="AD66" s="67" t="s">
        <v>64</v>
      </c>
      <c r="AE66" s="67" t="s">
        <v>422</v>
      </c>
      <c r="AF66" s="67" t="s">
        <v>468</v>
      </c>
      <c r="AG66" s="67" t="s">
        <v>204</v>
      </c>
      <c r="AH66" s="67" t="s">
        <v>430</v>
      </c>
      <c r="AI66" s="67" t="s">
        <v>424</v>
      </c>
      <c r="AJ66" s="67"/>
      <c r="AK66" s="67" t="s">
        <v>425</v>
      </c>
      <c r="AL66" s="67">
        <v>0.96</v>
      </c>
      <c r="AM66" s="67" t="s">
        <v>426</v>
      </c>
      <c r="AN66" s="67">
        <v>3</v>
      </c>
      <c r="AO66" s="67">
        <f>Table11[[#This Row],[*EMISSIONS~ELCCH4]]/25</f>
        <v>0.16</v>
      </c>
    </row>
    <row r="67" spans="2:41">
      <c r="B67" s="67" t="s">
        <v>478</v>
      </c>
      <c r="C67" s="67" t="s">
        <v>479</v>
      </c>
      <c r="D67" s="67" t="s">
        <v>38</v>
      </c>
      <c r="E67" s="67" t="s">
        <v>32</v>
      </c>
      <c r="F67" s="67" t="s">
        <v>172</v>
      </c>
      <c r="G67" s="67" t="s">
        <v>369</v>
      </c>
      <c r="H67" s="67">
        <v>2025</v>
      </c>
      <c r="I67" s="67">
        <v>1.149</v>
      </c>
      <c r="J67" s="67"/>
      <c r="K67" s="67"/>
      <c r="L67" s="67"/>
      <c r="M67" s="67"/>
      <c r="N67" s="67"/>
      <c r="O67" s="67">
        <v>5.2149999999999999</v>
      </c>
      <c r="P67" s="67">
        <v>0.24435999999999999</v>
      </c>
      <c r="Q67" s="67">
        <v>2.0694444444444402</v>
      </c>
      <c r="R67" s="67">
        <v>3.1536000000000002E-2</v>
      </c>
      <c r="S67" s="67">
        <v>0.97</v>
      </c>
      <c r="T67" s="67">
        <v>1</v>
      </c>
      <c r="U67" s="67">
        <v>25</v>
      </c>
      <c r="V67" s="67">
        <v>1</v>
      </c>
      <c r="W67" s="67">
        <v>90</v>
      </c>
      <c r="X67" s="67">
        <v>16</v>
      </c>
      <c r="Y67" s="67">
        <v>4</v>
      </c>
      <c r="Z67" s="67">
        <v>5.3999999999999799</v>
      </c>
      <c r="AA67" s="67">
        <v>2</v>
      </c>
      <c r="AB67" s="67">
        <v>28</v>
      </c>
      <c r="AC67" s="67" t="s">
        <v>480</v>
      </c>
      <c r="AD67" s="67" t="s">
        <v>160</v>
      </c>
      <c r="AE67" s="67" t="s">
        <v>462</v>
      </c>
      <c r="AF67" s="67" t="s">
        <v>157</v>
      </c>
      <c r="AG67" s="67" t="s">
        <v>140</v>
      </c>
      <c r="AH67" s="67" t="s">
        <v>430</v>
      </c>
      <c r="AI67" s="67" t="s">
        <v>463</v>
      </c>
      <c r="AJ67" s="67"/>
      <c r="AK67" s="67" t="s">
        <v>464</v>
      </c>
      <c r="AL67" s="67">
        <v>0.97</v>
      </c>
      <c r="AM67" s="67" t="s">
        <v>426</v>
      </c>
      <c r="AN67" s="67">
        <v>1</v>
      </c>
      <c r="AO67" s="67">
        <f>Table11[[#This Row],[*EMISSIONS~ELCCH4]]/25</f>
        <v>0.64</v>
      </c>
    </row>
    <row r="68" spans="2:41">
      <c r="B68" s="67"/>
      <c r="C68" s="67"/>
      <c r="D68" s="67"/>
      <c r="E68" s="67"/>
      <c r="F68" s="67" t="s">
        <v>172</v>
      </c>
      <c r="G68" s="67" t="s">
        <v>377</v>
      </c>
      <c r="H68" s="67"/>
      <c r="I68" s="67">
        <v>1.149</v>
      </c>
      <c r="J68" s="67"/>
      <c r="K68" s="67"/>
      <c r="L68" s="67"/>
      <c r="M68" s="67"/>
      <c r="N68" s="67"/>
      <c r="O68" s="67">
        <v>5.0659999999999998</v>
      </c>
      <c r="P68" s="67">
        <v>0.23988999999999999</v>
      </c>
      <c r="Q68" s="67">
        <v>2.0694444444444402</v>
      </c>
      <c r="R68" s="67"/>
      <c r="S68" s="67">
        <v>0.97</v>
      </c>
      <c r="T68" s="67"/>
      <c r="U68" s="67">
        <v>25</v>
      </c>
      <c r="V68" s="67">
        <v>1</v>
      </c>
      <c r="W68" s="67">
        <v>63</v>
      </c>
      <c r="X68" s="67">
        <v>11</v>
      </c>
      <c r="Y68" s="67">
        <v>3</v>
      </c>
      <c r="Z68" s="67">
        <v>5.3999999999999799</v>
      </c>
      <c r="AA68" s="67">
        <v>0.3</v>
      </c>
      <c r="AB68" s="67">
        <v>28</v>
      </c>
      <c r="AC68" s="67" t="s">
        <v>480</v>
      </c>
      <c r="AD68" s="67" t="s">
        <v>160</v>
      </c>
      <c r="AE68" s="67" t="s">
        <v>462</v>
      </c>
      <c r="AF68" s="67" t="s">
        <v>157</v>
      </c>
      <c r="AG68" s="67" t="s">
        <v>140</v>
      </c>
      <c r="AH68" s="67" t="s">
        <v>430</v>
      </c>
      <c r="AI68" s="67" t="s">
        <v>463</v>
      </c>
      <c r="AJ68" s="67"/>
      <c r="AK68" s="67" t="s">
        <v>464</v>
      </c>
      <c r="AL68" s="67">
        <v>0.97</v>
      </c>
      <c r="AM68" s="67" t="s">
        <v>426</v>
      </c>
      <c r="AN68" s="67">
        <v>1</v>
      </c>
      <c r="AO68" s="67">
        <f>Table11[[#This Row],[*EMISSIONS~ELCCH4]]/25</f>
        <v>0.44</v>
      </c>
    </row>
    <row r="69" spans="2:41">
      <c r="B69" s="67"/>
      <c r="C69" s="67"/>
      <c r="D69" s="67"/>
      <c r="E69" s="67"/>
      <c r="F69" s="67" t="s">
        <v>172</v>
      </c>
      <c r="G69" s="67" t="s">
        <v>378</v>
      </c>
      <c r="H69" s="67"/>
      <c r="I69" s="67">
        <v>1.149</v>
      </c>
      <c r="J69" s="67"/>
      <c r="K69" s="67"/>
      <c r="L69" s="67"/>
      <c r="M69" s="67"/>
      <c r="N69" s="67"/>
      <c r="O69" s="67">
        <v>4.8425000000000002</v>
      </c>
      <c r="P69" s="67">
        <v>0.23244000000000001</v>
      </c>
      <c r="Q69" s="67">
        <v>2.0694444444444402</v>
      </c>
      <c r="R69" s="67"/>
      <c r="S69" s="67">
        <v>0.97</v>
      </c>
      <c r="T69" s="67"/>
      <c r="U69" s="67">
        <v>25</v>
      </c>
      <c r="V69" s="67">
        <v>1</v>
      </c>
      <c r="W69" s="67">
        <v>49</v>
      </c>
      <c r="X69" s="67">
        <v>8</v>
      </c>
      <c r="Y69" s="67">
        <v>3</v>
      </c>
      <c r="Z69" s="67">
        <v>5.3999999999999799</v>
      </c>
      <c r="AA69" s="67">
        <v>0.3</v>
      </c>
      <c r="AB69" s="67">
        <v>28</v>
      </c>
      <c r="AC69" s="67" t="s">
        <v>480</v>
      </c>
      <c r="AD69" s="67" t="s">
        <v>160</v>
      </c>
      <c r="AE69" s="67" t="s">
        <v>462</v>
      </c>
      <c r="AF69" s="67" t="s">
        <v>157</v>
      </c>
      <c r="AG69" s="67" t="s">
        <v>140</v>
      </c>
      <c r="AH69" s="67" t="s">
        <v>430</v>
      </c>
      <c r="AI69" s="67" t="s">
        <v>463</v>
      </c>
      <c r="AJ69" s="67"/>
      <c r="AK69" s="67" t="s">
        <v>464</v>
      </c>
      <c r="AL69" s="67">
        <v>0.97</v>
      </c>
      <c r="AM69" s="67" t="s">
        <v>426</v>
      </c>
      <c r="AN69" s="67">
        <v>1</v>
      </c>
      <c r="AO69" s="67">
        <f>Table11[[#This Row],[*EMISSIONS~ELCCH4]]/25</f>
        <v>0.32</v>
      </c>
    </row>
    <row r="70" spans="2:41">
      <c r="B70" s="67"/>
      <c r="C70" s="67"/>
      <c r="D70" s="67"/>
      <c r="E70" s="67"/>
      <c r="F70" s="67" t="s">
        <v>172</v>
      </c>
      <c r="G70" s="67" t="s">
        <v>379</v>
      </c>
      <c r="H70" s="67"/>
      <c r="I70" s="67">
        <v>1.149</v>
      </c>
      <c r="J70" s="67"/>
      <c r="K70" s="67"/>
      <c r="L70" s="67"/>
      <c r="M70" s="67"/>
      <c r="N70" s="67"/>
      <c r="O70" s="67">
        <v>4.3955000000000002</v>
      </c>
      <c r="P70" s="67">
        <v>0.21828500000000001</v>
      </c>
      <c r="Q70" s="67">
        <v>2.0694444444444402</v>
      </c>
      <c r="R70" s="67"/>
      <c r="S70" s="67">
        <v>0.97</v>
      </c>
      <c r="T70" s="67"/>
      <c r="U70" s="67">
        <v>25</v>
      </c>
      <c r="V70" s="67">
        <v>1</v>
      </c>
      <c r="W70" s="67">
        <v>41</v>
      </c>
      <c r="X70" s="67">
        <v>4</v>
      </c>
      <c r="Y70" s="67">
        <v>1</v>
      </c>
      <c r="Z70" s="67">
        <v>5.3999999999999799</v>
      </c>
      <c r="AA70" s="67">
        <v>0.3</v>
      </c>
      <c r="AB70" s="67">
        <v>28</v>
      </c>
      <c r="AC70" s="67" t="s">
        <v>480</v>
      </c>
      <c r="AD70" s="67" t="s">
        <v>160</v>
      </c>
      <c r="AE70" s="67" t="s">
        <v>462</v>
      </c>
      <c r="AF70" s="67" t="s">
        <v>157</v>
      </c>
      <c r="AG70" s="67" t="s">
        <v>140</v>
      </c>
      <c r="AH70" s="67" t="s">
        <v>430</v>
      </c>
      <c r="AI70" s="67" t="s">
        <v>463</v>
      </c>
      <c r="AJ70" s="67"/>
      <c r="AK70" s="67" t="s">
        <v>464</v>
      </c>
      <c r="AL70" s="67">
        <v>0.97</v>
      </c>
      <c r="AM70" s="67" t="s">
        <v>426</v>
      </c>
      <c r="AN70" s="67">
        <v>1</v>
      </c>
      <c r="AO70" s="67">
        <f>Table11[[#This Row],[*EMISSIONS~ELCCH4]]/25</f>
        <v>0.16</v>
      </c>
    </row>
    <row r="71" spans="2:41">
      <c r="B71" s="67" t="s">
        <v>481</v>
      </c>
      <c r="C71" s="67" t="s">
        <v>482</v>
      </c>
      <c r="D71" s="67" t="s">
        <v>38</v>
      </c>
      <c r="E71" s="67" t="s">
        <v>28</v>
      </c>
      <c r="F71" s="67" t="s">
        <v>172</v>
      </c>
      <c r="G71" s="67" t="s">
        <v>369</v>
      </c>
      <c r="H71" s="67">
        <v>2025</v>
      </c>
      <c r="I71" s="67">
        <v>0.27900000000000003</v>
      </c>
      <c r="J71" s="67"/>
      <c r="K71" s="67"/>
      <c r="L71" s="67"/>
      <c r="M71" s="67">
        <v>2.7777777777777799</v>
      </c>
      <c r="N71" s="67">
        <v>1</v>
      </c>
      <c r="O71" s="67">
        <v>26.074999999999999</v>
      </c>
      <c r="P71" s="67">
        <v>0.74872499999999997</v>
      </c>
      <c r="Q71" s="67">
        <v>7.8638888888888898</v>
      </c>
      <c r="R71" s="67">
        <v>3.1536000000000002E-2</v>
      </c>
      <c r="S71" s="67">
        <v>0.97</v>
      </c>
      <c r="T71" s="67">
        <v>1</v>
      </c>
      <c r="U71" s="67">
        <v>25</v>
      </c>
      <c r="V71" s="67">
        <v>5</v>
      </c>
      <c r="W71" s="67">
        <v>30</v>
      </c>
      <c r="X71" s="67">
        <v>3</v>
      </c>
      <c r="Y71" s="67">
        <v>10</v>
      </c>
      <c r="Z71" s="67">
        <v>5.3999999999999799</v>
      </c>
      <c r="AA71" s="67">
        <v>0.3</v>
      </c>
      <c r="AB71" s="67">
        <v>19</v>
      </c>
      <c r="AC71" s="67" t="s">
        <v>483</v>
      </c>
      <c r="AD71" s="67" t="s">
        <v>64</v>
      </c>
      <c r="AE71" s="67" t="s">
        <v>422</v>
      </c>
      <c r="AF71" s="67" t="s">
        <v>157</v>
      </c>
      <c r="AG71" s="67" t="s">
        <v>140</v>
      </c>
      <c r="AH71" s="67" t="s">
        <v>423</v>
      </c>
      <c r="AI71" s="67" t="s">
        <v>424</v>
      </c>
      <c r="AJ71" s="67"/>
      <c r="AK71" s="67" t="s">
        <v>425</v>
      </c>
      <c r="AL71" s="67">
        <v>0.97</v>
      </c>
      <c r="AM71" s="67" t="s">
        <v>426</v>
      </c>
      <c r="AN71" s="67">
        <v>1</v>
      </c>
      <c r="AO71" s="67">
        <f>Table11[[#This Row],[*EMISSIONS~ELCCH4]]/25</f>
        <v>0.12</v>
      </c>
    </row>
    <row r="72" spans="2:41">
      <c r="B72" s="67"/>
      <c r="C72" s="67"/>
      <c r="D72" s="67"/>
      <c r="E72" s="67" t="s">
        <v>32</v>
      </c>
      <c r="F72" s="67" t="s">
        <v>172</v>
      </c>
      <c r="G72" s="67" t="s">
        <v>377</v>
      </c>
      <c r="H72" s="67"/>
      <c r="I72" s="67">
        <v>0.28000000000000003</v>
      </c>
      <c r="J72" s="67"/>
      <c r="K72" s="67"/>
      <c r="L72" s="67"/>
      <c r="M72" s="67">
        <v>2.7777777777777799</v>
      </c>
      <c r="N72" s="67">
        <v>1</v>
      </c>
      <c r="O72" s="67">
        <v>25.33</v>
      </c>
      <c r="P72" s="67">
        <v>0.72711999999999999</v>
      </c>
      <c r="Q72" s="67">
        <v>7.8638888888888898</v>
      </c>
      <c r="R72" s="67"/>
      <c r="S72" s="67">
        <v>0.97</v>
      </c>
      <c r="T72" s="67"/>
      <c r="U72" s="67">
        <v>25</v>
      </c>
      <c r="V72" s="67">
        <v>5</v>
      </c>
      <c r="W72" s="67">
        <v>24</v>
      </c>
      <c r="X72" s="67">
        <v>2</v>
      </c>
      <c r="Y72" s="67">
        <v>8</v>
      </c>
      <c r="Z72" s="67">
        <v>5.3999999999999799</v>
      </c>
      <c r="AA72" s="67">
        <v>0.3</v>
      </c>
      <c r="AB72" s="67">
        <v>19</v>
      </c>
      <c r="AC72" s="67" t="s">
        <v>483</v>
      </c>
      <c r="AD72" s="67" t="s">
        <v>64</v>
      </c>
      <c r="AE72" s="67" t="s">
        <v>422</v>
      </c>
      <c r="AF72" s="67" t="s">
        <v>157</v>
      </c>
      <c r="AG72" s="67" t="s">
        <v>140</v>
      </c>
      <c r="AH72" s="67" t="s">
        <v>423</v>
      </c>
      <c r="AI72" s="67" t="s">
        <v>424</v>
      </c>
      <c r="AJ72" s="67"/>
      <c r="AK72" s="67" t="s">
        <v>425</v>
      </c>
      <c r="AL72" s="67">
        <v>0.97</v>
      </c>
      <c r="AM72" s="67" t="s">
        <v>426</v>
      </c>
      <c r="AN72" s="67">
        <v>1</v>
      </c>
      <c r="AO72" s="67">
        <f>Table11[[#This Row],[*EMISSIONS~ELCCH4]]/25</f>
        <v>0.08</v>
      </c>
    </row>
    <row r="73" spans="2:41">
      <c r="B73" s="67"/>
      <c r="C73" s="67"/>
      <c r="D73" s="67"/>
      <c r="E73" s="67"/>
      <c r="F73" s="67" t="s">
        <v>172</v>
      </c>
      <c r="G73" s="67" t="s">
        <v>378</v>
      </c>
      <c r="H73" s="67"/>
      <c r="I73" s="67">
        <v>0.28100000000000003</v>
      </c>
      <c r="J73" s="67"/>
      <c r="K73" s="67"/>
      <c r="L73" s="67"/>
      <c r="M73" s="67">
        <v>2.7777777777777799</v>
      </c>
      <c r="N73" s="67">
        <v>1</v>
      </c>
      <c r="O73" s="67">
        <v>23.84</v>
      </c>
      <c r="P73" s="67">
        <v>0.687635</v>
      </c>
      <c r="Q73" s="67">
        <v>7.6569444444444503</v>
      </c>
      <c r="R73" s="67"/>
      <c r="S73" s="67">
        <v>0.97</v>
      </c>
      <c r="T73" s="67"/>
      <c r="U73" s="67">
        <v>25</v>
      </c>
      <c r="V73" s="67">
        <v>5</v>
      </c>
      <c r="W73" s="67">
        <v>20</v>
      </c>
      <c r="X73" s="67">
        <v>2</v>
      </c>
      <c r="Y73" s="67">
        <v>6</v>
      </c>
      <c r="Z73" s="67">
        <v>5.3999999999999799</v>
      </c>
      <c r="AA73" s="67">
        <v>0.3</v>
      </c>
      <c r="AB73" s="67">
        <v>19</v>
      </c>
      <c r="AC73" s="67" t="s">
        <v>483</v>
      </c>
      <c r="AD73" s="67" t="s">
        <v>64</v>
      </c>
      <c r="AE73" s="67" t="s">
        <v>422</v>
      </c>
      <c r="AF73" s="67" t="s">
        <v>157</v>
      </c>
      <c r="AG73" s="67" t="s">
        <v>140</v>
      </c>
      <c r="AH73" s="67" t="s">
        <v>423</v>
      </c>
      <c r="AI73" s="67" t="s">
        <v>424</v>
      </c>
      <c r="AJ73" s="67"/>
      <c r="AK73" s="67" t="s">
        <v>425</v>
      </c>
      <c r="AL73" s="67">
        <v>0.97</v>
      </c>
      <c r="AM73" s="67" t="s">
        <v>426</v>
      </c>
      <c r="AN73" s="67">
        <v>1</v>
      </c>
      <c r="AO73" s="67">
        <f>Table11[[#This Row],[*EMISSIONS~ELCCH4]]/25</f>
        <v>0.08</v>
      </c>
    </row>
    <row r="74" spans="2:41">
      <c r="B74" s="67"/>
      <c r="C74" s="67"/>
      <c r="D74" s="67"/>
      <c r="E74" s="67"/>
      <c r="F74" s="67" t="s">
        <v>172</v>
      </c>
      <c r="G74" s="67" t="s">
        <v>379</v>
      </c>
      <c r="H74" s="67"/>
      <c r="I74" s="67">
        <v>0.27600000000000002</v>
      </c>
      <c r="J74" s="67"/>
      <c r="K74" s="67"/>
      <c r="L74" s="67"/>
      <c r="M74" s="67">
        <v>2.8571428571428599</v>
      </c>
      <c r="N74" s="67">
        <v>1</v>
      </c>
      <c r="O74" s="67">
        <v>22.35</v>
      </c>
      <c r="P74" s="67">
        <v>0.64293500000000003</v>
      </c>
      <c r="Q74" s="67">
        <v>7.8638888888888898</v>
      </c>
      <c r="R74" s="67"/>
      <c r="S74" s="67">
        <v>0.97</v>
      </c>
      <c r="T74" s="67"/>
      <c r="U74" s="67">
        <v>25</v>
      </c>
      <c r="V74" s="67">
        <v>5</v>
      </c>
      <c r="W74" s="67">
        <v>12</v>
      </c>
      <c r="X74" s="67">
        <v>1</v>
      </c>
      <c r="Y74" s="67">
        <v>5</v>
      </c>
      <c r="Z74" s="67">
        <v>5.3999999999999799</v>
      </c>
      <c r="AA74" s="67">
        <v>0.3</v>
      </c>
      <c r="AB74" s="67">
        <v>19</v>
      </c>
      <c r="AC74" s="67" t="s">
        <v>483</v>
      </c>
      <c r="AD74" s="67" t="s">
        <v>64</v>
      </c>
      <c r="AE74" s="67" t="s">
        <v>422</v>
      </c>
      <c r="AF74" s="67" t="s">
        <v>157</v>
      </c>
      <c r="AG74" s="67" t="s">
        <v>140</v>
      </c>
      <c r="AH74" s="67" t="s">
        <v>423</v>
      </c>
      <c r="AI74" s="67" t="s">
        <v>424</v>
      </c>
      <c r="AJ74" s="67"/>
      <c r="AK74" s="67" t="s">
        <v>425</v>
      </c>
      <c r="AL74" s="67">
        <v>0.97</v>
      </c>
      <c r="AM74" s="67" t="s">
        <v>426</v>
      </c>
      <c r="AN74" s="67">
        <v>1</v>
      </c>
      <c r="AO74" s="67">
        <f>Table11[[#This Row],[*EMISSIONS~ELCCH4]]/25</f>
        <v>0.04</v>
      </c>
    </row>
    <row r="75" spans="2:41">
      <c r="B75" s="67" t="s">
        <v>484</v>
      </c>
      <c r="C75" s="67" t="s">
        <v>485</v>
      </c>
      <c r="D75" s="67" t="s">
        <v>38</v>
      </c>
      <c r="E75" s="67" t="s">
        <v>28</v>
      </c>
      <c r="F75" s="67" t="s">
        <v>172</v>
      </c>
      <c r="G75" s="67" t="s">
        <v>369</v>
      </c>
      <c r="H75" s="67">
        <v>2025</v>
      </c>
      <c r="I75" s="67">
        <v>0.27400000000000002</v>
      </c>
      <c r="J75" s="67"/>
      <c r="K75" s="67"/>
      <c r="L75" s="67"/>
      <c r="M75" s="67">
        <v>2.8571428571428599</v>
      </c>
      <c r="N75" s="67">
        <v>1</v>
      </c>
      <c r="O75" s="67">
        <v>27.565000000000001</v>
      </c>
      <c r="P75" s="67">
        <v>1.18008</v>
      </c>
      <c r="Q75" s="67">
        <v>7.8638888888888898</v>
      </c>
      <c r="R75" s="67">
        <v>3.1536000000000002E-2</v>
      </c>
      <c r="S75" s="67">
        <v>0.97</v>
      </c>
      <c r="T75" s="67">
        <v>1</v>
      </c>
      <c r="U75" s="67">
        <v>25</v>
      </c>
      <c r="V75" s="67">
        <v>2.5</v>
      </c>
      <c r="W75" s="67">
        <v>90</v>
      </c>
      <c r="X75" s="67">
        <v>3</v>
      </c>
      <c r="Y75" s="67">
        <v>1</v>
      </c>
      <c r="Z75" s="67">
        <v>5.3999999999999799</v>
      </c>
      <c r="AA75" s="67">
        <v>2</v>
      </c>
      <c r="AB75" s="67">
        <v>20</v>
      </c>
      <c r="AC75" s="67" t="s">
        <v>486</v>
      </c>
      <c r="AD75" s="67" t="s">
        <v>64</v>
      </c>
      <c r="AE75" s="67" t="s">
        <v>422</v>
      </c>
      <c r="AF75" s="67" t="s">
        <v>157</v>
      </c>
      <c r="AG75" s="67" t="s">
        <v>140</v>
      </c>
      <c r="AH75" s="67" t="s">
        <v>430</v>
      </c>
      <c r="AI75" s="67" t="s">
        <v>424</v>
      </c>
      <c r="AJ75" s="67"/>
      <c r="AK75" s="67" t="s">
        <v>425</v>
      </c>
      <c r="AL75" s="67">
        <v>0.97</v>
      </c>
      <c r="AM75" s="67" t="s">
        <v>426</v>
      </c>
      <c r="AN75" s="67">
        <v>2</v>
      </c>
      <c r="AO75" s="67">
        <f>Table11[[#This Row],[*EMISSIONS~ELCCH4]]/25</f>
        <v>0.12</v>
      </c>
    </row>
    <row r="76" spans="2:41">
      <c r="B76" s="67"/>
      <c r="C76" s="67"/>
      <c r="D76" s="67"/>
      <c r="E76" s="67" t="s">
        <v>32</v>
      </c>
      <c r="F76" s="67" t="s">
        <v>172</v>
      </c>
      <c r="G76" s="67" t="s">
        <v>377</v>
      </c>
      <c r="H76" s="67"/>
      <c r="I76" s="67">
        <v>0.27400000000000002</v>
      </c>
      <c r="J76" s="67"/>
      <c r="K76" s="67"/>
      <c r="L76" s="67"/>
      <c r="M76" s="67">
        <v>2.8571428571428599</v>
      </c>
      <c r="N76" s="67">
        <v>1</v>
      </c>
      <c r="O76" s="67">
        <v>26.82</v>
      </c>
      <c r="P76" s="67">
        <v>1.14432</v>
      </c>
      <c r="Q76" s="67">
        <v>7.8638888888888898</v>
      </c>
      <c r="R76" s="67"/>
      <c r="S76" s="67">
        <v>0.97</v>
      </c>
      <c r="T76" s="67"/>
      <c r="U76" s="67">
        <v>25</v>
      </c>
      <c r="V76" s="67">
        <v>2.5</v>
      </c>
      <c r="W76" s="67">
        <v>72</v>
      </c>
      <c r="X76" s="67">
        <v>2</v>
      </c>
      <c r="Y76" s="67">
        <v>1</v>
      </c>
      <c r="Z76" s="67">
        <v>5.3999999999999799</v>
      </c>
      <c r="AA76" s="67">
        <v>0.3</v>
      </c>
      <c r="AB76" s="67">
        <v>20</v>
      </c>
      <c r="AC76" s="67" t="s">
        <v>486</v>
      </c>
      <c r="AD76" s="67" t="s">
        <v>64</v>
      </c>
      <c r="AE76" s="67" t="s">
        <v>422</v>
      </c>
      <c r="AF76" s="67" t="s">
        <v>157</v>
      </c>
      <c r="AG76" s="67" t="s">
        <v>140</v>
      </c>
      <c r="AH76" s="67" t="s">
        <v>430</v>
      </c>
      <c r="AI76" s="67" t="s">
        <v>424</v>
      </c>
      <c r="AJ76" s="67"/>
      <c r="AK76" s="67" t="s">
        <v>425</v>
      </c>
      <c r="AL76" s="67">
        <v>0.97</v>
      </c>
      <c r="AM76" s="67" t="s">
        <v>426</v>
      </c>
      <c r="AN76" s="67">
        <v>2</v>
      </c>
      <c r="AO76" s="67">
        <f>Table11[[#This Row],[*EMISSIONS~ELCCH4]]/25</f>
        <v>0.08</v>
      </c>
    </row>
    <row r="77" spans="2:41">
      <c r="B77" s="67"/>
      <c r="C77" s="67"/>
      <c r="D77" s="67"/>
      <c r="E77" s="67"/>
      <c r="F77" s="67" t="s">
        <v>172</v>
      </c>
      <c r="G77" s="67" t="s">
        <v>378</v>
      </c>
      <c r="H77" s="67"/>
      <c r="I77" s="67">
        <v>0.27500000000000002</v>
      </c>
      <c r="J77" s="67"/>
      <c r="K77" s="67"/>
      <c r="L77" s="67"/>
      <c r="M77" s="67">
        <v>2.8571428571428599</v>
      </c>
      <c r="N77" s="67">
        <v>1</v>
      </c>
      <c r="O77" s="67">
        <v>26.074999999999999</v>
      </c>
      <c r="P77" s="67">
        <v>1.0728</v>
      </c>
      <c r="Q77" s="67">
        <v>7.8638888888888898</v>
      </c>
      <c r="R77" s="67"/>
      <c r="S77" s="67">
        <v>0.97</v>
      </c>
      <c r="T77" s="67"/>
      <c r="U77" s="67">
        <v>25</v>
      </c>
      <c r="V77" s="67">
        <v>2.5</v>
      </c>
      <c r="W77" s="67">
        <v>41</v>
      </c>
      <c r="X77" s="67">
        <v>2</v>
      </c>
      <c r="Y77" s="67">
        <v>1</v>
      </c>
      <c r="Z77" s="67">
        <v>5.3999999999999799</v>
      </c>
      <c r="AA77" s="67">
        <v>0.3</v>
      </c>
      <c r="AB77" s="67">
        <v>20</v>
      </c>
      <c r="AC77" s="67" t="s">
        <v>486</v>
      </c>
      <c r="AD77" s="67" t="s">
        <v>64</v>
      </c>
      <c r="AE77" s="67" t="s">
        <v>422</v>
      </c>
      <c r="AF77" s="67" t="s">
        <v>157</v>
      </c>
      <c r="AG77" s="67" t="s">
        <v>140</v>
      </c>
      <c r="AH77" s="67" t="s">
        <v>430</v>
      </c>
      <c r="AI77" s="67" t="s">
        <v>424</v>
      </c>
      <c r="AJ77" s="67"/>
      <c r="AK77" s="67" t="s">
        <v>425</v>
      </c>
      <c r="AL77" s="67">
        <v>0.97</v>
      </c>
      <c r="AM77" s="67" t="s">
        <v>426</v>
      </c>
      <c r="AN77" s="67">
        <v>2</v>
      </c>
      <c r="AO77" s="67">
        <f>Table11[[#This Row],[*EMISSIONS~ELCCH4]]/25</f>
        <v>0.08</v>
      </c>
    </row>
    <row r="78" spans="2:41">
      <c r="B78" s="67"/>
      <c r="C78" s="67"/>
      <c r="D78" s="67"/>
      <c r="E78" s="67"/>
      <c r="F78" s="67" t="s">
        <v>172</v>
      </c>
      <c r="G78" s="67" t="s">
        <v>379</v>
      </c>
      <c r="H78" s="67"/>
      <c r="I78" s="67">
        <v>0.27</v>
      </c>
      <c r="J78" s="67"/>
      <c r="K78" s="67"/>
      <c r="L78" s="67"/>
      <c r="M78" s="67">
        <v>2.8571428571428599</v>
      </c>
      <c r="N78" s="67">
        <v>1</v>
      </c>
      <c r="O78" s="67">
        <v>24.585000000000001</v>
      </c>
      <c r="P78" s="67">
        <v>0.98936000000000002</v>
      </c>
      <c r="Q78" s="67">
        <v>8.0708333333333293</v>
      </c>
      <c r="R78" s="67"/>
      <c r="S78" s="67">
        <v>0.97</v>
      </c>
      <c r="T78" s="67"/>
      <c r="U78" s="67">
        <v>25</v>
      </c>
      <c r="V78" s="67">
        <v>2.5</v>
      </c>
      <c r="W78" s="67">
        <v>24</v>
      </c>
      <c r="X78" s="67">
        <v>1</v>
      </c>
      <c r="Y78" s="67">
        <v>1</v>
      </c>
      <c r="Z78" s="67">
        <v>5.3999999999999799</v>
      </c>
      <c r="AA78" s="67">
        <v>0.3</v>
      </c>
      <c r="AB78" s="67">
        <v>20</v>
      </c>
      <c r="AC78" s="67" t="s">
        <v>486</v>
      </c>
      <c r="AD78" s="67" t="s">
        <v>64</v>
      </c>
      <c r="AE78" s="67" t="s">
        <v>422</v>
      </c>
      <c r="AF78" s="67" t="s">
        <v>157</v>
      </c>
      <c r="AG78" s="67" t="s">
        <v>140</v>
      </c>
      <c r="AH78" s="67" t="s">
        <v>430</v>
      </c>
      <c r="AI78" s="67" t="s">
        <v>424</v>
      </c>
      <c r="AJ78" s="67"/>
      <c r="AK78" s="67" t="s">
        <v>425</v>
      </c>
      <c r="AL78" s="67">
        <v>0.97</v>
      </c>
      <c r="AM78" s="67" t="s">
        <v>426</v>
      </c>
      <c r="AN78" s="67">
        <v>2</v>
      </c>
      <c r="AO78" s="67">
        <f>Table11[[#This Row],[*EMISSIONS~ELCCH4]]/25</f>
        <v>0.04</v>
      </c>
    </row>
    <row r="79" spans="2:41">
      <c r="B79" s="67" t="s">
        <v>487</v>
      </c>
      <c r="C79" s="67" t="s">
        <v>488</v>
      </c>
      <c r="D79" s="67" t="s">
        <v>38</v>
      </c>
      <c r="E79" s="67" t="s">
        <v>28</v>
      </c>
      <c r="F79" s="67" t="s">
        <v>172</v>
      </c>
      <c r="G79" s="67" t="s">
        <v>369</v>
      </c>
      <c r="H79" s="67">
        <v>2025</v>
      </c>
      <c r="I79" s="67">
        <v>0.13500000000000001</v>
      </c>
      <c r="J79" s="67"/>
      <c r="K79" s="67"/>
      <c r="L79" s="67"/>
      <c r="M79" s="67">
        <v>6.6666666666666696</v>
      </c>
      <c r="N79" s="67">
        <v>1</v>
      </c>
      <c r="O79" s="67">
        <v>49.914999999999999</v>
      </c>
      <c r="P79" s="67">
        <v>2.180615</v>
      </c>
      <c r="Q79" s="67">
        <v>16.141666666666701</v>
      </c>
      <c r="R79" s="67">
        <v>3.1536000000000002E-2</v>
      </c>
      <c r="S79" s="67">
        <v>0.97</v>
      </c>
      <c r="T79" s="67">
        <v>1</v>
      </c>
      <c r="U79" s="67">
        <v>25</v>
      </c>
      <c r="V79" s="67">
        <v>1</v>
      </c>
      <c r="W79" s="67">
        <v>90</v>
      </c>
      <c r="X79" s="67">
        <v>16</v>
      </c>
      <c r="Y79" s="67">
        <v>1</v>
      </c>
      <c r="Z79" s="67">
        <v>5.3999999999999799</v>
      </c>
      <c r="AA79" s="67">
        <v>2</v>
      </c>
      <c r="AB79" s="67">
        <v>21</v>
      </c>
      <c r="AC79" s="67" t="s">
        <v>489</v>
      </c>
      <c r="AD79" s="67" t="s">
        <v>64</v>
      </c>
      <c r="AE79" s="67" t="s">
        <v>422</v>
      </c>
      <c r="AF79" s="67" t="s">
        <v>157</v>
      </c>
      <c r="AG79" s="67" t="s">
        <v>140</v>
      </c>
      <c r="AH79" s="67" t="s">
        <v>430</v>
      </c>
      <c r="AI79" s="67" t="s">
        <v>424</v>
      </c>
      <c r="AJ79" s="67"/>
      <c r="AK79" s="67" t="s">
        <v>425</v>
      </c>
      <c r="AL79" s="67">
        <v>0.97</v>
      </c>
      <c r="AM79" s="67" t="s">
        <v>426</v>
      </c>
      <c r="AN79" s="67">
        <v>3</v>
      </c>
      <c r="AO79" s="67">
        <f>Table11[[#This Row],[*EMISSIONS~ELCCH4]]/25</f>
        <v>0.64</v>
      </c>
    </row>
    <row r="80" spans="2:41">
      <c r="B80" s="67"/>
      <c r="C80" s="67"/>
      <c r="D80" s="67"/>
      <c r="E80" s="67" t="s">
        <v>32</v>
      </c>
      <c r="F80" s="67" t="s">
        <v>172</v>
      </c>
      <c r="G80" s="67" t="s">
        <v>377</v>
      </c>
      <c r="H80" s="67"/>
      <c r="I80" s="67">
        <v>0.13500000000000001</v>
      </c>
      <c r="J80" s="67"/>
      <c r="K80" s="67"/>
      <c r="L80" s="67"/>
      <c r="M80" s="67">
        <v>6.6666666666666696</v>
      </c>
      <c r="N80" s="67">
        <v>1</v>
      </c>
      <c r="O80" s="67">
        <v>48.424999999999997</v>
      </c>
      <c r="P80" s="67">
        <v>2.1523050000000001</v>
      </c>
      <c r="Q80" s="67">
        <v>16.141666666666701</v>
      </c>
      <c r="R80" s="67"/>
      <c r="S80" s="67">
        <v>0.97</v>
      </c>
      <c r="T80" s="67"/>
      <c r="U80" s="67">
        <v>25</v>
      </c>
      <c r="V80" s="67">
        <v>1</v>
      </c>
      <c r="W80" s="67">
        <v>63</v>
      </c>
      <c r="X80" s="67">
        <v>11</v>
      </c>
      <c r="Y80" s="67">
        <v>1</v>
      </c>
      <c r="Z80" s="67">
        <v>5.3999999999999799</v>
      </c>
      <c r="AA80" s="67">
        <v>0.3</v>
      </c>
      <c r="AB80" s="67">
        <v>21</v>
      </c>
      <c r="AC80" s="67" t="s">
        <v>489</v>
      </c>
      <c r="AD80" s="67" t="s">
        <v>64</v>
      </c>
      <c r="AE80" s="67" t="s">
        <v>422</v>
      </c>
      <c r="AF80" s="67" t="s">
        <v>157</v>
      </c>
      <c r="AG80" s="67" t="s">
        <v>140</v>
      </c>
      <c r="AH80" s="67" t="s">
        <v>430</v>
      </c>
      <c r="AI80" s="67" t="s">
        <v>424</v>
      </c>
      <c r="AJ80" s="67"/>
      <c r="AK80" s="67" t="s">
        <v>425</v>
      </c>
      <c r="AL80" s="67">
        <v>0.97</v>
      </c>
      <c r="AM80" s="67" t="s">
        <v>426</v>
      </c>
      <c r="AN80" s="67">
        <v>3</v>
      </c>
      <c r="AO80" s="67">
        <f>Table11[[#This Row],[*EMISSIONS~ELCCH4]]/25</f>
        <v>0.44</v>
      </c>
    </row>
    <row r="81" spans="2:41">
      <c r="B81" s="67"/>
      <c r="C81" s="67"/>
      <c r="D81" s="67"/>
      <c r="E81" s="67"/>
      <c r="F81" s="67" t="s">
        <v>172</v>
      </c>
      <c r="G81" s="67" t="s">
        <v>378</v>
      </c>
      <c r="H81" s="67"/>
      <c r="I81" s="67">
        <v>0.13600000000000001</v>
      </c>
      <c r="J81" s="67"/>
      <c r="K81" s="67"/>
      <c r="L81" s="67"/>
      <c r="M81" s="67">
        <v>6.6666666666666696</v>
      </c>
      <c r="N81" s="67">
        <v>1</v>
      </c>
      <c r="O81" s="67">
        <v>46.19</v>
      </c>
      <c r="P81" s="67">
        <v>2.0897250000000001</v>
      </c>
      <c r="Q81" s="67">
        <v>15.9347222222222</v>
      </c>
      <c r="R81" s="67"/>
      <c r="S81" s="67">
        <v>0.97</v>
      </c>
      <c r="T81" s="67"/>
      <c r="U81" s="67">
        <v>25</v>
      </c>
      <c r="V81" s="67">
        <v>1</v>
      </c>
      <c r="W81" s="67">
        <v>41</v>
      </c>
      <c r="X81" s="67">
        <v>8</v>
      </c>
      <c r="Y81" s="67">
        <v>1</v>
      </c>
      <c r="Z81" s="67">
        <v>5.3999999999999799</v>
      </c>
      <c r="AA81" s="67">
        <v>0.3</v>
      </c>
      <c r="AB81" s="67">
        <v>21</v>
      </c>
      <c r="AC81" s="67" t="s">
        <v>489</v>
      </c>
      <c r="AD81" s="67" t="s">
        <v>64</v>
      </c>
      <c r="AE81" s="67" t="s">
        <v>422</v>
      </c>
      <c r="AF81" s="67" t="s">
        <v>157</v>
      </c>
      <c r="AG81" s="67" t="s">
        <v>140</v>
      </c>
      <c r="AH81" s="67" t="s">
        <v>430</v>
      </c>
      <c r="AI81" s="67" t="s">
        <v>424</v>
      </c>
      <c r="AJ81" s="67"/>
      <c r="AK81" s="67" t="s">
        <v>425</v>
      </c>
      <c r="AL81" s="67">
        <v>0.97</v>
      </c>
      <c r="AM81" s="67" t="s">
        <v>426</v>
      </c>
      <c r="AN81" s="67">
        <v>3</v>
      </c>
      <c r="AO81" s="67">
        <f>Table11[[#This Row],[*EMISSIONS~ELCCH4]]/25</f>
        <v>0.32</v>
      </c>
    </row>
    <row r="82" spans="2:41">
      <c r="B82" s="67"/>
      <c r="C82" s="67"/>
      <c r="D82" s="67"/>
      <c r="E82" s="67"/>
      <c r="F82" s="67" t="s">
        <v>172</v>
      </c>
      <c r="G82" s="67" t="s">
        <v>379</v>
      </c>
      <c r="H82" s="67"/>
      <c r="I82" s="67">
        <v>0.13300000000000001</v>
      </c>
      <c r="J82" s="67"/>
      <c r="K82" s="67"/>
      <c r="L82" s="67"/>
      <c r="M82" s="67">
        <v>7.1428571428571397</v>
      </c>
      <c r="N82" s="67">
        <v>1</v>
      </c>
      <c r="O82" s="67">
        <v>44.7</v>
      </c>
      <c r="P82" s="67">
        <v>2.0703550000000002</v>
      </c>
      <c r="Q82" s="67">
        <v>16.348611111111101</v>
      </c>
      <c r="R82" s="67"/>
      <c r="S82" s="67">
        <v>0.97</v>
      </c>
      <c r="T82" s="67"/>
      <c r="U82" s="67">
        <v>25</v>
      </c>
      <c r="V82" s="67">
        <v>1</v>
      </c>
      <c r="W82" s="67">
        <v>32</v>
      </c>
      <c r="X82" s="67">
        <v>4</v>
      </c>
      <c r="Y82" s="67">
        <v>1</v>
      </c>
      <c r="Z82" s="67">
        <v>5.3999999999999799</v>
      </c>
      <c r="AA82" s="67">
        <v>0.3</v>
      </c>
      <c r="AB82" s="67">
        <v>21</v>
      </c>
      <c r="AC82" s="67" t="s">
        <v>489</v>
      </c>
      <c r="AD82" s="67" t="s">
        <v>64</v>
      </c>
      <c r="AE82" s="67" t="s">
        <v>422</v>
      </c>
      <c r="AF82" s="67" t="s">
        <v>157</v>
      </c>
      <c r="AG82" s="67" t="s">
        <v>140</v>
      </c>
      <c r="AH82" s="67" t="s">
        <v>430</v>
      </c>
      <c r="AI82" s="67" t="s">
        <v>424</v>
      </c>
      <c r="AJ82" s="67"/>
      <c r="AK82" s="67" t="s">
        <v>425</v>
      </c>
      <c r="AL82" s="67">
        <v>0.97</v>
      </c>
      <c r="AM82" s="67" t="s">
        <v>426</v>
      </c>
      <c r="AN82" s="67">
        <v>3</v>
      </c>
      <c r="AO82" s="67">
        <f>Table11[[#This Row],[*EMISSIONS~ELCCH4]]/25</f>
        <v>0.16</v>
      </c>
    </row>
    <row r="83" spans="2:41">
      <c r="B83" s="67" t="s">
        <v>490</v>
      </c>
      <c r="C83" s="67" t="s">
        <v>491</v>
      </c>
      <c r="D83" s="67" t="s">
        <v>33</v>
      </c>
      <c r="E83" s="67" t="s">
        <v>32</v>
      </c>
      <c r="F83" s="67" t="s">
        <v>172</v>
      </c>
      <c r="G83" s="67" t="s">
        <v>369</v>
      </c>
      <c r="H83" s="67">
        <v>2025</v>
      </c>
      <c r="I83" s="67">
        <v>1.0009999999999999</v>
      </c>
      <c r="J83" s="67"/>
      <c r="K83" s="67"/>
      <c r="L83" s="67"/>
      <c r="M83" s="67"/>
      <c r="N83" s="67"/>
      <c r="O83" s="67">
        <v>5.5129999999999999</v>
      </c>
      <c r="P83" s="67">
        <v>0.25330000000000003</v>
      </c>
      <c r="Q83" s="67">
        <v>1.0347222222222201</v>
      </c>
      <c r="R83" s="67">
        <v>3.1536000000000002E-2</v>
      </c>
      <c r="S83" s="67">
        <v>0.97</v>
      </c>
      <c r="T83" s="67">
        <v>1</v>
      </c>
      <c r="U83" s="67">
        <v>25</v>
      </c>
      <c r="V83" s="67">
        <v>1</v>
      </c>
      <c r="W83" s="67">
        <v>90</v>
      </c>
      <c r="X83" s="67"/>
      <c r="Y83" s="67">
        <v>1</v>
      </c>
      <c r="Z83" s="67">
        <v>4.5900000000000301</v>
      </c>
      <c r="AA83" s="67">
        <v>2</v>
      </c>
      <c r="AB83" s="67">
        <v>29</v>
      </c>
      <c r="AC83" s="67" t="s">
        <v>492</v>
      </c>
      <c r="AD83" s="67" t="s">
        <v>160</v>
      </c>
      <c r="AE83" s="67" t="s">
        <v>462</v>
      </c>
      <c r="AF83" s="67" t="s">
        <v>153</v>
      </c>
      <c r="AG83" s="67" t="s">
        <v>139</v>
      </c>
      <c r="AH83" s="67" t="s">
        <v>430</v>
      </c>
      <c r="AI83" s="67" t="s">
        <v>463</v>
      </c>
      <c r="AJ83" s="67"/>
      <c r="AK83" s="67" t="s">
        <v>464</v>
      </c>
      <c r="AL83" s="67">
        <v>0.97</v>
      </c>
      <c r="AM83" s="67" t="s">
        <v>426</v>
      </c>
      <c r="AN83" s="67">
        <v>1</v>
      </c>
      <c r="AO83" s="67">
        <f>Table11[[#This Row],[*EMISSIONS~ELCCH4]]/25</f>
        <v>0</v>
      </c>
    </row>
    <row r="84" spans="2:41">
      <c r="B84" s="67"/>
      <c r="C84" s="67"/>
      <c r="D84" s="67"/>
      <c r="E84" s="67"/>
      <c r="F84" s="67" t="s">
        <v>172</v>
      </c>
      <c r="G84" s="67" t="s">
        <v>377</v>
      </c>
      <c r="H84" s="67"/>
      <c r="I84" s="67">
        <v>1.0009999999999999</v>
      </c>
      <c r="J84" s="67"/>
      <c r="K84" s="67"/>
      <c r="L84" s="67"/>
      <c r="M84" s="67"/>
      <c r="N84" s="67"/>
      <c r="O84" s="67">
        <v>5.3639999999999999</v>
      </c>
      <c r="P84" s="67">
        <v>0.24585000000000001</v>
      </c>
      <c r="Q84" s="67">
        <v>1.0347222222222201</v>
      </c>
      <c r="R84" s="67"/>
      <c r="S84" s="67">
        <v>0.97</v>
      </c>
      <c r="T84" s="67"/>
      <c r="U84" s="67">
        <v>25</v>
      </c>
      <c r="V84" s="67">
        <v>1</v>
      </c>
      <c r="W84" s="67">
        <v>54</v>
      </c>
      <c r="X84" s="67"/>
      <c r="Y84" s="67">
        <v>1</v>
      </c>
      <c r="Z84" s="67">
        <v>4.5900000000000301</v>
      </c>
      <c r="AA84" s="67">
        <v>0.3</v>
      </c>
      <c r="AB84" s="67">
        <v>29</v>
      </c>
      <c r="AC84" s="67" t="s">
        <v>492</v>
      </c>
      <c r="AD84" s="67" t="s">
        <v>160</v>
      </c>
      <c r="AE84" s="67" t="s">
        <v>462</v>
      </c>
      <c r="AF84" s="67" t="s">
        <v>153</v>
      </c>
      <c r="AG84" s="67" t="s">
        <v>139</v>
      </c>
      <c r="AH84" s="67" t="s">
        <v>430</v>
      </c>
      <c r="AI84" s="67" t="s">
        <v>463</v>
      </c>
      <c r="AJ84" s="67"/>
      <c r="AK84" s="67" t="s">
        <v>464</v>
      </c>
      <c r="AL84" s="67">
        <v>0.97</v>
      </c>
      <c r="AM84" s="67" t="s">
        <v>426</v>
      </c>
      <c r="AN84" s="67">
        <v>1</v>
      </c>
      <c r="AO84" s="67">
        <f>Table11[[#This Row],[*EMISSIONS~ELCCH4]]/25</f>
        <v>0</v>
      </c>
    </row>
    <row r="85" spans="2:41">
      <c r="B85" s="67"/>
      <c r="C85" s="67"/>
      <c r="D85" s="67"/>
      <c r="E85" s="67"/>
      <c r="F85" s="67" t="s">
        <v>172</v>
      </c>
      <c r="G85" s="67" t="s">
        <v>378</v>
      </c>
      <c r="H85" s="67"/>
      <c r="I85" s="67">
        <v>1.0009999999999999</v>
      </c>
      <c r="J85" s="67"/>
      <c r="K85" s="67"/>
      <c r="L85" s="67"/>
      <c r="M85" s="67"/>
      <c r="N85" s="67"/>
      <c r="O85" s="67">
        <v>5.1405000000000003</v>
      </c>
      <c r="P85" s="67">
        <v>0.233185</v>
      </c>
      <c r="Q85" s="67">
        <v>1.0347222222222201</v>
      </c>
      <c r="R85" s="67"/>
      <c r="S85" s="67">
        <v>0.97</v>
      </c>
      <c r="T85" s="67"/>
      <c r="U85" s="67">
        <v>25</v>
      </c>
      <c r="V85" s="67">
        <v>1</v>
      </c>
      <c r="W85" s="67">
        <v>42</v>
      </c>
      <c r="X85" s="67"/>
      <c r="Y85" s="67">
        <v>1</v>
      </c>
      <c r="Z85" s="67">
        <v>4.5900000000000301</v>
      </c>
      <c r="AA85" s="67">
        <v>0.3</v>
      </c>
      <c r="AB85" s="67">
        <v>29</v>
      </c>
      <c r="AC85" s="67" t="s">
        <v>492</v>
      </c>
      <c r="AD85" s="67" t="s">
        <v>160</v>
      </c>
      <c r="AE85" s="67" t="s">
        <v>462</v>
      </c>
      <c r="AF85" s="67" t="s">
        <v>153</v>
      </c>
      <c r="AG85" s="67" t="s">
        <v>139</v>
      </c>
      <c r="AH85" s="67" t="s">
        <v>430</v>
      </c>
      <c r="AI85" s="67" t="s">
        <v>463</v>
      </c>
      <c r="AJ85" s="67"/>
      <c r="AK85" s="67" t="s">
        <v>464</v>
      </c>
      <c r="AL85" s="67">
        <v>0.97</v>
      </c>
      <c r="AM85" s="67" t="s">
        <v>426</v>
      </c>
      <c r="AN85" s="67">
        <v>1</v>
      </c>
      <c r="AO85" s="67">
        <f>Table11[[#This Row],[*EMISSIONS~ELCCH4]]/25</f>
        <v>0</v>
      </c>
    </row>
    <row r="86" spans="2:41">
      <c r="B86" s="67"/>
      <c r="C86" s="67"/>
      <c r="D86" s="67"/>
      <c r="E86" s="67"/>
      <c r="F86" s="67" t="s">
        <v>172</v>
      </c>
      <c r="G86" s="67" t="s">
        <v>379</v>
      </c>
      <c r="H86" s="67"/>
      <c r="I86" s="67">
        <v>1.0009999999999999</v>
      </c>
      <c r="J86" s="67"/>
      <c r="K86" s="67"/>
      <c r="L86" s="67"/>
      <c r="M86" s="67"/>
      <c r="N86" s="67"/>
      <c r="O86" s="67">
        <v>4.9915000000000003</v>
      </c>
      <c r="P86" s="67">
        <v>0.21754000000000001</v>
      </c>
      <c r="Q86" s="67">
        <v>1.0347222222222201</v>
      </c>
      <c r="R86" s="67"/>
      <c r="S86" s="67">
        <v>0.97</v>
      </c>
      <c r="T86" s="67"/>
      <c r="U86" s="67">
        <v>25</v>
      </c>
      <c r="V86" s="67">
        <v>1</v>
      </c>
      <c r="W86" s="67">
        <v>35</v>
      </c>
      <c r="X86" s="67"/>
      <c r="Y86" s="67">
        <v>1</v>
      </c>
      <c r="Z86" s="67">
        <v>4.5900000000000301</v>
      </c>
      <c r="AA86" s="67">
        <v>0.3</v>
      </c>
      <c r="AB86" s="67">
        <v>29</v>
      </c>
      <c r="AC86" s="67" t="s">
        <v>492</v>
      </c>
      <c r="AD86" s="67" t="s">
        <v>160</v>
      </c>
      <c r="AE86" s="67" t="s">
        <v>462</v>
      </c>
      <c r="AF86" s="67" t="s">
        <v>153</v>
      </c>
      <c r="AG86" s="67" t="s">
        <v>139</v>
      </c>
      <c r="AH86" s="67" t="s">
        <v>430</v>
      </c>
      <c r="AI86" s="67" t="s">
        <v>463</v>
      </c>
      <c r="AJ86" s="67"/>
      <c r="AK86" s="67" t="s">
        <v>464</v>
      </c>
      <c r="AL86" s="67">
        <v>0.97</v>
      </c>
      <c r="AM86" s="67" t="s">
        <v>426</v>
      </c>
      <c r="AN86" s="67">
        <v>1</v>
      </c>
      <c r="AO86" s="67">
        <f>Table11[[#This Row],[*EMISSIONS~ELCCH4]]/25</f>
        <v>0</v>
      </c>
    </row>
    <row r="87" spans="2:41">
      <c r="B87" s="67" t="s">
        <v>493</v>
      </c>
      <c r="C87" s="67" t="s">
        <v>494</v>
      </c>
      <c r="D87" s="67" t="s">
        <v>33</v>
      </c>
      <c r="E87" s="67" t="s">
        <v>28</v>
      </c>
      <c r="F87" s="67" t="s">
        <v>172</v>
      </c>
      <c r="G87" s="67" t="s">
        <v>369</v>
      </c>
      <c r="H87" s="67">
        <v>2025</v>
      </c>
      <c r="I87" s="67">
        <v>0.309</v>
      </c>
      <c r="J87" s="67"/>
      <c r="K87" s="67"/>
      <c r="L87" s="67"/>
      <c r="M87" s="67">
        <v>1.9607843137254899</v>
      </c>
      <c r="N87" s="67">
        <v>1</v>
      </c>
      <c r="O87" s="67">
        <v>17.88</v>
      </c>
      <c r="P87" s="67">
        <v>0.48946499999999998</v>
      </c>
      <c r="Q87" s="67">
        <v>3.31111111111111</v>
      </c>
      <c r="R87" s="67">
        <v>3.1536000000000002E-2</v>
      </c>
      <c r="S87" s="67">
        <v>0.97</v>
      </c>
      <c r="T87" s="67">
        <v>1</v>
      </c>
      <c r="U87" s="67">
        <v>25</v>
      </c>
      <c r="V87" s="67">
        <v>1</v>
      </c>
      <c r="W87" s="67">
        <v>20</v>
      </c>
      <c r="X87" s="67"/>
      <c r="Y87" s="67">
        <v>1</v>
      </c>
      <c r="Z87" s="67">
        <v>4.5900000000000301</v>
      </c>
      <c r="AA87" s="67">
        <v>0.3</v>
      </c>
      <c r="AB87" s="67">
        <v>22</v>
      </c>
      <c r="AC87" s="67" t="s">
        <v>495</v>
      </c>
      <c r="AD87" s="67" t="s">
        <v>64</v>
      </c>
      <c r="AE87" s="67" t="s">
        <v>422</v>
      </c>
      <c r="AF87" s="67" t="s">
        <v>153</v>
      </c>
      <c r="AG87" s="67" t="s">
        <v>139</v>
      </c>
      <c r="AH87" s="67" t="s">
        <v>423</v>
      </c>
      <c r="AI87" s="67" t="s">
        <v>424</v>
      </c>
      <c r="AJ87" s="67"/>
      <c r="AK87" s="67" t="s">
        <v>425</v>
      </c>
      <c r="AL87" s="67">
        <v>0.97</v>
      </c>
      <c r="AM87" s="67" t="s">
        <v>426</v>
      </c>
      <c r="AN87" s="67">
        <v>1</v>
      </c>
      <c r="AO87" s="67">
        <f>Table11[[#This Row],[*EMISSIONS~ELCCH4]]/25</f>
        <v>0</v>
      </c>
    </row>
    <row r="88" spans="2:41">
      <c r="B88" s="67"/>
      <c r="C88" s="67"/>
      <c r="D88" s="67"/>
      <c r="E88" s="67" t="s">
        <v>32</v>
      </c>
      <c r="F88" s="67" t="s">
        <v>172</v>
      </c>
      <c r="G88" s="67" t="s">
        <v>377</v>
      </c>
      <c r="H88" s="67"/>
      <c r="I88" s="67">
        <v>0.31</v>
      </c>
      <c r="J88" s="67"/>
      <c r="K88" s="67"/>
      <c r="L88" s="67"/>
      <c r="M88" s="67">
        <v>1.9607843137254899</v>
      </c>
      <c r="N88" s="67">
        <v>1</v>
      </c>
      <c r="O88" s="67">
        <v>17.135000000000002</v>
      </c>
      <c r="P88" s="67">
        <v>0.4768</v>
      </c>
      <c r="Q88" s="67">
        <v>3.31111111111111</v>
      </c>
      <c r="R88" s="67"/>
      <c r="S88" s="67">
        <v>0.97</v>
      </c>
      <c r="T88" s="67"/>
      <c r="U88" s="67">
        <v>25</v>
      </c>
      <c r="V88" s="67">
        <v>1</v>
      </c>
      <c r="W88" s="67">
        <v>21</v>
      </c>
      <c r="X88" s="67"/>
      <c r="Y88" s="67">
        <v>1</v>
      </c>
      <c r="Z88" s="67">
        <v>4.5900000000000301</v>
      </c>
      <c r="AA88" s="67">
        <v>0.3</v>
      </c>
      <c r="AB88" s="67">
        <v>22</v>
      </c>
      <c r="AC88" s="67" t="s">
        <v>495</v>
      </c>
      <c r="AD88" s="67" t="s">
        <v>64</v>
      </c>
      <c r="AE88" s="67" t="s">
        <v>422</v>
      </c>
      <c r="AF88" s="67" t="s">
        <v>153</v>
      </c>
      <c r="AG88" s="67" t="s">
        <v>139</v>
      </c>
      <c r="AH88" s="67" t="s">
        <v>423</v>
      </c>
      <c r="AI88" s="67" t="s">
        <v>424</v>
      </c>
      <c r="AJ88" s="67"/>
      <c r="AK88" s="67" t="s">
        <v>425</v>
      </c>
      <c r="AL88" s="67">
        <v>0.97</v>
      </c>
      <c r="AM88" s="67" t="s">
        <v>426</v>
      </c>
      <c r="AN88" s="67">
        <v>1</v>
      </c>
      <c r="AO88" s="67">
        <f>Table11[[#This Row],[*EMISSIONS~ELCCH4]]/25</f>
        <v>0</v>
      </c>
    </row>
    <row r="89" spans="2:41">
      <c r="B89" s="67"/>
      <c r="C89" s="67"/>
      <c r="D89" s="67"/>
      <c r="E89" s="67"/>
      <c r="F89" s="67" t="s">
        <v>172</v>
      </c>
      <c r="G89" s="67" t="s">
        <v>378</v>
      </c>
      <c r="H89" s="67"/>
      <c r="I89" s="67">
        <v>0.311</v>
      </c>
      <c r="J89" s="67"/>
      <c r="K89" s="67"/>
      <c r="L89" s="67"/>
      <c r="M89" s="67">
        <v>1.9607843137254899</v>
      </c>
      <c r="N89" s="67">
        <v>1</v>
      </c>
      <c r="O89" s="67">
        <v>16.39</v>
      </c>
      <c r="P89" s="67">
        <v>0.45445000000000002</v>
      </c>
      <c r="Q89" s="67">
        <v>3.31111111111111</v>
      </c>
      <c r="R89" s="67"/>
      <c r="S89" s="67">
        <v>0.97</v>
      </c>
      <c r="T89" s="67"/>
      <c r="U89" s="67">
        <v>25</v>
      </c>
      <c r="V89" s="67">
        <v>1</v>
      </c>
      <c r="W89" s="67">
        <v>18</v>
      </c>
      <c r="X89" s="67"/>
      <c r="Y89" s="67">
        <v>1</v>
      </c>
      <c r="Z89" s="67">
        <v>4.5900000000000301</v>
      </c>
      <c r="AA89" s="67">
        <v>0.3</v>
      </c>
      <c r="AB89" s="67">
        <v>22</v>
      </c>
      <c r="AC89" s="67" t="s">
        <v>495</v>
      </c>
      <c r="AD89" s="67" t="s">
        <v>64</v>
      </c>
      <c r="AE89" s="67" t="s">
        <v>422</v>
      </c>
      <c r="AF89" s="67" t="s">
        <v>153</v>
      </c>
      <c r="AG89" s="67" t="s">
        <v>139</v>
      </c>
      <c r="AH89" s="67" t="s">
        <v>423</v>
      </c>
      <c r="AI89" s="67" t="s">
        <v>424</v>
      </c>
      <c r="AJ89" s="67"/>
      <c r="AK89" s="67" t="s">
        <v>425</v>
      </c>
      <c r="AL89" s="67">
        <v>0.97</v>
      </c>
      <c r="AM89" s="67" t="s">
        <v>426</v>
      </c>
      <c r="AN89" s="67">
        <v>1</v>
      </c>
      <c r="AO89" s="67">
        <f>Table11[[#This Row],[*EMISSIONS~ELCCH4]]/25</f>
        <v>0</v>
      </c>
    </row>
    <row r="90" spans="2:41">
      <c r="B90" s="67"/>
      <c r="C90" s="67"/>
      <c r="D90" s="67"/>
      <c r="E90" s="67"/>
      <c r="F90" s="67" t="s">
        <v>172</v>
      </c>
      <c r="G90" s="67" t="s">
        <v>379</v>
      </c>
      <c r="H90" s="67"/>
      <c r="I90" s="67">
        <v>0.311</v>
      </c>
      <c r="J90" s="67"/>
      <c r="K90" s="67"/>
      <c r="L90" s="67"/>
      <c r="M90" s="67">
        <v>1.9607843137254899</v>
      </c>
      <c r="N90" s="67">
        <v>1</v>
      </c>
      <c r="O90" s="67">
        <v>14.9</v>
      </c>
      <c r="P90" s="67">
        <v>0.41645500000000002</v>
      </c>
      <c r="Q90" s="67">
        <v>3.31111111111111</v>
      </c>
      <c r="R90" s="67"/>
      <c r="S90" s="67">
        <v>0.97</v>
      </c>
      <c r="T90" s="67"/>
      <c r="U90" s="67">
        <v>25</v>
      </c>
      <c r="V90" s="67">
        <v>1</v>
      </c>
      <c r="W90" s="67">
        <v>11</v>
      </c>
      <c r="X90" s="67"/>
      <c r="Y90" s="67">
        <v>1</v>
      </c>
      <c r="Z90" s="67">
        <v>4.5900000000000301</v>
      </c>
      <c r="AA90" s="67">
        <v>0.3</v>
      </c>
      <c r="AB90" s="67">
        <v>22</v>
      </c>
      <c r="AC90" s="67" t="s">
        <v>495</v>
      </c>
      <c r="AD90" s="67" t="s">
        <v>64</v>
      </c>
      <c r="AE90" s="67" t="s">
        <v>422</v>
      </c>
      <c r="AF90" s="67" t="s">
        <v>153</v>
      </c>
      <c r="AG90" s="67" t="s">
        <v>139</v>
      </c>
      <c r="AH90" s="67" t="s">
        <v>423</v>
      </c>
      <c r="AI90" s="67" t="s">
        <v>424</v>
      </c>
      <c r="AJ90" s="67"/>
      <c r="AK90" s="67" t="s">
        <v>425</v>
      </c>
      <c r="AL90" s="67">
        <v>0.97</v>
      </c>
      <c r="AM90" s="67" t="s">
        <v>426</v>
      </c>
      <c r="AN90" s="67">
        <v>1</v>
      </c>
      <c r="AO90" s="67">
        <f>Table11[[#This Row],[*EMISSIONS~ELCCH4]]/25</f>
        <v>0</v>
      </c>
    </row>
    <row r="91" spans="2:41">
      <c r="B91" s="67" t="s">
        <v>496</v>
      </c>
      <c r="C91" s="67" t="s">
        <v>497</v>
      </c>
      <c r="D91" s="67" t="s">
        <v>33</v>
      </c>
      <c r="E91" s="67" t="s">
        <v>28</v>
      </c>
      <c r="F91" s="67" t="s">
        <v>172</v>
      </c>
      <c r="G91" s="67" t="s">
        <v>369</v>
      </c>
      <c r="H91" s="67">
        <v>2025</v>
      </c>
      <c r="I91" s="67">
        <v>0.28599999999999998</v>
      </c>
      <c r="J91" s="67"/>
      <c r="K91" s="67"/>
      <c r="L91" s="67"/>
      <c r="M91" s="67">
        <v>2.2222222222222201</v>
      </c>
      <c r="N91" s="67">
        <v>1</v>
      </c>
      <c r="O91" s="67">
        <v>23.84</v>
      </c>
      <c r="P91" s="67">
        <v>0.97445999999999999</v>
      </c>
      <c r="Q91" s="67">
        <v>3.5180555555555602</v>
      </c>
      <c r="R91" s="67">
        <v>3.1536000000000002E-2</v>
      </c>
      <c r="S91" s="67">
        <v>0.97</v>
      </c>
      <c r="T91" s="67">
        <v>1</v>
      </c>
      <c r="U91" s="67">
        <v>25</v>
      </c>
      <c r="V91" s="67">
        <v>1</v>
      </c>
      <c r="W91" s="67">
        <v>78</v>
      </c>
      <c r="X91" s="67"/>
      <c r="Y91" s="67">
        <v>1</v>
      </c>
      <c r="Z91" s="67">
        <v>4.5900000000000301</v>
      </c>
      <c r="AA91" s="67">
        <v>2</v>
      </c>
      <c r="AB91" s="67">
        <v>23</v>
      </c>
      <c r="AC91" s="67" t="s">
        <v>498</v>
      </c>
      <c r="AD91" s="67" t="s">
        <v>64</v>
      </c>
      <c r="AE91" s="67" t="s">
        <v>422</v>
      </c>
      <c r="AF91" s="67" t="s">
        <v>153</v>
      </c>
      <c r="AG91" s="67" t="s">
        <v>139</v>
      </c>
      <c r="AH91" s="67" t="s">
        <v>430</v>
      </c>
      <c r="AI91" s="67" t="s">
        <v>424</v>
      </c>
      <c r="AJ91" s="67"/>
      <c r="AK91" s="67" t="s">
        <v>425</v>
      </c>
      <c r="AL91" s="67">
        <v>0.97</v>
      </c>
      <c r="AM91" s="67" t="s">
        <v>426</v>
      </c>
      <c r="AN91" s="67">
        <v>2</v>
      </c>
      <c r="AO91" s="67">
        <f>Table11[[#This Row],[*EMISSIONS~ELCCH4]]/25</f>
        <v>0</v>
      </c>
    </row>
    <row r="92" spans="2:41">
      <c r="B92" s="67"/>
      <c r="C92" s="67"/>
      <c r="D92" s="67"/>
      <c r="E92" s="67" t="s">
        <v>32</v>
      </c>
      <c r="F92" s="67" t="s">
        <v>172</v>
      </c>
      <c r="G92" s="67" t="s">
        <v>377</v>
      </c>
      <c r="H92" s="67"/>
      <c r="I92" s="67">
        <v>0.28599999999999998</v>
      </c>
      <c r="J92" s="67"/>
      <c r="K92" s="67"/>
      <c r="L92" s="67"/>
      <c r="M92" s="67">
        <v>2.2222222222222201</v>
      </c>
      <c r="N92" s="67">
        <v>1</v>
      </c>
      <c r="O92" s="67">
        <v>23.094999999999999</v>
      </c>
      <c r="P92" s="67">
        <v>0.94689500000000004</v>
      </c>
      <c r="Q92" s="67">
        <v>3.5180555555555602</v>
      </c>
      <c r="R92" s="67"/>
      <c r="S92" s="67">
        <v>0.97</v>
      </c>
      <c r="T92" s="67"/>
      <c r="U92" s="67">
        <v>25</v>
      </c>
      <c r="V92" s="67">
        <v>1</v>
      </c>
      <c r="W92" s="67">
        <v>62</v>
      </c>
      <c r="X92" s="67"/>
      <c r="Y92" s="67">
        <v>1</v>
      </c>
      <c r="Z92" s="67">
        <v>4.5900000000000301</v>
      </c>
      <c r="AA92" s="67">
        <v>0.3</v>
      </c>
      <c r="AB92" s="67">
        <v>23</v>
      </c>
      <c r="AC92" s="67" t="s">
        <v>498</v>
      </c>
      <c r="AD92" s="67" t="s">
        <v>64</v>
      </c>
      <c r="AE92" s="67" t="s">
        <v>422</v>
      </c>
      <c r="AF92" s="67" t="s">
        <v>153</v>
      </c>
      <c r="AG92" s="67" t="s">
        <v>139</v>
      </c>
      <c r="AH92" s="67" t="s">
        <v>430</v>
      </c>
      <c r="AI92" s="67" t="s">
        <v>424</v>
      </c>
      <c r="AJ92" s="67"/>
      <c r="AK92" s="67" t="s">
        <v>425</v>
      </c>
      <c r="AL92" s="67">
        <v>0.97</v>
      </c>
      <c r="AM92" s="67" t="s">
        <v>426</v>
      </c>
      <c r="AN92" s="67">
        <v>2</v>
      </c>
      <c r="AO92" s="67">
        <f>Table11[[#This Row],[*EMISSIONS~ELCCH4]]/25</f>
        <v>0</v>
      </c>
    </row>
    <row r="93" spans="2:41">
      <c r="B93" s="67"/>
      <c r="C93" s="67"/>
      <c r="D93" s="67"/>
      <c r="E93" s="67"/>
      <c r="F93" s="67" t="s">
        <v>172</v>
      </c>
      <c r="G93" s="67" t="s">
        <v>378</v>
      </c>
      <c r="H93" s="67"/>
      <c r="I93" s="67">
        <v>0.28299999999999997</v>
      </c>
      <c r="J93" s="67"/>
      <c r="K93" s="67"/>
      <c r="L93" s="67"/>
      <c r="M93" s="67">
        <v>2.2222222222222201</v>
      </c>
      <c r="N93" s="67">
        <v>1</v>
      </c>
      <c r="O93" s="67">
        <v>23.094999999999999</v>
      </c>
      <c r="P93" s="67">
        <v>0.91858499999999998</v>
      </c>
      <c r="Q93" s="67">
        <v>3.5180555555555602</v>
      </c>
      <c r="R93" s="67"/>
      <c r="S93" s="67">
        <v>0.97</v>
      </c>
      <c r="T93" s="67"/>
      <c r="U93" s="67">
        <v>25</v>
      </c>
      <c r="V93" s="67">
        <v>1</v>
      </c>
      <c r="W93" s="67">
        <v>35</v>
      </c>
      <c r="X93" s="67"/>
      <c r="Y93" s="67">
        <v>1</v>
      </c>
      <c r="Z93" s="67">
        <v>4.5900000000000301</v>
      </c>
      <c r="AA93" s="67">
        <v>0.3</v>
      </c>
      <c r="AB93" s="67">
        <v>23</v>
      </c>
      <c r="AC93" s="67" t="s">
        <v>498</v>
      </c>
      <c r="AD93" s="67" t="s">
        <v>64</v>
      </c>
      <c r="AE93" s="67" t="s">
        <v>422</v>
      </c>
      <c r="AF93" s="67" t="s">
        <v>153</v>
      </c>
      <c r="AG93" s="67" t="s">
        <v>139</v>
      </c>
      <c r="AH93" s="67" t="s">
        <v>430</v>
      </c>
      <c r="AI93" s="67" t="s">
        <v>424</v>
      </c>
      <c r="AJ93" s="67"/>
      <c r="AK93" s="67" t="s">
        <v>425</v>
      </c>
      <c r="AL93" s="67">
        <v>0.97</v>
      </c>
      <c r="AM93" s="67" t="s">
        <v>426</v>
      </c>
      <c r="AN93" s="67">
        <v>2</v>
      </c>
      <c r="AO93" s="67">
        <f>Table11[[#This Row],[*EMISSIONS~ELCCH4]]/25</f>
        <v>0</v>
      </c>
    </row>
    <row r="94" spans="2:41">
      <c r="B94" s="67"/>
      <c r="C94" s="67"/>
      <c r="D94" s="67"/>
      <c r="E94" s="67"/>
      <c r="F94" s="67" t="s">
        <v>172</v>
      </c>
      <c r="G94" s="67" t="s">
        <v>379</v>
      </c>
      <c r="H94" s="67"/>
      <c r="I94" s="67">
        <v>0.28299999999999997</v>
      </c>
      <c r="J94" s="67"/>
      <c r="K94" s="67"/>
      <c r="L94" s="67"/>
      <c r="M94" s="67">
        <v>2.2222222222222201</v>
      </c>
      <c r="N94" s="67">
        <v>1</v>
      </c>
      <c r="O94" s="67">
        <v>20.86</v>
      </c>
      <c r="P94" s="67">
        <v>0.82545999999999997</v>
      </c>
      <c r="Q94" s="67">
        <v>3.5180555555555602</v>
      </c>
      <c r="R94" s="67"/>
      <c r="S94" s="67">
        <v>0.97</v>
      </c>
      <c r="T94" s="67"/>
      <c r="U94" s="67">
        <v>25</v>
      </c>
      <c r="V94" s="67">
        <v>1</v>
      </c>
      <c r="W94" s="67">
        <v>21</v>
      </c>
      <c r="X94" s="67"/>
      <c r="Y94" s="67">
        <v>1</v>
      </c>
      <c r="Z94" s="67">
        <v>4.5900000000000301</v>
      </c>
      <c r="AA94" s="67">
        <v>0.3</v>
      </c>
      <c r="AB94" s="67">
        <v>23</v>
      </c>
      <c r="AC94" s="67" t="s">
        <v>498</v>
      </c>
      <c r="AD94" s="67" t="s">
        <v>64</v>
      </c>
      <c r="AE94" s="67" t="s">
        <v>422</v>
      </c>
      <c r="AF94" s="67" t="s">
        <v>153</v>
      </c>
      <c r="AG94" s="67" t="s">
        <v>139</v>
      </c>
      <c r="AH94" s="67" t="s">
        <v>430</v>
      </c>
      <c r="AI94" s="67" t="s">
        <v>424</v>
      </c>
      <c r="AJ94" s="67"/>
      <c r="AK94" s="67" t="s">
        <v>425</v>
      </c>
      <c r="AL94" s="67">
        <v>0.97</v>
      </c>
      <c r="AM94" s="67" t="s">
        <v>426</v>
      </c>
      <c r="AN94" s="67">
        <v>2</v>
      </c>
      <c r="AO94" s="67">
        <f>Table11[[#This Row],[*EMISSIONS~ELCCH4]]/25</f>
        <v>0</v>
      </c>
    </row>
    <row r="95" spans="2:41">
      <c r="B95" s="67" t="s">
        <v>499</v>
      </c>
      <c r="C95" s="67" t="s">
        <v>500</v>
      </c>
      <c r="D95" s="67" t="s">
        <v>33</v>
      </c>
      <c r="E95" s="67" t="s">
        <v>28</v>
      </c>
      <c r="F95" s="67" t="s">
        <v>172</v>
      </c>
      <c r="G95" s="67" t="s">
        <v>369</v>
      </c>
      <c r="H95" s="67">
        <v>2025</v>
      </c>
      <c r="I95" s="67">
        <v>0.14399999999999999</v>
      </c>
      <c r="J95" s="67"/>
      <c r="K95" s="67"/>
      <c r="L95" s="67"/>
      <c r="M95" s="67">
        <v>5.5555555555555598</v>
      </c>
      <c r="N95" s="67">
        <v>1</v>
      </c>
      <c r="O95" s="67">
        <v>46.935000000000002</v>
      </c>
      <c r="P95" s="67">
        <v>2.092705</v>
      </c>
      <c r="Q95" s="67">
        <v>7.0361111111111097</v>
      </c>
      <c r="R95" s="67">
        <v>3.1536000000000002E-2</v>
      </c>
      <c r="S95" s="67">
        <v>0.97</v>
      </c>
      <c r="T95" s="67">
        <v>1</v>
      </c>
      <c r="U95" s="67">
        <v>25</v>
      </c>
      <c r="V95" s="67">
        <v>1</v>
      </c>
      <c r="W95" s="67">
        <v>90</v>
      </c>
      <c r="X95" s="67"/>
      <c r="Y95" s="67">
        <v>1</v>
      </c>
      <c r="Z95" s="67">
        <v>4.5900000000000301</v>
      </c>
      <c r="AA95" s="67">
        <v>2</v>
      </c>
      <c r="AB95" s="67">
        <v>24</v>
      </c>
      <c r="AC95" s="67" t="s">
        <v>501</v>
      </c>
      <c r="AD95" s="67" t="s">
        <v>64</v>
      </c>
      <c r="AE95" s="67" t="s">
        <v>422</v>
      </c>
      <c r="AF95" s="67" t="s">
        <v>153</v>
      </c>
      <c r="AG95" s="67" t="s">
        <v>139</v>
      </c>
      <c r="AH95" s="67" t="s">
        <v>430</v>
      </c>
      <c r="AI95" s="67" t="s">
        <v>424</v>
      </c>
      <c r="AJ95" s="67"/>
      <c r="AK95" s="67" t="s">
        <v>425</v>
      </c>
      <c r="AL95" s="67">
        <v>0.97</v>
      </c>
      <c r="AM95" s="67" t="s">
        <v>426</v>
      </c>
      <c r="AN95" s="67">
        <v>3</v>
      </c>
      <c r="AO95" s="67">
        <f>Table11[[#This Row],[*EMISSIONS~ELCCH4]]/25</f>
        <v>0</v>
      </c>
    </row>
    <row r="96" spans="2:41">
      <c r="B96" s="67"/>
      <c r="C96" s="67"/>
      <c r="D96" s="67"/>
      <c r="E96" s="67" t="s">
        <v>32</v>
      </c>
      <c r="F96" s="67" t="s">
        <v>172</v>
      </c>
      <c r="G96" s="67" t="s">
        <v>377</v>
      </c>
      <c r="H96" s="67"/>
      <c r="I96" s="67">
        <v>0.14399999999999999</v>
      </c>
      <c r="J96" s="67"/>
      <c r="K96" s="67"/>
      <c r="L96" s="67"/>
      <c r="M96" s="67">
        <v>5.5555555555555598</v>
      </c>
      <c r="N96" s="67">
        <v>1</v>
      </c>
      <c r="O96" s="67">
        <v>46.19</v>
      </c>
      <c r="P96" s="67">
        <v>2.0554549999999998</v>
      </c>
      <c r="Q96" s="67">
        <v>7.0361111111111097</v>
      </c>
      <c r="R96" s="67"/>
      <c r="S96" s="67">
        <v>0.97</v>
      </c>
      <c r="T96" s="67"/>
      <c r="U96" s="67">
        <v>25</v>
      </c>
      <c r="V96" s="67">
        <v>1</v>
      </c>
      <c r="W96" s="67">
        <v>54</v>
      </c>
      <c r="X96" s="67"/>
      <c r="Y96" s="67">
        <v>1</v>
      </c>
      <c r="Z96" s="67">
        <v>4.5900000000000301</v>
      </c>
      <c r="AA96" s="67">
        <v>0.3</v>
      </c>
      <c r="AB96" s="67">
        <v>24</v>
      </c>
      <c r="AC96" s="67" t="s">
        <v>501</v>
      </c>
      <c r="AD96" s="67" t="s">
        <v>64</v>
      </c>
      <c r="AE96" s="67" t="s">
        <v>422</v>
      </c>
      <c r="AF96" s="67" t="s">
        <v>153</v>
      </c>
      <c r="AG96" s="67" t="s">
        <v>139</v>
      </c>
      <c r="AH96" s="67" t="s">
        <v>430</v>
      </c>
      <c r="AI96" s="67" t="s">
        <v>424</v>
      </c>
      <c r="AJ96" s="67"/>
      <c r="AK96" s="67" t="s">
        <v>425</v>
      </c>
      <c r="AL96" s="67">
        <v>0.97</v>
      </c>
      <c r="AM96" s="67" t="s">
        <v>426</v>
      </c>
      <c r="AN96" s="67">
        <v>3</v>
      </c>
      <c r="AO96" s="67">
        <f>Table11[[#This Row],[*EMISSIONS~ELCCH4]]/25</f>
        <v>0</v>
      </c>
    </row>
    <row r="97" spans="2:41">
      <c r="B97" s="67"/>
      <c r="C97" s="67"/>
      <c r="D97" s="67"/>
      <c r="E97" s="67"/>
      <c r="F97" s="67" t="s">
        <v>172</v>
      </c>
      <c r="G97" s="67" t="s">
        <v>378</v>
      </c>
      <c r="H97" s="67"/>
      <c r="I97" s="67">
        <v>0.14199999999999999</v>
      </c>
      <c r="J97" s="67"/>
      <c r="K97" s="67"/>
      <c r="L97" s="67"/>
      <c r="M97" s="67">
        <v>5.5555555555555598</v>
      </c>
      <c r="N97" s="67">
        <v>1</v>
      </c>
      <c r="O97" s="67">
        <v>46.19</v>
      </c>
      <c r="P97" s="67">
        <v>2.0472600000000001</v>
      </c>
      <c r="Q97" s="67">
        <v>7.0361111111111097</v>
      </c>
      <c r="R97" s="67"/>
      <c r="S97" s="67">
        <v>0.97</v>
      </c>
      <c r="T97" s="67"/>
      <c r="U97" s="67">
        <v>25</v>
      </c>
      <c r="V97" s="67">
        <v>1</v>
      </c>
      <c r="W97" s="67">
        <v>35</v>
      </c>
      <c r="X97" s="67"/>
      <c r="Y97" s="67">
        <v>1</v>
      </c>
      <c r="Z97" s="67">
        <v>4.5900000000000301</v>
      </c>
      <c r="AA97" s="67">
        <v>0.3</v>
      </c>
      <c r="AB97" s="67">
        <v>24</v>
      </c>
      <c r="AC97" s="67" t="s">
        <v>501</v>
      </c>
      <c r="AD97" s="67" t="s">
        <v>64</v>
      </c>
      <c r="AE97" s="67" t="s">
        <v>422</v>
      </c>
      <c r="AF97" s="67" t="s">
        <v>153</v>
      </c>
      <c r="AG97" s="67" t="s">
        <v>139</v>
      </c>
      <c r="AH97" s="67" t="s">
        <v>430</v>
      </c>
      <c r="AI97" s="67" t="s">
        <v>424</v>
      </c>
      <c r="AJ97" s="67"/>
      <c r="AK97" s="67" t="s">
        <v>425</v>
      </c>
      <c r="AL97" s="67">
        <v>0.97</v>
      </c>
      <c r="AM97" s="67" t="s">
        <v>426</v>
      </c>
      <c r="AN97" s="67">
        <v>3</v>
      </c>
      <c r="AO97" s="67">
        <f>Table11[[#This Row],[*EMISSIONS~ELCCH4]]/25</f>
        <v>0</v>
      </c>
    </row>
    <row r="98" spans="2:41">
      <c r="B98" s="67"/>
      <c r="C98" s="67"/>
      <c r="D98" s="67"/>
      <c r="E98" s="67"/>
      <c r="F98" s="67" t="s">
        <v>172</v>
      </c>
      <c r="G98" s="67" t="s">
        <v>379</v>
      </c>
      <c r="H98" s="67"/>
      <c r="I98" s="67">
        <v>0.14199999999999999</v>
      </c>
      <c r="J98" s="67"/>
      <c r="K98" s="67"/>
      <c r="L98" s="67"/>
      <c r="M98" s="67">
        <v>5.5555555555555598</v>
      </c>
      <c r="N98" s="67">
        <v>1</v>
      </c>
      <c r="O98" s="67">
        <v>41.72</v>
      </c>
      <c r="P98" s="67">
        <v>1.9206099999999999</v>
      </c>
      <c r="Q98" s="67">
        <v>7.0361111111111097</v>
      </c>
      <c r="R98" s="67"/>
      <c r="S98" s="67">
        <v>0.97</v>
      </c>
      <c r="T98" s="67"/>
      <c r="U98" s="67">
        <v>25</v>
      </c>
      <c r="V98" s="67">
        <v>1</v>
      </c>
      <c r="W98" s="67">
        <v>28</v>
      </c>
      <c r="X98" s="67"/>
      <c r="Y98" s="67">
        <v>1</v>
      </c>
      <c r="Z98" s="67">
        <v>4.5900000000000301</v>
      </c>
      <c r="AA98" s="67">
        <v>0.3</v>
      </c>
      <c r="AB98" s="67">
        <v>24</v>
      </c>
      <c r="AC98" s="67" t="s">
        <v>501</v>
      </c>
      <c r="AD98" s="67" t="s">
        <v>64</v>
      </c>
      <c r="AE98" s="67" t="s">
        <v>422</v>
      </c>
      <c r="AF98" s="67" t="s">
        <v>153</v>
      </c>
      <c r="AG98" s="67" t="s">
        <v>139</v>
      </c>
      <c r="AH98" s="67" t="s">
        <v>430</v>
      </c>
      <c r="AI98" s="67" t="s">
        <v>424</v>
      </c>
      <c r="AJ98" s="67"/>
      <c r="AK98" s="67" t="s">
        <v>425</v>
      </c>
      <c r="AL98" s="67">
        <v>0.97</v>
      </c>
      <c r="AM98" s="67" t="s">
        <v>426</v>
      </c>
      <c r="AN98" s="67">
        <v>3</v>
      </c>
      <c r="AO98" s="67">
        <f>Table11[[#This Row],[*EMISSIONS~ELCCH4]]/25</f>
        <v>0</v>
      </c>
    </row>
    <row r="99" spans="2:41">
      <c r="B99" s="67" t="s">
        <v>502</v>
      </c>
      <c r="C99" s="67" t="s">
        <v>503</v>
      </c>
      <c r="D99" s="67" t="s">
        <v>345</v>
      </c>
      <c r="E99" s="67" t="s">
        <v>28</v>
      </c>
      <c r="F99" s="67" t="s">
        <v>172</v>
      </c>
      <c r="G99" s="67" t="s">
        <v>369</v>
      </c>
      <c r="H99" s="67">
        <v>2025</v>
      </c>
      <c r="I99" s="67">
        <v>0.56000000000000005</v>
      </c>
      <c r="J99" s="67"/>
      <c r="K99" s="67"/>
      <c r="L99" s="67">
        <v>0</v>
      </c>
      <c r="M99" s="67"/>
      <c r="N99" s="67"/>
      <c r="O99" s="67">
        <v>61.835000000000001</v>
      </c>
      <c r="P99" s="67">
        <v>3.0917500000000002</v>
      </c>
      <c r="Q99" s="67"/>
      <c r="R99" s="67">
        <v>3.1536000000000002E-2</v>
      </c>
      <c r="S99" s="67">
        <v>1</v>
      </c>
      <c r="T99" s="67">
        <v>1</v>
      </c>
      <c r="U99" s="67">
        <v>15</v>
      </c>
      <c r="V99" s="67">
        <v>1</v>
      </c>
      <c r="W99" s="67">
        <v>1.3</v>
      </c>
      <c r="X99" s="67">
        <v>1.25</v>
      </c>
      <c r="Y99" s="67"/>
      <c r="Z99" s="67"/>
      <c r="AA99" s="67"/>
      <c r="AB99" s="67">
        <v>32</v>
      </c>
      <c r="AC99" s="67" t="s">
        <v>504</v>
      </c>
      <c r="AD99" s="67" t="s">
        <v>64</v>
      </c>
      <c r="AE99" s="67" t="s">
        <v>422</v>
      </c>
      <c r="AF99" s="67" t="s">
        <v>412</v>
      </c>
      <c r="AG99" s="67" t="s">
        <v>137</v>
      </c>
      <c r="AH99" s="67" t="s">
        <v>430</v>
      </c>
      <c r="AI99" s="67" t="s">
        <v>424</v>
      </c>
      <c r="AJ99" s="67"/>
      <c r="AK99" s="67" t="s">
        <v>431</v>
      </c>
      <c r="AL99" s="67"/>
      <c r="AM99" s="67" t="s">
        <v>426</v>
      </c>
      <c r="AN99" s="67">
        <v>6</v>
      </c>
      <c r="AO99" s="67">
        <f>Table11[[#This Row],[*EMISSIONS~ELCCH4]]/25</f>
        <v>0.05</v>
      </c>
    </row>
    <row r="100" spans="2:41">
      <c r="B100" s="67"/>
      <c r="C100" s="67"/>
      <c r="D100" s="67"/>
      <c r="E100" s="67" t="s">
        <v>32</v>
      </c>
      <c r="F100" s="67" t="s">
        <v>172</v>
      </c>
      <c r="G100" s="67" t="s">
        <v>377</v>
      </c>
      <c r="H100" s="67"/>
      <c r="I100" s="67">
        <v>0.57999999999999996</v>
      </c>
      <c r="J100" s="67"/>
      <c r="K100" s="67"/>
      <c r="L100" s="67">
        <v>0.6</v>
      </c>
      <c r="M100" s="67"/>
      <c r="N100" s="67"/>
      <c r="O100" s="67">
        <v>24.585000000000001</v>
      </c>
      <c r="P100" s="67">
        <v>1.22925</v>
      </c>
      <c r="Q100" s="67"/>
      <c r="R100" s="67"/>
      <c r="S100" s="67">
        <v>1</v>
      </c>
      <c r="T100" s="67"/>
      <c r="U100" s="67">
        <v>20</v>
      </c>
      <c r="V100" s="67">
        <v>1</v>
      </c>
      <c r="W100" s="67">
        <v>1.4</v>
      </c>
      <c r="X100" s="67">
        <v>1.25</v>
      </c>
      <c r="Y100" s="67"/>
      <c r="Z100" s="67"/>
      <c r="AA100" s="67"/>
      <c r="AB100" s="67">
        <v>32</v>
      </c>
      <c r="AC100" s="67" t="s">
        <v>504</v>
      </c>
      <c r="AD100" s="67" t="s">
        <v>64</v>
      </c>
      <c r="AE100" s="67" t="s">
        <v>422</v>
      </c>
      <c r="AF100" s="67" t="s">
        <v>412</v>
      </c>
      <c r="AG100" s="67" t="s">
        <v>137</v>
      </c>
      <c r="AH100" s="67" t="s">
        <v>430</v>
      </c>
      <c r="AI100" s="67" t="s">
        <v>424</v>
      </c>
      <c r="AJ100" s="67"/>
      <c r="AK100" s="67" t="s">
        <v>431</v>
      </c>
      <c r="AL100" s="67"/>
      <c r="AM100" s="67" t="s">
        <v>426</v>
      </c>
      <c r="AN100" s="67">
        <v>6</v>
      </c>
      <c r="AO100" s="67">
        <f>Table11[[#This Row],[*EMISSIONS~ELCCH4]]/25</f>
        <v>0.05</v>
      </c>
    </row>
    <row r="101" spans="2:41">
      <c r="B101" s="67"/>
      <c r="C101" s="67"/>
      <c r="D101" s="67"/>
      <c r="E101" s="67"/>
      <c r="F101" s="67" t="s">
        <v>172</v>
      </c>
      <c r="G101" s="67" t="s">
        <v>378</v>
      </c>
      <c r="H101" s="67"/>
      <c r="I101" s="67">
        <v>0.6</v>
      </c>
      <c r="J101" s="67"/>
      <c r="K101" s="67"/>
      <c r="L101" s="67">
        <v>0.62</v>
      </c>
      <c r="M101" s="67"/>
      <c r="N101" s="67"/>
      <c r="O101" s="67">
        <v>14.9</v>
      </c>
      <c r="P101" s="67">
        <v>0.745</v>
      </c>
      <c r="Q101" s="67"/>
      <c r="R101" s="67"/>
      <c r="S101" s="67">
        <v>1</v>
      </c>
      <c r="T101" s="67"/>
      <c r="U101" s="67">
        <v>20</v>
      </c>
      <c r="V101" s="67">
        <v>1</v>
      </c>
      <c r="W101" s="67">
        <v>1.5</v>
      </c>
      <c r="X101" s="67">
        <v>1.25</v>
      </c>
      <c r="Y101" s="67"/>
      <c r="Z101" s="67"/>
      <c r="AA101" s="67"/>
      <c r="AB101" s="67">
        <v>32</v>
      </c>
      <c r="AC101" s="67" t="s">
        <v>504</v>
      </c>
      <c r="AD101" s="67" t="s">
        <v>64</v>
      </c>
      <c r="AE101" s="67" t="s">
        <v>422</v>
      </c>
      <c r="AF101" s="67" t="s">
        <v>412</v>
      </c>
      <c r="AG101" s="67" t="s">
        <v>137</v>
      </c>
      <c r="AH101" s="67" t="s">
        <v>430</v>
      </c>
      <c r="AI101" s="67" t="s">
        <v>424</v>
      </c>
      <c r="AJ101" s="67"/>
      <c r="AK101" s="67" t="s">
        <v>431</v>
      </c>
      <c r="AL101" s="67"/>
      <c r="AM101" s="67" t="s">
        <v>426</v>
      </c>
      <c r="AN101" s="67">
        <v>6</v>
      </c>
      <c r="AO101" s="67">
        <f>Table11[[#This Row],[*EMISSIONS~ELCCH4]]/25</f>
        <v>0.05</v>
      </c>
    </row>
    <row r="102" spans="2:41">
      <c r="B102" s="67"/>
      <c r="C102" s="67"/>
      <c r="D102" s="67"/>
      <c r="E102" s="67"/>
      <c r="F102" s="67" t="s">
        <v>172</v>
      </c>
      <c r="G102" s="67" t="s">
        <v>379</v>
      </c>
      <c r="H102" s="67"/>
      <c r="I102" s="67">
        <v>0.6</v>
      </c>
      <c r="J102" s="67"/>
      <c r="K102" s="67"/>
      <c r="L102" s="67">
        <v>0.62</v>
      </c>
      <c r="M102" s="67"/>
      <c r="N102" s="67"/>
      <c r="O102" s="67">
        <v>5.96</v>
      </c>
      <c r="P102" s="67">
        <v>0.29799999999999999</v>
      </c>
      <c r="Q102" s="67"/>
      <c r="R102" s="67"/>
      <c r="S102" s="67">
        <v>1</v>
      </c>
      <c r="T102" s="67"/>
      <c r="U102" s="67">
        <v>20</v>
      </c>
      <c r="V102" s="67">
        <v>1</v>
      </c>
      <c r="W102" s="67">
        <v>1.6</v>
      </c>
      <c r="X102" s="67">
        <v>1.25</v>
      </c>
      <c r="Y102" s="67"/>
      <c r="Z102" s="67"/>
      <c r="AA102" s="67"/>
      <c r="AB102" s="67">
        <v>32</v>
      </c>
      <c r="AC102" s="67" t="s">
        <v>504</v>
      </c>
      <c r="AD102" s="67" t="s">
        <v>64</v>
      </c>
      <c r="AE102" s="67" t="s">
        <v>422</v>
      </c>
      <c r="AF102" s="67" t="s">
        <v>412</v>
      </c>
      <c r="AG102" s="67" t="s">
        <v>137</v>
      </c>
      <c r="AH102" s="67" t="s">
        <v>430</v>
      </c>
      <c r="AI102" s="67" t="s">
        <v>424</v>
      </c>
      <c r="AJ102" s="67"/>
      <c r="AK102" s="67" t="s">
        <v>431</v>
      </c>
      <c r="AL102" s="67"/>
      <c r="AM102" s="67" t="s">
        <v>426</v>
      </c>
      <c r="AN102" s="67">
        <v>6</v>
      </c>
      <c r="AO102" s="67">
        <f>Table11[[#This Row],[*EMISSIONS~ELCCH4]]/25</f>
        <v>0.05</v>
      </c>
    </row>
    <row r="103" spans="2:41">
      <c r="B103" s="67" t="s">
        <v>505</v>
      </c>
      <c r="C103" s="67" t="s">
        <v>506</v>
      </c>
      <c r="D103" s="67" t="s">
        <v>507</v>
      </c>
      <c r="E103" s="67" t="s">
        <v>28</v>
      </c>
      <c r="F103" s="67" t="s">
        <v>172</v>
      </c>
      <c r="G103" s="67" t="s">
        <v>369</v>
      </c>
      <c r="H103" s="67">
        <v>2025</v>
      </c>
      <c r="I103" s="67">
        <v>0.45</v>
      </c>
      <c r="J103" s="67"/>
      <c r="K103" s="67"/>
      <c r="L103" s="67">
        <v>0</v>
      </c>
      <c r="M103" s="67"/>
      <c r="N103" s="67"/>
      <c r="O103" s="67">
        <v>14.154999999999999</v>
      </c>
      <c r="P103" s="67">
        <v>0.70774999999999999</v>
      </c>
      <c r="Q103" s="67"/>
      <c r="R103" s="67">
        <v>3.1536000000000002E-2</v>
      </c>
      <c r="S103" s="67">
        <v>1</v>
      </c>
      <c r="T103" s="67">
        <v>1</v>
      </c>
      <c r="U103" s="67">
        <v>10</v>
      </c>
      <c r="V103" s="67">
        <v>1</v>
      </c>
      <c r="W103" s="67"/>
      <c r="X103" s="67"/>
      <c r="Y103" s="67"/>
      <c r="Z103" s="67"/>
      <c r="AA103" s="67"/>
      <c r="AB103" s="67">
        <v>33</v>
      </c>
      <c r="AC103" s="67" t="s">
        <v>508</v>
      </c>
      <c r="AD103" s="67" t="s">
        <v>64</v>
      </c>
      <c r="AE103" s="67" t="s">
        <v>422</v>
      </c>
      <c r="AF103" s="67" t="s">
        <v>509</v>
      </c>
      <c r="AG103" s="67" t="s">
        <v>510</v>
      </c>
      <c r="AH103" s="67" t="s">
        <v>430</v>
      </c>
      <c r="AI103" s="67" t="s">
        <v>424</v>
      </c>
      <c r="AJ103" s="67"/>
      <c r="AK103" s="67" t="s">
        <v>431</v>
      </c>
      <c r="AL103" s="67">
        <v>0.9</v>
      </c>
      <c r="AM103" s="67" t="s">
        <v>426</v>
      </c>
      <c r="AN103" s="67">
        <v>1</v>
      </c>
      <c r="AO103" s="67">
        <f>Table11[[#This Row],[*EMISSIONS~ELCCH4]]/25</f>
        <v>0</v>
      </c>
    </row>
    <row r="104" spans="2:41">
      <c r="B104" s="67"/>
      <c r="C104" s="67"/>
      <c r="D104" s="67"/>
      <c r="E104" s="67" t="s">
        <v>32</v>
      </c>
      <c r="F104" s="67" t="s">
        <v>172</v>
      </c>
      <c r="G104" s="67" t="s">
        <v>377</v>
      </c>
      <c r="H104" s="67"/>
      <c r="I104" s="67">
        <v>0.5</v>
      </c>
      <c r="J104" s="67"/>
      <c r="K104" s="67"/>
      <c r="L104" s="67">
        <v>0.8</v>
      </c>
      <c r="M104" s="67"/>
      <c r="N104" s="67"/>
      <c r="O104" s="67">
        <v>9.6850000000000005</v>
      </c>
      <c r="P104" s="67">
        <v>0.48425000000000001</v>
      </c>
      <c r="Q104" s="67"/>
      <c r="R104" s="67"/>
      <c r="S104" s="67">
        <v>1</v>
      </c>
      <c r="T104" s="67"/>
      <c r="U104" s="67">
        <v>10</v>
      </c>
      <c r="V104" s="67">
        <v>1</v>
      </c>
      <c r="W104" s="67"/>
      <c r="X104" s="67"/>
      <c r="Y104" s="67"/>
      <c r="Z104" s="67"/>
      <c r="AA104" s="67"/>
      <c r="AB104" s="67">
        <v>33</v>
      </c>
      <c r="AC104" s="67" t="s">
        <v>508</v>
      </c>
      <c r="AD104" s="67" t="s">
        <v>64</v>
      </c>
      <c r="AE104" s="67" t="s">
        <v>422</v>
      </c>
      <c r="AF104" s="67" t="s">
        <v>509</v>
      </c>
      <c r="AG104" s="67" t="s">
        <v>510</v>
      </c>
      <c r="AH104" s="67" t="s">
        <v>430</v>
      </c>
      <c r="AI104" s="67" t="s">
        <v>424</v>
      </c>
      <c r="AJ104" s="67"/>
      <c r="AK104" s="67" t="s">
        <v>431</v>
      </c>
      <c r="AL104" s="67">
        <v>0.9</v>
      </c>
      <c r="AM104" s="67" t="s">
        <v>426</v>
      </c>
      <c r="AN104" s="67">
        <v>1</v>
      </c>
      <c r="AO104" s="67">
        <f>Table11[[#This Row],[*EMISSIONS~ELCCH4]]/25</f>
        <v>0</v>
      </c>
    </row>
    <row r="105" spans="2:41">
      <c r="B105" s="67"/>
      <c r="C105" s="67"/>
      <c r="D105" s="67"/>
      <c r="E105" s="67"/>
      <c r="F105" s="67" t="s">
        <v>172</v>
      </c>
      <c r="G105" s="67" t="s">
        <v>378</v>
      </c>
      <c r="H105" s="67"/>
      <c r="I105" s="67">
        <v>0.5</v>
      </c>
      <c r="J105" s="67"/>
      <c r="K105" s="67"/>
      <c r="L105" s="67">
        <v>0.8</v>
      </c>
      <c r="M105" s="67"/>
      <c r="N105" s="67"/>
      <c r="O105" s="67">
        <v>8.1950000000000003</v>
      </c>
      <c r="P105" s="67">
        <v>0.40975</v>
      </c>
      <c r="Q105" s="67"/>
      <c r="R105" s="67"/>
      <c r="S105" s="67">
        <v>1</v>
      </c>
      <c r="T105" s="67"/>
      <c r="U105" s="67">
        <v>10</v>
      </c>
      <c r="V105" s="67">
        <v>1</v>
      </c>
      <c r="W105" s="67"/>
      <c r="X105" s="67"/>
      <c r="Y105" s="67"/>
      <c r="Z105" s="67"/>
      <c r="AA105" s="67"/>
      <c r="AB105" s="67">
        <v>33</v>
      </c>
      <c r="AC105" s="67" t="s">
        <v>508</v>
      </c>
      <c r="AD105" s="67" t="s">
        <v>64</v>
      </c>
      <c r="AE105" s="67" t="s">
        <v>422</v>
      </c>
      <c r="AF105" s="67" t="s">
        <v>509</v>
      </c>
      <c r="AG105" s="67" t="s">
        <v>510</v>
      </c>
      <c r="AH105" s="67" t="s">
        <v>430</v>
      </c>
      <c r="AI105" s="67" t="s">
        <v>424</v>
      </c>
      <c r="AJ105" s="67"/>
      <c r="AK105" s="67" t="s">
        <v>431</v>
      </c>
      <c r="AL105" s="67">
        <v>0.9</v>
      </c>
      <c r="AM105" s="67" t="s">
        <v>426</v>
      </c>
      <c r="AN105" s="67">
        <v>1</v>
      </c>
      <c r="AO105" s="67">
        <f>Table11[[#This Row],[*EMISSIONS~ELCCH4]]/25</f>
        <v>0</v>
      </c>
    </row>
    <row r="106" spans="2:41">
      <c r="B106" s="67"/>
      <c r="C106" s="67"/>
      <c r="D106" s="67"/>
      <c r="E106" s="67"/>
      <c r="F106" s="67" t="s">
        <v>172</v>
      </c>
      <c r="G106" s="67" t="s">
        <v>379</v>
      </c>
      <c r="H106" s="67"/>
      <c r="I106" s="67">
        <v>0.5</v>
      </c>
      <c r="J106" s="67"/>
      <c r="K106" s="67"/>
      <c r="L106" s="67">
        <v>0.8</v>
      </c>
      <c r="M106" s="67"/>
      <c r="N106" s="67"/>
      <c r="O106" s="67">
        <v>5.96</v>
      </c>
      <c r="P106" s="67">
        <v>0.29799999999999999</v>
      </c>
      <c r="Q106" s="67"/>
      <c r="R106" s="67"/>
      <c r="S106" s="67">
        <v>1</v>
      </c>
      <c r="T106" s="67"/>
      <c r="U106" s="67">
        <v>10</v>
      </c>
      <c r="V106" s="67">
        <v>1</v>
      </c>
      <c r="W106" s="67"/>
      <c r="X106" s="67"/>
      <c r="Y106" s="67"/>
      <c r="Z106" s="67"/>
      <c r="AA106" s="67"/>
      <c r="AB106" s="67">
        <v>33</v>
      </c>
      <c r="AC106" s="67" t="s">
        <v>508</v>
      </c>
      <c r="AD106" s="67" t="s">
        <v>64</v>
      </c>
      <c r="AE106" s="67" t="s">
        <v>422</v>
      </c>
      <c r="AF106" s="67" t="s">
        <v>509</v>
      </c>
      <c r="AG106" s="67" t="s">
        <v>510</v>
      </c>
      <c r="AH106" s="67" t="s">
        <v>430</v>
      </c>
      <c r="AI106" s="67" t="s">
        <v>424</v>
      </c>
      <c r="AJ106" s="67"/>
      <c r="AK106" s="67" t="s">
        <v>431</v>
      </c>
      <c r="AL106" s="67">
        <v>0.9</v>
      </c>
      <c r="AM106" s="67" t="s">
        <v>426</v>
      </c>
      <c r="AN106" s="67">
        <v>1</v>
      </c>
      <c r="AO106" s="67">
        <f>Table11[[#This Row],[*EMISSIONS~ELCCH4]]/25</f>
        <v>0</v>
      </c>
    </row>
    <row r="107" spans="2:41">
      <c r="B107" s="67" t="s">
        <v>511</v>
      </c>
      <c r="C107" s="67" t="s">
        <v>512</v>
      </c>
      <c r="D107" s="67" t="s">
        <v>346</v>
      </c>
      <c r="E107" s="67" t="s">
        <v>32</v>
      </c>
      <c r="F107" s="67" t="s">
        <v>172</v>
      </c>
      <c r="G107" s="67" t="s">
        <v>369</v>
      </c>
      <c r="H107" s="67">
        <v>2025</v>
      </c>
      <c r="I107" s="67">
        <v>1</v>
      </c>
      <c r="J107" s="67">
        <v>0.58823529411764697</v>
      </c>
      <c r="K107" s="67"/>
      <c r="L107" s="67"/>
      <c r="M107" s="67"/>
      <c r="N107" s="67"/>
      <c r="O107" s="67">
        <v>4.47</v>
      </c>
      <c r="P107" s="67">
        <v>1.49E-2</v>
      </c>
      <c r="Q107" s="67">
        <v>1.8625</v>
      </c>
      <c r="R107" s="67">
        <v>3.1536000000000002E-2</v>
      </c>
      <c r="S107" s="67">
        <v>1</v>
      </c>
      <c r="T107" s="67">
        <v>1</v>
      </c>
      <c r="U107" s="67">
        <v>25</v>
      </c>
      <c r="V107" s="67">
        <v>0.5</v>
      </c>
      <c r="W107" s="67"/>
      <c r="X107" s="67"/>
      <c r="Y107" s="67"/>
      <c r="Z107" s="67"/>
      <c r="AA107" s="67"/>
      <c r="AB107" s="67">
        <v>43</v>
      </c>
      <c r="AC107" s="67" t="s">
        <v>513</v>
      </c>
      <c r="AD107" s="67" t="s">
        <v>514</v>
      </c>
      <c r="AE107" s="67" t="s">
        <v>462</v>
      </c>
      <c r="AF107" s="67" t="s">
        <v>515</v>
      </c>
      <c r="AG107" s="67" t="s">
        <v>516</v>
      </c>
      <c r="AH107" s="67" t="s">
        <v>430</v>
      </c>
      <c r="AI107" s="67" t="s">
        <v>463</v>
      </c>
      <c r="AJ107" s="67"/>
      <c r="AK107" s="67" t="s">
        <v>462</v>
      </c>
      <c r="AL107" s="67"/>
      <c r="AM107" s="67" t="s">
        <v>426</v>
      </c>
      <c r="AN107" s="67">
        <v>1</v>
      </c>
      <c r="AO107" s="67">
        <f>Table11[[#This Row],[*EMISSIONS~ELCCH4]]/25</f>
        <v>0</v>
      </c>
    </row>
    <row r="108" spans="2:41">
      <c r="B108" s="67"/>
      <c r="C108" s="67"/>
      <c r="D108" s="67" t="s">
        <v>218</v>
      </c>
      <c r="E108" s="67"/>
      <c r="F108" s="67" t="s">
        <v>172</v>
      </c>
      <c r="G108" s="67" t="s">
        <v>377</v>
      </c>
      <c r="H108" s="67"/>
      <c r="I108" s="67">
        <v>1</v>
      </c>
      <c r="J108" s="67">
        <v>0.58479532163742698</v>
      </c>
      <c r="K108" s="67"/>
      <c r="L108" s="67"/>
      <c r="M108" s="67"/>
      <c r="N108" s="67"/>
      <c r="O108" s="67">
        <v>4.2018000000000004</v>
      </c>
      <c r="P108" s="67">
        <v>1.49E-2</v>
      </c>
      <c r="Q108" s="67">
        <v>2.03219444444444</v>
      </c>
      <c r="R108" s="67"/>
      <c r="S108" s="67">
        <v>1</v>
      </c>
      <c r="T108" s="67"/>
      <c r="U108" s="67">
        <v>25</v>
      </c>
      <c r="V108" s="67">
        <v>0.5</v>
      </c>
      <c r="W108" s="67"/>
      <c r="X108" s="67"/>
      <c r="Y108" s="67"/>
      <c r="Z108" s="67"/>
      <c r="AA108" s="67"/>
      <c r="AB108" s="67">
        <v>43</v>
      </c>
      <c r="AC108" s="67" t="s">
        <v>513</v>
      </c>
      <c r="AD108" s="67" t="s">
        <v>514</v>
      </c>
      <c r="AE108" s="67" t="s">
        <v>462</v>
      </c>
      <c r="AF108" s="67" t="s">
        <v>515</v>
      </c>
      <c r="AG108" s="67" t="s">
        <v>516</v>
      </c>
      <c r="AH108" s="67" t="s">
        <v>430</v>
      </c>
      <c r="AI108" s="67" t="s">
        <v>463</v>
      </c>
      <c r="AJ108" s="67"/>
      <c r="AK108" s="67" t="s">
        <v>462</v>
      </c>
      <c r="AL108" s="67"/>
      <c r="AM108" s="67" t="s">
        <v>426</v>
      </c>
      <c r="AN108" s="67">
        <v>1</v>
      </c>
      <c r="AO108" s="67">
        <f>Table11[[#This Row],[*EMISSIONS~ELCCH4]]/25</f>
        <v>0</v>
      </c>
    </row>
    <row r="109" spans="2:41">
      <c r="B109" s="67"/>
      <c r="C109" s="67"/>
      <c r="D109" s="67" t="s">
        <v>28</v>
      </c>
      <c r="E109" s="67"/>
      <c r="F109" s="67" t="s">
        <v>172</v>
      </c>
      <c r="G109" s="67" t="s">
        <v>378</v>
      </c>
      <c r="H109" s="67"/>
      <c r="I109" s="67">
        <v>1</v>
      </c>
      <c r="J109" s="67">
        <v>0.57803468208092501</v>
      </c>
      <c r="K109" s="67"/>
      <c r="L109" s="67"/>
      <c r="M109" s="67"/>
      <c r="N109" s="67"/>
      <c r="O109" s="67">
        <v>3.7816200000000002</v>
      </c>
      <c r="P109" s="67">
        <v>1.49E-2</v>
      </c>
      <c r="Q109" s="67">
        <v>2.59466944444444</v>
      </c>
      <c r="R109" s="67"/>
      <c r="S109" s="67">
        <v>1</v>
      </c>
      <c r="T109" s="67"/>
      <c r="U109" s="67">
        <v>25</v>
      </c>
      <c r="V109" s="67">
        <v>0.5</v>
      </c>
      <c r="W109" s="67"/>
      <c r="X109" s="67"/>
      <c r="Y109" s="67"/>
      <c r="Z109" s="67"/>
      <c r="AA109" s="67"/>
      <c r="AB109" s="67">
        <v>43</v>
      </c>
      <c r="AC109" s="67" t="s">
        <v>513</v>
      </c>
      <c r="AD109" s="67" t="s">
        <v>514</v>
      </c>
      <c r="AE109" s="67" t="s">
        <v>462</v>
      </c>
      <c r="AF109" s="67" t="s">
        <v>515</v>
      </c>
      <c r="AG109" s="67" t="s">
        <v>516</v>
      </c>
      <c r="AH109" s="67" t="s">
        <v>430</v>
      </c>
      <c r="AI109" s="67" t="s">
        <v>463</v>
      </c>
      <c r="AJ109" s="67"/>
      <c r="AK109" s="67" t="s">
        <v>462</v>
      </c>
      <c r="AL109" s="67"/>
      <c r="AM109" s="67" t="s">
        <v>426</v>
      </c>
      <c r="AN109" s="67">
        <v>1</v>
      </c>
      <c r="AO109" s="67">
        <f>Table11[[#This Row],[*EMISSIONS~ELCCH4]]/25</f>
        <v>0</v>
      </c>
    </row>
    <row r="110" spans="2:41">
      <c r="B110" s="67"/>
      <c r="C110" s="67"/>
      <c r="D110" s="67"/>
      <c r="E110" s="67"/>
      <c r="F110" s="67" t="s">
        <v>172</v>
      </c>
      <c r="G110" s="67" t="s">
        <v>379</v>
      </c>
      <c r="H110" s="67"/>
      <c r="I110" s="67">
        <v>1</v>
      </c>
      <c r="J110" s="67">
        <v>0.57142857142857095</v>
      </c>
      <c r="K110" s="67"/>
      <c r="L110" s="67"/>
      <c r="M110" s="67"/>
      <c r="N110" s="67"/>
      <c r="O110" s="67">
        <v>3.4034580000000001</v>
      </c>
      <c r="P110" s="67">
        <v>1.49E-2</v>
      </c>
      <c r="Q110" s="67">
        <v>2.9560358333333299</v>
      </c>
      <c r="R110" s="67"/>
      <c r="S110" s="67">
        <v>1</v>
      </c>
      <c r="T110" s="67"/>
      <c r="U110" s="67">
        <v>25</v>
      </c>
      <c r="V110" s="67">
        <v>0.5</v>
      </c>
      <c r="W110" s="67"/>
      <c r="X110" s="67"/>
      <c r="Y110" s="67"/>
      <c r="Z110" s="67"/>
      <c r="AA110" s="67"/>
      <c r="AB110" s="67">
        <v>43</v>
      </c>
      <c r="AC110" s="67" t="s">
        <v>513</v>
      </c>
      <c r="AD110" s="67" t="s">
        <v>514</v>
      </c>
      <c r="AE110" s="67" t="s">
        <v>462</v>
      </c>
      <c r="AF110" s="67" t="s">
        <v>515</v>
      </c>
      <c r="AG110" s="67" t="s">
        <v>516</v>
      </c>
      <c r="AH110" s="67" t="s">
        <v>430</v>
      </c>
      <c r="AI110" s="67" t="s">
        <v>463</v>
      </c>
      <c r="AJ110" s="67"/>
      <c r="AK110" s="67" t="s">
        <v>462</v>
      </c>
      <c r="AL110" s="67"/>
      <c r="AM110" s="67" t="s">
        <v>426</v>
      </c>
      <c r="AN110" s="67">
        <v>1</v>
      </c>
      <c r="AO110" s="67">
        <f>Table11[[#This Row],[*EMISSIONS~ELCCH4]]/25</f>
        <v>0</v>
      </c>
    </row>
    <row r="111" spans="2:41">
      <c r="B111" s="67" t="s">
        <v>517</v>
      </c>
      <c r="C111" s="67" t="s">
        <v>518</v>
      </c>
      <c r="D111" s="67" t="s">
        <v>346</v>
      </c>
      <c r="E111" s="67" t="s">
        <v>32</v>
      </c>
      <c r="F111" s="67" t="s">
        <v>172</v>
      </c>
      <c r="G111" s="67" t="s">
        <v>369</v>
      </c>
      <c r="H111" s="67">
        <v>2025</v>
      </c>
      <c r="I111" s="67">
        <v>1</v>
      </c>
      <c r="J111" s="67">
        <v>0.28571428571428598</v>
      </c>
      <c r="K111" s="67"/>
      <c r="L111" s="67"/>
      <c r="M111" s="67"/>
      <c r="N111" s="67"/>
      <c r="O111" s="67">
        <v>5.2149999999999999</v>
      </c>
      <c r="P111" s="67">
        <v>1.49E-2</v>
      </c>
      <c r="Q111" s="67">
        <v>6.8291666666666702</v>
      </c>
      <c r="R111" s="67">
        <v>3.1536000000000002E-2</v>
      </c>
      <c r="S111" s="67">
        <v>1</v>
      </c>
      <c r="T111" s="67">
        <v>1</v>
      </c>
      <c r="U111" s="67">
        <v>25</v>
      </c>
      <c r="V111" s="67">
        <v>0.5</v>
      </c>
      <c r="W111" s="67"/>
      <c r="X111" s="67"/>
      <c r="Y111" s="67"/>
      <c r="Z111" s="67"/>
      <c r="AA111" s="67"/>
      <c r="AB111" s="67">
        <v>42</v>
      </c>
      <c r="AC111" s="67" t="s">
        <v>519</v>
      </c>
      <c r="AD111" s="67" t="s">
        <v>514</v>
      </c>
      <c r="AE111" s="67" t="s">
        <v>462</v>
      </c>
      <c r="AF111" s="67" t="s">
        <v>163</v>
      </c>
      <c r="AG111" s="67" t="s">
        <v>516</v>
      </c>
      <c r="AH111" s="67" t="s">
        <v>430</v>
      </c>
      <c r="AI111" s="67" t="s">
        <v>463</v>
      </c>
      <c r="AJ111" s="67"/>
      <c r="AK111" s="67" t="s">
        <v>462</v>
      </c>
      <c r="AL111" s="67"/>
      <c r="AM111" s="67" t="s">
        <v>426</v>
      </c>
      <c r="AN111" s="67">
        <v>2</v>
      </c>
      <c r="AO111" s="67">
        <f>Table11[[#This Row],[*EMISSIONS~ELCCH4]]/25</f>
        <v>0</v>
      </c>
    </row>
    <row r="112" spans="2:41">
      <c r="B112" s="67"/>
      <c r="C112" s="67"/>
      <c r="D112" s="67" t="s">
        <v>28</v>
      </c>
      <c r="E112" s="67"/>
      <c r="F112" s="67" t="s">
        <v>172</v>
      </c>
      <c r="G112" s="67" t="s">
        <v>377</v>
      </c>
      <c r="H112" s="67"/>
      <c r="I112" s="67">
        <v>1</v>
      </c>
      <c r="J112" s="67">
        <v>0.27777777777777801</v>
      </c>
      <c r="K112" s="67"/>
      <c r="L112" s="67"/>
      <c r="M112" s="67"/>
      <c r="N112" s="67"/>
      <c r="O112" s="67">
        <v>4.9020999999999999</v>
      </c>
      <c r="P112" s="67">
        <v>1.49E-2</v>
      </c>
      <c r="Q112" s="67">
        <v>6.62222222222222</v>
      </c>
      <c r="R112" s="67"/>
      <c r="S112" s="67">
        <v>1</v>
      </c>
      <c r="T112" s="67"/>
      <c r="U112" s="67">
        <v>25</v>
      </c>
      <c r="V112" s="67">
        <v>0.5</v>
      </c>
      <c r="W112" s="67"/>
      <c r="X112" s="67"/>
      <c r="Y112" s="67"/>
      <c r="Z112" s="67"/>
      <c r="AA112" s="67"/>
      <c r="AB112" s="67">
        <v>42</v>
      </c>
      <c r="AC112" s="67" t="s">
        <v>519</v>
      </c>
      <c r="AD112" s="67" t="s">
        <v>514</v>
      </c>
      <c r="AE112" s="67" t="s">
        <v>462</v>
      </c>
      <c r="AF112" s="67" t="s">
        <v>163</v>
      </c>
      <c r="AG112" s="67" t="s">
        <v>516</v>
      </c>
      <c r="AH112" s="67" t="s">
        <v>430</v>
      </c>
      <c r="AI112" s="67" t="s">
        <v>463</v>
      </c>
      <c r="AJ112" s="67"/>
      <c r="AK112" s="67" t="s">
        <v>462</v>
      </c>
      <c r="AL112" s="67"/>
      <c r="AM112" s="67" t="s">
        <v>426</v>
      </c>
      <c r="AN112" s="67">
        <v>2</v>
      </c>
      <c r="AO112" s="67">
        <f>Table11[[#This Row],[*EMISSIONS~ELCCH4]]/25</f>
        <v>0</v>
      </c>
    </row>
    <row r="113" spans="2:41">
      <c r="B113" s="67"/>
      <c r="C113" s="67"/>
      <c r="D113" s="67"/>
      <c r="E113" s="67"/>
      <c r="F113" s="67" t="s">
        <v>172</v>
      </c>
      <c r="G113" s="67" t="s">
        <v>378</v>
      </c>
      <c r="H113" s="67"/>
      <c r="I113" s="67">
        <v>1</v>
      </c>
      <c r="J113" s="67">
        <v>0.26315789473684198</v>
      </c>
      <c r="K113" s="67"/>
      <c r="L113" s="67"/>
      <c r="M113" s="67"/>
      <c r="N113" s="67"/>
      <c r="O113" s="67">
        <v>4.4118899999999996</v>
      </c>
      <c r="P113" s="67">
        <v>1.49E-2</v>
      </c>
      <c r="Q113" s="67">
        <v>7.6569444444444503</v>
      </c>
      <c r="R113" s="67"/>
      <c r="S113" s="67">
        <v>1</v>
      </c>
      <c r="T113" s="67"/>
      <c r="U113" s="67">
        <v>25</v>
      </c>
      <c r="V113" s="67">
        <v>0.5</v>
      </c>
      <c r="W113" s="67"/>
      <c r="X113" s="67"/>
      <c r="Y113" s="67"/>
      <c r="Z113" s="67"/>
      <c r="AA113" s="67"/>
      <c r="AB113" s="67">
        <v>42</v>
      </c>
      <c r="AC113" s="67" t="s">
        <v>519</v>
      </c>
      <c r="AD113" s="67" t="s">
        <v>514</v>
      </c>
      <c r="AE113" s="67" t="s">
        <v>462</v>
      </c>
      <c r="AF113" s="67" t="s">
        <v>163</v>
      </c>
      <c r="AG113" s="67" t="s">
        <v>516</v>
      </c>
      <c r="AH113" s="67" t="s">
        <v>430</v>
      </c>
      <c r="AI113" s="67" t="s">
        <v>463</v>
      </c>
      <c r="AJ113" s="67"/>
      <c r="AK113" s="67" t="s">
        <v>462</v>
      </c>
      <c r="AL113" s="67"/>
      <c r="AM113" s="67" t="s">
        <v>426</v>
      </c>
      <c r="AN113" s="67">
        <v>2</v>
      </c>
      <c r="AO113" s="67">
        <f>Table11[[#This Row],[*EMISSIONS~ELCCH4]]/25</f>
        <v>0</v>
      </c>
    </row>
    <row r="114" spans="2:41">
      <c r="B114" s="67"/>
      <c r="C114" s="67"/>
      <c r="D114" s="67"/>
      <c r="E114" s="67"/>
      <c r="F114" s="67" t="s">
        <v>172</v>
      </c>
      <c r="G114" s="67" t="s">
        <v>379</v>
      </c>
      <c r="H114" s="67"/>
      <c r="I114" s="67">
        <v>1</v>
      </c>
      <c r="J114" s="67">
        <v>0.24390243902438999</v>
      </c>
      <c r="K114" s="67"/>
      <c r="L114" s="67"/>
      <c r="M114" s="67"/>
      <c r="N114" s="67"/>
      <c r="O114" s="67">
        <v>3.970701</v>
      </c>
      <c r="P114" s="67">
        <v>1.49E-2</v>
      </c>
      <c r="Q114" s="67">
        <v>8.0708333333333293</v>
      </c>
      <c r="R114" s="67"/>
      <c r="S114" s="67">
        <v>1</v>
      </c>
      <c r="T114" s="67"/>
      <c r="U114" s="67">
        <v>25</v>
      </c>
      <c r="V114" s="67">
        <v>0.5</v>
      </c>
      <c r="W114" s="67"/>
      <c r="X114" s="67"/>
      <c r="Y114" s="67"/>
      <c r="Z114" s="67"/>
      <c r="AA114" s="67"/>
      <c r="AB114" s="67">
        <v>42</v>
      </c>
      <c r="AC114" s="67" t="s">
        <v>519</v>
      </c>
      <c r="AD114" s="67" t="s">
        <v>514</v>
      </c>
      <c r="AE114" s="67" t="s">
        <v>462</v>
      </c>
      <c r="AF114" s="67" t="s">
        <v>163</v>
      </c>
      <c r="AG114" s="67" t="s">
        <v>516</v>
      </c>
      <c r="AH114" s="67" t="s">
        <v>430</v>
      </c>
      <c r="AI114" s="67" t="s">
        <v>463</v>
      </c>
      <c r="AJ114" s="67"/>
      <c r="AK114" s="67" t="s">
        <v>462</v>
      </c>
      <c r="AL114" s="67"/>
      <c r="AM114" s="67" t="s">
        <v>426</v>
      </c>
      <c r="AN114" s="67">
        <v>2</v>
      </c>
      <c r="AO114" s="67">
        <f>Table11[[#This Row],[*EMISSIONS~ELCCH4]]/25</f>
        <v>0</v>
      </c>
    </row>
    <row r="115" spans="2:41">
      <c r="B115" s="67" t="s">
        <v>520</v>
      </c>
      <c r="C115" s="67" t="s">
        <v>521</v>
      </c>
      <c r="D115" s="67" t="s">
        <v>28</v>
      </c>
      <c r="E115" s="67" t="s">
        <v>32</v>
      </c>
      <c r="F115" s="67" t="s">
        <v>172</v>
      </c>
      <c r="G115" s="67" t="s">
        <v>369</v>
      </c>
      <c r="H115" s="67">
        <v>2025</v>
      </c>
      <c r="I115" s="67">
        <v>0.98</v>
      </c>
      <c r="J115" s="67"/>
      <c r="K115" s="67"/>
      <c r="L115" s="67"/>
      <c r="M115" s="67"/>
      <c r="N115" s="67"/>
      <c r="O115" s="67">
        <v>1.1174999999999999</v>
      </c>
      <c r="P115" s="67">
        <v>8.1949999999999992E-3</v>
      </c>
      <c r="Q115" s="67">
        <v>1.6555555555555601</v>
      </c>
      <c r="R115" s="67">
        <v>3.1536000000000002E-2</v>
      </c>
      <c r="S115" s="67">
        <v>0.99</v>
      </c>
      <c r="T115" s="67">
        <v>1</v>
      </c>
      <c r="U115" s="67">
        <v>20</v>
      </c>
      <c r="V115" s="67">
        <v>0.5</v>
      </c>
      <c r="W115" s="67"/>
      <c r="X115" s="67"/>
      <c r="Y115" s="67"/>
      <c r="Z115" s="67"/>
      <c r="AA115" s="67"/>
      <c r="AB115" s="67">
        <v>44</v>
      </c>
      <c r="AC115" s="67" t="s">
        <v>522</v>
      </c>
      <c r="AD115" s="67" t="s">
        <v>2225</v>
      </c>
      <c r="AE115" s="67" t="s">
        <v>462</v>
      </c>
      <c r="AF115" s="67" t="s">
        <v>163</v>
      </c>
      <c r="AG115" s="67" t="s">
        <v>28</v>
      </c>
      <c r="AH115" s="67" t="s">
        <v>430</v>
      </c>
      <c r="AI115" s="67" t="s">
        <v>463</v>
      </c>
      <c r="AJ115" s="67"/>
      <c r="AK115" s="67" t="s">
        <v>464</v>
      </c>
      <c r="AL115" s="67">
        <v>0.99</v>
      </c>
      <c r="AM115" s="67" t="s">
        <v>426</v>
      </c>
      <c r="AN115" s="67">
        <v>1</v>
      </c>
      <c r="AO115" s="67">
        <f>Table11[[#This Row],[*EMISSIONS~ELCCH4]]/25</f>
        <v>0</v>
      </c>
    </row>
    <row r="116" spans="2:41">
      <c r="B116" s="67"/>
      <c r="C116" s="67"/>
      <c r="D116" s="67"/>
      <c r="E116" s="67"/>
      <c r="F116" s="67" t="s">
        <v>172</v>
      </c>
      <c r="G116" s="67" t="s">
        <v>377</v>
      </c>
      <c r="H116" s="67"/>
      <c r="I116" s="67">
        <v>0.99</v>
      </c>
      <c r="J116" s="67"/>
      <c r="K116" s="67"/>
      <c r="L116" s="67"/>
      <c r="M116" s="67"/>
      <c r="N116" s="67"/>
      <c r="O116" s="67">
        <v>1.1174999999999999</v>
      </c>
      <c r="P116" s="67">
        <v>7.9714999999999994E-3</v>
      </c>
      <c r="Q116" s="67">
        <v>1.8625</v>
      </c>
      <c r="R116" s="67"/>
      <c r="S116" s="67">
        <v>0.99</v>
      </c>
      <c r="T116" s="67"/>
      <c r="U116" s="67">
        <v>20</v>
      </c>
      <c r="V116" s="67">
        <v>0.5</v>
      </c>
      <c r="W116" s="67"/>
      <c r="X116" s="67"/>
      <c r="Y116" s="67"/>
      <c r="Z116" s="67"/>
      <c r="AA116" s="67"/>
      <c r="AB116" s="67">
        <v>44</v>
      </c>
      <c r="AC116" s="67" t="s">
        <v>522</v>
      </c>
      <c r="AD116" s="67" t="s">
        <v>160</v>
      </c>
      <c r="AE116" s="67" t="s">
        <v>462</v>
      </c>
      <c r="AF116" s="67" t="s">
        <v>163</v>
      </c>
      <c r="AG116" s="67" t="s">
        <v>28</v>
      </c>
      <c r="AH116" s="67" t="s">
        <v>430</v>
      </c>
      <c r="AI116" s="67" t="s">
        <v>463</v>
      </c>
      <c r="AJ116" s="67"/>
      <c r="AK116" s="67" t="s">
        <v>464</v>
      </c>
      <c r="AL116" s="67">
        <v>0.99</v>
      </c>
      <c r="AM116" s="67" t="s">
        <v>426</v>
      </c>
      <c r="AN116" s="67">
        <v>1</v>
      </c>
      <c r="AO116" s="67">
        <f>Table11[[#This Row],[*EMISSIONS~ELCCH4]]/25</f>
        <v>0</v>
      </c>
    </row>
    <row r="117" spans="2:41">
      <c r="B117" s="67"/>
      <c r="C117" s="67"/>
      <c r="D117" s="67"/>
      <c r="E117" s="67"/>
      <c r="F117" s="67" t="s">
        <v>172</v>
      </c>
      <c r="G117" s="67" t="s">
        <v>378</v>
      </c>
      <c r="H117" s="67"/>
      <c r="I117" s="67">
        <v>0.99</v>
      </c>
      <c r="J117" s="67"/>
      <c r="K117" s="67"/>
      <c r="L117" s="67"/>
      <c r="M117" s="67"/>
      <c r="N117" s="67"/>
      <c r="O117" s="67">
        <v>1.0429999999999999</v>
      </c>
      <c r="P117" s="67">
        <v>7.5989999999999999E-3</v>
      </c>
      <c r="Q117" s="67">
        <v>2.0694444444444402</v>
      </c>
      <c r="R117" s="67"/>
      <c r="S117" s="67">
        <v>0.99</v>
      </c>
      <c r="T117" s="67"/>
      <c r="U117" s="67">
        <v>20</v>
      </c>
      <c r="V117" s="67">
        <v>0.5</v>
      </c>
      <c r="W117" s="67"/>
      <c r="X117" s="67"/>
      <c r="Y117" s="67"/>
      <c r="Z117" s="67"/>
      <c r="AA117" s="67"/>
      <c r="AB117" s="67">
        <v>44</v>
      </c>
      <c r="AC117" s="67" t="s">
        <v>522</v>
      </c>
      <c r="AD117" s="67" t="s">
        <v>160</v>
      </c>
      <c r="AE117" s="67" t="s">
        <v>462</v>
      </c>
      <c r="AF117" s="67" t="s">
        <v>163</v>
      </c>
      <c r="AG117" s="67" t="s">
        <v>28</v>
      </c>
      <c r="AH117" s="67" t="s">
        <v>430</v>
      </c>
      <c r="AI117" s="67" t="s">
        <v>463</v>
      </c>
      <c r="AJ117" s="67"/>
      <c r="AK117" s="67" t="s">
        <v>464</v>
      </c>
      <c r="AL117" s="67">
        <v>0.99</v>
      </c>
      <c r="AM117" s="67" t="s">
        <v>426</v>
      </c>
      <c r="AN117" s="67">
        <v>1</v>
      </c>
      <c r="AO117" s="67">
        <f>Table11[[#This Row],[*EMISSIONS~ELCCH4]]/25</f>
        <v>0</v>
      </c>
    </row>
    <row r="118" spans="2:41">
      <c r="B118" s="67"/>
      <c r="C118" s="67"/>
      <c r="D118" s="67"/>
      <c r="E118" s="67"/>
      <c r="F118" s="67" t="s">
        <v>172</v>
      </c>
      <c r="G118" s="67" t="s">
        <v>379</v>
      </c>
      <c r="H118" s="67"/>
      <c r="I118" s="67">
        <v>0.99</v>
      </c>
      <c r="J118" s="67"/>
      <c r="K118" s="67"/>
      <c r="L118" s="67"/>
      <c r="M118" s="67"/>
      <c r="N118" s="67"/>
      <c r="O118" s="67">
        <v>0.96850000000000003</v>
      </c>
      <c r="P118" s="67">
        <v>6.8539999999999998E-3</v>
      </c>
      <c r="Q118" s="67">
        <v>2.0694444444444402</v>
      </c>
      <c r="R118" s="67"/>
      <c r="S118" s="67">
        <v>0.99</v>
      </c>
      <c r="T118" s="67"/>
      <c r="U118" s="67">
        <v>20</v>
      </c>
      <c r="V118" s="67">
        <v>0.5</v>
      </c>
      <c r="W118" s="67"/>
      <c r="X118" s="67"/>
      <c r="Y118" s="67"/>
      <c r="Z118" s="67"/>
      <c r="AA118" s="67"/>
      <c r="AB118" s="67">
        <v>44</v>
      </c>
      <c r="AC118" s="67" t="s">
        <v>522</v>
      </c>
      <c r="AD118" s="67" t="s">
        <v>160</v>
      </c>
      <c r="AE118" s="67" t="s">
        <v>462</v>
      </c>
      <c r="AF118" s="67" t="s">
        <v>163</v>
      </c>
      <c r="AG118" s="67" t="s">
        <v>28</v>
      </c>
      <c r="AH118" s="67" t="s">
        <v>430</v>
      </c>
      <c r="AI118" s="67" t="s">
        <v>463</v>
      </c>
      <c r="AJ118" s="67"/>
      <c r="AK118" s="67" t="s">
        <v>464</v>
      </c>
      <c r="AL118" s="67">
        <v>0.99</v>
      </c>
      <c r="AM118" s="67" t="s">
        <v>426</v>
      </c>
      <c r="AN118" s="67">
        <v>1</v>
      </c>
      <c r="AO118" s="67">
        <f>Table11[[#This Row],[*EMISSIONS~ELCCH4]]/25</f>
        <v>0</v>
      </c>
    </row>
    <row r="119" spans="2:41">
      <c r="B119" s="67" t="s">
        <v>523</v>
      </c>
      <c r="C119" s="67" t="s">
        <v>524</v>
      </c>
      <c r="D119" s="67" t="s">
        <v>345</v>
      </c>
      <c r="E119" s="67" t="s">
        <v>32</v>
      </c>
      <c r="F119" s="67" t="s">
        <v>172</v>
      </c>
      <c r="G119" s="67" t="s">
        <v>369</v>
      </c>
      <c r="H119" s="67">
        <v>2025</v>
      </c>
      <c r="I119" s="67">
        <v>1.03</v>
      </c>
      <c r="J119" s="67"/>
      <c r="K119" s="67"/>
      <c r="L119" s="67"/>
      <c r="M119" s="67"/>
      <c r="N119" s="67"/>
      <c r="O119" s="67">
        <v>0.44700000000000001</v>
      </c>
      <c r="P119" s="67">
        <v>1.49E-2</v>
      </c>
      <c r="Q119" s="67">
        <v>2.2763888888888899</v>
      </c>
      <c r="R119" s="67">
        <v>3.1536000000000002E-2</v>
      </c>
      <c r="S119" s="67">
        <v>0.99</v>
      </c>
      <c r="T119" s="67">
        <v>1</v>
      </c>
      <c r="U119" s="67">
        <v>25</v>
      </c>
      <c r="V119" s="67">
        <v>0.5</v>
      </c>
      <c r="W119" s="67">
        <v>10</v>
      </c>
      <c r="X119" s="67">
        <v>3</v>
      </c>
      <c r="Y119" s="67">
        <v>1</v>
      </c>
      <c r="Z119" s="67">
        <v>0.3</v>
      </c>
      <c r="AA119" s="67"/>
      <c r="AB119" s="67">
        <v>45</v>
      </c>
      <c r="AC119" s="67" t="s">
        <v>525</v>
      </c>
      <c r="AD119" s="67" t="s">
        <v>160</v>
      </c>
      <c r="AE119" s="67" t="s">
        <v>462</v>
      </c>
      <c r="AF119" s="67" t="s">
        <v>412</v>
      </c>
      <c r="AG119" s="67" t="s">
        <v>137</v>
      </c>
      <c r="AH119" s="67" t="s">
        <v>430</v>
      </c>
      <c r="AI119" s="67" t="s">
        <v>463</v>
      </c>
      <c r="AJ119" s="67"/>
      <c r="AK119" s="67" t="s">
        <v>464</v>
      </c>
      <c r="AL119" s="67">
        <v>0.99</v>
      </c>
      <c r="AM119" s="67" t="s">
        <v>426</v>
      </c>
      <c r="AN119" s="67">
        <v>1</v>
      </c>
      <c r="AO119" s="67">
        <f>Table11[[#This Row],[*EMISSIONS~ELCCH4]]/25</f>
        <v>0.12</v>
      </c>
    </row>
    <row r="120" spans="2:41">
      <c r="B120" s="67"/>
      <c r="C120" s="67"/>
      <c r="D120" s="67"/>
      <c r="E120" s="67"/>
      <c r="F120" s="67" t="s">
        <v>172</v>
      </c>
      <c r="G120" s="67" t="s">
        <v>377</v>
      </c>
      <c r="H120" s="67"/>
      <c r="I120" s="67">
        <v>1.03</v>
      </c>
      <c r="J120" s="67"/>
      <c r="K120" s="67"/>
      <c r="L120" s="67"/>
      <c r="M120" s="67"/>
      <c r="N120" s="67"/>
      <c r="O120" s="67">
        <v>0.44700000000000001</v>
      </c>
      <c r="P120" s="67">
        <v>1.45275E-2</v>
      </c>
      <c r="Q120" s="67">
        <v>2.2763888888888899</v>
      </c>
      <c r="R120" s="67"/>
      <c r="S120" s="67">
        <v>0.99</v>
      </c>
      <c r="T120" s="67"/>
      <c r="U120" s="67">
        <v>25</v>
      </c>
      <c r="V120" s="67">
        <v>0.5</v>
      </c>
      <c r="W120" s="67">
        <v>9</v>
      </c>
      <c r="X120" s="67">
        <v>3</v>
      </c>
      <c r="Y120" s="67">
        <v>1</v>
      </c>
      <c r="Z120" s="67">
        <v>0.3</v>
      </c>
      <c r="AA120" s="67"/>
      <c r="AB120" s="67">
        <v>45</v>
      </c>
      <c r="AC120" s="67" t="s">
        <v>525</v>
      </c>
      <c r="AD120" s="67" t="s">
        <v>160</v>
      </c>
      <c r="AE120" s="67" t="s">
        <v>462</v>
      </c>
      <c r="AF120" s="67" t="s">
        <v>412</v>
      </c>
      <c r="AG120" s="67" t="s">
        <v>137</v>
      </c>
      <c r="AH120" s="67" t="s">
        <v>430</v>
      </c>
      <c r="AI120" s="67" t="s">
        <v>463</v>
      </c>
      <c r="AJ120" s="67"/>
      <c r="AK120" s="67" t="s">
        <v>464</v>
      </c>
      <c r="AL120" s="67">
        <v>0.99</v>
      </c>
      <c r="AM120" s="67" t="s">
        <v>426</v>
      </c>
      <c r="AN120" s="67">
        <v>1</v>
      </c>
      <c r="AO120" s="67">
        <f>Table11[[#This Row],[*EMISSIONS~ELCCH4]]/25</f>
        <v>0.12</v>
      </c>
    </row>
    <row r="121" spans="2:41">
      <c r="B121" s="67"/>
      <c r="C121" s="67"/>
      <c r="D121" s="67"/>
      <c r="E121" s="67"/>
      <c r="F121" s="67" t="s">
        <v>172</v>
      </c>
      <c r="G121" s="67" t="s">
        <v>378</v>
      </c>
      <c r="H121" s="67"/>
      <c r="I121" s="67">
        <v>1.04</v>
      </c>
      <c r="J121" s="67"/>
      <c r="K121" s="67"/>
      <c r="L121" s="67"/>
      <c r="M121" s="67"/>
      <c r="N121" s="67"/>
      <c r="O121" s="67">
        <v>0.3725</v>
      </c>
      <c r="P121" s="67">
        <v>1.4154999999999999E-2</v>
      </c>
      <c r="Q121" s="67">
        <v>2.0694444444444402</v>
      </c>
      <c r="R121" s="67"/>
      <c r="S121" s="67">
        <v>0.99</v>
      </c>
      <c r="T121" s="67"/>
      <c r="U121" s="67">
        <v>25</v>
      </c>
      <c r="V121" s="67">
        <v>0.5</v>
      </c>
      <c r="W121" s="67">
        <v>7</v>
      </c>
      <c r="X121" s="67">
        <v>2</v>
      </c>
      <c r="Y121" s="67">
        <v>1</v>
      </c>
      <c r="Z121" s="67">
        <v>0.3</v>
      </c>
      <c r="AA121" s="67"/>
      <c r="AB121" s="67">
        <v>45</v>
      </c>
      <c r="AC121" s="67" t="s">
        <v>525</v>
      </c>
      <c r="AD121" s="67" t="s">
        <v>160</v>
      </c>
      <c r="AE121" s="67" t="s">
        <v>462</v>
      </c>
      <c r="AF121" s="67" t="s">
        <v>412</v>
      </c>
      <c r="AG121" s="67" t="s">
        <v>137</v>
      </c>
      <c r="AH121" s="67" t="s">
        <v>430</v>
      </c>
      <c r="AI121" s="67" t="s">
        <v>463</v>
      </c>
      <c r="AJ121" s="67"/>
      <c r="AK121" s="67" t="s">
        <v>464</v>
      </c>
      <c r="AL121" s="67">
        <v>0.99</v>
      </c>
      <c r="AM121" s="67" t="s">
        <v>426</v>
      </c>
      <c r="AN121" s="67">
        <v>1</v>
      </c>
      <c r="AO121" s="67">
        <f>Table11[[#This Row],[*EMISSIONS~ELCCH4]]/25</f>
        <v>0.08</v>
      </c>
    </row>
    <row r="122" spans="2:41">
      <c r="B122" s="67"/>
      <c r="C122" s="67"/>
      <c r="D122" s="67"/>
      <c r="E122" s="67"/>
      <c r="F122" s="67" t="s">
        <v>172</v>
      </c>
      <c r="G122" s="67" t="s">
        <v>379</v>
      </c>
      <c r="H122" s="67"/>
      <c r="I122" s="67">
        <v>1.04</v>
      </c>
      <c r="J122" s="67"/>
      <c r="K122" s="67"/>
      <c r="L122" s="67"/>
      <c r="M122" s="67"/>
      <c r="N122" s="67"/>
      <c r="O122" s="67">
        <v>0.3725</v>
      </c>
      <c r="P122" s="67">
        <v>1.2664999999999999E-2</v>
      </c>
      <c r="Q122" s="67">
        <v>2.0694444444444402</v>
      </c>
      <c r="R122" s="67"/>
      <c r="S122" s="67">
        <v>0.99</v>
      </c>
      <c r="T122" s="67"/>
      <c r="U122" s="67">
        <v>25</v>
      </c>
      <c r="V122" s="67">
        <v>0.5</v>
      </c>
      <c r="W122" s="67">
        <v>6</v>
      </c>
      <c r="X122" s="67">
        <v>2</v>
      </c>
      <c r="Y122" s="67">
        <v>1</v>
      </c>
      <c r="Z122" s="67">
        <v>0.3</v>
      </c>
      <c r="AA122" s="67"/>
      <c r="AB122" s="67">
        <v>45</v>
      </c>
      <c r="AC122" s="67" t="s">
        <v>525</v>
      </c>
      <c r="AD122" s="67" t="s">
        <v>160</v>
      </c>
      <c r="AE122" s="67" t="s">
        <v>462</v>
      </c>
      <c r="AF122" s="67" t="s">
        <v>412</v>
      </c>
      <c r="AG122" s="67" t="s">
        <v>137</v>
      </c>
      <c r="AH122" s="67" t="s">
        <v>430</v>
      </c>
      <c r="AI122" s="67" t="s">
        <v>463</v>
      </c>
      <c r="AJ122" s="67"/>
      <c r="AK122" s="67" t="s">
        <v>464</v>
      </c>
      <c r="AL122" s="67">
        <v>0.99</v>
      </c>
      <c r="AM122" s="67" t="s">
        <v>426</v>
      </c>
      <c r="AN122" s="67">
        <v>1</v>
      </c>
      <c r="AO122" s="67">
        <f>Table11[[#This Row],[*EMISSIONS~ELCCH4]]/25</f>
        <v>0.08</v>
      </c>
    </row>
    <row r="123" spans="2:41">
      <c r="B123" s="67" t="s">
        <v>526</v>
      </c>
      <c r="C123" s="67" t="s">
        <v>527</v>
      </c>
      <c r="D123" s="67" t="s">
        <v>182</v>
      </c>
      <c r="E123" s="67" t="s">
        <v>32</v>
      </c>
      <c r="F123" s="67" t="s">
        <v>172</v>
      </c>
      <c r="G123" s="67" t="s">
        <v>369</v>
      </c>
      <c r="H123" s="67">
        <v>2025</v>
      </c>
      <c r="I123" s="67">
        <v>0.95</v>
      </c>
      <c r="J123" s="67">
        <v>0.05</v>
      </c>
      <c r="K123" s="67">
        <v>0.58823529411764697</v>
      </c>
      <c r="L123" s="67"/>
      <c r="M123" s="67"/>
      <c r="N123" s="67"/>
      <c r="O123" s="67">
        <v>13.41</v>
      </c>
      <c r="P123" s="67">
        <v>0.14899999999999999</v>
      </c>
      <c r="Q123" s="67">
        <v>10.8645833333333</v>
      </c>
      <c r="R123" s="67">
        <v>3.1536000000000002E-2</v>
      </c>
      <c r="S123" s="67">
        <v>0.98</v>
      </c>
      <c r="T123" s="67">
        <v>1</v>
      </c>
      <c r="U123" s="67">
        <v>25</v>
      </c>
      <c r="V123" s="67">
        <v>4.5</v>
      </c>
      <c r="W123" s="67"/>
      <c r="X123" s="67"/>
      <c r="Y123" s="67"/>
      <c r="Z123" s="67"/>
      <c r="AA123" s="67"/>
      <c r="AB123" s="67">
        <v>47</v>
      </c>
      <c r="AC123" s="67" t="s">
        <v>528</v>
      </c>
      <c r="AD123" s="67" t="s">
        <v>161</v>
      </c>
      <c r="AE123" s="67" t="s">
        <v>462</v>
      </c>
      <c r="AF123" s="67" t="s">
        <v>515</v>
      </c>
      <c r="AG123" s="67" t="s">
        <v>198</v>
      </c>
      <c r="AH123" s="67" t="s">
        <v>430</v>
      </c>
      <c r="AI123" s="67" t="s">
        <v>463</v>
      </c>
      <c r="AJ123" s="67"/>
      <c r="AK123" s="67" t="s">
        <v>462</v>
      </c>
      <c r="AL123" s="67">
        <v>0.98</v>
      </c>
      <c r="AM123" s="67" t="s">
        <v>426</v>
      </c>
      <c r="AN123" s="67">
        <v>1</v>
      </c>
      <c r="AO123" s="67">
        <f>Table11[[#This Row],[*EMISSIONS~ELCCH4]]/25</f>
        <v>0</v>
      </c>
    </row>
    <row r="124" spans="2:41">
      <c r="B124" s="67"/>
      <c r="C124" s="67"/>
      <c r="D124" s="67" t="s">
        <v>218</v>
      </c>
      <c r="E124" s="67"/>
      <c r="F124" s="67" t="s">
        <v>172</v>
      </c>
      <c r="G124" s="67" t="s">
        <v>377</v>
      </c>
      <c r="H124" s="67"/>
      <c r="I124" s="67">
        <v>0.95</v>
      </c>
      <c r="J124" s="67">
        <v>0.05</v>
      </c>
      <c r="K124" s="67">
        <v>0.58823529411764697</v>
      </c>
      <c r="L124" s="67"/>
      <c r="M124" s="67"/>
      <c r="N124" s="67"/>
      <c r="O124" s="67">
        <v>13.41</v>
      </c>
      <c r="P124" s="67">
        <v>0.14899999999999999</v>
      </c>
      <c r="Q124" s="67">
        <v>11.3819444444444</v>
      </c>
      <c r="R124" s="67"/>
      <c r="S124" s="67">
        <v>0.98</v>
      </c>
      <c r="T124" s="67"/>
      <c r="U124" s="67">
        <v>25</v>
      </c>
      <c r="V124" s="67">
        <v>4.5</v>
      </c>
      <c r="W124" s="67"/>
      <c r="X124" s="67"/>
      <c r="Y124" s="67"/>
      <c r="Z124" s="67"/>
      <c r="AA124" s="67"/>
      <c r="AB124" s="67">
        <v>47</v>
      </c>
      <c r="AC124" s="67" t="s">
        <v>528</v>
      </c>
      <c r="AD124" s="67" t="s">
        <v>161</v>
      </c>
      <c r="AE124" s="67" t="s">
        <v>462</v>
      </c>
      <c r="AF124" s="67" t="s">
        <v>515</v>
      </c>
      <c r="AG124" s="67" t="s">
        <v>198</v>
      </c>
      <c r="AH124" s="67" t="s">
        <v>430</v>
      </c>
      <c r="AI124" s="67" t="s">
        <v>463</v>
      </c>
      <c r="AJ124" s="67"/>
      <c r="AK124" s="67" t="s">
        <v>462</v>
      </c>
      <c r="AL124" s="67">
        <v>0.98</v>
      </c>
      <c r="AM124" s="67" t="s">
        <v>426</v>
      </c>
      <c r="AN124" s="67">
        <v>1</v>
      </c>
      <c r="AO124" s="67">
        <f>Table11[[#This Row],[*EMISSIONS~ELCCH4]]/25</f>
        <v>0</v>
      </c>
    </row>
    <row r="125" spans="2:41">
      <c r="B125" s="67"/>
      <c r="C125" s="67"/>
      <c r="D125" s="67" t="s">
        <v>28</v>
      </c>
      <c r="E125" s="67"/>
      <c r="F125" s="67" t="s">
        <v>172</v>
      </c>
      <c r="G125" s="67" t="s">
        <v>378</v>
      </c>
      <c r="H125" s="67"/>
      <c r="I125" s="67">
        <v>0.95</v>
      </c>
      <c r="J125" s="67">
        <v>0.05</v>
      </c>
      <c r="K125" s="67">
        <v>0.58823529411764697</v>
      </c>
      <c r="L125" s="67"/>
      <c r="M125" s="67"/>
      <c r="N125" s="67"/>
      <c r="O125" s="67">
        <v>12.664999999999999</v>
      </c>
      <c r="P125" s="67">
        <v>0.14899999999999999</v>
      </c>
      <c r="Q125" s="67">
        <v>13.4513888888889</v>
      </c>
      <c r="R125" s="67"/>
      <c r="S125" s="67">
        <v>0.98</v>
      </c>
      <c r="T125" s="67"/>
      <c r="U125" s="67">
        <v>30</v>
      </c>
      <c r="V125" s="67">
        <v>4.5</v>
      </c>
      <c r="W125" s="67"/>
      <c r="X125" s="67"/>
      <c r="Y125" s="67"/>
      <c r="Z125" s="67"/>
      <c r="AA125" s="67"/>
      <c r="AB125" s="67">
        <v>47</v>
      </c>
      <c r="AC125" s="67" t="s">
        <v>528</v>
      </c>
      <c r="AD125" s="67" t="s">
        <v>161</v>
      </c>
      <c r="AE125" s="67" t="s">
        <v>462</v>
      </c>
      <c r="AF125" s="67" t="s">
        <v>515</v>
      </c>
      <c r="AG125" s="67" t="s">
        <v>198</v>
      </c>
      <c r="AH125" s="67" t="s">
        <v>430</v>
      </c>
      <c r="AI125" s="67" t="s">
        <v>463</v>
      </c>
      <c r="AJ125" s="67"/>
      <c r="AK125" s="67" t="s">
        <v>462</v>
      </c>
      <c r="AL125" s="67">
        <v>0.98</v>
      </c>
      <c r="AM125" s="67" t="s">
        <v>426</v>
      </c>
      <c r="AN125" s="67">
        <v>1</v>
      </c>
      <c r="AO125" s="67">
        <f>Table11[[#This Row],[*EMISSIONS~ELCCH4]]/25</f>
        <v>0</v>
      </c>
    </row>
    <row r="126" spans="2:41">
      <c r="B126" s="67"/>
      <c r="C126" s="67"/>
      <c r="D126" s="67"/>
      <c r="E126" s="67"/>
      <c r="F126" s="67" t="s">
        <v>172</v>
      </c>
      <c r="G126" s="67" t="s">
        <v>379</v>
      </c>
      <c r="H126" s="67"/>
      <c r="I126" s="67">
        <v>0.95</v>
      </c>
      <c r="J126" s="67">
        <v>0.05</v>
      </c>
      <c r="K126" s="67">
        <v>0.58823529411764697</v>
      </c>
      <c r="L126" s="67"/>
      <c r="M126" s="67"/>
      <c r="N126" s="67"/>
      <c r="O126" s="67">
        <v>11.92</v>
      </c>
      <c r="P126" s="67">
        <v>0.14899999999999999</v>
      </c>
      <c r="Q126" s="67">
        <v>15.0034722222222</v>
      </c>
      <c r="R126" s="67"/>
      <c r="S126" s="67">
        <v>0.98</v>
      </c>
      <c r="T126" s="67"/>
      <c r="U126" s="67">
        <v>30</v>
      </c>
      <c r="V126" s="67">
        <v>4.5</v>
      </c>
      <c r="W126" s="67"/>
      <c r="X126" s="67"/>
      <c r="Y126" s="67"/>
      <c r="Z126" s="67"/>
      <c r="AA126" s="67"/>
      <c r="AB126" s="67">
        <v>47</v>
      </c>
      <c r="AC126" s="67" t="s">
        <v>528</v>
      </c>
      <c r="AD126" s="67" t="s">
        <v>161</v>
      </c>
      <c r="AE126" s="67" t="s">
        <v>462</v>
      </c>
      <c r="AF126" s="67" t="s">
        <v>515</v>
      </c>
      <c r="AG126" s="67" t="s">
        <v>198</v>
      </c>
      <c r="AH126" s="67" t="s">
        <v>430</v>
      </c>
      <c r="AI126" s="67" t="s">
        <v>463</v>
      </c>
      <c r="AJ126" s="67"/>
      <c r="AK126" s="67" t="s">
        <v>462</v>
      </c>
      <c r="AL126" s="67">
        <v>0.98</v>
      </c>
      <c r="AM126" s="67" t="s">
        <v>426</v>
      </c>
      <c r="AN126" s="67">
        <v>1</v>
      </c>
      <c r="AO126" s="67">
        <f>Table11[[#This Row],[*EMISSIONS~ELCCH4]]/25</f>
        <v>0</v>
      </c>
    </row>
    <row r="127" spans="2:41">
      <c r="B127" s="67" t="s">
        <v>529</v>
      </c>
      <c r="C127" s="67" t="s">
        <v>530</v>
      </c>
      <c r="D127" s="67" t="s">
        <v>182</v>
      </c>
      <c r="E127" s="67" t="s">
        <v>32</v>
      </c>
      <c r="F127" s="67" t="s">
        <v>172</v>
      </c>
      <c r="G127" s="67" t="s">
        <v>369</v>
      </c>
      <c r="H127" s="67">
        <v>2025</v>
      </c>
      <c r="I127" s="67">
        <v>0.92</v>
      </c>
      <c r="J127" s="67">
        <v>0.08</v>
      </c>
      <c r="K127" s="67">
        <v>0.41152263374485598</v>
      </c>
      <c r="L127" s="67"/>
      <c r="M127" s="67"/>
      <c r="N127" s="67"/>
      <c r="O127" s="67">
        <v>10.43</v>
      </c>
      <c r="P127" s="67">
        <v>0.20860000000000001</v>
      </c>
      <c r="Q127" s="67">
        <v>14.4861111111111</v>
      </c>
      <c r="R127" s="67">
        <v>3.1536000000000002E-2</v>
      </c>
      <c r="S127" s="67">
        <v>0.98</v>
      </c>
      <c r="T127" s="67">
        <v>1</v>
      </c>
      <c r="U127" s="67">
        <v>25</v>
      </c>
      <c r="V127" s="67">
        <v>4.5</v>
      </c>
      <c r="W127" s="67"/>
      <c r="X127" s="67"/>
      <c r="Y127" s="67"/>
      <c r="Z127" s="67"/>
      <c r="AA127" s="67"/>
      <c r="AB127" s="67">
        <v>46</v>
      </c>
      <c r="AC127" s="67" t="s">
        <v>531</v>
      </c>
      <c r="AD127" s="67" t="s">
        <v>161</v>
      </c>
      <c r="AE127" s="67" t="s">
        <v>462</v>
      </c>
      <c r="AF127" s="67" t="s">
        <v>515</v>
      </c>
      <c r="AG127" s="67" t="s">
        <v>198</v>
      </c>
      <c r="AH127" s="67" t="s">
        <v>430</v>
      </c>
      <c r="AI127" s="67" t="s">
        <v>463</v>
      </c>
      <c r="AJ127" s="67"/>
      <c r="AK127" s="67" t="s">
        <v>462</v>
      </c>
      <c r="AL127" s="67">
        <v>0.98</v>
      </c>
      <c r="AM127" s="67" t="s">
        <v>426</v>
      </c>
      <c r="AN127" s="67">
        <v>2</v>
      </c>
      <c r="AO127" s="67">
        <f>Table11[[#This Row],[*EMISSIONS~ELCCH4]]/25</f>
        <v>0</v>
      </c>
    </row>
    <row r="128" spans="2:41">
      <c r="B128" s="67"/>
      <c r="C128" s="67"/>
      <c r="D128" s="67" t="s">
        <v>218</v>
      </c>
      <c r="E128" s="67"/>
      <c r="F128" s="67" t="s">
        <v>172</v>
      </c>
      <c r="G128" s="67" t="s">
        <v>377</v>
      </c>
      <c r="H128" s="67"/>
      <c r="I128" s="67">
        <v>0.92</v>
      </c>
      <c r="J128" s="67">
        <v>0.08</v>
      </c>
      <c r="K128" s="67">
        <v>0.41152263374485598</v>
      </c>
      <c r="L128" s="67"/>
      <c r="M128" s="67"/>
      <c r="N128" s="67"/>
      <c r="O128" s="67">
        <v>10.43</v>
      </c>
      <c r="P128" s="67">
        <v>0.20860000000000001</v>
      </c>
      <c r="Q128" s="67">
        <v>15.5208333333333</v>
      </c>
      <c r="R128" s="67"/>
      <c r="S128" s="67">
        <v>0.98</v>
      </c>
      <c r="T128" s="67"/>
      <c r="U128" s="67">
        <v>25</v>
      </c>
      <c r="V128" s="67">
        <v>4.5</v>
      </c>
      <c r="W128" s="67"/>
      <c r="X128" s="67"/>
      <c r="Y128" s="67"/>
      <c r="Z128" s="67"/>
      <c r="AA128" s="67"/>
      <c r="AB128" s="67">
        <v>46</v>
      </c>
      <c r="AC128" s="67" t="s">
        <v>531</v>
      </c>
      <c r="AD128" s="67" t="s">
        <v>161</v>
      </c>
      <c r="AE128" s="67" t="s">
        <v>462</v>
      </c>
      <c r="AF128" s="67" t="s">
        <v>515</v>
      </c>
      <c r="AG128" s="67" t="s">
        <v>198</v>
      </c>
      <c r="AH128" s="67" t="s">
        <v>430</v>
      </c>
      <c r="AI128" s="67" t="s">
        <v>463</v>
      </c>
      <c r="AJ128" s="67"/>
      <c r="AK128" s="67" t="s">
        <v>462</v>
      </c>
      <c r="AL128" s="67">
        <v>0.98</v>
      </c>
      <c r="AM128" s="67" t="s">
        <v>426</v>
      </c>
      <c r="AN128" s="67">
        <v>2</v>
      </c>
      <c r="AO128" s="67">
        <f>Table11[[#This Row],[*EMISSIONS~ELCCH4]]/25</f>
        <v>0</v>
      </c>
    </row>
    <row r="129" spans="2:41">
      <c r="B129" s="67"/>
      <c r="C129" s="67"/>
      <c r="D129" s="67" t="s">
        <v>28</v>
      </c>
      <c r="E129" s="67"/>
      <c r="F129" s="67" t="s">
        <v>172</v>
      </c>
      <c r="G129" s="67" t="s">
        <v>378</v>
      </c>
      <c r="H129" s="67"/>
      <c r="I129" s="67">
        <v>0.94</v>
      </c>
      <c r="J129" s="67">
        <v>6.0000000000000102E-2</v>
      </c>
      <c r="K129" s="67">
        <v>0.41152263374485598</v>
      </c>
      <c r="L129" s="67"/>
      <c r="M129" s="67"/>
      <c r="N129" s="67"/>
      <c r="O129" s="67">
        <v>9.6850000000000005</v>
      </c>
      <c r="P129" s="67">
        <v>0.16389999999999999</v>
      </c>
      <c r="Q129" s="67">
        <v>15.5208333333333</v>
      </c>
      <c r="R129" s="67"/>
      <c r="S129" s="67">
        <v>0.98</v>
      </c>
      <c r="T129" s="67"/>
      <c r="U129" s="67">
        <v>30</v>
      </c>
      <c r="V129" s="67">
        <v>4.5</v>
      </c>
      <c r="W129" s="67"/>
      <c r="X129" s="67"/>
      <c r="Y129" s="67"/>
      <c r="Z129" s="67"/>
      <c r="AA129" s="67"/>
      <c r="AB129" s="67">
        <v>46</v>
      </c>
      <c r="AC129" s="67" t="s">
        <v>531</v>
      </c>
      <c r="AD129" s="67" t="s">
        <v>161</v>
      </c>
      <c r="AE129" s="67" t="s">
        <v>462</v>
      </c>
      <c r="AF129" s="67" t="s">
        <v>515</v>
      </c>
      <c r="AG129" s="67" t="s">
        <v>198</v>
      </c>
      <c r="AH129" s="67" t="s">
        <v>430</v>
      </c>
      <c r="AI129" s="67" t="s">
        <v>463</v>
      </c>
      <c r="AJ129" s="67"/>
      <c r="AK129" s="67" t="s">
        <v>462</v>
      </c>
      <c r="AL129" s="67">
        <v>0.98</v>
      </c>
      <c r="AM129" s="67" t="s">
        <v>426</v>
      </c>
      <c r="AN129" s="67">
        <v>2</v>
      </c>
      <c r="AO129" s="67">
        <f>Table11[[#This Row],[*EMISSIONS~ELCCH4]]/25</f>
        <v>0</v>
      </c>
    </row>
    <row r="130" spans="2:41">
      <c r="B130" s="67"/>
      <c r="C130" s="67"/>
      <c r="D130" s="67"/>
      <c r="E130" s="67"/>
      <c r="F130" s="67" t="s">
        <v>172</v>
      </c>
      <c r="G130" s="67" t="s">
        <v>379</v>
      </c>
      <c r="H130" s="67"/>
      <c r="I130" s="67">
        <v>0.94</v>
      </c>
      <c r="J130" s="67">
        <v>6.0000000000000102E-2</v>
      </c>
      <c r="K130" s="67">
        <v>0.41152263374485598</v>
      </c>
      <c r="L130" s="67"/>
      <c r="M130" s="67"/>
      <c r="N130" s="67"/>
      <c r="O130" s="67">
        <v>9.6850000000000005</v>
      </c>
      <c r="P130" s="67">
        <v>0.14899999999999999</v>
      </c>
      <c r="Q130" s="67">
        <v>17.5902777777778</v>
      </c>
      <c r="R130" s="67"/>
      <c r="S130" s="67">
        <v>0.98</v>
      </c>
      <c r="T130" s="67"/>
      <c r="U130" s="67">
        <v>30</v>
      </c>
      <c r="V130" s="67">
        <v>4.5</v>
      </c>
      <c r="W130" s="67"/>
      <c r="X130" s="67"/>
      <c r="Y130" s="67"/>
      <c r="Z130" s="67"/>
      <c r="AA130" s="67"/>
      <c r="AB130" s="67">
        <v>46</v>
      </c>
      <c r="AC130" s="67" t="s">
        <v>531</v>
      </c>
      <c r="AD130" s="67" t="s">
        <v>161</v>
      </c>
      <c r="AE130" s="67" t="s">
        <v>462</v>
      </c>
      <c r="AF130" s="67" t="s">
        <v>515</v>
      </c>
      <c r="AG130" s="67" t="s">
        <v>198</v>
      </c>
      <c r="AH130" s="67" t="s">
        <v>430</v>
      </c>
      <c r="AI130" s="67" t="s">
        <v>463</v>
      </c>
      <c r="AJ130" s="67"/>
      <c r="AK130" s="67" t="s">
        <v>462</v>
      </c>
      <c r="AL130" s="67">
        <v>0.98</v>
      </c>
      <c r="AM130" s="67" t="s">
        <v>426</v>
      </c>
      <c r="AN130" s="67">
        <v>2</v>
      </c>
      <c r="AO130" s="67">
        <f>Table11[[#This Row],[*EMISSIONS~ELCCH4]]/25</f>
        <v>0</v>
      </c>
    </row>
    <row r="131" spans="2:41">
      <c r="B131" s="67" t="s">
        <v>532</v>
      </c>
      <c r="C131" s="67" t="s">
        <v>533</v>
      </c>
      <c r="D131" s="67" t="s">
        <v>182</v>
      </c>
      <c r="E131" s="67" t="s">
        <v>32</v>
      </c>
      <c r="F131" s="67" t="s">
        <v>172</v>
      </c>
      <c r="G131" s="67" t="s">
        <v>369</v>
      </c>
      <c r="H131" s="67">
        <v>2025</v>
      </c>
      <c r="I131" s="67">
        <v>0.92</v>
      </c>
      <c r="J131" s="67">
        <v>0.08</v>
      </c>
      <c r="K131" s="67">
        <v>0.89285714285714302</v>
      </c>
      <c r="L131" s="67"/>
      <c r="M131" s="67"/>
      <c r="N131" s="67"/>
      <c r="O131" s="67">
        <v>10.43</v>
      </c>
      <c r="P131" s="67">
        <v>0.20860000000000001</v>
      </c>
      <c r="Q131" s="67">
        <v>14.4861111111111</v>
      </c>
      <c r="R131" s="67">
        <v>3.1536000000000002E-2</v>
      </c>
      <c r="S131" s="67">
        <v>0.98</v>
      </c>
      <c r="T131" s="67">
        <v>1</v>
      </c>
      <c r="U131" s="67">
        <v>25</v>
      </c>
      <c r="V131" s="67">
        <v>4.5</v>
      </c>
      <c r="W131" s="67"/>
      <c r="X131" s="67"/>
      <c r="Y131" s="67"/>
      <c r="Z131" s="67"/>
      <c r="AA131" s="67"/>
      <c r="AB131" s="67">
        <v>48</v>
      </c>
      <c r="AC131" s="67" t="s">
        <v>534</v>
      </c>
      <c r="AD131" s="67" t="s">
        <v>161</v>
      </c>
      <c r="AE131" s="67" t="s">
        <v>462</v>
      </c>
      <c r="AF131" s="67" t="s">
        <v>163</v>
      </c>
      <c r="AG131" s="67" t="s">
        <v>198</v>
      </c>
      <c r="AH131" s="67" t="s">
        <v>430</v>
      </c>
      <c r="AI131" s="67" t="s">
        <v>463</v>
      </c>
      <c r="AJ131" s="67"/>
      <c r="AK131" s="67" t="s">
        <v>462</v>
      </c>
      <c r="AL131" s="67">
        <v>0.98</v>
      </c>
      <c r="AM131" s="67" t="s">
        <v>426</v>
      </c>
      <c r="AN131" s="67">
        <v>3</v>
      </c>
      <c r="AO131" s="67">
        <f>Table11[[#This Row],[*EMISSIONS~ELCCH4]]/25</f>
        <v>0</v>
      </c>
    </row>
    <row r="132" spans="2:41">
      <c r="B132" s="67"/>
      <c r="C132" s="67"/>
      <c r="D132" s="67" t="s">
        <v>28</v>
      </c>
      <c r="E132" s="67"/>
      <c r="F132" s="67" t="s">
        <v>172</v>
      </c>
      <c r="G132" s="67" t="s">
        <v>377</v>
      </c>
      <c r="H132" s="67"/>
      <c r="I132" s="67">
        <v>0.92</v>
      </c>
      <c r="J132" s="67">
        <v>0.08</v>
      </c>
      <c r="K132" s="67">
        <v>0.89285714285714302</v>
      </c>
      <c r="L132" s="67"/>
      <c r="M132" s="67"/>
      <c r="N132" s="67"/>
      <c r="O132" s="67">
        <v>10.43</v>
      </c>
      <c r="P132" s="67">
        <v>0.20860000000000001</v>
      </c>
      <c r="Q132" s="67">
        <v>15.5208333333333</v>
      </c>
      <c r="R132" s="67"/>
      <c r="S132" s="67">
        <v>0.98</v>
      </c>
      <c r="T132" s="67"/>
      <c r="U132" s="67">
        <v>25</v>
      </c>
      <c r="V132" s="67">
        <v>4.5</v>
      </c>
      <c r="W132" s="67"/>
      <c r="X132" s="67"/>
      <c r="Y132" s="67"/>
      <c r="Z132" s="67"/>
      <c r="AA132" s="67"/>
      <c r="AB132" s="67">
        <v>48</v>
      </c>
      <c r="AC132" s="67" t="s">
        <v>534</v>
      </c>
      <c r="AD132" s="67" t="s">
        <v>161</v>
      </c>
      <c r="AE132" s="67" t="s">
        <v>462</v>
      </c>
      <c r="AF132" s="67" t="s">
        <v>163</v>
      </c>
      <c r="AG132" s="67" t="s">
        <v>198</v>
      </c>
      <c r="AH132" s="67" t="s">
        <v>430</v>
      </c>
      <c r="AI132" s="67" t="s">
        <v>463</v>
      </c>
      <c r="AJ132" s="67"/>
      <c r="AK132" s="67" t="s">
        <v>462</v>
      </c>
      <c r="AL132" s="67">
        <v>0.98</v>
      </c>
      <c r="AM132" s="67" t="s">
        <v>426</v>
      </c>
      <c r="AN132" s="67">
        <v>3</v>
      </c>
      <c r="AO132" s="67">
        <f>Table11[[#This Row],[*EMISSIONS~ELCCH4]]/25</f>
        <v>0</v>
      </c>
    </row>
    <row r="133" spans="2:41">
      <c r="B133" s="67"/>
      <c r="C133" s="67"/>
      <c r="D133" s="67"/>
      <c r="E133" s="67"/>
      <c r="F133" s="67" t="s">
        <v>172</v>
      </c>
      <c r="G133" s="67" t="s">
        <v>378</v>
      </c>
      <c r="H133" s="67"/>
      <c r="I133" s="67">
        <v>0.94</v>
      </c>
      <c r="J133" s="67">
        <v>6.0000000000000102E-2</v>
      </c>
      <c r="K133" s="67">
        <v>0.89285714285714302</v>
      </c>
      <c r="L133" s="67"/>
      <c r="M133" s="67"/>
      <c r="N133" s="67"/>
      <c r="O133" s="67">
        <v>9.6850000000000005</v>
      </c>
      <c r="P133" s="67">
        <v>0.16389999999999999</v>
      </c>
      <c r="Q133" s="67">
        <v>15.5208333333333</v>
      </c>
      <c r="R133" s="67"/>
      <c r="S133" s="67">
        <v>0.98</v>
      </c>
      <c r="T133" s="67"/>
      <c r="U133" s="67">
        <v>30</v>
      </c>
      <c r="V133" s="67">
        <v>4.5</v>
      </c>
      <c r="W133" s="67"/>
      <c r="X133" s="67"/>
      <c r="Y133" s="67"/>
      <c r="Z133" s="67"/>
      <c r="AA133" s="67"/>
      <c r="AB133" s="67">
        <v>48</v>
      </c>
      <c r="AC133" s="67" t="s">
        <v>534</v>
      </c>
      <c r="AD133" s="67" t="s">
        <v>161</v>
      </c>
      <c r="AE133" s="67" t="s">
        <v>462</v>
      </c>
      <c r="AF133" s="67" t="s">
        <v>163</v>
      </c>
      <c r="AG133" s="67" t="s">
        <v>198</v>
      </c>
      <c r="AH133" s="67" t="s">
        <v>430</v>
      </c>
      <c r="AI133" s="67" t="s">
        <v>463</v>
      </c>
      <c r="AJ133" s="67"/>
      <c r="AK133" s="67" t="s">
        <v>462</v>
      </c>
      <c r="AL133" s="67">
        <v>0.98</v>
      </c>
      <c r="AM133" s="67" t="s">
        <v>426</v>
      </c>
      <c r="AN133" s="67">
        <v>3</v>
      </c>
      <c r="AO133" s="67">
        <f>Table11[[#This Row],[*EMISSIONS~ELCCH4]]/25</f>
        <v>0</v>
      </c>
    </row>
    <row r="134" spans="2:41">
      <c r="B134" s="67"/>
      <c r="C134" s="67"/>
      <c r="D134" s="67"/>
      <c r="E134" s="67"/>
      <c r="F134" s="67" t="s">
        <v>172</v>
      </c>
      <c r="G134" s="67" t="s">
        <v>379</v>
      </c>
      <c r="H134" s="67"/>
      <c r="I134" s="67">
        <v>0.94</v>
      </c>
      <c r="J134" s="67">
        <v>6.0000000000000102E-2</v>
      </c>
      <c r="K134" s="67">
        <v>0.89285714285714302</v>
      </c>
      <c r="L134" s="67"/>
      <c r="M134" s="67"/>
      <c r="N134" s="67"/>
      <c r="O134" s="67">
        <v>9.6850000000000005</v>
      </c>
      <c r="P134" s="67">
        <v>0.14899999999999999</v>
      </c>
      <c r="Q134" s="67">
        <v>17.5902777777778</v>
      </c>
      <c r="R134" s="67"/>
      <c r="S134" s="67">
        <v>0.98</v>
      </c>
      <c r="T134" s="67"/>
      <c r="U134" s="67">
        <v>30</v>
      </c>
      <c r="V134" s="67">
        <v>4.5</v>
      </c>
      <c r="W134" s="67"/>
      <c r="X134" s="67"/>
      <c r="Y134" s="67"/>
      <c r="Z134" s="67"/>
      <c r="AA134" s="67"/>
      <c r="AB134" s="67">
        <v>48</v>
      </c>
      <c r="AC134" s="67" t="s">
        <v>534</v>
      </c>
      <c r="AD134" s="67" t="s">
        <v>161</v>
      </c>
      <c r="AE134" s="67" t="s">
        <v>462</v>
      </c>
      <c r="AF134" s="67" t="s">
        <v>163</v>
      </c>
      <c r="AG134" s="67" t="s">
        <v>198</v>
      </c>
      <c r="AH134" s="67" t="s">
        <v>430</v>
      </c>
      <c r="AI134" s="67" t="s">
        <v>463</v>
      </c>
      <c r="AJ134" s="67"/>
      <c r="AK134" s="67" t="s">
        <v>462</v>
      </c>
      <c r="AL134" s="67">
        <v>0.98</v>
      </c>
      <c r="AM134" s="67" t="s">
        <v>426</v>
      </c>
      <c r="AN134" s="67">
        <v>3</v>
      </c>
      <c r="AO134" s="67">
        <f>Table11[[#This Row],[*EMISSIONS~ELCCH4]]/25</f>
        <v>0</v>
      </c>
    </row>
    <row r="135" spans="2:41">
      <c r="B135" s="67" t="s">
        <v>535</v>
      </c>
      <c r="C135" s="67" t="s">
        <v>536</v>
      </c>
      <c r="D135" s="67" t="s">
        <v>184</v>
      </c>
      <c r="E135" s="67" t="s">
        <v>32</v>
      </c>
      <c r="F135" s="67" t="s">
        <v>172</v>
      </c>
      <c r="G135" s="67" t="s">
        <v>369</v>
      </c>
      <c r="H135" s="67">
        <v>2025</v>
      </c>
      <c r="I135" s="67">
        <v>1</v>
      </c>
      <c r="J135" s="67"/>
      <c r="K135" s="67"/>
      <c r="L135" s="67"/>
      <c r="M135" s="67"/>
      <c r="N135" s="67"/>
      <c r="O135" s="67">
        <v>3.64222222222222</v>
      </c>
      <c r="P135" s="67">
        <v>6.7049999999999998E-4</v>
      </c>
      <c r="Q135" s="67">
        <v>0.39319444444444501</v>
      </c>
      <c r="R135" s="67">
        <v>3.1536000000000002E-2</v>
      </c>
      <c r="S135" s="67"/>
      <c r="T135" s="67">
        <v>0.3</v>
      </c>
      <c r="U135" s="67">
        <v>30</v>
      </c>
      <c r="V135" s="67">
        <v>0.25</v>
      </c>
      <c r="W135" s="67"/>
      <c r="X135" s="67"/>
      <c r="Y135" s="67"/>
      <c r="Z135" s="67"/>
      <c r="AA135" s="67"/>
      <c r="AB135" s="67">
        <v>49</v>
      </c>
      <c r="AC135" s="67" t="s">
        <v>537</v>
      </c>
      <c r="AD135" s="67" t="s">
        <v>395</v>
      </c>
      <c r="AE135" s="67" t="s">
        <v>462</v>
      </c>
      <c r="AF135" s="67" t="s">
        <v>395</v>
      </c>
      <c r="AG135" s="67" t="s">
        <v>195</v>
      </c>
      <c r="AH135" s="67" t="s">
        <v>430</v>
      </c>
      <c r="AI135" s="67" t="s">
        <v>463</v>
      </c>
      <c r="AJ135" s="67">
        <v>0.114155251141553</v>
      </c>
      <c r="AK135" s="67" t="s">
        <v>538</v>
      </c>
      <c r="AL135" s="67">
        <v>0.114155251141553</v>
      </c>
      <c r="AM135" s="67" t="s">
        <v>426</v>
      </c>
      <c r="AN135" s="67">
        <v>1</v>
      </c>
      <c r="AO135" s="67">
        <f>Table11[[#This Row],[*EMISSIONS~ELCCH4]]/25</f>
        <v>0</v>
      </c>
    </row>
    <row r="136" spans="2:41">
      <c r="B136" s="67"/>
      <c r="C136" s="67"/>
      <c r="D136" s="67"/>
      <c r="E136" s="67"/>
      <c r="F136" s="67" t="s">
        <v>172</v>
      </c>
      <c r="G136" s="67" t="s">
        <v>377</v>
      </c>
      <c r="H136" s="67"/>
      <c r="I136" s="67">
        <v>1</v>
      </c>
      <c r="J136" s="67"/>
      <c r="K136" s="67"/>
      <c r="L136" s="67"/>
      <c r="M136" s="67"/>
      <c r="N136" s="67"/>
      <c r="O136" s="67">
        <v>3.3702790767620598</v>
      </c>
      <c r="P136" s="67">
        <v>6.7049999999999998E-4</v>
      </c>
      <c r="Q136" s="67">
        <v>0.43458333333333299</v>
      </c>
      <c r="R136" s="67"/>
      <c r="S136" s="67"/>
      <c r="T136" s="67"/>
      <c r="U136" s="67">
        <v>30</v>
      </c>
      <c r="V136" s="67">
        <v>0.25</v>
      </c>
      <c r="W136" s="67"/>
      <c r="X136" s="67"/>
      <c r="Y136" s="67"/>
      <c r="Z136" s="67"/>
      <c r="AA136" s="67"/>
      <c r="AB136" s="67">
        <v>49</v>
      </c>
      <c r="AC136" s="67" t="s">
        <v>537</v>
      </c>
      <c r="AD136" s="67" t="s">
        <v>395</v>
      </c>
      <c r="AE136" s="67" t="s">
        <v>462</v>
      </c>
      <c r="AF136" s="67" t="s">
        <v>395</v>
      </c>
      <c r="AG136" s="67" t="s">
        <v>195</v>
      </c>
      <c r="AH136" s="67" t="s">
        <v>430</v>
      </c>
      <c r="AI136" s="67" t="s">
        <v>463</v>
      </c>
      <c r="AJ136" s="67">
        <v>0.114155251141553</v>
      </c>
      <c r="AK136" s="67" t="s">
        <v>538</v>
      </c>
      <c r="AL136" s="67">
        <v>0.114155251141553</v>
      </c>
      <c r="AM136" s="67" t="s">
        <v>426</v>
      </c>
      <c r="AN136" s="67">
        <v>1</v>
      </c>
      <c r="AO136" s="67">
        <f>Table11[[#This Row],[*EMISSIONS~ELCCH4]]/25</f>
        <v>0</v>
      </c>
    </row>
    <row r="137" spans="2:41">
      <c r="B137" s="67"/>
      <c r="C137" s="67"/>
      <c r="D137" s="67"/>
      <c r="E137" s="67"/>
      <c r="F137" s="67" t="s">
        <v>172</v>
      </c>
      <c r="G137" s="67" t="s">
        <v>378</v>
      </c>
      <c r="H137" s="67"/>
      <c r="I137" s="67">
        <v>1</v>
      </c>
      <c r="J137" s="67"/>
      <c r="K137" s="67"/>
      <c r="L137" s="67"/>
      <c r="M137" s="67"/>
      <c r="N137" s="67"/>
      <c r="O137" s="67">
        <v>3.1000548885491299</v>
      </c>
      <c r="P137" s="67">
        <v>5.9599999999999996E-4</v>
      </c>
      <c r="Q137" s="67">
        <v>0.62083333333333302</v>
      </c>
      <c r="R137" s="67"/>
      <c r="S137" s="67"/>
      <c r="T137" s="67"/>
      <c r="U137" s="67">
        <v>30</v>
      </c>
      <c r="V137" s="67">
        <v>0.25</v>
      </c>
      <c r="W137" s="67"/>
      <c r="X137" s="67"/>
      <c r="Y137" s="67"/>
      <c r="Z137" s="67"/>
      <c r="AA137" s="67"/>
      <c r="AB137" s="67">
        <v>49</v>
      </c>
      <c r="AC137" s="67" t="s">
        <v>537</v>
      </c>
      <c r="AD137" s="67" t="s">
        <v>395</v>
      </c>
      <c r="AE137" s="67" t="s">
        <v>462</v>
      </c>
      <c r="AF137" s="67" t="s">
        <v>395</v>
      </c>
      <c r="AG137" s="67" t="s">
        <v>195</v>
      </c>
      <c r="AH137" s="67" t="s">
        <v>430</v>
      </c>
      <c r="AI137" s="67" t="s">
        <v>463</v>
      </c>
      <c r="AJ137" s="67">
        <v>0.114155251141553</v>
      </c>
      <c r="AK137" s="67" t="s">
        <v>538</v>
      </c>
      <c r="AL137" s="67">
        <v>0.114155251141553</v>
      </c>
      <c r="AM137" s="67" t="s">
        <v>426</v>
      </c>
      <c r="AN137" s="67">
        <v>1</v>
      </c>
      <c r="AO137" s="67">
        <f>Table11[[#This Row],[*EMISSIONS~ELCCH4]]/25</f>
        <v>0</v>
      </c>
    </row>
    <row r="138" spans="2:41">
      <c r="B138" s="67"/>
      <c r="C138" s="67"/>
      <c r="D138" s="67"/>
      <c r="E138" s="67"/>
      <c r="F138" s="67" t="s">
        <v>172</v>
      </c>
      <c r="G138" s="67" t="s">
        <v>379</v>
      </c>
      <c r="H138" s="67"/>
      <c r="I138" s="67">
        <v>1</v>
      </c>
      <c r="J138" s="67"/>
      <c r="K138" s="67"/>
      <c r="L138" s="67"/>
      <c r="M138" s="67"/>
      <c r="N138" s="67"/>
      <c r="O138" s="67">
        <v>2.8116203829751401</v>
      </c>
      <c r="P138" s="67">
        <v>5.9599999999999996E-4</v>
      </c>
      <c r="Q138" s="67">
        <v>0.72430555555555598</v>
      </c>
      <c r="R138" s="67"/>
      <c r="S138" s="67"/>
      <c r="T138" s="67"/>
      <c r="U138" s="67">
        <v>30</v>
      </c>
      <c r="V138" s="67">
        <v>0.25</v>
      </c>
      <c r="W138" s="67"/>
      <c r="X138" s="67"/>
      <c r="Y138" s="67"/>
      <c r="Z138" s="67"/>
      <c r="AA138" s="67"/>
      <c r="AB138" s="67">
        <v>49</v>
      </c>
      <c r="AC138" s="67" t="s">
        <v>537</v>
      </c>
      <c r="AD138" s="67" t="s">
        <v>395</v>
      </c>
      <c r="AE138" s="67" t="s">
        <v>462</v>
      </c>
      <c r="AF138" s="67" t="s">
        <v>395</v>
      </c>
      <c r="AG138" s="67" t="s">
        <v>195</v>
      </c>
      <c r="AH138" s="67" t="s">
        <v>430</v>
      </c>
      <c r="AI138" s="67" t="s">
        <v>463</v>
      </c>
      <c r="AJ138" s="67">
        <v>0.114155251141553</v>
      </c>
      <c r="AK138" s="67" t="s">
        <v>538</v>
      </c>
      <c r="AL138" s="67">
        <v>0.114155251141553</v>
      </c>
      <c r="AM138" s="67" t="s">
        <v>426</v>
      </c>
      <c r="AN138" s="67">
        <v>1</v>
      </c>
      <c r="AO138" s="67">
        <f>Table11[[#This Row],[*EMISSIONS~ELCCH4]]/25</f>
        <v>0</v>
      </c>
    </row>
  </sheetData>
  <phoneticPr fontId="81" type="noConversion"/>
  <pageMargins left="0.7" right="0.7" top="0.75" bottom="0.75" header="0.3" footer="0.3"/>
  <pageSetup paperSize="9" orientation="portrait" horizontalDpi="300" verticalDpi="300"/>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0294A-CA17-47DD-9DAD-0C521A5AD956}">
  <dimension ref="B1:AM114"/>
  <sheetViews>
    <sheetView topLeftCell="A86" workbookViewId="0">
      <selection activeCell="D27" sqref="D27"/>
    </sheetView>
  </sheetViews>
  <sheetFormatPr baseColWidth="10" defaultColWidth="8.796875" defaultRowHeight="15"/>
  <cols>
    <col min="1" max="1" width="8.796875" style="232"/>
    <col min="2" max="2" width="15.59765625" style="232" customWidth="1"/>
    <col min="3" max="3" width="52.3984375" style="232" customWidth="1"/>
    <col min="4" max="21" width="8.796875" style="232"/>
    <col min="22" max="22" width="24.59765625" style="232" customWidth="1"/>
    <col min="23" max="25" width="8.796875" style="232"/>
    <col min="26" max="26" width="14" style="232" customWidth="1"/>
    <col min="27" max="27" width="9" style="232" customWidth="1"/>
    <col min="28" max="28" width="8.796875" style="232"/>
    <col min="29" max="29" width="11.796875" style="232" customWidth="1"/>
    <col min="30" max="16384" width="8.796875" style="232"/>
  </cols>
  <sheetData>
    <row r="1" spans="2:39">
      <c r="N1" s="352"/>
      <c r="V1" s="232" t="s">
        <v>571</v>
      </c>
      <c r="W1" s="232" t="s">
        <v>572</v>
      </c>
      <c r="X1" s="232" t="s">
        <v>573</v>
      </c>
      <c r="Y1" s="232" t="s">
        <v>574</v>
      </c>
      <c r="Z1" s="232" t="s">
        <v>575</v>
      </c>
    </row>
    <row r="2" spans="2:39">
      <c r="B2" s="232" t="s">
        <v>2</v>
      </c>
      <c r="C2" s="232" t="s">
        <v>3</v>
      </c>
      <c r="D2" s="232" t="s">
        <v>5</v>
      </c>
      <c r="E2" s="232" t="s">
        <v>6</v>
      </c>
      <c r="F2" s="232" t="s">
        <v>171</v>
      </c>
      <c r="G2" s="232" t="s">
        <v>348</v>
      </c>
      <c r="H2" s="232" t="s">
        <v>341</v>
      </c>
      <c r="I2" s="232" t="s">
        <v>7</v>
      </c>
      <c r="J2" s="232" t="s">
        <v>342</v>
      </c>
      <c r="K2" s="232" t="s">
        <v>343</v>
      </c>
      <c r="L2" s="232" t="s">
        <v>8</v>
      </c>
      <c r="M2" s="232" t="s">
        <v>10</v>
      </c>
      <c r="N2" s="232" t="s">
        <v>337</v>
      </c>
      <c r="O2" s="232" t="s">
        <v>17</v>
      </c>
      <c r="P2" s="232" t="s">
        <v>18</v>
      </c>
      <c r="Q2" s="232" t="s">
        <v>19</v>
      </c>
      <c r="R2" s="232" t="s">
        <v>20</v>
      </c>
      <c r="S2" s="232" t="s">
        <v>21</v>
      </c>
      <c r="T2" s="232" t="s">
        <v>39</v>
      </c>
      <c r="U2" s="232" t="s">
        <v>344</v>
      </c>
      <c r="V2" s="232" t="s">
        <v>349</v>
      </c>
      <c r="W2" s="232" t="s">
        <v>350</v>
      </c>
      <c r="X2" s="232" t="s">
        <v>351</v>
      </c>
      <c r="Y2" s="232" t="s">
        <v>352</v>
      </c>
      <c r="Z2" s="232" t="s">
        <v>353</v>
      </c>
      <c r="AA2" s="232" t="s">
        <v>354</v>
      </c>
      <c r="AB2" s="232" t="s">
        <v>355</v>
      </c>
      <c r="AC2" s="232" t="s">
        <v>356</v>
      </c>
      <c r="AD2" s="232" t="s">
        <v>357</v>
      </c>
      <c r="AE2" s="232" t="s">
        <v>358</v>
      </c>
      <c r="AF2" s="232" t="s">
        <v>359</v>
      </c>
      <c r="AG2" s="232" t="s">
        <v>360</v>
      </c>
      <c r="AH2" s="232" t="s">
        <v>361</v>
      </c>
      <c r="AI2" s="232" t="s">
        <v>362</v>
      </c>
      <c r="AJ2" s="232" t="s">
        <v>363</v>
      </c>
      <c r="AK2" s="232" t="s">
        <v>364</v>
      </c>
      <c r="AL2" s="232" t="s">
        <v>365</v>
      </c>
      <c r="AM2" s="232" t="s">
        <v>366</v>
      </c>
    </row>
    <row r="3" spans="2:39">
      <c r="B3" s="232" t="s">
        <v>548</v>
      </c>
      <c r="C3" s="232" t="s">
        <v>460</v>
      </c>
      <c r="D3" s="232" t="s">
        <v>35</v>
      </c>
      <c r="E3" s="232" t="s">
        <v>34</v>
      </c>
      <c r="F3" s="232" t="s">
        <v>172</v>
      </c>
      <c r="G3" s="232" t="s">
        <v>369</v>
      </c>
      <c r="H3" s="232">
        <v>2020</v>
      </c>
      <c r="I3" s="232">
        <v>1.0469999999999999</v>
      </c>
      <c r="N3" s="232">
        <v>13.41</v>
      </c>
      <c r="O3" s="232">
        <v>0.60568500000000003</v>
      </c>
      <c r="P3" s="232">
        <v>11.3819444444444</v>
      </c>
      <c r="Q3" s="232">
        <v>3.1536000000000002E-2</v>
      </c>
      <c r="R3" s="232">
        <v>0.99</v>
      </c>
      <c r="S3" s="232">
        <v>1</v>
      </c>
      <c r="T3" s="232">
        <v>25</v>
      </c>
      <c r="U3" s="232">
        <v>2</v>
      </c>
      <c r="V3" s="232">
        <v>90</v>
      </c>
      <c r="W3" s="232">
        <v>0.3</v>
      </c>
      <c r="X3" s="232">
        <v>1.2</v>
      </c>
      <c r="Y3" s="232">
        <v>0.54000000000002002</v>
      </c>
      <c r="Z3" s="232">
        <v>0.3</v>
      </c>
      <c r="AA3" s="232">
        <v>18</v>
      </c>
      <c r="AB3" s="232" t="s">
        <v>461</v>
      </c>
      <c r="AC3" s="232" t="s">
        <v>160</v>
      </c>
      <c r="AD3" s="232" t="s">
        <v>462</v>
      </c>
      <c r="AE3" s="232" t="s">
        <v>131</v>
      </c>
      <c r="AF3" s="232" t="s">
        <v>141</v>
      </c>
      <c r="AG3" s="232" t="s">
        <v>430</v>
      </c>
      <c r="AH3" s="232" t="s">
        <v>463</v>
      </c>
      <c r="AJ3" s="232" t="s">
        <v>464</v>
      </c>
      <c r="AK3" s="232">
        <v>0.99</v>
      </c>
      <c r="AL3" s="232" t="s">
        <v>540</v>
      </c>
      <c r="AM3" s="232">
        <v>1</v>
      </c>
    </row>
    <row r="4" spans="2:39">
      <c r="F4" s="232" t="s">
        <v>172</v>
      </c>
      <c r="G4" s="232" t="s">
        <v>377</v>
      </c>
      <c r="I4" s="232">
        <v>1.0469999999999999</v>
      </c>
      <c r="N4" s="232">
        <v>13.0375</v>
      </c>
      <c r="O4" s="232">
        <v>0.58557000000000003</v>
      </c>
      <c r="P4" s="232">
        <v>11.3819444444444</v>
      </c>
      <c r="R4" s="232">
        <v>0.99</v>
      </c>
      <c r="T4" s="232">
        <v>25</v>
      </c>
      <c r="U4" s="232">
        <v>2</v>
      </c>
      <c r="V4" s="232">
        <v>67</v>
      </c>
      <c r="W4" s="232">
        <v>0.1</v>
      </c>
      <c r="X4" s="232">
        <v>1</v>
      </c>
      <c r="Y4" s="232">
        <v>0.54000000000002002</v>
      </c>
      <c r="Z4" s="232">
        <v>0.3</v>
      </c>
      <c r="AA4" s="232">
        <v>18</v>
      </c>
      <c r="AB4" s="232" t="s">
        <v>461</v>
      </c>
      <c r="AC4" s="232" t="s">
        <v>160</v>
      </c>
      <c r="AD4" s="232" t="s">
        <v>462</v>
      </c>
      <c r="AE4" s="232" t="s">
        <v>131</v>
      </c>
      <c r="AF4" s="232" t="s">
        <v>141</v>
      </c>
      <c r="AG4" s="232" t="s">
        <v>430</v>
      </c>
      <c r="AH4" s="232" t="s">
        <v>463</v>
      </c>
      <c r="AJ4" s="232" t="s">
        <v>464</v>
      </c>
      <c r="AK4" s="232">
        <v>0.99</v>
      </c>
      <c r="AL4" s="232" t="s">
        <v>540</v>
      </c>
      <c r="AM4" s="232">
        <v>1</v>
      </c>
    </row>
    <row r="5" spans="2:39">
      <c r="F5" s="232" t="s">
        <v>172</v>
      </c>
      <c r="G5" s="232" t="s">
        <v>378</v>
      </c>
      <c r="I5" s="232">
        <v>1.05</v>
      </c>
      <c r="N5" s="232">
        <v>12.367000000000001</v>
      </c>
      <c r="O5" s="232">
        <v>0.54608500000000004</v>
      </c>
      <c r="P5" s="232">
        <v>11.3819444444444</v>
      </c>
      <c r="R5" s="232">
        <v>0.99</v>
      </c>
      <c r="T5" s="232">
        <v>25</v>
      </c>
      <c r="U5" s="232">
        <v>2</v>
      </c>
      <c r="V5" s="232">
        <v>56</v>
      </c>
      <c r="W5" s="232">
        <v>0.1</v>
      </c>
      <c r="X5" s="232">
        <v>1</v>
      </c>
      <c r="Y5" s="232">
        <v>0.54000000000002002</v>
      </c>
      <c r="Z5" s="232">
        <v>0.3</v>
      </c>
      <c r="AA5" s="232">
        <v>18</v>
      </c>
      <c r="AB5" s="232" t="s">
        <v>461</v>
      </c>
      <c r="AC5" s="232" t="s">
        <v>160</v>
      </c>
      <c r="AD5" s="232" t="s">
        <v>462</v>
      </c>
      <c r="AE5" s="232" t="s">
        <v>131</v>
      </c>
      <c r="AF5" s="232" t="s">
        <v>141</v>
      </c>
      <c r="AG5" s="232" t="s">
        <v>430</v>
      </c>
      <c r="AH5" s="232" t="s">
        <v>463</v>
      </c>
      <c r="AJ5" s="232" t="s">
        <v>464</v>
      </c>
      <c r="AK5" s="232">
        <v>0.99</v>
      </c>
      <c r="AL5" s="232" t="s">
        <v>540</v>
      </c>
      <c r="AM5" s="232">
        <v>1</v>
      </c>
    </row>
    <row r="6" spans="2:39">
      <c r="F6" s="232" t="s">
        <v>172</v>
      </c>
      <c r="G6" s="232" t="s">
        <v>379</v>
      </c>
      <c r="I6" s="232">
        <v>1.0549999999999999</v>
      </c>
      <c r="N6" s="232">
        <v>11.547499999999999</v>
      </c>
      <c r="O6" s="232">
        <v>0.486485</v>
      </c>
      <c r="P6" s="232">
        <v>11.3819444444444</v>
      </c>
      <c r="R6" s="232">
        <v>0.99</v>
      </c>
      <c r="T6" s="232">
        <v>25</v>
      </c>
      <c r="U6" s="232">
        <v>2</v>
      </c>
      <c r="V6" s="232">
        <v>22</v>
      </c>
      <c r="W6" s="232">
        <v>0.1</v>
      </c>
      <c r="X6" s="232">
        <v>1</v>
      </c>
      <c r="Y6" s="232">
        <v>0.54000000000002002</v>
      </c>
      <c r="Z6" s="232">
        <v>0.3</v>
      </c>
      <c r="AA6" s="232">
        <v>18</v>
      </c>
      <c r="AB6" s="232" t="s">
        <v>461</v>
      </c>
      <c r="AC6" s="232" t="s">
        <v>160</v>
      </c>
      <c r="AD6" s="232" t="s">
        <v>462</v>
      </c>
      <c r="AE6" s="232" t="s">
        <v>131</v>
      </c>
      <c r="AF6" s="232" t="s">
        <v>141</v>
      </c>
      <c r="AG6" s="232" t="s">
        <v>430</v>
      </c>
      <c r="AH6" s="232" t="s">
        <v>463</v>
      </c>
      <c r="AJ6" s="232" t="s">
        <v>464</v>
      </c>
      <c r="AK6" s="232">
        <v>0.99</v>
      </c>
      <c r="AL6" s="232" t="s">
        <v>540</v>
      </c>
      <c r="AM6" s="232">
        <v>1</v>
      </c>
    </row>
    <row r="7" spans="2:39">
      <c r="B7" s="232" t="s">
        <v>549</v>
      </c>
      <c r="C7" s="232" t="s">
        <v>466</v>
      </c>
      <c r="D7" s="232" t="s">
        <v>185</v>
      </c>
      <c r="E7" s="232" t="s">
        <v>34</v>
      </c>
      <c r="F7" s="232" t="s">
        <v>172</v>
      </c>
      <c r="G7" s="232" t="s">
        <v>369</v>
      </c>
      <c r="H7" s="232">
        <v>2020</v>
      </c>
      <c r="I7" s="232">
        <v>1.0209999999999999</v>
      </c>
      <c r="N7" s="232">
        <v>6.7794999999999996</v>
      </c>
      <c r="O7" s="232">
        <v>0.39410499999999998</v>
      </c>
      <c r="P7" s="232">
        <v>1.24166666666667</v>
      </c>
      <c r="Q7" s="232">
        <v>3.1536000000000002E-2</v>
      </c>
      <c r="R7" s="232">
        <v>0.96</v>
      </c>
      <c r="S7" s="232">
        <v>1</v>
      </c>
      <c r="T7" s="232">
        <v>25</v>
      </c>
      <c r="U7" s="232">
        <v>1</v>
      </c>
      <c r="V7" s="232">
        <v>90</v>
      </c>
      <c r="W7" s="232">
        <v>16</v>
      </c>
      <c r="X7" s="232">
        <v>4</v>
      </c>
      <c r="Y7" s="232">
        <v>12.15</v>
      </c>
      <c r="Z7" s="232">
        <v>2</v>
      </c>
      <c r="AA7" s="232">
        <v>30</v>
      </c>
      <c r="AB7" s="232" t="s">
        <v>467</v>
      </c>
      <c r="AC7" s="232" t="s">
        <v>160</v>
      </c>
      <c r="AD7" s="232" t="s">
        <v>462</v>
      </c>
      <c r="AE7" s="232" t="s">
        <v>468</v>
      </c>
      <c r="AF7" s="232" t="s">
        <v>204</v>
      </c>
      <c r="AG7" s="232" t="s">
        <v>430</v>
      </c>
      <c r="AH7" s="232" t="s">
        <v>463</v>
      </c>
      <c r="AJ7" s="232" t="s">
        <v>464</v>
      </c>
      <c r="AK7" s="232">
        <v>0.96</v>
      </c>
      <c r="AL7" s="232" t="s">
        <v>540</v>
      </c>
      <c r="AM7" s="232">
        <v>1</v>
      </c>
    </row>
    <row r="8" spans="2:39">
      <c r="F8" s="232" t="s">
        <v>172</v>
      </c>
      <c r="G8" s="232" t="s">
        <v>377</v>
      </c>
      <c r="I8" s="232">
        <v>1.0209999999999999</v>
      </c>
      <c r="N8" s="232">
        <v>6.6304999999999996</v>
      </c>
      <c r="O8" s="232">
        <v>0.382185</v>
      </c>
      <c r="P8" s="232">
        <v>1.24166666666667</v>
      </c>
      <c r="R8" s="232">
        <v>0.96</v>
      </c>
      <c r="T8" s="232">
        <v>25</v>
      </c>
      <c r="U8" s="232">
        <v>1</v>
      </c>
      <c r="V8" s="232">
        <v>72</v>
      </c>
      <c r="W8" s="232">
        <v>11</v>
      </c>
      <c r="X8" s="232">
        <v>3</v>
      </c>
      <c r="Y8" s="232">
        <v>9.7199999999999704</v>
      </c>
      <c r="Z8" s="232">
        <v>0.3</v>
      </c>
      <c r="AA8" s="232">
        <v>30</v>
      </c>
      <c r="AB8" s="232" t="s">
        <v>467</v>
      </c>
      <c r="AC8" s="232" t="s">
        <v>160</v>
      </c>
      <c r="AD8" s="232" t="s">
        <v>462</v>
      </c>
      <c r="AE8" s="232" t="s">
        <v>468</v>
      </c>
      <c r="AF8" s="232" t="s">
        <v>204</v>
      </c>
      <c r="AG8" s="232" t="s">
        <v>430</v>
      </c>
      <c r="AH8" s="232" t="s">
        <v>463</v>
      </c>
      <c r="AJ8" s="232" t="s">
        <v>464</v>
      </c>
      <c r="AK8" s="232">
        <v>0.96</v>
      </c>
      <c r="AL8" s="232" t="s">
        <v>540</v>
      </c>
      <c r="AM8" s="232">
        <v>1</v>
      </c>
    </row>
    <row r="9" spans="2:39">
      <c r="F9" s="232" t="s">
        <v>172</v>
      </c>
      <c r="G9" s="232" t="s">
        <v>378</v>
      </c>
      <c r="I9" s="232">
        <v>1.0209999999999999</v>
      </c>
      <c r="N9" s="232">
        <v>6.258</v>
      </c>
      <c r="O9" s="232">
        <v>0.36058000000000001</v>
      </c>
      <c r="P9" s="232">
        <v>1.24166666666667</v>
      </c>
      <c r="R9" s="232">
        <v>0.96</v>
      </c>
      <c r="T9" s="232">
        <v>25</v>
      </c>
      <c r="U9" s="232">
        <v>1</v>
      </c>
      <c r="V9" s="232">
        <v>73</v>
      </c>
      <c r="W9" s="232">
        <v>8</v>
      </c>
      <c r="X9" s="232">
        <v>2</v>
      </c>
      <c r="Y9" s="232">
        <v>2.4300000000000099</v>
      </c>
      <c r="Z9" s="232">
        <v>0.3</v>
      </c>
      <c r="AA9" s="232">
        <v>30</v>
      </c>
      <c r="AB9" s="232" t="s">
        <v>467</v>
      </c>
      <c r="AC9" s="232" t="s">
        <v>160</v>
      </c>
      <c r="AD9" s="232" t="s">
        <v>462</v>
      </c>
      <c r="AE9" s="232" t="s">
        <v>468</v>
      </c>
      <c r="AF9" s="232" t="s">
        <v>204</v>
      </c>
      <c r="AG9" s="232" t="s">
        <v>430</v>
      </c>
      <c r="AH9" s="232" t="s">
        <v>463</v>
      </c>
      <c r="AJ9" s="232" t="s">
        <v>464</v>
      </c>
      <c r="AK9" s="232">
        <v>0.96</v>
      </c>
      <c r="AL9" s="232" t="s">
        <v>540</v>
      </c>
      <c r="AM9" s="232">
        <v>1</v>
      </c>
    </row>
    <row r="10" spans="2:39">
      <c r="F10" s="232" t="s">
        <v>172</v>
      </c>
      <c r="G10" s="232" t="s">
        <v>379</v>
      </c>
      <c r="I10" s="232">
        <v>1.0209999999999999</v>
      </c>
      <c r="N10" s="232">
        <v>5.6619999999999999</v>
      </c>
      <c r="O10" s="232">
        <v>0.32258500000000001</v>
      </c>
      <c r="P10" s="232">
        <v>1.24166666666667</v>
      </c>
      <c r="R10" s="232">
        <v>0.96</v>
      </c>
      <c r="T10" s="232">
        <v>25</v>
      </c>
      <c r="U10" s="232">
        <v>1</v>
      </c>
      <c r="V10" s="232">
        <v>73</v>
      </c>
      <c r="W10" s="232">
        <v>4</v>
      </c>
      <c r="X10" s="232">
        <v>1</v>
      </c>
      <c r="Y10" s="232">
        <v>0.54000000000002002</v>
      </c>
      <c r="Z10" s="232">
        <v>0.3</v>
      </c>
      <c r="AA10" s="232">
        <v>30</v>
      </c>
      <c r="AB10" s="232" t="s">
        <v>467</v>
      </c>
      <c r="AC10" s="232" t="s">
        <v>160</v>
      </c>
      <c r="AD10" s="232" t="s">
        <v>462</v>
      </c>
      <c r="AE10" s="232" t="s">
        <v>468</v>
      </c>
      <c r="AF10" s="232" t="s">
        <v>204</v>
      </c>
      <c r="AG10" s="232" t="s">
        <v>430</v>
      </c>
      <c r="AH10" s="232" t="s">
        <v>463</v>
      </c>
      <c r="AJ10" s="232" t="s">
        <v>464</v>
      </c>
      <c r="AK10" s="232">
        <v>0.96</v>
      </c>
      <c r="AL10" s="232" t="s">
        <v>540</v>
      </c>
      <c r="AM10" s="232">
        <v>1</v>
      </c>
    </row>
    <row r="11" spans="2:39">
      <c r="B11" s="232" t="s">
        <v>552</v>
      </c>
      <c r="C11" s="232" t="s">
        <v>479</v>
      </c>
      <c r="D11" s="232" t="s">
        <v>38</v>
      </c>
      <c r="E11" s="232" t="s">
        <v>34</v>
      </c>
      <c r="F11" s="232" t="s">
        <v>172</v>
      </c>
      <c r="G11" s="232" t="s">
        <v>369</v>
      </c>
      <c r="H11" s="232">
        <v>2020</v>
      </c>
      <c r="I11" s="232">
        <v>1.149</v>
      </c>
      <c r="N11" s="232">
        <v>5.2149999999999999</v>
      </c>
      <c r="O11" s="232">
        <v>0.24435999999999999</v>
      </c>
      <c r="P11" s="232">
        <v>2.0694444444444402</v>
      </c>
      <c r="Q11" s="232">
        <v>3.1536000000000002E-2</v>
      </c>
      <c r="R11" s="232">
        <v>0.97</v>
      </c>
      <c r="S11" s="232">
        <v>1</v>
      </c>
      <c r="T11" s="232">
        <v>25</v>
      </c>
      <c r="U11" s="232">
        <v>1</v>
      </c>
      <c r="V11" s="232">
        <v>90</v>
      </c>
      <c r="W11" s="232">
        <v>16</v>
      </c>
      <c r="X11" s="232">
        <v>4</v>
      </c>
      <c r="Y11" s="232">
        <v>5.3999999999999799</v>
      </c>
      <c r="Z11" s="232">
        <v>2</v>
      </c>
      <c r="AA11" s="232">
        <v>28</v>
      </c>
      <c r="AB11" s="232" t="s">
        <v>480</v>
      </c>
      <c r="AC11" s="232" t="s">
        <v>160</v>
      </c>
      <c r="AD11" s="232" t="s">
        <v>462</v>
      </c>
      <c r="AE11" s="232" t="s">
        <v>157</v>
      </c>
      <c r="AF11" s="232" t="s">
        <v>140</v>
      </c>
      <c r="AG11" s="232" t="s">
        <v>430</v>
      </c>
      <c r="AH11" s="232" t="s">
        <v>463</v>
      </c>
      <c r="AJ11" s="232" t="s">
        <v>464</v>
      </c>
      <c r="AK11" s="232">
        <v>0.97</v>
      </c>
      <c r="AL11" s="232" t="s">
        <v>540</v>
      </c>
      <c r="AM11" s="232">
        <v>1</v>
      </c>
    </row>
    <row r="12" spans="2:39">
      <c r="F12" s="232" t="s">
        <v>172</v>
      </c>
      <c r="G12" s="232" t="s">
        <v>377</v>
      </c>
      <c r="I12" s="232">
        <v>1.149</v>
      </c>
      <c r="N12" s="232">
        <v>5.0659999999999998</v>
      </c>
      <c r="O12" s="232">
        <v>0.23988999999999999</v>
      </c>
      <c r="P12" s="232">
        <v>2.0694444444444402</v>
      </c>
      <c r="R12" s="232">
        <v>0.97</v>
      </c>
      <c r="T12" s="232">
        <v>25</v>
      </c>
      <c r="U12" s="232">
        <v>1</v>
      </c>
      <c r="V12" s="232">
        <v>63</v>
      </c>
      <c r="W12" s="232">
        <v>11</v>
      </c>
      <c r="X12" s="232">
        <v>3</v>
      </c>
      <c r="Y12" s="232">
        <v>5.3999999999999799</v>
      </c>
      <c r="Z12" s="232">
        <v>0.3</v>
      </c>
      <c r="AA12" s="232">
        <v>28</v>
      </c>
      <c r="AB12" s="232" t="s">
        <v>480</v>
      </c>
      <c r="AC12" s="232" t="s">
        <v>160</v>
      </c>
      <c r="AD12" s="232" t="s">
        <v>462</v>
      </c>
      <c r="AE12" s="232" t="s">
        <v>157</v>
      </c>
      <c r="AF12" s="232" t="s">
        <v>140</v>
      </c>
      <c r="AG12" s="232" t="s">
        <v>430</v>
      </c>
      <c r="AH12" s="232" t="s">
        <v>463</v>
      </c>
      <c r="AJ12" s="232" t="s">
        <v>464</v>
      </c>
      <c r="AK12" s="232">
        <v>0.97</v>
      </c>
      <c r="AL12" s="232" t="s">
        <v>540</v>
      </c>
      <c r="AM12" s="232">
        <v>1</v>
      </c>
    </row>
    <row r="13" spans="2:39">
      <c r="F13" s="232" t="s">
        <v>172</v>
      </c>
      <c r="G13" s="232" t="s">
        <v>378</v>
      </c>
      <c r="I13" s="232">
        <v>1.149</v>
      </c>
      <c r="N13" s="232">
        <v>4.8425000000000002</v>
      </c>
      <c r="O13" s="232">
        <v>0.23244000000000001</v>
      </c>
      <c r="P13" s="232">
        <v>2.0694444444444402</v>
      </c>
      <c r="R13" s="232">
        <v>0.97</v>
      </c>
      <c r="T13" s="232">
        <v>25</v>
      </c>
      <c r="U13" s="232">
        <v>1</v>
      </c>
      <c r="V13" s="232">
        <v>49</v>
      </c>
      <c r="W13" s="232">
        <v>8</v>
      </c>
      <c r="X13" s="232">
        <v>3</v>
      </c>
      <c r="Y13" s="232">
        <v>5.3999999999999799</v>
      </c>
      <c r="Z13" s="232">
        <v>0.3</v>
      </c>
      <c r="AA13" s="232">
        <v>28</v>
      </c>
      <c r="AB13" s="232" t="s">
        <v>480</v>
      </c>
      <c r="AC13" s="232" t="s">
        <v>160</v>
      </c>
      <c r="AD13" s="232" t="s">
        <v>462</v>
      </c>
      <c r="AE13" s="232" t="s">
        <v>157</v>
      </c>
      <c r="AF13" s="232" t="s">
        <v>140</v>
      </c>
      <c r="AG13" s="232" t="s">
        <v>430</v>
      </c>
      <c r="AH13" s="232" t="s">
        <v>463</v>
      </c>
      <c r="AJ13" s="232" t="s">
        <v>464</v>
      </c>
      <c r="AK13" s="232">
        <v>0.97</v>
      </c>
      <c r="AL13" s="232" t="s">
        <v>540</v>
      </c>
      <c r="AM13" s="232">
        <v>1</v>
      </c>
    </row>
    <row r="14" spans="2:39">
      <c r="F14" s="232" t="s">
        <v>172</v>
      </c>
      <c r="G14" s="232" t="s">
        <v>379</v>
      </c>
      <c r="I14" s="232">
        <v>1.149</v>
      </c>
      <c r="N14" s="232">
        <v>4.3955000000000002</v>
      </c>
      <c r="O14" s="232">
        <v>0.21828500000000001</v>
      </c>
      <c r="P14" s="232">
        <v>2.0694444444444402</v>
      </c>
      <c r="R14" s="232">
        <v>0.97</v>
      </c>
      <c r="T14" s="232">
        <v>25</v>
      </c>
      <c r="U14" s="232">
        <v>1</v>
      </c>
      <c r="V14" s="232">
        <v>41</v>
      </c>
      <c r="W14" s="232">
        <v>4</v>
      </c>
      <c r="X14" s="232">
        <v>1</v>
      </c>
      <c r="Y14" s="232">
        <v>5.3999999999999799</v>
      </c>
      <c r="Z14" s="232">
        <v>0.3</v>
      </c>
      <c r="AA14" s="232">
        <v>28</v>
      </c>
      <c r="AB14" s="232" t="s">
        <v>480</v>
      </c>
      <c r="AC14" s="232" t="s">
        <v>160</v>
      </c>
      <c r="AD14" s="232" t="s">
        <v>462</v>
      </c>
      <c r="AE14" s="232" t="s">
        <v>157</v>
      </c>
      <c r="AF14" s="232" t="s">
        <v>140</v>
      </c>
      <c r="AG14" s="232" t="s">
        <v>430</v>
      </c>
      <c r="AH14" s="232" t="s">
        <v>463</v>
      </c>
      <c r="AJ14" s="232" t="s">
        <v>464</v>
      </c>
      <c r="AK14" s="232">
        <v>0.97</v>
      </c>
      <c r="AL14" s="232" t="s">
        <v>540</v>
      </c>
      <c r="AM14" s="232">
        <v>1</v>
      </c>
    </row>
    <row r="15" spans="2:39">
      <c r="B15" s="232" t="s">
        <v>555</v>
      </c>
      <c r="C15" s="232" t="s">
        <v>491</v>
      </c>
      <c r="D15" s="232" t="s">
        <v>33</v>
      </c>
      <c r="E15" s="232" t="s">
        <v>34</v>
      </c>
      <c r="F15" s="232" t="s">
        <v>172</v>
      </c>
      <c r="G15" s="232" t="s">
        <v>369</v>
      </c>
      <c r="H15" s="232">
        <v>2020</v>
      </c>
      <c r="I15" s="232">
        <v>1.0009999999999999</v>
      </c>
      <c r="N15" s="232">
        <v>5.5129999999999999</v>
      </c>
      <c r="O15" s="232">
        <v>0.25330000000000003</v>
      </c>
      <c r="P15" s="232">
        <v>1.0347222222222201</v>
      </c>
      <c r="Q15" s="232">
        <v>3.1536000000000002E-2</v>
      </c>
      <c r="R15" s="232">
        <v>0.97</v>
      </c>
      <c r="S15" s="232">
        <v>1</v>
      </c>
      <c r="T15" s="232">
        <v>25</v>
      </c>
      <c r="U15" s="232">
        <v>1</v>
      </c>
      <c r="V15" s="232">
        <v>90</v>
      </c>
      <c r="X15" s="232">
        <v>1</v>
      </c>
      <c r="Y15" s="232">
        <v>4.5900000000000301</v>
      </c>
      <c r="Z15" s="232">
        <v>2</v>
      </c>
      <c r="AA15" s="232">
        <v>29</v>
      </c>
      <c r="AB15" s="232" t="s">
        <v>492</v>
      </c>
      <c r="AC15" s="232" t="s">
        <v>160</v>
      </c>
      <c r="AD15" s="232" t="s">
        <v>462</v>
      </c>
      <c r="AE15" s="232" t="s">
        <v>153</v>
      </c>
      <c r="AF15" s="232" t="s">
        <v>139</v>
      </c>
      <c r="AG15" s="232" t="s">
        <v>430</v>
      </c>
      <c r="AH15" s="232" t="s">
        <v>463</v>
      </c>
      <c r="AJ15" s="232" t="s">
        <v>464</v>
      </c>
      <c r="AK15" s="232">
        <v>0.97</v>
      </c>
      <c r="AL15" s="232" t="s">
        <v>540</v>
      </c>
      <c r="AM15" s="232">
        <v>1</v>
      </c>
    </row>
    <row r="16" spans="2:39">
      <c r="F16" s="232" t="s">
        <v>172</v>
      </c>
      <c r="G16" s="232" t="s">
        <v>377</v>
      </c>
      <c r="I16" s="232">
        <v>1.0009999999999999</v>
      </c>
      <c r="N16" s="232">
        <v>5.3639999999999999</v>
      </c>
      <c r="O16" s="232">
        <v>0.24585000000000001</v>
      </c>
      <c r="P16" s="232">
        <v>1.0347222222222201</v>
      </c>
      <c r="R16" s="232">
        <v>0.97</v>
      </c>
      <c r="T16" s="232">
        <v>25</v>
      </c>
      <c r="U16" s="232">
        <v>1</v>
      </c>
      <c r="V16" s="232">
        <v>54</v>
      </c>
      <c r="X16" s="232">
        <v>1</v>
      </c>
      <c r="Y16" s="232">
        <v>4.5900000000000301</v>
      </c>
      <c r="Z16" s="232">
        <v>0.3</v>
      </c>
      <c r="AA16" s="232">
        <v>29</v>
      </c>
      <c r="AB16" s="232" t="s">
        <v>492</v>
      </c>
      <c r="AC16" s="232" t="s">
        <v>160</v>
      </c>
      <c r="AD16" s="232" t="s">
        <v>462</v>
      </c>
      <c r="AE16" s="232" t="s">
        <v>153</v>
      </c>
      <c r="AF16" s="232" t="s">
        <v>139</v>
      </c>
      <c r="AG16" s="232" t="s">
        <v>430</v>
      </c>
      <c r="AH16" s="232" t="s">
        <v>463</v>
      </c>
      <c r="AJ16" s="232" t="s">
        <v>464</v>
      </c>
      <c r="AK16" s="232">
        <v>0.97</v>
      </c>
      <c r="AL16" s="232" t="s">
        <v>540</v>
      </c>
      <c r="AM16" s="232">
        <v>1</v>
      </c>
    </row>
    <row r="17" spans="2:39">
      <c r="F17" s="232" t="s">
        <v>172</v>
      </c>
      <c r="G17" s="232" t="s">
        <v>378</v>
      </c>
      <c r="I17" s="232">
        <v>1.0009999999999999</v>
      </c>
      <c r="N17" s="232">
        <v>5.1405000000000003</v>
      </c>
      <c r="O17" s="232">
        <v>0.233185</v>
      </c>
      <c r="P17" s="232">
        <v>1.0347222222222201</v>
      </c>
      <c r="R17" s="232">
        <v>0.97</v>
      </c>
      <c r="T17" s="232">
        <v>25</v>
      </c>
      <c r="U17" s="232">
        <v>1</v>
      </c>
      <c r="V17" s="232">
        <v>42</v>
      </c>
      <c r="X17" s="232">
        <v>1</v>
      </c>
      <c r="Y17" s="232">
        <v>4.5900000000000301</v>
      </c>
      <c r="Z17" s="232">
        <v>0.3</v>
      </c>
      <c r="AA17" s="232">
        <v>29</v>
      </c>
      <c r="AB17" s="232" t="s">
        <v>492</v>
      </c>
      <c r="AC17" s="232" t="s">
        <v>160</v>
      </c>
      <c r="AD17" s="232" t="s">
        <v>462</v>
      </c>
      <c r="AE17" s="232" t="s">
        <v>153</v>
      </c>
      <c r="AF17" s="232" t="s">
        <v>139</v>
      </c>
      <c r="AG17" s="232" t="s">
        <v>430</v>
      </c>
      <c r="AH17" s="232" t="s">
        <v>463</v>
      </c>
      <c r="AJ17" s="232" t="s">
        <v>464</v>
      </c>
      <c r="AK17" s="232">
        <v>0.97</v>
      </c>
      <c r="AL17" s="232" t="s">
        <v>540</v>
      </c>
      <c r="AM17" s="232">
        <v>1</v>
      </c>
    </row>
    <row r="18" spans="2:39">
      <c r="F18" s="232" t="s">
        <v>172</v>
      </c>
      <c r="G18" s="232" t="s">
        <v>379</v>
      </c>
      <c r="I18" s="232">
        <v>1.0009999999999999</v>
      </c>
      <c r="N18" s="232">
        <v>4.9915000000000003</v>
      </c>
      <c r="O18" s="232">
        <v>0.21754000000000001</v>
      </c>
      <c r="P18" s="232">
        <v>1.0347222222222201</v>
      </c>
      <c r="R18" s="232">
        <v>0.97</v>
      </c>
      <c r="T18" s="232">
        <v>25</v>
      </c>
      <c r="U18" s="232">
        <v>1</v>
      </c>
      <c r="V18" s="232">
        <v>35</v>
      </c>
      <c r="X18" s="232">
        <v>1</v>
      </c>
      <c r="Y18" s="232">
        <v>4.5900000000000301</v>
      </c>
      <c r="Z18" s="232">
        <v>0.3</v>
      </c>
      <c r="AA18" s="232">
        <v>29</v>
      </c>
      <c r="AB18" s="232" t="s">
        <v>492</v>
      </c>
      <c r="AC18" s="232" t="s">
        <v>160</v>
      </c>
      <c r="AD18" s="232" t="s">
        <v>462</v>
      </c>
      <c r="AE18" s="232" t="s">
        <v>153</v>
      </c>
      <c r="AF18" s="232" t="s">
        <v>139</v>
      </c>
      <c r="AG18" s="232" t="s">
        <v>430</v>
      </c>
      <c r="AH18" s="232" t="s">
        <v>463</v>
      </c>
      <c r="AJ18" s="232" t="s">
        <v>464</v>
      </c>
      <c r="AK18" s="232">
        <v>0.97</v>
      </c>
      <c r="AL18" s="232" t="s">
        <v>540</v>
      </c>
      <c r="AM18" s="232">
        <v>1</v>
      </c>
    </row>
    <row r="19" spans="2:39">
      <c r="B19" s="232" t="s">
        <v>562</v>
      </c>
      <c r="C19" s="232" t="s">
        <v>521</v>
      </c>
      <c r="D19" s="232" t="s">
        <v>28</v>
      </c>
      <c r="E19" s="232" t="s">
        <v>34</v>
      </c>
      <c r="F19" s="232" t="s">
        <v>172</v>
      </c>
      <c r="G19" s="232" t="s">
        <v>369</v>
      </c>
      <c r="H19" s="232">
        <v>2020</v>
      </c>
      <c r="I19" s="232">
        <v>0.98</v>
      </c>
      <c r="N19" s="232">
        <v>1.1174999999999999</v>
      </c>
      <c r="O19" s="232">
        <v>8.1949999999999992E-3</v>
      </c>
      <c r="P19" s="232">
        <v>1.6555555555555601</v>
      </c>
      <c r="Q19" s="232">
        <v>3.1536000000000002E-2</v>
      </c>
      <c r="R19" s="232">
        <v>0.99</v>
      </c>
      <c r="S19" s="232">
        <v>1</v>
      </c>
      <c r="T19" s="232">
        <v>20</v>
      </c>
      <c r="U19" s="232">
        <v>0.5</v>
      </c>
      <c r="AA19" s="232">
        <v>44</v>
      </c>
      <c r="AB19" s="232" t="s">
        <v>522</v>
      </c>
      <c r="AC19" s="232" t="s">
        <v>160</v>
      </c>
      <c r="AD19" s="232" t="s">
        <v>462</v>
      </c>
      <c r="AE19" s="232" t="s">
        <v>163</v>
      </c>
      <c r="AF19" s="232" t="s">
        <v>28</v>
      </c>
      <c r="AG19" s="232" t="s">
        <v>430</v>
      </c>
      <c r="AH19" s="232" t="s">
        <v>463</v>
      </c>
      <c r="AJ19" s="232" t="s">
        <v>464</v>
      </c>
      <c r="AK19" s="232">
        <v>0.99</v>
      </c>
      <c r="AL19" s="232" t="s">
        <v>540</v>
      </c>
      <c r="AM19" s="232">
        <v>1</v>
      </c>
    </row>
    <row r="20" spans="2:39">
      <c r="F20" s="232" t="s">
        <v>172</v>
      </c>
      <c r="G20" s="232" t="s">
        <v>377</v>
      </c>
      <c r="I20" s="232">
        <v>0.99</v>
      </c>
      <c r="N20" s="232">
        <v>1.1174999999999999</v>
      </c>
      <c r="O20" s="232">
        <v>7.9714999999999994E-3</v>
      </c>
      <c r="P20" s="232">
        <v>1.8625</v>
      </c>
      <c r="R20" s="232">
        <v>0.99</v>
      </c>
      <c r="T20" s="232">
        <v>20</v>
      </c>
      <c r="U20" s="232">
        <v>0.5</v>
      </c>
      <c r="AA20" s="232">
        <v>44</v>
      </c>
      <c r="AB20" s="232" t="s">
        <v>522</v>
      </c>
      <c r="AC20" s="232" t="s">
        <v>160</v>
      </c>
      <c r="AD20" s="232" t="s">
        <v>462</v>
      </c>
      <c r="AE20" s="232" t="s">
        <v>163</v>
      </c>
      <c r="AF20" s="232" t="s">
        <v>28</v>
      </c>
      <c r="AG20" s="232" t="s">
        <v>430</v>
      </c>
      <c r="AH20" s="232" t="s">
        <v>463</v>
      </c>
      <c r="AJ20" s="232" t="s">
        <v>464</v>
      </c>
      <c r="AK20" s="232">
        <v>0.99</v>
      </c>
      <c r="AL20" s="232" t="s">
        <v>540</v>
      </c>
      <c r="AM20" s="232">
        <v>1</v>
      </c>
    </row>
    <row r="21" spans="2:39">
      <c r="F21" s="232" t="s">
        <v>172</v>
      </c>
      <c r="G21" s="232" t="s">
        <v>378</v>
      </c>
      <c r="I21" s="232">
        <v>0.99</v>
      </c>
      <c r="N21" s="232">
        <v>1.0429999999999999</v>
      </c>
      <c r="O21" s="232">
        <v>7.5989999999999999E-3</v>
      </c>
      <c r="P21" s="232">
        <v>2.0694444444444402</v>
      </c>
      <c r="R21" s="232">
        <v>0.99</v>
      </c>
      <c r="T21" s="232">
        <v>20</v>
      </c>
      <c r="U21" s="232">
        <v>0.5</v>
      </c>
      <c r="AA21" s="232">
        <v>44</v>
      </c>
      <c r="AB21" s="232" t="s">
        <v>522</v>
      </c>
      <c r="AC21" s="232" t="s">
        <v>160</v>
      </c>
      <c r="AD21" s="232" t="s">
        <v>462</v>
      </c>
      <c r="AE21" s="232" t="s">
        <v>163</v>
      </c>
      <c r="AF21" s="232" t="s">
        <v>28</v>
      </c>
      <c r="AG21" s="232" t="s">
        <v>430</v>
      </c>
      <c r="AH21" s="232" t="s">
        <v>463</v>
      </c>
      <c r="AJ21" s="232" t="s">
        <v>464</v>
      </c>
      <c r="AK21" s="232">
        <v>0.99</v>
      </c>
      <c r="AL21" s="232" t="s">
        <v>540</v>
      </c>
      <c r="AM21" s="232">
        <v>1</v>
      </c>
    </row>
    <row r="22" spans="2:39">
      <c r="F22" s="232" t="s">
        <v>172</v>
      </c>
      <c r="G22" s="232" t="s">
        <v>379</v>
      </c>
      <c r="I22" s="232">
        <v>0.99</v>
      </c>
      <c r="N22" s="232">
        <v>0.96850000000000003</v>
      </c>
      <c r="O22" s="232">
        <v>6.8539999999999998E-3</v>
      </c>
      <c r="P22" s="232">
        <v>2.0694444444444402</v>
      </c>
      <c r="R22" s="232">
        <v>0.99</v>
      </c>
      <c r="T22" s="232">
        <v>20</v>
      </c>
      <c r="U22" s="232">
        <v>0.5</v>
      </c>
      <c r="AA22" s="232">
        <v>44</v>
      </c>
      <c r="AB22" s="232" t="s">
        <v>522</v>
      </c>
      <c r="AC22" s="232" t="s">
        <v>160</v>
      </c>
      <c r="AD22" s="232" t="s">
        <v>462</v>
      </c>
      <c r="AE22" s="232" t="s">
        <v>163</v>
      </c>
      <c r="AF22" s="232" t="s">
        <v>28</v>
      </c>
      <c r="AG22" s="232" t="s">
        <v>430</v>
      </c>
      <c r="AH22" s="232" t="s">
        <v>463</v>
      </c>
      <c r="AJ22" s="232" t="s">
        <v>464</v>
      </c>
      <c r="AK22" s="232">
        <v>0.99</v>
      </c>
      <c r="AL22" s="232" t="s">
        <v>540</v>
      </c>
      <c r="AM22" s="232">
        <v>1</v>
      </c>
    </row>
    <row r="23" spans="2:39">
      <c r="B23" s="232" t="s">
        <v>563</v>
      </c>
      <c r="C23" s="232" t="s">
        <v>524</v>
      </c>
      <c r="D23" s="232" t="s">
        <v>345</v>
      </c>
      <c r="E23" s="232" t="s">
        <v>34</v>
      </c>
      <c r="F23" s="232" t="s">
        <v>172</v>
      </c>
      <c r="G23" s="232" t="s">
        <v>369</v>
      </c>
      <c r="H23" s="232">
        <v>2020</v>
      </c>
      <c r="I23" s="232">
        <v>1.03</v>
      </c>
      <c r="N23" s="232">
        <v>0.44700000000000001</v>
      </c>
      <c r="O23" s="232">
        <v>1.49E-2</v>
      </c>
      <c r="P23" s="232">
        <v>2.2763888888888899</v>
      </c>
      <c r="Q23" s="232">
        <v>3.1536000000000002E-2</v>
      </c>
      <c r="R23" s="232">
        <v>0.99</v>
      </c>
      <c r="S23" s="232">
        <v>1</v>
      </c>
      <c r="T23" s="232">
        <v>25</v>
      </c>
      <c r="U23" s="232">
        <v>0.5</v>
      </c>
      <c r="V23" s="232">
        <v>10</v>
      </c>
      <c r="W23" s="232">
        <v>3</v>
      </c>
      <c r="X23" s="232">
        <v>1</v>
      </c>
      <c r="Y23" s="232">
        <v>0.3</v>
      </c>
      <c r="AA23" s="232">
        <v>45</v>
      </c>
      <c r="AB23" s="232" t="s">
        <v>525</v>
      </c>
      <c r="AC23" s="232" t="s">
        <v>160</v>
      </c>
      <c r="AD23" s="232" t="s">
        <v>462</v>
      </c>
      <c r="AE23" s="232" t="s">
        <v>412</v>
      </c>
      <c r="AF23" s="232" t="s">
        <v>137</v>
      </c>
      <c r="AG23" s="232" t="s">
        <v>430</v>
      </c>
      <c r="AH23" s="232" t="s">
        <v>463</v>
      </c>
      <c r="AJ23" s="232" t="s">
        <v>464</v>
      </c>
      <c r="AK23" s="232">
        <v>0.99</v>
      </c>
      <c r="AL23" s="232" t="s">
        <v>540</v>
      </c>
      <c r="AM23" s="232">
        <v>1</v>
      </c>
    </row>
    <row r="24" spans="2:39">
      <c r="F24" s="232" t="s">
        <v>172</v>
      </c>
      <c r="G24" s="232" t="s">
        <v>377</v>
      </c>
      <c r="I24" s="232">
        <v>1.03</v>
      </c>
      <c r="N24" s="232">
        <v>0.44700000000000001</v>
      </c>
      <c r="O24" s="232">
        <v>1.45275E-2</v>
      </c>
      <c r="P24" s="232">
        <v>2.2763888888888899</v>
      </c>
      <c r="R24" s="232">
        <v>0.99</v>
      </c>
      <c r="T24" s="232">
        <v>25</v>
      </c>
      <c r="U24" s="232">
        <v>0.5</v>
      </c>
      <c r="V24" s="232">
        <v>9</v>
      </c>
      <c r="W24" s="232">
        <v>3</v>
      </c>
      <c r="X24" s="232">
        <v>1</v>
      </c>
      <c r="Y24" s="232">
        <v>0.3</v>
      </c>
      <c r="AA24" s="232">
        <v>45</v>
      </c>
      <c r="AB24" s="232" t="s">
        <v>525</v>
      </c>
      <c r="AC24" s="232" t="s">
        <v>160</v>
      </c>
      <c r="AD24" s="232" t="s">
        <v>462</v>
      </c>
      <c r="AE24" s="232" t="s">
        <v>412</v>
      </c>
      <c r="AF24" s="232" t="s">
        <v>137</v>
      </c>
      <c r="AG24" s="232" t="s">
        <v>430</v>
      </c>
      <c r="AH24" s="232" t="s">
        <v>463</v>
      </c>
      <c r="AJ24" s="232" t="s">
        <v>464</v>
      </c>
      <c r="AK24" s="232">
        <v>0.99</v>
      </c>
      <c r="AL24" s="232" t="s">
        <v>540</v>
      </c>
      <c r="AM24" s="232">
        <v>1</v>
      </c>
    </row>
    <row r="25" spans="2:39">
      <c r="F25" s="232" t="s">
        <v>172</v>
      </c>
      <c r="G25" s="232" t="s">
        <v>378</v>
      </c>
      <c r="I25" s="232">
        <v>1.04</v>
      </c>
      <c r="N25" s="232">
        <v>0.3725</v>
      </c>
      <c r="O25" s="232">
        <v>1.4154999999999999E-2</v>
      </c>
      <c r="P25" s="232">
        <v>2.0694444444444402</v>
      </c>
      <c r="R25" s="232">
        <v>0.99</v>
      </c>
      <c r="T25" s="232">
        <v>25</v>
      </c>
      <c r="U25" s="232">
        <v>0.5</v>
      </c>
      <c r="V25" s="232">
        <v>7</v>
      </c>
      <c r="W25" s="232">
        <v>2</v>
      </c>
      <c r="X25" s="232">
        <v>1</v>
      </c>
      <c r="Y25" s="232">
        <v>0.3</v>
      </c>
      <c r="AA25" s="232">
        <v>45</v>
      </c>
      <c r="AB25" s="232" t="s">
        <v>525</v>
      </c>
      <c r="AC25" s="232" t="s">
        <v>160</v>
      </c>
      <c r="AD25" s="232" t="s">
        <v>462</v>
      </c>
      <c r="AE25" s="232" t="s">
        <v>412</v>
      </c>
      <c r="AF25" s="232" t="s">
        <v>137</v>
      </c>
      <c r="AG25" s="232" t="s">
        <v>430</v>
      </c>
      <c r="AH25" s="232" t="s">
        <v>463</v>
      </c>
      <c r="AJ25" s="232" t="s">
        <v>464</v>
      </c>
      <c r="AK25" s="232">
        <v>0.99</v>
      </c>
      <c r="AL25" s="232" t="s">
        <v>540</v>
      </c>
      <c r="AM25" s="232">
        <v>1</v>
      </c>
    </row>
    <row r="26" spans="2:39">
      <c r="F26" s="232" t="s">
        <v>172</v>
      </c>
      <c r="G26" s="232" t="s">
        <v>379</v>
      </c>
      <c r="I26" s="232">
        <v>1.04</v>
      </c>
      <c r="N26" s="232">
        <v>0.3725</v>
      </c>
      <c r="O26" s="232">
        <v>1.2664999999999999E-2</v>
      </c>
      <c r="P26" s="232">
        <v>2.0694444444444402</v>
      </c>
      <c r="R26" s="232">
        <v>0.99</v>
      </c>
      <c r="T26" s="232">
        <v>25</v>
      </c>
      <c r="U26" s="232">
        <v>0.5</v>
      </c>
      <c r="V26" s="232">
        <v>6</v>
      </c>
      <c r="W26" s="232">
        <v>2</v>
      </c>
      <c r="X26" s="232">
        <v>1</v>
      </c>
      <c r="Y26" s="232">
        <v>0.3</v>
      </c>
      <c r="AA26" s="232">
        <v>45</v>
      </c>
      <c r="AB26" s="232" t="s">
        <v>525</v>
      </c>
      <c r="AC26" s="232" t="s">
        <v>160</v>
      </c>
      <c r="AD26" s="232" t="s">
        <v>462</v>
      </c>
      <c r="AE26" s="232" t="s">
        <v>412</v>
      </c>
      <c r="AF26" s="232" t="s">
        <v>137</v>
      </c>
      <c r="AG26" s="232" t="s">
        <v>430</v>
      </c>
      <c r="AH26" s="232" t="s">
        <v>463</v>
      </c>
      <c r="AJ26" s="232" t="s">
        <v>464</v>
      </c>
      <c r="AK26" s="232">
        <v>0.99</v>
      </c>
      <c r="AL26" s="232" t="s">
        <v>540</v>
      </c>
      <c r="AM26" s="232">
        <v>1</v>
      </c>
    </row>
    <row r="27" spans="2:39">
      <c r="B27" s="232" t="s">
        <v>539</v>
      </c>
      <c r="C27" s="232" t="s">
        <v>428</v>
      </c>
      <c r="D27" s="232" t="s">
        <v>345</v>
      </c>
      <c r="E27" s="232" t="s">
        <v>28</v>
      </c>
      <c r="F27" s="232" t="s">
        <v>172</v>
      </c>
      <c r="G27" s="232" t="s">
        <v>369</v>
      </c>
      <c r="H27" s="232">
        <v>2020</v>
      </c>
      <c r="I27" s="232">
        <v>0.28000000000000003</v>
      </c>
      <c r="L27" s="232">
        <v>1.6666666666666701</v>
      </c>
      <c r="N27" s="232">
        <v>8.94</v>
      </c>
      <c r="P27" s="232">
        <v>31.0416666666667</v>
      </c>
      <c r="Q27" s="232">
        <v>3.1536000000000002E-2</v>
      </c>
      <c r="R27" s="232">
        <v>0.95</v>
      </c>
      <c r="S27" s="232">
        <v>1</v>
      </c>
      <c r="T27" s="232">
        <v>15</v>
      </c>
      <c r="U27" s="232">
        <v>0.5</v>
      </c>
      <c r="V27" s="232">
        <v>10</v>
      </c>
      <c r="W27" s="232">
        <v>6</v>
      </c>
      <c r="Y27" s="232">
        <v>270</v>
      </c>
      <c r="AA27" s="232">
        <v>9</v>
      </c>
      <c r="AB27" s="232" t="s">
        <v>429</v>
      </c>
      <c r="AC27" s="232" t="s">
        <v>64</v>
      </c>
      <c r="AD27" s="232" t="s">
        <v>422</v>
      </c>
      <c r="AE27" s="232" t="s">
        <v>412</v>
      </c>
      <c r="AF27" s="232" t="s">
        <v>137</v>
      </c>
      <c r="AG27" s="232" t="s">
        <v>430</v>
      </c>
      <c r="AH27" s="232" t="s">
        <v>424</v>
      </c>
      <c r="AJ27" s="232" t="s">
        <v>431</v>
      </c>
      <c r="AK27" s="232">
        <v>0.95</v>
      </c>
      <c r="AL27" s="232" t="s">
        <v>540</v>
      </c>
      <c r="AM27" s="232">
        <v>1</v>
      </c>
    </row>
    <row r="28" spans="2:39">
      <c r="E28" s="232" t="s">
        <v>34</v>
      </c>
      <c r="F28" s="232" t="s">
        <v>172</v>
      </c>
      <c r="G28" s="232" t="s">
        <v>377</v>
      </c>
      <c r="I28" s="232">
        <v>0.28000000000000003</v>
      </c>
      <c r="L28" s="232">
        <v>1.6666666666666701</v>
      </c>
      <c r="N28" s="232">
        <v>8.94</v>
      </c>
      <c r="P28" s="232">
        <v>31.0416666666667</v>
      </c>
      <c r="R28" s="232">
        <v>0.95</v>
      </c>
      <c r="T28" s="232">
        <v>15</v>
      </c>
      <c r="U28" s="232">
        <v>0.5</v>
      </c>
      <c r="V28" s="232">
        <v>10</v>
      </c>
      <c r="W28" s="232">
        <v>6</v>
      </c>
      <c r="Y28" s="232">
        <v>270</v>
      </c>
      <c r="AA28" s="232">
        <v>9</v>
      </c>
      <c r="AB28" s="232" t="s">
        <v>429</v>
      </c>
      <c r="AC28" s="232" t="s">
        <v>64</v>
      </c>
      <c r="AD28" s="232" t="s">
        <v>422</v>
      </c>
      <c r="AE28" s="232" t="s">
        <v>412</v>
      </c>
      <c r="AF28" s="232" t="s">
        <v>137</v>
      </c>
      <c r="AG28" s="232" t="s">
        <v>430</v>
      </c>
      <c r="AH28" s="232" t="s">
        <v>424</v>
      </c>
      <c r="AJ28" s="232" t="s">
        <v>431</v>
      </c>
      <c r="AK28" s="232">
        <v>0.95</v>
      </c>
      <c r="AL28" s="232" t="s">
        <v>540</v>
      </c>
      <c r="AM28" s="232">
        <v>1</v>
      </c>
    </row>
    <row r="29" spans="2:39">
      <c r="F29" s="232" t="s">
        <v>172</v>
      </c>
      <c r="G29" s="232" t="s">
        <v>378</v>
      </c>
      <c r="I29" s="232">
        <v>0.28000000000000003</v>
      </c>
      <c r="L29" s="232">
        <v>1.6666666666666701</v>
      </c>
      <c r="N29" s="232">
        <v>8.1950000000000003</v>
      </c>
      <c r="P29" s="232">
        <v>28.9722222222222</v>
      </c>
      <c r="R29" s="232">
        <v>0.95</v>
      </c>
      <c r="T29" s="232">
        <v>15</v>
      </c>
      <c r="U29" s="232">
        <v>0.5</v>
      </c>
      <c r="V29" s="232">
        <v>10</v>
      </c>
      <c r="W29" s="232">
        <v>6</v>
      </c>
      <c r="Y29" s="232">
        <v>270</v>
      </c>
      <c r="AA29" s="232">
        <v>9</v>
      </c>
      <c r="AB29" s="232" t="s">
        <v>429</v>
      </c>
      <c r="AC29" s="232" t="s">
        <v>64</v>
      </c>
      <c r="AD29" s="232" t="s">
        <v>422</v>
      </c>
      <c r="AE29" s="232" t="s">
        <v>412</v>
      </c>
      <c r="AF29" s="232" t="s">
        <v>137</v>
      </c>
      <c r="AG29" s="232" t="s">
        <v>430</v>
      </c>
      <c r="AH29" s="232" t="s">
        <v>424</v>
      </c>
      <c r="AJ29" s="232" t="s">
        <v>431</v>
      </c>
      <c r="AK29" s="232">
        <v>0.95</v>
      </c>
      <c r="AL29" s="232" t="s">
        <v>540</v>
      </c>
      <c r="AM29" s="232">
        <v>1</v>
      </c>
    </row>
    <row r="30" spans="2:39">
      <c r="F30" s="232" t="s">
        <v>172</v>
      </c>
      <c r="G30" s="232" t="s">
        <v>379</v>
      </c>
      <c r="I30" s="232">
        <v>0.28000000000000003</v>
      </c>
      <c r="L30" s="232">
        <v>1.6666666666666701</v>
      </c>
      <c r="N30" s="232">
        <v>7.45</v>
      </c>
      <c r="P30" s="232">
        <v>26.9027777777778</v>
      </c>
      <c r="R30" s="232">
        <v>0.95</v>
      </c>
      <c r="T30" s="232">
        <v>15</v>
      </c>
      <c r="U30" s="232">
        <v>0.5</v>
      </c>
      <c r="V30" s="232">
        <v>10</v>
      </c>
      <c r="W30" s="232">
        <v>6</v>
      </c>
      <c r="Y30" s="232">
        <v>270</v>
      </c>
      <c r="AA30" s="232">
        <v>9</v>
      </c>
      <c r="AB30" s="232" t="s">
        <v>429</v>
      </c>
      <c r="AC30" s="232" t="s">
        <v>64</v>
      </c>
      <c r="AD30" s="232" t="s">
        <v>422</v>
      </c>
      <c r="AE30" s="232" t="s">
        <v>412</v>
      </c>
      <c r="AF30" s="232" t="s">
        <v>137</v>
      </c>
      <c r="AG30" s="232" t="s">
        <v>430</v>
      </c>
      <c r="AH30" s="232" t="s">
        <v>424</v>
      </c>
      <c r="AJ30" s="232" t="s">
        <v>431</v>
      </c>
      <c r="AK30" s="232">
        <v>0.95</v>
      </c>
      <c r="AL30" s="232" t="s">
        <v>540</v>
      </c>
      <c r="AM30" s="232">
        <v>1</v>
      </c>
    </row>
    <row r="31" spans="2:39">
      <c r="B31" s="232" t="s">
        <v>541</v>
      </c>
      <c r="C31" s="232" t="s">
        <v>433</v>
      </c>
      <c r="D31" s="232" t="s">
        <v>345</v>
      </c>
      <c r="E31" s="232" t="s">
        <v>28</v>
      </c>
      <c r="F31" s="232" t="s">
        <v>172</v>
      </c>
      <c r="G31" s="232" t="s">
        <v>369</v>
      </c>
      <c r="H31" s="232">
        <v>2020</v>
      </c>
      <c r="I31" s="232">
        <v>0.34</v>
      </c>
      <c r="L31" s="232">
        <v>1.40845070422535</v>
      </c>
      <c r="N31" s="232">
        <v>5.5875000000000004</v>
      </c>
      <c r="O31" s="232">
        <v>0.14899999999999999</v>
      </c>
      <c r="P31" s="232">
        <v>11.3819444444444</v>
      </c>
      <c r="Q31" s="232">
        <v>3.1536000000000002E-2</v>
      </c>
      <c r="R31" s="232">
        <v>0.98</v>
      </c>
      <c r="S31" s="232">
        <v>1</v>
      </c>
      <c r="T31" s="232">
        <v>25</v>
      </c>
      <c r="U31" s="232">
        <v>1.5</v>
      </c>
      <c r="V31" s="232">
        <v>20</v>
      </c>
      <c r="W31" s="232">
        <v>1.5</v>
      </c>
      <c r="X31" s="232">
        <v>1</v>
      </c>
      <c r="Y31" s="232">
        <v>270</v>
      </c>
      <c r="AA31" s="232">
        <v>8</v>
      </c>
      <c r="AB31" s="232" t="s">
        <v>434</v>
      </c>
      <c r="AC31" s="232" t="s">
        <v>64</v>
      </c>
      <c r="AD31" s="232" t="s">
        <v>422</v>
      </c>
      <c r="AE31" s="232" t="s">
        <v>412</v>
      </c>
      <c r="AF31" s="232" t="s">
        <v>137</v>
      </c>
      <c r="AG31" s="232" t="s">
        <v>430</v>
      </c>
      <c r="AH31" s="232" t="s">
        <v>424</v>
      </c>
      <c r="AJ31" s="232" t="s">
        <v>431</v>
      </c>
      <c r="AK31" s="232">
        <v>0.98</v>
      </c>
      <c r="AL31" s="232" t="s">
        <v>540</v>
      </c>
      <c r="AM31" s="232">
        <v>2</v>
      </c>
    </row>
    <row r="32" spans="2:39">
      <c r="E32" s="232" t="s">
        <v>34</v>
      </c>
      <c r="F32" s="232" t="s">
        <v>172</v>
      </c>
      <c r="G32" s="232" t="s">
        <v>377</v>
      </c>
      <c r="I32" s="232">
        <v>0.35</v>
      </c>
      <c r="L32" s="232">
        <v>1.3698630136986301</v>
      </c>
      <c r="N32" s="232">
        <v>5.4385000000000003</v>
      </c>
      <c r="O32" s="232">
        <v>0.14527499999999999</v>
      </c>
      <c r="P32" s="232">
        <v>11.175000000000001</v>
      </c>
      <c r="R32" s="232">
        <v>0.98</v>
      </c>
      <c r="T32" s="232">
        <v>25</v>
      </c>
      <c r="U32" s="232">
        <v>1.5</v>
      </c>
      <c r="V32" s="232">
        <v>15</v>
      </c>
      <c r="W32" s="232">
        <v>1.5</v>
      </c>
      <c r="X32" s="232">
        <v>1</v>
      </c>
      <c r="Y32" s="232">
        <v>270</v>
      </c>
      <c r="AA32" s="232">
        <v>8</v>
      </c>
      <c r="AB32" s="232" t="s">
        <v>434</v>
      </c>
      <c r="AC32" s="232" t="s">
        <v>64</v>
      </c>
      <c r="AD32" s="232" t="s">
        <v>422</v>
      </c>
      <c r="AE32" s="232" t="s">
        <v>412</v>
      </c>
      <c r="AF32" s="232" t="s">
        <v>137</v>
      </c>
      <c r="AG32" s="232" t="s">
        <v>430</v>
      </c>
      <c r="AH32" s="232" t="s">
        <v>424</v>
      </c>
      <c r="AJ32" s="232" t="s">
        <v>431</v>
      </c>
      <c r="AK32" s="232">
        <v>0.98</v>
      </c>
      <c r="AL32" s="232" t="s">
        <v>540</v>
      </c>
      <c r="AM32" s="232">
        <v>2</v>
      </c>
    </row>
    <row r="33" spans="2:39">
      <c r="F33" s="232" t="s">
        <v>172</v>
      </c>
      <c r="G33" s="232" t="s">
        <v>378</v>
      </c>
      <c r="I33" s="232">
        <v>0.37</v>
      </c>
      <c r="L33" s="232">
        <v>1.25</v>
      </c>
      <c r="N33" s="232">
        <v>5.2149999999999999</v>
      </c>
      <c r="O33" s="232">
        <v>0.13857</v>
      </c>
      <c r="P33" s="232">
        <v>10.554166666666699</v>
      </c>
      <c r="R33" s="232">
        <v>0.98</v>
      </c>
      <c r="T33" s="232">
        <v>25</v>
      </c>
      <c r="U33" s="232">
        <v>1.5</v>
      </c>
      <c r="V33" s="232">
        <v>10</v>
      </c>
      <c r="W33" s="232">
        <v>1.5</v>
      </c>
      <c r="X33" s="232">
        <v>1</v>
      </c>
      <c r="Y33" s="232">
        <v>270</v>
      </c>
      <c r="AA33" s="232">
        <v>8</v>
      </c>
      <c r="AB33" s="232" t="s">
        <v>434</v>
      </c>
      <c r="AC33" s="232" t="s">
        <v>64</v>
      </c>
      <c r="AD33" s="232" t="s">
        <v>422</v>
      </c>
      <c r="AE33" s="232" t="s">
        <v>412</v>
      </c>
      <c r="AF33" s="232" t="s">
        <v>137</v>
      </c>
      <c r="AG33" s="232" t="s">
        <v>430</v>
      </c>
      <c r="AH33" s="232" t="s">
        <v>424</v>
      </c>
      <c r="AJ33" s="232" t="s">
        <v>431</v>
      </c>
      <c r="AK33" s="232">
        <v>0.98</v>
      </c>
      <c r="AL33" s="232" t="s">
        <v>540</v>
      </c>
      <c r="AM33" s="232">
        <v>2</v>
      </c>
    </row>
    <row r="34" spans="2:39">
      <c r="F34" s="232" t="s">
        <v>172</v>
      </c>
      <c r="G34" s="232" t="s">
        <v>379</v>
      </c>
      <c r="I34" s="232">
        <v>0.38</v>
      </c>
      <c r="L34" s="232">
        <v>1.25</v>
      </c>
      <c r="N34" s="232">
        <v>5.0659999999999998</v>
      </c>
      <c r="O34" s="232">
        <v>0.1341</v>
      </c>
      <c r="P34" s="232">
        <v>9.5194444444444404</v>
      </c>
      <c r="R34" s="232">
        <v>0.98</v>
      </c>
      <c r="T34" s="232">
        <v>25</v>
      </c>
      <c r="U34" s="232">
        <v>1.5</v>
      </c>
      <c r="V34" s="232">
        <v>10</v>
      </c>
      <c r="W34" s="232">
        <v>1.5</v>
      </c>
      <c r="X34" s="232">
        <v>1</v>
      </c>
      <c r="Y34" s="232">
        <v>270</v>
      </c>
      <c r="AA34" s="232">
        <v>8</v>
      </c>
      <c r="AB34" s="232" t="s">
        <v>434</v>
      </c>
      <c r="AC34" s="232" t="s">
        <v>64</v>
      </c>
      <c r="AD34" s="232" t="s">
        <v>422</v>
      </c>
      <c r="AE34" s="232" t="s">
        <v>412</v>
      </c>
      <c r="AF34" s="232" t="s">
        <v>137</v>
      </c>
      <c r="AG34" s="232" t="s">
        <v>430</v>
      </c>
      <c r="AH34" s="232" t="s">
        <v>424</v>
      </c>
      <c r="AJ34" s="232" t="s">
        <v>431</v>
      </c>
      <c r="AK34" s="232">
        <v>0.98</v>
      </c>
      <c r="AL34" s="232" t="s">
        <v>540</v>
      </c>
      <c r="AM34" s="232">
        <v>2</v>
      </c>
    </row>
    <row r="35" spans="2:39">
      <c r="B35" s="232" t="s">
        <v>542</v>
      </c>
      <c r="C35" s="232" t="s">
        <v>439</v>
      </c>
      <c r="D35" s="232" t="s">
        <v>345</v>
      </c>
      <c r="E35" s="232" t="s">
        <v>28</v>
      </c>
      <c r="F35" s="232" t="s">
        <v>172</v>
      </c>
      <c r="G35" s="232" t="s">
        <v>369</v>
      </c>
      <c r="H35" s="232">
        <v>2020</v>
      </c>
      <c r="I35" s="232">
        <v>0.47</v>
      </c>
      <c r="L35" s="232">
        <v>0.83333333333333304</v>
      </c>
      <c r="N35" s="232">
        <v>9.6850000000000005</v>
      </c>
      <c r="O35" s="232">
        <v>0.2235</v>
      </c>
      <c r="P35" s="232">
        <v>9.3125</v>
      </c>
      <c r="Q35" s="232">
        <v>3.1536000000000002E-2</v>
      </c>
      <c r="R35" s="232">
        <v>0.97</v>
      </c>
      <c r="S35" s="232">
        <v>1</v>
      </c>
      <c r="T35" s="232">
        <v>25</v>
      </c>
      <c r="U35" s="232">
        <v>2.5</v>
      </c>
      <c r="V35" s="232">
        <v>20</v>
      </c>
      <c r="W35" s="232">
        <v>1.5</v>
      </c>
      <c r="X35" s="232">
        <v>1</v>
      </c>
      <c r="Y35" s="232">
        <v>270</v>
      </c>
      <c r="AA35" s="232">
        <v>11</v>
      </c>
      <c r="AB35" s="232" t="s">
        <v>440</v>
      </c>
      <c r="AC35" s="232" t="s">
        <v>64</v>
      </c>
      <c r="AD35" s="232" t="s">
        <v>422</v>
      </c>
      <c r="AE35" s="232" t="s">
        <v>412</v>
      </c>
      <c r="AF35" s="232" t="s">
        <v>137</v>
      </c>
      <c r="AG35" s="232" t="s">
        <v>430</v>
      </c>
      <c r="AH35" s="232" t="s">
        <v>424</v>
      </c>
      <c r="AJ35" s="232" t="s">
        <v>431</v>
      </c>
      <c r="AK35" s="232">
        <v>0.97</v>
      </c>
      <c r="AL35" s="232" t="s">
        <v>540</v>
      </c>
      <c r="AM35" s="232">
        <v>3</v>
      </c>
    </row>
    <row r="36" spans="2:39">
      <c r="E36" s="232" t="s">
        <v>34</v>
      </c>
      <c r="F36" s="232" t="s">
        <v>172</v>
      </c>
      <c r="G36" s="232" t="s">
        <v>377</v>
      </c>
      <c r="I36" s="232">
        <v>0.48</v>
      </c>
      <c r="L36" s="232">
        <v>0.76923076923076905</v>
      </c>
      <c r="N36" s="232">
        <v>9.6850000000000005</v>
      </c>
      <c r="O36" s="232">
        <v>0.21828500000000001</v>
      </c>
      <c r="P36" s="232">
        <v>9.1055555555555596</v>
      </c>
      <c r="R36" s="232">
        <v>0.97</v>
      </c>
      <c r="T36" s="232">
        <v>25</v>
      </c>
      <c r="U36" s="232">
        <v>2</v>
      </c>
      <c r="V36" s="232">
        <v>15</v>
      </c>
      <c r="W36" s="232">
        <v>1.5</v>
      </c>
      <c r="X36" s="232">
        <v>1</v>
      </c>
      <c r="Y36" s="232">
        <v>270</v>
      </c>
      <c r="AA36" s="232">
        <v>11</v>
      </c>
      <c r="AB36" s="232" t="s">
        <v>440</v>
      </c>
      <c r="AC36" s="232" t="s">
        <v>64</v>
      </c>
      <c r="AD36" s="232" t="s">
        <v>422</v>
      </c>
      <c r="AE36" s="232" t="s">
        <v>412</v>
      </c>
      <c r="AF36" s="232" t="s">
        <v>137</v>
      </c>
      <c r="AG36" s="232" t="s">
        <v>430</v>
      </c>
      <c r="AH36" s="232" t="s">
        <v>424</v>
      </c>
      <c r="AJ36" s="232" t="s">
        <v>431</v>
      </c>
      <c r="AK36" s="232">
        <v>0.97</v>
      </c>
      <c r="AL36" s="232" t="s">
        <v>540</v>
      </c>
      <c r="AM36" s="232">
        <v>3</v>
      </c>
    </row>
    <row r="37" spans="2:39">
      <c r="F37" s="232" t="s">
        <v>172</v>
      </c>
      <c r="G37" s="232" t="s">
        <v>378</v>
      </c>
      <c r="I37" s="232">
        <v>0.5</v>
      </c>
      <c r="L37" s="232">
        <v>0.71428571428571397</v>
      </c>
      <c r="N37" s="232">
        <v>8.94</v>
      </c>
      <c r="O37" s="232">
        <v>0.20710999999999999</v>
      </c>
      <c r="P37" s="232">
        <v>8.69166666666667</v>
      </c>
      <c r="R37" s="232">
        <v>0.97</v>
      </c>
      <c r="T37" s="232">
        <v>25</v>
      </c>
      <c r="U37" s="232">
        <v>2</v>
      </c>
      <c r="V37" s="232">
        <v>10</v>
      </c>
      <c r="W37" s="232">
        <v>1.5</v>
      </c>
      <c r="X37" s="232">
        <v>1</v>
      </c>
      <c r="Y37" s="232">
        <v>270</v>
      </c>
      <c r="AA37" s="232">
        <v>11</v>
      </c>
      <c r="AB37" s="232" t="s">
        <v>440</v>
      </c>
      <c r="AC37" s="232" t="s">
        <v>64</v>
      </c>
      <c r="AD37" s="232" t="s">
        <v>422</v>
      </c>
      <c r="AE37" s="232" t="s">
        <v>412</v>
      </c>
      <c r="AF37" s="232" t="s">
        <v>137</v>
      </c>
      <c r="AG37" s="232" t="s">
        <v>430</v>
      </c>
      <c r="AH37" s="232" t="s">
        <v>424</v>
      </c>
      <c r="AJ37" s="232" t="s">
        <v>431</v>
      </c>
      <c r="AK37" s="232">
        <v>0.97</v>
      </c>
      <c r="AL37" s="232" t="s">
        <v>540</v>
      </c>
      <c r="AM37" s="232">
        <v>3</v>
      </c>
    </row>
    <row r="38" spans="2:39">
      <c r="F38" s="232" t="s">
        <v>172</v>
      </c>
      <c r="G38" s="232" t="s">
        <v>379</v>
      </c>
      <c r="I38" s="232">
        <v>0.52</v>
      </c>
      <c r="L38" s="232">
        <v>0.64516129032258096</v>
      </c>
      <c r="N38" s="232">
        <v>8.1950000000000003</v>
      </c>
      <c r="O38" s="232">
        <v>0.19370000000000001</v>
      </c>
      <c r="P38" s="232">
        <v>8.2777777777777803</v>
      </c>
      <c r="R38" s="232">
        <v>0.97</v>
      </c>
      <c r="T38" s="232">
        <v>25</v>
      </c>
      <c r="U38" s="232">
        <v>2</v>
      </c>
      <c r="V38" s="232">
        <v>8</v>
      </c>
      <c r="W38" s="232">
        <v>1.5</v>
      </c>
      <c r="X38" s="232">
        <v>1</v>
      </c>
      <c r="Y38" s="232">
        <v>270</v>
      </c>
      <c r="AA38" s="232">
        <v>11</v>
      </c>
      <c r="AB38" s="232" t="s">
        <v>440</v>
      </c>
      <c r="AC38" s="232" t="s">
        <v>64</v>
      </c>
      <c r="AD38" s="232" t="s">
        <v>422</v>
      </c>
      <c r="AE38" s="232" t="s">
        <v>412</v>
      </c>
      <c r="AF38" s="232" t="s">
        <v>137</v>
      </c>
      <c r="AG38" s="232" t="s">
        <v>430</v>
      </c>
      <c r="AH38" s="232" t="s">
        <v>424</v>
      </c>
      <c r="AJ38" s="232" t="s">
        <v>431</v>
      </c>
      <c r="AK38" s="232">
        <v>0.97</v>
      </c>
      <c r="AL38" s="232" t="s">
        <v>540</v>
      </c>
      <c r="AM38" s="232">
        <v>3</v>
      </c>
    </row>
    <row r="39" spans="2:39">
      <c r="B39" s="232" t="s">
        <v>543</v>
      </c>
      <c r="C39" s="232" t="s">
        <v>442</v>
      </c>
      <c r="D39" s="232" t="s">
        <v>345</v>
      </c>
      <c r="E39" s="232" t="s">
        <v>28</v>
      </c>
      <c r="F39" s="232" t="s">
        <v>172</v>
      </c>
      <c r="G39" s="232" t="s">
        <v>369</v>
      </c>
      <c r="H39" s="232">
        <v>2020</v>
      </c>
      <c r="I39" s="232">
        <v>0.55000000000000004</v>
      </c>
      <c r="L39" s="232">
        <v>0.58823529411764697</v>
      </c>
      <c r="M39" s="232">
        <v>0.15</v>
      </c>
      <c r="N39" s="232">
        <v>6.7050000000000001</v>
      </c>
      <c r="O39" s="232">
        <v>0.2235</v>
      </c>
      <c r="P39" s="232">
        <v>9.3125</v>
      </c>
      <c r="Q39" s="232">
        <v>3.1536000000000002E-2</v>
      </c>
      <c r="R39" s="232">
        <v>0.97</v>
      </c>
      <c r="S39" s="232">
        <v>1</v>
      </c>
      <c r="T39" s="232">
        <v>25</v>
      </c>
      <c r="U39" s="232">
        <v>2.5</v>
      </c>
      <c r="V39" s="232">
        <v>20</v>
      </c>
      <c r="W39" s="232">
        <v>1.5</v>
      </c>
      <c r="X39" s="232">
        <v>1</v>
      </c>
      <c r="Y39" s="232">
        <v>270</v>
      </c>
      <c r="AA39" s="232">
        <v>10</v>
      </c>
      <c r="AB39" s="232" t="s">
        <v>443</v>
      </c>
      <c r="AC39" s="232" t="s">
        <v>64</v>
      </c>
      <c r="AD39" s="232" t="s">
        <v>422</v>
      </c>
      <c r="AE39" s="232" t="s">
        <v>412</v>
      </c>
      <c r="AF39" s="232" t="s">
        <v>137</v>
      </c>
      <c r="AG39" s="232" t="s">
        <v>430</v>
      </c>
      <c r="AH39" s="232" t="s">
        <v>424</v>
      </c>
      <c r="AJ39" s="232" t="s">
        <v>425</v>
      </c>
      <c r="AK39" s="232">
        <v>0.97</v>
      </c>
      <c r="AL39" s="232" t="s">
        <v>540</v>
      </c>
      <c r="AM39" s="232">
        <v>1</v>
      </c>
    </row>
    <row r="40" spans="2:39">
      <c r="E40" s="232" t="s">
        <v>34</v>
      </c>
      <c r="F40" s="232" t="s">
        <v>172</v>
      </c>
      <c r="G40" s="232" t="s">
        <v>377</v>
      </c>
      <c r="I40" s="232">
        <v>0.56000000000000005</v>
      </c>
      <c r="L40" s="232">
        <v>0.55555555555555602</v>
      </c>
      <c r="M40" s="232">
        <v>0.15</v>
      </c>
      <c r="N40" s="232">
        <v>6.556</v>
      </c>
      <c r="O40" s="232">
        <v>0.21828500000000001</v>
      </c>
      <c r="P40" s="232">
        <v>9.1055555555555596</v>
      </c>
      <c r="R40" s="232">
        <v>0.97</v>
      </c>
      <c r="T40" s="232">
        <v>25</v>
      </c>
      <c r="U40" s="232">
        <v>2.5</v>
      </c>
      <c r="V40" s="232">
        <v>15</v>
      </c>
      <c r="W40" s="232">
        <v>1.5</v>
      </c>
      <c r="X40" s="232">
        <v>1</v>
      </c>
      <c r="Y40" s="232">
        <v>270</v>
      </c>
      <c r="AA40" s="232">
        <v>10</v>
      </c>
      <c r="AB40" s="232" t="s">
        <v>443</v>
      </c>
      <c r="AC40" s="232" t="s">
        <v>64</v>
      </c>
      <c r="AD40" s="232" t="s">
        <v>422</v>
      </c>
      <c r="AE40" s="232" t="s">
        <v>412</v>
      </c>
      <c r="AF40" s="232" t="s">
        <v>137</v>
      </c>
      <c r="AG40" s="232" t="s">
        <v>430</v>
      </c>
      <c r="AH40" s="232" t="s">
        <v>424</v>
      </c>
      <c r="AJ40" s="232" t="s">
        <v>425</v>
      </c>
      <c r="AK40" s="232">
        <v>0.97</v>
      </c>
      <c r="AL40" s="232" t="s">
        <v>540</v>
      </c>
      <c r="AM40" s="232">
        <v>1</v>
      </c>
    </row>
    <row r="41" spans="2:39">
      <c r="F41" s="232" t="s">
        <v>172</v>
      </c>
      <c r="G41" s="232" t="s">
        <v>378</v>
      </c>
      <c r="I41" s="232">
        <v>0.57999999999999996</v>
      </c>
      <c r="L41" s="232">
        <v>0.5</v>
      </c>
      <c r="M41" s="232">
        <v>0.15</v>
      </c>
      <c r="N41" s="232">
        <v>6.1835000000000004</v>
      </c>
      <c r="O41" s="232">
        <v>0.20710999999999999</v>
      </c>
      <c r="P41" s="232">
        <v>8.69166666666667</v>
      </c>
      <c r="R41" s="232">
        <v>0.97</v>
      </c>
      <c r="T41" s="232">
        <v>25</v>
      </c>
      <c r="U41" s="232">
        <v>2.5</v>
      </c>
      <c r="V41" s="232">
        <v>10</v>
      </c>
      <c r="W41" s="232">
        <v>1.5</v>
      </c>
      <c r="X41" s="232">
        <v>1</v>
      </c>
      <c r="Y41" s="232">
        <v>270</v>
      </c>
      <c r="AA41" s="232">
        <v>10</v>
      </c>
      <c r="AB41" s="232" t="s">
        <v>443</v>
      </c>
      <c r="AC41" s="232" t="s">
        <v>64</v>
      </c>
      <c r="AD41" s="232" t="s">
        <v>422</v>
      </c>
      <c r="AE41" s="232" t="s">
        <v>412</v>
      </c>
      <c r="AF41" s="232" t="s">
        <v>137</v>
      </c>
      <c r="AG41" s="232" t="s">
        <v>430</v>
      </c>
      <c r="AH41" s="232" t="s">
        <v>424</v>
      </c>
      <c r="AJ41" s="232" t="s">
        <v>425</v>
      </c>
      <c r="AK41" s="232">
        <v>0.97</v>
      </c>
      <c r="AL41" s="232" t="s">
        <v>540</v>
      </c>
      <c r="AM41" s="232">
        <v>1</v>
      </c>
    </row>
    <row r="42" spans="2:39">
      <c r="F42" s="232" t="s">
        <v>172</v>
      </c>
      <c r="G42" s="232" t="s">
        <v>379</v>
      </c>
      <c r="I42" s="232">
        <v>0.6</v>
      </c>
      <c r="L42" s="232">
        <v>0.45454545454545497</v>
      </c>
      <c r="M42" s="232">
        <v>0.15</v>
      </c>
      <c r="N42" s="232">
        <v>5.96</v>
      </c>
      <c r="O42" s="232">
        <v>0.19370000000000001</v>
      </c>
      <c r="P42" s="232">
        <v>8.2777777777777803</v>
      </c>
      <c r="R42" s="232">
        <v>0.97</v>
      </c>
      <c r="T42" s="232">
        <v>25</v>
      </c>
      <c r="U42" s="232">
        <v>2.5</v>
      </c>
      <c r="V42" s="232">
        <v>8</v>
      </c>
      <c r="W42" s="232">
        <v>1.5</v>
      </c>
      <c r="X42" s="232">
        <v>1</v>
      </c>
      <c r="Y42" s="232">
        <v>270</v>
      </c>
      <c r="AA42" s="232">
        <v>10</v>
      </c>
      <c r="AB42" s="232" t="s">
        <v>443</v>
      </c>
      <c r="AC42" s="232" t="s">
        <v>64</v>
      </c>
      <c r="AD42" s="232" t="s">
        <v>422</v>
      </c>
      <c r="AE42" s="232" t="s">
        <v>412</v>
      </c>
      <c r="AF42" s="232" t="s">
        <v>137</v>
      </c>
      <c r="AG42" s="232" t="s">
        <v>430</v>
      </c>
      <c r="AH42" s="232" t="s">
        <v>424</v>
      </c>
      <c r="AJ42" s="232" t="s">
        <v>425</v>
      </c>
      <c r="AK42" s="232">
        <v>0.97</v>
      </c>
      <c r="AL42" s="232" t="s">
        <v>540</v>
      </c>
      <c r="AM42" s="232">
        <v>1</v>
      </c>
    </row>
    <row r="43" spans="2:39">
      <c r="B43" s="232" t="s">
        <v>544</v>
      </c>
      <c r="C43" s="232" t="s">
        <v>445</v>
      </c>
      <c r="D43" s="232" t="s">
        <v>36</v>
      </c>
      <c r="E43" s="232" t="s">
        <v>28</v>
      </c>
      <c r="F43" s="232" t="s">
        <v>172</v>
      </c>
      <c r="G43" s="232" t="s">
        <v>369</v>
      </c>
      <c r="H43" s="232">
        <v>2020</v>
      </c>
      <c r="I43" s="232">
        <v>0.4</v>
      </c>
      <c r="L43" s="232">
        <v>1.2195121951219501</v>
      </c>
      <c r="N43" s="232">
        <v>7.45</v>
      </c>
      <c r="O43" s="232">
        <v>7.4499999999999997E-2</v>
      </c>
      <c r="P43" s="232">
        <v>16.5555555555556</v>
      </c>
      <c r="Q43" s="232">
        <v>3.1536000000000002E-2</v>
      </c>
      <c r="R43" s="232">
        <v>0.97</v>
      </c>
      <c r="S43" s="232">
        <v>1</v>
      </c>
      <c r="T43" s="232">
        <v>25</v>
      </c>
      <c r="U43" s="232">
        <v>1</v>
      </c>
      <c r="V43" s="232">
        <v>100</v>
      </c>
      <c r="W43" s="232">
        <v>300</v>
      </c>
      <c r="X43" s="232">
        <v>1</v>
      </c>
      <c r="AA43" s="232">
        <v>13</v>
      </c>
      <c r="AB43" s="232" t="s">
        <v>446</v>
      </c>
      <c r="AC43" s="232" t="s">
        <v>64</v>
      </c>
      <c r="AD43" s="232" t="s">
        <v>422</v>
      </c>
      <c r="AE43" s="232" t="s">
        <v>152</v>
      </c>
      <c r="AF43" s="232" t="s">
        <v>138</v>
      </c>
      <c r="AG43" s="232" t="s">
        <v>430</v>
      </c>
      <c r="AH43" s="232" t="s">
        <v>424</v>
      </c>
      <c r="AJ43" s="232" t="s">
        <v>431</v>
      </c>
      <c r="AK43" s="232">
        <v>0.97</v>
      </c>
      <c r="AL43" s="232" t="s">
        <v>540</v>
      </c>
      <c r="AM43" s="232">
        <v>1</v>
      </c>
    </row>
    <row r="44" spans="2:39">
      <c r="E44" s="232" t="s">
        <v>34</v>
      </c>
      <c r="F44" s="232" t="s">
        <v>172</v>
      </c>
      <c r="G44" s="232" t="s">
        <v>377</v>
      </c>
      <c r="I44" s="232">
        <v>0.41</v>
      </c>
      <c r="L44" s="232">
        <v>1.16279069767442</v>
      </c>
      <c r="N44" s="232">
        <v>7.0774999999999997</v>
      </c>
      <c r="O44" s="232">
        <v>7.2637499999999994E-2</v>
      </c>
      <c r="P44" s="232">
        <v>15.5208333333333</v>
      </c>
      <c r="R44" s="232">
        <v>0.97</v>
      </c>
      <c r="T44" s="232">
        <v>25</v>
      </c>
      <c r="U44" s="232">
        <v>1</v>
      </c>
      <c r="V44" s="232">
        <v>100</v>
      </c>
      <c r="W44" s="232">
        <v>300</v>
      </c>
      <c r="X44" s="232">
        <v>1</v>
      </c>
      <c r="AA44" s="232">
        <v>13</v>
      </c>
      <c r="AB44" s="232" t="s">
        <v>446</v>
      </c>
      <c r="AC44" s="232" t="s">
        <v>64</v>
      </c>
      <c r="AD44" s="232" t="s">
        <v>422</v>
      </c>
      <c r="AE44" s="232" t="s">
        <v>152</v>
      </c>
      <c r="AF44" s="232" t="s">
        <v>138</v>
      </c>
      <c r="AG44" s="232" t="s">
        <v>430</v>
      </c>
      <c r="AH44" s="232" t="s">
        <v>424</v>
      </c>
      <c r="AJ44" s="232" t="s">
        <v>431</v>
      </c>
      <c r="AK44" s="232">
        <v>0.97</v>
      </c>
      <c r="AL44" s="232" t="s">
        <v>540</v>
      </c>
      <c r="AM44" s="232">
        <v>1</v>
      </c>
    </row>
    <row r="45" spans="2:39">
      <c r="F45" s="232" t="s">
        <v>172</v>
      </c>
      <c r="G45" s="232" t="s">
        <v>378</v>
      </c>
      <c r="I45" s="232">
        <v>0.43</v>
      </c>
      <c r="L45" s="232">
        <v>1.0869565217391299</v>
      </c>
      <c r="N45" s="232">
        <v>6.7050000000000001</v>
      </c>
      <c r="O45" s="232">
        <v>6.9284999999999999E-2</v>
      </c>
      <c r="P45" s="232">
        <v>14.4861111111111</v>
      </c>
      <c r="R45" s="232">
        <v>0.97</v>
      </c>
      <c r="T45" s="232">
        <v>25</v>
      </c>
      <c r="U45" s="232">
        <v>1</v>
      </c>
      <c r="V45" s="232">
        <v>100</v>
      </c>
      <c r="W45" s="232">
        <v>300</v>
      </c>
      <c r="X45" s="232">
        <v>1</v>
      </c>
      <c r="AA45" s="232">
        <v>13</v>
      </c>
      <c r="AB45" s="232" t="s">
        <v>446</v>
      </c>
      <c r="AC45" s="232" t="s">
        <v>64</v>
      </c>
      <c r="AD45" s="232" t="s">
        <v>422</v>
      </c>
      <c r="AE45" s="232" t="s">
        <v>152</v>
      </c>
      <c r="AF45" s="232" t="s">
        <v>138</v>
      </c>
      <c r="AG45" s="232" t="s">
        <v>430</v>
      </c>
      <c r="AH45" s="232" t="s">
        <v>424</v>
      </c>
      <c r="AJ45" s="232" t="s">
        <v>431</v>
      </c>
      <c r="AK45" s="232">
        <v>0.97</v>
      </c>
      <c r="AL45" s="232" t="s">
        <v>540</v>
      </c>
      <c r="AM45" s="232">
        <v>1</v>
      </c>
    </row>
    <row r="46" spans="2:39">
      <c r="F46" s="232" t="s">
        <v>172</v>
      </c>
      <c r="G46" s="232" t="s">
        <v>379</v>
      </c>
      <c r="I46" s="232">
        <v>0.45</v>
      </c>
      <c r="L46" s="232">
        <v>1</v>
      </c>
      <c r="N46" s="232">
        <v>6.3324999999999996</v>
      </c>
      <c r="O46" s="232">
        <v>6.3325000000000006E-2</v>
      </c>
      <c r="P46" s="232">
        <v>12.4166666666667</v>
      </c>
      <c r="R46" s="232">
        <v>0.97</v>
      </c>
      <c r="T46" s="232">
        <v>25</v>
      </c>
      <c r="U46" s="232">
        <v>1</v>
      </c>
      <c r="V46" s="232">
        <v>100</v>
      </c>
      <c r="W46" s="232">
        <v>300</v>
      </c>
      <c r="X46" s="232">
        <v>1</v>
      </c>
      <c r="AA46" s="232">
        <v>13</v>
      </c>
      <c r="AB46" s="232" t="s">
        <v>446</v>
      </c>
      <c r="AC46" s="232" t="s">
        <v>64</v>
      </c>
      <c r="AD46" s="232" t="s">
        <v>422</v>
      </c>
      <c r="AE46" s="232" t="s">
        <v>152</v>
      </c>
      <c r="AF46" s="232" t="s">
        <v>138</v>
      </c>
      <c r="AG46" s="232" t="s">
        <v>430</v>
      </c>
      <c r="AH46" s="232" t="s">
        <v>424</v>
      </c>
      <c r="AJ46" s="232" t="s">
        <v>431</v>
      </c>
      <c r="AK46" s="232">
        <v>0.97</v>
      </c>
      <c r="AL46" s="232" t="s">
        <v>540</v>
      </c>
      <c r="AM46" s="232">
        <v>1</v>
      </c>
    </row>
    <row r="47" spans="2:39">
      <c r="B47" s="232" t="s">
        <v>545</v>
      </c>
      <c r="C47" s="232" t="s">
        <v>448</v>
      </c>
      <c r="D47" s="232" t="s">
        <v>345</v>
      </c>
      <c r="E47" s="232" t="s">
        <v>28</v>
      </c>
      <c r="F47" s="232" t="s">
        <v>172</v>
      </c>
      <c r="G47" s="232" t="s">
        <v>369</v>
      </c>
      <c r="H47" s="232">
        <v>2020</v>
      </c>
      <c r="I47" s="232">
        <v>0.44</v>
      </c>
      <c r="L47" s="232">
        <v>1.1111111111111101</v>
      </c>
      <c r="N47" s="232">
        <v>7.45</v>
      </c>
      <c r="O47" s="232">
        <v>7.4499999999999997E-2</v>
      </c>
      <c r="P47" s="232">
        <v>11.175000000000001</v>
      </c>
      <c r="Q47" s="232">
        <v>3.1536000000000002E-2</v>
      </c>
      <c r="R47" s="232">
        <v>0.97</v>
      </c>
      <c r="S47" s="232">
        <v>1</v>
      </c>
      <c r="T47" s="232">
        <v>25</v>
      </c>
      <c r="U47" s="232">
        <v>1</v>
      </c>
      <c r="V47" s="232">
        <v>75</v>
      </c>
      <c r="W47" s="232">
        <v>315</v>
      </c>
      <c r="X47" s="232">
        <v>0.6</v>
      </c>
      <c r="Y47" s="232">
        <v>270</v>
      </c>
      <c r="AA47" s="232">
        <v>12</v>
      </c>
      <c r="AB47" s="232" t="s">
        <v>449</v>
      </c>
      <c r="AC47" s="232" t="s">
        <v>64</v>
      </c>
      <c r="AD47" s="232" t="s">
        <v>422</v>
      </c>
      <c r="AE47" s="232" t="s">
        <v>412</v>
      </c>
      <c r="AF47" s="232" t="s">
        <v>137</v>
      </c>
      <c r="AG47" s="232" t="s">
        <v>430</v>
      </c>
      <c r="AH47" s="232" t="s">
        <v>424</v>
      </c>
      <c r="AJ47" s="232" t="s">
        <v>431</v>
      </c>
      <c r="AK47" s="232">
        <v>0.97</v>
      </c>
      <c r="AL47" s="232" t="s">
        <v>540</v>
      </c>
      <c r="AM47" s="232">
        <v>4</v>
      </c>
    </row>
    <row r="48" spans="2:39">
      <c r="E48" s="232" t="s">
        <v>34</v>
      </c>
      <c r="F48" s="232" t="s">
        <v>172</v>
      </c>
      <c r="G48" s="232" t="s">
        <v>377</v>
      </c>
      <c r="I48" s="232">
        <v>0.45</v>
      </c>
      <c r="L48" s="232">
        <v>1.0526315789473699</v>
      </c>
      <c r="N48" s="232">
        <v>7.0774999999999997</v>
      </c>
      <c r="O48" s="232">
        <v>7.2637499999999994E-2</v>
      </c>
      <c r="P48" s="232">
        <v>11.175000000000001</v>
      </c>
      <c r="R48" s="232">
        <v>0.97</v>
      </c>
      <c r="T48" s="232">
        <v>25</v>
      </c>
      <c r="U48" s="232">
        <v>1</v>
      </c>
      <c r="V48" s="232">
        <v>60</v>
      </c>
      <c r="W48" s="232">
        <v>315</v>
      </c>
      <c r="X48" s="232">
        <v>0.6</v>
      </c>
      <c r="Y48" s="232">
        <v>270</v>
      </c>
      <c r="AA48" s="232">
        <v>12</v>
      </c>
      <c r="AB48" s="232" t="s">
        <v>449</v>
      </c>
      <c r="AC48" s="232" t="s">
        <v>64</v>
      </c>
      <c r="AD48" s="232" t="s">
        <v>422</v>
      </c>
      <c r="AE48" s="232" t="s">
        <v>412</v>
      </c>
      <c r="AF48" s="232" t="s">
        <v>137</v>
      </c>
      <c r="AG48" s="232" t="s">
        <v>430</v>
      </c>
      <c r="AH48" s="232" t="s">
        <v>424</v>
      </c>
      <c r="AJ48" s="232" t="s">
        <v>431</v>
      </c>
      <c r="AK48" s="232">
        <v>0.97</v>
      </c>
      <c r="AL48" s="232" t="s">
        <v>540</v>
      </c>
      <c r="AM48" s="232">
        <v>4</v>
      </c>
    </row>
    <row r="49" spans="2:39">
      <c r="F49" s="232" t="s">
        <v>172</v>
      </c>
      <c r="G49" s="232" t="s">
        <v>378</v>
      </c>
      <c r="I49" s="232">
        <v>0.47</v>
      </c>
      <c r="L49" s="232">
        <v>1.0101010101010099</v>
      </c>
      <c r="N49" s="232">
        <v>6.7050000000000001</v>
      </c>
      <c r="O49" s="232">
        <v>6.9284999999999999E-2</v>
      </c>
      <c r="P49" s="232">
        <v>10.554166666666699</v>
      </c>
      <c r="R49" s="232">
        <v>0.97</v>
      </c>
      <c r="T49" s="232">
        <v>25</v>
      </c>
      <c r="U49" s="232">
        <v>1</v>
      </c>
      <c r="V49" s="232">
        <v>60</v>
      </c>
      <c r="W49" s="232">
        <v>280</v>
      </c>
      <c r="X49" s="232">
        <v>0.6</v>
      </c>
      <c r="Y49" s="232">
        <v>270</v>
      </c>
      <c r="AA49" s="232">
        <v>12</v>
      </c>
      <c r="AB49" s="232" t="s">
        <v>449</v>
      </c>
      <c r="AC49" s="232" t="s">
        <v>64</v>
      </c>
      <c r="AD49" s="232" t="s">
        <v>422</v>
      </c>
      <c r="AE49" s="232" t="s">
        <v>412</v>
      </c>
      <c r="AF49" s="232" t="s">
        <v>137</v>
      </c>
      <c r="AG49" s="232" t="s">
        <v>430</v>
      </c>
      <c r="AH49" s="232" t="s">
        <v>424</v>
      </c>
      <c r="AJ49" s="232" t="s">
        <v>431</v>
      </c>
      <c r="AK49" s="232">
        <v>0.97</v>
      </c>
      <c r="AL49" s="232" t="s">
        <v>540</v>
      </c>
      <c r="AM49" s="232">
        <v>4</v>
      </c>
    </row>
    <row r="50" spans="2:39">
      <c r="F50" s="232" t="s">
        <v>172</v>
      </c>
      <c r="G50" s="232" t="s">
        <v>379</v>
      </c>
      <c r="I50" s="232">
        <v>0.48</v>
      </c>
      <c r="L50" s="232">
        <v>0.96153846153846101</v>
      </c>
      <c r="N50" s="232">
        <v>6.3324999999999996</v>
      </c>
      <c r="O50" s="232">
        <v>6.3325000000000006E-2</v>
      </c>
      <c r="P50" s="232">
        <v>10.140277777777801</v>
      </c>
      <c r="R50" s="232">
        <v>0.97</v>
      </c>
      <c r="T50" s="232">
        <v>25</v>
      </c>
      <c r="U50" s="232">
        <v>1</v>
      </c>
      <c r="V50" s="232">
        <v>60</v>
      </c>
      <c r="W50" s="232">
        <v>250</v>
      </c>
      <c r="X50" s="232">
        <v>0.6</v>
      </c>
      <c r="Y50" s="232">
        <v>270</v>
      </c>
      <c r="AA50" s="232">
        <v>12</v>
      </c>
      <c r="AB50" s="232" t="s">
        <v>449</v>
      </c>
      <c r="AC50" s="232" t="s">
        <v>64</v>
      </c>
      <c r="AD50" s="232" t="s">
        <v>422</v>
      </c>
      <c r="AE50" s="232" t="s">
        <v>412</v>
      </c>
      <c r="AF50" s="232" t="s">
        <v>137</v>
      </c>
      <c r="AG50" s="232" t="s">
        <v>430</v>
      </c>
      <c r="AH50" s="232" t="s">
        <v>424</v>
      </c>
      <c r="AJ50" s="232" t="s">
        <v>431</v>
      </c>
      <c r="AK50" s="232">
        <v>0.97</v>
      </c>
      <c r="AL50" s="232" t="s">
        <v>540</v>
      </c>
      <c r="AM50" s="232">
        <v>4</v>
      </c>
    </row>
    <row r="51" spans="2:39">
      <c r="B51" s="232" t="s">
        <v>546</v>
      </c>
      <c r="C51" s="232" t="s">
        <v>454</v>
      </c>
      <c r="D51" s="232" t="s">
        <v>35</v>
      </c>
      <c r="E51" s="232" t="s">
        <v>28</v>
      </c>
      <c r="F51" s="232" t="s">
        <v>172</v>
      </c>
      <c r="G51" s="232" t="s">
        <v>369</v>
      </c>
      <c r="H51" s="232">
        <v>2020</v>
      </c>
      <c r="I51" s="232">
        <v>0.219</v>
      </c>
      <c r="L51" s="232">
        <v>3.3333333333333299</v>
      </c>
      <c r="M51" s="232">
        <v>1</v>
      </c>
      <c r="N51" s="232">
        <v>69.284999999999997</v>
      </c>
      <c r="O51" s="232">
        <v>2.2402150000000001</v>
      </c>
      <c r="P51" s="232">
        <v>51.7361111111111</v>
      </c>
      <c r="Q51" s="232">
        <v>3.1536000000000002E-2</v>
      </c>
      <c r="R51" s="232">
        <v>0.99</v>
      </c>
      <c r="S51" s="232">
        <v>1</v>
      </c>
      <c r="T51" s="232">
        <v>25</v>
      </c>
      <c r="U51" s="232">
        <v>2.5</v>
      </c>
      <c r="V51" s="232">
        <v>90</v>
      </c>
      <c r="W51" s="232">
        <v>0.3</v>
      </c>
      <c r="X51" s="232">
        <v>1.2</v>
      </c>
      <c r="Y51" s="232">
        <v>0.54000000000002002</v>
      </c>
      <c r="Z51" s="232">
        <v>0.3</v>
      </c>
      <c r="AA51" s="232">
        <v>16</v>
      </c>
      <c r="AB51" s="232" t="s">
        <v>455</v>
      </c>
      <c r="AC51" s="232" t="s">
        <v>64</v>
      </c>
      <c r="AD51" s="232" t="s">
        <v>422</v>
      </c>
      <c r="AE51" s="232" t="s">
        <v>131</v>
      </c>
      <c r="AF51" s="232" t="s">
        <v>141</v>
      </c>
      <c r="AG51" s="232" t="s">
        <v>430</v>
      </c>
      <c r="AH51" s="232" t="s">
        <v>424</v>
      </c>
      <c r="AJ51" s="232" t="s">
        <v>425</v>
      </c>
      <c r="AK51" s="232">
        <v>0.99</v>
      </c>
      <c r="AL51" s="232" t="s">
        <v>540</v>
      </c>
      <c r="AM51" s="232">
        <v>1</v>
      </c>
    </row>
    <row r="52" spans="2:39">
      <c r="E52" s="232" t="s">
        <v>34</v>
      </c>
      <c r="F52" s="232" t="s">
        <v>172</v>
      </c>
      <c r="G52" s="232" t="s">
        <v>377</v>
      </c>
      <c r="I52" s="232">
        <v>0.219</v>
      </c>
      <c r="L52" s="232">
        <v>3.3333333333333299</v>
      </c>
      <c r="M52" s="232">
        <v>1</v>
      </c>
      <c r="N52" s="232">
        <v>67.795000000000002</v>
      </c>
      <c r="O52" s="232">
        <v>1.9727600000000001</v>
      </c>
      <c r="P52" s="232">
        <v>51.7361111111111</v>
      </c>
      <c r="R52" s="232">
        <v>0.99</v>
      </c>
      <c r="T52" s="232">
        <v>25</v>
      </c>
      <c r="U52" s="232">
        <v>2.5</v>
      </c>
      <c r="V52" s="232">
        <v>56</v>
      </c>
      <c r="W52" s="232">
        <v>0.1</v>
      </c>
      <c r="X52" s="232">
        <v>1</v>
      </c>
      <c r="Y52" s="232">
        <v>0.54000000000002002</v>
      </c>
      <c r="Z52" s="232">
        <v>0.3</v>
      </c>
      <c r="AA52" s="232">
        <v>16</v>
      </c>
      <c r="AB52" s="232" t="s">
        <v>455</v>
      </c>
      <c r="AC52" s="232" t="s">
        <v>64</v>
      </c>
      <c r="AD52" s="232" t="s">
        <v>422</v>
      </c>
      <c r="AE52" s="232" t="s">
        <v>131</v>
      </c>
      <c r="AF52" s="232" t="s">
        <v>141</v>
      </c>
      <c r="AG52" s="232" t="s">
        <v>430</v>
      </c>
      <c r="AH52" s="232" t="s">
        <v>424</v>
      </c>
      <c r="AJ52" s="232" t="s">
        <v>425</v>
      </c>
      <c r="AK52" s="232">
        <v>0.99</v>
      </c>
      <c r="AL52" s="232" t="s">
        <v>540</v>
      </c>
      <c r="AM52" s="232">
        <v>1</v>
      </c>
    </row>
    <row r="53" spans="2:39">
      <c r="F53" s="232" t="s">
        <v>172</v>
      </c>
      <c r="G53" s="232" t="s">
        <v>378</v>
      </c>
      <c r="I53" s="232">
        <v>0.224</v>
      </c>
      <c r="L53" s="232">
        <v>3.3333333333333299</v>
      </c>
      <c r="M53" s="232">
        <v>1</v>
      </c>
      <c r="N53" s="232">
        <v>64.814999999999998</v>
      </c>
      <c r="O53" s="232">
        <v>1.837915</v>
      </c>
      <c r="P53" s="232">
        <v>50.7013888888889</v>
      </c>
      <c r="R53" s="232">
        <v>0.99</v>
      </c>
      <c r="T53" s="232">
        <v>25</v>
      </c>
      <c r="U53" s="232">
        <v>2.5</v>
      </c>
      <c r="V53" s="232">
        <v>45</v>
      </c>
      <c r="W53" s="232">
        <v>0.1</v>
      </c>
      <c r="X53" s="232">
        <v>1</v>
      </c>
      <c r="Y53" s="232">
        <v>0.54000000000002002</v>
      </c>
      <c r="Z53" s="232">
        <v>0.3</v>
      </c>
      <c r="AA53" s="232">
        <v>16</v>
      </c>
      <c r="AB53" s="232" t="s">
        <v>455</v>
      </c>
      <c r="AC53" s="232" t="s">
        <v>64</v>
      </c>
      <c r="AD53" s="232" t="s">
        <v>422</v>
      </c>
      <c r="AE53" s="232" t="s">
        <v>131</v>
      </c>
      <c r="AF53" s="232" t="s">
        <v>141</v>
      </c>
      <c r="AG53" s="232" t="s">
        <v>430</v>
      </c>
      <c r="AH53" s="232" t="s">
        <v>424</v>
      </c>
      <c r="AJ53" s="232" t="s">
        <v>425</v>
      </c>
      <c r="AK53" s="232">
        <v>0.99</v>
      </c>
      <c r="AL53" s="232" t="s">
        <v>540</v>
      </c>
      <c r="AM53" s="232">
        <v>1</v>
      </c>
    </row>
    <row r="54" spans="2:39">
      <c r="F54" s="232" t="s">
        <v>172</v>
      </c>
      <c r="G54" s="232" t="s">
        <v>379</v>
      </c>
      <c r="I54" s="232">
        <v>0.23200000000000001</v>
      </c>
      <c r="L54" s="232">
        <v>3.125</v>
      </c>
      <c r="M54" s="232">
        <v>1</v>
      </c>
      <c r="N54" s="232">
        <v>56.62</v>
      </c>
      <c r="O54" s="232">
        <v>1.56897</v>
      </c>
      <c r="P54" s="232">
        <v>49.045833333333299</v>
      </c>
      <c r="R54" s="232">
        <v>0.99</v>
      </c>
      <c r="T54" s="232">
        <v>25</v>
      </c>
      <c r="U54" s="232">
        <v>2.5</v>
      </c>
      <c r="V54" s="232">
        <v>11</v>
      </c>
      <c r="W54" s="232">
        <v>0.1</v>
      </c>
      <c r="X54" s="232">
        <v>1</v>
      </c>
      <c r="Y54" s="232">
        <v>0.54000000000002002</v>
      </c>
      <c r="Z54" s="232">
        <v>0.3</v>
      </c>
      <c r="AA54" s="232">
        <v>16</v>
      </c>
      <c r="AB54" s="232" t="s">
        <v>455</v>
      </c>
      <c r="AC54" s="232" t="s">
        <v>64</v>
      </c>
      <c r="AD54" s="232" t="s">
        <v>422</v>
      </c>
      <c r="AE54" s="232" t="s">
        <v>131</v>
      </c>
      <c r="AF54" s="232" t="s">
        <v>141</v>
      </c>
      <c r="AG54" s="232" t="s">
        <v>430</v>
      </c>
      <c r="AH54" s="232" t="s">
        <v>424</v>
      </c>
      <c r="AJ54" s="232" t="s">
        <v>425</v>
      </c>
      <c r="AK54" s="232">
        <v>0.99</v>
      </c>
      <c r="AL54" s="232" t="s">
        <v>540</v>
      </c>
      <c r="AM54" s="232">
        <v>1</v>
      </c>
    </row>
    <row r="55" spans="2:39">
      <c r="B55" s="232" t="s">
        <v>547</v>
      </c>
      <c r="C55" s="232" t="s">
        <v>457</v>
      </c>
      <c r="D55" s="232" t="s">
        <v>35</v>
      </c>
      <c r="E55" s="232" t="s">
        <v>28</v>
      </c>
      <c r="F55" s="232" t="s">
        <v>172</v>
      </c>
      <c r="G55" s="232" t="s">
        <v>369</v>
      </c>
      <c r="H55" s="232">
        <v>2020</v>
      </c>
      <c r="I55" s="232">
        <v>0.214</v>
      </c>
      <c r="L55" s="232">
        <v>3.4482758620689702</v>
      </c>
      <c r="M55" s="232">
        <v>1</v>
      </c>
      <c r="N55" s="232">
        <v>79.715000000000003</v>
      </c>
      <c r="O55" s="232">
        <v>3.1871100000000001</v>
      </c>
      <c r="P55" s="232">
        <v>52.977777777777803</v>
      </c>
      <c r="Q55" s="232">
        <v>3.1536000000000002E-2</v>
      </c>
      <c r="R55" s="232">
        <v>0.99</v>
      </c>
      <c r="S55" s="232">
        <v>1</v>
      </c>
      <c r="T55" s="232">
        <v>25</v>
      </c>
      <c r="U55" s="232">
        <v>2.5</v>
      </c>
      <c r="V55" s="232">
        <v>90</v>
      </c>
      <c r="W55" s="232">
        <v>0.3</v>
      </c>
      <c r="X55" s="232">
        <v>1.2</v>
      </c>
      <c r="Y55" s="232">
        <v>0.54000000000002002</v>
      </c>
      <c r="Z55" s="232">
        <v>0.3</v>
      </c>
      <c r="AA55" s="232">
        <v>17</v>
      </c>
      <c r="AB55" s="232" t="s">
        <v>458</v>
      </c>
      <c r="AC55" s="232" t="s">
        <v>64</v>
      </c>
      <c r="AD55" s="232" t="s">
        <v>422</v>
      </c>
      <c r="AE55" s="232" t="s">
        <v>131</v>
      </c>
      <c r="AF55" s="232" t="s">
        <v>141</v>
      </c>
      <c r="AG55" s="232" t="s">
        <v>430</v>
      </c>
      <c r="AH55" s="232" t="s">
        <v>424</v>
      </c>
      <c r="AJ55" s="232" t="s">
        <v>425</v>
      </c>
      <c r="AK55" s="232">
        <v>0.99</v>
      </c>
      <c r="AL55" s="232" t="s">
        <v>540</v>
      </c>
      <c r="AM55" s="232">
        <v>2</v>
      </c>
    </row>
    <row r="56" spans="2:39">
      <c r="E56" s="232" t="s">
        <v>34</v>
      </c>
      <c r="F56" s="232" t="s">
        <v>172</v>
      </c>
      <c r="G56" s="232" t="s">
        <v>377</v>
      </c>
      <c r="I56" s="232">
        <v>0.214</v>
      </c>
      <c r="L56" s="232">
        <v>3.4482758620689702</v>
      </c>
      <c r="M56" s="232">
        <v>1</v>
      </c>
      <c r="N56" s="232">
        <v>78.224999999999994</v>
      </c>
      <c r="O56" s="232">
        <v>3.0813199999999998</v>
      </c>
      <c r="P56" s="232">
        <v>52.977777777777803</v>
      </c>
      <c r="R56" s="232">
        <v>0.99</v>
      </c>
      <c r="T56" s="232">
        <v>25</v>
      </c>
      <c r="U56" s="232">
        <v>2.5</v>
      </c>
      <c r="V56" s="232">
        <v>67</v>
      </c>
      <c r="W56" s="232">
        <v>0.1</v>
      </c>
      <c r="X56" s="232">
        <v>1</v>
      </c>
      <c r="Y56" s="232">
        <v>0.54000000000002002</v>
      </c>
      <c r="Z56" s="232">
        <v>0.3</v>
      </c>
      <c r="AA56" s="232">
        <v>17</v>
      </c>
      <c r="AB56" s="232" t="s">
        <v>458</v>
      </c>
      <c r="AC56" s="232" t="s">
        <v>64</v>
      </c>
      <c r="AD56" s="232" t="s">
        <v>422</v>
      </c>
      <c r="AE56" s="232" t="s">
        <v>131</v>
      </c>
      <c r="AF56" s="232" t="s">
        <v>141</v>
      </c>
      <c r="AG56" s="232" t="s">
        <v>430</v>
      </c>
      <c r="AH56" s="232" t="s">
        <v>424</v>
      </c>
      <c r="AJ56" s="232" t="s">
        <v>425</v>
      </c>
      <c r="AK56" s="232">
        <v>0.99</v>
      </c>
      <c r="AL56" s="232" t="s">
        <v>540</v>
      </c>
      <c r="AM56" s="232">
        <v>2</v>
      </c>
    </row>
    <row r="57" spans="2:39">
      <c r="F57" s="232" t="s">
        <v>172</v>
      </c>
      <c r="G57" s="232" t="s">
        <v>378</v>
      </c>
      <c r="I57" s="232">
        <v>0.223</v>
      </c>
      <c r="L57" s="232">
        <v>3.3333333333333299</v>
      </c>
      <c r="M57" s="232">
        <v>1</v>
      </c>
      <c r="N57" s="232">
        <v>71.52</v>
      </c>
      <c r="O57" s="232">
        <v>2.7743799999999998</v>
      </c>
      <c r="P57" s="232">
        <v>50.908333333333303</v>
      </c>
      <c r="R57" s="232">
        <v>0.99</v>
      </c>
      <c r="T57" s="232">
        <v>25</v>
      </c>
      <c r="U57" s="232">
        <v>2.5</v>
      </c>
      <c r="V57" s="232">
        <v>56</v>
      </c>
      <c r="W57" s="232">
        <v>0.1</v>
      </c>
      <c r="X57" s="232">
        <v>1</v>
      </c>
      <c r="Y57" s="232">
        <v>0.54000000000002002</v>
      </c>
      <c r="Z57" s="232">
        <v>0.3</v>
      </c>
      <c r="AA57" s="232">
        <v>17</v>
      </c>
      <c r="AB57" s="232" t="s">
        <v>458</v>
      </c>
      <c r="AC57" s="232" t="s">
        <v>64</v>
      </c>
      <c r="AD57" s="232" t="s">
        <v>422</v>
      </c>
      <c r="AE57" s="232" t="s">
        <v>131</v>
      </c>
      <c r="AF57" s="232" t="s">
        <v>141</v>
      </c>
      <c r="AG57" s="232" t="s">
        <v>430</v>
      </c>
      <c r="AH57" s="232" t="s">
        <v>424</v>
      </c>
      <c r="AJ57" s="232" t="s">
        <v>425</v>
      </c>
      <c r="AK57" s="232">
        <v>0.99</v>
      </c>
      <c r="AL57" s="232" t="s">
        <v>540</v>
      </c>
      <c r="AM57" s="232">
        <v>2</v>
      </c>
    </row>
    <row r="58" spans="2:39">
      <c r="F58" s="232" t="s">
        <v>172</v>
      </c>
      <c r="G58" s="232" t="s">
        <v>379</v>
      </c>
      <c r="I58" s="232">
        <v>0.22500000000000001</v>
      </c>
      <c r="L58" s="232">
        <v>3.3333333333333299</v>
      </c>
      <c r="M58" s="232">
        <v>1</v>
      </c>
      <c r="N58" s="232">
        <v>65.56</v>
      </c>
      <c r="O58" s="232">
        <v>2.4547750000000002</v>
      </c>
      <c r="P58" s="232">
        <v>50.494444444444397</v>
      </c>
      <c r="R58" s="232">
        <v>0.99</v>
      </c>
      <c r="T58" s="232">
        <v>25</v>
      </c>
      <c r="U58" s="232">
        <v>2.5</v>
      </c>
      <c r="V58" s="232">
        <v>22</v>
      </c>
      <c r="W58" s="232">
        <v>0.1</v>
      </c>
      <c r="X58" s="232">
        <v>1</v>
      </c>
      <c r="Y58" s="232">
        <v>0.54000000000002002</v>
      </c>
      <c r="Z58" s="232">
        <v>0.3</v>
      </c>
      <c r="AA58" s="232">
        <v>17</v>
      </c>
      <c r="AB58" s="232" t="s">
        <v>458</v>
      </c>
      <c r="AC58" s="232" t="s">
        <v>64</v>
      </c>
      <c r="AD58" s="232" t="s">
        <v>422</v>
      </c>
      <c r="AE58" s="232" t="s">
        <v>131</v>
      </c>
      <c r="AF58" s="232" t="s">
        <v>141</v>
      </c>
      <c r="AG58" s="232" t="s">
        <v>430</v>
      </c>
      <c r="AH58" s="232" t="s">
        <v>424</v>
      </c>
      <c r="AJ58" s="232" t="s">
        <v>425</v>
      </c>
      <c r="AK58" s="232">
        <v>0.99</v>
      </c>
      <c r="AL58" s="232" t="s">
        <v>540</v>
      </c>
      <c r="AM58" s="232">
        <v>2</v>
      </c>
    </row>
    <row r="59" spans="2:39">
      <c r="B59" s="232" t="s">
        <v>550</v>
      </c>
      <c r="C59" s="232" t="s">
        <v>473</v>
      </c>
      <c r="D59" s="232" t="s">
        <v>185</v>
      </c>
      <c r="E59" s="232" t="s">
        <v>28</v>
      </c>
      <c r="F59" s="232" t="s">
        <v>172</v>
      </c>
      <c r="G59" s="232" t="s">
        <v>369</v>
      </c>
      <c r="H59" s="232">
        <v>2020</v>
      </c>
      <c r="I59" s="232">
        <v>0.29399999999999998</v>
      </c>
      <c r="L59" s="232">
        <v>2.1739130434782599</v>
      </c>
      <c r="M59" s="232">
        <v>1</v>
      </c>
      <c r="N59" s="232">
        <v>27.565000000000001</v>
      </c>
      <c r="O59" s="232">
        <v>1.1204799999999999</v>
      </c>
      <c r="P59" s="232">
        <v>3.93194444444444</v>
      </c>
      <c r="Q59" s="232">
        <v>3.1536000000000002E-2</v>
      </c>
      <c r="R59" s="232">
        <v>0.96</v>
      </c>
      <c r="S59" s="232">
        <v>1</v>
      </c>
      <c r="T59" s="232">
        <v>25</v>
      </c>
      <c r="U59" s="232">
        <v>2.5</v>
      </c>
      <c r="V59" s="232">
        <v>87</v>
      </c>
      <c r="X59" s="232">
        <v>1</v>
      </c>
      <c r="Y59" s="232">
        <v>12.15</v>
      </c>
      <c r="Z59" s="232">
        <v>2</v>
      </c>
      <c r="AA59" s="232">
        <v>26</v>
      </c>
      <c r="AB59" s="232" t="s">
        <v>474</v>
      </c>
      <c r="AC59" s="232" t="s">
        <v>64</v>
      </c>
      <c r="AD59" s="232" t="s">
        <v>422</v>
      </c>
      <c r="AE59" s="232" t="s">
        <v>468</v>
      </c>
      <c r="AF59" s="232" t="s">
        <v>204</v>
      </c>
      <c r="AG59" s="232" t="s">
        <v>430</v>
      </c>
      <c r="AH59" s="232" t="s">
        <v>424</v>
      </c>
      <c r="AJ59" s="232" t="s">
        <v>425</v>
      </c>
      <c r="AK59" s="232">
        <v>0.96</v>
      </c>
      <c r="AL59" s="232" t="s">
        <v>540</v>
      </c>
      <c r="AM59" s="232">
        <v>1</v>
      </c>
    </row>
    <row r="60" spans="2:39">
      <c r="E60" s="232" t="s">
        <v>34</v>
      </c>
      <c r="F60" s="232" t="s">
        <v>172</v>
      </c>
      <c r="G60" s="232" t="s">
        <v>377</v>
      </c>
      <c r="I60" s="232">
        <v>0.28999999999999998</v>
      </c>
      <c r="L60" s="232">
        <v>2.2222222222222201</v>
      </c>
      <c r="M60" s="232">
        <v>1</v>
      </c>
      <c r="N60" s="232">
        <v>28.31</v>
      </c>
      <c r="O60" s="232">
        <v>1.1167549999999999</v>
      </c>
      <c r="P60" s="232">
        <v>4.1388888888888902</v>
      </c>
      <c r="R60" s="232">
        <v>0.96</v>
      </c>
      <c r="T60" s="232">
        <v>25</v>
      </c>
      <c r="U60" s="232">
        <v>2.5</v>
      </c>
      <c r="V60" s="232">
        <v>70</v>
      </c>
      <c r="X60" s="232">
        <v>1</v>
      </c>
      <c r="Y60" s="232">
        <v>9.7199999999999704</v>
      </c>
      <c r="Z60" s="232">
        <v>0.3</v>
      </c>
      <c r="AA60" s="232">
        <v>26</v>
      </c>
      <c r="AB60" s="232" t="s">
        <v>474</v>
      </c>
      <c r="AC60" s="232" t="s">
        <v>64</v>
      </c>
      <c r="AD60" s="232" t="s">
        <v>422</v>
      </c>
      <c r="AE60" s="232" t="s">
        <v>468</v>
      </c>
      <c r="AF60" s="232" t="s">
        <v>204</v>
      </c>
      <c r="AG60" s="232" t="s">
        <v>430</v>
      </c>
      <c r="AH60" s="232" t="s">
        <v>424</v>
      </c>
      <c r="AJ60" s="232" t="s">
        <v>425</v>
      </c>
      <c r="AK60" s="232">
        <v>0.96</v>
      </c>
      <c r="AL60" s="232" t="s">
        <v>540</v>
      </c>
      <c r="AM60" s="232">
        <v>1</v>
      </c>
    </row>
    <row r="61" spans="2:39">
      <c r="F61" s="232" t="s">
        <v>172</v>
      </c>
      <c r="G61" s="232" t="s">
        <v>378</v>
      </c>
      <c r="I61" s="232">
        <v>0.29099999999999998</v>
      </c>
      <c r="L61" s="232">
        <v>2.2222222222222201</v>
      </c>
      <c r="M61" s="232">
        <v>1</v>
      </c>
      <c r="N61" s="232">
        <v>26.82</v>
      </c>
      <c r="O61" s="232">
        <v>1.0511950000000001</v>
      </c>
      <c r="P61" s="232">
        <v>4.1388888888888902</v>
      </c>
      <c r="R61" s="232">
        <v>0.96</v>
      </c>
      <c r="T61" s="232">
        <v>25</v>
      </c>
      <c r="U61" s="232">
        <v>2.5</v>
      </c>
      <c r="V61" s="232">
        <v>47</v>
      </c>
      <c r="X61" s="232">
        <v>1</v>
      </c>
      <c r="Y61" s="232">
        <v>2.4300000000000099</v>
      </c>
      <c r="Z61" s="232">
        <v>0.3</v>
      </c>
      <c r="AA61" s="232">
        <v>26</v>
      </c>
      <c r="AB61" s="232" t="s">
        <v>474</v>
      </c>
      <c r="AC61" s="232" t="s">
        <v>64</v>
      </c>
      <c r="AD61" s="232" t="s">
        <v>422</v>
      </c>
      <c r="AE61" s="232" t="s">
        <v>468</v>
      </c>
      <c r="AF61" s="232" t="s">
        <v>204</v>
      </c>
      <c r="AG61" s="232" t="s">
        <v>430</v>
      </c>
      <c r="AH61" s="232" t="s">
        <v>424</v>
      </c>
      <c r="AJ61" s="232" t="s">
        <v>425</v>
      </c>
      <c r="AK61" s="232">
        <v>0.96</v>
      </c>
      <c r="AL61" s="232" t="s">
        <v>540</v>
      </c>
      <c r="AM61" s="232">
        <v>1</v>
      </c>
    </row>
    <row r="62" spans="2:39">
      <c r="F62" s="232" t="s">
        <v>172</v>
      </c>
      <c r="G62" s="232" t="s">
        <v>379</v>
      </c>
      <c r="I62" s="232">
        <v>0.29099999999999998</v>
      </c>
      <c r="L62" s="232">
        <v>2.2222222222222201</v>
      </c>
      <c r="M62" s="232">
        <v>1</v>
      </c>
      <c r="N62" s="232">
        <v>24.585000000000001</v>
      </c>
      <c r="O62" s="232">
        <v>0.94093499999999997</v>
      </c>
      <c r="P62" s="232">
        <v>4.1388888888888902</v>
      </c>
      <c r="R62" s="232">
        <v>0.96</v>
      </c>
      <c r="T62" s="232">
        <v>25</v>
      </c>
      <c r="U62" s="232">
        <v>2.5</v>
      </c>
      <c r="V62" s="232">
        <v>29</v>
      </c>
      <c r="X62" s="232">
        <v>1</v>
      </c>
      <c r="Y62" s="232">
        <v>0.54000000000002002</v>
      </c>
      <c r="Z62" s="232">
        <v>0.3</v>
      </c>
      <c r="AA62" s="232">
        <v>26</v>
      </c>
      <c r="AB62" s="232" t="s">
        <v>474</v>
      </c>
      <c r="AC62" s="232" t="s">
        <v>64</v>
      </c>
      <c r="AD62" s="232" t="s">
        <v>422</v>
      </c>
      <c r="AE62" s="232" t="s">
        <v>468</v>
      </c>
      <c r="AF62" s="232" t="s">
        <v>204</v>
      </c>
      <c r="AG62" s="232" t="s">
        <v>430</v>
      </c>
      <c r="AH62" s="232" t="s">
        <v>424</v>
      </c>
      <c r="AJ62" s="232" t="s">
        <v>425</v>
      </c>
      <c r="AK62" s="232">
        <v>0.96</v>
      </c>
      <c r="AL62" s="232" t="s">
        <v>540</v>
      </c>
      <c r="AM62" s="232">
        <v>1</v>
      </c>
    </row>
    <row r="63" spans="2:39">
      <c r="B63" s="232" t="s">
        <v>551</v>
      </c>
      <c r="C63" s="232" t="s">
        <v>476</v>
      </c>
      <c r="D63" s="232" t="s">
        <v>185</v>
      </c>
      <c r="E63" s="232" t="s">
        <v>28</v>
      </c>
      <c r="F63" s="232" t="s">
        <v>172</v>
      </c>
      <c r="G63" s="232" t="s">
        <v>369</v>
      </c>
      <c r="H63" s="232">
        <v>2020</v>
      </c>
      <c r="I63" s="232">
        <v>0.14199999999999999</v>
      </c>
      <c r="L63" s="232">
        <v>5.5555555555555598</v>
      </c>
      <c r="M63" s="232">
        <v>1</v>
      </c>
      <c r="N63" s="232">
        <v>52.15</v>
      </c>
      <c r="O63" s="232">
        <v>2.4123100000000002</v>
      </c>
      <c r="P63" s="232">
        <v>8.2777777777777803</v>
      </c>
      <c r="Q63" s="232">
        <v>3.1536000000000002E-2</v>
      </c>
      <c r="R63" s="232">
        <v>0.96</v>
      </c>
      <c r="S63" s="232">
        <v>1</v>
      </c>
      <c r="T63" s="232">
        <v>25</v>
      </c>
      <c r="U63" s="232">
        <v>1</v>
      </c>
      <c r="V63" s="232">
        <v>90</v>
      </c>
      <c r="W63" s="232">
        <v>16</v>
      </c>
      <c r="X63" s="232">
        <v>1</v>
      </c>
      <c r="Y63" s="232">
        <v>12.15</v>
      </c>
      <c r="Z63" s="232">
        <v>2</v>
      </c>
      <c r="AA63" s="232">
        <v>27</v>
      </c>
      <c r="AB63" s="232" t="s">
        <v>477</v>
      </c>
      <c r="AC63" s="232" t="s">
        <v>64</v>
      </c>
      <c r="AD63" s="232" t="s">
        <v>422</v>
      </c>
      <c r="AE63" s="232" t="s">
        <v>468</v>
      </c>
      <c r="AF63" s="232" t="s">
        <v>204</v>
      </c>
      <c r="AG63" s="232" t="s">
        <v>430</v>
      </c>
      <c r="AH63" s="232" t="s">
        <v>424</v>
      </c>
      <c r="AJ63" s="232" t="s">
        <v>425</v>
      </c>
      <c r="AK63" s="232">
        <v>0.96</v>
      </c>
      <c r="AL63" s="232" t="s">
        <v>540</v>
      </c>
      <c r="AM63" s="232">
        <v>2</v>
      </c>
    </row>
    <row r="64" spans="2:39">
      <c r="E64" s="232" t="s">
        <v>34</v>
      </c>
      <c r="F64" s="232" t="s">
        <v>172</v>
      </c>
      <c r="G64" s="232" t="s">
        <v>377</v>
      </c>
      <c r="I64" s="232">
        <v>0.14199999999999999</v>
      </c>
      <c r="L64" s="232">
        <v>5.5555555555555598</v>
      </c>
      <c r="M64" s="232">
        <v>1</v>
      </c>
      <c r="N64" s="232">
        <v>50.66</v>
      </c>
      <c r="O64" s="232">
        <v>2.37059</v>
      </c>
      <c r="P64" s="232">
        <v>8.2777777777777803</v>
      </c>
      <c r="R64" s="232">
        <v>0.96</v>
      </c>
      <c r="T64" s="232">
        <v>25</v>
      </c>
      <c r="U64" s="232">
        <v>1</v>
      </c>
      <c r="V64" s="232">
        <v>72</v>
      </c>
      <c r="W64" s="232">
        <v>11</v>
      </c>
      <c r="X64" s="232">
        <v>1</v>
      </c>
      <c r="Y64" s="232">
        <v>9.7199999999999704</v>
      </c>
      <c r="Z64" s="232">
        <v>0.3</v>
      </c>
      <c r="AA64" s="232">
        <v>27</v>
      </c>
      <c r="AB64" s="232" t="s">
        <v>477</v>
      </c>
      <c r="AC64" s="232" t="s">
        <v>64</v>
      </c>
      <c r="AD64" s="232" t="s">
        <v>422</v>
      </c>
      <c r="AE64" s="232" t="s">
        <v>468</v>
      </c>
      <c r="AF64" s="232" t="s">
        <v>204</v>
      </c>
      <c r="AG64" s="232" t="s">
        <v>430</v>
      </c>
      <c r="AH64" s="232" t="s">
        <v>424</v>
      </c>
      <c r="AJ64" s="232" t="s">
        <v>425</v>
      </c>
      <c r="AK64" s="232">
        <v>0.96</v>
      </c>
      <c r="AL64" s="232" t="s">
        <v>540</v>
      </c>
      <c r="AM64" s="232">
        <v>2</v>
      </c>
    </row>
    <row r="65" spans="2:39">
      <c r="F65" s="232" t="s">
        <v>172</v>
      </c>
      <c r="G65" s="232" t="s">
        <v>378</v>
      </c>
      <c r="I65" s="232">
        <v>0.14299999999999999</v>
      </c>
      <c r="L65" s="232">
        <v>5.5555555555555598</v>
      </c>
      <c r="M65" s="232">
        <v>1</v>
      </c>
      <c r="N65" s="232">
        <v>47.68</v>
      </c>
      <c r="O65" s="232">
        <v>2.28566</v>
      </c>
      <c r="P65" s="232">
        <v>8.2777777777777803</v>
      </c>
      <c r="R65" s="232">
        <v>0.96</v>
      </c>
      <c r="T65" s="232">
        <v>25</v>
      </c>
      <c r="U65" s="232">
        <v>1</v>
      </c>
      <c r="V65" s="232">
        <v>55</v>
      </c>
      <c r="W65" s="232">
        <v>8</v>
      </c>
      <c r="X65" s="232">
        <v>1</v>
      </c>
      <c r="Y65" s="232">
        <v>2.4300000000000099</v>
      </c>
      <c r="Z65" s="232">
        <v>0.3</v>
      </c>
      <c r="AA65" s="232">
        <v>27</v>
      </c>
      <c r="AB65" s="232" t="s">
        <v>477</v>
      </c>
      <c r="AC65" s="232" t="s">
        <v>64</v>
      </c>
      <c r="AD65" s="232" t="s">
        <v>422</v>
      </c>
      <c r="AE65" s="232" t="s">
        <v>468</v>
      </c>
      <c r="AF65" s="232" t="s">
        <v>204</v>
      </c>
      <c r="AG65" s="232" t="s">
        <v>430</v>
      </c>
      <c r="AH65" s="232" t="s">
        <v>424</v>
      </c>
      <c r="AJ65" s="232" t="s">
        <v>425</v>
      </c>
      <c r="AK65" s="232">
        <v>0.96</v>
      </c>
      <c r="AL65" s="232" t="s">
        <v>540</v>
      </c>
      <c r="AM65" s="232">
        <v>2</v>
      </c>
    </row>
    <row r="66" spans="2:39">
      <c r="F66" s="232" t="s">
        <v>172</v>
      </c>
      <c r="G66" s="232" t="s">
        <v>379</v>
      </c>
      <c r="I66" s="232">
        <v>0.14099999999999999</v>
      </c>
      <c r="L66" s="232">
        <v>5.5555555555555598</v>
      </c>
      <c r="M66" s="232">
        <v>1</v>
      </c>
      <c r="N66" s="232">
        <v>46.19</v>
      </c>
      <c r="O66" s="232">
        <v>2.2201</v>
      </c>
      <c r="P66" s="232">
        <v>8.2777777777777803</v>
      </c>
      <c r="R66" s="232">
        <v>0.96</v>
      </c>
      <c r="T66" s="232">
        <v>25</v>
      </c>
      <c r="U66" s="232">
        <v>1</v>
      </c>
      <c r="V66" s="232">
        <v>44</v>
      </c>
      <c r="W66" s="232">
        <v>4</v>
      </c>
      <c r="X66" s="232">
        <v>1</v>
      </c>
      <c r="Y66" s="232">
        <v>0.54000000000002002</v>
      </c>
      <c r="Z66" s="232">
        <v>0.3</v>
      </c>
      <c r="AA66" s="232">
        <v>27</v>
      </c>
      <c r="AB66" s="232" t="s">
        <v>477</v>
      </c>
      <c r="AC66" s="232" t="s">
        <v>64</v>
      </c>
      <c r="AD66" s="232" t="s">
        <v>422</v>
      </c>
      <c r="AE66" s="232" t="s">
        <v>468</v>
      </c>
      <c r="AF66" s="232" t="s">
        <v>204</v>
      </c>
      <c r="AG66" s="232" t="s">
        <v>430</v>
      </c>
      <c r="AH66" s="232" t="s">
        <v>424</v>
      </c>
      <c r="AJ66" s="232" t="s">
        <v>425</v>
      </c>
      <c r="AK66" s="232">
        <v>0.96</v>
      </c>
      <c r="AL66" s="232" t="s">
        <v>540</v>
      </c>
      <c r="AM66" s="232">
        <v>2</v>
      </c>
    </row>
    <row r="67" spans="2:39">
      <c r="B67" s="232" t="s">
        <v>553</v>
      </c>
      <c r="C67" s="232" t="s">
        <v>485</v>
      </c>
      <c r="D67" s="232" t="s">
        <v>38</v>
      </c>
      <c r="E67" s="232" t="s">
        <v>28</v>
      </c>
      <c r="F67" s="232" t="s">
        <v>172</v>
      </c>
      <c r="G67" s="232" t="s">
        <v>369</v>
      </c>
      <c r="H67" s="232">
        <v>2020</v>
      </c>
      <c r="I67" s="232">
        <v>0.27400000000000002</v>
      </c>
      <c r="L67" s="232">
        <v>2.8571428571428599</v>
      </c>
      <c r="M67" s="232">
        <v>1</v>
      </c>
      <c r="N67" s="232">
        <v>27.565000000000001</v>
      </c>
      <c r="O67" s="232">
        <v>1.18008</v>
      </c>
      <c r="P67" s="232">
        <v>7.8638888888888898</v>
      </c>
      <c r="Q67" s="232">
        <v>3.1536000000000002E-2</v>
      </c>
      <c r="R67" s="232">
        <v>0.97</v>
      </c>
      <c r="S67" s="232">
        <v>1</v>
      </c>
      <c r="T67" s="232">
        <v>25</v>
      </c>
      <c r="U67" s="232">
        <v>2.5</v>
      </c>
      <c r="V67" s="232">
        <v>90</v>
      </c>
      <c r="W67" s="232">
        <v>3</v>
      </c>
      <c r="X67" s="232">
        <v>1</v>
      </c>
      <c r="Y67" s="232">
        <v>5.3999999999999799</v>
      </c>
      <c r="Z67" s="232">
        <v>2</v>
      </c>
      <c r="AA67" s="232">
        <v>20</v>
      </c>
      <c r="AB67" s="232" t="s">
        <v>486</v>
      </c>
      <c r="AC67" s="232" t="s">
        <v>64</v>
      </c>
      <c r="AD67" s="232" t="s">
        <v>422</v>
      </c>
      <c r="AE67" s="232" t="s">
        <v>157</v>
      </c>
      <c r="AF67" s="232" t="s">
        <v>140</v>
      </c>
      <c r="AG67" s="232" t="s">
        <v>430</v>
      </c>
      <c r="AH67" s="232" t="s">
        <v>424</v>
      </c>
      <c r="AJ67" s="232" t="s">
        <v>425</v>
      </c>
      <c r="AK67" s="232">
        <v>0.97</v>
      </c>
      <c r="AL67" s="232" t="s">
        <v>540</v>
      </c>
      <c r="AM67" s="232">
        <v>1</v>
      </c>
    </row>
    <row r="68" spans="2:39">
      <c r="E68" s="232" t="s">
        <v>34</v>
      </c>
      <c r="F68" s="232" t="s">
        <v>172</v>
      </c>
      <c r="G68" s="232" t="s">
        <v>377</v>
      </c>
      <c r="I68" s="232">
        <v>0.27400000000000002</v>
      </c>
      <c r="L68" s="232">
        <v>2.8571428571428599</v>
      </c>
      <c r="M68" s="232">
        <v>1</v>
      </c>
      <c r="N68" s="232">
        <v>26.82</v>
      </c>
      <c r="O68" s="232">
        <v>1.14432</v>
      </c>
      <c r="P68" s="232">
        <v>7.8638888888888898</v>
      </c>
      <c r="R68" s="232">
        <v>0.97</v>
      </c>
      <c r="T68" s="232">
        <v>25</v>
      </c>
      <c r="U68" s="232">
        <v>2.5</v>
      </c>
      <c r="V68" s="232">
        <v>72</v>
      </c>
      <c r="W68" s="232">
        <v>2</v>
      </c>
      <c r="X68" s="232">
        <v>1</v>
      </c>
      <c r="Y68" s="232">
        <v>5.3999999999999799</v>
      </c>
      <c r="Z68" s="232">
        <v>0.3</v>
      </c>
      <c r="AA68" s="232">
        <v>20</v>
      </c>
      <c r="AB68" s="232" t="s">
        <v>486</v>
      </c>
      <c r="AC68" s="232" t="s">
        <v>64</v>
      </c>
      <c r="AD68" s="232" t="s">
        <v>422</v>
      </c>
      <c r="AE68" s="232" t="s">
        <v>157</v>
      </c>
      <c r="AF68" s="232" t="s">
        <v>140</v>
      </c>
      <c r="AG68" s="232" t="s">
        <v>430</v>
      </c>
      <c r="AH68" s="232" t="s">
        <v>424</v>
      </c>
      <c r="AJ68" s="232" t="s">
        <v>425</v>
      </c>
      <c r="AK68" s="232">
        <v>0.97</v>
      </c>
      <c r="AL68" s="232" t="s">
        <v>540</v>
      </c>
      <c r="AM68" s="232">
        <v>1</v>
      </c>
    </row>
    <row r="69" spans="2:39">
      <c r="F69" s="232" t="s">
        <v>172</v>
      </c>
      <c r="G69" s="232" t="s">
        <v>378</v>
      </c>
      <c r="I69" s="232">
        <v>0.27500000000000002</v>
      </c>
      <c r="L69" s="232">
        <v>2.8571428571428599</v>
      </c>
      <c r="M69" s="232">
        <v>1</v>
      </c>
      <c r="N69" s="232">
        <v>26.074999999999999</v>
      </c>
      <c r="O69" s="232">
        <v>1.0728</v>
      </c>
      <c r="P69" s="232">
        <v>7.8638888888888898</v>
      </c>
      <c r="R69" s="232">
        <v>0.97</v>
      </c>
      <c r="T69" s="232">
        <v>25</v>
      </c>
      <c r="U69" s="232">
        <v>2.5</v>
      </c>
      <c r="V69" s="232">
        <v>41</v>
      </c>
      <c r="W69" s="232">
        <v>2</v>
      </c>
      <c r="X69" s="232">
        <v>1</v>
      </c>
      <c r="Y69" s="232">
        <v>5.3999999999999799</v>
      </c>
      <c r="Z69" s="232">
        <v>0.3</v>
      </c>
      <c r="AA69" s="232">
        <v>20</v>
      </c>
      <c r="AB69" s="232" t="s">
        <v>486</v>
      </c>
      <c r="AC69" s="232" t="s">
        <v>64</v>
      </c>
      <c r="AD69" s="232" t="s">
        <v>422</v>
      </c>
      <c r="AE69" s="232" t="s">
        <v>157</v>
      </c>
      <c r="AF69" s="232" t="s">
        <v>140</v>
      </c>
      <c r="AG69" s="232" t="s">
        <v>430</v>
      </c>
      <c r="AH69" s="232" t="s">
        <v>424</v>
      </c>
      <c r="AJ69" s="232" t="s">
        <v>425</v>
      </c>
      <c r="AK69" s="232">
        <v>0.97</v>
      </c>
      <c r="AL69" s="232" t="s">
        <v>540</v>
      </c>
      <c r="AM69" s="232">
        <v>1</v>
      </c>
    </row>
    <row r="70" spans="2:39">
      <c r="F70" s="232" t="s">
        <v>172</v>
      </c>
      <c r="G70" s="232" t="s">
        <v>379</v>
      </c>
      <c r="I70" s="232">
        <v>0.27</v>
      </c>
      <c r="L70" s="232">
        <v>2.8571428571428599</v>
      </c>
      <c r="M70" s="232">
        <v>1</v>
      </c>
      <c r="N70" s="232">
        <v>24.585000000000001</v>
      </c>
      <c r="O70" s="232">
        <v>0.98936000000000002</v>
      </c>
      <c r="P70" s="232">
        <v>8.0708333333333293</v>
      </c>
      <c r="R70" s="232">
        <v>0.97</v>
      </c>
      <c r="T70" s="232">
        <v>25</v>
      </c>
      <c r="U70" s="232">
        <v>2.5</v>
      </c>
      <c r="V70" s="232">
        <v>24</v>
      </c>
      <c r="W70" s="232">
        <v>1</v>
      </c>
      <c r="X70" s="232">
        <v>1</v>
      </c>
      <c r="Y70" s="232">
        <v>5.3999999999999799</v>
      </c>
      <c r="Z70" s="232">
        <v>0.3</v>
      </c>
      <c r="AA70" s="232">
        <v>20</v>
      </c>
      <c r="AB70" s="232" t="s">
        <v>486</v>
      </c>
      <c r="AC70" s="232" t="s">
        <v>64</v>
      </c>
      <c r="AD70" s="232" t="s">
        <v>422</v>
      </c>
      <c r="AE70" s="232" t="s">
        <v>157</v>
      </c>
      <c r="AF70" s="232" t="s">
        <v>140</v>
      </c>
      <c r="AG70" s="232" t="s">
        <v>430</v>
      </c>
      <c r="AH70" s="232" t="s">
        <v>424</v>
      </c>
      <c r="AJ70" s="232" t="s">
        <v>425</v>
      </c>
      <c r="AK70" s="232">
        <v>0.97</v>
      </c>
      <c r="AL70" s="232" t="s">
        <v>540</v>
      </c>
      <c r="AM70" s="232">
        <v>1</v>
      </c>
    </row>
    <row r="71" spans="2:39">
      <c r="B71" s="232" t="s">
        <v>554</v>
      </c>
      <c r="C71" s="232" t="s">
        <v>488</v>
      </c>
      <c r="D71" s="232" t="s">
        <v>38</v>
      </c>
      <c r="E71" s="232" t="s">
        <v>28</v>
      </c>
      <c r="F71" s="232" t="s">
        <v>172</v>
      </c>
      <c r="G71" s="232" t="s">
        <v>369</v>
      </c>
      <c r="H71" s="232">
        <v>2020</v>
      </c>
      <c r="I71" s="232">
        <v>0.13500000000000001</v>
      </c>
      <c r="L71" s="232">
        <v>6.6666666666666696</v>
      </c>
      <c r="M71" s="232">
        <v>1</v>
      </c>
      <c r="N71" s="232">
        <v>49.914999999999999</v>
      </c>
      <c r="O71" s="232">
        <v>2.180615</v>
      </c>
      <c r="P71" s="232">
        <v>16.141666666666701</v>
      </c>
      <c r="Q71" s="232">
        <v>3.1536000000000002E-2</v>
      </c>
      <c r="R71" s="232">
        <v>0.97</v>
      </c>
      <c r="S71" s="232">
        <v>1</v>
      </c>
      <c r="T71" s="232">
        <v>25</v>
      </c>
      <c r="U71" s="232">
        <v>1</v>
      </c>
      <c r="V71" s="232">
        <v>90</v>
      </c>
      <c r="W71" s="232">
        <v>16</v>
      </c>
      <c r="X71" s="232">
        <v>1</v>
      </c>
      <c r="Y71" s="232">
        <v>5.3999999999999799</v>
      </c>
      <c r="Z71" s="232">
        <v>2</v>
      </c>
      <c r="AA71" s="232">
        <v>21</v>
      </c>
      <c r="AB71" s="232" t="s">
        <v>489</v>
      </c>
      <c r="AC71" s="232" t="s">
        <v>64</v>
      </c>
      <c r="AD71" s="232" t="s">
        <v>422</v>
      </c>
      <c r="AE71" s="232" t="s">
        <v>157</v>
      </c>
      <c r="AF71" s="232" t="s">
        <v>140</v>
      </c>
      <c r="AG71" s="232" t="s">
        <v>430</v>
      </c>
      <c r="AH71" s="232" t="s">
        <v>424</v>
      </c>
      <c r="AJ71" s="232" t="s">
        <v>425</v>
      </c>
      <c r="AK71" s="232">
        <v>0.97</v>
      </c>
      <c r="AL71" s="232" t="s">
        <v>540</v>
      </c>
      <c r="AM71" s="232">
        <v>2</v>
      </c>
    </row>
    <row r="72" spans="2:39">
      <c r="E72" s="232" t="s">
        <v>34</v>
      </c>
      <c r="F72" s="232" t="s">
        <v>172</v>
      </c>
      <c r="G72" s="232" t="s">
        <v>377</v>
      </c>
      <c r="I72" s="232">
        <v>0.13500000000000001</v>
      </c>
      <c r="L72" s="232">
        <v>6.6666666666666696</v>
      </c>
      <c r="M72" s="232">
        <v>1</v>
      </c>
      <c r="N72" s="232">
        <v>48.424999999999997</v>
      </c>
      <c r="O72" s="232">
        <v>2.1523050000000001</v>
      </c>
      <c r="P72" s="232">
        <v>16.141666666666701</v>
      </c>
      <c r="R72" s="232">
        <v>0.97</v>
      </c>
      <c r="T72" s="232">
        <v>25</v>
      </c>
      <c r="U72" s="232">
        <v>1</v>
      </c>
      <c r="V72" s="232">
        <v>63</v>
      </c>
      <c r="W72" s="232">
        <v>11</v>
      </c>
      <c r="X72" s="232">
        <v>1</v>
      </c>
      <c r="Y72" s="232">
        <v>5.3999999999999799</v>
      </c>
      <c r="Z72" s="232">
        <v>0.3</v>
      </c>
      <c r="AA72" s="232">
        <v>21</v>
      </c>
      <c r="AB72" s="232" t="s">
        <v>489</v>
      </c>
      <c r="AC72" s="232" t="s">
        <v>64</v>
      </c>
      <c r="AD72" s="232" t="s">
        <v>422</v>
      </c>
      <c r="AE72" s="232" t="s">
        <v>157</v>
      </c>
      <c r="AF72" s="232" t="s">
        <v>140</v>
      </c>
      <c r="AG72" s="232" t="s">
        <v>430</v>
      </c>
      <c r="AH72" s="232" t="s">
        <v>424</v>
      </c>
      <c r="AJ72" s="232" t="s">
        <v>425</v>
      </c>
      <c r="AK72" s="232">
        <v>0.97</v>
      </c>
      <c r="AL72" s="232" t="s">
        <v>540</v>
      </c>
      <c r="AM72" s="232">
        <v>2</v>
      </c>
    </row>
    <row r="73" spans="2:39">
      <c r="F73" s="232" t="s">
        <v>172</v>
      </c>
      <c r="G73" s="232" t="s">
        <v>378</v>
      </c>
      <c r="I73" s="232">
        <v>0.13600000000000001</v>
      </c>
      <c r="L73" s="232">
        <v>6.6666666666666696</v>
      </c>
      <c r="M73" s="232">
        <v>1</v>
      </c>
      <c r="N73" s="232">
        <v>46.19</v>
      </c>
      <c r="O73" s="232">
        <v>2.0897250000000001</v>
      </c>
      <c r="P73" s="232">
        <v>15.9347222222222</v>
      </c>
      <c r="R73" s="232">
        <v>0.97</v>
      </c>
      <c r="T73" s="232">
        <v>25</v>
      </c>
      <c r="U73" s="232">
        <v>1</v>
      </c>
      <c r="V73" s="232">
        <v>41</v>
      </c>
      <c r="W73" s="232">
        <v>8</v>
      </c>
      <c r="X73" s="232">
        <v>1</v>
      </c>
      <c r="Y73" s="232">
        <v>5.3999999999999799</v>
      </c>
      <c r="Z73" s="232">
        <v>0.3</v>
      </c>
      <c r="AA73" s="232">
        <v>21</v>
      </c>
      <c r="AB73" s="232" t="s">
        <v>489</v>
      </c>
      <c r="AC73" s="232" t="s">
        <v>64</v>
      </c>
      <c r="AD73" s="232" t="s">
        <v>422</v>
      </c>
      <c r="AE73" s="232" t="s">
        <v>157</v>
      </c>
      <c r="AF73" s="232" t="s">
        <v>140</v>
      </c>
      <c r="AG73" s="232" t="s">
        <v>430</v>
      </c>
      <c r="AH73" s="232" t="s">
        <v>424</v>
      </c>
      <c r="AJ73" s="232" t="s">
        <v>425</v>
      </c>
      <c r="AK73" s="232">
        <v>0.97</v>
      </c>
      <c r="AL73" s="232" t="s">
        <v>540</v>
      </c>
      <c r="AM73" s="232">
        <v>2</v>
      </c>
    </row>
    <row r="74" spans="2:39">
      <c r="F74" s="232" t="s">
        <v>172</v>
      </c>
      <c r="G74" s="232" t="s">
        <v>379</v>
      </c>
      <c r="I74" s="232">
        <v>0.13300000000000001</v>
      </c>
      <c r="L74" s="232">
        <v>7.1428571428571397</v>
      </c>
      <c r="M74" s="232">
        <v>1</v>
      </c>
      <c r="N74" s="232">
        <v>44.7</v>
      </c>
      <c r="O74" s="232">
        <v>2.0703550000000002</v>
      </c>
      <c r="P74" s="232">
        <v>16.348611111111101</v>
      </c>
      <c r="R74" s="232">
        <v>0.97</v>
      </c>
      <c r="T74" s="232">
        <v>25</v>
      </c>
      <c r="U74" s="232">
        <v>1</v>
      </c>
      <c r="V74" s="232">
        <v>32</v>
      </c>
      <c r="W74" s="232">
        <v>4</v>
      </c>
      <c r="X74" s="232">
        <v>1</v>
      </c>
      <c r="Y74" s="232">
        <v>5.3999999999999799</v>
      </c>
      <c r="Z74" s="232">
        <v>0.3</v>
      </c>
      <c r="AA74" s="232">
        <v>21</v>
      </c>
      <c r="AB74" s="232" t="s">
        <v>489</v>
      </c>
      <c r="AC74" s="232" t="s">
        <v>64</v>
      </c>
      <c r="AD74" s="232" t="s">
        <v>422</v>
      </c>
      <c r="AE74" s="232" t="s">
        <v>157</v>
      </c>
      <c r="AF74" s="232" t="s">
        <v>140</v>
      </c>
      <c r="AG74" s="232" t="s">
        <v>430</v>
      </c>
      <c r="AH74" s="232" t="s">
        <v>424</v>
      </c>
      <c r="AJ74" s="232" t="s">
        <v>425</v>
      </c>
      <c r="AK74" s="232">
        <v>0.97</v>
      </c>
      <c r="AL74" s="232" t="s">
        <v>540</v>
      </c>
      <c r="AM74" s="232">
        <v>2</v>
      </c>
    </row>
    <row r="75" spans="2:39">
      <c r="B75" s="232" t="s">
        <v>556</v>
      </c>
      <c r="C75" s="232" t="s">
        <v>497</v>
      </c>
      <c r="D75" s="232" t="s">
        <v>33</v>
      </c>
      <c r="E75" s="232" t="s">
        <v>28</v>
      </c>
      <c r="F75" s="232" t="s">
        <v>172</v>
      </c>
      <c r="G75" s="232" t="s">
        <v>369</v>
      </c>
      <c r="H75" s="232">
        <v>2020</v>
      </c>
      <c r="I75" s="232">
        <v>0.28599999999999998</v>
      </c>
      <c r="L75" s="232">
        <v>2.2222222222222201</v>
      </c>
      <c r="M75" s="232">
        <v>1</v>
      </c>
      <c r="N75" s="232">
        <v>23.84</v>
      </c>
      <c r="O75" s="232">
        <v>0.97445999999999999</v>
      </c>
      <c r="P75" s="232">
        <v>3.5180555555555602</v>
      </c>
      <c r="Q75" s="232">
        <v>3.1536000000000002E-2</v>
      </c>
      <c r="R75" s="232">
        <v>0.97</v>
      </c>
      <c r="S75" s="232">
        <v>1</v>
      </c>
      <c r="T75" s="232">
        <v>25</v>
      </c>
      <c r="U75" s="232">
        <v>1</v>
      </c>
      <c r="V75" s="232">
        <v>78</v>
      </c>
      <c r="X75" s="232">
        <v>1</v>
      </c>
      <c r="Y75" s="232">
        <v>4.5900000000000301</v>
      </c>
      <c r="Z75" s="232">
        <v>2</v>
      </c>
      <c r="AA75" s="232">
        <v>23</v>
      </c>
      <c r="AB75" s="232" t="s">
        <v>498</v>
      </c>
      <c r="AC75" s="232" t="s">
        <v>64</v>
      </c>
      <c r="AD75" s="232" t="s">
        <v>422</v>
      </c>
      <c r="AE75" s="232" t="s">
        <v>153</v>
      </c>
      <c r="AF75" s="232" t="s">
        <v>139</v>
      </c>
      <c r="AG75" s="232" t="s">
        <v>430</v>
      </c>
      <c r="AH75" s="232" t="s">
        <v>424</v>
      </c>
      <c r="AJ75" s="232" t="s">
        <v>425</v>
      </c>
      <c r="AK75" s="232">
        <v>0.97</v>
      </c>
      <c r="AL75" s="232" t="s">
        <v>540</v>
      </c>
      <c r="AM75" s="232">
        <v>1</v>
      </c>
    </row>
    <row r="76" spans="2:39">
      <c r="E76" s="232" t="s">
        <v>34</v>
      </c>
      <c r="F76" s="232" t="s">
        <v>172</v>
      </c>
      <c r="G76" s="232" t="s">
        <v>377</v>
      </c>
      <c r="I76" s="232">
        <v>0.28599999999999998</v>
      </c>
      <c r="L76" s="232">
        <v>2.2222222222222201</v>
      </c>
      <c r="M76" s="232">
        <v>1</v>
      </c>
      <c r="N76" s="232">
        <v>23.094999999999999</v>
      </c>
      <c r="O76" s="232">
        <v>0.94689500000000004</v>
      </c>
      <c r="P76" s="232">
        <v>3.5180555555555602</v>
      </c>
      <c r="R76" s="232">
        <v>0.97</v>
      </c>
      <c r="T76" s="232">
        <v>25</v>
      </c>
      <c r="U76" s="232">
        <v>1</v>
      </c>
      <c r="V76" s="232">
        <v>62</v>
      </c>
      <c r="X76" s="232">
        <v>1</v>
      </c>
      <c r="Y76" s="232">
        <v>4.5900000000000301</v>
      </c>
      <c r="Z76" s="232">
        <v>0.3</v>
      </c>
      <c r="AA76" s="232">
        <v>23</v>
      </c>
      <c r="AB76" s="232" t="s">
        <v>498</v>
      </c>
      <c r="AC76" s="232" t="s">
        <v>64</v>
      </c>
      <c r="AD76" s="232" t="s">
        <v>422</v>
      </c>
      <c r="AE76" s="232" t="s">
        <v>153</v>
      </c>
      <c r="AF76" s="232" t="s">
        <v>139</v>
      </c>
      <c r="AG76" s="232" t="s">
        <v>430</v>
      </c>
      <c r="AH76" s="232" t="s">
        <v>424</v>
      </c>
      <c r="AJ76" s="232" t="s">
        <v>425</v>
      </c>
      <c r="AK76" s="232">
        <v>0.97</v>
      </c>
      <c r="AL76" s="232" t="s">
        <v>540</v>
      </c>
      <c r="AM76" s="232">
        <v>1</v>
      </c>
    </row>
    <row r="77" spans="2:39">
      <c r="F77" s="232" t="s">
        <v>172</v>
      </c>
      <c r="G77" s="232" t="s">
        <v>378</v>
      </c>
      <c r="I77" s="232">
        <v>0.28299999999999997</v>
      </c>
      <c r="L77" s="232">
        <v>2.2222222222222201</v>
      </c>
      <c r="M77" s="232">
        <v>1</v>
      </c>
      <c r="N77" s="232">
        <v>23.094999999999999</v>
      </c>
      <c r="O77" s="232">
        <v>0.91858499999999998</v>
      </c>
      <c r="P77" s="232">
        <v>3.5180555555555602</v>
      </c>
      <c r="R77" s="232">
        <v>0.97</v>
      </c>
      <c r="T77" s="232">
        <v>25</v>
      </c>
      <c r="U77" s="232">
        <v>1</v>
      </c>
      <c r="V77" s="232">
        <v>35</v>
      </c>
      <c r="X77" s="232">
        <v>1</v>
      </c>
      <c r="Y77" s="232">
        <v>4.5900000000000301</v>
      </c>
      <c r="Z77" s="232">
        <v>0.3</v>
      </c>
      <c r="AA77" s="232">
        <v>23</v>
      </c>
      <c r="AB77" s="232" t="s">
        <v>498</v>
      </c>
      <c r="AC77" s="232" t="s">
        <v>64</v>
      </c>
      <c r="AD77" s="232" t="s">
        <v>422</v>
      </c>
      <c r="AE77" s="232" t="s">
        <v>153</v>
      </c>
      <c r="AF77" s="232" t="s">
        <v>139</v>
      </c>
      <c r="AG77" s="232" t="s">
        <v>430</v>
      </c>
      <c r="AH77" s="232" t="s">
        <v>424</v>
      </c>
      <c r="AJ77" s="232" t="s">
        <v>425</v>
      </c>
      <c r="AK77" s="232">
        <v>0.97</v>
      </c>
      <c r="AL77" s="232" t="s">
        <v>540</v>
      </c>
      <c r="AM77" s="232">
        <v>1</v>
      </c>
    </row>
    <row r="78" spans="2:39">
      <c r="F78" s="232" t="s">
        <v>172</v>
      </c>
      <c r="G78" s="232" t="s">
        <v>379</v>
      </c>
      <c r="I78" s="232">
        <v>0.28299999999999997</v>
      </c>
      <c r="L78" s="232">
        <v>2.2222222222222201</v>
      </c>
      <c r="M78" s="232">
        <v>1</v>
      </c>
      <c r="N78" s="232">
        <v>20.86</v>
      </c>
      <c r="O78" s="232">
        <v>0.82545999999999997</v>
      </c>
      <c r="P78" s="232">
        <v>3.5180555555555602</v>
      </c>
      <c r="R78" s="232">
        <v>0.97</v>
      </c>
      <c r="T78" s="232">
        <v>25</v>
      </c>
      <c r="U78" s="232">
        <v>1</v>
      </c>
      <c r="V78" s="232">
        <v>21</v>
      </c>
      <c r="X78" s="232">
        <v>1</v>
      </c>
      <c r="Y78" s="232">
        <v>4.5900000000000301</v>
      </c>
      <c r="Z78" s="232">
        <v>0.3</v>
      </c>
      <c r="AA78" s="232">
        <v>23</v>
      </c>
      <c r="AB78" s="232" t="s">
        <v>498</v>
      </c>
      <c r="AC78" s="232" t="s">
        <v>64</v>
      </c>
      <c r="AD78" s="232" t="s">
        <v>422</v>
      </c>
      <c r="AE78" s="232" t="s">
        <v>153</v>
      </c>
      <c r="AF78" s="232" t="s">
        <v>139</v>
      </c>
      <c r="AG78" s="232" t="s">
        <v>430</v>
      </c>
      <c r="AH78" s="232" t="s">
        <v>424</v>
      </c>
      <c r="AJ78" s="232" t="s">
        <v>425</v>
      </c>
      <c r="AK78" s="232">
        <v>0.97</v>
      </c>
      <c r="AL78" s="232" t="s">
        <v>540</v>
      </c>
      <c r="AM78" s="232">
        <v>1</v>
      </c>
    </row>
    <row r="79" spans="2:39">
      <c r="B79" s="232" t="s">
        <v>557</v>
      </c>
      <c r="C79" s="232" t="s">
        <v>500</v>
      </c>
      <c r="D79" s="232" t="s">
        <v>33</v>
      </c>
      <c r="E79" s="232" t="s">
        <v>28</v>
      </c>
      <c r="F79" s="232" t="s">
        <v>172</v>
      </c>
      <c r="G79" s="232" t="s">
        <v>369</v>
      </c>
      <c r="H79" s="232">
        <v>2020</v>
      </c>
      <c r="I79" s="232">
        <v>0.14399999999999999</v>
      </c>
      <c r="L79" s="232">
        <v>5.5555555555555598</v>
      </c>
      <c r="M79" s="232">
        <v>1</v>
      </c>
      <c r="N79" s="232">
        <v>46.935000000000002</v>
      </c>
      <c r="O79" s="232">
        <v>2.092705</v>
      </c>
      <c r="P79" s="232">
        <v>7.0361111111111097</v>
      </c>
      <c r="Q79" s="232">
        <v>3.1536000000000002E-2</v>
      </c>
      <c r="R79" s="232">
        <v>0.97</v>
      </c>
      <c r="S79" s="232">
        <v>1</v>
      </c>
      <c r="T79" s="232">
        <v>25</v>
      </c>
      <c r="U79" s="232">
        <v>1</v>
      </c>
      <c r="V79" s="232">
        <v>90</v>
      </c>
      <c r="X79" s="232">
        <v>1</v>
      </c>
      <c r="Y79" s="232">
        <v>4.5900000000000301</v>
      </c>
      <c r="Z79" s="232">
        <v>2</v>
      </c>
      <c r="AA79" s="232">
        <v>24</v>
      </c>
      <c r="AB79" s="232" t="s">
        <v>501</v>
      </c>
      <c r="AC79" s="232" t="s">
        <v>64</v>
      </c>
      <c r="AD79" s="232" t="s">
        <v>422</v>
      </c>
      <c r="AE79" s="232" t="s">
        <v>153</v>
      </c>
      <c r="AF79" s="232" t="s">
        <v>139</v>
      </c>
      <c r="AG79" s="232" t="s">
        <v>430</v>
      </c>
      <c r="AH79" s="232" t="s">
        <v>424</v>
      </c>
      <c r="AJ79" s="232" t="s">
        <v>425</v>
      </c>
      <c r="AK79" s="232">
        <v>0.97</v>
      </c>
      <c r="AL79" s="232" t="s">
        <v>540</v>
      </c>
      <c r="AM79" s="232">
        <v>2</v>
      </c>
    </row>
    <row r="80" spans="2:39">
      <c r="E80" s="232" t="s">
        <v>34</v>
      </c>
      <c r="F80" s="232" t="s">
        <v>172</v>
      </c>
      <c r="G80" s="232" t="s">
        <v>377</v>
      </c>
      <c r="I80" s="232">
        <v>0.14399999999999999</v>
      </c>
      <c r="L80" s="232">
        <v>5.5555555555555598</v>
      </c>
      <c r="M80" s="232">
        <v>1</v>
      </c>
      <c r="N80" s="232">
        <v>46.19</v>
      </c>
      <c r="O80" s="232">
        <v>2.0554549999999998</v>
      </c>
      <c r="P80" s="232">
        <v>7.0361111111111097</v>
      </c>
      <c r="R80" s="232">
        <v>0.97</v>
      </c>
      <c r="T80" s="232">
        <v>25</v>
      </c>
      <c r="U80" s="232">
        <v>1</v>
      </c>
      <c r="V80" s="232">
        <v>54</v>
      </c>
      <c r="X80" s="232">
        <v>1</v>
      </c>
      <c r="Y80" s="232">
        <v>4.5900000000000301</v>
      </c>
      <c r="Z80" s="232">
        <v>0.3</v>
      </c>
      <c r="AA80" s="232">
        <v>24</v>
      </c>
      <c r="AB80" s="232" t="s">
        <v>501</v>
      </c>
      <c r="AC80" s="232" t="s">
        <v>64</v>
      </c>
      <c r="AD80" s="232" t="s">
        <v>422</v>
      </c>
      <c r="AE80" s="232" t="s">
        <v>153</v>
      </c>
      <c r="AF80" s="232" t="s">
        <v>139</v>
      </c>
      <c r="AG80" s="232" t="s">
        <v>430</v>
      </c>
      <c r="AH80" s="232" t="s">
        <v>424</v>
      </c>
      <c r="AJ80" s="232" t="s">
        <v>425</v>
      </c>
      <c r="AK80" s="232">
        <v>0.97</v>
      </c>
      <c r="AL80" s="232" t="s">
        <v>540</v>
      </c>
      <c r="AM80" s="232">
        <v>2</v>
      </c>
    </row>
    <row r="81" spans="2:39">
      <c r="F81" s="232" t="s">
        <v>172</v>
      </c>
      <c r="G81" s="232" t="s">
        <v>378</v>
      </c>
      <c r="I81" s="232">
        <v>0.14199999999999999</v>
      </c>
      <c r="L81" s="232">
        <v>5.5555555555555598</v>
      </c>
      <c r="M81" s="232">
        <v>1</v>
      </c>
      <c r="N81" s="232">
        <v>46.19</v>
      </c>
      <c r="O81" s="232">
        <v>2.0472600000000001</v>
      </c>
      <c r="P81" s="232">
        <v>7.0361111111111097</v>
      </c>
      <c r="R81" s="232">
        <v>0.97</v>
      </c>
      <c r="T81" s="232">
        <v>25</v>
      </c>
      <c r="U81" s="232">
        <v>1</v>
      </c>
      <c r="V81" s="232">
        <v>35</v>
      </c>
      <c r="X81" s="232">
        <v>1</v>
      </c>
      <c r="Y81" s="232">
        <v>4.5900000000000301</v>
      </c>
      <c r="Z81" s="232">
        <v>0.3</v>
      </c>
      <c r="AA81" s="232">
        <v>24</v>
      </c>
      <c r="AB81" s="232" t="s">
        <v>501</v>
      </c>
      <c r="AC81" s="232" t="s">
        <v>64</v>
      </c>
      <c r="AD81" s="232" t="s">
        <v>422</v>
      </c>
      <c r="AE81" s="232" t="s">
        <v>153</v>
      </c>
      <c r="AF81" s="232" t="s">
        <v>139</v>
      </c>
      <c r="AG81" s="232" t="s">
        <v>430</v>
      </c>
      <c r="AH81" s="232" t="s">
        <v>424</v>
      </c>
      <c r="AJ81" s="232" t="s">
        <v>425</v>
      </c>
      <c r="AK81" s="232">
        <v>0.97</v>
      </c>
      <c r="AL81" s="232" t="s">
        <v>540</v>
      </c>
      <c r="AM81" s="232">
        <v>2</v>
      </c>
    </row>
    <row r="82" spans="2:39">
      <c r="F82" s="232" t="s">
        <v>172</v>
      </c>
      <c r="G82" s="232" t="s">
        <v>379</v>
      </c>
      <c r="I82" s="232">
        <v>0.14199999999999999</v>
      </c>
      <c r="L82" s="232">
        <v>5.5555555555555598</v>
      </c>
      <c r="M82" s="232">
        <v>1</v>
      </c>
      <c r="N82" s="232">
        <v>41.72</v>
      </c>
      <c r="O82" s="232">
        <v>1.9206099999999999</v>
      </c>
      <c r="P82" s="232">
        <v>7.0361111111111097</v>
      </c>
      <c r="R82" s="232">
        <v>0.97</v>
      </c>
      <c r="T82" s="232">
        <v>25</v>
      </c>
      <c r="U82" s="232">
        <v>1</v>
      </c>
      <c r="V82" s="232">
        <v>28</v>
      </c>
      <c r="X82" s="232">
        <v>1</v>
      </c>
      <c r="Y82" s="232">
        <v>4.5900000000000301</v>
      </c>
      <c r="Z82" s="232">
        <v>0.3</v>
      </c>
      <c r="AA82" s="232">
        <v>24</v>
      </c>
      <c r="AB82" s="232" t="s">
        <v>501</v>
      </c>
      <c r="AC82" s="232" t="s">
        <v>64</v>
      </c>
      <c r="AD82" s="232" t="s">
        <v>422</v>
      </c>
      <c r="AE82" s="232" t="s">
        <v>153</v>
      </c>
      <c r="AF82" s="232" t="s">
        <v>139</v>
      </c>
      <c r="AG82" s="232" t="s">
        <v>430</v>
      </c>
      <c r="AH82" s="232" t="s">
        <v>424</v>
      </c>
      <c r="AJ82" s="232" t="s">
        <v>425</v>
      </c>
      <c r="AK82" s="232">
        <v>0.97</v>
      </c>
      <c r="AL82" s="232" t="s">
        <v>540</v>
      </c>
      <c r="AM82" s="232">
        <v>2</v>
      </c>
    </row>
    <row r="83" spans="2:39">
      <c r="B83" s="232" t="s">
        <v>558</v>
      </c>
      <c r="C83" s="232" t="s">
        <v>503</v>
      </c>
      <c r="D83" s="232" t="s">
        <v>345</v>
      </c>
      <c r="E83" s="232" t="s">
        <v>28</v>
      </c>
      <c r="F83" s="232" t="s">
        <v>172</v>
      </c>
      <c r="G83" s="232" t="s">
        <v>369</v>
      </c>
      <c r="H83" s="232">
        <v>2020</v>
      </c>
      <c r="I83" s="232">
        <v>0.56000000000000005</v>
      </c>
      <c r="N83" s="232">
        <v>61.835000000000001</v>
      </c>
      <c r="O83" s="232">
        <v>3.0917500000000002</v>
      </c>
      <c r="Q83" s="232">
        <v>3.1536000000000002E-2</v>
      </c>
      <c r="R83" s="232">
        <v>1</v>
      </c>
      <c r="S83" s="232">
        <v>1</v>
      </c>
      <c r="T83" s="232">
        <v>15</v>
      </c>
      <c r="U83" s="232">
        <v>1</v>
      </c>
      <c r="V83" s="232">
        <v>1.3</v>
      </c>
      <c r="W83" s="232">
        <v>1.25</v>
      </c>
      <c r="AA83" s="232">
        <v>32</v>
      </c>
      <c r="AB83" s="232" t="s">
        <v>504</v>
      </c>
      <c r="AC83" s="232" t="s">
        <v>64</v>
      </c>
      <c r="AD83" s="232" t="s">
        <v>422</v>
      </c>
      <c r="AE83" s="232" t="s">
        <v>412</v>
      </c>
      <c r="AF83" s="232" t="s">
        <v>137</v>
      </c>
      <c r="AG83" s="232" t="s">
        <v>430</v>
      </c>
      <c r="AH83" s="232" t="s">
        <v>424</v>
      </c>
      <c r="AJ83" s="232" t="s">
        <v>431</v>
      </c>
      <c r="AL83" s="232" t="s">
        <v>540</v>
      </c>
      <c r="AM83" s="232">
        <v>5</v>
      </c>
    </row>
    <row r="84" spans="2:39">
      <c r="E84" s="232" t="s">
        <v>34</v>
      </c>
      <c r="F84" s="232" t="s">
        <v>172</v>
      </c>
      <c r="G84" s="232" t="s">
        <v>377</v>
      </c>
      <c r="I84" s="232">
        <v>0.57999999999999996</v>
      </c>
      <c r="L84" s="232">
        <v>0.6</v>
      </c>
      <c r="N84" s="232">
        <v>24.585000000000001</v>
      </c>
      <c r="O84" s="232">
        <v>1.22925</v>
      </c>
      <c r="R84" s="232">
        <v>1</v>
      </c>
      <c r="T84" s="232">
        <v>20</v>
      </c>
      <c r="U84" s="232">
        <v>1</v>
      </c>
      <c r="V84" s="232">
        <v>1.4</v>
      </c>
      <c r="W84" s="232">
        <v>1.25</v>
      </c>
      <c r="AA84" s="232">
        <v>32</v>
      </c>
      <c r="AB84" s="232" t="s">
        <v>504</v>
      </c>
      <c r="AC84" s="232" t="s">
        <v>64</v>
      </c>
      <c r="AD84" s="232" t="s">
        <v>422</v>
      </c>
      <c r="AE84" s="232" t="s">
        <v>412</v>
      </c>
      <c r="AF84" s="232" t="s">
        <v>137</v>
      </c>
      <c r="AG84" s="232" t="s">
        <v>430</v>
      </c>
      <c r="AH84" s="232" t="s">
        <v>424</v>
      </c>
      <c r="AJ84" s="232" t="s">
        <v>431</v>
      </c>
      <c r="AL84" s="232" t="s">
        <v>540</v>
      </c>
      <c r="AM84" s="232">
        <v>5</v>
      </c>
    </row>
    <row r="85" spans="2:39">
      <c r="F85" s="232" t="s">
        <v>172</v>
      </c>
      <c r="G85" s="232" t="s">
        <v>378</v>
      </c>
      <c r="I85" s="232">
        <v>0.6</v>
      </c>
      <c r="L85" s="232">
        <v>0.62</v>
      </c>
      <c r="N85" s="232">
        <v>14.9</v>
      </c>
      <c r="O85" s="232">
        <v>0.745</v>
      </c>
      <c r="R85" s="232">
        <v>1</v>
      </c>
      <c r="T85" s="232">
        <v>20</v>
      </c>
      <c r="U85" s="232">
        <v>1</v>
      </c>
      <c r="V85" s="232">
        <v>1.5</v>
      </c>
      <c r="W85" s="232">
        <v>1.25</v>
      </c>
      <c r="AA85" s="232">
        <v>32</v>
      </c>
      <c r="AB85" s="232" t="s">
        <v>504</v>
      </c>
      <c r="AC85" s="232" t="s">
        <v>64</v>
      </c>
      <c r="AD85" s="232" t="s">
        <v>422</v>
      </c>
      <c r="AE85" s="232" t="s">
        <v>412</v>
      </c>
      <c r="AF85" s="232" t="s">
        <v>137</v>
      </c>
      <c r="AG85" s="232" t="s">
        <v>430</v>
      </c>
      <c r="AH85" s="232" t="s">
        <v>424</v>
      </c>
      <c r="AJ85" s="232" t="s">
        <v>431</v>
      </c>
      <c r="AL85" s="232" t="s">
        <v>540</v>
      </c>
      <c r="AM85" s="232">
        <v>5</v>
      </c>
    </row>
    <row r="86" spans="2:39">
      <c r="F86" s="232" t="s">
        <v>172</v>
      </c>
      <c r="G86" s="232" t="s">
        <v>379</v>
      </c>
      <c r="I86" s="232">
        <v>0.6</v>
      </c>
      <c r="L86" s="232">
        <v>0.62</v>
      </c>
      <c r="N86" s="232">
        <v>5.96</v>
      </c>
      <c r="O86" s="232">
        <v>0.29799999999999999</v>
      </c>
      <c r="R86" s="232">
        <v>1</v>
      </c>
      <c r="T86" s="232">
        <v>20</v>
      </c>
      <c r="U86" s="232">
        <v>1</v>
      </c>
      <c r="V86" s="232">
        <v>1.6</v>
      </c>
      <c r="W86" s="232">
        <v>1.25</v>
      </c>
      <c r="AA86" s="232">
        <v>32</v>
      </c>
      <c r="AB86" s="232" t="s">
        <v>504</v>
      </c>
      <c r="AC86" s="232" t="s">
        <v>64</v>
      </c>
      <c r="AD86" s="232" t="s">
        <v>422</v>
      </c>
      <c r="AE86" s="232" t="s">
        <v>412</v>
      </c>
      <c r="AF86" s="232" t="s">
        <v>137</v>
      </c>
      <c r="AG86" s="232" t="s">
        <v>430</v>
      </c>
      <c r="AH86" s="232" t="s">
        <v>424</v>
      </c>
      <c r="AJ86" s="232" t="s">
        <v>431</v>
      </c>
      <c r="AL86" s="232" t="s">
        <v>540</v>
      </c>
      <c r="AM86" s="232">
        <v>5</v>
      </c>
    </row>
    <row r="87" spans="2:39">
      <c r="B87" s="232" t="s">
        <v>559</v>
      </c>
      <c r="C87" s="232" t="s">
        <v>506</v>
      </c>
      <c r="D87" s="232" t="s">
        <v>507</v>
      </c>
      <c r="E87" s="232" t="s">
        <v>28</v>
      </c>
      <c r="F87" s="232" t="s">
        <v>172</v>
      </c>
      <c r="G87" s="232" t="s">
        <v>369</v>
      </c>
      <c r="H87" s="232">
        <v>2020</v>
      </c>
      <c r="I87" s="232">
        <v>0.45</v>
      </c>
      <c r="N87" s="232">
        <v>14.154999999999999</v>
      </c>
      <c r="O87" s="232">
        <v>0.70774999999999999</v>
      </c>
      <c r="Q87" s="232">
        <v>3.1536000000000002E-2</v>
      </c>
      <c r="R87" s="232">
        <v>1</v>
      </c>
      <c r="S87" s="232">
        <v>1</v>
      </c>
      <c r="T87" s="232">
        <v>10</v>
      </c>
      <c r="U87" s="232">
        <v>1</v>
      </c>
      <c r="AA87" s="232">
        <v>33</v>
      </c>
      <c r="AB87" s="232" t="s">
        <v>508</v>
      </c>
      <c r="AC87" s="232" t="s">
        <v>64</v>
      </c>
      <c r="AD87" s="232" t="s">
        <v>422</v>
      </c>
      <c r="AE87" s="232" t="s">
        <v>509</v>
      </c>
      <c r="AF87" s="232" t="s">
        <v>510</v>
      </c>
      <c r="AG87" s="232" t="s">
        <v>430</v>
      </c>
      <c r="AH87" s="232" t="s">
        <v>424</v>
      </c>
      <c r="AJ87" s="232" t="s">
        <v>431</v>
      </c>
      <c r="AK87" s="232">
        <v>0.9</v>
      </c>
      <c r="AL87" s="232" t="s">
        <v>540</v>
      </c>
      <c r="AM87" s="232">
        <v>1</v>
      </c>
    </row>
    <row r="88" spans="2:39">
      <c r="E88" s="232" t="s">
        <v>34</v>
      </c>
      <c r="F88" s="232" t="s">
        <v>172</v>
      </c>
      <c r="G88" s="232" t="s">
        <v>377</v>
      </c>
      <c r="I88" s="232">
        <v>0.5</v>
      </c>
      <c r="L88" s="232">
        <v>0.8</v>
      </c>
      <c r="N88" s="232">
        <v>9.6850000000000005</v>
      </c>
      <c r="O88" s="232">
        <v>0.48425000000000001</v>
      </c>
      <c r="R88" s="232">
        <v>1</v>
      </c>
      <c r="T88" s="232">
        <v>10</v>
      </c>
      <c r="U88" s="232">
        <v>1</v>
      </c>
      <c r="AA88" s="232">
        <v>33</v>
      </c>
      <c r="AB88" s="232" t="s">
        <v>508</v>
      </c>
      <c r="AC88" s="232" t="s">
        <v>64</v>
      </c>
      <c r="AD88" s="232" t="s">
        <v>422</v>
      </c>
      <c r="AE88" s="232" t="s">
        <v>509</v>
      </c>
      <c r="AF88" s="232" t="s">
        <v>510</v>
      </c>
      <c r="AG88" s="232" t="s">
        <v>430</v>
      </c>
      <c r="AH88" s="232" t="s">
        <v>424</v>
      </c>
      <c r="AJ88" s="232" t="s">
        <v>431</v>
      </c>
      <c r="AK88" s="232">
        <v>0.9</v>
      </c>
      <c r="AL88" s="232" t="s">
        <v>540</v>
      </c>
      <c r="AM88" s="232">
        <v>1</v>
      </c>
    </row>
    <row r="89" spans="2:39">
      <c r="F89" s="232" t="s">
        <v>172</v>
      </c>
      <c r="G89" s="232" t="s">
        <v>378</v>
      </c>
      <c r="I89" s="232">
        <v>0.5</v>
      </c>
      <c r="L89" s="232">
        <v>0.8</v>
      </c>
      <c r="N89" s="232">
        <v>8.1950000000000003</v>
      </c>
      <c r="O89" s="232">
        <v>0.40975</v>
      </c>
      <c r="R89" s="232">
        <v>1</v>
      </c>
      <c r="T89" s="232">
        <v>10</v>
      </c>
      <c r="U89" s="232">
        <v>1</v>
      </c>
      <c r="AA89" s="232">
        <v>33</v>
      </c>
      <c r="AB89" s="232" t="s">
        <v>508</v>
      </c>
      <c r="AC89" s="232" t="s">
        <v>64</v>
      </c>
      <c r="AD89" s="232" t="s">
        <v>422</v>
      </c>
      <c r="AE89" s="232" t="s">
        <v>509</v>
      </c>
      <c r="AF89" s="232" t="s">
        <v>510</v>
      </c>
      <c r="AG89" s="232" t="s">
        <v>430</v>
      </c>
      <c r="AH89" s="232" t="s">
        <v>424</v>
      </c>
      <c r="AJ89" s="232" t="s">
        <v>431</v>
      </c>
      <c r="AK89" s="232">
        <v>0.9</v>
      </c>
      <c r="AL89" s="232" t="s">
        <v>540</v>
      </c>
      <c r="AM89" s="232">
        <v>1</v>
      </c>
    </row>
    <row r="90" spans="2:39">
      <c r="F90" s="232" t="s">
        <v>172</v>
      </c>
      <c r="G90" s="232" t="s">
        <v>379</v>
      </c>
      <c r="I90" s="232">
        <v>0.5</v>
      </c>
      <c r="L90" s="232">
        <v>0.8</v>
      </c>
      <c r="N90" s="232">
        <v>5.96</v>
      </c>
      <c r="O90" s="232">
        <v>0.29799999999999999</v>
      </c>
      <c r="R90" s="232">
        <v>1</v>
      </c>
      <c r="T90" s="232">
        <v>10</v>
      </c>
      <c r="U90" s="232">
        <v>1</v>
      </c>
      <c r="AA90" s="232">
        <v>33</v>
      </c>
      <c r="AB90" s="232" t="s">
        <v>508</v>
      </c>
      <c r="AC90" s="232" t="s">
        <v>64</v>
      </c>
      <c r="AD90" s="232" t="s">
        <v>422</v>
      </c>
      <c r="AE90" s="232" t="s">
        <v>509</v>
      </c>
      <c r="AF90" s="232" t="s">
        <v>510</v>
      </c>
      <c r="AG90" s="232" t="s">
        <v>430</v>
      </c>
      <c r="AH90" s="232" t="s">
        <v>424</v>
      </c>
      <c r="AJ90" s="232" t="s">
        <v>431</v>
      </c>
      <c r="AK90" s="232">
        <v>0.9</v>
      </c>
      <c r="AL90" s="232" t="s">
        <v>540</v>
      </c>
      <c r="AM90" s="232">
        <v>1</v>
      </c>
    </row>
    <row r="91" spans="2:39">
      <c r="B91" s="232" t="s">
        <v>564</v>
      </c>
      <c r="C91" s="232" t="s">
        <v>527</v>
      </c>
      <c r="D91" s="232" t="s">
        <v>182</v>
      </c>
      <c r="E91" s="232" t="s">
        <v>34</v>
      </c>
      <c r="F91" s="232" t="s">
        <v>172</v>
      </c>
      <c r="G91" s="232" t="s">
        <v>369</v>
      </c>
      <c r="H91" s="232">
        <v>2020</v>
      </c>
      <c r="I91" s="232">
        <v>0.95</v>
      </c>
      <c r="J91" s="232">
        <v>0.05</v>
      </c>
      <c r="K91" s="232">
        <v>0.58823529411764697</v>
      </c>
      <c r="N91" s="232">
        <v>13.41</v>
      </c>
      <c r="O91" s="232">
        <v>0.14899999999999999</v>
      </c>
      <c r="P91" s="232">
        <v>10.8645833333333</v>
      </c>
      <c r="Q91" s="232">
        <v>3.1536000000000002E-2</v>
      </c>
      <c r="R91" s="232">
        <v>0.98</v>
      </c>
      <c r="S91" s="232">
        <v>1</v>
      </c>
      <c r="T91" s="232">
        <v>25</v>
      </c>
      <c r="U91" s="232">
        <v>4.5</v>
      </c>
      <c r="AA91" s="232">
        <v>47</v>
      </c>
      <c r="AB91" s="232" t="s">
        <v>528</v>
      </c>
      <c r="AC91" s="232" t="s">
        <v>161</v>
      </c>
      <c r="AD91" s="232" t="s">
        <v>462</v>
      </c>
      <c r="AE91" s="232" t="s">
        <v>515</v>
      </c>
      <c r="AF91" s="232" t="s">
        <v>198</v>
      </c>
      <c r="AG91" s="232" t="s">
        <v>430</v>
      </c>
      <c r="AH91" s="232" t="s">
        <v>463</v>
      </c>
      <c r="AJ91" s="232" t="s">
        <v>462</v>
      </c>
      <c r="AK91" s="232">
        <v>0.98</v>
      </c>
      <c r="AL91" s="232" t="s">
        <v>540</v>
      </c>
      <c r="AM91" s="232">
        <v>1</v>
      </c>
    </row>
    <row r="92" spans="2:39">
      <c r="D92" s="232" t="s">
        <v>218</v>
      </c>
      <c r="F92" s="232" t="s">
        <v>172</v>
      </c>
      <c r="G92" s="232" t="s">
        <v>377</v>
      </c>
      <c r="I92" s="232">
        <v>0.95</v>
      </c>
      <c r="J92" s="232">
        <v>0.05</v>
      </c>
      <c r="K92" s="232">
        <v>0.58823529411764697</v>
      </c>
      <c r="N92" s="232">
        <v>13.41</v>
      </c>
      <c r="O92" s="232">
        <v>0.14899999999999999</v>
      </c>
      <c r="P92" s="232">
        <v>11.3819444444444</v>
      </c>
      <c r="R92" s="232">
        <v>0.98</v>
      </c>
      <c r="T92" s="232">
        <v>25</v>
      </c>
      <c r="U92" s="232">
        <v>4.5</v>
      </c>
      <c r="AA92" s="232">
        <v>47</v>
      </c>
      <c r="AB92" s="232" t="s">
        <v>528</v>
      </c>
      <c r="AC92" s="232" t="s">
        <v>161</v>
      </c>
      <c r="AD92" s="232" t="s">
        <v>462</v>
      </c>
      <c r="AE92" s="232" t="s">
        <v>515</v>
      </c>
      <c r="AF92" s="232" t="s">
        <v>198</v>
      </c>
      <c r="AG92" s="232" t="s">
        <v>430</v>
      </c>
      <c r="AH92" s="232" t="s">
        <v>463</v>
      </c>
      <c r="AJ92" s="232" t="s">
        <v>462</v>
      </c>
      <c r="AK92" s="232">
        <v>0.98</v>
      </c>
      <c r="AL92" s="232" t="s">
        <v>540</v>
      </c>
      <c r="AM92" s="232">
        <v>1</v>
      </c>
    </row>
    <row r="93" spans="2:39">
      <c r="D93" s="232" t="s">
        <v>28</v>
      </c>
      <c r="F93" s="232" t="s">
        <v>172</v>
      </c>
      <c r="G93" s="232" t="s">
        <v>378</v>
      </c>
      <c r="I93" s="232">
        <v>0.95</v>
      </c>
      <c r="J93" s="232">
        <v>0.05</v>
      </c>
      <c r="K93" s="232">
        <v>0.58823529411764697</v>
      </c>
      <c r="N93" s="232">
        <v>12.664999999999999</v>
      </c>
      <c r="O93" s="232">
        <v>0.14899999999999999</v>
      </c>
      <c r="P93" s="232">
        <v>13.4513888888889</v>
      </c>
      <c r="R93" s="232">
        <v>0.98</v>
      </c>
      <c r="T93" s="232">
        <v>30</v>
      </c>
      <c r="U93" s="232">
        <v>4.5</v>
      </c>
      <c r="AA93" s="232">
        <v>47</v>
      </c>
      <c r="AB93" s="232" t="s">
        <v>528</v>
      </c>
      <c r="AC93" s="232" t="s">
        <v>161</v>
      </c>
      <c r="AD93" s="232" t="s">
        <v>462</v>
      </c>
      <c r="AE93" s="232" t="s">
        <v>515</v>
      </c>
      <c r="AF93" s="232" t="s">
        <v>198</v>
      </c>
      <c r="AG93" s="232" t="s">
        <v>430</v>
      </c>
      <c r="AH93" s="232" t="s">
        <v>463</v>
      </c>
      <c r="AJ93" s="232" t="s">
        <v>462</v>
      </c>
      <c r="AK93" s="232">
        <v>0.98</v>
      </c>
      <c r="AL93" s="232" t="s">
        <v>540</v>
      </c>
      <c r="AM93" s="232">
        <v>1</v>
      </c>
    </row>
    <row r="94" spans="2:39">
      <c r="F94" s="232" t="s">
        <v>172</v>
      </c>
      <c r="G94" s="232" t="s">
        <v>379</v>
      </c>
      <c r="I94" s="232">
        <v>0.95</v>
      </c>
      <c r="J94" s="232">
        <v>0.05</v>
      </c>
      <c r="K94" s="232">
        <v>0.58823529411764697</v>
      </c>
      <c r="N94" s="232">
        <v>11.92</v>
      </c>
      <c r="O94" s="232">
        <v>0.14899999999999999</v>
      </c>
      <c r="P94" s="232">
        <v>15.0034722222222</v>
      </c>
      <c r="R94" s="232">
        <v>0.98</v>
      </c>
      <c r="T94" s="232">
        <v>30</v>
      </c>
      <c r="U94" s="232">
        <v>4.5</v>
      </c>
      <c r="AA94" s="232">
        <v>47</v>
      </c>
      <c r="AB94" s="232" t="s">
        <v>528</v>
      </c>
      <c r="AC94" s="232" t="s">
        <v>161</v>
      </c>
      <c r="AD94" s="232" t="s">
        <v>462</v>
      </c>
      <c r="AE94" s="232" t="s">
        <v>515</v>
      </c>
      <c r="AF94" s="232" t="s">
        <v>198</v>
      </c>
      <c r="AG94" s="232" t="s">
        <v>430</v>
      </c>
      <c r="AH94" s="232" t="s">
        <v>463</v>
      </c>
      <c r="AJ94" s="232" t="s">
        <v>462</v>
      </c>
      <c r="AK94" s="232">
        <v>0.98</v>
      </c>
      <c r="AL94" s="232" t="s">
        <v>540</v>
      </c>
      <c r="AM94" s="232">
        <v>1</v>
      </c>
    </row>
    <row r="95" spans="2:39">
      <c r="B95" s="232" t="s">
        <v>565</v>
      </c>
      <c r="C95" s="232" t="s">
        <v>530</v>
      </c>
      <c r="D95" s="232" t="s">
        <v>182</v>
      </c>
      <c r="E95" s="232" t="s">
        <v>34</v>
      </c>
      <c r="F95" s="232" t="s">
        <v>172</v>
      </c>
      <c r="G95" s="232" t="s">
        <v>369</v>
      </c>
      <c r="H95" s="232">
        <v>2020</v>
      </c>
      <c r="I95" s="232">
        <v>0.92</v>
      </c>
      <c r="J95" s="232">
        <v>0.08</v>
      </c>
      <c r="K95" s="232">
        <v>0.41152263374485598</v>
      </c>
      <c r="N95" s="232">
        <v>10.43</v>
      </c>
      <c r="O95" s="232">
        <v>0.20860000000000001</v>
      </c>
      <c r="P95" s="232">
        <v>14.4861111111111</v>
      </c>
      <c r="Q95" s="232">
        <v>3.1536000000000002E-2</v>
      </c>
      <c r="R95" s="232">
        <v>0.98</v>
      </c>
      <c r="S95" s="232">
        <v>1</v>
      </c>
      <c r="T95" s="232">
        <v>25</v>
      </c>
      <c r="U95" s="232">
        <v>4.5</v>
      </c>
      <c r="AA95" s="232">
        <v>46</v>
      </c>
      <c r="AB95" s="232" t="s">
        <v>531</v>
      </c>
      <c r="AC95" s="232" t="s">
        <v>161</v>
      </c>
      <c r="AD95" s="232" t="s">
        <v>462</v>
      </c>
      <c r="AE95" s="232" t="s">
        <v>515</v>
      </c>
      <c r="AF95" s="232" t="s">
        <v>198</v>
      </c>
      <c r="AG95" s="232" t="s">
        <v>430</v>
      </c>
      <c r="AH95" s="232" t="s">
        <v>463</v>
      </c>
      <c r="AJ95" s="232" t="s">
        <v>462</v>
      </c>
      <c r="AK95" s="232">
        <v>0.98</v>
      </c>
      <c r="AL95" s="232" t="s">
        <v>540</v>
      </c>
      <c r="AM95" s="232">
        <v>2</v>
      </c>
    </row>
    <row r="96" spans="2:39">
      <c r="D96" s="232" t="s">
        <v>218</v>
      </c>
      <c r="F96" s="232" t="s">
        <v>172</v>
      </c>
      <c r="G96" s="232" t="s">
        <v>377</v>
      </c>
      <c r="I96" s="232">
        <v>0.92</v>
      </c>
      <c r="J96" s="232">
        <v>0.08</v>
      </c>
      <c r="K96" s="232">
        <v>0.41152263374485598</v>
      </c>
      <c r="N96" s="232">
        <v>10.43</v>
      </c>
      <c r="O96" s="232">
        <v>0.20860000000000001</v>
      </c>
      <c r="P96" s="232">
        <v>15.5208333333333</v>
      </c>
      <c r="R96" s="232">
        <v>0.98</v>
      </c>
      <c r="T96" s="232">
        <v>25</v>
      </c>
      <c r="U96" s="232">
        <v>4.5</v>
      </c>
      <c r="AA96" s="232">
        <v>46</v>
      </c>
      <c r="AB96" s="232" t="s">
        <v>531</v>
      </c>
      <c r="AC96" s="232" t="s">
        <v>161</v>
      </c>
      <c r="AD96" s="232" t="s">
        <v>462</v>
      </c>
      <c r="AE96" s="232" t="s">
        <v>515</v>
      </c>
      <c r="AF96" s="232" t="s">
        <v>198</v>
      </c>
      <c r="AG96" s="232" t="s">
        <v>430</v>
      </c>
      <c r="AH96" s="232" t="s">
        <v>463</v>
      </c>
      <c r="AJ96" s="232" t="s">
        <v>462</v>
      </c>
      <c r="AK96" s="232">
        <v>0.98</v>
      </c>
      <c r="AL96" s="232" t="s">
        <v>540</v>
      </c>
      <c r="AM96" s="232">
        <v>2</v>
      </c>
    </row>
    <row r="97" spans="2:39">
      <c r="D97" s="232" t="s">
        <v>28</v>
      </c>
      <c r="F97" s="232" t="s">
        <v>172</v>
      </c>
      <c r="G97" s="232" t="s">
        <v>378</v>
      </c>
      <c r="I97" s="232">
        <v>0.94</v>
      </c>
      <c r="J97" s="232">
        <v>6.0000000000000102E-2</v>
      </c>
      <c r="K97" s="232">
        <v>0.41152263374485598</v>
      </c>
      <c r="N97" s="232">
        <v>9.6850000000000005</v>
      </c>
      <c r="O97" s="232">
        <v>0.16389999999999999</v>
      </c>
      <c r="P97" s="232">
        <v>15.5208333333333</v>
      </c>
      <c r="R97" s="232">
        <v>0.98</v>
      </c>
      <c r="T97" s="232">
        <v>30</v>
      </c>
      <c r="U97" s="232">
        <v>4.5</v>
      </c>
      <c r="AA97" s="232">
        <v>46</v>
      </c>
      <c r="AB97" s="232" t="s">
        <v>531</v>
      </c>
      <c r="AC97" s="232" t="s">
        <v>161</v>
      </c>
      <c r="AD97" s="232" t="s">
        <v>462</v>
      </c>
      <c r="AE97" s="232" t="s">
        <v>515</v>
      </c>
      <c r="AF97" s="232" t="s">
        <v>198</v>
      </c>
      <c r="AG97" s="232" t="s">
        <v>430</v>
      </c>
      <c r="AH97" s="232" t="s">
        <v>463</v>
      </c>
      <c r="AJ97" s="232" t="s">
        <v>462</v>
      </c>
      <c r="AK97" s="232">
        <v>0.98</v>
      </c>
      <c r="AL97" s="232" t="s">
        <v>540</v>
      </c>
      <c r="AM97" s="232">
        <v>2</v>
      </c>
    </row>
    <row r="98" spans="2:39">
      <c r="F98" s="232" t="s">
        <v>172</v>
      </c>
      <c r="G98" s="232" t="s">
        <v>379</v>
      </c>
      <c r="I98" s="232">
        <v>0.94</v>
      </c>
      <c r="J98" s="232">
        <v>6.0000000000000102E-2</v>
      </c>
      <c r="K98" s="232">
        <v>0.41152263374485598</v>
      </c>
      <c r="N98" s="232">
        <v>9.6850000000000005</v>
      </c>
      <c r="O98" s="232">
        <v>0.14899999999999999</v>
      </c>
      <c r="P98" s="232">
        <v>17.5902777777778</v>
      </c>
      <c r="R98" s="232">
        <v>0.98</v>
      </c>
      <c r="T98" s="232">
        <v>30</v>
      </c>
      <c r="U98" s="232">
        <v>4.5</v>
      </c>
      <c r="AA98" s="232">
        <v>46</v>
      </c>
      <c r="AB98" s="232" t="s">
        <v>531</v>
      </c>
      <c r="AC98" s="232" t="s">
        <v>161</v>
      </c>
      <c r="AD98" s="232" t="s">
        <v>462</v>
      </c>
      <c r="AE98" s="232" t="s">
        <v>515</v>
      </c>
      <c r="AF98" s="232" t="s">
        <v>198</v>
      </c>
      <c r="AG98" s="232" t="s">
        <v>430</v>
      </c>
      <c r="AH98" s="232" t="s">
        <v>463</v>
      </c>
      <c r="AJ98" s="232" t="s">
        <v>462</v>
      </c>
      <c r="AK98" s="232">
        <v>0.98</v>
      </c>
      <c r="AL98" s="232" t="s">
        <v>540</v>
      </c>
      <c r="AM98" s="232">
        <v>2</v>
      </c>
    </row>
    <row r="99" spans="2:39">
      <c r="B99" s="232" t="s">
        <v>566</v>
      </c>
      <c r="C99" s="232" t="s">
        <v>533</v>
      </c>
      <c r="D99" s="232" t="s">
        <v>182</v>
      </c>
      <c r="E99" s="232" t="s">
        <v>34</v>
      </c>
      <c r="F99" s="232" t="s">
        <v>172</v>
      </c>
      <c r="G99" s="232" t="s">
        <v>369</v>
      </c>
      <c r="H99" s="232">
        <v>2020</v>
      </c>
      <c r="I99" s="232">
        <v>0.92</v>
      </c>
      <c r="J99" s="232">
        <v>0.08</v>
      </c>
      <c r="K99" s="232">
        <v>0.89285714285714302</v>
      </c>
      <c r="N99" s="232">
        <v>10.43</v>
      </c>
      <c r="O99" s="232">
        <v>0.20860000000000001</v>
      </c>
      <c r="P99" s="232">
        <v>14.4861111111111</v>
      </c>
      <c r="Q99" s="232">
        <v>3.1536000000000002E-2</v>
      </c>
      <c r="R99" s="232">
        <v>0.98</v>
      </c>
      <c r="S99" s="232">
        <v>1</v>
      </c>
      <c r="T99" s="232">
        <v>25</v>
      </c>
      <c r="U99" s="232">
        <v>4.5</v>
      </c>
      <c r="AA99" s="232">
        <v>48</v>
      </c>
      <c r="AB99" s="232" t="s">
        <v>534</v>
      </c>
      <c r="AC99" s="232" t="s">
        <v>161</v>
      </c>
      <c r="AD99" s="232" t="s">
        <v>462</v>
      </c>
      <c r="AE99" s="232" t="s">
        <v>163</v>
      </c>
      <c r="AF99" s="232" t="s">
        <v>198</v>
      </c>
      <c r="AG99" s="232" t="s">
        <v>430</v>
      </c>
      <c r="AH99" s="232" t="s">
        <v>463</v>
      </c>
      <c r="AJ99" s="232" t="s">
        <v>462</v>
      </c>
      <c r="AK99" s="232">
        <v>0.98</v>
      </c>
      <c r="AL99" s="232" t="s">
        <v>540</v>
      </c>
      <c r="AM99" s="232">
        <v>3</v>
      </c>
    </row>
    <row r="100" spans="2:39">
      <c r="D100" s="232" t="s">
        <v>28</v>
      </c>
      <c r="F100" s="232" t="s">
        <v>172</v>
      </c>
      <c r="G100" s="232" t="s">
        <v>377</v>
      </c>
      <c r="I100" s="232">
        <v>0.92</v>
      </c>
      <c r="J100" s="232">
        <v>0.08</v>
      </c>
      <c r="K100" s="232">
        <v>0.89285714285714302</v>
      </c>
      <c r="N100" s="232">
        <v>10.43</v>
      </c>
      <c r="O100" s="232">
        <v>0.20860000000000001</v>
      </c>
      <c r="P100" s="232">
        <v>15.5208333333333</v>
      </c>
      <c r="R100" s="232">
        <v>0.98</v>
      </c>
      <c r="T100" s="232">
        <v>25</v>
      </c>
      <c r="U100" s="232">
        <v>4.5</v>
      </c>
      <c r="AA100" s="232">
        <v>48</v>
      </c>
      <c r="AB100" s="232" t="s">
        <v>534</v>
      </c>
      <c r="AC100" s="232" t="s">
        <v>161</v>
      </c>
      <c r="AD100" s="232" t="s">
        <v>462</v>
      </c>
      <c r="AE100" s="232" t="s">
        <v>163</v>
      </c>
      <c r="AF100" s="232" t="s">
        <v>198</v>
      </c>
      <c r="AG100" s="232" t="s">
        <v>430</v>
      </c>
      <c r="AH100" s="232" t="s">
        <v>463</v>
      </c>
      <c r="AJ100" s="232" t="s">
        <v>462</v>
      </c>
      <c r="AK100" s="232">
        <v>0.98</v>
      </c>
      <c r="AL100" s="232" t="s">
        <v>540</v>
      </c>
      <c r="AM100" s="232">
        <v>3</v>
      </c>
    </row>
    <row r="101" spans="2:39">
      <c r="F101" s="232" t="s">
        <v>172</v>
      </c>
      <c r="G101" s="232" t="s">
        <v>378</v>
      </c>
      <c r="I101" s="232">
        <v>0.94</v>
      </c>
      <c r="J101" s="232">
        <v>6.0000000000000102E-2</v>
      </c>
      <c r="K101" s="232">
        <v>0.89285714285714302</v>
      </c>
      <c r="N101" s="232">
        <v>9.6850000000000005</v>
      </c>
      <c r="O101" s="232">
        <v>0.16389999999999999</v>
      </c>
      <c r="P101" s="232">
        <v>15.5208333333333</v>
      </c>
      <c r="R101" s="232">
        <v>0.98</v>
      </c>
      <c r="T101" s="232">
        <v>30</v>
      </c>
      <c r="U101" s="232">
        <v>4.5</v>
      </c>
      <c r="AA101" s="232">
        <v>48</v>
      </c>
      <c r="AB101" s="232" t="s">
        <v>534</v>
      </c>
      <c r="AC101" s="232" t="s">
        <v>161</v>
      </c>
      <c r="AD101" s="232" t="s">
        <v>462</v>
      </c>
      <c r="AE101" s="232" t="s">
        <v>163</v>
      </c>
      <c r="AF101" s="232" t="s">
        <v>198</v>
      </c>
      <c r="AG101" s="232" t="s">
        <v>430</v>
      </c>
      <c r="AH101" s="232" t="s">
        <v>463</v>
      </c>
      <c r="AJ101" s="232" t="s">
        <v>462</v>
      </c>
      <c r="AK101" s="232">
        <v>0.98</v>
      </c>
      <c r="AL101" s="232" t="s">
        <v>540</v>
      </c>
      <c r="AM101" s="232">
        <v>3</v>
      </c>
    </row>
    <row r="102" spans="2:39">
      <c r="F102" s="232" t="s">
        <v>172</v>
      </c>
      <c r="G102" s="232" t="s">
        <v>379</v>
      </c>
      <c r="I102" s="232">
        <v>0.94</v>
      </c>
      <c r="J102" s="232">
        <v>6.0000000000000102E-2</v>
      </c>
      <c r="K102" s="232">
        <v>0.89285714285714302</v>
      </c>
      <c r="N102" s="232">
        <v>9.6850000000000005</v>
      </c>
      <c r="O102" s="232">
        <v>0.14899999999999999</v>
      </c>
      <c r="P102" s="232">
        <v>17.5902777777778</v>
      </c>
      <c r="R102" s="232">
        <v>0.98</v>
      </c>
      <c r="T102" s="232">
        <v>30</v>
      </c>
      <c r="U102" s="232">
        <v>4.5</v>
      </c>
      <c r="AA102" s="232">
        <v>48</v>
      </c>
      <c r="AB102" s="232" t="s">
        <v>534</v>
      </c>
      <c r="AC102" s="232" t="s">
        <v>161</v>
      </c>
      <c r="AD102" s="232" t="s">
        <v>462</v>
      </c>
      <c r="AE102" s="232" t="s">
        <v>163</v>
      </c>
      <c r="AF102" s="232" t="s">
        <v>198</v>
      </c>
      <c r="AG102" s="232" t="s">
        <v>430</v>
      </c>
      <c r="AH102" s="232" t="s">
        <v>463</v>
      </c>
      <c r="AJ102" s="232" t="s">
        <v>462</v>
      </c>
      <c r="AK102" s="232">
        <v>0.98</v>
      </c>
      <c r="AL102" s="232" t="s">
        <v>540</v>
      </c>
      <c r="AM102" s="232">
        <v>3</v>
      </c>
    </row>
    <row r="103" spans="2:39">
      <c r="B103" s="232" t="s">
        <v>560</v>
      </c>
      <c r="C103" s="232" t="s">
        <v>512</v>
      </c>
      <c r="D103" s="232" t="s">
        <v>346</v>
      </c>
      <c r="E103" s="232" t="s">
        <v>34</v>
      </c>
      <c r="F103" s="232" t="s">
        <v>172</v>
      </c>
      <c r="G103" s="232" t="s">
        <v>369</v>
      </c>
      <c r="H103" s="232">
        <v>2020</v>
      </c>
      <c r="I103" s="232">
        <v>1</v>
      </c>
      <c r="J103" s="232">
        <v>0.58823529411764697</v>
      </c>
      <c r="N103" s="232">
        <v>4.47</v>
      </c>
      <c r="O103" s="232">
        <v>1.49E-2</v>
      </c>
      <c r="P103" s="232">
        <v>1.8625</v>
      </c>
      <c r="Q103" s="232">
        <v>3.1536000000000002E-2</v>
      </c>
      <c r="R103" s="232">
        <v>1</v>
      </c>
      <c r="S103" s="232">
        <v>1</v>
      </c>
      <c r="T103" s="232">
        <v>25</v>
      </c>
      <c r="U103" s="232">
        <v>0.5</v>
      </c>
      <c r="AA103" s="232">
        <v>43</v>
      </c>
      <c r="AB103" s="232" t="s">
        <v>513</v>
      </c>
      <c r="AC103" s="232" t="s">
        <v>514</v>
      </c>
      <c r="AD103" s="232" t="s">
        <v>462</v>
      </c>
      <c r="AE103" s="232" t="s">
        <v>515</v>
      </c>
      <c r="AF103" s="232" t="s">
        <v>516</v>
      </c>
      <c r="AG103" s="232" t="s">
        <v>430</v>
      </c>
      <c r="AH103" s="232" t="s">
        <v>463</v>
      </c>
      <c r="AJ103" s="232" t="s">
        <v>462</v>
      </c>
      <c r="AL103" s="232" t="s">
        <v>540</v>
      </c>
      <c r="AM103" s="232">
        <v>1</v>
      </c>
    </row>
    <row r="104" spans="2:39">
      <c r="D104" s="232" t="s">
        <v>218</v>
      </c>
      <c r="F104" s="232" t="s">
        <v>172</v>
      </c>
      <c r="G104" s="232" t="s">
        <v>377</v>
      </c>
      <c r="I104" s="232">
        <v>1</v>
      </c>
      <c r="J104" s="232">
        <v>0.58479532163742698</v>
      </c>
      <c r="N104" s="232">
        <v>4.2018000000000004</v>
      </c>
      <c r="O104" s="232">
        <v>1.49E-2</v>
      </c>
      <c r="P104" s="232">
        <v>2.03219444444444</v>
      </c>
      <c r="R104" s="232">
        <v>1</v>
      </c>
      <c r="T104" s="232">
        <v>25</v>
      </c>
      <c r="U104" s="232">
        <v>0.5</v>
      </c>
      <c r="AA104" s="232">
        <v>43</v>
      </c>
      <c r="AB104" s="232" t="s">
        <v>513</v>
      </c>
      <c r="AC104" s="232" t="s">
        <v>514</v>
      </c>
      <c r="AD104" s="232" t="s">
        <v>462</v>
      </c>
      <c r="AE104" s="232" t="s">
        <v>515</v>
      </c>
      <c r="AF104" s="232" t="s">
        <v>516</v>
      </c>
      <c r="AG104" s="232" t="s">
        <v>430</v>
      </c>
      <c r="AH104" s="232" t="s">
        <v>463</v>
      </c>
      <c r="AJ104" s="232" t="s">
        <v>462</v>
      </c>
      <c r="AL104" s="232" t="s">
        <v>540</v>
      </c>
      <c r="AM104" s="232">
        <v>1</v>
      </c>
    </row>
    <row r="105" spans="2:39">
      <c r="D105" s="232" t="s">
        <v>28</v>
      </c>
      <c r="F105" s="232" t="s">
        <v>172</v>
      </c>
      <c r="G105" s="232" t="s">
        <v>378</v>
      </c>
      <c r="I105" s="232">
        <v>1</v>
      </c>
      <c r="J105" s="232">
        <v>0.57803468208092501</v>
      </c>
      <c r="N105" s="232">
        <v>3.7816200000000002</v>
      </c>
      <c r="O105" s="232">
        <v>1.49E-2</v>
      </c>
      <c r="P105" s="232">
        <v>2.59466944444444</v>
      </c>
      <c r="R105" s="232">
        <v>1</v>
      </c>
      <c r="T105" s="232">
        <v>25</v>
      </c>
      <c r="U105" s="232">
        <v>0.5</v>
      </c>
      <c r="AA105" s="232">
        <v>43</v>
      </c>
      <c r="AB105" s="232" t="s">
        <v>513</v>
      </c>
      <c r="AC105" s="232" t="s">
        <v>514</v>
      </c>
      <c r="AD105" s="232" t="s">
        <v>462</v>
      </c>
      <c r="AE105" s="232" t="s">
        <v>515</v>
      </c>
      <c r="AF105" s="232" t="s">
        <v>516</v>
      </c>
      <c r="AG105" s="232" t="s">
        <v>430</v>
      </c>
      <c r="AH105" s="232" t="s">
        <v>463</v>
      </c>
      <c r="AJ105" s="232" t="s">
        <v>462</v>
      </c>
      <c r="AL105" s="232" t="s">
        <v>540</v>
      </c>
      <c r="AM105" s="232">
        <v>1</v>
      </c>
    </row>
    <row r="106" spans="2:39">
      <c r="F106" s="232" t="s">
        <v>172</v>
      </c>
      <c r="G106" s="232" t="s">
        <v>379</v>
      </c>
      <c r="I106" s="232">
        <v>1</v>
      </c>
      <c r="J106" s="232">
        <v>0.57142857142857095</v>
      </c>
      <c r="N106" s="232">
        <v>3.4034580000000001</v>
      </c>
      <c r="O106" s="232">
        <v>1.49E-2</v>
      </c>
      <c r="P106" s="232">
        <v>2.9560358333333299</v>
      </c>
      <c r="R106" s="232">
        <v>1</v>
      </c>
      <c r="T106" s="232">
        <v>25</v>
      </c>
      <c r="U106" s="232">
        <v>0.5</v>
      </c>
      <c r="AA106" s="232">
        <v>43</v>
      </c>
      <c r="AB106" s="232" t="s">
        <v>513</v>
      </c>
      <c r="AC106" s="232" t="s">
        <v>514</v>
      </c>
      <c r="AD106" s="232" t="s">
        <v>462</v>
      </c>
      <c r="AE106" s="232" t="s">
        <v>515</v>
      </c>
      <c r="AF106" s="232" t="s">
        <v>516</v>
      </c>
      <c r="AG106" s="232" t="s">
        <v>430</v>
      </c>
      <c r="AH106" s="232" t="s">
        <v>463</v>
      </c>
      <c r="AJ106" s="232" t="s">
        <v>462</v>
      </c>
      <c r="AL106" s="232" t="s">
        <v>540</v>
      </c>
      <c r="AM106" s="232">
        <v>1</v>
      </c>
    </row>
    <row r="107" spans="2:39">
      <c r="B107" s="232" t="s">
        <v>561</v>
      </c>
      <c r="C107" s="232" t="s">
        <v>518</v>
      </c>
      <c r="D107" s="232" t="s">
        <v>346</v>
      </c>
      <c r="E107" s="232" t="s">
        <v>34</v>
      </c>
      <c r="F107" s="232" t="s">
        <v>172</v>
      </c>
      <c r="G107" s="232" t="s">
        <v>369</v>
      </c>
      <c r="H107" s="232">
        <v>2020</v>
      </c>
      <c r="I107" s="232">
        <v>1</v>
      </c>
      <c r="J107" s="232">
        <v>0.28571428571428598</v>
      </c>
      <c r="N107" s="232">
        <v>5.2149999999999999</v>
      </c>
      <c r="O107" s="232">
        <v>1.49E-2</v>
      </c>
      <c r="P107" s="232">
        <v>6.8291666666666702</v>
      </c>
      <c r="Q107" s="232">
        <v>3.1536000000000002E-2</v>
      </c>
      <c r="R107" s="232">
        <v>1</v>
      </c>
      <c r="S107" s="232">
        <v>1</v>
      </c>
      <c r="T107" s="232">
        <v>25</v>
      </c>
      <c r="U107" s="232">
        <v>0.5</v>
      </c>
      <c r="AA107" s="232">
        <v>42</v>
      </c>
      <c r="AB107" s="232" t="s">
        <v>519</v>
      </c>
      <c r="AC107" s="232" t="s">
        <v>514</v>
      </c>
      <c r="AD107" s="232" t="s">
        <v>462</v>
      </c>
      <c r="AE107" s="232" t="s">
        <v>163</v>
      </c>
      <c r="AF107" s="232" t="s">
        <v>516</v>
      </c>
      <c r="AG107" s="232" t="s">
        <v>430</v>
      </c>
      <c r="AH107" s="232" t="s">
        <v>463</v>
      </c>
      <c r="AJ107" s="232" t="s">
        <v>462</v>
      </c>
      <c r="AL107" s="232" t="s">
        <v>540</v>
      </c>
      <c r="AM107" s="232">
        <v>2</v>
      </c>
    </row>
    <row r="108" spans="2:39">
      <c r="D108" s="232" t="s">
        <v>28</v>
      </c>
      <c r="F108" s="232" t="s">
        <v>172</v>
      </c>
      <c r="G108" s="232" t="s">
        <v>377</v>
      </c>
      <c r="I108" s="232">
        <v>1</v>
      </c>
      <c r="J108" s="232">
        <v>0.27777777777777801</v>
      </c>
      <c r="N108" s="232">
        <v>4.9020999999999999</v>
      </c>
      <c r="O108" s="232">
        <v>1.49E-2</v>
      </c>
      <c r="P108" s="232">
        <v>6.62222222222222</v>
      </c>
      <c r="R108" s="232">
        <v>1</v>
      </c>
      <c r="T108" s="232">
        <v>25</v>
      </c>
      <c r="U108" s="232">
        <v>0.5</v>
      </c>
      <c r="AA108" s="232">
        <v>42</v>
      </c>
      <c r="AB108" s="232" t="s">
        <v>519</v>
      </c>
      <c r="AC108" s="232" t="s">
        <v>514</v>
      </c>
      <c r="AD108" s="232" t="s">
        <v>462</v>
      </c>
      <c r="AE108" s="232" t="s">
        <v>163</v>
      </c>
      <c r="AF108" s="232" t="s">
        <v>516</v>
      </c>
      <c r="AG108" s="232" t="s">
        <v>430</v>
      </c>
      <c r="AH108" s="232" t="s">
        <v>463</v>
      </c>
      <c r="AJ108" s="232" t="s">
        <v>462</v>
      </c>
      <c r="AL108" s="232" t="s">
        <v>540</v>
      </c>
      <c r="AM108" s="232">
        <v>2</v>
      </c>
    </row>
    <row r="109" spans="2:39">
      <c r="F109" s="232" t="s">
        <v>172</v>
      </c>
      <c r="G109" s="232" t="s">
        <v>378</v>
      </c>
      <c r="I109" s="232">
        <v>1</v>
      </c>
      <c r="J109" s="232">
        <v>0.26315789473684198</v>
      </c>
      <c r="N109" s="232">
        <v>4.4118899999999996</v>
      </c>
      <c r="O109" s="232">
        <v>1.49E-2</v>
      </c>
      <c r="P109" s="232">
        <v>7.6569444444444503</v>
      </c>
      <c r="R109" s="232">
        <v>1</v>
      </c>
      <c r="T109" s="232">
        <v>25</v>
      </c>
      <c r="U109" s="232">
        <v>0.5</v>
      </c>
      <c r="AA109" s="232">
        <v>42</v>
      </c>
      <c r="AB109" s="232" t="s">
        <v>519</v>
      </c>
      <c r="AC109" s="232" t="s">
        <v>514</v>
      </c>
      <c r="AD109" s="232" t="s">
        <v>462</v>
      </c>
      <c r="AE109" s="232" t="s">
        <v>163</v>
      </c>
      <c r="AF109" s="232" t="s">
        <v>516</v>
      </c>
      <c r="AG109" s="232" t="s">
        <v>430</v>
      </c>
      <c r="AH109" s="232" t="s">
        <v>463</v>
      </c>
      <c r="AJ109" s="232" t="s">
        <v>462</v>
      </c>
      <c r="AL109" s="232" t="s">
        <v>540</v>
      </c>
      <c r="AM109" s="232">
        <v>2</v>
      </c>
    </row>
    <row r="110" spans="2:39">
      <c r="F110" s="232" t="s">
        <v>172</v>
      </c>
      <c r="G110" s="232" t="s">
        <v>379</v>
      </c>
      <c r="I110" s="232">
        <v>1</v>
      </c>
      <c r="J110" s="232">
        <v>0.24390243902438999</v>
      </c>
      <c r="N110" s="232">
        <v>3.970701</v>
      </c>
      <c r="O110" s="232">
        <v>1.49E-2</v>
      </c>
      <c r="P110" s="232">
        <v>8.0708333333333293</v>
      </c>
      <c r="R110" s="232">
        <v>1</v>
      </c>
      <c r="T110" s="232">
        <v>25</v>
      </c>
      <c r="U110" s="232">
        <v>0.5</v>
      </c>
      <c r="AA110" s="232">
        <v>42</v>
      </c>
      <c r="AB110" s="232" t="s">
        <v>519</v>
      </c>
      <c r="AC110" s="232" t="s">
        <v>514</v>
      </c>
      <c r="AD110" s="232" t="s">
        <v>462</v>
      </c>
      <c r="AE110" s="232" t="s">
        <v>163</v>
      </c>
      <c r="AF110" s="232" t="s">
        <v>516</v>
      </c>
      <c r="AG110" s="232" t="s">
        <v>430</v>
      </c>
      <c r="AH110" s="232" t="s">
        <v>463</v>
      </c>
      <c r="AJ110" s="232" t="s">
        <v>462</v>
      </c>
      <c r="AL110" s="232" t="s">
        <v>540</v>
      </c>
      <c r="AM110" s="232">
        <v>2</v>
      </c>
    </row>
    <row r="111" spans="2:39">
      <c r="B111" s="232" t="s">
        <v>567</v>
      </c>
      <c r="C111" s="232" t="s">
        <v>536</v>
      </c>
      <c r="D111" s="232" t="s">
        <v>184</v>
      </c>
      <c r="E111" s="232" t="s">
        <v>34</v>
      </c>
      <c r="F111" s="232" t="s">
        <v>172</v>
      </c>
      <c r="G111" s="232" t="s">
        <v>369</v>
      </c>
      <c r="H111" s="232">
        <v>2020</v>
      </c>
      <c r="I111" s="232">
        <v>1</v>
      </c>
      <c r="N111" s="232">
        <v>3.64222222222222</v>
      </c>
      <c r="O111" s="232">
        <v>6.7049999999999998E-4</v>
      </c>
      <c r="P111" s="232">
        <v>0.39319444444444501</v>
      </c>
      <c r="Q111" s="232">
        <v>3.1536000000000002E-2</v>
      </c>
      <c r="S111" s="232">
        <v>0.3</v>
      </c>
      <c r="T111" s="232">
        <v>30</v>
      </c>
      <c r="U111" s="232">
        <v>0.25</v>
      </c>
      <c r="AA111" s="232">
        <v>49</v>
      </c>
      <c r="AB111" s="232" t="s">
        <v>537</v>
      </c>
      <c r="AC111" s="232" t="s">
        <v>395</v>
      </c>
      <c r="AD111" s="232" t="s">
        <v>462</v>
      </c>
      <c r="AE111" s="232" t="s">
        <v>395</v>
      </c>
      <c r="AF111" s="232" t="s">
        <v>195</v>
      </c>
      <c r="AG111" s="232" t="s">
        <v>430</v>
      </c>
      <c r="AH111" s="232" t="s">
        <v>463</v>
      </c>
      <c r="AI111" s="232">
        <v>0.114155251141553</v>
      </c>
      <c r="AJ111" s="232" t="s">
        <v>538</v>
      </c>
      <c r="AK111" s="232">
        <v>0.114155251141553</v>
      </c>
      <c r="AL111" s="232" t="s">
        <v>540</v>
      </c>
      <c r="AM111" s="232">
        <v>1</v>
      </c>
    </row>
    <row r="112" spans="2:39">
      <c r="F112" s="232" t="s">
        <v>172</v>
      </c>
      <c r="G112" s="232" t="s">
        <v>377</v>
      </c>
      <c r="I112" s="232">
        <v>1</v>
      </c>
      <c r="N112" s="232">
        <v>3.3702790767620598</v>
      </c>
      <c r="O112" s="232">
        <v>6.7049999999999998E-4</v>
      </c>
      <c r="P112" s="232">
        <v>0.43458333333333299</v>
      </c>
      <c r="T112" s="232">
        <v>30</v>
      </c>
      <c r="U112" s="232">
        <v>0.25</v>
      </c>
      <c r="AA112" s="232">
        <v>49</v>
      </c>
      <c r="AB112" s="232" t="s">
        <v>537</v>
      </c>
      <c r="AC112" s="232" t="s">
        <v>395</v>
      </c>
      <c r="AD112" s="232" t="s">
        <v>462</v>
      </c>
      <c r="AE112" s="232" t="s">
        <v>395</v>
      </c>
      <c r="AF112" s="232" t="s">
        <v>195</v>
      </c>
      <c r="AG112" s="232" t="s">
        <v>430</v>
      </c>
      <c r="AH112" s="232" t="s">
        <v>463</v>
      </c>
      <c r="AI112" s="232">
        <v>0.114155251141553</v>
      </c>
      <c r="AJ112" s="232" t="s">
        <v>538</v>
      </c>
      <c r="AK112" s="232">
        <v>0.114155251141553</v>
      </c>
      <c r="AL112" s="232" t="s">
        <v>540</v>
      </c>
      <c r="AM112" s="232">
        <v>1</v>
      </c>
    </row>
    <row r="113" spans="6:39">
      <c r="F113" s="232" t="s">
        <v>172</v>
      </c>
      <c r="G113" s="232" t="s">
        <v>378</v>
      </c>
      <c r="I113" s="232">
        <v>1</v>
      </c>
      <c r="N113" s="232">
        <v>3.1000548885491299</v>
      </c>
      <c r="O113" s="232">
        <v>5.9599999999999996E-4</v>
      </c>
      <c r="P113" s="232">
        <v>0.62083333333333302</v>
      </c>
      <c r="T113" s="232">
        <v>30</v>
      </c>
      <c r="U113" s="232">
        <v>0.25</v>
      </c>
      <c r="AA113" s="232">
        <v>49</v>
      </c>
      <c r="AB113" s="232" t="s">
        <v>537</v>
      </c>
      <c r="AC113" s="232" t="s">
        <v>395</v>
      </c>
      <c r="AD113" s="232" t="s">
        <v>462</v>
      </c>
      <c r="AE113" s="232" t="s">
        <v>395</v>
      </c>
      <c r="AF113" s="232" t="s">
        <v>195</v>
      </c>
      <c r="AG113" s="232" t="s">
        <v>430</v>
      </c>
      <c r="AH113" s="232" t="s">
        <v>463</v>
      </c>
      <c r="AI113" s="232">
        <v>0.114155251141553</v>
      </c>
      <c r="AJ113" s="232" t="s">
        <v>538</v>
      </c>
      <c r="AK113" s="232">
        <v>0.114155251141553</v>
      </c>
      <c r="AL113" s="232" t="s">
        <v>540</v>
      </c>
      <c r="AM113" s="232">
        <v>1</v>
      </c>
    </row>
    <row r="114" spans="6:39">
      <c r="F114" s="232" t="s">
        <v>172</v>
      </c>
      <c r="G114" s="232" t="s">
        <v>379</v>
      </c>
      <c r="I114" s="232">
        <v>1</v>
      </c>
      <c r="N114" s="232">
        <v>2.8116203829751401</v>
      </c>
      <c r="O114" s="232">
        <v>5.9599999999999996E-4</v>
      </c>
      <c r="P114" s="232">
        <v>0.72430555555555598</v>
      </c>
      <c r="T114" s="232">
        <v>30</v>
      </c>
      <c r="U114" s="232">
        <v>0.25</v>
      </c>
      <c r="AA114" s="232">
        <v>49</v>
      </c>
      <c r="AB114" s="232" t="s">
        <v>537</v>
      </c>
      <c r="AC114" s="232" t="s">
        <v>395</v>
      </c>
      <c r="AD114" s="232" t="s">
        <v>462</v>
      </c>
      <c r="AE114" s="232" t="s">
        <v>395</v>
      </c>
      <c r="AF114" s="232" t="s">
        <v>195</v>
      </c>
      <c r="AG114" s="232" t="s">
        <v>430</v>
      </c>
      <c r="AH114" s="232" t="s">
        <v>463</v>
      </c>
      <c r="AI114" s="232">
        <v>0.114155251141553</v>
      </c>
      <c r="AJ114" s="232" t="s">
        <v>538</v>
      </c>
      <c r="AK114" s="232">
        <v>0.114155251141553</v>
      </c>
      <c r="AL114" s="232" t="s">
        <v>540</v>
      </c>
      <c r="AM114" s="232">
        <v>1</v>
      </c>
    </row>
  </sheetData>
  <pageMargins left="0.7" right="0.7" top="0.75" bottom="0.75" header="0.3" footer="0.3"/>
  <pageSetup paperSize="9" orientation="portrait" horizontalDpi="300" verticalDpi="300"/>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7F63-E03F-C943-9EEE-7F4A210F196E}">
  <dimension ref="A1"/>
  <sheetViews>
    <sheetView workbookViewId="0"/>
  </sheetViews>
  <sheetFormatPr baseColWidth="10" defaultRowHeight="14"/>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7">
    <tabColor rgb="FF00B050"/>
  </sheetPr>
  <dimension ref="B1:R68"/>
  <sheetViews>
    <sheetView showGridLines="0" workbookViewId="0">
      <pane ySplit="10" topLeftCell="A11" activePane="bottomLeft" state="frozen"/>
      <selection activeCell="G12" sqref="G12"/>
      <selection pane="bottomLeft" activeCell="G12" sqref="G12"/>
    </sheetView>
  </sheetViews>
  <sheetFormatPr baseColWidth="10" defaultColWidth="9.19921875" defaultRowHeight="12.75" customHeight="1"/>
  <cols>
    <col min="1" max="1" width="2.59765625" style="3" customWidth="1"/>
    <col min="2" max="2" width="14.59765625" style="3" customWidth="1"/>
    <col min="3" max="3" width="11.19921875" style="3" bestFit="1" customWidth="1"/>
    <col min="4" max="4" width="12.3984375" style="3" bestFit="1" customWidth="1"/>
    <col min="5" max="5" width="27.796875" style="3" bestFit="1" customWidth="1"/>
    <col min="6" max="6" width="7.796875" style="3" customWidth="1"/>
    <col min="7" max="7" width="13.796875" style="3" customWidth="1"/>
    <col min="8" max="8" width="10.59765625" style="3" customWidth="1"/>
    <col min="9" max="9" width="12.59765625" style="3" customWidth="1"/>
    <col min="10" max="10" width="14.3984375" style="3" customWidth="1"/>
    <col min="11" max="16384" width="9.19921875" style="3"/>
  </cols>
  <sheetData>
    <row r="1" spans="2:10" ht="12.75" customHeight="1">
      <c r="H1" s="33"/>
    </row>
    <row r="2" spans="2:10" ht="12.75" customHeight="1">
      <c r="B2" s="3" t="s">
        <v>85</v>
      </c>
      <c r="H2" s="33"/>
    </row>
    <row r="3" spans="2:10" ht="12.75" customHeight="1">
      <c r="H3" s="33"/>
    </row>
    <row r="4" spans="2:10" ht="12.75" customHeight="1">
      <c r="B4" s="4" t="s">
        <v>86</v>
      </c>
      <c r="H4" s="33"/>
    </row>
    <row r="5" spans="2:10" ht="12.75" customHeight="1">
      <c r="C5" s="34"/>
    </row>
    <row r="7" spans="2:10" ht="12.75" customHeight="1">
      <c r="E7" s="6"/>
      <c r="F7" s="6"/>
      <c r="G7" s="6"/>
      <c r="H7" s="6"/>
      <c r="I7" s="6"/>
      <c r="J7" s="6"/>
    </row>
    <row r="8" spans="2:10" ht="12.75" customHeight="1">
      <c r="B8" s="44" t="s">
        <v>87</v>
      </c>
      <c r="C8" s="45"/>
      <c r="D8" s="50"/>
      <c r="E8" s="50"/>
      <c r="F8" s="50"/>
      <c r="G8" s="50"/>
      <c r="H8" s="50"/>
      <c r="I8" s="50"/>
      <c r="J8" s="50"/>
    </row>
    <row r="9" spans="2:10" ht="12.75" customHeight="1">
      <c r="B9" s="51" t="s">
        <v>88</v>
      </c>
      <c r="C9" s="47" t="s">
        <v>4</v>
      </c>
      <c r="D9" s="51" t="s">
        <v>89</v>
      </c>
      <c r="E9" s="51" t="s">
        <v>90</v>
      </c>
      <c r="F9" s="52" t="s">
        <v>91</v>
      </c>
      <c r="G9" s="52" t="s">
        <v>92</v>
      </c>
      <c r="H9" s="52" t="s">
        <v>93</v>
      </c>
      <c r="I9" s="52" t="s">
        <v>94</v>
      </c>
      <c r="J9" s="52" t="s">
        <v>95</v>
      </c>
    </row>
    <row r="10" spans="2:10" ht="31" thickBot="1">
      <c r="B10" s="53" t="s">
        <v>96</v>
      </c>
      <c r="C10" s="48" t="s">
        <v>54</v>
      </c>
      <c r="D10" s="53" t="s">
        <v>97</v>
      </c>
      <c r="E10" s="53" t="s">
        <v>98</v>
      </c>
      <c r="F10" s="53" t="s">
        <v>91</v>
      </c>
      <c r="G10" s="53" t="s">
        <v>99</v>
      </c>
      <c r="H10" s="53" t="s">
        <v>100</v>
      </c>
      <c r="I10" s="53" t="s">
        <v>101</v>
      </c>
      <c r="J10" s="53" t="s">
        <v>102</v>
      </c>
    </row>
    <row r="11" spans="2:10" ht="12.75" customHeight="1">
      <c r="B11" s="54" t="s">
        <v>103</v>
      </c>
      <c r="C11" s="54"/>
      <c r="D11" s="54" t="s">
        <v>104</v>
      </c>
      <c r="E11" s="54" t="s">
        <v>105</v>
      </c>
      <c r="F11" s="54" t="s">
        <v>106</v>
      </c>
      <c r="G11" s="54"/>
      <c r="H11" s="54" t="s">
        <v>41</v>
      </c>
      <c r="I11" s="54"/>
      <c r="J11" s="54"/>
    </row>
    <row r="12" spans="2:10" s="68" customFormat="1" ht="12.75" customHeight="1">
      <c r="B12" s="58"/>
      <c r="C12" s="58"/>
      <c r="D12" s="58" t="s">
        <v>158</v>
      </c>
      <c r="E12" s="58" t="s">
        <v>159</v>
      </c>
      <c r="F12" s="58" t="s">
        <v>106</v>
      </c>
      <c r="G12" s="58"/>
      <c r="H12" s="58" t="s">
        <v>41</v>
      </c>
      <c r="I12" s="58"/>
      <c r="J12" s="58"/>
    </row>
    <row r="13" spans="2:10" s="68" customFormat="1" ht="12.75" customHeight="1">
      <c r="B13" s="58"/>
      <c r="C13" s="58"/>
      <c r="D13" s="58" t="s">
        <v>571</v>
      </c>
      <c r="E13" s="58" t="s">
        <v>576</v>
      </c>
      <c r="F13" s="58" t="s">
        <v>581</v>
      </c>
      <c r="G13" s="58"/>
      <c r="H13" s="58" t="s">
        <v>41</v>
      </c>
      <c r="I13" s="58"/>
      <c r="J13" s="58"/>
    </row>
    <row r="14" spans="2:10" s="68" customFormat="1" ht="12.75" customHeight="1">
      <c r="B14" s="58"/>
      <c r="C14" s="58"/>
      <c r="D14" s="58" t="s">
        <v>572</v>
      </c>
      <c r="E14" s="58" t="s">
        <v>577</v>
      </c>
      <c r="F14" s="58" t="s">
        <v>581</v>
      </c>
      <c r="G14" s="58"/>
      <c r="H14" s="58" t="s">
        <v>41</v>
      </c>
      <c r="I14" s="58"/>
      <c r="J14" s="58"/>
    </row>
    <row r="15" spans="2:10" s="68" customFormat="1" ht="12.75" customHeight="1">
      <c r="B15" s="58"/>
      <c r="C15" s="58"/>
      <c r="D15" s="58" t="s">
        <v>573</v>
      </c>
      <c r="E15" s="58" t="s">
        <v>578</v>
      </c>
      <c r="F15" s="58" t="s">
        <v>581</v>
      </c>
      <c r="G15" s="58"/>
      <c r="H15" s="58" t="s">
        <v>41</v>
      </c>
      <c r="I15" s="58"/>
      <c r="J15" s="58"/>
    </row>
    <row r="16" spans="2:10" s="68" customFormat="1" ht="12.75" customHeight="1">
      <c r="B16" s="58"/>
      <c r="C16" s="58"/>
      <c r="D16" s="58" t="s">
        <v>574</v>
      </c>
      <c r="E16" s="58" t="s">
        <v>579</v>
      </c>
      <c r="F16" s="58" t="s">
        <v>581</v>
      </c>
      <c r="G16" s="58"/>
      <c r="H16" s="58" t="s">
        <v>41</v>
      </c>
      <c r="I16" s="58"/>
      <c r="J16" s="58"/>
    </row>
    <row r="17" spans="2:18" s="68" customFormat="1" ht="12.75" customHeight="1">
      <c r="B17" s="58"/>
      <c r="C17" s="58"/>
      <c r="D17" s="58" t="s">
        <v>575</v>
      </c>
      <c r="E17" s="58" t="s">
        <v>580</v>
      </c>
      <c r="F17" s="58" t="s">
        <v>581</v>
      </c>
      <c r="G17" s="58"/>
      <c r="H17" s="58" t="s">
        <v>41</v>
      </c>
      <c r="I17" s="58"/>
      <c r="J17" s="58"/>
    </row>
    <row r="18" spans="2:18" ht="12.75" customHeight="1">
      <c r="B18" s="55" t="s">
        <v>107</v>
      </c>
      <c r="C18" s="55"/>
      <c r="D18" s="55" t="s">
        <v>28</v>
      </c>
      <c r="E18" s="55" t="s">
        <v>108</v>
      </c>
      <c r="F18" s="55" t="s">
        <v>62</v>
      </c>
      <c r="G18" s="55"/>
      <c r="H18" s="55" t="s">
        <v>44</v>
      </c>
      <c r="I18" s="55"/>
      <c r="J18" s="55" t="s">
        <v>109</v>
      </c>
      <c r="L18" s="79"/>
      <c r="M18" s="79"/>
      <c r="N18" s="79"/>
      <c r="O18" s="79"/>
      <c r="P18" s="79"/>
      <c r="Q18" s="79"/>
      <c r="R18" s="79"/>
    </row>
    <row r="19" spans="2:18" ht="12.75" customHeight="1">
      <c r="B19" s="56"/>
      <c r="C19" s="56"/>
      <c r="D19" s="56" t="s">
        <v>32</v>
      </c>
      <c r="E19" s="56" t="s">
        <v>110</v>
      </c>
      <c r="F19" s="56" t="s">
        <v>62</v>
      </c>
      <c r="G19" s="56"/>
      <c r="H19" s="56" t="s">
        <v>44</v>
      </c>
      <c r="I19" s="56"/>
      <c r="J19" s="56"/>
      <c r="L19" s="79"/>
      <c r="M19" s="79"/>
      <c r="N19" s="79"/>
      <c r="O19" s="79"/>
      <c r="P19" s="79"/>
      <c r="Q19" s="79"/>
      <c r="R19" s="79"/>
    </row>
    <row r="20" spans="2:18" ht="12.75" customHeight="1">
      <c r="B20" s="57"/>
      <c r="C20" s="57"/>
      <c r="D20" s="57" t="s">
        <v>34</v>
      </c>
      <c r="E20" s="57" t="s">
        <v>111</v>
      </c>
      <c r="F20" s="57" t="s">
        <v>62</v>
      </c>
      <c r="G20" s="57"/>
      <c r="H20" s="57" t="s">
        <v>44</v>
      </c>
      <c r="I20" s="57"/>
      <c r="J20" s="57"/>
      <c r="L20" s="79"/>
      <c r="M20" s="79"/>
      <c r="N20" s="79"/>
      <c r="O20" s="79"/>
      <c r="P20" s="79"/>
      <c r="Q20" s="79"/>
      <c r="R20" s="79"/>
    </row>
    <row r="21" spans="2:18" ht="12.75" customHeight="1">
      <c r="B21" s="58" t="s">
        <v>107</v>
      </c>
      <c r="C21" s="58"/>
      <c r="D21" s="58" t="s">
        <v>29</v>
      </c>
      <c r="E21" s="58" t="s">
        <v>113</v>
      </c>
      <c r="F21" s="58" t="s">
        <v>62</v>
      </c>
      <c r="G21" s="58"/>
      <c r="H21" s="58"/>
      <c r="I21" s="58"/>
      <c r="J21" s="58"/>
      <c r="L21" s="79"/>
      <c r="M21" s="68"/>
      <c r="N21" s="68"/>
      <c r="O21" s="68"/>
      <c r="P21" s="68"/>
      <c r="Q21" s="79"/>
      <c r="R21" s="79"/>
    </row>
    <row r="22" spans="2:18" ht="12.75" customHeight="1">
      <c r="B22" s="58"/>
      <c r="C22" s="58"/>
      <c r="D22" s="58" t="s">
        <v>37</v>
      </c>
      <c r="E22" s="58" t="s">
        <v>145</v>
      </c>
      <c r="F22" s="58" t="s">
        <v>62</v>
      </c>
      <c r="G22" s="58" t="s">
        <v>30</v>
      </c>
      <c r="H22" s="58"/>
      <c r="I22" s="58"/>
      <c r="J22" s="58"/>
      <c r="L22" s="79"/>
      <c r="M22" s="68"/>
      <c r="N22" s="68"/>
      <c r="O22" s="68"/>
      <c r="P22" s="68"/>
      <c r="Q22" s="79"/>
      <c r="R22" s="79"/>
    </row>
    <row r="23" spans="2:18" ht="12.75" customHeight="1">
      <c r="B23" s="58"/>
      <c r="C23" s="58"/>
      <c r="D23" s="58" t="s">
        <v>147</v>
      </c>
      <c r="E23" s="58" t="s">
        <v>156</v>
      </c>
      <c r="F23" s="58" t="s">
        <v>62</v>
      </c>
      <c r="G23" s="58"/>
      <c r="H23" s="58"/>
      <c r="I23" s="58"/>
      <c r="J23" s="58"/>
      <c r="L23" s="79"/>
      <c r="M23" s="68"/>
      <c r="N23" s="68"/>
      <c r="O23" s="68"/>
      <c r="P23" s="68"/>
      <c r="Q23" s="79"/>
      <c r="R23" s="79"/>
    </row>
    <row r="24" spans="2:18" s="68" customFormat="1" ht="12.75" customHeight="1">
      <c r="B24" s="58"/>
      <c r="C24" s="58"/>
      <c r="D24" s="58" t="s">
        <v>36</v>
      </c>
      <c r="E24" s="58" t="s">
        <v>114</v>
      </c>
      <c r="F24" s="58" t="s">
        <v>62</v>
      </c>
      <c r="G24" s="58" t="s">
        <v>30</v>
      </c>
      <c r="H24" s="58"/>
      <c r="I24" s="58"/>
      <c r="J24" s="58"/>
      <c r="L24" s="79"/>
      <c r="Q24" s="79"/>
      <c r="R24" s="79"/>
    </row>
    <row r="25" spans="2:18" ht="12.75" customHeight="1">
      <c r="B25" s="58"/>
      <c r="C25" s="58"/>
      <c r="D25" s="58" t="s">
        <v>33</v>
      </c>
      <c r="E25" s="58" t="s">
        <v>115</v>
      </c>
      <c r="F25" s="58" t="s">
        <v>62</v>
      </c>
      <c r="G25" s="58" t="s">
        <v>30</v>
      </c>
      <c r="H25" s="58"/>
      <c r="I25" s="58"/>
      <c r="J25" s="58"/>
      <c r="L25" s="79"/>
      <c r="M25" s="68"/>
      <c r="N25" s="68"/>
      <c r="O25" s="68"/>
      <c r="P25" s="68"/>
      <c r="Q25" s="79"/>
      <c r="R25" s="79"/>
    </row>
    <row r="26" spans="2:18" ht="12.75" customHeight="1">
      <c r="B26" s="58"/>
      <c r="C26" s="58"/>
      <c r="D26" s="58" t="s">
        <v>38</v>
      </c>
      <c r="E26" s="58" t="s">
        <v>116</v>
      </c>
      <c r="F26" s="58" t="s">
        <v>62</v>
      </c>
      <c r="G26" s="58" t="s">
        <v>30</v>
      </c>
      <c r="H26" s="58"/>
      <c r="I26" s="58"/>
      <c r="J26" s="58"/>
      <c r="L26" s="79"/>
      <c r="M26" s="68"/>
      <c r="N26" s="68"/>
      <c r="O26" s="68"/>
      <c r="P26" s="68"/>
      <c r="Q26" s="79"/>
      <c r="R26" s="79"/>
    </row>
    <row r="27" spans="2:18" ht="12.75" customHeight="1">
      <c r="B27" s="58"/>
      <c r="C27" s="58"/>
      <c r="D27" s="58" t="s">
        <v>35</v>
      </c>
      <c r="E27" s="58" t="s">
        <v>117</v>
      </c>
      <c r="F27" s="58" t="s">
        <v>62</v>
      </c>
      <c r="G27" s="58" t="s">
        <v>118</v>
      </c>
      <c r="H27" s="58"/>
      <c r="I27" s="58"/>
      <c r="J27" s="58"/>
      <c r="L27" s="79"/>
      <c r="M27" s="68"/>
      <c r="N27" s="68"/>
      <c r="O27" s="68"/>
      <c r="P27" s="68"/>
      <c r="Q27" s="79"/>
      <c r="R27" s="79"/>
    </row>
    <row r="28" spans="2:18" ht="12.75" customHeight="1">
      <c r="B28" s="58"/>
      <c r="C28" s="58"/>
      <c r="D28" s="58" t="s">
        <v>119</v>
      </c>
      <c r="E28" s="58" t="s">
        <v>120</v>
      </c>
      <c r="F28" s="58" t="s">
        <v>62</v>
      </c>
      <c r="G28" s="58" t="s">
        <v>30</v>
      </c>
      <c r="H28" s="58"/>
      <c r="I28" s="58"/>
      <c r="J28" s="58"/>
      <c r="L28" s="79"/>
      <c r="M28" s="68"/>
      <c r="N28" s="68"/>
      <c r="O28" s="68"/>
      <c r="P28" s="68"/>
      <c r="Q28" s="79"/>
      <c r="R28" s="79"/>
    </row>
    <row r="29" spans="2:18" ht="12.75" customHeight="1">
      <c r="B29" s="58"/>
      <c r="C29" s="58"/>
      <c r="D29" s="58" t="s">
        <v>121</v>
      </c>
      <c r="E29" s="58" t="s">
        <v>122</v>
      </c>
      <c r="F29" s="58" t="s">
        <v>62</v>
      </c>
      <c r="G29" s="58" t="s">
        <v>30</v>
      </c>
      <c r="H29" s="58"/>
      <c r="I29" s="58"/>
      <c r="J29" s="58"/>
      <c r="L29" s="79"/>
      <c r="M29" s="68"/>
      <c r="N29" s="68"/>
      <c r="O29" s="68"/>
      <c r="P29" s="68"/>
      <c r="Q29" s="79"/>
      <c r="R29" s="79"/>
    </row>
    <row r="30" spans="2:18" ht="12.75" customHeight="1">
      <c r="B30" s="58"/>
      <c r="C30" s="58"/>
      <c r="D30" s="58" t="s">
        <v>31</v>
      </c>
      <c r="E30" s="58" t="s">
        <v>112</v>
      </c>
      <c r="F30" s="58" t="s">
        <v>62</v>
      </c>
      <c r="G30" s="58"/>
      <c r="H30" s="58"/>
      <c r="I30" s="58"/>
      <c r="J30" s="58"/>
      <c r="L30" s="79"/>
      <c r="M30" s="68"/>
      <c r="N30" s="68"/>
      <c r="O30" s="68"/>
      <c r="P30" s="68"/>
      <c r="Q30" s="79"/>
      <c r="R30" s="79"/>
    </row>
    <row r="31" spans="2:18" ht="12.75" customHeight="1">
      <c r="B31" s="58"/>
      <c r="C31" s="58"/>
      <c r="D31" s="58" t="s">
        <v>182</v>
      </c>
      <c r="E31" s="58" t="s">
        <v>191</v>
      </c>
      <c r="F31" s="58" t="s">
        <v>62</v>
      </c>
      <c r="G31" s="58"/>
      <c r="H31" s="58"/>
      <c r="I31" s="58"/>
      <c r="J31" s="58"/>
      <c r="K31" s="68"/>
      <c r="L31" s="79"/>
      <c r="M31" s="68"/>
      <c r="N31" s="68"/>
      <c r="O31" s="68"/>
      <c r="P31" s="68"/>
      <c r="Q31" s="79"/>
      <c r="R31" s="79"/>
    </row>
    <row r="32" spans="2:18" s="68" customFormat="1" ht="12.75" customHeight="1">
      <c r="B32" s="58"/>
      <c r="C32" s="58"/>
      <c r="D32" s="58" t="s">
        <v>184</v>
      </c>
      <c r="E32" s="58" t="s">
        <v>190</v>
      </c>
      <c r="F32" s="58" t="s">
        <v>62</v>
      </c>
      <c r="G32" s="58"/>
      <c r="H32" s="58"/>
      <c r="I32" s="58"/>
      <c r="J32" s="58"/>
      <c r="L32" s="79"/>
      <c r="Q32" s="79"/>
      <c r="R32" s="79"/>
    </row>
    <row r="33" spans="2:18" s="68" customFormat="1" ht="12.75" customHeight="1">
      <c r="B33" s="58"/>
      <c r="C33" s="58"/>
      <c r="D33" s="58" t="s">
        <v>185</v>
      </c>
      <c r="E33" s="58" t="s">
        <v>189</v>
      </c>
      <c r="F33" s="58" t="s">
        <v>62</v>
      </c>
      <c r="G33" s="58"/>
      <c r="H33" s="58"/>
      <c r="I33" s="58"/>
      <c r="J33" s="58"/>
      <c r="L33" s="79"/>
      <c r="Q33" s="79"/>
      <c r="R33" s="79"/>
    </row>
    <row r="34" spans="2:18" s="68" customFormat="1" ht="12.75" customHeight="1">
      <c r="B34" s="58"/>
      <c r="C34" s="58"/>
      <c r="D34" s="58" t="s">
        <v>186</v>
      </c>
      <c r="E34" s="58" t="s">
        <v>192</v>
      </c>
      <c r="F34" s="58" t="s">
        <v>62</v>
      </c>
      <c r="G34" s="58"/>
      <c r="H34" s="58"/>
      <c r="I34" s="58"/>
      <c r="J34" s="58"/>
      <c r="L34" s="79"/>
      <c r="Q34" s="79"/>
      <c r="R34" s="79"/>
    </row>
    <row r="35" spans="2:18" s="68" customFormat="1" ht="12.75" customHeight="1">
      <c r="B35" s="58"/>
      <c r="C35" s="58"/>
      <c r="D35" s="118" t="s">
        <v>215</v>
      </c>
      <c r="E35" s="118" t="s">
        <v>217</v>
      </c>
      <c r="F35" s="118" t="s">
        <v>62</v>
      </c>
      <c r="G35" s="58"/>
      <c r="H35" s="58"/>
      <c r="I35" s="58"/>
      <c r="J35" s="58"/>
      <c r="L35" s="79"/>
      <c r="Q35" s="79"/>
      <c r="R35" s="79"/>
    </row>
    <row r="36" spans="2:18" ht="12.75" customHeight="1">
      <c r="B36" s="58"/>
      <c r="C36" s="58"/>
      <c r="D36" s="58" t="s">
        <v>183</v>
      </c>
      <c r="E36" s="58" t="s">
        <v>187</v>
      </c>
      <c r="F36" s="58" t="s">
        <v>62</v>
      </c>
      <c r="G36" s="58"/>
      <c r="H36" s="58"/>
      <c r="I36" s="58"/>
      <c r="J36" s="58"/>
      <c r="K36" s="68"/>
      <c r="M36" s="68"/>
      <c r="N36" s="68"/>
      <c r="O36" s="68"/>
      <c r="P36" s="68"/>
    </row>
    <row r="37" spans="2:18" ht="12.75" customHeight="1">
      <c r="B37" s="58"/>
      <c r="C37" s="58"/>
      <c r="D37" s="58" t="s">
        <v>181</v>
      </c>
      <c r="E37" s="58" t="s">
        <v>188</v>
      </c>
      <c r="F37" s="58" t="s">
        <v>62</v>
      </c>
      <c r="G37" s="58"/>
      <c r="H37" s="58"/>
      <c r="I37" s="58"/>
      <c r="J37" s="58"/>
      <c r="K37" s="68"/>
    </row>
    <row r="38" spans="2:18" ht="12.75" customHeight="1">
      <c r="B38" s="58"/>
      <c r="C38" s="58"/>
      <c r="D38" s="58" t="s">
        <v>507</v>
      </c>
      <c r="E38" s="58" t="s">
        <v>617</v>
      </c>
      <c r="F38" s="58" t="s">
        <v>62</v>
      </c>
      <c r="G38" s="58"/>
      <c r="H38" s="58"/>
      <c r="I38" s="58"/>
      <c r="J38" s="58"/>
    </row>
    <row r="39" spans="2:18" ht="12.75" customHeight="1">
      <c r="B39" s="68"/>
      <c r="C39" s="68"/>
      <c r="D39" s="119" t="s">
        <v>218</v>
      </c>
      <c r="E39" s="119" t="s">
        <v>219</v>
      </c>
      <c r="F39" s="119" t="s">
        <v>62</v>
      </c>
      <c r="G39" s="68"/>
      <c r="H39" s="68"/>
      <c r="I39" s="68"/>
      <c r="J39" s="68"/>
    </row>
    <row r="41" spans="2:18" ht="12.75" customHeight="1">
      <c r="B41" s="68"/>
      <c r="C41" s="68"/>
      <c r="D41" s="68"/>
      <c r="F41" s="68"/>
      <c r="G41" s="68"/>
      <c r="H41" s="68"/>
      <c r="I41" s="68"/>
      <c r="J41" s="68"/>
    </row>
    <row r="42" spans="2:18" ht="12.75" customHeight="1">
      <c r="B42" s="68"/>
      <c r="C42" s="68"/>
      <c r="D42" s="68"/>
      <c r="E42" s="68"/>
      <c r="F42" s="68"/>
      <c r="G42" s="68"/>
      <c r="H42" s="68"/>
      <c r="I42" s="68"/>
      <c r="J42" s="68"/>
    </row>
    <row r="43" spans="2:18" ht="12.75" customHeight="1">
      <c r="B43" s="68"/>
      <c r="C43" s="68"/>
      <c r="D43" s="68"/>
      <c r="E43" s="68"/>
      <c r="F43" s="68"/>
      <c r="G43" s="68"/>
      <c r="H43" s="68"/>
      <c r="I43" s="68"/>
      <c r="J43" s="68"/>
    </row>
    <row r="44" spans="2:18" ht="12.75" customHeight="1">
      <c r="B44" s="68"/>
      <c r="C44" s="68"/>
      <c r="D44" s="68"/>
      <c r="E44" s="68"/>
      <c r="F44" s="68"/>
      <c r="G44" s="68"/>
      <c r="H44" s="68"/>
      <c r="I44" s="68"/>
      <c r="J44" s="68"/>
    </row>
    <row r="45" spans="2:18" ht="12.75" customHeight="1">
      <c r="B45" s="68"/>
      <c r="C45" s="68"/>
      <c r="D45" s="68"/>
      <c r="E45" s="68"/>
      <c r="F45" s="68"/>
      <c r="G45" s="68"/>
      <c r="H45" s="68"/>
      <c r="I45" s="68"/>
      <c r="J45" s="68"/>
    </row>
    <row r="46" spans="2:18" ht="12.75" customHeight="1">
      <c r="B46" s="68"/>
      <c r="C46" s="68"/>
      <c r="D46" s="68"/>
      <c r="E46" s="68"/>
      <c r="F46" s="68"/>
      <c r="G46" s="68"/>
      <c r="H46" s="68"/>
      <c r="I46" s="68"/>
      <c r="J46" s="68"/>
    </row>
    <row r="47" spans="2:18" ht="12.75" customHeight="1">
      <c r="B47" s="68"/>
      <c r="C47" s="68"/>
      <c r="D47" s="68"/>
      <c r="E47" s="68"/>
      <c r="F47" s="68"/>
      <c r="G47" s="68"/>
      <c r="H47" s="68"/>
      <c r="I47" s="68"/>
      <c r="J47" s="68"/>
    </row>
    <row r="48" spans="2:18" ht="12.75" customHeight="1">
      <c r="B48" s="68"/>
      <c r="C48" s="68"/>
      <c r="D48" s="68"/>
      <c r="E48" s="68"/>
      <c r="F48" s="68"/>
      <c r="G48" s="68"/>
      <c r="H48" s="68"/>
      <c r="I48" s="68"/>
      <c r="J48" s="68"/>
    </row>
    <row r="49" spans="2:10" ht="12.75" customHeight="1">
      <c r="B49" s="68"/>
      <c r="C49" s="68"/>
      <c r="D49" s="68"/>
      <c r="E49" s="68"/>
      <c r="F49" s="68"/>
      <c r="G49" s="68"/>
      <c r="H49" s="68"/>
      <c r="I49" s="68"/>
      <c r="J49" s="68"/>
    </row>
    <row r="50" spans="2:10" ht="12.75" customHeight="1">
      <c r="B50" s="68"/>
      <c r="C50" s="68"/>
      <c r="D50" s="68"/>
      <c r="E50" s="68"/>
      <c r="F50" s="68"/>
      <c r="G50" s="68"/>
      <c r="H50" s="68"/>
      <c r="I50" s="68"/>
      <c r="J50" s="68"/>
    </row>
    <row r="51" spans="2:10" ht="12.75" customHeight="1">
      <c r="B51" s="68"/>
      <c r="C51" s="68"/>
      <c r="D51" s="68"/>
      <c r="E51" s="68"/>
      <c r="F51" s="68"/>
      <c r="G51" s="68"/>
      <c r="H51" s="68"/>
      <c r="I51" s="68"/>
      <c r="J51" s="68"/>
    </row>
    <row r="52" spans="2:10" ht="12.75" customHeight="1">
      <c r="B52" s="68"/>
      <c r="C52" s="68"/>
      <c r="D52" s="68"/>
      <c r="E52" s="68"/>
      <c r="F52" s="68"/>
      <c r="G52" s="68"/>
      <c r="H52" s="68"/>
      <c r="I52" s="68"/>
      <c r="J52" s="68"/>
    </row>
    <row r="53" spans="2:10" ht="12.75" customHeight="1">
      <c r="B53" s="68"/>
      <c r="C53" s="68"/>
      <c r="D53" s="68"/>
      <c r="E53" s="68"/>
      <c r="F53" s="68"/>
      <c r="G53" s="68"/>
      <c r="H53" s="68"/>
      <c r="I53" s="68"/>
      <c r="J53" s="68"/>
    </row>
    <row r="54" spans="2:10" ht="12.75" customHeight="1">
      <c r="B54" s="68"/>
      <c r="C54" s="68"/>
      <c r="D54" s="68"/>
      <c r="E54" s="68"/>
      <c r="F54" s="68"/>
      <c r="G54" s="68"/>
      <c r="H54" s="68"/>
      <c r="I54" s="68"/>
      <c r="J54" s="68"/>
    </row>
    <row r="55" spans="2:10" ht="12.75" customHeight="1">
      <c r="B55" s="68"/>
      <c r="C55" s="68"/>
      <c r="D55" s="68"/>
      <c r="E55" s="68"/>
      <c r="F55" s="68"/>
      <c r="G55" s="68"/>
      <c r="H55" s="68"/>
      <c r="I55" s="68"/>
      <c r="J55" s="68"/>
    </row>
    <row r="56" spans="2:10" ht="12.75" customHeight="1">
      <c r="B56" s="68"/>
      <c r="C56" s="68"/>
      <c r="D56" s="68"/>
      <c r="E56" s="68"/>
      <c r="F56" s="68"/>
      <c r="G56" s="68"/>
      <c r="H56" s="68"/>
      <c r="I56" s="68"/>
      <c r="J56" s="68"/>
    </row>
    <row r="57" spans="2:10" ht="12.75" customHeight="1">
      <c r="B57" s="68"/>
      <c r="C57" s="68"/>
      <c r="D57" s="68"/>
      <c r="E57" s="68"/>
      <c r="F57" s="68"/>
      <c r="G57" s="68"/>
      <c r="H57" s="68"/>
      <c r="I57" s="68"/>
      <c r="J57" s="68"/>
    </row>
    <row r="58" spans="2:10" ht="12.75" customHeight="1">
      <c r="B58" s="68"/>
      <c r="C58" s="68"/>
      <c r="D58" s="68"/>
      <c r="E58" s="68"/>
      <c r="F58" s="68"/>
      <c r="G58" s="68"/>
      <c r="H58" s="68"/>
      <c r="I58" s="68"/>
      <c r="J58" s="68"/>
    </row>
    <row r="59" spans="2:10" ht="12.75" customHeight="1">
      <c r="B59" s="68"/>
      <c r="C59" s="68"/>
      <c r="D59" s="68"/>
      <c r="E59" s="68"/>
      <c r="F59" s="68"/>
      <c r="G59" s="68"/>
      <c r="H59" s="68"/>
      <c r="I59" s="68"/>
      <c r="J59" s="68"/>
    </row>
    <row r="60" spans="2:10" ht="12.75" customHeight="1">
      <c r="B60" s="68"/>
      <c r="C60" s="68"/>
      <c r="D60" s="68"/>
      <c r="E60" s="68"/>
      <c r="F60" s="68"/>
      <c r="G60" s="68"/>
      <c r="H60" s="68"/>
      <c r="I60" s="68"/>
      <c r="J60" s="68"/>
    </row>
    <row r="61" spans="2:10" ht="12.75" customHeight="1">
      <c r="B61" s="68"/>
      <c r="C61" s="68"/>
      <c r="D61" s="68"/>
      <c r="E61" s="68"/>
      <c r="F61" s="68"/>
      <c r="G61" s="68"/>
      <c r="H61" s="68"/>
      <c r="I61" s="68"/>
      <c r="J61" s="68"/>
    </row>
    <row r="62" spans="2:10" ht="12.75" customHeight="1">
      <c r="B62" s="68"/>
      <c r="C62" s="68"/>
      <c r="D62" s="68"/>
      <c r="E62" s="68"/>
      <c r="F62" s="68"/>
      <c r="G62" s="68"/>
      <c r="H62" s="68"/>
      <c r="I62" s="68"/>
      <c r="J62" s="68"/>
    </row>
    <row r="63" spans="2:10" ht="12.75" customHeight="1">
      <c r="B63" s="68"/>
      <c r="C63" s="68"/>
      <c r="D63" s="68"/>
      <c r="E63" s="68"/>
      <c r="F63" s="68"/>
      <c r="G63" s="68"/>
      <c r="H63" s="68"/>
      <c r="I63" s="68"/>
      <c r="J63" s="68"/>
    </row>
    <row r="64" spans="2:10" ht="12.75" customHeight="1">
      <c r="B64" s="68"/>
      <c r="C64" s="68"/>
      <c r="D64" s="68"/>
      <c r="E64" s="68"/>
      <c r="F64" s="68"/>
      <c r="G64" s="68"/>
      <c r="H64" s="68"/>
      <c r="I64" s="68"/>
      <c r="J64" s="68"/>
    </row>
    <row r="65" spans="2:10" ht="12.75" customHeight="1">
      <c r="B65" s="68"/>
      <c r="C65" s="68"/>
      <c r="D65" s="68"/>
      <c r="E65" s="68"/>
      <c r="F65" s="68"/>
      <c r="G65" s="68"/>
      <c r="H65" s="68"/>
      <c r="I65" s="68"/>
      <c r="J65" s="68"/>
    </row>
    <row r="66" spans="2:10" ht="12.75" customHeight="1">
      <c r="B66" s="68"/>
      <c r="C66" s="68"/>
      <c r="D66" s="68"/>
      <c r="E66" s="68"/>
      <c r="F66" s="68"/>
      <c r="G66" s="68"/>
      <c r="H66" s="68"/>
      <c r="I66" s="68"/>
      <c r="J66" s="68"/>
    </row>
    <row r="67" spans="2:10" ht="12.75" customHeight="1">
      <c r="B67" s="68"/>
      <c r="C67" s="68"/>
      <c r="D67" s="68"/>
      <c r="E67" s="68"/>
      <c r="F67" s="68"/>
      <c r="G67" s="68"/>
      <c r="H67" s="68"/>
      <c r="I67" s="68"/>
      <c r="J67" s="68"/>
    </row>
    <row r="68" spans="2:10" ht="12.75" customHeight="1">
      <c r="B68" s="68"/>
      <c r="C68" s="68"/>
      <c r="D68" s="68"/>
      <c r="E68" s="68"/>
      <c r="F68" s="68"/>
      <c r="G68" s="68"/>
      <c r="H68" s="68"/>
      <c r="I68" s="68"/>
      <c r="J68" s="68"/>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6">
    <tabColor rgb="FF00B050"/>
  </sheetPr>
  <dimension ref="B1:R109"/>
  <sheetViews>
    <sheetView showGridLines="0" zoomScale="107" zoomScaleNormal="80" workbookViewId="0">
      <pane ySplit="10" topLeftCell="A34" activePane="bottomLeft" state="frozen"/>
      <selection activeCell="G12" sqref="G12"/>
      <selection pane="bottomLeft" activeCell="G12" sqref="G12"/>
    </sheetView>
  </sheetViews>
  <sheetFormatPr baseColWidth="10" defaultColWidth="9.19921875" defaultRowHeight="12.75" customHeight="1"/>
  <cols>
    <col min="1" max="1" width="2.59765625" style="3" customWidth="1"/>
    <col min="2" max="2" width="12.59765625" style="3" customWidth="1"/>
    <col min="3" max="3" width="10.3984375" style="3" customWidth="1"/>
    <col min="4" max="4" width="23.796875" style="3" customWidth="1"/>
    <col min="5" max="5" width="59.19921875" style="3" customWidth="1"/>
    <col min="6" max="6" width="8.3984375" style="3" customWidth="1"/>
    <col min="7" max="7" width="9.59765625" style="3" customWidth="1"/>
    <col min="8" max="8" width="15.59765625" style="3" customWidth="1"/>
    <col min="9" max="9" width="15.3984375" style="3" customWidth="1"/>
    <col min="10" max="10" width="10" style="3" customWidth="1"/>
    <col min="11" max="11" width="9.19921875" style="3"/>
    <col min="12" max="12" width="8.796875" style="3" customWidth="1"/>
    <col min="13" max="13" width="19.796875" style="3" customWidth="1"/>
    <col min="14" max="16384" width="9.19921875" style="3"/>
  </cols>
  <sheetData>
    <row r="1" spans="2:18" ht="12.75" customHeight="1">
      <c r="H1" s="33"/>
      <c r="I1" s="33"/>
      <c r="J1" s="33"/>
    </row>
    <row r="2" spans="2:18" ht="12.75" customHeight="1">
      <c r="B2" s="3" t="s">
        <v>42</v>
      </c>
      <c r="H2" s="33"/>
      <c r="I2" s="25"/>
      <c r="J2" s="25"/>
    </row>
    <row r="3" spans="2:18" ht="12.75" customHeight="1">
      <c r="H3" s="33"/>
      <c r="I3" s="25"/>
      <c r="J3" s="25"/>
    </row>
    <row r="4" spans="2:18" ht="12.75" customHeight="1">
      <c r="B4" s="4" t="s">
        <v>43</v>
      </c>
      <c r="H4" s="33"/>
      <c r="I4" s="25"/>
      <c r="J4" s="25"/>
    </row>
    <row r="5" spans="2:18" ht="12.75" customHeight="1">
      <c r="D5" s="68"/>
      <c r="E5" s="68"/>
      <c r="H5" s="25"/>
      <c r="I5" s="25"/>
      <c r="J5" s="25"/>
    </row>
    <row r="6" spans="2:18" ht="12.75" customHeight="1">
      <c r="D6" s="68"/>
      <c r="E6" s="68"/>
    </row>
    <row r="8" spans="2:18" ht="12.75" customHeight="1">
      <c r="B8" s="44" t="s">
        <v>45</v>
      </c>
      <c r="C8" s="45"/>
      <c r="D8" s="46"/>
      <c r="E8" s="46"/>
      <c r="F8" s="46"/>
      <c r="G8" s="46"/>
      <c r="H8" s="46"/>
      <c r="I8" s="46"/>
      <c r="J8" s="46"/>
    </row>
    <row r="9" spans="2:18" ht="12.75" customHeight="1">
      <c r="B9" s="47" t="s">
        <v>46</v>
      </c>
      <c r="C9" s="47" t="s">
        <v>4</v>
      </c>
      <c r="D9" s="47" t="s">
        <v>2</v>
      </c>
      <c r="E9" s="47" t="s">
        <v>47</v>
      </c>
      <c r="F9" s="47" t="s">
        <v>48</v>
      </c>
      <c r="G9" s="47" t="s">
        <v>49</v>
      </c>
      <c r="H9" s="47" t="s">
        <v>50</v>
      </c>
      <c r="I9" s="47" t="s">
        <v>51</v>
      </c>
      <c r="J9" s="47" t="s">
        <v>52</v>
      </c>
    </row>
    <row r="10" spans="2:18" ht="46" thickBot="1">
      <c r="B10" s="48" t="s">
        <v>53</v>
      </c>
      <c r="C10" s="48" t="s">
        <v>54</v>
      </c>
      <c r="D10" s="48" t="s">
        <v>55</v>
      </c>
      <c r="E10" s="48" t="s">
        <v>56</v>
      </c>
      <c r="F10" s="48" t="s">
        <v>57</v>
      </c>
      <c r="G10" s="48" t="s">
        <v>58</v>
      </c>
      <c r="H10" s="48" t="s">
        <v>59</v>
      </c>
      <c r="I10" s="48" t="s">
        <v>60</v>
      </c>
      <c r="J10" s="48" t="s">
        <v>61</v>
      </c>
      <c r="L10" s="68"/>
      <c r="M10" s="68"/>
      <c r="N10" s="68"/>
      <c r="O10" s="68"/>
    </row>
    <row r="11" spans="2:18" s="68" customFormat="1" ht="12.75" customHeight="1">
      <c r="B11" s="77" t="s">
        <v>63</v>
      </c>
      <c r="C11" s="77" t="str">
        <f>Tech!D10</f>
        <v>DE1</v>
      </c>
      <c r="D11" s="77" t="str">
        <f>Tech!B10</f>
        <v>ETNGATPPTP1E</v>
      </c>
      <c r="E11" s="77" t="str">
        <f>Tech!C10</f>
        <v>TPP</v>
      </c>
      <c r="F11" s="68" t="s">
        <v>62</v>
      </c>
      <c r="G11" s="77" t="s">
        <v>26</v>
      </c>
      <c r="H11" s="46" t="s">
        <v>44</v>
      </c>
      <c r="I11" s="46"/>
      <c r="J11" s="46"/>
    </row>
    <row r="12" spans="2:18" s="68" customFormat="1" ht="12.75" customHeight="1">
      <c r="B12" s="77" t="s">
        <v>63</v>
      </c>
      <c r="C12" s="77" t="str">
        <f>Tech!D11</f>
        <v>DE1</v>
      </c>
      <c r="D12" s="77" t="str">
        <f>Tech!B11</f>
        <v>ETNGACPPJa1E</v>
      </c>
      <c r="E12" s="77" t="str">
        <f>Tech!C11</f>
        <v>Janub CCPP</v>
      </c>
      <c r="F12" s="68" t="s">
        <v>62</v>
      </c>
      <c r="G12" s="77" t="s">
        <v>26</v>
      </c>
      <c r="H12" s="46" t="s">
        <v>44</v>
      </c>
      <c r="I12" s="46"/>
      <c r="J12" s="46"/>
    </row>
    <row r="13" spans="2:18" ht="12.75" customHeight="1">
      <c r="B13" s="77" t="s">
        <v>63</v>
      </c>
      <c r="C13" s="77" t="str">
        <f>Tech!D12</f>
        <v>DE1</v>
      </c>
      <c r="D13" s="77" t="str">
        <f>Tech!B12</f>
        <v>ETNGACPPSu1E</v>
      </c>
      <c r="E13" s="77" t="str">
        <f>Tech!C12</f>
        <v>Sumgait CCPP</v>
      </c>
      <c r="F13" s="3" t="s">
        <v>62</v>
      </c>
      <c r="G13" s="77" t="s">
        <v>26</v>
      </c>
      <c r="H13" s="46" t="s">
        <v>44</v>
      </c>
      <c r="I13" s="46"/>
      <c r="J13" s="46"/>
      <c r="L13" s="68"/>
      <c r="M13" s="68"/>
      <c r="N13" s="68"/>
      <c r="O13" s="68"/>
    </row>
    <row r="14" spans="2:18" ht="12.75" customHeight="1">
      <c r="B14" s="77" t="s">
        <v>63</v>
      </c>
      <c r="C14" s="77" t="str">
        <f>Tech!D13</f>
        <v>DE1</v>
      </c>
      <c r="D14" s="77" t="str">
        <f>Tech!B13</f>
        <v>ETNGACPPSh1E</v>
      </c>
      <c r="E14" s="77" t="str">
        <f>Tech!C13</f>
        <v>Shimal 1 CCPP</v>
      </c>
      <c r="F14" s="3" t="s">
        <v>62</v>
      </c>
      <c r="G14" s="77" t="s">
        <v>26</v>
      </c>
      <c r="H14" s="46" t="s">
        <v>44</v>
      </c>
      <c r="I14" s="46"/>
      <c r="J14" s="46"/>
      <c r="L14" s="68"/>
      <c r="M14" s="68"/>
      <c r="N14" s="68"/>
      <c r="O14" s="68"/>
      <c r="P14" s="68"/>
    </row>
    <row r="15" spans="2:18" ht="12.75" customHeight="1">
      <c r="B15" s="77" t="s">
        <v>63</v>
      </c>
      <c r="C15" s="77" t="str">
        <f>Tech!D14</f>
        <v>DE1</v>
      </c>
      <c r="D15" s="77" t="str">
        <f>Tech!B14</f>
        <v>ETNGACPPSh2E</v>
      </c>
      <c r="E15" s="77" t="str">
        <f>Tech!C14</f>
        <v>Shimal 2  CCPP</v>
      </c>
      <c r="F15" s="3" t="s">
        <v>62</v>
      </c>
      <c r="G15" s="77" t="s">
        <v>26</v>
      </c>
      <c r="H15" s="46" t="s">
        <v>44</v>
      </c>
      <c r="I15" s="46"/>
      <c r="J15" s="46"/>
      <c r="L15" s="68"/>
      <c r="M15" s="68"/>
      <c r="N15" s="68"/>
      <c r="O15" s="68"/>
      <c r="P15" s="68"/>
      <c r="Q15" s="68"/>
      <c r="R15" s="68"/>
    </row>
    <row r="16" spans="2:18" ht="12.75" customHeight="1">
      <c r="B16" s="77" t="s">
        <v>64</v>
      </c>
      <c r="C16" s="77" t="str">
        <f>Tech!D15</f>
        <v>DE1</v>
      </c>
      <c r="D16" s="77" t="str">
        <f>Tech!B15</f>
        <v>ECNGACHPBa1E</v>
      </c>
      <c r="E16" s="77" t="str">
        <f>Tech!C15</f>
        <v>Baku CHP</v>
      </c>
      <c r="F16" s="3" t="s">
        <v>62</v>
      </c>
      <c r="G16" s="77" t="s">
        <v>26</v>
      </c>
      <c r="H16" s="46" t="s">
        <v>44</v>
      </c>
      <c r="I16" s="46"/>
      <c r="J16" s="46"/>
      <c r="L16" s="68"/>
      <c r="M16" s="68"/>
      <c r="N16" s="68"/>
      <c r="O16" s="68"/>
      <c r="P16" s="68"/>
      <c r="Q16" s="68"/>
      <c r="R16" s="68"/>
    </row>
    <row r="17" spans="2:18" ht="12.75" customHeight="1">
      <c r="B17" s="77" t="s">
        <v>63</v>
      </c>
      <c r="C17" s="77" t="str">
        <f>Tech!D17</f>
        <v>DE1</v>
      </c>
      <c r="D17" s="77" t="str">
        <f>Tech!B17</f>
        <v>ETNGATPPBa1E</v>
      </c>
      <c r="E17" s="77" t="str">
        <f>Tech!C17</f>
        <v>Baku TPP</v>
      </c>
      <c r="F17" s="3" t="s">
        <v>62</v>
      </c>
      <c r="G17" s="91" t="s">
        <v>26</v>
      </c>
      <c r="H17" s="46" t="s">
        <v>44</v>
      </c>
      <c r="I17" s="91"/>
      <c r="J17" s="46"/>
      <c r="L17" s="68"/>
      <c r="M17" s="68"/>
      <c r="N17" s="68"/>
      <c r="O17" s="68"/>
      <c r="P17" s="68"/>
      <c r="Q17" s="68"/>
      <c r="R17" s="68"/>
    </row>
    <row r="18" spans="2:18" ht="12.75" customHeight="1">
      <c r="B18" s="77" t="s">
        <v>63</v>
      </c>
      <c r="C18" s="77" t="str">
        <f>Tech!D18</f>
        <v>DE1</v>
      </c>
      <c r="D18" s="77" t="str">
        <f>Tech!B18</f>
        <v>ETNGATPPOt1E</v>
      </c>
      <c r="E18" s="77" t="str">
        <f>Tech!C18</f>
        <v>Other TPP</v>
      </c>
      <c r="F18" s="3" t="s">
        <v>62</v>
      </c>
      <c r="G18" s="91" t="s">
        <v>26</v>
      </c>
      <c r="H18" s="46" t="s">
        <v>44</v>
      </c>
      <c r="I18" s="91"/>
      <c r="J18" s="46"/>
      <c r="L18" s="68"/>
      <c r="M18" s="68"/>
      <c r="N18" s="68"/>
      <c r="O18" s="68"/>
      <c r="P18" s="68"/>
      <c r="Q18" s="68"/>
      <c r="R18" s="68"/>
    </row>
    <row r="19" spans="2:18" s="68" customFormat="1" ht="12.75" customHeight="1">
      <c r="B19" s="77" t="s">
        <v>63</v>
      </c>
      <c r="C19" s="77" t="str">
        <f>Tech!D19</f>
        <v>DE1</v>
      </c>
      <c r="D19" s="77" t="str">
        <f>Tech!B19</f>
        <v>ERHYDHPPMi1E</v>
      </c>
      <c r="E19" s="77" t="str">
        <f>Tech!C19</f>
        <v>Mingachevir HPP</v>
      </c>
      <c r="F19" s="68" t="s">
        <v>62</v>
      </c>
      <c r="G19" s="91" t="s">
        <v>26</v>
      </c>
      <c r="H19" s="46" t="s">
        <v>44</v>
      </c>
      <c r="I19" s="91"/>
      <c r="J19" s="46"/>
    </row>
    <row r="20" spans="2:18" s="68" customFormat="1" ht="12.75" customHeight="1">
      <c r="B20" s="77" t="s">
        <v>63</v>
      </c>
      <c r="C20" s="77" t="str">
        <f>Tech!D20</f>
        <v>DE1</v>
      </c>
      <c r="D20" s="77" t="str">
        <f>Tech!B20</f>
        <v>ERHYDHPPSh1E</v>
      </c>
      <c r="E20" s="77" t="str">
        <f>Tech!C20</f>
        <v>Shamkir  HPP</v>
      </c>
      <c r="F20" s="68" t="s">
        <v>62</v>
      </c>
      <c r="G20" s="91" t="s">
        <v>26</v>
      </c>
      <c r="H20" s="46" t="s">
        <v>44</v>
      </c>
      <c r="I20" s="91"/>
      <c r="J20" s="46"/>
    </row>
    <row r="21" spans="2:18" s="68" customFormat="1" ht="12.75" customHeight="1">
      <c r="B21" s="77" t="s">
        <v>63</v>
      </c>
      <c r="C21" s="77" t="str">
        <f>Tech!D21</f>
        <v>DE1</v>
      </c>
      <c r="D21" s="77" t="str">
        <f>Tech!B21</f>
        <v>ERHYDHPPYe1E</v>
      </c>
      <c r="E21" s="77" t="str">
        <f>Tech!C21</f>
        <v>Yenikend HPP</v>
      </c>
      <c r="F21" s="68" t="s">
        <v>62</v>
      </c>
      <c r="G21" s="91" t="s">
        <v>26</v>
      </c>
      <c r="H21" s="46" t="s">
        <v>44</v>
      </c>
      <c r="I21" s="91"/>
      <c r="J21" s="46"/>
    </row>
    <row r="22" spans="2:18" s="68" customFormat="1" ht="12.75" customHeight="1">
      <c r="B22" s="77" t="s">
        <v>63</v>
      </c>
      <c r="C22" s="77" t="str">
        <f>Tech!D22</f>
        <v>DE1</v>
      </c>
      <c r="D22" s="77" t="str">
        <f>Tech!B22</f>
        <v>ERHYDHPPOt1E</v>
      </c>
      <c r="E22" s="77" t="str">
        <f>Tech!C22</f>
        <v>Other HPP</v>
      </c>
      <c r="F22" s="68" t="s">
        <v>62</v>
      </c>
      <c r="G22" s="77" t="s">
        <v>26</v>
      </c>
      <c r="H22" s="46" t="s">
        <v>44</v>
      </c>
      <c r="I22" s="46"/>
      <c r="J22" s="46"/>
    </row>
    <row r="23" spans="2:18" s="68" customFormat="1" ht="12.75" customHeight="1">
      <c r="B23" s="77" t="s">
        <v>63</v>
      </c>
      <c r="C23" s="77" t="str">
        <f>Tech!D23</f>
        <v>DE1</v>
      </c>
      <c r="D23" s="77" t="str">
        <f>Tech!B23</f>
        <v>ERWINWPPWi1E</v>
      </c>
      <c r="E23" s="77" t="str">
        <f>Tech!C23</f>
        <v>Wind WPP</v>
      </c>
      <c r="F23" s="68" t="s">
        <v>62</v>
      </c>
      <c r="G23" s="77" t="s">
        <v>26</v>
      </c>
      <c r="H23" s="46" t="s">
        <v>44</v>
      </c>
      <c r="I23" s="46"/>
      <c r="J23" s="46"/>
    </row>
    <row r="24" spans="2:18" s="68" customFormat="1" ht="12.75" customHeight="1">
      <c r="B24" s="77" t="s">
        <v>63</v>
      </c>
      <c r="C24" s="77" t="str">
        <f>Tech!D24</f>
        <v>DE1</v>
      </c>
      <c r="D24" s="77" t="str">
        <f>Tech!B24</f>
        <v>ERSOLSPPSo1E</v>
      </c>
      <c r="E24" s="77" t="str">
        <f>Tech!C24</f>
        <v>Solar SPP</v>
      </c>
      <c r="F24" s="68" t="s">
        <v>62</v>
      </c>
      <c r="G24" s="77" t="s">
        <v>26</v>
      </c>
      <c r="H24" s="46" t="s">
        <v>44</v>
      </c>
      <c r="I24" s="46"/>
      <c r="J24" s="46"/>
    </row>
    <row r="25" spans="2:18" s="68" customFormat="1" ht="12.75" customHeight="1">
      <c r="B25" s="77" t="s">
        <v>63</v>
      </c>
      <c r="C25" s="77" t="str">
        <f>Tech!D25</f>
        <v>DE1</v>
      </c>
      <c r="D25" s="77" t="str">
        <f>Tech!B25</f>
        <v>ETNGAIPPBP1E</v>
      </c>
      <c r="E25" s="77" t="str">
        <f>Tech!C25</f>
        <v>BP Azerbaijan IPP</v>
      </c>
      <c r="F25" s="68" t="s">
        <v>62</v>
      </c>
      <c r="G25" s="77" t="s">
        <v>26</v>
      </c>
      <c r="H25" s="46" t="s">
        <v>44</v>
      </c>
      <c r="I25" s="46"/>
      <c r="J25" s="46"/>
    </row>
    <row r="26" spans="2:18" ht="12.75" customHeight="1">
      <c r="B26" s="77" t="s">
        <v>63</v>
      </c>
      <c r="C26" s="77" t="str">
        <f>Tech!D26</f>
        <v>DE1</v>
      </c>
      <c r="D26" s="77" t="str">
        <f>Tech!B26</f>
        <v>ETNGAIPPSO1E</v>
      </c>
      <c r="E26" s="77" t="str">
        <f>Tech!C26</f>
        <v>SOCAR IPP</v>
      </c>
      <c r="F26" s="3" t="s">
        <v>62</v>
      </c>
      <c r="G26" s="77" t="s">
        <v>26</v>
      </c>
      <c r="H26" s="46" t="s">
        <v>44</v>
      </c>
      <c r="I26" s="46"/>
      <c r="J26" s="46"/>
      <c r="L26" s="68"/>
      <c r="M26" s="68"/>
      <c r="N26" s="68"/>
      <c r="O26" s="68"/>
      <c r="P26" s="68"/>
      <c r="Q26" s="68"/>
      <c r="R26" s="68"/>
    </row>
    <row r="27" spans="2:18" ht="12.75" customHeight="1">
      <c r="B27" s="77" t="s">
        <v>63</v>
      </c>
      <c r="C27" s="77" t="str">
        <f>Tech!D27</f>
        <v>DE1</v>
      </c>
      <c r="D27" s="77" t="str">
        <f>Tech!B27</f>
        <v>ETNGAIPPAz1E</v>
      </c>
      <c r="E27" s="77" t="str">
        <f>Tech!C27</f>
        <v>Azersun Holding (Sugar Production Plant) IPP</v>
      </c>
      <c r="F27" s="3" t="s">
        <v>62</v>
      </c>
      <c r="G27" s="77" t="s">
        <v>26</v>
      </c>
      <c r="H27" s="46" t="s">
        <v>44</v>
      </c>
      <c r="I27" s="46"/>
      <c r="J27" s="46"/>
      <c r="L27" s="68"/>
      <c r="M27" s="68"/>
      <c r="N27" s="68"/>
      <c r="O27" s="68"/>
      <c r="P27" s="68"/>
      <c r="Q27" s="68"/>
      <c r="R27" s="68"/>
    </row>
    <row r="28" spans="2:18" ht="12.75" customHeight="1">
      <c r="B28" s="77" t="s">
        <v>63</v>
      </c>
      <c r="C28" s="77" t="str">
        <f>Tech!D28</f>
        <v>DE1</v>
      </c>
      <c r="D28" s="77" t="str">
        <f>Tech!B28</f>
        <v>ETWSTIPPAz2E</v>
      </c>
      <c r="E28" s="77" t="str">
        <f>Tech!C28</f>
        <v>Azersun Holding (Sugar Production Plant) IPP</v>
      </c>
      <c r="F28" s="3" t="s">
        <v>62</v>
      </c>
      <c r="G28" s="77" t="s">
        <v>26</v>
      </c>
      <c r="H28" s="46" t="s">
        <v>44</v>
      </c>
      <c r="I28" s="46"/>
      <c r="J28" s="46"/>
      <c r="L28" s="68"/>
      <c r="M28" s="68"/>
      <c r="N28" s="68"/>
      <c r="O28" s="68"/>
      <c r="P28" s="68"/>
      <c r="Q28" s="68"/>
      <c r="R28" s="68"/>
    </row>
    <row r="29" spans="2:18" ht="12.75" customHeight="1">
      <c r="B29" s="77" t="s">
        <v>63</v>
      </c>
      <c r="C29" s="77" t="str">
        <f>Tech!D29</f>
        <v>DE1</v>
      </c>
      <c r="D29" s="77" t="str">
        <f>Tech!B29</f>
        <v>ETBGATPPBi1E</v>
      </c>
      <c r="E29" s="77" t="str">
        <f>Tech!C29</f>
        <v>Biogas TPP</v>
      </c>
      <c r="F29" s="3" t="s">
        <v>62</v>
      </c>
      <c r="G29" s="77" t="s">
        <v>26</v>
      </c>
      <c r="H29" s="241" t="s">
        <v>44</v>
      </c>
      <c r="I29" s="46"/>
      <c r="J29" s="46"/>
      <c r="L29" s="68"/>
      <c r="M29" s="68"/>
      <c r="N29" s="68"/>
      <c r="O29" s="68"/>
      <c r="P29" s="68"/>
      <c r="Q29" s="68"/>
      <c r="R29" s="68"/>
    </row>
    <row r="30" spans="2:18" ht="12.75" customHeight="1">
      <c r="B30" s="77" t="s">
        <v>63</v>
      </c>
      <c r="C30" s="77" t="str">
        <f>Tech!D30</f>
        <v>DE1</v>
      </c>
      <c r="D30" s="77" t="str">
        <f>Tech!B30</f>
        <v>ERHYDHPPOt1E</v>
      </c>
      <c r="E30" s="77" t="str">
        <f>Tech!C30</f>
        <v>Other HPP</v>
      </c>
      <c r="F30" s="3" t="s">
        <v>62</v>
      </c>
      <c r="G30" s="87" t="s">
        <v>26</v>
      </c>
      <c r="H30" s="46" t="s">
        <v>44</v>
      </c>
      <c r="I30" s="89"/>
      <c r="J30" s="89"/>
      <c r="L30" s="68"/>
      <c r="M30" s="68"/>
      <c r="N30" s="68"/>
      <c r="O30" s="68"/>
      <c r="P30" s="68"/>
      <c r="Q30" s="68"/>
      <c r="R30" s="68"/>
    </row>
    <row r="31" spans="2:18" ht="12.75" customHeight="1">
      <c r="B31" s="77" t="s">
        <v>63</v>
      </c>
      <c r="C31" s="77" t="str">
        <f>Tech!D31</f>
        <v>DE1</v>
      </c>
      <c r="D31" s="77" t="str">
        <f>Tech!B31</f>
        <v>ERSOLSPPSo1E</v>
      </c>
      <c r="E31" s="77" t="str">
        <f>Tech!C31</f>
        <v>Solar SPP</v>
      </c>
      <c r="F31" s="3" t="s">
        <v>62</v>
      </c>
      <c r="G31" s="77" t="s">
        <v>26</v>
      </c>
      <c r="H31" s="46" t="s">
        <v>44</v>
      </c>
      <c r="I31" s="46"/>
      <c r="J31" s="46"/>
      <c r="L31" s="68"/>
      <c r="M31" s="68"/>
      <c r="N31" s="68"/>
      <c r="O31" s="68"/>
      <c r="P31" s="68"/>
      <c r="Q31" s="68"/>
      <c r="R31" s="68"/>
    </row>
    <row r="32" spans="2:18" s="68" customFormat="1" ht="12.75" customHeight="1">
      <c r="B32" s="77" t="s">
        <v>63</v>
      </c>
      <c r="C32" s="77" t="str">
        <f>Tech!D32</f>
        <v>DE1</v>
      </c>
      <c r="D32" s="77" t="str">
        <f>Tech!B32</f>
        <v>ETNGATPPTP1E</v>
      </c>
      <c r="E32" s="77" t="str">
        <f>Tech!C32</f>
        <v>TPP</v>
      </c>
      <c r="F32" s="68" t="s">
        <v>62</v>
      </c>
      <c r="G32" s="77" t="s">
        <v>26</v>
      </c>
      <c r="H32" s="46" t="s">
        <v>44</v>
      </c>
      <c r="I32" s="46"/>
      <c r="J32" s="46"/>
    </row>
    <row r="33" spans="2:18" s="68" customFormat="1" ht="12.75" customHeight="1">
      <c r="B33" s="77" t="s">
        <v>63</v>
      </c>
      <c r="C33" s="77" t="str">
        <f>Tech!D33</f>
        <v>DE1</v>
      </c>
      <c r="D33" s="77" t="str">
        <f>Tech!B33</f>
        <v>ETNGATPPOt1E</v>
      </c>
      <c r="E33" s="77" t="str">
        <f>Tech!C33</f>
        <v>Other TPP</v>
      </c>
      <c r="F33" s="68" t="s">
        <v>62</v>
      </c>
      <c r="G33" s="77" t="s">
        <v>26</v>
      </c>
      <c r="H33" s="46" t="s">
        <v>44</v>
      </c>
      <c r="I33" s="77"/>
      <c r="J33" s="46"/>
    </row>
    <row r="34" spans="2:18" s="68" customFormat="1" ht="12.75" customHeight="1">
      <c r="B34" s="77" t="s">
        <v>63</v>
      </c>
      <c r="C34" s="77" t="str">
        <f>Tech!D34</f>
        <v>DE1</v>
      </c>
      <c r="D34" s="77" t="str">
        <f>Tech!B34</f>
        <v>ERHYDHPPOt1E</v>
      </c>
      <c r="E34" s="77" t="str">
        <f>Tech!C34</f>
        <v>Other HPP</v>
      </c>
      <c r="F34" s="68" t="s">
        <v>62</v>
      </c>
      <c r="G34" s="77" t="s">
        <v>26</v>
      </c>
      <c r="H34" s="46" t="s">
        <v>44</v>
      </c>
      <c r="I34" s="77"/>
      <c r="J34" s="46"/>
    </row>
    <row r="35" spans="2:18" s="68" customFormat="1" ht="12.75" customHeight="1">
      <c r="B35" s="77" t="s">
        <v>63</v>
      </c>
      <c r="C35" s="77" t="str">
        <f>Tech!D35</f>
        <v>DE1</v>
      </c>
      <c r="D35" s="77" t="str">
        <f>Tech!B35</f>
        <v>ERSOLSPPSo1E</v>
      </c>
      <c r="E35" s="77" t="str">
        <f>Tech!C35</f>
        <v>Solar SPP</v>
      </c>
      <c r="F35" s="68" t="s">
        <v>62</v>
      </c>
      <c r="G35" s="77" t="s">
        <v>26</v>
      </c>
      <c r="H35" s="46" t="s">
        <v>44</v>
      </c>
      <c r="I35" s="77"/>
      <c r="J35" s="46"/>
    </row>
    <row r="36" spans="2:18" s="68" customFormat="1" ht="12.75" customHeight="1">
      <c r="B36" s="77" t="s">
        <v>714</v>
      </c>
      <c r="C36" s="77" t="str">
        <f>Tech!D36</f>
        <v>DE1</v>
      </c>
      <c r="D36" s="77" t="str">
        <f>Tech!B36</f>
        <v>EHNGAantNa1E</v>
      </c>
      <c r="E36" s="77" t="str">
        <f>Tech!C36</f>
        <v>Natural gas heating plant</v>
      </c>
      <c r="F36" s="68" t="s">
        <v>62</v>
      </c>
      <c r="G36" s="77" t="s">
        <v>26</v>
      </c>
      <c r="H36" s="46" t="s">
        <v>44</v>
      </c>
      <c r="I36" s="77"/>
      <c r="J36" s="46"/>
    </row>
    <row r="37" spans="2:18" ht="12.75" customHeight="1">
      <c r="B37" s="89" t="s">
        <v>65</v>
      </c>
      <c r="C37" s="89"/>
      <c r="D37" s="89" t="s">
        <v>69</v>
      </c>
      <c r="E37" s="89" t="s">
        <v>70</v>
      </c>
      <c r="F37" s="89" t="s">
        <v>62</v>
      </c>
      <c r="G37" s="89" t="s">
        <v>66</v>
      </c>
      <c r="H37" s="89"/>
      <c r="I37" s="89"/>
      <c r="J37" s="89"/>
      <c r="L37" s="68"/>
      <c r="M37" s="68"/>
      <c r="N37" s="68"/>
      <c r="O37" s="68"/>
      <c r="P37" s="68"/>
      <c r="Q37" s="68"/>
      <c r="R37" s="68"/>
    </row>
    <row r="38" spans="2:18" ht="12.75" customHeight="1">
      <c r="B38" s="46"/>
      <c r="C38" s="46"/>
      <c r="D38" s="46" t="s">
        <v>146</v>
      </c>
      <c r="E38" s="46" t="s">
        <v>151</v>
      </c>
      <c r="F38" s="46" t="s">
        <v>62</v>
      </c>
      <c r="G38" s="46" t="s">
        <v>66</v>
      </c>
      <c r="H38" s="46"/>
      <c r="I38" s="46"/>
      <c r="J38" s="46"/>
      <c r="L38" s="68"/>
      <c r="M38" s="68"/>
      <c r="N38" s="68"/>
      <c r="O38" s="68"/>
      <c r="P38" s="68"/>
      <c r="Q38" s="68"/>
      <c r="R38" s="68"/>
    </row>
    <row r="39" spans="2:18" ht="12.75" customHeight="1">
      <c r="B39" s="46"/>
      <c r="C39" s="46"/>
      <c r="D39" s="46" t="s">
        <v>79</v>
      </c>
      <c r="E39" s="46" t="s">
        <v>80</v>
      </c>
      <c r="F39" s="46" t="s">
        <v>62</v>
      </c>
      <c r="G39" s="46" t="s">
        <v>66</v>
      </c>
      <c r="H39" s="46"/>
      <c r="I39" s="46"/>
      <c r="J39" s="46"/>
      <c r="L39" s="68"/>
      <c r="M39" s="68"/>
      <c r="N39" s="68"/>
      <c r="O39" s="68"/>
      <c r="P39" s="68"/>
      <c r="Q39" s="68"/>
      <c r="R39" s="68"/>
    </row>
    <row r="40" spans="2:18" ht="12.75" customHeight="1">
      <c r="B40" s="46"/>
      <c r="C40" s="46"/>
      <c r="D40" s="46" t="s">
        <v>81</v>
      </c>
      <c r="E40" s="46" t="s">
        <v>82</v>
      </c>
      <c r="F40" s="46" t="s">
        <v>62</v>
      </c>
      <c r="G40" s="46" t="s">
        <v>66</v>
      </c>
      <c r="H40" s="46"/>
      <c r="I40" s="46"/>
      <c r="J40" s="46"/>
      <c r="L40" s="68"/>
      <c r="M40" s="68"/>
      <c r="N40" s="68"/>
      <c r="O40" s="68"/>
      <c r="P40" s="68"/>
      <c r="Q40" s="68"/>
      <c r="R40" s="68"/>
    </row>
    <row r="41" spans="2:18" ht="12.75" customHeight="1">
      <c r="B41" s="46"/>
      <c r="C41" s="46"/>
      <c r="D41" s="46" t="s">
        <v>83</v>
      </c>
      <c r="E41" s="46" t="s">
        <v>84</v>
      </c>
      <c r="F41" s="46" t="s">
        <v>62</v>
      </c>
      <c r="G41" s="46" t="s">
        <v>66</v>
      </c>
      <c r="H41" s="46"/>
      <c r="I41" s="46"/>
      <c r="J41" s="46"/>
      <c r="L41" s="68"/>
      <c r="M41" s="68"/>
      <c r="N41" s="68"/>
      <c r="O41" s="68"/>
      <c r="P41" s="68"/>
      <c r="Q41" s="68"/>
      <c r="R41" s="68"/>
    </row>
    <row r="42" spans="2:18" ht="12.75" customHeight="1">
      <c r="B42" s="46"/>
      <c r="C42" s="46"/>
      <c r="D42" s="46" t="s">
        <v>73</v>
      </c>
      <c r="E42" s="46" t="s">
        <v>74</v>
      </c>
      <c r="F42" s="46" t="s">
        <v>62</v>
      </c>
      <c r="G42" s="46" t="s">
        <v>66</v>
      </c>
      <c r="H42" s="46"/>
      <c r="I42" s="46"/>
      <c r="J42" s="46"/>
      <c r="L42" s="68"/>
      <c r="M42" s="68"/>
      <c r="N42" s="68"/>
      <c r="O42" s="68"/>
      <c r="P42" s="68"/>
      <c r="Q42" s="68"/>
      <c r="R42" s="68"/>
    </row>
    <row r="43" spans="2:18" ht="12.75" customHeight="1">
      <c r="B43" s="46"/>
      <c r="C43" s="46"/>
      <c r="D43" s="46" t="s">
        <v>75</v>
      </c>
      <c r="E43" s="46" t="s">
        <v>76</v>
      </c>
      <c r="F43" s="46" t="s">
        <v>62</v>
      </c>
      <c r="G43" s="46" t="s">
        <v>66</v>
      </c>
      <c r="H43" s="46"/>
      <c r="I43" s="46"/>
      <c r="J43" s="46"/>
      <c r="L43" s="68"/>
      <c r="M43" s="68"/>
      <c r="N43" s="68"/>
      <c r="O43" s="68"/>
      <c r="P43" s="68"/>
      <c r="Q43" s="68"/>
      <c r="R43" s="68"/>
    </row>
    <row r="44" spans="2:18" ht="12.75" customHeight="1">
      <c r="B44" s="46"/>
      <c r="C44" s="46"/>
      <c r="D44" s="46" t="s">
        <v>77</v>
      </c>
      <c r="E44" s="46" t="s">
        <v>78</v>
      </c>
      <c r="F44" s="46" t="s">
        <v>62</v>
      </c>
      <c r="G44" s="46" t="s">
        <v>66</v>
      </c>
      <c r="H44" s="46"/>
      <c r="I44" s="46"/>
      <c r="J44" s="46"/>
      <c r="K44" s="68"/>
      <c r="L44" s="68"/>
      <c r="M44" s="68"/>
      <c r="N44" s="68"/>
      <c r="O44" s="68"/>
      <c r="P44" s="68"/>
      <c r="Q44" s="68"/>
      <c r="R44" s="68"/>
    </row>
    <row r="45" spans="2:18" ht="12.75" customHeight="1">
      <c r="B45" s="46"/>
      <c r="C45" s="46"/>
      <c r="D45" s="46" t="s">
        <v>71</v>
      </c>
      <c r="E45" s="46" t="s">
        <v>72</v>
      </c>
      <c r="F45" s="46" t="s">
        <v>62</v>
      </c>
      <c r="G45" s="46" t="s">
        <v>66</v>
      </c>
      <c r="H45" s="46"/>
      <c r="I45" s="46"/>
      <c r="J45" s="46"/>
      <c r="K45" s="68"/>
      <c r="L45" s="68"/>
      <c r="M45" s="68"/>
      <c r="N45" s="68"/>
      <c r="O45" s="68"/>
      <c r="P45" s="68"/>
      <c r="Q45" s="68"/>
      <c r="R45" s="68"/>
    </row>
    <row r="46" spans="2:18" ht="12.75" customHeight="1">
      <c r="B46" s="77"/>
      <c r="C46" s="77"/>
      <c r="D46" s="46" t="s">
        <v>67</v>
      </c>
      <c r="E46" s="46" t="s">
        <v>68</v>
      </c>
      <c r="F46" s="46" t="s">
        <v>62</v>
      </c>
      <c r="G46" s="46" t="s">
        <v>66</v>
      </c>
      <c r="H46" s="46"/>
      <c r="I46" s="46"/>
      <c r="J46" s="46"/>
      <c r="K46" s="68"/>
      <c r="L46" s="90"/>
      <c r="N46" s="68"/>
      <c r="P46" s="68"/>
      <c r="Q46" s="68"/>
      <c r="R46" s="68"/>
    </row>
    <row r="47" spans="2:18" s="68" customFormat="1" ht="12.75" customHeight="1">
      <c r="B47" s="77"/>
      <c r="C47" s="77"/>
      <c r="D47" s="46" t="s">
        <v>193</v>
      </c>
      <c r="E47" s="46" t="s">
        <v>194</v>
      </c>
      <c r="F47" s="46" t="s">
        <v>62</v>
      </c>
      <c r="G47" s="46" t="s">
        <v>66</v>
      </c>
      <c r="H47" s="46"/>
      <c r="I47" s="46"/>
      <c r="J47" s="46"/>
      <c r="L47" s="90"/>
    </row>
    <row r="48" spans="2:18" s="68" customFormat="1" ht="12.75" customHeight="1">
      <c r="B48" s="77"/>
      <c r="C48" s="77"/>
      <c r="D48" s="46" t="s">
        <v>196</v>
      </c>
      <c r="E48" s="46" t="s">
        <v>197</v>
      </c>
      <c r="F48" s="46" t="s">
        <v>62</v>
      </c>
      <c r="G48" s="46" t="s">
        <v>66</v>
      </c>
      <c r="H48" s="46"/>
      <c r="I48" s="46"/>
      <c r="J48" s="46"/>
      <c r="L48" s="90"/>
    </row>
    <row r="49" spans="2:13" s="68" customFormat="1" ht="12.75" customHeight="1">
      <c r="B49" s="3"/>
      <c r="C49" s="3"/>
      <c r="D49" s="46" t="s">
        <v>199</v>
      </c>
      <c r="E49" s="46" t="s">
        <v>200</v>
      </c>
      <c r="F49" s="46" t="s">
        <v>62</v>
      </c>
      <c r="G49" s="46" t="s">
        <v>66</v>
      </c>
      <c r="H49" s="46"/>
      <c r="I49" s="46"/>
      <c r="J49" s="46"/>
      <c r="L49" s="90"/>
    </row>
    <row r="50" spans="2:13" s="68" customFormat="1" ht="12.75" customHeight="1">
      <c r="D50" s="46" t="s">
        <v>202</v>
      </c>
      <c r="E50" s="46" t="s">
        <v>203</v>
      </c>
      <c r="F50" s="46" t="s">
        <v>62</v>
      </c>
      <c r="G50" s="46" t="s">
        <v>66</v>
      </c>
      <c r="H50" s="46"/>
      <c r="L50" s="90"/>
    </row>
    <row r="51" spans="2:13" s="68" customFormat="1" ht="12.75" customHeight="1">
      <c r="D51" s="88" t="s">
        <v>212</v>
      </c>
      <c r="E51" s="88" t="s">
        <v>213</v>
      </c>
      <c r="F51" s="88" t="s">
        <v>62</v>
      </c>
      <c r="G51" s="88" t="s">
        <v>66</v>
      </c>
      <c r="H51" s="46"/>
      <c r="L51" s="90"/>
    </row>
    <row r="52" spans="2:13" s="68" customFormat="1" ht="12.75" customHeight="1">
      <c r="D52" s="46" t="s">
        <v>205</v>
      </c>
      <c r="E52" s="46" t="s">
        <v>206</v>
      </c>
      <c r="F52" s="46" t="s">
        <v>62</v>
      </c>
      <c r="G52" s="46" t="s">
        <v>211</v>
      </c>
      <c r="H52" s="46"/>
      <c r="J52" s="3"/>
      <c r="L52" s="90"/>
    </row>
    <row r="53" spans="2:13" ht="12.75" customHeight="1">
      <c r="B53" s="68"/>
      <c r="C53" s="68"/>
      <c r="D53" s="46" t="s">
        <v>209</v>
      </c>
      <c r="E53" s="46" t="s">
        <v>210</v>
      </c>
      <c r="F53" s="46" t="s">
        <v>62</v>
      </c>
      <c r="G53" s="46" t="s">
        <v>66</v>
      </c>
      <c r="H53" s="46"/>
      <c r="I53" s="68"/>
      <c r="J53" s="68"/>
      <c r="K53" s="68"/>
      <c r="L53" s="90"/>
    </row>
    <row r="54" spans="2:13" s="68" customFormat="1" ht="12.75" customHeight="1">
      <c r="D54" s="46" t="s">
        <v>618</v>
      </c>
      <c r="E54" s="46" t="s">
        <v>619</v>
      </c>
      <c r="F54" s="46" t="s">
        <v>62</v>
      </c>
      <c r="G54" s="46" t="s">
        <v>66</v>
      </c>
      <c r="H54" s="46"/>
      <c r="L54" s="90"/>
    </row>
    <row r="55" spans="2:13" ht="12.75" customHeight="1">
      <c r="B55" s="68"/>
      <c r="C55" s="68"/>
      <c r="D55" s="46"/>
      <c r="E55" s="46"/>
      <c r="F55" s="46"/>
      <c r="G55" s="46"/>
      <c r="H55" s="46"/>
      <c r="I55" s="68"/>
      <c r="J55" s="68"/>
      <c r="K55" s="68"/>
      <c r="L55" s="90"/>
    </row>
    <row r="56" spans="2:13" ht="12.75" customHeight="1">
      <c r="B56" s="68"/>
      <c r="C56" s="68"/>
      <c r="D56" s="46"/>
      <c r="E56" s="46"/>
      <c r="F56" s="46"/>
      <c r="G56" s="46"/>
      <c r="H56" s="46"/>
      <c r="I56" s="68"/>
      <c r="J56" s="68"/>
      <c r="K56" s="68"/>
      <c r="L56" s="90"/>
    </row>
    <row r="57" spans="2:13" ht="12.75" customHeight="1">
      <c r="B57" s="68"/>
      <c r="C57" s="68"/>
      <c r="D57" s="46"/>
      <c r="E57" s="46"/>
      <c r="F57" s="46"/>
      <c r="G57" s="46"/>
      <c r="H57" s="46"/>
      <c r="I57" s="68"/>
      <c r="J57" s="68"/>
      <c r="K57" s="68"/>
      <c r="L57" s="90"/>
      <c r="M57" s="90"/>
    </row>
    <row r="58" spans="2:13" ht="12.75" customHeight="1">
      <c r="B58" s="68"/>
      <c r="C58" s="68"/>
      <c r="D58" s="68"/>
      <c r="E58" s="68"/>
      <c r="F58" s="68"/>
      <c r="G58" s="68"/>
      <c r="H58" s="68"/>
      <c r="I58" s="68"/>
      <c r="J58" s="68"/>
      <c r="K58" s="68"/>
    </row>
    <row r="59" spans="2:13" ht="12.75" customHeight="1">
      <c r="B59" s="68"/>
      <c r="C59" s="68"/>
      <c r="D59" s="68"/>
      <c r="E59" s="68"/>
      <c r="F59" s="68"/>
      <c r="G59" s="68"/>
      <c r="H59" s="68"/>
      <c r="I59" s="68"/>
      <c r="J59" s="68"/>
      <c r="K59" s="68"/>
    </row>
    <row r="60" spans="2:13" ht="12.75" customHeight="1">
      <c r="B60" s="68"/>
      <c r="C60" s="68"/>
      <c r="D60" s="68"/>
      <c r="E60" s="68"/>
      <c r="F60" s="68"/>
      <c r="G60" s="68"/>
      <c r="H60" s="68"/>
      <c r="I60" s="68"/>
      <c r="J60" s="68"/>
      <c r="K60" s="68"/>
    </row>
    <row r="61" spans="2:13" ht="12.75" customHeight="1">
      <c r="B61" s="68"/>
      <c r="C61" s="68"/>
      <c r="D61" s="68"/>
      <c r="E61" s="68"/>
      <c r="F61" s="68"/>
      <c r="G61" s="68"/>
      <c r="H61" s="68"/>
      <c r="I61" s="68"/>
      <c r="J61" s="68"/>
      <c r="K61" s="68"/>
    </row>
    <row r="62" spans="2:13" ht="12.75" customHeight="1">
      <c r="B62" s="68"/>
      <c r="C62" s="68"/>
      <c r="D62" s="68"/>
      <c r="E62" s="68"/>
      <c r="F62" s="68"/>
      <c r="G62" s="68"/>
      <c r="H62" s="68"/>
      <c r="I62" s="68"/>
      <c r="J62" s="68"/>
      <c r="K62" s="86"/>
    </row>
    <row r="63" spans="2:13" ht="12.75" customHeight="1">
      <c r="B63" s="68"/>
      <c r="C63" s="68"/>
      <c r="D63" s="68"/>
      <c r="E63" s="68"/>
      <c r="F63" s="68"/>
      <c r="G63" s="68"/>
      <c r="H63" s="68"/>
      <c r="I63" s="68"/>
      <c r="J63" s="68"/>
      <c r="K63" s="86"/>
    </row>
    <row r="64" spans="2:13" ht="12.75" customHeight="1">
      <c r="B64" s="49"/>
      <c r="C64" s="49"/>
      <c r="D64" s="49"/>
      <c r="E64" s="49"/>
      <c r="F64" s="46"/>
      <c r="G64" s="46"/>
      <c r="H64" s="86"/>
      <c r="I64" s="86"/>
      <c r="J64" s="86"/>
      <c r="K64" s="86"/>
    </row>
    <row r="65" spans="2:11" ht="12.75" customHeight="1">
      <c r="B65" s="49"/>
      <c r="C65" s="49"/>
      <c r="D65" s="49"/>
      <c r="E65" s="49"/>
      <c r="F65" s="46"/>
      <c r="G65" s="46"/>
      <c r="H65" s="86"/>
      <c r="I65" s="86"/>
      <c r="J65" s="86"/>
      <c r="K65" s="86"/>
    </row>
    <row r="66" spans="2:11" ht="12.75" customHeight="1">
      <c r="B66" s="49"/>
      <c r="C66" s="49"/>
      <c r="D66" s="49"/>
      <c r="E66" s="49"/>
      <c r="F66" s="46"/>
      <c r="G66" s="46"/>
      <c r="H66" s="86"/>
      <c r="I66" s="86"/>
      <c r="J66" s="86"/>
      <c r="K66" s="86"/>
    </row>
    <row r="67" spans="2:11" ht="12.75" customHeight="1">
      <c r="B67" s="49"/>
      <c r="C67" s="49"/>
      <c r="D67" s="49"/>
      <c r="E67" s="49"/>
      <c r="F67" s="46"/>
      <c r="G67" s="46"/>
      <c r="H67" s="86"/>
      <c r="I67" s="86"/>
      <c r="J67" s="86"/>
      <c r="K67" s="86"/>
    </row>
    <row r="68" spans="2:11" ht="12.75" customHeight="1">
      <c r="B68" s="49"/>
      <c r="C68" s="49"/>
      <c r="D68" s="49"/>
      <c r="E68" s="49"/>
      <c r="F68" s="46"/>
      <c r="G68" s="46"/>
      <c r="H68" s="86"/>
      <c r="I68" s="86"/>
      <c r="J68" s="86"/>
      <c r="K68" s="86"/>
    </row>
    <row r="69" spans="2:11" ht="12.75" customHeight="1">
      <c r="B69" s="49"/>
      <c r="C69" s="49"/>
      <c r="D69" s="49"/>
      <c r="E69" s="49"/>
      <c r="F69" s="46"/>
      <c r="G69" s="46"/>
      <c r="H69" s="86"/>
      <c r="I69" s="86"/>
      <c r="J69" s="86"/>
      <c r="K69" s="86"/>
    </row>
    <row r="70" spans="2:11" ht="12.75" customHeight="1">
      <c r="B70" s="49"/>
      <c r="C70" s="49"/>
      <c r="D70" s="49"/>
      <c r="E70" s="49"/>
      <c r="F70" s="46"/>
      <c r="G70" s="46"/>
      <c r="H70" s="86"/>
      <c r="I70" s="86"/>
      <c r="J70" s="86"/>
      <c r="K70" s="86"/>
    </row>
    <row r="71" spans="2:11" ht="12.75" customHeight="1">
      <c r="B71" s="49"/>
      <c r="C71" s="49"/>
      <c r="D71" s="49"/>
      <c r="E71" s="49"/>
      <c r="F71" s="46"/>
      <c r="G71" s="46"/>
      <c r="H71" s="86"/>
      <c r="I71" s="86"/>
      <c r="J71" s="86"/>
      <c r="K71" s="86"/>
    </row>
    <row r="72" spans="2:11" ht="12.75" customHeight="1">
      <c r="B72" s="49"/>
      <c r="C72" s="49"/>
      <c r="D72" s="49"/>
      <c r="E72" s="49"/>
      <c r="F72" s="46"/>
      <c r="G72" s="46"/>
      <c r="H72" s="86"/>
      <c r="I72" s="86"/>
      <c r="J72" s="86"/>
      <c r="K72" s="86"/>
    </row>
    <row r="73" spans="2:11" ht="12.75" customHeight="1">
      <c r="B73" s="49"/>
      <c r="C73" s="49"/>
      <c r="D73" s="49"/>
      <c r="E73" s="49"/>
      <c r="F73" s="46"/>
      <c r="G73" s="46"/>
      <c r="H73" s="46"/>
      <c r="I73" s="46"/>
      <c r="J73" s="46"/>
      <c r="K73" s="86"/>
    </row>
    <row r="74" spans="2:11" ht="12.75" customHeight="1">
      <c r="B74" s="49"/>
      <c r="C74" s="49"/>
      <c r="D74" s="49"/>
      <c r="E74" s="49"/>
      <c r="F74" s="46"/>
      <c r="G74" s="46"/>
      <c r="H74" s="46"/>
      <c r="I74" s="46"/>
      <c r="J74" s="46"/>
      <c r="K74" s="46"/>
    </row>
    <row r="75" spans="2:11" ht="12.75" customHeight="1">
      <c r="B75" s="49"/>
      <c r="C75" s="49"/>
      <c r="D75" s="49"/>
      <c r="E75" s="49"/>
      <c r="F75" s="46"/>
      <c r="G75" s="46"/>
      <c r="H75" s="46"/>
      <c r="I75" s="46"/>
      <c r="J75" s="46"/>
      <c r="K75" s="46"/>
    </row>
    <row r="76" spans="2:11" ht="12.75" customHeight="1">
      <c r="B76" s="49"/>
      <c r="C76" s="49"/>
      <c r="D76" s="49"/>
      <c r="E76" s="49"/>
      <c r="F76" s="46"/>
      <c r="G76" s="46"/>
      <c r="H76" s="46"/>
      <c r="I76" s="46"/>
      <c r="J76" s="46"/>
      <c r="K76" s="46"/>
    </row>
    <row r="77" spans="2:11" ht="12.75" customHeight="1">
      <c r="B77" s="49"/>
      <c r="C77" s="49"/>
      <c r="D77" s="49"/>
      <c r="E77" s="49"/>
      <c r="F77" s="46"/>
      <c r="G77" s="46"/>
      <c r="H77" s="46"/>
      <c r="I77" s="46"/>
      <c r="J77" s="46"/>
      <c r="K77" s="46"/>
    </row>
    <row r="78" spans="2:11" ht="12.75" customHeight="1">
      <c r="B78" s="49"/>
      <c r="C78" s="49"/>
      <c r="D78" s="49"/>
      <c r="E78" s="49"/>
      <c r="F78" s="46"/>
      <c r="G78" s="46"/>
      <c r="H78" s="46"/>
      <c r="I78" s="46"/>
      <c r="J78" s="46"/>
      <c r="K78" s="46"/>
    </row>
    <row r="79" spans="2:11" ht="12.75" customHeight="1">
      <c r="B79" s="49"/>
      <c r="C79" s="49"/>
      <c r="D79" s="49"/>
      <c r="E79" s="49"/>
      <c r="F79" s="46"/>
      <c r="G79" s="46"/>
      <c r="H79" s="46"/>
      <c r="I79" s="46"/>
      <c r="J79" s="46"/>
      <c r="K79" s="46"/>
    </row>
    <row r="80" spans="2:11" ht="12.75" customHeight="1">
      <c r="B80" s="49"/>
      <c r="C80" s="49"/>
      <c r="D80" s="49"/>
      <c r="E80" s="49"/>
      <c r="F80" s="46"/>
      <c r="G80" s="46"/>
      <c r="H80" s="46"/>
      <c r="I80" s="46"/>
      <c r="J80" s="46"/>
    </row>
    <row r="81" spans="2:18" ht="12.75" customHeight="1">
      <c r="B81" s="49"/>
      <c r="C81" s="49"/>
      <c r="D81" s="49"/>
      <c r="E81" s="49"/>
      <c r="F81" s="46"/>
      <c r="G81" s="46"/>
      <c r="H81" s="46"/>
      <c r="I81" s="46"/>
      <c r="J81" s="46"/>
    </row>
    <row r="82" spans="2:18" ht="12.75" customHeight="1">
      <c r="B82" s="49"/>
      <c r="C82" s="49"/>
      <c r="D82" s="49"/>
      <c r="E82" s="49"/>
      <c r="F82" s="46"/>
      <c r="G82" s="46"/>
      <c r="H82" s="46"/>
      <c r="I82" s="46"/>
      <c r="J82" s="46"/>
    </row>
    <row r="83" spans="2:18" ht="12.75" customHeight="1">
      <c r="B83" s="49"/>
      <c r="C83" s="49"/>
      <c r="D83" s="49"/>
      <c r="E83" s="49"/>
      <c r="F83" s="46"/>
      <c r="G83" s="46"/>
      <c r="H83" s="46"/>
      <c r="I83" s="46"/>
      <c r="J83" s="46"/>
    </row>
    <row r="84" spans="2:18" ht="12.75" customHeight="1">
      <c r="B84" s="49"/>
      <c r="C84" s="49"/>
      <c r="D84" s="49"/>
      <c r="E84" s="49"/>
      <c r="F84" s="46"/>
      <c r="G84" s="46"/>
      <c r="H84" s="46"/>
      <c r="I84" s="46"/>
      <c r="J84" s="46"/>
    </row>
    <row r="85" spans="2:18" ht="12.75" customHeight="1">
      <c r="B85" s="49"/>
      <c r="C85" s="49"/>
      <c r="D85" s="49"/>
      <c r="E85" s="49"/>
      <c r="F85" s="46"/>
      <c r="G85" s="46"/>
      <c r="H85" s="46"/>
      <c r="I85" s="46"/>
      <c r="J85" s="46"/>
    </row>
    <row r="86" spans="2:18" ht="12.75" customHeight="1">
      <c r="B86" s="49"/>
      <c r="C86" s="49"/>
      <c r="D86" s="49"/>
      <c r="E86" s="49"/>
      <c r="F86" s="46"/>
      <c r="G86" s="46"/>
      <c r="H86" s="46"/>
      <c r="I86" s="46"/>
      <c r="J86" s="46"/>
    </row>
    <row r="87" spans="2:18" ht="12.75" customHeight="1">
      <c r="B87" s="49"/>
      <c r="C87" s="49"/>
      <c r="D87" s="49"/>
      <c r="E87" s="49"/>
      <c r="F87" s="46"/>
      <c r="G87" s="46"/>
      <c r="H87" s="46"/>
      <c r="I87" s="46"/>
      <c r="J87" s="46"/>
    </row>
    <row r="88" spans="2:18" ht="12.75" customHeight="1">
      <c r="B88" s="49"/>
      <c r="C88" s="49"/>
      <c r="D88" s="49"/>
      <c r="E88" s="49"/>
      <c r="F88" s="49"/>
      <c r="G88" s="49"/>
      <c r="H88" s="46"/>
      <c r="I88" s="46"/>
      <c r="J88" s="46"/>
    </row>
    <row r="89" spans="2:18" ht="12.75" customHeight="1">
      <c r="B89" s="49"/>
      <c r="C89" s="49"/>
      <c r="D89" s="49"/>
      <c r="E89" s="49"/>
      <c r="F89" s="49"/>
      <c r="G89" s="49"/>
      <c r="H89" s="46"/>
      <c r="I89" s="46"/>
      <c r="J89" s="46"/>
    </row>
    <row r="90" spans="2:18" ht="12.75" customHeight="1">
      <c r="B90" s="49"/>
      <c r="C90" s="49"/>
      <c r="D90" s="49"/>
      <c r="E90" s="49"/>
      <c r="F90" s="49"/>
      <c r="G90" s="49"/>
      <c r="H90" s="46"/>
      <c r="I90" s="46"/>
      <c r="J90" s="46"/>
    </row>
    <row r="91" spans="2:18" ht="12.75" customHeight="1">
      <c r="B91" s="49"/>
      <c r="C91" s="49"/>
      <c r="D91" s="49"/>
      <c r="E91" s="49"/>
      <c r="F91" s="46"/>
      <c r="G91" s="46"/>
      <c r="H91" s="46"/>
      <c r="I91" s="46"/>
      <c r="J91" s="46"/>
    </row>
    <row r="92" spans="2:18" ht="12.75" customHeight="1">
      <c r="B92" s="49"/>
      <c r="C92" s="49"/>
      <c r="D92" s="49"/>
      <c r="E92" s="49"/>
      <c r="F92" s="46"/>
      <c r="G92" s="46"/>
      <c r="H92" s="46"/>
      <c r="I92" s="46"/>
      <c r="J92" s="46"/>
      <c r="L92" s="46"/>
      <c r="M92" s="46"/>
      <c r="N92" s="46"/>
      <c r="O92" s="46"/>
      <c r="P92" s="46"/>
      <c r="Q92" s="46"/>
      <c r="R92" s="46"/>
    </row>
    <row r="93" spans="2:18" ht="12.75" customHeight="1">
      <c r="B93" s="49"/>
      <c r="C93" s="49"/>
      <c r="D93" s="49"/>
      <c r="E93" s="49"/>
      <c r="F93" s="46"/>
      <c r="G93" s="46"/>
      <c r="H93" s="46"/>
      <c r="I93" s="46"/>
      <c r="J93" s="46"/>
      <c r="L93" s="46"/>
      <c r="M93" s="46"/>
      <c r="N93" s="46"/>
      <c r="O93" s="46"/>
      <c r="P93" s="46"/>
      <c r="Q93" s="46"/>
      <c r="R93" s="46"/>
    </row>
    <row r="94" spans="2:18" ht="12.75" customHeight="1">
      <c r="B94" s="49"/>
      <c r="C94" s="49"/>
      <c r="D94" s="49"/>
      <c r="E94" s="49"/>
      <c r="F94" s="46"/>
      <c r="G94" s="46"/>
      <c r="H94" s="46"/>
      <c r="I94" s="46"/>
      <c r="J94" s="46"/>
      <c r="L94" s="46"/>
      <c r="M94" s="46"/>
      <c r="N94" s="46"/>
      <c r="O94" s="46"/>
      <c r="P94" s="46"/>
      <c r="Q94" s="46"/>
      <c r="R94" s="46"/>
    </row>
    <row r="95" spans="2:18" ht="12.75" customHeight="1">
      <c r="B95" s="49"/>
      <c r="C95" s="49"/>
      <c r="D95" s="49"/>
      <c r="E95" s="49"/>
      <c r="F95" s="46"/>
      <c r="G95" s="46"/>
      <c r="H95" s="46"/>
      <c r="I95" s="46"/>
      <c r="J95" s="46"/>
      <c r="L95" s="46"/>
      <c r="M95" s="46"/>
      <c r="N95" s="46"/>
      <c r="O95" s="46"/>
      <c r="P95" s="46"/>
      <c r="Q95" s="46"/>
      <c r="R95" s="46"/>
    </row>
    <row r="96" spans="2:18" ht="12.75" customHeight="1">
      <c r="B96" s="49"/>
      <c r="C96" s="49"/>
      <c r="D96" s="49"/>
      <c r="E96" s="49"/>
      <c r="F96" s="46"/>
      <c r="G96" s="46"/>
      <c r="H96" s="46"/>
      <c r="I96" s="46"/>
      <c r="J96" s="46"/>
      <c r="L96" s="46"/>
      <c r="M96" s="46"/>
      <c r="N96" s="46"/>
      <c r="O96" s="46"/>
      <c r="P96" s="46"/>
      <c r="Q96" s="46"/>
      <c r="R96" s="46"/>
    </row>
    <row r="97" spans="2:18" s="63" customFormat="1" ht="14">
      <c r="B97" s="49"/>
      <c r="C97" s="49"/>
      <c r="D97" s="49"/>
      <c r="E97" s="49"/>
      <c r="F97" s="46"/>
      <c r="G97" s="46"/>
      <c r="H97" s="46"/>
      <c r="I97" s="46"/>
      <c r="J97" s="46"/>
      <c r="K97" s="3"/>
      <c r="L97" s="46"/>
      <c r="M97" s="46"/>
      <c r="N97" s="46"/>
      <c r="O97" s="46"/>
      <c r="P97" s="46"/>
      <c r="Q97" s="46"/>
      <c r="R97" s="46"/>
    </row>
    <row r="98" spans="2:18" s="68" customFormat="1" ht="14">
      <c r="B98" s="49"/>
      <c r="C98" s="49"/>
      <c r="D98" s="49"/>
      <c r="E98" s="49"/>
      <c r="F98" s="46"/>
      <c r="G98" s="46"/>
      <c r="H98" s="46"/>
      <c r="I98" s="46"/>
      <c r="J98" s="46"/>
      <c r="K98" s="3"/>
      <c r="L98" s="46"/>
      <c r="M98" s="46"/>
      <c r="N98" s="46"/>
      <c r="O98" s="46"/>
      <c r="P98" s="46"/>
      <c r="Q98" s="46"/>
      <c r="R98" s="46"/>
    </row>
    <row r="99" spans="2:18" s="68" customFormat="1" ht="14">
      <c r="B99" s="49"/>
      <c r="C99" s="49"/>
      <c r="D99" s="49"/>
      <c r="E99" s="49"/>
      <c r="F99" s="46"/>
      <c r="G99" s="46"/>
      <c r="H99" s="46"/>
      <c r="I99" s="46"/>
      <c r="J99" s="46"/>
      <c r="K99" s="3"/>
      <c r="L99" s="46"/>
      <c r="M99" s="46"/>
      <c r="N99" s="46"/>
      <c r="O99" s="46"/>
      <c r="P99" s="46"/>
      <c r="Q99" s="46"/>
      <c r="R99" s="46"/>
    </row>
    <row r="100" spans="2:18" ht="12.75" customHeight="1">
      <c r="B100" s="49"/>
      <c r="C100" s="49"/>
      <c r="D100" s="49"/>
      <c r="E100" s="49"/>
      <c r="F100" s="46"/>
      <c r="G100" s="46"/>
      <c r="H100" s="46"/>
      <c r="I100" s="46"/>
      <c r="J100" s="46"/>
      <c r="L100" s="46"/>
      <c r="M100" s="46"/>
      <c r="N100" s="46"/>
      <c r="O100" s="46"/>
      <c r="P100" s="46"/>
      <c r="Q100" s="46"/>
      <c r="R100" s="46"/>
    </row>
    <row r="101" spans="2:18" ht="12.75" customHeight="1">
      <c r="B101" s="49"/>
      <c r="C101" s="49"/>
      <c r="D101" s="49"/>
      <c r="E101" s="49"/>
      <c r="F101" s="46"/>
      <c r="G101" s="46"/>
      <c r="H101" s="46"/>
      <c r="I101" s="46"/>
      <c r="J101" s="46"/>
      <c r="L101" s="46"/>
      <c r="M101" s="46"/>
      <c r="N101" s="46"/>
      <c r="O101" s="46"/>
      <c r="P101" s="46"/>
      <c r="Q101" s="46"/>
      <c r="R101" s="46"/>
    </row>
    <row r="102" spans="2:18" ht="12.75" customHeight="1">
      <c r="B102" s="49"/>
      <c r="C102" s="49"/>
      <c r="D102" s="49"/>
      <c r="E102" s="49"/>
      <c r="F102" s="46"/>
      <c r="G102" s="46"/>
      <c r="H102" s="46"/>
      <c r="I102" s="46"/>
      <c r="J102" s="46"/>
      <c r="L102" s="46"/>
      <c r="M102" s="46"/>
      <c r="N102" s="46"/>
      <c r="O102" s="46"/>
      <c r="P102" s="46"/>
      <c r="Q102" s="46"/>
      <c r="R102" s="46"/>
    </row>
    <row r="103" spans="2:18" ht="12.75" customHeight="1">
      <c r="B103" s="49"/>
      <c r="C103" s="49"/>
      <c r="D103" s="49"/>
      <c r="E103" s="49"/>
      <c r="F103" s="46"/>
      <c r="G103" s="46"/>
      <c r="H103" s="46"/>
      <c r="I103" s="46"/>
      <c r="J103" s="46"/>
      <c r="L103" s="46"/>
      <c r="M103" s="46"/>
      <c r="N103" s="46"/>
      <c r="O103" s="46"/>
      <c r="P103" s="46"/>
      <c r="Q103" s="46"/>
      <c r="R103" s="46"/>
    </row>
    <row r="104" spans="2:18" ht="12.75" customHeight="1">
      <c r="B104" s="49"/>
      <c r="C104" s="49"/>
      <c r="D104" s="49"/>
      <c r="E104" s="49"/>
      <c r="F104" s="46"/>
      <c r="G104" s="46"/>
      <c r="H104" s="46"/>
      <c r="I104" s="46"/>
      <c r="J104" s="46"/>
      <c r="L104" s="46"/>
      <c r="M104" s="46"/>
      <c r="N104" s="46"/>
      <c r="O104" s="46"/>
      <c r="P104" s="46"/>
      <c r="Q104" s="46"/>
      <c r="R104" s="46"/>
    </row>
    <row r="105" spans="2:18" ht="12.75" customHeight="1">
      <c r="B105" s="49"/>
      <c r="C105" s="49"/>
      <c r="D105" s="49"/>
      <c r="E105" s="49"/>
      <c r="F105" s="46"/>
      <c r="G105" s="46"/>
      <c r="H105" s="46"/>
      <c r="I105" s="46"/>
      <c r="J105" s="46"/>
      <c r="L105" s="46"/>
      <c r="M105" s="46"/>
      <c r="N105" s="46"/>
      <c r="O105" s="46"/>
      <c r="P105" s="46"/>
      <c r="Q105" s="46"/>
      <c r="R105" s="46"/>
    </row>
    <row r="106" spans="2:18" ht="12.75" customHeight="1">
      <c r="B106" s="49"/>
      <c r="C106" s="49"/>
      <c r="D106" s="49"/>
      <c r="E106" s="49"/>
      <c r="F106" s="46"/>
      <c r="G106" s="46"/>
      <c r="H106" s="46"/>
      <c r="I106" s="46"/>
      <c r="J106" s="46"/>
      <c r="L106" s="46"/>
      <c r="M106" s="46"/>
      <c r="N106" s="46"/>
      <c r="O106" s="46"/>
      <c r="P106" s="46"/>
      <c r="Q106" s="46"/>
      <c r="R106" s="46"/>
    </row>
    <row r="107" spans="2:18" ht="12.75" customHeight="1">
      <c r="H107" s="46"/>
      <c r="I107" s="46"/>
      <c r="J107" s="46"/>
      <c r="L107" s="46"/>
      <c r="M107" s="46"/>
      <c r="N107" s="46"/>
      <c r="O107" s="46"/>
      <c r="P107" s="46"/>
      <c r="Q107" s="46"/>
      <c r="R107" s="46"/>
    </row>
    <row r="108" spans="2:18" ht="12.75" customHeight="1">
      <c r="H108" s="46"/>
      <c r="I108" s="46"/>
      <c r="J108" s="46"/>
      <c r="L108" s="46"/>
      <c r="M108" s="46"/>
      <c r="N108" s="46"/>
      <c r="O108" s="46"/>
      <c r="P108" s="46"/>
      <c r="Q108" s="46"/>
      <c r="R108" s="46"/>
    </row>
    <row r="109" spans="2:18" ht="12.75" customHeight="1">
      <c r="L109" s="46"/>
      <c r="M109" s="46"/>
      <c r="N109" s="46"/>
      <c r="O109" s="46"/>
      <c r="P109" s="46"/>
      <c r="Q109" s="46"/>
      <c r="R109" s="46"/>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7">
    <tabColor rgb="FF00B050"/>
  </sheetPr>
  <dimension ref="B2:Q22"/>
  <sheetViews>
    <sheetView showGridLines="0" zoomScaleNormal="100" workbookViewId="0">
      <selection activeCell="G12" sqref="G12"/>
    </sheetView>
  </sheetViews>
  <sheetFormatPr baseColWidth="10" defaultColWidth="9.19921875" defaultRowHeight="12.75" customHeight="1"/>
  <cols>
    <col min="1" max="1" width="2.59765625" style="3" customWidth="1"/>
    <col min="2" max="2" width="23.19921875" style="3" customWidth="1"/>
    <col min="3" max="3" width="13.59765625" style="3" bestFit="1" customWidth="1"/>
    <col min="4" max="4" width="12.3984375" style="3" bestFit="1" customWidth="1"/>
    <col min="5" max="10" width="9.19921875" style="3"/>
    <col min="11" max="11" width="12.3984375" style="3" customWidth="1"/>
    <col min="12" max="16384" width="9.19921875" style="3"/>
  </cols>
  <sheetData>
    <row r="2" spans="2:17" ht="12.75" customHeight="1">
      <c r="B2" s="3" t="s">
        <v>144</v>
      </c>
    </row>
    <row r="4" spans="2:17" ht="12.75" customHeight="1">
      <c r="B4" s="4" t="s">
        <v>123</v>
      </c>
      <c r="C4" s="35"/>
      <c r="D4" s="35"/>
      <c r="E4" s="35"/>
      <c r="F4" s="36"/>
      <c r="G4" s="35"/>
      <c r="H4" s="36" t="s">
        <v>124</v>
      </c>
      <c r="I4" s="35"/>
      <c r="J4" s="35"/>
      <c r="K4" s="35"/>
      <c r="L4" s="35"/>
      <c r="M4" s="35"/>
      <c r="N4" s="35"/>
      <c r="O4" s="35"/>
      <c r="P4" s="35"/>
      <c r="Q4" s="35"/>
    </row>
    <row r="5" spans="2:17" ht="12.75" customHeight="1">
      <c r="B5" s="3" t="s">
        <v>125</v>
      </c>
    </row>
    <row r="7" spans="2:17" s="64" customFormat="1" ht="12.75" customHeight="1">
      <c r="B7" s="67"/>
      <c r="D7" s="67"/>
      <c r="E7" s="67"/>
      <c r="F7" s="67"/>
    </row>
    <row r="8" spans="2:17" s="64" customFormat="1" ht="12.75" customHeight="1">
      <c r="B8" s="67"/>
      <c r="C8" s="67"/>
      <c r="E8" s="67"/>
    </row>
    <row r="9" spans="2:17" s="66" customFormat="1" ht="12.75" customHeight="1">
      <c r="B9" s="62" t="s">
        <v>126</v>
      </c>
      <c r="C9" s="68" t="s">
        <v>129</v>
      </c>
      <c r="D9" s="68" t="s">
        <v>130</v>
      </c>
      <c r="E9" s="68" t="s">
        <v>132</v>
      </c>
      <c r="F9" s="68" t="s">
        <v>131</v>
      </c>
      <c r="G9" s="68" t="s">
        <v>152</v>
      </c>
      <c r="H9" s="68" t="s">
        <v>154</v>
      </c>
      <c r="I9" s="68" t="s">
        <v>149</v>
      </c>
      <c r="J9" s="68" t="s">
        <v>148</v>
      </c>
      <c r="K9" s="68" t="s">
        <v>153</v>
      </c>
      <c r="L9" s="68" t="s">
        <v>157</v>
      </c>
    </row>
    <row r="10" spans="2:17" s="66" customFormat="1" ht="12.75" customHeight="1">
      <c r="B10" s="69" t="s">
        <v>89</v>
      </c>
      <c r="C10" s="70" t="s">
        <v>31</v>
      </c>
      <c r="D10" s="71" t="s">
        <v>29</v>
      </c>
      <c r="E10" s="71" t="s">
        <v>37</v>
      </c>
      <c r="F10" s="71" t="s">
        <v>35</v>
      </c>
      <c r="G10" s="71" t="s">
        <v>36</v>
      </c>
      <c r="H10" s="71" t="s">
        <v>147</v>
      </c>
      <c r="I10" s="71" t="s">
        <v>119</v>
      </c>
      <c r="J10" s="71" t="s">
        <v>121</v>
      </c>
      <c r="K10" s="71" t="s">
        <v>33</v>
      </c>
      <c r="L10" s="71" t="s">
        <v>38</v>
      </c>
    </row>
    <row r="11" spans="2:17" s="66" customFormat="1" ht="12.75" customHeight="1" thickBot="1">
      <c r="B11" s="72" t="s">
        <v>127</v>
      </c>
      <c r="C11" s="73" t="s">
        <v>128</v>
      </c>
      <c r="D11" s="73" t="s">
        <v>128</v>
      </c>
      <c r="E11" s="73" t="s">
        <v>128</v>
      </c>
      <c r="F11" s="73" t="s">
        <v>128</v>
      </c>
      <c r="G11" s="73" t="s">
        <v>128</v>
      </c>
      <c r="H11" s="73" t="s">
        <v>128</v>
      </c>
      <c r="I11" s="73" t="s">
        <v>128</v>
      </c>
      <c r="J11" s="73" t="s">
        <v>128</v>
      </c>
      <c r="K11" s="73" t="s">
        <v>128</v>
      </c>
      <c r="L11" s="73" t="s">
        <v>128</v>
      </c>
    </row>
    <row r="12" spans="2:17" s="66" customFormat="1" ht="12.75" customHeight="1">
      <c r="B12" s="74" t="s">
        <v>104</v>
      </c>
      <c r="C12" s="75">
        <v>94.6</v>
      </c>
      <c r="D12" s="75">
        <v>79.2</v>
      </c>
      <c r="E12" s="75">
        <v>74</v>
      </c>
      <c r="G12" s="75">
        <v>0</v>
      </c>
      <c r="H12" s="75">
        <v>56.97</v>
      </c>
      <c r="I12" s="75">
        <v>0</v>
      </c>
      <c r="J12" s="75">
        <v>0</v>
      </c>
      <c r="K12" s="75">
        <v>0</v>
      </c>
      <c r="L12" s="75">
        <v>0</v>
      </c>
    </row>
    <row r="13" spans="2:17" s="66" customFormat="1" ht="12.75" customHeight="1">
      <c r="B13" s="74" t="s">
        <v>158</v>
      </c>
      <c r="F13" s="75">
        <v>37</v>
      </c>
      <c r="G13" s="68"/>
      <c r="K13" s="68"/>
    </row>
    <row r="14" spans="2:17" s="68" customFormat="1" ht="12.75" customHeight="1"/>
    <row r="15" spans="2:17" ht="12.75" customHeight="1">
      <c r="B15" s="68"/>
      <c r="C15" s="68"/>
      <c r="D15" s="68"/>
      <c r="E15" s="68"/>
    </row>
    <row r="16" spans="2:17" ht="12.75" customHeight="1">
      <c r="B16" s="68"/>
      <c r="C16" s="68"/>
      <c r="D16" s="68"/>
      <c r="E16" s="68"/>
      <c r="F16" s="78"/>
    </row>
    <row r="17" spans="2:5" ht="12.75" customHeight="1">
      <c r="B17" s="68"/>
      <c r="C17" s="68"/>
      <c r="D17" s="68"/>
      <c r="E17" s="68"/>
    </row>
    <row r="18" spans="2:5" ht="12.75" customHeight="1">
      <c r="B18" s="68"/>
      <c r="C18" s="68"/>
      <c r="D18" s="68"/>
      <c r="E18" s="68"/>
    </row>
    <row r="19" spans="2:5" ht="12.75" customHeight="1">
      <c r="B19" s="68"/>
      <c r="C19" s="68"/>
      <c r="D19" s="68"/>
      <c r="E19" s="68"/>
    </row>
    <row r="20" spans="2:5" ht="12.75" customHeight="1">
      <c r="B20" s="68"/>
      <c r="C20" s="68"/>
      <c r="D20" s="68"/>
      <c r="E20" s="68"/>
    </row>
    <row r="21" spans="2:5" ht="12.75" customHeight="1">
      <c r="B21" s="68"/>
      <c r="C21" s="68"/>
      <c r="D21" s="68"/>
      <c r="E21" s="68"/>
    </row>
    <row r="22" spans="2:5" ht="12.75" customHeight="1">
      <c r="B22" s="68"/>
      <c r="C22" s="68"/>
      <c r="D22" s="68"/>
      <c r="E22" s="6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tabColor rgb="FF00B050"/>
  </sheetPr>
  <dimension ref="A2:CR40"/>
  <sheetViews>
    <sheetView showGridLines="0" topLeftCell="A16" zoomScaleNormal="100" zoomScaleSheetLayoutView="100" workbookViewId="0">
      <selection activeCell="E13" sqref="E13"/>
    </sheetView>
  </sheetViews>
  <sheetFormatPr baseColWidth="10" defaultColWidth="9.19921875" defaultRowHeight="14"/>
  <cols>
    <col min="1" max="1" width="2.59765625" customWidth="1"/>
    <col min="2" max="2" width="24.796875" bestFit="1" customWidth="1"/>
    <col min="3" max="3" width="39.59765625" customWidth="1"/>
    <col min="5" max="5" width="11.3984375" customWidth="1"/>
    <col min="6" max="8" width="14.3984375" customWidth="1"/>
    <col min="9" max="9" width="9.19921875" bestFit="1" customWidth="1"/>
    <col min="10" max="10" width="9.19921875" customWidth="1"/>
  </cols>
  <sheetData>
    <row r="2" spans="2:15">
      <c r="J2" s="61"/>
    </row>
    <row r="3" spans="2:15">
      <c r="J3" s="61"/>
    </row>
    <row r="4" spans="2:15">
      <c r="J4" s="61"/>
    </row>
    <row r="5" spans="2:15">
      <c r="G5" s="61"/>
    </row>
    <row r="6" spans="2:15">
      <c r="G6" s="61"/>
    </row>
    <row r="7" spans="2:15">
      <c r="B7" s="3"/>
      <c r="C7" s="25"/>
      <c r="D7" s="25"/>
      <c r="F7" s="7" t="s">
        <v>1</v>
      </c>
      <c r="G7" s="61"/>
    </row>
    <row r="8" spans="2:15" ht="45">
      <c r="B8" s="8" t="s">
        <v>2</v>
      </c>
      <c r="C8" s="8" t="s">
        <v>3</v>
      </c>
      <c r="D8" s="8" t="s">
        <v>5</v>
      </c>
      <c r="E8" s="9" t="s">
        <v>6</v>
      </c>
      <c r="F8" s="8" t="s">
        <v>171</v>
      </c>
      <c r="G8" s="10" t="s">
        <v>7</v>
      </c>
      <c r="H8" s="102" t="s">
        <v>164</v>
      </c>
      <c r="I8" s="102" t="s">
        <v>165</v>
      </c>
      <c r="J8" s="102" t="s">
        <v>166</v>
      </c>
      <c r="K8" s="102" t="s">
        <v>167</v>
      </c>
      <c r="L8" s="102" t="s">
        <v>168</v>
      </c>
      <c r="M8" s="102" t="s">
        <v>169</v>
      </c>
      <c r="N8" s="102" t="s">
        <v>170</v>
      </c>
      <c r="O8" s="238" t="s">
        <v>582</v>
      </c>
    </row>
    <row r="9" spans="2:15" ht="15" thickBot="1">
      <c r="B9" s="37" t="s">
        <v>133</v>
      </c>
      <c r="C9" s="38"/>
      <c r="D9" s="38"/>
      <c r="E9" s="39"/>
      <c r="F9" s="38"/>
      <c r="G9" s="40"/>
      <c r="H9" s="38"/>
      <c r="I9" s="38"/>
      <c r="J9" s="38"/>
      <c r="K9" s="38"/>
      <c r="L9" s="38"/>
      <c r="M9" s="38"/>
      <c r="N9" s="38"/>
    </row>
    <row r="10" spans="2:15" ht="15" thickBot="1">
      <c r="B10" s="41" t="s">
        <v>25</v>
      </c>
      <c r="C10" s="42"/>
      <c r="D10" s="42"/>
      <c r="E10" s="42"/>
      <c r="F10" s="239"/>
      <c r="G10" s="43"/>
      <c r="H10" s="42"/>
      <c r="I10" s="42"/>
      <c r="J10" s="42"/>
      <c r="K10" s="42"/>
      <c r="L10" s="42"/>
      <c r="M10" s="42"/>
      <c r="N10" s="42"/>
    </row>
    <row r="11" spans="2:15">
      <c r="B11" s="103" t="s">
        <v>67</v>
      </c>
      <c r="C11" s="104" t="s">
        <v>68</v>
      </c>
      <c r="D11" s="103" t="s">
        <v>134</v>
      </c>
      <c r="E11" s="103" t="s">
        <v>31</v>
      </c>
      <c r="F11" s="103"/>
      <c r="G11" s="105">
        <v>1</v>
      </c>
      <c r="H11" s="103"/>
      <c r="I11" s="103"/>
      <c r="J11" s="103"/>
      <c r="K11" s="103"/>
      <c r="L11" s="103"/>
      <c r="M11" s="103"/>
      <c r="N11" s="103"/>
    </row>
    <row r="12" spans="2:15">
      <c r="B12" s="103" t="s">
        <v>69</v>
      </c>
      <c r="C12" s="104" t="s">
        <v>70</v>
      </c>
      <c r="D12" s="103" t="s">
        <v>135</v>
      </c>
      <c r="E12" s="103" t="s">
        <v>29</v>
      </c>
      <c r="F12" s="103"/>
      <c r="G12" s="105">
        <v>1</v>
      </c>
      <c r="H12" s="103"/>
      <c r="I12" s="103"/>
      <c r="J12" s="103"/>
      <c r="K12" s="103"/>
      <c r="L12" s="103"/>
      <c r="M12" s="103"/>
      <c r="N12" s="103"/>
    </row>
    <row r="13" spans="2:15">
      <c r="B13" s="103" t="s">
        <v>73</v>
      </c>
      <c r="C13" s="104" t="s">
        <v>74</v>
      </c>
      <c r="D13" s="103" t="s">
        <v>138</v>
      </c>
      <c r="E13" s="103" t="s">
        <v>36</v>
      </c>
      <c r="F13" s="103"/>
      <c r="G13" s="105">
        <v>1</v>
      </c>
      <c r="H13" s="103"/>
      <c r="I13" s="103"/>
      <c r="J13" s="103"/>
      <c r="K13" s="103"/>
      <c r="L13" s="103"/>
      <c r="M13" s="103"/>
      <c r="N13" s="103"/>
    </row>
    <row r="14" spans="2:15">
      <c r="B14" s="103" t="s">
        <v>79</v>
      </c>
      <c r="C14" s="104" t="s">
        <v>80</v>
      </c>
      <c r="D14" s="103" t="s">
        <v>141</v>
      </c>
      <c r="E14" s="103" t="s">
        <v>35</v>
      </c>
      <c r="F14" s="103"/>
      <c r="G14" s="105">
        <v>1</v>
      </c>
      <c r="H14" s="103"/>
      <c r="I14" s="103"/>
      <c r="J14" s="103"/>
      <c r="K14" s="103"/>
      <c r="L14" s="103"/>
      <c r="M14" s="103"/>
      <c r="N14" s="103"/>
    </row>
    <row r="15" spans="2:15">
      <c r="B15" s="106" t="s">
        <v>81</v>
      </c>
      <c r="C15" s="107" t="s">
        <v>82</v>
      </c>
      <c r="D15" s="106" t="s">
        <v>142</v>
      </c>
      <c r="E15" s="106" t="s">
        <v>119</v>
      </c>
      <c r="F15" s="106"/>
      <c r="G15" s="105">
        <v>1</v>
      </c>
      <c r="H15" s="103"/>
      <c r="I15" s="103"/>
      <c r="J15" s="103"/>
      <c r="K15" s="103"/>
      <c r="L15" s="103"/>
      <c r="M15" s="103"/>
      <c r="N15" s="103"/>
    </row>
    <row r="16" spans="2:15">
      <c r="B16" s="106" t="s">
        <v>83</v>
      </c>
      <c r="C16" s="106" t="s">
        <v>155</v>
      </c>
      <c r="D16" s="106" t="s">
        <v>143</v>
      </c>
      <c r="E16" s="106" t="s">
        <v>121</v>
      </c>
      <c r="F16" s="106"/>
      <c r="G16" s="105">
        <v>1</v>
      </c>
      <c r="H16" s="103"/>
      <c r="I16" s="103"/>
      <c r="J16" s="103"/>
      <c r="K16" s="103"/>
      <c r="L16" s="103"/>
      <c r="M16" s="103"/>
      <c r="N16" s="103"/>
    </row>
    <row r="17" spans="1:96">
      <c r="B17" s="106" t="s">
        <v>146</v>
      </c>
      <c r="C17" s="107" t="s">
        <v>151</v>
      </c>
      <c r="D17" s="106" t="s">
        <v>616</v>
      </c>
      <c r="E17" s="106" t="s">
        <v>147</v>
      </c>
      <c r="F17" s="106"/>
      <c r="G17" s="105">
        <v>1</v>
      </c>
      <c r="H17" s="103"/>
      <c r="I17" s="103"/>
      <c r="J17" s="103"/>
      <c r="K17" s="103"/>
      <c r="L17" s="103"/>
      <c r="M17" s="103"/>
      <c r="N17" s="103"/>
    </row>
    <row r="18" spans="1:96">
      <c r="B18" s="103" t="s">
        <v>75</v>
      </c>
      <c r="C18" s="104" t="s">
        <v>76</v>
      </c>
      <c r="D18" s="103" t="s">
        <v>139</v>
      </c>
      <c r="E18" s="103" t="s">
        <v>33</v>
      </c>
      <c r="F18" s="103"/>
      <c r="G18" s="105">
        <v>1</v>
      </c>
      <c r="H18" s="103"/>
      <c r="I18" s="103"/>
      <c r="J18" s="103"/>
      <c r="K18" s="103"/>
      <c r="L18" s="103"/>
      <c r="M18" s="103"/>
      <c r="N18" s="103"/>
    </row>
    <row r="19" spans="1:96">
      <c r="B19" s="103" t="s">
        <v>77</v>
      </c>
      <c r="C19" s="103" t="s">
        <v>78</v>
      </c>
      <c r="D19" s="103" t="s">
        <v>140</v>
      </c>
      <c r="E19" s="108" t="s">
        <v>38</v>
      </c>
      <c r="F19" s="106"/>
      <c r="G19" s="111">
        <v>1</v>
      </c>
      <c r="H19" s="106"/>
      <c r="I19" s="103"/>
      <c r="J19" s="103"/>
      <c r="K19" s="103"/>
      <c r="L19" s="103"/>
      <c r="M19" s="103"/>
      <c r="N19" s="103"/>
      <c r="O19" s="67"/>
      <c r="P19" s="67"/>
      <c r="Q19" s="67"/>
      <c r="R19" s="67"/>
      <c r="S19" s="67"/>
      <c r="T19" s="67"/>
      <c r="U19" s="67"/>
      <c r="V19" s="67"/>
      <c r="W19" s="67"/>
      <c r="X19" s="67"/>
      <c r="Y19" s="67"/>
      <c r="Z19" s="67"/>
      <c r="AA19" s="67"/>
      <c r="AB19" s="67"/>
      <c r="AC19" s="67"/>
      <c r="AD19" s="67"/>
      <c r="AE19" s="67"/>
      <c r="AF19" s="67"/>
      <c r="AG19" s="67"/>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7"/>
      <c r="BJ19" s="67"/>
      <c r="BK19" s="67"/>
      <c r="BL19" s="67"/>
      <c r="BM19" s="67"/>
      <c r="BN19" s="67"/>
      <c r="BO19" s="67"/>
      <c r="BP19" s="67"/>
      <c r="BQ19" s="67"/>
      <c r="BR19" s="67"/>
      <c r="BS19" s="67"/>
      <c r="BT19" s="67"/>
      <c r="BU19" s="67"/>
      <c r="BV19" s="67"/>
      <c r="BW19" s="67"/>
      <c r="BX19" s="67"/>
      <c r="BY19" s="67"/>
      <c r="BZ19" s="67"/>
      <c r="CA19" s="67"/>
      <c r="CB19" s="67"/>
      <c r="CC19" s="67"/>
      <c r="CD19" s="67"/>
      <c r="CE19" s="67"/>
      <c r="CF19" s="67"/>
      <c r="CG19" s="67"/>
      <c r="CH19" s="67"/>
      <c r="CI19" s="67"/>
      <c r="CJ19" s="67"/>
      <c r="CK19" s="67"/>
      <c r="CL19" s="67"/>
      <c r="CM19" s="67"/>
      <c r="CN19" s="67"/>
      <c r="CO19" s="67"/>
      <c r="CP19" s="67"/>
      <c r="CQ19" s="67"/>
      <c r="CR19" s="67"/>
    </row>
    <row r="20" spans="1:96">
      <c r="B20" s="103" t="s">
        <v>71</v>
      </c>
      <c r="C20" s="103" t="s">
        <v>72</v>
      </c>
      <c r="D20" s="103" t="s">
        <v>136</v>
      </c>
      <c r="E20" s="108" t="s">
        <v>37</v>
      </c>
      <c r="F20" s="106"/>
      <c r="G20" s="111">
        <v>1</v>
      </c>
      <c r="H20" s="106"/>
      <c r="I20" s="103"/>
      <c r="J20" s="103"/>
      <c r="K20" s="103"/>
      <c r="L20" s="103"/>
      <c r="M20" s="103"/>
      <c r="N20" s="103"/>
      <c r="O20" s="67"/>
      <c r="P20" s="67"/>
      <c r="Q20" s="67"/>
      <c r="R20" s="67"/>
      <c r="S20" s="67"/>
      <c r="T20" s="67"/>
      <c r="U20" s="67"/>
      <c r="V20" s="67"/>
      <c r="W20" s="67"/>
      <c r="X20" s="67"/>
      <c r="Y20" s="67"/>
      <c r="Z20" s="67"/>
      <c r="AA20" s="67"/>
      <c r="AB20" s="67"/>
      <c r="AC20" s="67"/>
      <c r="AD20" s="67"/>
      <c r="AE20" s="67"/>
      <c r="AF20" s="67"/>
      <c r="AG20" s="67"/>
      <c r="AH20" s="67"/>
      <c r="AI20" s="67"/>
      <c r="AJ20" s="67"/>
      <c r="AK20" s="67"/>
      <c r="AL20" s="67"/>
      <c r="AM20" s="67"/>
      <c r="AN20" s="67"/>
      <c r="AO20" s="67"/>
      <c r="AP20" s="67"/>
      <c r="AQ20" s="67"/>
      <c r="AR20" s="67"/>
      <c r="AS20" s="67"/>
      <c r="AT20" s="67"/>
      <c r="AU20" s="67"/>
      <c r="AV20" s="67"/>
      <c r="AW20" s="67"/>
      <c r="AX20" s="67"/>
      <c r="AY20" s="67"/>
      <c r="AZ20" s="67"/>
      <c r="BA20" s="67"/>
      <c r="BB20" s="67"/>
      <c r="BC20" s="67"/>
      <c r="BD20" s="67"/>
      <c r="BE20" s="67"/>
      <c r="BF20" s="67"/>
      <c r="BG20" s="67"/>
      <c r="BH20" s="67"/>
      <c r="BI20" s="67"/>
      <c r="BJ20" s="67"/>
      <c r="BK20" s="67"/>
      <c r="BL20" s="67"/>
      <c r="BM20" s="67"/>
      <c r="BN20" s="67"/>
      <c r="BO20" s="67"/>
      <c r="BP20" s="67"/>
      <c r="BQ20" s="67"/>
      <c r="BR20" s="67"/>
      <c r="BS20" s="67"/>
      <c r="BT20" s="67"/>
      <c r="BU20" s="67"/>
      <c r="BV20" s="67"/>
      <c r="BW20" s="67"/>
      <c r="BX20" s="67"/>
      <c r="BY20" s="67"/>
      <c r="BZ20" s="67"/>
      <c r="CA20" s="67"/>
      <c r="CB20" s="67"/>
      <c r="CC20" s="67"/>
      <c r="CD20" s="67"/>
      <c r="CE20" s="67"/>
      <c r="CF20" s="67"/>
      <c r="CG20" s="67"/>
      <c r="CH20" s="67"/>
      <c r="CI20" s="67"/>
      <c r="CJ20" s="67"/>
      <c r="CK20" s="67"/>
      <c r="CL20" s="67"/>
      <c r="CM20" s="67"/>
      <c r="CN20" s="67"/>
      <c r="CO20" s="67"/>
      <c r="CP20" s="67"/>
      <c r="CQ20" s="67"/>
      <c r="CR20" s="67"/>
    </row>
    <row r="21" spans="1:96">
      <c r="B21" s="103" t="s">
        <v>193</v>
      </c>
      <c r="C21" s="104" t="s">
        <v>194</v>
      </c>
      <c r="D21" s="103" t="s">
        <v>195</v>
      </c>
      <c r="E21" s="108" t="s">
        <v>184</v>
      </c>
      <c r="F21" s="106"/>
      <c r="G21" s="111">
        <v>1</v>
      </c>
      <c r="H21" s="106"/>
      <c r="I21" s="103"/>
      <c r="J21" s="103"/>
      <c r="K21" s="103"/>
      <c r="L21" s="103"/>
      <c r="M21" s="103"/>
      <c r="N21" s="103"/>
    </row>
    <row r="22" spans="1:96">
      <c r="B22" s="103" t="s">
        <v>196</v>
      </c>
      <c r="C22" s="104" t="s">
        <v>197</v>
      </c>
      <c r="D22" s="103" t="s">
        <v>198</v>
      </c>
      <c r="E22" s="108" t="s">
        <v>182</v>
      </c>
      <c r="F22" s="106"/>
      <c r="G22" s="111">
        <v>1</v>
      </c>
      <c r="H22" s="106"/>
      <c r="I22" s="103"/>
      <c r="J22" s="103"/>
      <c r="K22" s="103"/>
      <c r="L22" s="103"/>
      <c r="M22" s="103"/>
      <c r="N22" s="103"/>
    </row>
    <row r="23" spans="1:96">
      <c r="B23" s="106" t="s">
        <v>199</v>
      </c>
      <c r="C23" s="107" t="s">
        <v>200</v>
      </c>
      <c r="D23" s="106" t="s">
        <v>201</v>
      </c>
      <c r="E23" s="108" t="s">
        <v>186</v>
      </c>
      <c r="F23" s="106"/>
      <c r="G23" s="111">
        <v>1</v>
      </c>
      <c r="H23" s="106"/>
      <c r="I23" s="103"/>
      <c r="J23" s="103"/>
      <c r="K23" s="103"/>
      <c r="L23" s="103"/>
      <c r="M23" s="103"/>
      <c r="N23" s="103"/>
    </row>
    <row r="24" spans="1:96" s="59" customFormat="1">
      <c r="B24" s="103" t="s">
        <v>202</v>
      </c>
      <c r="C24" s="104" t="s">
        <v>203</v>
      </c>
      <c r="D24" s="103" t="s">
        <v>204</v>
      </c>
      <c r="E24" s="108" t="s">
        <v>185</v>
      </c>
      <c r="F24" s="106"/>
      <c r="G24" s="111">
        <v>1</v>
      </c>
      <c r="H24" s="106"/>
      <c r="I24" s="103"/>
      <c r="J24" s="103"/>
      <c r="K24" s="103"/>
      <c r="L24" s="103"/>
      <c r="M24" s="103"/>
      <c r="N24" s="103"/>
      <c r="O24" s="67"/>
      <c r="P24" s="67"/>
      <c r="Q24" s="67"/>
      <c r="R24" s="67"/>
      <c r="S24" s="67"/>
      <c r="T24" s="67"/>
      <c r="U24" s="67"/>
      <c r="V24" s="67"/>
      <c r="W24" s="67"/>
      <c r="X24" s="67"/>
      <c r="Y24" s="67"/>
      <c r="Z24" s="67"/>
      <c r="AA24" s="67"/>
      <c r="AB24" s="67"/>
      <c r="AC24" s="67"/>
      <c r="AD24" s="67"/>
      <c r="AE24" s="67"/>
      <c r="AF24" s="67"/>
      <c r="AG24" s="67"/>
      <c r="AH24" s="67"/>
      <c r="AI24" s="67"/>
      <c r="AJ24" s="67"/>
      <c r="AK24" s="67"/>
      <c r="AL24" s="67"/>
      <c r="AM24" s="67"/>
      <c r="AN24" s="67"/>
      <c r="AO24" s="67"/>
      <c r="AP24" s="67"/>
      <c r="AQ24" s="67"/>
      <c r="AR24" s="67"/>
      <c r="AS24" s="67"/>
      <c r="AT24" s="67"/>
      <c r="AU24" s="67"/>
      <c r="AV24" s="67"/>
      <c r="AW24" s="67"/>
      <c r="AX24" s="67"/>
      <c r="AY24" s="67"/>
      <c r="AZ24" s="67"/>
      <c r="BA24" s="67"/>
      <c r="BB24" s="67"/>
      <c r="BC24" s="67"/>
      <c r="BD24" s="67"/>
      <c r="BE24" s="67"/>
      <c r="BF24" s="67"/>
      <c r="BG24" s="67"/>
      <c r="BH24" s="67"/>
      <c r="BI24" s="67"/>
      <c r="BJ24" s="67"/>
      <c r="BK24" s="67"/>
      <c r="BL24" s="67"/>
      <c r="BM24" s="67"/>
      <c r="BN24" s="67"/>
      <c r="BO24" s="67"/>
      <c r="BP24" s="67"/>
      <c r="BQ24" s="67"/>
      <c r="BR24" s="67"/>
      <c r="BS24" s="67"/>
      <c r="BT24" s="67"/>
      <c r="BU24" s="67"/>
      <c r="BV24" s="67"/>
      <c r="BW24" s="67"/>
      <c r="BX24" s="67"/>
      <c r="BY24" s="67"/>
      <c r="BZ24" s="67"/>
      <c r="CA24" s="67"/>
      <c r="CB24" s="67"/>
      <c r="CC24" s="67"/>
      <c r="CD24" s="67"/>
      <c r="CE24" s="67"/>
      <c r="CF24" s="67"/>
      <c r="CG24" s="67"/>
      <c r="CH24" s="67"/>
      <c r="CI24" s="67"/>
      <c r="CJ24" s="67"/>
      <c r="CK24" s="67"/>
      <c r="CL24" s="67"/>
      <c r="CM24" s="67"/>
      <c r="CN24" s="67"/>
      <c r="CO24" s="67"/>
      <c r="CP24" s="67"/>
      <c r="CQ24" s="67"/>
      <c r="CR24" s="67"/>
    </row>
    <row r="25" spans="1:96" s="59" customFormat="1">
      <c r="B25" s="114" t="s">
        <v>212</v>
      </c>
      <c r="C25" s="114" t="s">
        <v>213</v>
      </c>
      <c r="D25" s="114" t="s">
        <v>214</v>
      </c>
      <c r="E25" s="115" t="s">
        <v>215</v>
      </c>
      <c r="F25" s="114"/>
      <c r="G25" s="116">
        <v>1</v>
      </c>
      <c r="H25" s="116" t="s">
        <v>30</v>
      </c>
      <c r="I25" s="116" t="s">
        <v>30</v>
      </c>
      <c r="J25" s="116" t="s">
        <v>30</v>
      </c>
      <c r="K25" s="116" t="s">
        <v>30</v>
      </c>
      <c r="L25" s="116" t="s">
        <v>30</v>
      </c>
      <c r="M25" s="116" t="s">
        <v>30</v>
      </c>
      <c r="N25" s="117">
        <v>1</v>
      </c>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c r="AN25" s="67"/>
      <c r="AO25" s="67"/>
      <c r="AP25" s="67"/>
      <c r="AQ25" s="67"/>
      <c r="AR25" s="67"/>
      <c r="AS25" s="67"/>
      <c r="AT25" s="67"/>
      <c r="AU25" s="67"/>
      <c r="AV25" s="67"/>
      <c r="AW25" s="67"/>
      <c r="AX25" s="67"/>
      <c r="AY25" s="67"/>
      <c r="AZ25" s="67"/>
      <c r="BA25" s="67"/>
      <c r="BB25" s="67"/>
      <c r="BC25" s="67"/>
      <c r="BD25" s="67"/>
      <c r="BE25" s="67"/>
      <c r="BF25" s="67"/>
      <c r="BG25" s="67"/>
      <c r="BH25" s="67"/>
      <c r="BI25" s="67"/>
      <c r="BJ25" s="67"/>
      <c r="BK25" s="67"/>
      <c r="BL25" s="67"/>
      <c r="BM25" s="67"/>
      <c r="BN25" s="67"/>
      <c r="BO25" s="67"/>
      <c r="BP25" s="67"/>
      <c r="BQ25" s="67"/>
      <c r="BR25" s="67"/>
      <c r="BS25" s="67"/>
      <c r="BT25" s="67"/>
      <c r="BU25" s="67"/>
      <c r="BV25" s="67"/>
      <c r="BW25" s="67"/>
      <c r="BX25" s="67"/>
      <c r="BY25" s="67"/>
      <c r="BZ25" s="67"/>
      <c r="CA25" s="67"/>
      <c r="CB25" s="67"/>
      <c r="CC25" s="67"/>
      <c r="CD25" s="67"/>
      <c r="CE25" s="67"/>
      <c r="CF25" s="67"/>
      <c r="CG25" s="67"/>
      <c r="CH25" s="67"/>
      <c r="CI25" s="67"/>
      <c r="CJ25" s="67"/>
      <c r="CK25" s="67"/>
      <c r="CL25" s="67"/>
      <c r="CM25" s="67"/>
      <c r="CN25" s="67"/>
      <c r="CO25" s="67"/>
      <c r="CP25" s="67"/>
      <c r="CQ25" s="67"/>
      <c r="CR25" s="67"/>
    </row>
    <row r="26" spans="1:96" s="59" customFormat="1">
      <c r="B26" s="106" t="s">
        <v>30</v>
      </c>
      <c r="C26" s="106" t="s">
        <v>213</v>
      </c>
      <c r="D26" s="106" t="s">
        <v>216</v>
      </c>
      <c r="E26" s="108" t="s">
        <v>30</v>
      </c>
      <c r="F26" s="106"/>
      <c r="G26" s="109" t="s">
        <v>30</v>
      </c>
      <c r="H26" s="109">
        <v>0</v>
      </c>
      <c r="I26" s="109">
        <v>0</v>
      </c>
      <c r="J26" s="109">
        <v>0</v>
      </c>
      <c r="K26" s="109">
        <v>0</v>
      </c>
      <c r="L26" s="109">
        <v>0.1</v>
      </c>
      <c r="M26" s="109">
        <v>1</v>
      </c>
      <c r="N26" s="110">
        <v>1</v>
      </c>
      <c r="O26" s="67"/>
      <c r="P26" s="67"/>
      <c r="Q26" s="67"/>
      <c r="R26" s="67"/>
      <c r="S26" s="67"/>
      <c r="T26" s="67"/>
      <c r="U26" s="67"/>
      <c r="V26" s="67"/>
      <c r="W26" s="67"/>
      <c r="X26" s="67"/>
      <c r="Y26" s="67"/>
      <c r="Z26" s="67"/>
      <c r="AA26" s="67"/>
      <c r="AB26" s="67"/>
      <c r="AC26" s="67"/>
      <c r="AD26" s="67"/>
      <c r="AE26" s="67"/>
      <c r="AF26" s="67"/>
      <c r="AG26" s="67"/>
      <c r="AH26" s="67"/>
      <c r="AI26" s="67"/>
      <c r="AJ26" s="67"/>
      <c r="AK26" s="67"/>
      <c r="AL26" s="67"/>
      <c r="AM26" s="67"/>
      <c r="AN26" s="67"/>
      <c r="AO26" s="67"/>
      <c r="AP26" s="67"/>
      <c r="AQ26" s="67"/>
      <c r="AR26" s="67"/>
      <c r="AS26" s="67"/>
      <c r="AT26" s="67"/>
      <c r="AU26" s="67"/>
      <c r="AV26" s="67"/>
      <c r="AW26" s="67"/>
      <c r="AX26" s="67"/>
      <c r="AY26" s="67"/>
      <c r="AZ26" s="67"/>
      <c r="BA26" s="67"/>
      <c r="BB26" s="67"/>
      <c r="BC26" s="67"/>
      <c r="BD26" s="67"/>
      <c r="BE26" s="67"/>
      <c r="BF26" s="67"/>
      <c r="BG26" s="67"/>
      <c r="BH26" s="67"/>
      <c r="BI26" s="67"/>
      <c r="BJ26" s="67"/>
      <c r="BK26" s="67"/>
      <c r="BL26" s="67"/>
      <c r="BM26" s="67"/>
      <c r="BN26" s="67"/>
      <c r="BO26" s="67"/>
      <c r="BP26" s="67"/>
      <c r="BQ26" s="67"/>
      <c r="BR26" s="67"/>
      <c r="BS26" s="67"/>
      <c r="BT26" s="67"/>
      <c r="BU26" s="67"/>
      <c r="BV26" s="67"/>
      <c r="BW26" s="67"/>
      <c r="BX26" s="67"/>
      <c r="BY26" s="67"/>
      <c r="BZ26" s="67"/>
      <c r="CA26" s="67"/>
      <c r="CB26" s="67"/>
      <c r="CC26" s="67"/>
      <c r="CD26" s="67"/>
      <c r="CE26" s="67"/>
      <c r="CF26" s="67"/>
      <c r="CG26" s="67"/>
      <c r="CH26" s="67"/>
      <c r="CI26" s="67"/>
      <c r="CJ26" s="67"/>
      <c r="CK26" s="67"/>
      <c r="CL26" s="67"/>
      <c r="CM26" s="67"/>
      <c r="CN26" s="67"/>
      <c r="CO26" s="67"/>
      <c r="CP26" s="67"/>
      <c r="CQ26" s="67"/>
      <c r="CR26" s="67"/>
    </row>
    <row r="27" spans="1:96" s="60" customFormat="1">
      <c r="A27" s="59"/>
      <c r="B27" s="106" t="s">
        <v>205</v>
      </c>
      <c r="C27" s="106" t="s">
        <v>206</v>
      </c>
      <c r="D27" s="106" t="s">
        <v>207</v>
      </c>
      <c r="E27" s="108" t="s">
        <v>183</v>
      </c>
      <c r="F27" s="106"/>
      <c r="G27" s="109">
        <v>1</v>
      </c>
      <c r="H27" s="109" t="s">
        <v>30</v>
      </c>
      <c r="I27" s="109" t="s">
        <v>30</v>
      </c>
      <c r="J27" s="109" t="s">
        <v>30</v>
      </c>
      <c r="K27" s="109" t="s">
        <v>30</v>
      </c>
      <c r="L27" s="109" t="s">
        <v>30</v>
      </c>
      <c r="M27" s="109" t="s">
        <v>30</v>
      </c>
      <c r="N27" s="110">
        <v>1</v>
      </c>
      <c r="O27" s="67"/>
      <c r="P27" s="67"/>
      <c r="Q27" s="67"/>
      <c r="R27" s="67"/>
      <c r="S27" s="67"/>
      <c r="T27" s="67"/>
      <c r="U27" s="67"/>
      <c r="V27" s="67"/>
      <c r="W27" s="67"/>
      <c r="X27" s="67"/>
      <c r="Y27" s="67"/>
      <c r="Z27" s="67"/>
      <c r="AA27" s="67"/>
      <c r="AB27" s="67"/>
      <c r="AC27" s="67"/>
      <c r="AD27" s="67"/>
      <c r="AE27" s="67"/>
      <c r="AF27" s="67"/>
      <c r="AG27" s="67"/>
      <c r="AH27" s="67"/>
      <c r="AI27" s="67"/>
      <c r="AJ27" s="67"/>
      <c r="AK27" s="67"/>
      <c r="AL27" s="67"/>
      <c r="AM27" s="67"/>
      <c r="AN27" s="67"/>
      <c r="AO27" s="67"/>
      <c r="AP27" s="67"/>
      <c r="AQ27" s="67"/>
      <c r="AR27" s="67"/>
      <c r="AS27" s="67"/>
      <c r="AT27" s="67"/>
      <c r="AU27" s="67"/>
      <c r="AV27" s="67"/>
      <c r="AW27" s="67"/>
      <c r="AX27" s="67"/>
      <c r="AY27" s="67"/>
      <c r="AZ27" s="67"/>
      <c r="BA27" s="67"/>
      <c r="BB27" s="67"/>
      <c r="BC27" s="67"/>
      <c r="BD27" s="67"/>
      <c r="BE27" s="67"/>
      <c r="BF27" s="67"/>
      <c r="BG27" s="67"/>
      <c r="BH27" s="67"/>
      <c r="BI27" s="67"/>
      <c r="BJ27" s="67"/>
      <c r="BK27" s="67"/>
      <c r="BL27" s="67"/>
      <c r="BM27" s="67"/>
      <c r="BN27" s="67"/>
      <c r="BO27" s="67"/>
      <c r="BP27" s="67"/>
      <c r="BQ27" s="67"/>
      <c r="BR27" s="67"/>
      <c r="BS27" s="67"/>
      <c r="BT27" s="67"/>
      <c r="BU27" s="67"/>
      <c r="BV27" s="67"/>
      <c r="BW27" s="67"/>
      <c r="BX27" s="67"/>
      <c r="BY27" s="67"/>
      <c r="BZ27" s="67"/>
      <c r="CA27" s="67"/>
      <c r="CB27" s="67"/>
      <c r="CC27" s="67"/>
      <c r="CD27" s="67"/>
      <c r="CE27" s="67"/>
      <c r="CF27" s="67"/>
      <c r="CG27" s="67"/>
      <c r="CH27" s="67"/>
      <c r="CI27" s="67"/>
      <c r="CJ27" s="67"/>
      <c r="CK27" s="67"/>
      <c r="CL27" s="67"/>
      <c r="CM27" s="67"/>
      <c r="CN27" s="67"/>
      <c r="CO27" s="67"/>
      <c r="CP27" s="67"/>
      <c r="CQ27" s="67"/>
      <c r="CR27" s="67"/>
    </row>
    <row r="28" spans="1:96">
      <c r="B28" s="106" t="s">
        <v>30</v>
      </c>
      <c r="C28" s="106" t="s">
        <v>206</v>
      </c>
      <c r="D28" s="106" t="s">
        <v>208</v>
      </c>
      <c r="E28" s="108" t="s">
        <v>30</v>
      </c>
      <c r="F28" s="106"/>
      <c r="G28" s="109" t="s">
        <v>30</v>
      </c>
      <c r="H28" s="109">
        <v>0</v>
      </c>
      <c r="I28" s="109">
        <v>0</v>
      </c>
      <c r="J28" s="109">
        <v>0</v>
      </c>
      <c r="K28" s="109">
        <v>0</v>
      </c>
      <c r="L28" s="109">
        <v>0.1</v>
      </c>
      <c r="M28" s="109">
        <v>1</v>
      </c>
      <c r="N28" s="110">
        <v>1</v>
      </c>
      <c r="O28" s="67"/>
      <c r="P28" s="67"/>
      <c r="Q28" s="67"/>
      <c r="R28" s="67"/>
      <c r="S28" s="67"/>
      <c r="T28" s="67"/>
      <c r="U28" s="67"/>
      <c r="V28" s="67"/>
      <c r="W28" s="67"/>
      <c r="X28" s="67"/>
      <c r="Y28" s="67"/>
      <c r="Z28" s="67"/>
      <c r="AA28" s="67"/>
      <c r="AB28" s="67"/>
      <c r="AC28" s="67"/>
      <c r="AD28" s="67"/>
      <c r="AE28" s="67"/>
      <c r="AF28" s="67"/>
      <c r="AG28" s="67"/>
      <c r="AH28" s="67"/>
      <c r="AI28" s="67"/>
      <c r="AJ28" s="67"/>
      <c r="AK28" s="67"/>
      <c r="AL28" s="67"/>
      <c r="AM28" s="67"/>
      <c r="AN28" s="67"/>
      <c r="AO28" s="67"/>
      <c r="AP28" s="67"/>
      <c r="AQ28" s="67"/>
      <c r="AR28" s="67"/>
      <c r="AS28" s="67"/>
      <c r="AT28" s="67"/>
      <c r="AU28" s="67"/>
      <c r="AV28" s="67"/>
      <c r="AW28" s="67"/>
      <c r="AX28" s="67"/>
      <c r="AY28" s="67"/>
      <c r="AZ28" s="67"/>
      <c r="BA28" s="67"/>
      <c r="BB28" s="67"/>
      <c r="BC28" s="67"/>
      <c r="BD28" s="67"/>
      <c r="BE28" s="67"/>
      <c r="BF28" s="67"/>
      <c r="BG28" s="67"/>
      <c r="BH28" s="67"/>
      <c r="BI28" s="67"/>
      <c r="BJ28" s="67"/>
      <c r="BK28" s="67"/>
      <c r="BL28" s="67"/>
      <c r="BM28" s="67"/>
      <c r="BN28" s="67"/>
      <c r="BO28" s="67"/>
      <c r="BP28" s="67"/>
      <c r="BQ28" s="67"/>
      <c r="BR28" s="67"/>
      <c r="BS28" s="67"/>
      <c r="BT28" s="67"/>
      <c r="BU28" s="67"/>
      <c r="BV28" s="67"/>
      <c r="BW28" s="67"/>
      <c r="BX28" s="67"/>
      <c r="BY28" s="67"/>
      <c r="BZ28" s="67"/>
      <c r="CA28" s="67"/>
      <c r="CB28" s="67"/>
      <c r="CC28" s="67"/>
      <c r="CD28" s="67"/>
      <c r="CE28" s="67"/>
      <c r="CF28" s="67"/>
      <c r="CG28" s="67"/>
      <c r="CH28" s="67"/>
      <c r="CI28" s="67"/>
      <c r="CJ28" s="67"/>
      <c r="CK28" s="67"/>
      <c r="CL28" s="67"/>
      <c r="CM28" s="67"/>
      <c r="CN28" s="67"/>
      <c r="CO28" s="67"/>
      <c r="CP28" s="67"/>
      <c r="CQ28" s="67"/>
      <c r="CR28" s="67"/>
    </row>
    <row r="29" spans="1:96">
      <c r="B29" s="106" t="s">
        <v>209</v>
      </c>
      <c r="C29" s="106" t="s">
        <v>210</v>
      </c>
      <c r="D29" s="106" t="s">
        <v>616</v>
      </c>
      <c r="E29" s="108" t="s">
        <v>181</v>
      </c>
      <c r="F29" s="106"/>
      <c r="G29" s="109">
        <v>1</v>
      </c>
      <c r="H29" s="109" t="s">
        <v>30</v>
      </c>
      <c r="I29" s="109" t="s">
        <v>30</v>
      </c>
      <c r="J29" s="109" t="s">
        <v>30</v>
      </c>
      <c r="K29" s="109" t="s">
        <v>30</v>
      </c>
      <c r="L29" s="109" t="s">
        <v>30</v>
      </c>
      <c r="M29" s="109" t="s">
        <v>30</v>
      </c>
      <c r="N29" s="110">
        <v>1</v>
      </c>
      <c r="O29" s="67"/>
      <c r="P29" s="67"/>
      <c r="Q29" s="67"/>
      <c r="R29" s="67"/>
      <c r="S29" s="67"/>
      <c r="T29" s="67"/>
      <c r="U29" s="67"/>
      <c r="V29" s="67"/>
      <c r="W29" s="67"/>
      <c r="X29" s="67"/>
      <c r="Y29" s="67"/>
      <c r="Z29" s="67"/>
      <c r="AA29" s="67"/>
      <c r="AB29" s="67"/>
      <c r="AC29" s="67"/>
      <c r="AD29" s="67"/>
      <c r="AE29" s="67"/>
      <c r="AF29" s="67"/>
      <c r="AG29" s="67"/>
      <c r="AH29" s="67"/>
      <c r="AI29" s="67"/>
      <c r="AJ29" s="67"/>
      <c r="AK29" s="67"/>
      <c r="AL29" s="67"/>
      <c r="AM29" s="67"/>
      <c r="AN29" s="67"/>
      <c r="AO29" s="67"/>
      <c r="AP29" s="67"/>
      <c r="AQ29" s="67"/>
      <c r="AR29" s="67"/>
      <c r="AS29" s="67"/>
      <c r="AT29" s="67"/>
      <c r="AU29" s="67"/>
      <c r="AV29" s="67"/>
      <c r="AW29" s="67"/>
      <c r="AX29" s="67"/>
      <c r="AY29" s="67"/>
      <c r="AZ29" s="67"/>
      <c r="BA29" s="67"/>
      <c r="BB29" s="67"/>
      <c r="BC29" s="67"/>
      <c r="BD29" s="67"/>
      <c r="BE29" s="67"/>
      <c r="BF29" s="67"/>
      <c r="BG29" s="67"/>
      <c r="BH29" s="67"/>
      <c r="BI29" s="67"/>
      <c r="BJ29" s="67"/>
      <c r="BK29" s="67"/>
      <c r="BL29" s="67"/>
      <c r="BM29" s="67"/>
      <c r="BN29" s="67"/>
      <c r="BO29" s="67"/>
      <c r="BP29" s="67"/>
      <c r="BQ29" s="67"/>
      <c r="BR29" s="67"/>
      <c r="BS29" s="67"/>
      <c r="BT29" s="67"/>
      <c r="BU29" s="67"/>
      <c r="BV29" s="67"/>
      <c r="BW29" s="67"/>
      <c r="BX29" s="67"/>
      <c r="BY29" s="67"/>
      <c r="BZ29" s="67"/>
      <c r="CA29" s="67"/>
      <c r="CB29" s="67"/>
      <c r="CC29" s="67"/>
      <c r="CD29" s="67"/>
      <c r="CE29" s="67"/>
      <c r="CF29" s="67"/>
      <c r="CG29" s="67"/>
      <c r="CH29" s="67"/>
      <c r="CI29" s="67"/>
      <c r="CJ29" s="67"/>
      <c r="CK29" s="67"/>
      <c r="CL29" s="67"/>
      <c r="CM29" s="67"/>
      <c r="CN29" s="67"/>
      <c r="CO29" s="67"/>
      <c r="CP29" s="67"/>
      <c r="CQ29" s="67"/>
      <c r="CR29" s="67"/>
    </row>
    <row r="30" spans="1:96" s="67" customFormat="1">
      <c r="B30" s="106" t="s">
        <v>30</v>
      </c>
      <c r="C30" s="106" t="s">
        <v>210</v>
      </c>
      <c r="D30" s="106" t="s">
        <v>207</v>
      </c>
      <c r="E30" s="108" t="s">
        <v>30</v>
      </c>
      <c r="F30" s="106"/>
      <c r="G30" s="109" t="s">
        <v>30</v>
      </c>
      <c r="H30" s="109">
        <v>0</v>
      </c>
      <c r="I30" s="109">
        <v>0</v>
      </c>
      <c r="J30" s="109">
        <v>0.05</v>
      </c>
      <c r="K30" s="109">
        <v>0.1</v>
      </c>
      <c r="L30" s="109">
        <v>0.1</v>
      </c>
      <c r="M30" s="109">
        <v>1</v>
      </c>
      <c r="N30" s="110">
        <v>1</v>
      </c>
    </row>
    <row r="31" spans="1:96">
      <c r="B31" s="106" t="s">
        <v>30</v>
      </c>
      <c r="C31" s="106" t="s">
        <v>210</v>
      </c>
      <c r="D31" s="106" t="s">
        <v>208</v>
      </c>
      <c r="E31" s="108" t="s">
        <v>30</v>
      </c>
      <c r="F31" s="106"/>
      <c r="G31" s="109" t="s">
        <v>30</v>
      </c>
      <c r="H31" s="109">
        <v>0</v>
      </c>
      <c r="I31" s="109">
        <v>0</v>
      </c>
      <c r="J31" s="109">
        <v>0</v>
      </c>
      <c r="K31" s="109">
        <v>0</v>
      </c>
      <c r="L31" s="109">
        <v>0.1</v>
      </c>
      <c r="M31" s="109">
        <v>1</v>
      </c>
      <c r="N31" s="110">
        <v>1</v>
      </c>
      <c r="O31" s="67"/>
      <c r="P31" s="67"/>
      <c r="Q31" s="67"/>
      <c r="R31" s="67"/>
      <c r="S31" s="67"/>
      <c r="T31" s="67"/>
      <c r="U31" s="67"/>
      <c r="V31" s="67"/>
      <c r="W31" s="67"/>
      <c r="X31" s="67"/>
      <c r="Y31" s="67"/>
      <c r="Z31" s="67"/>
      <c r="AA31" s="67"/>
      <c r="AB31" s="67"/>
      <c r="AC31" s="67"/>
      <c r="AD31" s="67"/>
      <c r="AE31" s="67"/>
      <c r="AF31" s="67"/>
      <c r="AG31" s="67"/>
      <c r="AH31" s="67"/>
      <c r="AI31" s="67"/>
      <c r="AJ31" s="67"/>
      <c r="AK31" s="67"/>
      <c r="AL31" s="67"/>
      <c r="AM31" s="67"/>
      <c r="AN31" s="67"/>
      <c r="AO31" s="67"/>
      <c r="AP31" s="67"/>
      <c r="AQ31" s="67"/>
      <c r="AR31" s="67"/>
      <c r="AS31" s="67"/>
      <c r="AT31" s="67"/>
      <c r="AU31" s="67"/>
      <c r="AV31" s="67"/>
      <c r="AW31" s="67"/>
      <c r="AX31" s="67"/>
      <c r="AY31" s="67"/>
      <c r="AZ31" s="67"/>
      <c r="BA31" s="67"/>
      <c r="BB31" s="67"/>
      <c r="BC31" s="67"/>
      <c r="BD31" s="67"/>
      <c r="BE31" s="67"/>
      <c r="BF31" s="67"/>
      <c r="BG31" s="67"/>
      <c r="BH31" s="67"/>
      <c r="BI31" s="67"/>
      <c r="BJ31" s="67"/>
      <c r="BK31" s="67"/>
      <c r="BL31" s="67"/>
      <c r="BM31" s="67"/>
      <c r="BN31" s="67"/>
      <c r="BO31" s="67"/>
      <c r="BP31" s="67"/>
      <c r="BQ31" s="67"/>
      <c r="BR31" s="67"/>
      <c r="BS31" s="67"/>
      <c r="BT31" s="67"/>
      <c r="BU31" s="67"/>
      <c r="BV31" s="67"/>
      <c r="BW31" s="67"/>
      <c r="BX31" s="67"/>
      <c r="BY31" s="67"/>
      <c r="BZ31" s="67"/>
      <c r="CA31" s="67"/>
      <c r="CB31" s="67"/>
      <c r="CC31" s="67"/>
      <c r="CD31" s="67"/>
      <c r="CE31" s="67"/>
      <c r="CF31" s="67"/>
      <c r="CG31" s="67"/>
      <c r="CH31" s="67"/>
      <c r="CI31" s="67"/>
      <c r="CJ31" s="67"/>
      <c r="CK31" s="67"/>
      <c r="CL31" s="67"/>
      <c r="CM31" s="67"/>
      <c r="CN31" s="67"/>
      <c r="CO31" s="67"/>
      <c r="CP31" s="67"/>
      <c r="CQ31" s="67"/>
      <c r="CR31" s="67"/>
    </row>
    <row r="32" spans="1:96" s="67" customFormat="1">
      <c r="B32" s="106" t="str">
        <f>Proc!D54</f>
        <v>FT-ELCH2G</v>
      </c>
      <c r="C32" s="106" t="str">
        <f>Proc!E54</f>
        <v>Fuel Technology Hydrogen ELC</v>
      </c>
      <c r="D32" s="106" t="s">
        <v>510</v>
      </c>
      <c r="E32" s="108" t="s">
        <v>507</v>
      </c>
      <c r="F32" s="106"/>
      <c r="G32" s="109">
        <v>1</v>
      </c>
      <c r="H32" s="109"/>
      <c r="I32" s="109"/>
      <c r="J32" s="109"/>
      <c r="K32" s="109"/>
      <c r="L32" s="109"/>
      <c r="M32" s="109"/>
      <c r="N32" s="110"/>
    </row>
    <row r="33" spans="2:96">
      <c r="B33" s="67"/>
      <c r="C33" s="67"/>
      <c r="D33" s="67"/>
      <c r="E33" s="67"/>
      <c r="F33" s="67"/>
      <c r="G33" s="67"/>
      <c r="H33" s="67"/>
      <c r="I33" s="67"/>
      <c r="J33" s="67"/>
      <c r="K33" s="67"/>
      <c r="L33" s="67"/>
      <c r="M33" s="67"/>
      <c r="N33" s="67"/>
      <c r="O33" s="67"/>
      <c r="P33" s="67"/>
      <c r="Q33" s="67"/>
      <c r="R33" s="67"/>
      <c r="S33" s="67"/>
      <c r="T33" s="67"/>
      <c r="U33" s="67"/>
      <c r="V33" s="67"/>
      <c r="W33" s="67"/>
      <c r="X33" s="67"/>
      <c r="Y33" s="67"/>
      <c r="Z33" s="67"/>
      <c r="AA33" s="67"/>
      <c r="AB33" s="67"/>
      <c r="AC33" s="67"/>
      <c r="AD33" s="67"/>
      <c r="AE33" s="67"/>
      <c r="AF33" s="67"/>
      <c r="AG33" s="67"/>
      <c r="AH33" s="67"/>
      <c r="AI33" s="67"/>
      <c r="AJ33" s="67"/>
      <c r="AK33" s="67"/>
      <c r="AL33" s="67"/>
      <c r="AM33" s="67"/>
      <c r="AN33" s="67"/>
      <c r="AO33" s="67"/>
      <c r="AP33" s="67"/>
      <c r="AQ33" s="67"/>
      <c r="AR33" s="67"/>
      <c r="AS33" s="67"/>
      <c r="AT33" s="67"/>
      <c r="AU33" s="67"/>
      <c r="AV33" s="67"/>
      <c r="AW33" s="67"/>
      <c r="AX33" s="67"/>
      <c r="AY33" s="67"/>
      <c r="AZ33" s="67"/>
      <c r="BA33" s="67"/>
      <c r="BB33" s="67"/>
      <c r="BC33" s="67"/>
      <c r="BD33" s="67"/>
      <c r="BE33" s="67"/>
      <c r="BF33" s="67"/>
      <c r="BG33" s="67"/>
      <c r="BH33" s="67"/>
      <c r="BI33" s="67"/>
      <c r="BJ33" s="67"/>
      <c r="BK33" s="67"/>
      <c r="BL33" s="67"/>
      <c r="BM33" s="67"/>
      <c r="BN33" s="67"/>
      <c r="BO33" s="67"/>
      <c r="BP33" s="67"/>
      <c r="BQ33" s="67"/>
      <c r="BR33" s="67"/>
      <c r="BS33" s="67"/>
      <c r="BT33" s="67"/>
      <c r="BU33" s="67"/>
      <c r="BV33" s="67"/>
      <c r="BW33" s="67"/>
      <c r="BX33" s="67"/>
      <c r="BY33" s="67"/>
      <c r="BZ33" s="67"/>
      <c r="CA33" s="67"/>
      <c r="CB33" s="67"/>
      <c r="CC33" s="67"/>
      <c r="CD33" s="67"/>
      <c r="CE33" s="67"/>
      <c r="CF33" s="67"/>
      <c r="CG33" s="67"/>
      <c r="CH33" s="67"/>
      <c r="CI33" s="67"/>
      <c r="CJ33" s="67"/>
      <c r="CK33" s="67"/>
      <c r="CL33" s="67"/>
      <c r="CM33" s="67"/>
      <c r="CN33" s="67"/>
      <c r="CO33" s="67"/>
      <c r="CP33" s="67"/>
      <c r="CQ33" s="67"/>
      <c r="CR33" s="67"/>
    </row>
    <row r="34" spans="2:96">
      <c r="B34" s="67"/>
      <c r="C34" s="67"/>
      <c r="D34" s="67"/>
      <c r="E34" s="67"/>
      <c r="F34" s="67"/>
      <c r="G34" s="67"/>
      <c r="H34" s="67"/>
      <c r="I34" s="67"/>
      <c r="J34" s="67"/>
      <c r="K34" s="67"/>
      <c r="L34" s="67"/>
    </row>
    <row r="35" spans="2:96">
      <c r="B35" s="67"/>
      <c r="C35" s="67"/>
      <c r="D35" s="67"/>
      <c r="E35" s="67"/>
      <c r="F35" s="67"/>
      <c r="G35" s="67"/>
      <c r="H35" s="67"/>
      <c r="I35" s="67"/>
      <c r="J35" s="67"/>
      <c r="K35" s="67"/>
    </row>
    <row r="36" spans="2:96">
      <c r="B36" s="67"/>
      <c r="C36" s="67"/>
      <c r="D36" s="67"/>
      <c r="E36" s="67"/>
      <c r="F36" s="67"/>
      <c r="G36" s="67"/>
      <c r="H36" s="67"/>
      <c r="I36" s="67"/>
      <c r="J36" s="67"/>
      <c r="K36" s="67"/>
    </row>
    <row r="37" spans="2:96">
      <c r="B37" s="67"/>
      <c r="C37" s="67"/>
      <c r="D37" s="67"/>
      <c r="E37" s="67"/>
      <c r="F37" s="67"/>
      <c r="G37" s="67"/>
      <c r="H37" s="67"/>
      <c r="I37" s="67"/>
      <c r="J37" s="67"/>
      <c r="K37" s="67"/>
    </row>
    <row r="38" spans="2:96">
      <c r="B38" s="67"/>
      <c r="C38" s="67"/>
      <c r="D38" s="67"/>
      <c r="E38" s="67"/>
      <c r="F38" s="67"/>
      <c r="G38" s="67"/>
    </row>
    <row r="39" spans="2:96">
      <c r="B39" s="67"/>
      <c r="C39" s="67"/>
      <c r="D39" s="67"/>
      <c r="E39" s="67"/>
      <c r="F39" s="67"/>
      <c r="G39" s="67"/>
    </row>
    <row r="40" spans="2:96">
      <c r="B40" s="67"/>
      <c r="C40" s="67"/>
      <c r="D40" s="67"/>
      <c r="E40" s="67"/>
      <c r="G40" s="67"/>
    </row>
  </sheetData>
  <pageMargins left="0.7" right="0.7" top="0.75" bottom="0.75" header="0.3" footer="0.3"/>
  <pageSetup paperSize="9" orientation="portrait"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8">
    <tabColor rgb="FF00B050"/>
  </sheetPr>
  <dimension ref="A1:AN96"/>
  <sheetViews>
    <sheetView showGridLines="0" tabSelected="1" zoomScale="125" zoomScaleNormal="100" workbookViewId="0">
      <pane ySplit="9" topLeftCell="A63" activePane="bottomLeft" state="frozen"/>
      <selection activeCell="G12" sqref="G12"/>
      <selection pane="bottomLeft" activeCell="C4" sqref="C4"/>
    </sheetView>
  </sheetViews>
  <sheetFormatPr baseColWidth="10" defaultColWidth="9.19921875" defaultRowHeight="12.75" customHeight="1"/>
  <cols>
    <col min="1" max="1" width="18.3984375" style="3" customWidth="1"/>
    <col min="2" max="2" width="18.19921875" style="3" customWidth="1"/>
    <col min="3" max="3" width="59.59765625" style="3" customWidth="1"/>
    <col min="4" max="4" width="16" style="3" customWidth="1"/>
    <col min="5" max="5" width="13.19921875" style="3" bestFit="1" customWidth="1"/>
    <col min="6" max="6" width="11.3984375" style="3" bestFit="1" customWidth="1"/>
    <col min="7" max="7" width="9.796875" style="68" customWidth="1"/>
    <col min="8" max="10" width="7.19921875" style="3" customWidth="1"/>
    <col min="11" max="11" width="12.796875" style="3" customWidth="1"/>
    <col min="12" max="12" width="12" style="68" bestFit="1" customWidth="1"/>
    <col min="13" max="14" width="12" style="3" bestFit="1" customWidth="1"/>
    <col min="15" max="15" width="10.3984375" style="3" customWidth="1"/>
    <col min="16" max="16" width="12" style="3" bestFit="1" customWidth="1"/>
    <col min="17" max="17" width="12" style="68" bestFit="1" customWidth="1"/>
    <col min="18" max="19" width="12" style="3" bestFit="1" customWidth="1"/>
    <col min="20" max="20" width="9.19921875" style="68" customWidth="1"/>
    <col min="21" max="21" width="13" style="68" bestFit="1" customWidth="1"/>
    <col min="22" max="22" width="11.19921875" style="3" bestFit="1" customWidth="1"/>
    <col min="23" max="23" width="9.19921875" style="3" bestFit="1" customWidth="1"/>
    <col min="24" max="24" width="8.3984375" style="3" customWidth="1"/>
    <col min="25" max="25" width="12.3984375" style="3" bestFit="1" customWidth="1"/>
    <col min="26" max="26" width="7.19921875" style="68" customWidth="1"/>
    <col min="27" max="27" width="7.19921875" style="3" customWidth="1"/>
    <col min="28" max="29" width="9.19921875" style="3"/>
    <col min="30" max="30" width="9.19921875" style="68" customWidth="1"/>
    <col min="31" max="34" width="9.19921875" style="3"/>
    <col min="35" max="35" width="10.3984375" style="3" bestFit="1" customWidth="1"/>
    <col min="36" max="36" width="15" style="3" customWidth="1"/>
    <col min="37" max="16384" width="9.19921875" style="3"/>
  </cols>
  <sheetData>
    <row r="1" spans="1:40" s="2" customFormat="1" ht="36.5" customHeight="1">
      <c r="A1" s="1"/>
      <c r="B1" s="27"/>
      <c r="C1" s="112" t="s">
        <v>711</v>
      </c>
      <c r="D1" s="401" t="s">
        <v>2231</v>
      </c>
      <c r="E1" s="28"/>
      <c r="F1" s="28"/>
      <c r="G1" s="28"/>
      <c r="H1" s="28"/>
      <c r="I1" s="28"/>
      <c r="J1" s="28"/>
      <c r="K1" s="28"/>
      <c r="L1" s="28"/>
      <c r="M1" s="28"/>
      <c r="N1" s="28"/>
      <c r="O1" s="28"/>
      <c r="P1" s="28"/>
      <c r="Q1" s="28"/>
      <c r="R1" s="28"/>
      <c r="S1" s="28"/>
      <c r="T1" s="28"/>
      <c r="U1" s="28"/>
      <c r="V1" s="28"/>
      <c r="W1" s="28"/>
      <c r="X1" s="28"/>
      <c r="Y1" s="28"/>
      <c r="Z1" s="28"/>
      <c r="AA1" s="28"/>
      <c r="AB1" s="29"/>
      <c r="AC1" s="29"/>
      <c r="AD1" s="29"/>
      <c r="AE1" s="29"/>
      <c r="AF1" s="29"/>
      <c r="AG1" s="29"/>
      <c r="AH1" s="29"/>
      <c r="AI1" s="29"/>
      <c r="AJ1" s="29"/>
      <c r="AK1" s="29"/>
      <c r="AL1" s="29"/>
      <c r="AM1" s="29"/>
      <c r="AN1" s="29"/>
    </row>
    <row r="2" spans="1:40" ht="12.75" customHeight="1">
      <c r="B2" s="25"/>
      <c r="C2" s="25"/>
      <c r="I2" s="25"/>
      <c r="J2" s="25"/>
      <c r="K2" s="25"/>
      <c r="L2" s="25"/>
      <c r="M2" s="25"/>
      <c r="N2" s="26"/>
      <c r="O2" s="25"/>
      <c r="P2" s="25"/>
      <c r="Q2" s="25"/>
      <c r="R2" s="25"/>
      <c r="S2" s="25"/>
      <c r="T2" s="25"/>
      <c r="U2" s="25"/>
      <c r="V2" s="25"/>
      <c r="W2" s="25"/>
      <c r="X2" s="25"/>
      <c r="Y2" s="25"/>
      <c r="Z2" s="25"/>
      <c r="AA2" s="25"/>
      <c r="AB2" s="25"/>
      <c r="AE2" s="25"/>
      <c r="AF2" s="25"/>
      <c r="AG2" s="25"/>
      <c r="AH2" s="25"/>
      <c r="AI2" s="25"/>
      <c r="AJ2" s="25"/>
      <c r="AK2" s="25"/>
      <c r="AL2" s="25"/>
      <c r="AM2" s="25"/>
      <c r="AN2" s="25"/>
    </row>
    <row r="3" spans="1:40" ht="12.75" customHeight="1">
      <c r="B3" s="4" t="s">
        <v>0</v>
      </c>
      <c r="C3" s="5" t="s">
        <v>2234</v>
      </c>
      <c r="I3" s="25"/>
      <c r="J3" s="240"/>
      <c r="K3" s="25"/>
      <c r="L3" s="25"/>
      <c r="M3" s="30"/>
      <c r="N3" s="26"/>
      <c r="O3" s="25"/>
      <c r="P3" s="25"/>
      <c r="Q3" s="25"/>
      <c r="R3" s="30"/>
      <c r="S3" s="30"/>
      <c r="T3" s="30"/>
      <c r="U3" s="30"/>
      <c r="V3" s="25"/>
      <c r="W3" s="25"/>
      <c r="X3" s="25"/>
      <c r="Y3" s="25"/>
      <c r="Z3" s="25"/>
      <c r="AA3" s="25"/>
      <c r="AB3" s="25"/>
      <c r="AE3" s="25"/>
      <c r="AF3" s="25"/>
      <c r="AG3" s="25"/>
      <c r="AH3" s="25"/>
      <c r="AI3" s="25"/>
      <c r="AJ3" s="25"/>
      <c r="AK3" s="25"/>
      <c r="AL3" s="25"/>
      <c r="AM3" s="25"/>
      <c r="AN3" s="25"/>
    </row>
    <row r="4" spans="1:40" ht="12.75" customHeight="1">
      <c r="B4" s="25"/>
      <c r="C4" s="25"/>
      <c r="D4" s="25"/>
      <c r="E4" s="25"/>
      <c r="F4" s="25"/>
      <c r="G4" s="25"/>
      <c r="H4" s="25"/>
      <c r="I4" s="25"/>
      <c r="J4" s="25"/>
      <c r="K4" s="25"/>
      <c r="L4" s="25"/>
      <c r="M4" s="25"/>
      <c r="N4" s="25"/>
      <c r="O4" s="25"/>
      <c r="P4" s="25"/>
      <c r="Q4" s="25"/>
      <c r="R4" s="25"/>
      <c r="S4" s="25"/>
      <c r="T4" s="25"/>
      <c r="U4" s="25"/>
      <c r="V4" s="25"/>
      <c r="W4" s="25"/>
      <c r="X4" s="25"/>
      <c r="Y4" s="25"/>
      <c r="Z4" s="25"/>
      <c r="AA4" s="25"/>
      <c r="AB4" s="99"/>
      <c r="AE4" s="25"/>
      <c r="AF4" s="85"/>
      <c r="AG4" s="25"/>
      <c r="AH4" s="25"/>
      <c r="AI4" s="25"/>
      <c r="AJ4" s="25"/>
      <c r="AK4" s="25"/>
      <c r="AL4" s="25"/>
      <c r="AM4" s="25"/>
      <c r="AN4" s="25"/>
    </row>
    <row r="5" spans="1:40" ht="12.75" customHeight="1">
      <c r="B5" s="25"/>
      <c r="C5" s="25"/>
      <c r="D5" s="25"/>
      <c r="E5" s="25"/>
      <c r="F5" s="25"/>
      <c r="G5" s="25"/>
      <c r="H5" s="25"/>
      <c r="I5" s="25"/>
      <c r="J5" s="25"/>
      <c r="K5" s="25"/>
      <c r="L5" s="25"/>
      <c r="M5" s="25"/>
      <c r="N5" s="25"/>
      <c r="O5" s="25"/>
      <c r="P5" s="25"/>
      <c r="Q5" s="25"/>
      <c r="R5" s="25"/>
      <c r="S5" s="25"/>
      <c r="T5" s="25"/>
      <c r="U5" s="25"/>
      <c r="V5" s="31"/>
      <c r="W5" s="31"/>
      <c r="X5" s="25"/>
      <c r="Y5" s="25"/>
      <c r="Z5" s="25"/>
      <c r="AA5" s="25"/>
      <c r="AB5" s="25"/>
      <c r="AC5" s="25"/>
      <c r="AD5" s="25"/>
      <c r="AE5" s="25"/>
      <c r="AF5" s="80"/>
      <c r="AG5" s="81"/>
      <c r="AH5" s="25"/>
      <c r="AI5" s="25"/>
      <c r="AJ5" s="25"/>
      <c r="AK5" s="25"/>
      <c r="AL5" s="25"/>
      <c r="AM5" s="25"/>
      <c r="AN5" s="25"/>
    </row>
    <row r="6" spans="1:40" ht="12.75" customHeight="1">
      <c r="B6" s="25"/>
      <c r="C6" s="25"/>
      <c r="D6" s="25"/>
      <c r="E6" s="25"/>
      <c r="G6" s="7" t="s">
        <v>1</v>
      </c>
      <c r="I6" s="32"/>
      <c r="J6" s="32"/>
      <c r="K6" s="33">
        <v>2012</v>
      </c>
      <c r="L6" s="33">
        <v>2015</v>
      </c>
      <c r="M6" s="25">
        <v>2020</v>
      </c>
      <c r="N6" s="33">
        <v>2025</v>
      </c>
      <c r="O6" s="25">
        <v>2030</v>
      </c>
      <c r="P6" s="33">
        <v>2035</v>
      </c>
      <c r="Q6" s="25">
        <v>2040</v>
      </c>
      <c r="R6" s="25">
        <v>2050</v>
      </c>
      <c r="S6" s="25"/>
      <c r="T6" s="25"/>
      <c r="U6" s="25"/>
      <c r="V6" s="31"/>
      <c r="W6" s="31"/>
      <c r="X6" s="25"/>
      <c r="Y6" s="25"/>
      <c r="Z6" s="25"/>
      <c r="AA6" s="25"/>
      <c r="AB6" s="25"/>
      <c r="AC6" s="25"/>
      <c r="AD6" s="25"/>
      <c r="AE6" s="25"/>
      <c r="AF6" s="82"/>
      <c r="AG6" s="83"/>
      <c r="AH6" s="25"/>
      <c r="AI6" s="25"/>
      <c r="AJ6" s="25"/>
      <c r="AK6" s="25"/>
      <c r="AL6" s="25"/>
      <c r="AM6" s="25"/>
      <c r="AN6" s="25"/>
    </row>
    <row r="7" spans="1:40" s="13" customFormat="1" ht="26.25" customHeight="1">
      <c r="A7" s="3"/>
      <c r="B7" s="8" t="s">
        <v>2</v>
      </c>
      <c r="C7" s="8" t="s">
        <v>3</v>
      </c>
      <c r="D7" s="8" t="s">
        <v>4</v>
      </c>
      <c r="E7" s="8" t="s">
        <v>5</v>
      </c>
      <c r="F7" s="9" t="s">
        <v>6</v>
      </c>
      <c r="G7" s="8" t="s">
        <v>171</v>
      </c>
      <c r="H7" s="10" t="s">
        <v>7</v>
      </c>
      <c r="I7" s="10" t="s">
        <v>9</v>
      </c>
      <c r="J7" s="11" t="s">
        <v>10</v>
      </c>
      <c r="K7" s="10" t="s">
        <v>328</v>
      </c>
      <c r="L7" s="8" t="s">
        <v>11</v>
      </c>
      <c r="M7" s="8" t="s">
        <v>12</v>
      </c>
      <c r="N7" s="8" t="s">
        <v>13</v>
      </c>
      <c r="O7" s="8" t="s">
        <v>14</v>
      </c>
      <c r="P7" s="8" t="s">
        <v>150</v>
      </c>
      <c r="Q7" s="8" t="s">
        <v>15</v>
      </c>
      <c r="R7" s="8" t="s">
        <v>16</v>
      </c>
      <c r="S7" s="8" t="s">
        <v>336</v>
      </c>
      <c r="T7" s="8" t="s">
        <v>329</v>
      </c>
      <c r="U7" s="76" t="s">
        <v>337</v>
      </c>
      <c r="V7" s="12" t="s">
        <v>17</v>
      </c>
      <c r="W7" s="12" t="s">
        <v>18</v>
      </c>
      <c r="X7" s="12" t="s">
        <v>19</v>
      </c>
      <c r="Y7" s="12" t="s">
        <v>20</v>
      </c>
      <c r="Z7" s="12" t="s">
        <v>710</v>
      </c>
      <c r="AA7" s="12" t="s">
        <v>347</v>
      </c>
      <c r="AB7" s="234" t="s">
        <v>349</v>
      </c>
      <c r="AC7" s="234" t="s">
        <v>350</v>
      </c>
      <c r="AD7" s="234" t="s">
        <v>351</v>
      </c>
      <c r="AE7" s="234" t="s">
        <v>352</v>
      </c>
      <c r="AF7" s="234" t="s">
        <v>353</v>
      </c>
      <c r="AG7" s="234"/>
      <c r="AI7" s="13" t="s">
        <v>338</v>
      </c>
      <c r="AL7" s="84"/>
      <c r="AM7" s="84"/>
    </row>
    <row r="8" spans="1:40" s="2" customFormat="1" ht="44.5" customHeight="1" thickBot="1">
      <c r="A8" s="3"/>
      <c r="B8" s="14" t="s">
        <v>22</v>
      </c>
      <c r="C8" s="15"/>
      <c r="D8" s="14" t="s">
        <v>23</v>
      </c>
      <c r="E8" s="15"/>
      <c r="F8" s="16"/>
      <c r="G8" s="15"/>
      <c r="H8" s="17"/>
      <c r="I8" s="17"/>
      <c r="J8" s="18"/>
      <c r="K8" s="15" t="s">
        <v>24</v>
      </c>
      <c r="L8" s="15"/>
      <c r="M8" s="17"/>
      <c r="N8" s="17"/>
      <c r="O8" s="17"/>
      <c r="P8" s="17"/>
      <c r="Q8" s="17"/>
      <c r="R8" s="17"/>
      <c r="S8" s="19"/>
      <c r="T8" s="17"/>
      <c r="U8" s="17"/>
      <c r="V8" s="17"/>
      <c r="W8" s="15"/>
      <c r="X8" s="15"/>
      <c r="Y8" s="15"/>
      <c r="Z8" s="15"/>
      <c r="AA8" s="15"/>
      <c r="AB8" s="235"/>
      <c r="AC8" s="235"/>
      <c r="AD8" s="235"/>
      <c r="AE8" s="235"/>
      <c r="AF8" s="235"/>
      <c r="AG8" s="235"/>
    </row>
    <row r="9" spans="1:40" ht="12.75" customHeight="1" thickBot="1">
      <c r="A9" s="68"/>
      <c r="B9" s="20" t="s">
        <v>25</v>
      </c>
      <c r="C9" s="20"/>
      <c r="D9" s="20"/>
      <c r="E9" s="20"/>
      <c r="F9" s="21"/>
      <c r="G9" s="20"/>
      <c r="H9" s="22"/>
      <c r="I9" s="22"/>
      <c r="J9" s="22"/>
      <c r="K9" s="20" t="s">
        <v>26</v>
      </c>
      <c r="L9" s="20"/>
      <c r="M9" s="20" t="s">
        <v>26</v>
      </c>
      <c r="N9" s="20" t="s">
        <v>26</v>
      </c>
      <c r="O9" s="20" t="s">
        <v>26</v>
      </c>
      <c r="P9" s="20" t="s">
        <v>26</v>
      </c>
      <c r="Q9" s="20" t="s">
        <v>26</v>
      </c>
      <c r="R9" s="20" t="s">
        <v>26</v>
      </c>
      <c r="S9" s="23" t="s">
        <v>26</v>
      </c>
      <c r="T9" s="223"/>
      <c r="U9" s="20" t="s">
        <v>568</v>
      </c>
      <c r="V9" s="20" t="s">
        <v>568</v>
      </c>
      <c r="W9" s="20" t="s">
        <v>569</v>
      </c>
      <c r="X9" s="20" t="s">
        <v>27</v>
      </c>
      <c r="Y9" s="20" t="s">
        <v>27</v>
      </c>
      <c r="Z9" s="20"/>
      <c r="AA9" s="20" t="s">
        <v>27</v>
      </c>
      <c r="AB9" s="222" t="s">
        <v>571</v>
      </c>
      <c r="AC9" s="222" t="s">
        <v>572</v>
      </c>
      <c r="AD9" s="222" t="s">
        <v>573</v>
      </c>
      <c r="AE9" s="222" t="s">
        <v>574</v>
      </c>
      <c r="AF9" s="222" t="s">
        <v>575</v>
      </c>
      <c r="AG9" s="222"/>
      <c r="AJ9" s="68"/>
      <c r="AK9" s="3" t="s">
        <v>735</v>
      </c>
      <c r="AM9" s="3" t="s">
        <v>2232</v>
      </c>
    </row>
    <row r="10" spans="1:40" s="68" customFormat="1" ht="12.75" customHeight="1">
      <c r="B10" s="92" t="str">
        <f>"ET"&amp;RIGHT(E10,3)&amp;RIGHT(C10,3)&amp;LEFT(C10,2)&amp;"1E"</f>
        <v>ETNGATPPTP1E</v>
      </c>
      <c r="C10" s="92" t="s">
        <v>331</v>
      </c>
      <c r="D10" s="92" t="s">
        <v>739</v>
      </c>
      <c r="E10" s="93" t="s">
        <v>147</v>
      </c>
      <c r="F10" s="93" t="s">
        <v>28</v>
      </c>
      <c r="G10" s="93" t="s">
        <v>570</v>
      </c>
      <c r="H10" s="95">
        <f>INDEX(ELC_TechsR_ELC!$C$3:$AM$138,MATCH($AK10,ELC_TechsR_ELC!$B$3:$B$138,0),MATCH(H$7,ELC_TechsR_ELC!$C$2:$AM$2,0))</f>
        <v>0.39</v>
      </c>
      <c r="I10" s="113"/>
      <c r="J10" s="94"/>
      <c r="K10" s="92">
        <f>SUMIFS('PP List'!M$9:M$129,'PP List'!$J$9:$J$129,Tech!$C10,'PP List'!$F$9:$F$129,Tech!$D10)</f>
        <v>2460</v>
      </c>
      <c r="L10" s="92">
        <f>SUMIFS('PP List'!N$9:N$129,'PP List'!$J$9:$J$129,Tech!$C10,'PP List'!$F$9:$F$129,Tech!$D10)</f>
        <v>2460</v>
      </c>
      <c r="M10" s="92">
        <f>SUMIFS('PP List'!O$9:O$129,'PP List'!$J$9:$J$129,Tech!$C10,'PP List'!$F$9:$F$129,Tech!$D10)</f>
        <v>2460</v>
      </c>
      <c r="N10" s="92">
        <f>M10/2</f>
        <v>1230</v>
      </c>
      <c r="O10" s="92">
        <f>SUMIFS('PP List'!Q$9:Q$129,'PP List'!$J$9:$J$129,Tech!$C10,'PP List'!$F$9:$F$129,Tech!$D10)</f>
        <v>0</v>
      </c>
      <c r="P10" s="92">
        <f>SUMIFS('PP List'!R$9:R$129,'PP List'!$J$9:$J$129,Tech!$C10,'PP List'!$F$9:$F$129,Tech!$D10)</f>
        <v>0</v>
      </c>
      <c r="Q10" s="92">
        <f>SUMIFS('PP List'!S$9:S$129,'PP List'!$J$9:$J$129,Tech!$C10,'PP List'!$F$9:$F$129,Tech!$D10)</f>
        <v>0</v>
      </c>
      <c r="R10" s="92">
        <f>SUMIFS('PP List'!T$9:T$129,'PP List'!$J$9:$J$129,Tech!$C10,'PP List'!$F$9:$F$129,Tech!$D10)</f>
        <v>0</v>
      </c>
      <c r="S10" s="92">
        <f>SUMIFS('PP List'!W$9:W$129,'PP List'!$J$9:$J$129,Tech!$C10,'PP List'!$F$9:$F$129,Tech!$D10)</f>
        <v>0</v>
      </c>
      <c r="T10" s="92">
        <v>1985</v>
      </c>
      <c r="U10" s="96" t="e">
        <f>INDEX(ELC_TechsR_ELC!$C$3:$AM$138,MATCH($AK57,ELC_TechsR_ELC!$B$3:$B$138,0),MATCH(U$7,ELC_TechsR_ELC!$C$2:$AM$2,0))/7.45</f>
        <v>#N/A</v>
      </c>
      <c r="V10" s="96">
        <f>INDEX(ELC_TechsR_ELC!$C$3:$AM$138,MATCH($AK10,ELC_TechsR_ELC!$B$3:$B$138,0),MATCH(V$7,ELC_TechsR_ELC!$C$2:$AM$2,0))/7.45</f>
        <v>8.0680000000000005E-3</v>
      </c>
      <c r="W10" s="96">
        <f>INDEX(ELC_TechsR_ELC!$C$3:$AM$138,MATCH($AK10,ELC_TechsR_ELC!$B$3:$B$138,0),MATCH(W$7,ELC_TechsR_ELC!$C$2:$AM$2,0))/7.45</f>
        <v>1.25</v>
      </c>
      <c r="X10" s="97">
        <f>INDEX(ELC_TechsR_ELC!$C$3:$AM$138,MATCH($AK10,ELC_TechsR_ELC!$B$3:$B$138,0),MATCH(X$7,ELC_TechsR_ELC!$C$2:$AM$2,0))</f>
        <v>3.1536000000000002E-2</v>
      </c>
      <c r="Y10" s="96">
        <v>0.7</v>
      </c>
      <c r="Z10" s="96"/>
      <c r="AA10" s="96">
        <f>INDEX(ELC_TechsR_ELC!$C$3:$AM$138,MATCH($AK10,ELC_TechsR_ELC!$B$3:$B$138,0),MATCH(AA$7,ELC_TechsR_ELC!$C$2:$AM$2,0))</f>
        <v>1</v>
      </c>
      <c r="AB10" s="96">
        <f>INDEX(ELC_TechsR_ELC!$C$3:$AM$138,MATCH($AK10,ELC_TechsR_ELC!$B$3:$B$138,0),MATCH(AB$9,ELC_TechsR_ELC!$C$1:$AM$1,0))</f>
        <v>48</v>
      </c>
      <c r="AC10" s="96">
        <f>INDEX(ELC_TechsR_ELC!$C$3:$AM$138,MATCH($AK10,ELC_TechsR_ELC!$B$3:$B$138,0),MATCH(AC$9,ELC_TechsR_ELC!$C$1:$AM$1,0))/25</f>
        <v>6.8000000000000005E-2</v>
      </c>
      <c r="AD10" s="96">
        <f>INDEX(ELC_TechsR_ELC!$C$3:$AM$138,MATCH($AK10,ELC_TechsR_ELC!$B$3:$B$138,0),MATCH(AD$9,ELC_TechsR_ELC!$C$1:$AM$1,0))</f>
        <v>1</v>
      </c>
      <c r="AE10" s="96">
        <f>INDEX(ELC_TechsR_ELC!$C$3:$AM$138,MATCH($AK10,ELC_TechsR_ELC!$B$3:$B$138,0),MATCH(AE$9,ELC_TechsR_ELC!$C$1:$AM$1,0))</f>
        <v>0.43</v>
      </c>
      <c r="AF10" s="96">
        <f>INDEX(ELC_TechsR_ELC!$C$3:$AM$138,MATCH($AK10,ELC_TechsR_ELC!$B$3:$B$138,0),MATCH(AF$9,ELC_TechsR_ELC!$C$1:$AM$1,0))</f>
        <v>0.1</v>
      </c>
      <c r="AG10" s="96"/>
      <c r="AI10" s="68" t="s">
        <v>339</v>
      </c>
      <c r="AK10" s="237" t="str">
        <f>ELC_TechsR_ELC!B54</f>
        <v>ETCDNGAELCN2</v>
      </c>
    </row>
    <row r="11" spans="1:40" s="68" customFormat="1" ht="12.75" customHeight="1">
      <c r="B11" s="92" t="str">
        <f>"ET"&amp;RIGHT(E11,3)&amp;RIGHT(C11,3)&amp;LEFT(C11,2)&amp;"1E"</f>
        <v>ETNGACPPJa1E</v>
      </c>
      <c r="C11" s="92" t="s">
        <v>297</v>
      </c>
      <c r="D11" s="92" t="s">
        <v>739</v>
      </c>
      <c r="E11" s="93" t="s">
        <v>147</v>
      </c>
      <c r="F11" s="93" t="s">
        <v>28</v>
      </c>
      <c r="G11" s="93" t="s">
        <v>570</v>
      </c>
      <c r="H11" s="95">
        <f>INDEX(ELC_TechsR_DHC!$C$3:$AM$138,MATCH($AK11,ELC_TechsR_DHC!$B$3:$B$138,0),MATCH(H$7,ELC_TechsR_DHC!$C$2:$AM$2,0))</f>
        <v>0.55000000000000004</v>
      </c>
      <c r="I11" s="113"/>
      <c r="J11" s="94"/>
      <c r="K11" s="92">
        <f>SUMIFS('PP List'!M$9:M$129,'PP List'!$J$9:$J$129,Tech!$C11,'PP List'!$F$9:$F$129,Tech!$D11)</f>
        <v>0</v>
      </c>
      <c r="L11" s="92">
        <f>SUMIFS('PP List'!N$9:N$129,'PP List'!$J$9:$J$129,Tech!$C11,'PP List'!$F$9:$F$129,Tech!$D11)</f>
        <v>780</v>
      </c>
      <c r="M11" s="92">
        <f>SUMIFS('PP List'!O$9:O$129,'PP List'!$J$9:$J$129,Tech!$C11,'PP List'!$F$9:$F$129,Tech!$D11)</f>
        <v>780</v>
      </c>
      <c r="N11" s="92">
        <f>SUMIFS('PP List'!P$9:P$129,'PP List'!$J$9:$J$129,Tech!$C11,'PP List'!$F$9:$F$129,Tech!$D11)</f>
        <v>780</v>
      </c>
      <c r="O11" s="92">
        <f>SUMIFS('PP List'!Q$9:Q$129,'PP List'!$J$9:$J$129,Tech!$C11,'PP List'!$F$9:$F$129,Tech!$D11)</f>
        <v>780</v>
      </c>
      <c r="P11" s="92">
        <f>SUMIFS('PP List'!R$9:R$129,'PP List'!$J$9:$J$129,Tech!$C11,'PP List'!$F$9:$F$129,Tech!$D11)</f>
        <v>780</v>
      </c>
      <c r="Q11" s="92">
        <f>SUMIFS('PP List'!S$9:S$129,'PP List'!$J$9:$J$129,Tech!$C11,'PP List'!$F$9:$F$129,Tech!$D11)</f>
        <v>780</v>
      </c>
      <c r="R11" s="92">
        <f>SUMIFS('PP List'!T$9:T$129,'PP List'!$J$9:$J$129,Tech!$C11,'PP List'!$F$9:$F$129,Tech!$D11)</f>
        <v>0</v>
      </c>
      <c r="S11" s="92">
        <f>SUMIFS('PP List'!W$9:W$129,'PP List'!$J$9:$J$129,Tech!$C11,'PP List'!$F$9:$F$129,Tech!$D11)</f>
        <v>0</v>
      </c>
      <c r="T11" s="230">
        <f>AVERAGEIFS('PP List'!$H$9:$H$129,'PP List'!$J$9:$J$129,Tech!$C11)</f>
        <v>2013</v>
      </c>
      <c r="U11" s="96">
        <f>INDEX(ELC_TechsR_DHC!$C$3:$AM$138,MATCH($AK11,ELC_TechsR_DHC!$B$3:$B$138,0),MATCH(U$7,ELC_TechsR_DHC!$C$2:$AM$2,0))/7.45</f>
        <v>0.9</v>
      </c>
      <c r="V11" s="96">
        <f>INDEX(ELC_TechsR_DHC!$C$3:$AM$138,MATCH($AK11,ELC_TechsR_DHC!$B$3:$B$138,0),MATCH(V$7,ELC_TechsR_DHC!$C$2:$AM$2,0))/7.45</f>
        <v>0.03</v>
      </c>
      <c r="W11" s="96">
        <f>INDEX(ELC_TechsR_DHC!$C$3:$AM$138,MATCH($AK11,ELC_TechsR_DHC!$B$3:$B$138,0),MATCH(W$7,ELC_TechsR_DHC!$C$2:$AM$2,0))/7.45</f>
        <v>1.25</v>
      </c>
      <c r="X11" s="97">
        <f>INDEX(ELC_TechsR_DHC!$C$3:$AM$138,MATCH($AK11,ELC_TechsR_DHC!$B$3:$B$138,0),MATCH(X$7,ELC_TechsR_DHC!$C$2:$AM$2,0))</f>
        <v>3.1536000000000002E-2</v>
      </c>
      <c r="Y11" s="96">
        <v>0.7</v>
      </c>
      <c r="Z11" s="96"/>
      <c r="AA11" s="96">
        <f>INDEX(ELC_TechsR_DHC!$C$3:$AM$138,MATCH($AK11,ELC_TechsR_DHC!$B$3:$B$138,0),MATCH(AA$7,ELC_TechsR_DHC!$C$2:$AM$2,0))</f>
        <v>1</v>
      </c>
      <c r="AB11" s="96">
        <f>INDEX(ELC_TechsR_DHC!$C$3:$AM$138,MATCH($AK11,ELC_TechsR_DHC!$B$3:$B$138,0),MATCH(AB$9,ELC_TechsR_DHC!$C$1:$AM$1,0))</f>
        <v>20</v>
      </c>
      <c r="AC11" s="96">
        <f>INDEX(ELC_TechsR_DHC!$C$3:$AM$138,MATCH($AK11,ELC_TechsR_DHC!$B$3:$B$138,0),MATCH(AC$9,ELC_TechsR_DHC!$C$1:$AM$1,0))/25</f>
        <v>0.06</v>
      </c>
      <c r="AD11" s="96">
        <f>INDEX(ELC_TechsR_DHC!$C$3:$AM$138,MATCH($AK11,ELC_TechsR_DHC!$B$3:$B$138,0),MATCH(AD$9,ELC_TechsR_DHC!$C$1:$AM$1,0))</f>
        <v>1</v>
      </c>
      <c r="AE11" s="96">
        <f>INDEX(ELC_TechsR_DHC!$C$3:$AM$138,MATCH($AK11,ELC_TechsR_DHC!$B$3:$B$138,0),MATCH(AE$9,ELC_TechsR_DHC!$C$1:$AM$1,0))</f>
        <v>270</v>
      </c>
      <c r="AF11" s="96">
        <f>INDEX(ELC_TechsR_DHC!$C$3:$AM$138,MATCH($AK11,ELC_TechsR_DHC!$B$3:$B$138,0),MATCH(AF$9,ELC_TechsR_DHC!$C$1:$AM$1,0))</f>
        <v>0</v>
      </c>
      <c r="AG11" s="96"/>
      <c r="AI11" s="68" t="s">
        <v>340</v>
      </c>
      <c r="AK11" s="236" t="str">
        <f>ELC_TechsR_DHC!B23</f>
        <v>ECEXNGADHCN1</v>
      </c>
    </row>
    <row r="12" spans="1:40" s="68" customFormat="1" ht="12.75" customHeight="1">
      <c r="B12" s="92" t="str">
        <f>"ET"&amp;RIGHT(E12,3)&amp;RIGHT(C12,3)&amp;LEFT(C12,2)&amp;"1E"</f>
        <v>ETNGACPPSu1E</v>
      </c>
      <c r="C12" s="92" t="s">
        <v>296</v>
      </c>
      <c r="D12" s="92" t="s">
        <v>739</v>
      </c>
      <c r="E12" s="93" t="s">
        <v>147</v>
      </c>
      <c r="F12" s="93" t="s">
        <v>28</v>
      </c>
      <c r="G12" s="93" t="s">
        <v>570</v>
      </c>
      <c r="H12" s="95">
        <f>INDEX(ELC_TechsR_DHC!$C$3:$AM$138,MATCH($AK12,ELC_TechsR_DHC!$B$3:$B$138,0),MATCH(H$7,ELC_TechsR_DHC!$C$2:$AM$2,0))</f>
        <v>0.55000000000000004</v>
      </c>
      <c r="I12" s="113"/>
      <c r="J12" s="94"/>
      <c r="K12" s="92">
        <f>SUMIFS('PP List'!M$9:M$129,'PP List'!$J$9:$J$129,Tech!$C12,'PP List'!$F$9:$F$129,Tech!$D12)</f>
        <v>525.29999999999995</v>
      </c>
      <c r="L12" s="92">
        <f>SUMIFS('PP List'!N$9:N$129,'PP List'!$J$9:$J$129,Tech!$C12,'PP List'!$F$9:$F$129,Tech!$D12)</f>
        <v>525.29999999999995</v>
      </c>
      <c r="M12" s="92">
        <f>SUMIFS('PP List'!O$9:O$129,'PP List'!$J$9:$J$129,Tech!$C12,'PP List'!$F$9:$F$129,Tech!$D12)</f>
        <v>525.29999999999995</v>
      </c>
      <c r="N12" s="92">
        <f>SUMIFS('PP List'!P$9:P$129,'PP List'!$J$9:$J$129,Tech!$C12,'PP List'!$F$9:$F$129,Tech!$D12)</f>
        <v>525.29999999999995</v>
      </c>
      <c r="O12" s="92">
        <f>SUMIFS('PP List'!Q$9:Q$129,'PP List'!$J$9:$J$129,Tech!$C12,'PP List'!$F$9:$F$129,Tech!$D12)</f>
        <v>525.29999999999995</v>
      </c>
      <c r="P12" s="92">
        <f>SUMIFS('PP List'!R$9:R$129,'PP List'!$J$9:$J$129,Tech!$C12,'PP List'!$F$9:$F$129,Tech!$D12)</f>
        <v>525.29999999999995</v>
      </c>
      <c r="Q12" s="92">
        <f>SUMIFS('PP List'!S$9:S$129,'PP List'!$J$9:$J$129,Tech!$C12,'PP List'!$F$9:$F$129,Tech!$D12)</f>
        <v>0</v>
      </c>
      <c r="R12" s="92">
        <f>SUMIFS('PP List'!T$9:T$129,'PP List'!$J$9:$J$129,Tech!$C12,'PP List'!$F$9:$F$129,Tech!$D12)</f>
        <v>0</v>
      </c>
      <c r="S12" s="92">
        <f>SUMIFS('PP List'!W$9:W$129,'PP List'!$J$9:$J$129,Tech!$C12,'PP List'!$F$9:$F$129,Tech!$D12)</f>
        <v>0</v>
      </c>
      <c r="T12" s="230">
        <f>AVERAGEIFS('PP List'!$H$9:$H$129,'PP List'!$J$9:$J$129,Tech!$C12)</f>
        <v>2009</v>
      </c>
      <c r="U12" s="96">
        <f t="shared" ref="U12:AA14" si="0">U11</f>
        <v>0.9</v>
      </c>
      <c r="V12" s="96">
        <f t="shared" si="0"/>
        <v>0.03</v>
      </c>
      <c r="W12" s="96">
        <f t="shared" si="0"/>
        <v>1.25</v>
      </c>
      <c r="X12" s="97">
        <f t="shared" si="0"/>
        <v>3.1536000000000002E-2</v>
      </c>
      <c r="Y12" s="96">
        <v>0.7</v>
      </c>
      <c r="Z12" s="96"/>
      <c r="AA12" s="96">
        <f t="shared" si="0"/>
        <v>1</v>
      </c>
      <c r="AB12" s="96">
        <f>INDEX(ELC_TechsR_DHC!$C$3:$AM$138,MATCH($AK12,ELC_TechsR_DHC!$B$3:$B$138,0),MATCH(AB$9,ELC_TechsR_DHC!$C$1:$AM$1,0))</f>
        <v>20</v>
      </c>
      <c r="AC12" s="96">
        <f>INDEX(ELC_TechsR_DHC!$C$3:$AM$138,MATCH($AK12,ELC_TechsR_DHC!$B$3:$B$138,0),MATCH(AC$9,ELC_TechsR_DHC!$C$1:$AM$1,0))/25</f>
        <v>0.06</v>
      </c>
      <c r="AD12" s="96">
        <f>INDEX(ELC_TechsR_DHC!$C$3:$AM$138,MATCH($AK12,ELC_TechsR_DHC!$B$3:$B$138,0),MATCH(AD$9,ELC_TechsR_DHC!$C$1:$AM$1,0))</f>
        <v>1</v>
      </c>
      <c r="AE12" s="96">
        <f>INDEX(ELC_TechsR_DHC!$C$3:$AM$138,MATCH($AK12,ELC_TechsR_DHC!$B$3:$B$138,0),MATCH(AE$9,ELC_TechsR_DHC!$C$1:$AM$1,0))</f>
        <v>270</v>
      </c>
      <c r="AF12" s="96">
        <f>INDEX(ELC_TechsR_DHC!$C$3:$AM$138,MATCH($AK12,ELC_TechsR_DHC!$B$3:$B$138,0),MATCH(AF$9,ELC_TechsR_DHC!$C$1:$AM$1,0))</f>
        <v>0</v>
      </c>
      <c r="AG12" s="96"/>
      <c r="AI12" s="68" t="s">
        <v>340</v>
      </c>
      <c r="AK12" s="236" t="str">
        <f>AK11</f>
        <v>ECEXNGADHCN1</v>
      </c>
    </row>
    <row r="13" spans="1:40" s="68" customFormat="1" ht="12.75" customHeight="1">
      <c r="B13" s="92" t="str">
        <f>"ET"&amp;RIGHT(E13,3)&amp;RIGHT(C13,3)&amp;LEFT(C13,2)&amp;"1E"</f>
        <v>ETNGACPPSh1E</v>
      </c>
      <c r="C13" s="92" t="s">
        <v>295</v>
      </c>
      <c r="D13" s="92" t="s">
        <v>739</v>
      </c>
      <c r="E13" s="93" t="s">
        <v>147</v>
      </c>
      <c r="F13" s="93" t="s">
        <v>28</v>
      </c>
      <c r="G13" s="93" t="s">
        <v>570</v>
      </c>
      <c r="H13" s="95">
        <f>INDEX(ELC_TechsR_DHC!$C$3:$AM$138,MATCH($AK13,ELC_TechsR_DHC!$B$3:$B$138,0),MATCH(H$7,ELC_TechsR_DHC!$C$2:$AM$2,0))</f>
        <v>0.55000000000000004</v>
      </c>
      <c r="I13" s="113"/>
      <c r="J13" s="94"/>
      <c r="K13" s="92">
        <f>SUMIFS('PP List'!M$9:M$129,'PP List'!$J$9:$J$129,Tech!$C13,'PP List'!$F$9:$F$129,Tech!$D13)</f>
        <v>400</v>
      </c>
      <c r="L13" s="92">
        <f>SUMIFS('PP List'!N$9:N$129,'PP List'!$J$9:$J$129,Tech!$C13,'PP List'!$F$9:$F$129,Tech!$D13)</f>
        <v>400</v>
      </c>
      <c r="M13" s="92">
        <f>SUMIFS('PP List'!O$9:O$129,'PP List'!$J$9:$J$129,Tech!$C13,'PP List'!$F$9:$F$129,Tech!$D13)</f>
        <v>400</v>
      </c>
      <c r="N13" s="92">
        <f>SUMIFS('PP List'!P$9:P$129,'PP List'!$J$9:$J$129,Tech!$C13,'PP List'!$F$9:$F$129,Tech!$D13)</f>
        <v>400</v>
      </c>
      <c r="O13" s="92">
        <f>SUMIFS('PP List'!Q$9:Q$129,'PP List'!$J$9:$J$129,Tech!$C13,'PP List'!$F$9:$F$129,Tech!$D13)</f>
        <v>400</v>
      </c>
      <c r="P13" s="92">
        <f>SUMIFS('PP List'!R$9:R$129,'PP List'!$J$9:$J$129,Tech!$C13,'PP List'!$F$9:$F$129,Tech!$D13)</f>
        <v>0</v>
      </c>
      <c r="Q13" s="92">
        <f>SUMIFS('PP List'!S$9:S$129,'PP List'!$J$9:$J$129,Tech!$C13,'PP List'!$F$9:$F$129,Tech!$D13)</f>
        <v>0</v>
      </c>
      <c r="R13" s="92">
        <f>SUMIFS('PP List'!T$9:T$129,'PP List'!$J$9:$J$129,Tech!$C13,'PP List'!$F$9:$F$129,Tech!$D13)</f>
        <v>0</v>
      </c>
      <c r="S13" s="92">
        <f>SUMIFS('PP List'!W$9:W$129,'PP List'!$J$9:$J$129,Tech!$C13,'PP List'!$F$9:$F$129,Tech!$D13)</f>
        <v>0</v>
      </c>
      <c r="T13" s="230">
        <f>AVERAGEIFS('PP List'!$H$9:$H$129,'PP List'!$J$9:$J$129,Tech!$C13)</f>
        <v>2002</v>
      </c>
      <c r="U13" s="96">
        <f t="shared" si="0"/>
        <v>0.9</v>
      </c>
      <c r="V13" s="96">
        <f t="shared" si="0"/>
        <v>0.03</v>
      </c>
      <c r="W13" s="96">
        <f t="shared" si="0"/>
        <v>1.25</v>
      </c>
      <c r="X13" s="97">
        <f t="shared" si="0"/>
        <v>3.1536000000000002E-2</v>
      </c>
      <c r="Y13" s="96">
        <f t="shared" si="0"/>
        <v>0.7</v>
      </c>
      <c r="Z13" s="96"/>
      <c r="AA13" s="96">
        <f t="shared" si="0"/>
        <v>1</v>
      </c>
      <c r="AB13" s="96">
        <f>INDEX(ELC_TechsR_DHC!$C$3:$AM$138,MATCH($AK13,ELC_TechsR_DHC!$B$3:$B$138,0),MATCH(AB$9,ELC_TechsR_DHC!$C$1:$AM$1,0))</f>
        <v>20</v>
      </c>
      <c r="AC13" s="96">
        <f>INDEX(ELC_TechsR_DHC!$C$3:$AM$138,MATCH($AK13,ELC_TechsR_DHC!$B$3:$B$138,0),MATCH(AC$9,ELC_TechsR_DHC!$C$1:$AM$1,0))/25</f>
        <v>0.06</v>
      </c>
      <c r="AD13" s="96">
        <f>INDEX(ELC_TechsR_DHC!$C$3:$AM$138,MATCH($AK13,ELC_TechsR_DHC!$B$3:$B$138,0),MATCH(AD$9,ELC_TechsR_DHC!$C$1:$AM$1,0))</f>
        <v>1</v>
      </c>
      <c r="AE13" s="96">
        <f>INDEX(ELC_TechsR_DHC!$C$3:$AM$138,MATCH($AK13,ELC_TechsR_DHC!$B$3:$B$138,0),MATCH(AE$9,ELC_TechsR_DHC!$C$1:$AM$1,0))</f>
        <v>270</v>
      </c>
      <c r="AF13" s="96">
        <f>INDEX(ELC_TechsR_DHC!$C$3:$AM$138,MATCH($AK13,ELC_TechsR_DHC!$B$3:$B$138,0),MATCH(AF$9,ELC_TechsR_DHC!$C$1:$AM$1,0))</f>
        <v>0</v>
      </c>
      <c r="AG13" s="96"/>
      <c r="AI13" s="68" t="s">
        <v>340</v>
      </c>
      <c r="AK13" s="236" t="str">
        <f>AK12</f>
        <v>ECEXNGADHCN1</v>
      </c>
    </row>
    <row r="14" spans="1:40" s="68" customFormat="1" ht="12.75" customHeight="1">
      <c r="B14" s="92" t="str">
        <f>"ET"&amp;RIGHT(E14,3)&amp;RIGHT(C14,3)&amp;LEFT(C14,2)&amp;"2E"</f>
        <v>ETNGACPPSh2E</v>
      </c>
      <c r="C14" s="92" t="s">
        <v>294</v>
      </c>
      <c r="D14" s="92" t="s">
        <v>739</v>
      </c>
      <c r="E14" s="93" t="s">
        <v>147</v>
      </c>
      <c r="F14" s="93" t="s">
        <v>28</v>
      </c>
      <c r="G14" s="93" t="s">
        <v>570</v>
      </c>
      <c r="H14" s="95">
        <f>INDEX(ELC_TechsR_DHC!$C$3:$AM$138,MATCH($AK14,ELC_TechsR_DHC!$B$3:$B$138,0),MATCH(H$7,ELC_TechsR_DHC!$C$2:$AM$2,0))</f>
        <v>0.55000000000000004</v>
      </c>
      <c r="I14" s="113"/>
      <c r="J14" s="94"/>
      <c r="K14" s="92">
        <f>SUMIFS('PP List'!M$9:M$129,'PP List'!$J$9:$J$129,Tech!$C14,'PP List'!$F$9:$F$129,Tech!$D14)</f>
        <v>0</v>
      </c>
      <c r="L14" s="92">
        <f>SUMIFS('PP List'!N$9:N$129,'PP List'!$J$9:$J$129,Tech!$C14,'PP List'!$F$9:$F$129,Tech!$D14)</f>
        <v>0</v>
      </c>
      <c r="M14" s="92">
        <f>SUMIFS('PP List'!O$9:O$129,'PP List'!$J$9:$J$129,Tech!$C14,'PP List'!$F$9:$F$129,Tech!$D14)</f>
        <v>409</v>
      </c>
      <c r="N14" s="92">
        <f>SUMIFS('PP List'!P$9:P$129,'PP List'!$J$9:$J$129,Tech!$C14,'PP List'!$F$9:$F$129,Tech!$D14)</f>
        <v>409</v>
      </c>
      <c r="O14" s="92">
        <f>SUMIFS('PP List'!Q$9:Q$129,'PP List'!$J$9:$J$129,Tech!$C14,'PP List'!$F$9:$F$129,Tech!$D14)</f>
        <v>409</v>
      </c>
      <c r="P14" s="92">
        <f>SUMIFS('PP List'!R$9:R$129,'PP List'!$J$9:$J$129,Tech!$C14,'PP List'!$F$9:$F$129,Tech!$D14)</f>
        <v>409</v>
      </c>
      <c r="Q14" s="92">
        <f>SUMIFS('PP List'!S$9:S$129,'PP List'!$J$9:$J$129,Tech!$C14,'PP List'!$F$9:$F$129,Tech!$D14)</f>
        <v>409</v>
      </c>
      <c r="R14" s="92">
        <f>SUMIFS('PP List'!T$9:T$129,'PP List'!$J$9:$J$129,Tech!$C14,'PP List'!$F$9:$F$129,Tech!$D14)</f>
        <v>409</v>
      </c>
      <c r="S14" s="92">
        <f>SUMIFS('PP List'!W$9:W$129,'PP List'!$J$9:$J$129,Tech!$C14,'PP List'!$F$9:$F$129,Tech!$D14)</f>
        <v>0</v>
      </c>
      <c r="T14" s="230">
        <f>AVERAGEIFS('PP List'!$H$9:$H$129,'PP List'!$J$9:$J$129,Tech!$C14)</f>
        <v>2019</v>
      </c>
      <c r="U14" s="96">
        <f t="shared" si="0"/>
        <v>0.9</v>
      </c>
      <c r="V14" s="96">
        <f t="shared" si="0"/>
        <v>0.03</v>
      </c>
      <c r="W14" s="96">
        <f t="shared" si="0"/>
        <v>1.25</v>
      </c>
      <c r="X14" s="97">
        <f t="shared" si="0"/>
        <v>3.1536000000000002E-2</v>
      </c>
      <c r="Y14" s="96">
        <f t="shared" si="0"/>
        <v>0.7</v>
      </c>
      <c r="Z14" s="96"/>
      <c r="AA14" s="96">
        <f t="shared" si="0"/>
        <v>1</v>
      </c>
      <c r="AB14" s="96">
        <f>INDEX(ELC_TechsR_DHC!$C$3:$AM$138,MATCH($AK14,ELC_TechsR_DHC!$B$3:$B$138,0),MATCH(AB$9,ELC_TechsR_DHC!$C$1:$AM$1,0))</f>
        <v>20</v>
      </c>
      <c r="AC14" s="96">
        <f>INDEX(ELC_TechsR_DHC!$C$3:$AM$138,MATCH($AK14,ELC_TechsR_DHC!$B$3:$B$138,0),MATCH(AC$9,ELC_TechsR_DHC!$C$1:$AM$1,0))/25</f>
        <v>0.06</v>
      </c>
      <c r="AD14" s="96">
        <f>INDEX(ELC_TechsR_DHC!$C$3:$AM$138,MATCH($AK14,ELC_TechsR_DHC!$B$3:$B$138,0),MATCH(AD$9,ELC_TechsR_DHC!$C$1:$AM$1,0))</f>
        <v>1</v>
      </c>
      <c r="AE14" s="96">
        <f>INDEX(ELC_TechsR_DHC!$C$3:$AM$138,MATCH($AK14,ELC_TechsR_DHC!$B$3:$B$138,0),MATCH(AE$9,ELC_TechsR_DHC!$C$1:$AM$1,0))</f>
        <v>270</v>
      </c>
      <c r="AF14" s="96">
        <f>INDEX(ELC_TechsR_DHC!$C$3:$AM$138,MATCH($AK14,ELC_TechsR_DHC!$B$3:$B$138,0),MATCH(AF$9,ELC_TechsR_DHC!$C$1:$AM$1,0))</f>
        <v>0</v>
      </c>
      <c r="AG14" s="96"/>
      <c r="AI14" s="68" t="s">
        <v>340</v>
      </c>
      <c r="AK14" s="236" t="str">
        <f>AK13</f>
        <v>ECEXNGADHCN1</v>
      </c>
    </row>
    <row r="15" spans="1:40" s="68" customFormat="1" ht="12.75" customHeight="1">
      <c r="B15" s="92" t="str">
        <f>"EC"&amp;RIGHT(E15,3)&amp;RIGHT(C15,3)&amp;LEFT(C15,2)&amp;"1E"</f>
        <v>ECNGACHPBa1E</v>
      </c>
      <c r="C15" s="92" t="s">
        <v>293</v>
      </c>
      <c r="D15" s="92" t="s">
        <v>739</v>
      </c>
      <c r="E15" s="93" t="s">
        <v>147</v>
      </c>
      <c r="F15" s="93" t="s">
        <v>28</v>
      </c>
      <c r="G15" s="93" t="s">
        <v>570</v>
      </c>
      <c r="H15" s="95" t="e">
        <f>'2.10'!S19/'2.10'!P19*-1</f>
        <v>#VALUE!</v>
      </c>
      <c r="I15" s="95">
        <f>ROUNDUP('2.10'!R19/1000/X15/K15,1)</f>
        <v>0.1</v>
      </c>
      <c r="J15" s="94"/>
      <c r="K15" s="92">
        <f>SUMIFS('PP List'!M$9:M$129,'PP List'!$J$9:$J$129,Tech!$C15,'PP List'!$F$9:$F$129,Tech!$D15)</f>
        <v>107</v>
      </c>
      <c r="L15" s="92">
        <f>SUMIFS('PP List'!N$9:N$129,'PP List'!$J$9:$J$129,Tech!$C15,'PP List'!$F$9:$F$129,Tech!$D15)</f>
        <v>107</v>
      </c>
      <c r="M15" s="92">
        <f>SUMIFS('PP List'!O$9:O$129,'PP List'!$J$9:$J$129,Tech!$C15,'PP List'!$F$9:$F$129,Tech!$D15)</f>
        <v>107</v>
      </c>
      <c r="N15" s="92">
        <f>SUMIFS('PP List'!P$9:P$129,'PP List'!$J$9:$J$129,Tech!$C15,'PP List'!$F$9:$F$129,Tech!$D15)</f>
        <v>107</v>
      </c>
      <c r="O15" s="92">
        <f>SUMIFS('PP List'!Q$9:Q$129,'PP List'!$J$9:$J$129,Tech!$C15,'PP List'!$F$9:$F$129,Tech!$D15)</f>
        <v>107</v>
      </c>
      <c r="P15" s="92">
        <f>SUMIFS('PP List'!R$9:R$129,'PP List'!$J$9:$J$129,Tech!$C15,'PP List'!$F$9:$F$129,Tech!$D15)</f>
        <v>0</v>
      </c>
      <c r="Q15" s="92">
        <f>SUMIFS('PP List'!S$9:S$129,'PP List'!$J$9:$J$129,Tech!$C15,'PP List'!$F$9:$F$129,Tech!$D15)</f>
        <v>0</v>
      </c>
      <c r="R15" s="92">
        <f>SUMIFS('PP List'!T$9:T$129,'PP List'!$J$9:$J$129,Tech!$C15,'PP List'!$F$9:$F$129,Tech!$D15)</f>
        <v>0</v>
      </c>
      <c r="S15" s="92">
        <f>SUMIFS('PP List'!W$9:W$129,'PP List'!$J$9:$J$129,Tech!$C15,'PP List'!$F$9:$F$129,Tech!$D15)</f>
        <v>0</v>
      </c>
      <c r="T15" s="230">
        <f>AVERAGEIFS('PP List'!$H$9:$H$129,'PP List'!$J$9:$J$129,Tech!$C15)</f>
        <v>2001</v>
      </c>
      <c r="U15" s="96">
        <f>ELC_TechsR_DHC!N11/7.45</f>
        <v>0</v>
      </c>
      <c r="V15" s="96">
        <f>ELC_TechsR_DHC!O11/7.45</f>
        <v>0.75</v>
      </c>
      <c r="W15" s="96">
        <f>ELC_TechsR_DHC!P11/7.45</f>
        <v>1.9999999999999997E-2</v>
      </c>
      <c r="X15" s="97">
        <f>ELC_TechsR_DHC!Q11</f>
        <v>11.3819444444444</v>
      </c>
      <c r="Y15" s="96"/>
      <c r="Z15" s="96">
        <v>0.95</v>
      </c>
      <c r="AA15" s="96">
        <f>ELC_TechsR_DHC!S11</f>
        <v>0.98</v>
      </c>
      <c r="AB15" s="96">
        <f>INDEX(ELC_TechsR_DHC!$C$3:$AM$138,MATCH($AK15,ELC_TechsR_DHC!$B$3:$B$138,0),MATCH(AB$9,ELC_TechsR_DHC!$C$1:$AM$1,0))</f>
        <v>20</v>
      </c>
      <c r="AC15" s="96">
        <f>INDEX(ELC_TechsR_DHC!$C$3:$AM$138,MATCH($AK15,ELC_TechsR_DHC!$B$3:$B$138,0),MATCH(AC$9,ELC_TechsR_DHC!$C$1:$AM$1,0))/25</f>
        <v>0.06</v>
      </c>
      <c r="AD15" s="96">
        <f>INDEX(ELC_TechsR_DHC!$C$3:$AM$138,MATCH($AK15,ELC_TechsR_DHC!$B$3:$B$138,0),MATCH(AD$9,ELC_TechsR_DHC!$C$1:$AM$1,0))</f>
        <v>1</v>
      </c>
      <c r="AE15" s="96">
        <f>INDEX(ELC_TechsR_DHC!$C$3:$AM$138,MATCH($AK15,ELC_TechsR_DHC!$B$3:$B$138,0),MATCH(AE$9,ELC_TechsR_DHC!$C$1:$AM$1,0))</f>
        <v>270</v>
      </c>
      <c r="AF15" s="96">
        <f>INDEX(ELC_TechsR_DHC!$C$3:$AM$138,MATCH($AK15,ELC_TechsR_DHC!$B$3:$B$138,0),MATCH(AF$9,ELC_TechsR_DHC!$C$1:$AM$1,0))</f>
        <v>0</v>
      </c>
      <c r="AG15" s="96"/>
      <c r="AI15" s="68" t="s">
        <v>340</v>
      </c>
      <c r="AK15" s="236" t="s">
        <v>435</v>
      </c>
    </row>
    <row r="16" spans="1:40" s="68" customFormat="1" ht="12.75" customHeight="1">
      <c r="B16" s="92"/>
      <c r="C16" s="92"/>
      <c r="D16" s="92"/>
      <c r="E16" s="93"/>
      <c r="F16" s="93" t="s">
        <v>32</v>
      </c>
      <c r="G16" s="93"/>
      <c r="H16" s="94"/>
      <c r="I16" s="113"/>
      <c r="J16" s="94"/>
      <c r="K16" s="92"/>
      <c r="L16" s="92"/>
      <c r="M16" s="92"/>
      <c r="N16" s="92"/>
      <c r="O16" s="92"/>
      <c r="P16" s="92"/>
      <c r="Q16" s="92"/>
      <c r="R16" s="92"/>
      <c r="S16" s="92"/>
      <c r="T16" s="230"/>
      <c r="U16" s="96"/>
      <c r="V16" s="95"/>
      <c r="W16" s="95"/>
      <c r="X16" s="97"/>
      <c r="Y16" s="95"/>
      <c r="Z16" s="95"/>
      <c r="AA16" s="92"/>
      <c r="AB16" s="92"/>
      <c r="AC16" s="92"/>
      <c r="AD16" s="92"/>
      <c r="AE16" s="92"/>
      <c r="AF16" s="92"/>
      <c r="AG16" s="92"/>
    </row>
    <row r="17" spans="2:37" s="68" customFormat="1" ht="12.75" customHeight="1">
      <c r="B17" s="92" t="str">
        <f>"ET"&amp;RIGHT(E17,3)&amp;RIGHT(C17,3)&amp;LEFT(C17,2)&amp;"1E"</f>
        <v>ETNGATPPBa1E</v>
      </c>
      <c r="C17" s="92" t="s">
        <v>583</v>
      </c>
      <c r="D17" s="92" t="s">
        <v>739</v>
      </c>
      <c r="E17" s="93" t="s">
        <v>147</v>
      </c>
      <c r="F17" s="93" t="s">
        <v>28</v>
      </c>
      <c r="G17" s="93" t="s">
        <v>570</v>
      </c>
      <c r="H17" s="95">
        <f>INDEX(ELC_TechsR_ELC!$C$3:$AM$138,MATCH($AK17,ELC_TechsR_ELC!$B$3:$B$138,0),MATCH(H$7,ELC_TechsR_ELC!$C$2:$AM$2,0))</f>
        <v>0.39</v>
      </c>
      <c r="I17" s="113"/>
      <c r="J17" s="94"/>
      <c r="K17" s="92">
        <f>SUMIFS('PP List'!M$9:M$129,'PP List'!$J$9:$J$129,Tech!$C17,'PP List'!$F$9:$F$129,Tech!$D17)</f>
        <v>403.70000000000005</v>
      </c>
      <c r="L17" s="92">
        <f>SUMIFS('PP List'!N$9:N$129,'PP List'!$J$9:$J$129,Tech!$C17,'PP List'!$F$9:$F$129,Tech!$D17)</f>
        <v>403.70000000000005</v>
      </c>
      <c r="M17" s="92">
        <f>SUMIFS('PP List'!O$9:O$129,'PP List'!$J$9:$J$129,Tech!$C17,'PP List'!$F$9:$F$129,Tech!$D17)</f>
        <v>403.70000000000005</v>
      </c>
      <c r="N17" s="92">
        <f>SUMIFS('PP List'!P$9:P$129,'PP List'!$J$9:$J$129,Tech!$C17,'PP List'!$F$9:$F$129,Tech!$D17)</f>
        <v>403.70000000000005</v>
      </c>
      <c r="O17" s="92">
        <f>SUMIFS('PP List'!Q$9:Q$129,'PP List'!$J$9:$J$129,Tech!$C17,'PP List'!$F$9:$F$129,Tech!$D17)</f>
        <v>403.70000000000005</v>
      </c>
      <c r="P17" s="92">
        <f>SUMIFS('PP List'!R$9:R$129,'PP List'!$J$9:$J$129,Tech!$C17,'PP List'!$F$9:$F$129,Tech!$D17)</f>
        <v>403.70000000000005</v>
      </c>
      <c r="Q17" s="92">
        <f>SUMIFS('PP List'!S$9:S$129,'PP List'!$J$9:$J$129,Tech!$C17,'PP List'!$F$9:$F$129,Tech!$D17)</f>
        <v>0</v>
      </c>
      <c r="R17" s="92">
        <f>SUMIFS('PP List'!T$9:T$129,'PP List'!$J$9:$J$129,Tech!$C17,'PP List'!$F$9:$F$129,Tech!$D17)</f>
        <v>0</v>
      </c>
      <c r="S17" s="92">
        <f>SUMIFS('PP List'!W$9:W$129,'PP List'!$J$9:$J$129,Tech!$C17,'PP List'!$F$9:$F$129,Tech!$D17)</f>
        <v>0</v>
      </c>
      <c r="T17" s="230">
        <f>AVERAGEIFS('PP List'!$H$9:$H$129,'PP List'!$J$9:$J$129,Tech!$C17)</f>
        <v>2007.5</v>
      </c>
      <c r="U17" s="96">
        <f>INDEX(ELC_TechsR_ELC!$C$3:$AM$138,MATCH($AK17,ELC_TechsR_ELC!$B$3:$B$138,0),MATCH(U$7,ELC_TechsR_ELC!$C$2:$AM$2,0))/7.45</f>
        <v>0.46800000000000003</v>
      </c>
      <c r="V17" s="96">
        <f>INDEX(ELC_TechsR_ELC!$C$3:$AM$138,MATCH($AK17,ELC_TechsR_ELC!$B$3:$B$138,0),MATCH(V$7,ELC_TechsR_ELC!$C$2:$AM$2,0))/7.45</f>
        <v>8.0680000000000005E-3</v>
      </c>
      <c r="W17" s="96">
        <f>INDEX(ELC_TechsR_ELC!$C$3:$AM$138,MATCH($AK17,ELC_TechsR_ELC!$B$3:$B$138,0),MATCH(W$7,ELC_TechsR_ELC!$C$2:$AM$2,0))/7.45</f>
        <v>1.25</v>
      </c>
      <c r="X17" s="97">
        <f>INDEX(ELC_TechsR_ELC!$C$3:$AM$138,MATCH($AK17,ELC_TechsR_ELC!$B$3:$B$138,0),MATCH(X$7,ELC_TechsR_ELC!$C$2:$AM$2,0))</f>
        <v>3.1536000000000002E-2</v>
      </c>
      <c r="Y17" s="96">
        <v>0.7</v>
      </c>
      <c r="Z17" s="96"/>
      <c r="AA17" s="96">
        <f>INDEX(ELC_TechsR_ELC!$C$3:$AM$138,MATCH($AK17,ELC_TechsR_ELC!$B$3:$B$138,0),MATCH(AA$7,ELC_TechsR_ELC!$C$2:$AM$2,0))</f>
        <v>1</v>
      </c>
      <c r="AB17" s="96">
        <f>INDEX(ELC_TechsR_ELC!$C$3:$AM$138,MATCH($AK17,ELC_TechsR_ELC!$B$3:$B$138,0),MATCH(AB$9,ELC_TechsR_ELC!$C$1:$AM$1,0))</f>
        <v>48</v>
      </c>
      <c r="AC17" s="96">
        <f>INDEX(ELC_TechsR_ELC!$C$3:$AM$138,MATCH($AK17,ELC_TechsR_ELC!$B$3:$B$138,0),MATCH(AC$9,ELC_TechsR_ELC!$C$1:$AM$1,0))/25</f>
        <v>6.8000000000000005E-2</v>
      </c>
      <c r="AD17" s="96">
        <f>INDEX(ELC_TechsR_ELC!$C$3:$AM$138,MATCH($AK17,ELC_TechsR_ELC!$B$3:$B$138,0),MATCH(AD$9,ELC_TechsR_ELC!$C$1:$AM$1,0))</f>
        <v>1</v>
      </c>
      <c r="AE17" s="96">
        <f>INDEX(ELC_TechsR_ELC!$C$3:$AM$138,MATCH($AK17,ELC_TechsR_ELC!$B$3:$B$138,0),MATCH(AE$9,ELC_TechsR_ELC!$C$1:$AM$1,0))</f>
        <v>0.43</v>
      </c>
      <c r="AF17" s="96">
        <f>INDEX(ELC_TechsR_ELC!$C$3:$AM$138,MATCH($AK17,ELC_TechsR_ELC!$B$3:$B$138,0),MATCH(AF$9,ELC_TechsR_ELC!$C$1:$AM$1,0))</f>
        <v>0.1</v>
      </c>
      <c r="AG17" s="92"/>
      <c r="AI17" s="68" t="s">
        <v>340</v>
      </c>
      <c r="AK17" s="237" t="str">
        <f>ELC_TechsR_ELC!B54</f>
        <v>ETCDNGAELCN2</v>
      </c>
    </row>
    <row r="18" spans="2:37" s="68" customFormat="1" ht="12.75" customHeight="1">
      <c r="B18" s="92" t="str">
        <f>"ET"&amp;RIGHT(E18,3)&amp;RIGHT(C18,3)&amp;LEFT(C18,2)&amp;"1E"</f>
        <v>ETNGATPPOt1E</v>
      </c>
      <c r="C18" s="92" t="s">
        <v>584</v>
      </c>
      <c r="D18" s="92" t="s">
        <v>739</v>
      </c>
      <c r="E18" s="93" t="s">
        <v>147</v>
      </c>
      <c r="F18" s="93" t="s">
        <v>28</v>
      </c>
      <c r="G18" s="93" t="s">
        <v>570</v>
      </c>
      <c r="H18" s="96">
        <f>INDEX(ELC_TechsR_ELC!$C$3:$AM$138,MATCH($AK18,ELC_TechsR_ELC!$B$3:$B$138,0),MATCH(H$7,ELC_TechsR_ELC!$C$2:$AM$2,0))</f>
        <v>0.46</v>
      </c>
      <c r="I18" s="113"/>
      <c r="J18" s="94"/>
      <c r="K18" s="92">
        <f>SUMIFS('PP List'!M$9:M$129,'PP List'!$J$9:$J$129,Tech!$C18,'PP List'!$F$9:$F$129,Tech!$D18)</f>
        <v>452.4</v>
      </c>
      <c r="L18" s="92">
        <f>SUMIFS('PP List'!N$9:N$129,'PP List'!$J$9:$J$129,Tech!$C18,'PP List'!$F$9:$F$129,Tech!$D18)</f>
        <v>452.4</v>
      </c>
      <c r="M18" s="92">
        <f>SUMIFS('PP List'!O$9:O$129,'PP List'!$J$9:$J$129,Tech!$C18,'PP List'!$F$9:$F$129,Tech!$D18)</f>
        <v>468.9</v>
      </c>
      <c r="N18" s="92">
        <f>SUMIFS('PP List'!P$9:P$129,'PP List'!$J$9:$J$129,Tech!$C18,'PP List'!$F$9:$F$129,Tech!$D18)</f>
        <v>468.9</v>
      </c>
      <c r="O18" s="92">
        <f>SUMIFS('PP List'!Q$9:Q$129,'PP List'!$J$9:$J$129,Tech!$C18,'PP List'!$F$9:$F$129,Tech!$D18)</f>
        <v>468.9</v>
      </c>
      <c r="P18" s="92">
        <f>SUMIFS('PP List'!R$9:R$129,'PP List'!$J$9:$J$129,Tech!$C18,'PP List'!$F$9:$F$129,Tech!$D18)</f>
        <v>468.9</v>
      </c>
      <c r="Q18" s="92">
        <f>SUMIFS('PP List'!S$9:S$129,'PP List'!$J$9:$J$129,Tech!$C18,'PP List'!$F$9:$F$129,Tech!$D18)</f>
        <v>16.5</v>
      </c>
      <c r="R18" s="92">
        <f>SUMIFS('PP List'!T$9:T$129,'PP List'!$J$9:$J$129,Tech!$C18,'PP List'!$F$9:$F$129,Tech!$D18)</f>
        <v>16.5</v>
      </c>
      <c r="S18" s="92">
        <f>SUMIFS('PP List'!W$9:W$129,'PP List'!$J$9:$J$129,Tech!$C18,'PP List'!$F$9:$F$129,Tech!$D18)</f>
        <v>0</v>
      </c>
      <c r="T18" s="230">
        <f>AVERAGEIFS('PP List'!$H$9:$H$129,'PP List'!$J$9:$J$129,Tech!$C18)</f>
        <v>2008.5</v>
      </c>
      <c r="U18" s="96">
        <f>INDEX(ELC_TechsR_ELC!$C$3:$AM$138,MATCH($AK18,ELC_TechsR_ELC!$B$3:$B$138,0),MATCH(U$7,ELC_TechsR_ELC!$C$2:$AM$2,0))/7.45</f>
        <v>0.51</v>
      </c>
      <c r="V18" s="96">
        <f>INDEX(ELC_TechsR_ELC!$C$3:$AM$138,MATCH($AK18,ELC_TechsR_ELC!$B$3:$B$138,0),MATCH(V$7,ELC_TechsR_ELC!$C$2:$AM$2,0))/7.45</f>
        <v>6.5000000000000006E-3</v>
      </c>
      <c r="W18" s="96">
        <f>INDEX(ELC_TechsR_ELC!$C$3:$AM$138,MATCH($AK18,ELC_TechsR_ELC!$B$3:$B$138,0),MATCH(W$7,ELC_TechsR_ELC!$C$2:$AM$2,0))/7.45</f>
        <v>1.6666666666666712</v>
      </c>
      <c r="X18" s="97">
        <f>INDEX(ELC_TechsR_ELC!$C$3:$AM$138,MATCH($AK18,ELC_TechsR_ELC!$B$3:$B$138,0),MATCH(X$7,ELC_TechsR_ELC!$C$2:$AM$2,0))</f>
        <v>3.1536000000000002E-2</v>
      </c>
      <c r="Y18" s="96">
        <v>0.7</v>
      </c>
      <c r="Z18" s="96"/>
      <c r="AA18" s="96">
        <f>INDEX(ELC_TechsR_ELC!$C$3:$AM$138,MATCH($AK18,ELC_TechsR_ELC!$B$3:$B$138,0),MATCH(AA$7,ELC_TechsR_ELC!$C$2:$AM$2,0))</f>
        <v>1</v>
      </c>
      <c r="AB18" s="96">
        <f>INDEX(ELC_TechsR_ELC!$C$3:$AM$138,MATCH($AK18,ELC_TechsR_ELC!$B$3:$B$138,0),MATCH(AB$9,ELC_TechsR_ELC!$C$1:$AM$1,0))</f>
        <v>75</v>
      </c>
      <c r="AC18" s="96">
        <f>INDEX(ELC_TechsR_ELC!$C$3:$AM$138,MATCH($AK18,ELC_TechsR_ELC!$B$3:$B$138,0),MATCH(AC$9,ELC_TechsR_ELC!$C$1:$AM$1,0))/25</f>
        <v>12.6</v>
      </c>
      <c r="AD18" s="96">
        <f>INDEX(ELC_TechsR_ELC!$C$3:$AM$138,MATCH($AK18,ELC_TechsR_ELC!$B$3:$B$138,0),MATCH(AD$9,ELC_TechsR_ELC!$C$1:$AM$1,0))</f>
        <v>0.6</v>
      </c>
      <c r="AE18" s="96">
        <f>INDEX(ELC_TechsR_ELC!$C$3:$AM$138,MATCH($AK18,ELC_TechsR_ELC!$B$3:$B$138,0),MATCH(AE$9,ELC_TechsR_ELC!$C$1:$AM$1,0))</f>
        <v>0</v>
      </c>
      <c r="AF18" s="96">
        <f>INDEX(ELC_TechsR_ELC!$C$3:$AM$138,MATCH($AK18,ELC_TechsR_ELC!$B$3:$B$138,0),MATCH(AF$9,ELC_TechsR_ELC!$C$1:$AM$1,0))</f>
        <v>0.76</v>
      </c>
      <c r="AG18" s="92"/>
      <c r="AI18" s="68" t="s">
        <v>340</v>
      </c>
      <c r="AK18" s="237" t="str">
        <f>ELC_TechsR_ELC!B46</f>
        <v>ETCDNGAELCN1</v>
      </c>
    </row>
    <row r="19" spans="2:37" s="68" customFormat="1" ht="12.75" customHeight="1">
      <c r="B19" s="92" t="str">
        <f t="shared" ref="B19:B24" si="1">"ER"&amp;RIGHT(E19,3)&amp;RIGHT(C19,3)&amp;LEFT(C19,2)&amp;"1E"</f>
        <v>ERHYDHPPMi1E</v>
      </c>
      <c r="C19" s="92" t="s">
        <v>591</v>
      </c>
      <c r="D19" s="92" t="s">
        <v>739</v>
      </c>
      <c r="E19" s="93" t="s">
        <v>121</v>
      </c>
      <c r="F19" s="93" t="s">
        <v>28</v>
      </c>
      <c r="G19" s="93" t="s">
        <v>570</v>
      </c>
      <c r="H19" s="94">
        <v>1</v>
      </c>
      <c r="I19" s="113"/>
      <c r="J19" s="94"/>
      <c r="K19" s="92">
        <f>SUMIFS('PP List'!M$9:M$129,'PP List'!$J$9:$J$129,Tech!$C19,'PP List'!$F$9:$F$129,Tech!$D19)</f>
        <v>424.6</v>
      </c>
      <c r="L19" s="92">
        <f>SUMIFS('PP List'!N$9:N$129,'PP List'!$J$9:$J$129,Tech!$C19,'PP List'!$F$9:$F$129,Tech!$D19)</f>
        <v>424.6</v>
      </c>
      <c r="M19" s="92">
        <f>SUMIFS('PP List'!O$9:O$129,'PP List'!$J$9:$J$129,Tech!$C19,'PP List'!$F$9:$F$129,Tech!$D19)</f>
        <v>424.6</v>
      </c>
      <c r="N19" s="92">
        <f>SUMIFS('PP List'!P$9:P$129,'PP List'!$J$9:$J$129,Tech!$C19,'PP List'!$F$9:$F$129,Tech!$D19)</f>
        <v>424.6</v>
      </c>
      <c r="O19" s="92">
        <f>SUMIFS('PP List'!Q$9:Q$129,'PP List'!$J$9:$J$129,Tech!$C19,'PP List'!$F$9:$F$129,Tech!$D19)</f>
        <v>424.6</v>
      </c>
      <c r="P19" s="92">
        <f>SUMIFS('PP List'!R$9:R$129,'PP List'!$J$9:$J$129,Tech!$C19,'PP List'!$F$9:$F$129,Tech!$D19)</f>
        <v>424.6</v>
      </c>
      <c r="Q19" s="92">
        <f>SUMIFS('PP List'!S$9:S$129,'PP List'!$J$9:$J$129,Tech!$C19,'PP List'!$F$9:$F$129,Tech!$D19)</f>
        <v>424.6</v>
      </c>
      <c r="R19" s="92">
        <f>SUMIFS('PP List'!T$9:T$129,'PP List'!$J$9:$J$129,Tech!$C19,'PP List'!$F$9:$F$129,Tech!$D19)</f>
        <v>424.6</v>
      </c>
      <c r="S19" s="92">
        <f>SUMIFS('PP List'!W$9:W$129,'PP List'!$J$9:$J$129,Tech!$C19,'PP List'!$F$9:$F$129,Tech!$D19)</f>
        <v>0</v>
      </c>
      <c r="T19" s="230">
        <f>AVERAGEIFS('PP List'!$H$9:$H$129,'PP List'!$J$9:$J$129,Tech!$C19)</f>
        <v>1955</v>
      </c>
      <c r="U19" s="96">
        <f>11.6581729796815/7.45</f>
        <v>1.5648554335142955</v>
      </c>
      <c r="V19" s="96">
        <f>11.6581729796815/7.45</f>
        <v>1.5648554335142955</v>
      </c>
      <c r="W19" s="96">
        <f>11.6581729796815/7.45</f>
        <v>1.5648554335142955</v>
      </c>
      <c r="X19" s="97">
        <v>3.1536000000000002E-2</v>
      </c>
      <c r="Y19" s="97">
        <f>ROUND(('5.4'!$E$36*1000)/('5.3'!$E$34*8760),2)</f>
        <v>0.18</v>
      </c>
      <c r="Z19" s="95"/>
      <c r="AA19" s="92">
        <v>1</v>
      </c>
      <c r="AB19" s="92"/>
      <c r="AC19" s="92"/>
      <c r="AD19" s="92"/>
      <c r="AE19" s="92"/>
      <c r="AF19" s="92"/>
      <c r="AG19" s="92"/>
      <c r="AI19" s="68" t="s">
        <v>339</v>
      </c>
      <c r="AK19" s="65"/>
    </row>
    <row r="20" spans="2:37" s="68" customFormat="1" ht="12.75" customHeight="1">
      <c r="B20" s="92" t="str">
        <f t="shared" si="1"/>
        <v>ERHYDHPPSh1E</v>
      </c>
      <c r="C20" s="92" t="s">
        <v>592</v>
      </c>
      <c r="D20" s="92" t="s">
        <v>739</v>
      </c>
      <c r="E20" s="93" t="s">
        <v>121</v>
      </c>
      <c r="F20" s="93" t="s">
        <v>28</v>
      </c>
      <c r="G20" s="93" t="s">
        <v>570</v>
      </c>
      <c r="H20" s="94">
        <v>1</v>
      </c>
      <c r="I20" s="113"/>
      <c r="J20" s="94"/>
      <c r="K20" s="92">
        <f>SUMIFS('PP List'!M$9:M$129,'PP List'!$J$9:$J$129,Tech!$C20,'PP List'!$F$9:$F$129,Tech!$D20)</f>
        <v>380</v>
      </c>
      <c r="L20" s="92">
        <f>SUMIFS('PP List'!N$9:N$129,'PP List'!$J$9:$J$129,Tech!$C20,'PP List'!$F$9:$F$129,Tech!$D20)</f>
        <v>380</v>
      </c>
      <c r="M20" s="92">
        <f>SUMIFS('PP List'!O$9:O$129,'PP List'!$J$9:$J$129,Tech!$C20,'PP List'!$F$9:$F$129,Tech!$D20)</f>
        <v>380</v>
      </c>
      <c r="N20" s="92">
        <f>SUMIFS('PP List'!P$9:P$129,'PP List'!$J$9:$J$129,Tech!$C20,'PP List'!$F$9:$F$129,Tech!$D20)</f>
        <v>380</v>
      </c>
      <c r="O20" s="92">
        <f>SUMIFS('PP List'!Q$9:Q$129,'PP List'!$J$9:$J$129,Tech!$C20,'PP List'!$F$9:$F$129,Tech!$D20)</f>
        <v>380</v>
      </c>
      <c r="P20" s="92">
        <f>SUMIFS('PP List'!R$9:R$129,'PP List'!$J$9:$J$129,Tech!$C20,'PP List'!$F$9:$F$129,Tech!$D20)</f>
        <v>380</v>
      </c>
      <c r="Q20" s="92">
        <f>SUMIFS('PP List'!S$9:S$129,'PP List'!$J$9:$J$129,Tech!$C20,'PP List'!$F$9:$F$129,Tech!$D20)</f>
        <v>380</v>
      </c>
      <c r="R20" s="92">
        <f>SUMIFS('PP List'!T$9:T$129,'PP List'!$J$9:$J$129,Tech!$C20,'PP List'!$F$9:$F$129,Tech!$D20)</f>
        <v>380</v>
      </c>
      <c r="S20" s="92">
        <f>SUMIFS('PP List'!W$9:W$129,'PP List'!$J$9:$J$129,Tech!$C20,'PP List'!$F$9:$F$129,Tech!$D20)</f>
        <v>380</v>
      </c>
      <c r="T20" s="230">
        <f>AVERAGEIFS('PP List'!$H$9:$H$129,'PP List'!$J$9:$J$129,Tech!$C20)</f>
        <v>1983</v>
      </c>
      <c r="U20" s="96">
        <f t="shared" ref="U20:W22" si="2">U19</f>
        <v>1.5648554335142955</v>
      </c>
      <c r="V20" s="96">
        <f t="shared" si="2"/>
        <v>1.5648554335142955</v>
      </c>
      <c r="W20" s="96">
        <f t="shared" si="2"/>
        <v>1.5648554335142955</v>
      </c>
      <c r="X20" s="97">
        <v>3.1536000000000002E-2</v>
      </c>
      <c r="Y20" s="97">
        <f>ROUND(('5.4'!$E$36*1000)/('5.3'!$E$34*8760),2)</f>
        <v>0.18</v>
      </c>
      <c r="Z20" s="95"/>
      <c r="AA20" s="92">
        <v>1</v>
      </c>
      <c r="AB20" s="92"/>
      <c r="AC20" s="92"/>
      <c r="AD20" s="92"/>
      <c r="AE20" s="92"/>
      <c r="AF20" s="92"/>
      <c r="AG20" s="92"/>
      <c r="AI20" s="68" t="s">
        <v>339</v>
      </c>
      <c r="AK20" s="65"/>
    </row>
    <row r="21" spans="2:37" s="68" customFormat="1" ht="12.75" customHeight="1">
      <c r="B21" s="92" t="str">
        <f t="shared" si="1"/>
        <v>ERHYDHPPYe1E</v>
      </c>
      <c r="C21" s="92" t="s">
        <v>283</v>
      </c>
      <c r="D21" s="92" t="s">
        <v>739</v>
      </c>
      <c r="E21" s="93" t="s">
        <v>121</v>
      </c>
      <c r="F21" s="93" t="s">
        <v>28</v>
      </c>
      <c r="G21" s="93" t="s">
        <v>570</v>
      </c>
      <c r="H21" s="94">
        <v>1</v>
      </c>
      <c r="I21" s="113"/>
      <c r="J21" s="94"/>
      <c r="K21" s="92">
        <f>SUMIFS('PP List'!M$9:M$129,'PP List'!$J$9:$J$129,Tech!$C21,'PP List'!$F$9:$F$129,Tech!$D21)</f>
        <v>150</v>
      </c>
      <c r="L21" s="92">
        <f>SUMIFS('PP List'!N$9:N$129,'PP List'!$J$9:$J$129,Tech!$C21,'PP List'!$F$9:$F$129,Tech!$D21)</f>
        <v>150</v>
      </c>
      <c r="M21" s="92">
        <f>SUMIFS('PP List'!O$9:O$129,'PP List'!$J$9:$J$129,Tech!$C21,'PP List'!$F$9:$F$129,Tech!$D21)</f>
        <v>150</v>
      </c>
      <c r="N21" s="92">
        <f>SUMIFS('PP List'!P$9:P$129,'PP List'!$J$9:$J$129,Tech!$C21,'PP List'!$F$9:$F$129,Tech!$D21)</f>
        <v>150</v>
      </c>
      <c r="O21" s="92">
        <f>SUMIFS('PP List'!Q$9:Q$129,'PP List'!$J$9:$J$129,Tech!$C21,'PP List'!$F$9:$F$129,Tech!$D21)</f>
        <v>150</v>
      </c>
      <c r="P21" s="92">
        <f>SUMIFS('PP List'!R$9:R$129,'PP List'!$J$9:$J$129,Tech!$C21,'PP List'!$F$9:$F$129,Tech!$D21)</f>
        <v>150</v>
      </c>
      <c r="Q21" s="92">
        <f>SUMIFS('PP List'!S$9:S$129,'PP List'!$J$9:$J$129,Tech!$C21,'PP List'!$F$9:$F$129,Tech!$D21)</f>
        <v>150</v>
      </c>
      <c r="R21" s="92">
        <f>SUMIFS('PP List'!T$9:T$129,'PP List'!$J$9:$J$129,Tech!$C21,'PP List'!$F$9:$F$129,Tech!$D21)</f>
        <v>150</v>
      </c>
      <c r="S21" s="92">
        <f>SUMIFS('PP List'!W$9:W$129,'PP List'!$J$9:$J$129,Tech!$C21,'PP List'!$F$9:$F$129,Tech!$D21)</f>
        <v>150</v>
      </c>
      <c r="T21" s="230">
        <f>AVERAGEIFS('PP List'!$H$9:$H$129,'PP List'!$J$9:$J$129,Tech!$C21)</f>
        <v>2003</v>
      </c>
      <c r="U21" s="96">
        <f t="shared" si="2"/>
        <v>1.5648554335142955</v>
      </c>
      <c r="V21" s="96">
        <f t="shared" si="2"/>
        <v>1.5648554335142955</v>
      </c>
      <c r="W21" s="96">
        <f t="shared" si="2"/>
        <v>1.5648554335142955</v>
      </c>
      <c r="X21" s="97">
        <v>3.1536000000000002E-2</v>
      </c>
      <c r="Y21" s="97">
        <f>ROUND(('5.4'!$E$36*1000)/('5.3'!$E$34*8760),2)</f>
        <v>0.18</v>
      </c>
      <c r="Z21" s="95"/>
      <c r="AA21" s="92">
        <v>1</v>
      </c>
      <c r="AB21" s="92"/>
      <c r="AC21" s="92"/>
      <c r="AD21" s="92"/>
      <c r="AE21" s="92"/>
      <c r="AF21" s="92"/>
      <c r="AG21" s="92"/>
      <c r="AI21" s="68" t="s">
        <v>339</v>
      </c>
      <c r="AK21" s="65"/>
    </row>
    <row r="22" spans="2:37" s="68" customFormat="1" ht="12.75" customHeight="1">
      <c r="B22" s="92" t="str">
        <f t="shared" si="1"/>
        <v>ERHYDHPPOt1E</v>
      </c>
      <c r="C22" s="92" t="s">
        <v>325</v>
      </c>
      <c r="D22" s="92" t="s">
        <v>739</v>
      </c>
      <c r="E22" s="93" t="s">
        <v>121</v>
      </c>
      <c r="F22" s="93" t="s">
        <v>28</v>
      </c>
      <c r="G22" s="93" t="s">
        <v>570</v>
      </c>
      <c r="H22" s="94">
        <v>1</v>
      </c>
      <c r="I22" s="113"/>
      <c r="J22" s="94"/>
      <c r="K22" s="92">
        <f>SUMIFS('PP List'!M$9:M$129,'PP List'!$J$9:$J$129,Tech!$C22,'PP List'!$F$9:$F$129,Tech!$D22)</f>
        <v>72.599999999999994</v>
      </c>
      <c r="L22" s="92">
        <f>SUMIFS('PP List'!N$9:N$129,'PP List'!$J$9:$J$129,Tech!$C22,'PP List'!$F$9:$F$129,Tech!$D22)</f>
        <v>174.60000000000002</v>
      </c>
      <c r="M22" s="92">
        <f>SUMIFS('PP List'!O$9:O$129,'PP List'!$J$9:$J$129,Tech!$C22,'PP List'!$F$9:$F$129,Tech!$D22)</f>
        <v>176</v>
      </c>
      <c r="N22" s="92">
        <f>SUMIFS('PP List'!P$9:P$129,'PP List'!$J$9:$J$129,Tech!$C22,'PP List'!$F$9:$F$129,Tech!$D22)</f>
        <v>311.90000000000003</v>
      </c>
      <c r="O22" s="92">
        <f>SUMIFS('PP List'!Q$9:Q$129,'PP List'!$J$9:$J$129,Tech!$C22,'PP List'!$F$9:$F$129,Tech!$D22)</f>
        <v>311.90000000000003</v>
      </c>
      <c r="P22" s="92">
        <f>SUMIFS('PP List'!R$9:R$129,'PP List'!$J$9:$J$129,Tech!$C22,'PP List'!$F$9:$F$129,Tech!$D22)</f>
        <v>311.90000000000003</v>
      </c>
      <c r="Q22" s="92">
        <f>SUMIFS('PP List'!S$9:S$129,'PP List'!$J$9:$J$129,Tech!$C22,'PP List'!$F$9:$F$129,Tech!$D22)</f>
        <v>311.90000000000003</v>
      </c>
      <c r="R22" s="92">
        <f>SUMIFS('PP List'!T$9:T$129,'PP List'!$J$9:$J$129,Tech!$C22,'PP List'!$F$9:$F$129,Tech!$D22)</f>
        <v>311.90000000000003</v>
      </c>
      <c r="S22" s="92">
        <f>SUMIFS('PP List'!W$9:W$129,'PP List'!$J$9:$J$129,Tech!$C22,'PP List'!$F$9:$F$129,Tech!$D22)</f>
        <v>272.89999999999998</v>
      </c>
      <c r="T22" s="230">
        <f>AVERAGEIFS('PP List'!$H$9:$H$129,'PP List'!$J$9:$J$129,Tech!$C22)</f>
        <v>2010</v>
      </c>
      <c r="U22" s="96">
        <f t="shared" si="2"/>
        <v>1.5648554335142955</v>
      </c>
      <c r="V22" s="96">
        <f t="shared" si="2"/>
        <v>1.5648554335142955</v>
      </c>
      <c r="W22" s="96">
        <f t="shared" si="2"/>
        <v>1.5648554335142955</v>
      </c>
      <c r="X22" s="97">
        <v>3.1536000000000002E-2</v>
      </c>
      <c r="Y22" s="97">
        <f>ROUND(('5.4'!$E$36*1000)/('5.3'!$E$34*8760),2)</f>
        <v>0.18</v>
      </c>
      <c r="Z22" s="95"/>
      <c r="AA22" s="92">
        <v>1</v>
      </c>
      <c r="AB22" s="92"/>
      <c r="AC22" s="92"/>
      <c r="AD22" s="92"/>
      <c r="AE22" s="92"/>
      <c r="AF22" s="92"/>
      <c r="AG22" s="92"/>
      <c r="AI22" s="68" t="s">
        <v>339</v>
      </c>
      <c r="AK22" s="65"/>
    </row>
    <row r="23" spans="2:37" s="68" customFormat="1" ht="12.75" customHeight="1">
      <c r="B23" s="92" t="str">
        <f t="shared" si="1"/>
        <v>ERWINWPPWi1E</v>
      </c>
      <c r="C23" s="92" t="s">
        <v>585</v>
      </c>
      <c r="D23" s="92" t="s">
        <v>739</v>
      </c>
      <c r="E23" s="93" t="s">
        <v>119</v>
      </c>
      <c r="F23" s="93" t="s">
        <v>28</v>
      </c>
      <c r="G23" s="93" t="s">
        <v>570</v>
      </c>
      <c r="H23" s="94">
        <v>1</v>
      </c>
      <c r="I23" s="113"/>
      <c r="J23" s="94"/>
      <c r="K23" s="92">
        <f>SUMIFS('PP List'!M$9:M$129,'PP List'!$J$9:$J$129,Tech!$C23,'PP List'!$F$9:$F$129,Tech!$D23)</f>
        <v>0</v>
      </c>
      <c r="L23" s="92">
        <f>SUMIFS('PP List'!N$9:N$129,'PP List'!$J$9:$J$129,Tech!$C23,'PP List'!$F$9:$F$129,Tech!$D23)</f>
        <v>29.34</v>
      </c>
      <c r="M23" s="92">
        <f>SUMIFS('PP List'!O$9:O$129,'PP List'!$J$9:$J$129,Tech!$C23,'PP List'!$F$9:$F$129,Tech!$D23)</f>
        <v>79.34</v>
      </c>
      <c r="N23" s="92">
        <f>SUMIFS('PP List'!P$9:P$129,'PP List'!$J$9:$J$129,Tech!$C23,'PP List'!$F$9:$F$129,Tech!$D23)</f>
        <v>319.34000000000003</v>
      </c>
      <c r="O23" s="92">
        <f>SUMIFS('PP List'!Q$9:Q$129,'PP List'!$J$9:$J$129,Tech!$C23,'PP List'!$F$9:$F$129,Tech!$D23)</f>
        <v>319.34000000000003</v>
      </c>
      <c r="P23" s="92">
        <f>SUMIFS('PP List'!R$9:R$129,'PP List'!$J$9:$J$129,Tech!$C23,'PP List'!$F$9:$F$129,Tech!$D23)</f>
        <v>319.34000000000003</v>
      </c>
      <c r="Q23" s="92">
        <f>SUMIFS('PP List'!S$9:S$129,'PP List'!$J$9:$J$129,Tech!$C23,'PP List'!$F$9:$F$129,Tech!$D23)</f>
        <v>290</v>
      </c>
      <c r="R23" s="92">
        <f>SUMIFS('PP List'!T$9:T$129,'PP List'!$J$9:$J$129,Tech!$C23,'PP List'!$F$9:$F$129,Tech!$D23)</f>
        <v>240</v>
      </c>
      <c r="S23" s="92">
        <f>SUMIFS('PP List'!W$9:W$129,'PP List'!$J$9:$J$129,Tech!$C23,'PP List'!$F$9:$F$129,Tech!$D23)</f>
        <v>0</v>
      </c>
      <c r="T23" s="230">
        <f>AVERAGEIFS('PP List'!$H$9:$H$129,'PP List'!$J$9:$J$129,Tech!$C23)</f>
        <v>2016.8571428571429</v>
      </c>
      <c r="U23" s="96">
        <f>INDEX(ELC_TechsR_ELC!$C$3:$AM$138,MATCH($AK23,ELC_TechsR_ELC!$B$3:$B$138,0),MATCH(U$7,ELC_TechsR_ELC!$C$2:$AM$2,0))/7.45</f>
        <v>4.6000000000000005</v>
      </c>
      <c r="V23" s="96">
        <f>INDEX(ELC_TechsR_ELC!$C$3:$AM$138,MATCH($AK23,ELC_TechsR_ELC!$B$3:$B$138,0),MATCH(V$7,ELC_TechsR_ELC!$C$2:$AM$2,0))/7.45</f>
        <v>0</v>
      </c>
      <c r="W23" s="96">
        <f>INDEX(ELC_TechsR_ELC!$C$3:$AM$138,MATCH($AK23,ELC_TechsR_ELC!$B$3:$B$138,0),MATCH(W$7,ELC_TechsR_ELC!$C$2:$AM$2,0))/7.45</f>
        <v>5.5555555555555571</v>
      </c>
      <c r="X23" s="97">
        <f>INDEX(ELC_TechsR_ELC!$C$3:$AM$138,MATCH($AK23,ELC_TechsR_ELC!$B$3:$B$138,0),MATCH(X$7,ELC_TechsR_ELC!$C$2:$AM$2,0))</f>
        <v>3.1536000000000002E-2</v>
      </c>
      <c r="Y23" s="96"/>
      <c r="Z23" s="96"/>
      <c r="AA23" s="96">
        <f>INDEX(ELC_TechsR_ELC!$C$3:$AM$138,MATCH($AK23,ELC_TechsR_ELC!$B$3:$B$138,0),MATCH(AA$7,ELC_TechsR_ELC!$C$2:$AM$2,0))</f>
        <v>1</v>
      </c>
      <c r="AB23" s="96">
        <f>INDEX(ELC_TechsR_ELC!$C$3:$AM$138,MATCH($AK23,ELC_TechsR_ELC!$B$3:$B$138,0),MATCH(AB$9,ELC_TechsR_ELC!$C$1:$AM$1,0))</f>
        <v>0</v>
      </c>
      <c r="AC23" s="96">
        <f>INDEX(ELC_TechsR_ELC!$C$3:$AM$138,MATCH($AK23,ELC_TechsR_ELC!$B$3:$B$138,0),MATCH(AC$9,ELC_TechsR_ELC!$C$1:$AM$1,0))/25</f>
        <v>0</v>
      </c>
      <c r="AD23" s="96">
        <f>INDEX(ELC_TechsR_ELC!$C$3:$AM$138,MATCH($AK23,ELC_TechsR_ELC!$B$3:$B$138,0),MATCH(AD$9,ELC_TechsR_ELC!$C$1:$AM$1,0))</f>
        <v>0</v>
      </c>
      <c r="AE23" s="96">
        <f>INDEX(ELC_TechsR_ELC!$C$3:$AM$138,MATCH($AK23,ELC_TechsR_ELC!$B$3:$B$138,0),MATCH(AE$9,ELC_TechsR_ELC!$C$1:$AM$1,0))</f>
        <v>0</v>
      </c>
      <c r="AF23" s="96">
        <f>INDEX(ELC_TechsR_ELC!$C$3:$AM$138,MATCH($AK23,ELC_TechsR_ELC!$B$3:$B$138,0),MATCH(AF$9,ELC_TechsR_ELC!$C$1:$AM$1,0))</f>
        <v>0</v>
      </c>
      <c r="AG23" s="96"/>
      <c r="AI23" s="68" t="s">
        <v>340</v>
      </c>
      <c r="AK23" s="237" t="str">
        <f>ELC_TechsR_ELC!B38</f>
        <v>*ERWAWAVELCN1</v>
      </c>
    </row>
    <row r="24" spans="2:37" s="68" customFormat="1" ht="12.75" customHeight="1">
      <c r="B24" s="92" t="str">
        <f t="shared" si="1"/>
        <v>ERSOLSPPSo1E</v>
      </c>
      <c r="C24" s="92" t="s">
        <v>586</v>
      </c>
      <c r="D24" s="92" t="s">
        <v>739</v>
      </c>
      <c r="E24" s="93" t="s">
        <v>184</v>
      </c>
      <c r="F24" s="93" t="s">
        <v>28</v>
      </c>
      <c r="G24" s="93" t="s">
        <v>570</v>
      </c>
      <c r="H24" s="94">
        <v>1</v>
      </c>
      <c r="I24" s="113"/>
      <c r="J24" s="94"/>
      <c r="K24" s="92">
        <f>SUMIFS('PP List'!M$9:M$129,'PP List'!$J$9:$J$129,Tech!$C24,'PP List'!$F$9:$F$129,Tech!$D24)</f>
        <v>0</v>
      </c>
      <c r="L24" s="92">
        <f>SUMIFS('PP List'!N$9:N$129,'PP List'!$J$9:$J$129,Tech!$C24,'PP List'!$F$9:$F$129,Tech!$D24)</f>
        <v>18.020000000000003</v>
      </c>
      <c r="M24" s="92">
        <f>SUMIFS('PP List'!O$9:O$129,'PP List'!$J$9:$J$129,Tech!$C24,'PP List'!$F$9:$F$129,Tech!$D24)</f>
        <v>40.020000000000003</v>
      </c>
      <c r="N24" s="92">
        <f>SUMIFS('PP List'!P$9:P$129,'PP List'!$J$9:$J$129,Tech!$C24,'PP List'!$F$9:$F$129,Tech!$D24)</f>
        <v>510.02000000000004</v>
      </c>
      <c r="O24" s="92">
        <f>SUMIFS('PP List'!Q$9:Q$129,'PP List'!$J$9:$J$129,Tech!$C24,'PP List'!$F$9:$F$129,Tech!$D24)</f>
        <v>510.02000000000004</v>
      </c>
      <c r="P24" s="92">
        <f>SUMIFS('PP List'!R$9:R$129,'PP List'!$J$9:$J$129,Tech!$C24,'PP List'!$F$9:$F$129,Tech!$D24)</f>
        <v>510.02000000000004</v>
      </c>
      <c r="Q24" s="92">
        <f>SUMIFS('PP List'!S$9:S$129,'PP List'!$J$9:$J$129,Tech!$C24,'PP List'!$F$9:$F$129,Tech!$D24)</f>
        <v>510.02000000000004</v>
      </c>
      <c r="R24" s="92">
        <f>SUMIFS('PP List'!T$9:T$129,'PP List'!$J$9:$J$129,Tech!$C24,'PP List'!$F$9:$F$129,Tech!$D24)</f>
        <v>492</v>
      </c>
      <c r="S24" s="92">
        <f>SUMIFS('PP List'!W$9:W$129,'PP List'!$J$9:$J$129,Tech!$C24,'PP List'!$F$9:$F$129,Tech!$D24)</f>
        <v>0</v>
      </c>
      <c r="T24" s="230">
        <f>AVERAGEIFS('PP List'!$H$9:$H$129,'PP List'!$J$9:$J$129,Tech!$C24)</f>
        <v>2016.75</v>
      </c>
      <c r="U24" s="96">
        <f>INDEX(ELC_TechsR_ELC!$C$3:$AM$138,MATCH($AK24,ELC_TechsR_ELC!$B$3:$B$138,0),MATCH(U$7,ELC_TechsR_ELC!$C$2:$AM$2,0))/7.45</f>
        <v>1.3442880000000001</v>
      </c>
      <c r="V24" s="96">
        <f>INDEX(ELC_TechsR_ELC!$C$3:$AM$138,MATCH($AK24,ELC_TechsR_ELC!$B$3:$B$138,0),MATCH(V$7,ELC_TechsR_ELC!$C$2:$AM$2,0))/7.45</f>
        <v>1.342E-2</v>
      </c>
      <c r="W24" s="96">
        <f>INDEX(ELC_TechsR_ELC!$C$3:$AM$138,MATCH($AK24,ELC_TechsR_ELC!$B$3:$B$138,0),MATCH(W$7,ELC_TechsR_ELC!$C$2:$AM$2,0))/7.45</f>
        <v>0</v>
      </c>
      <c r="X24" s="97">
        <f>INDEX(ELC_TechsR_ELC!$C$3:$AM$138,MATCH($AK24,ELC_TechsR_ELC!$B$3:$B$138,0),MATCH(X$7,ELC_TechsR_ELC!$C$2:$AM$2,0))</f>
        <v>3.1536000000000002E-2</v>
      </c>
      <c r="Y24" s="96"/>
      <c r="Z24" s="96"/>
      <c r="AA24" s="96">
        <f>INDEX(ELC_TechsR_ELC!$C$3:$AM$138,MATCH($AK24,ELC_TechsR_ELC!$B$3:$B$138,0),MATCH(AA$7,ELC_TechsR_ELC!$C$2:$AM$2,0))</f>
        <v>0.3</v>
      </c>
      <c r="AB24" s="96">
        <f>INDEX(ELC_TechsR_ELC!$C$3:$AM$138,MATCH($AK24,ELC_TechsR_ELC!$B$3:$B$138,0),MATCH(AB$9,ELC_TechsR_ELC!$C$1:$AM$1,0))</f>
        <v>0</v>
      </c>
      <c r="AC24" s="96">
        <f>INDEX(ELC_TechsR_ELC!$C$3:$AM$138,MATCH($AK24,ELC_TechsR_ELC!$B$3:$B$138,0),MATCH(AC$9,ELC_TechsR_ELC!$C$1:$AM$1,0))/25</f>
        <v>0</v>
      </c>
      <c r="AD24" s="96">
        <f>INDEX(ELC_TechsR_ELC!$C$3:$AM$138,MATCH($AK24,ELC_TechsR_ELC!$B$3:$B$138,0),MATCH(AD$9,ELC_TechsR_ELC!$C$1:$AM$1,0))</f>
        <v>0</v>
      </c>
      <c r="AE24" s="96">
        <f>INDEX(ELC_TechsR_ELC!$C$3:$AM$138,MATCH($AK24,ELC_TechsR_ELC!$B$3:$B$138,0),MATCH(AE$9,ELC_TechsR_ELC!$C$1:$AM$1,0))</f>
        <v>0</v>
      </c>
      <c r="AF24" s="96">
        <f>INDEX(ELC_TechsR_ELC!$C$3:$AM$138,MATCH($AK24,ELC_TechsR_ELC!$B$3:$B$138,0),MATCH(AF$9,ELC_TechsR_ELC!$C$1:$AM$1,0))</f>
        <v>0</v>
      </c>
      <c r="AG24" s="96"/>
      <c r="AI24" s="68" t="s">
        <v>340</v>
      </c>
      <c r="AK24" s="237" t="str">
        <f>ELC_TechsR_ELC!B30</f>
        <v>ERPVSOLELCN2</v>
      </c>
    </row>
    <row r="25" spans="2:37" s="68" customFormat="1" ht="12.75" customHeight="1">
      <c r="B25" s="92" t="str">
        <f>"ET"&amp;RIGHT(E25,3)&amp;RIGHT(C25,3)&amp;LEFT(C25,2)&amp;"1E"</f>
        <v>ETNGAIPPBP1E</v>
      </c>
      <c r="C25" s="92" t="s">
        <v>587</v>
      </c>
      <c r="D25" s="92" t="s">
        <v>739</v>
      </c>
      <c r="E25" s="93" t="s">
        <v>147</v>
      </c>
      <c r="F25" s="93" t="s">
        <v>28</v>
      </c>
      <c r="G25" s="93" t="s">
        <v>570</v>
      </c>
      <c r="H25" s="267">
        <f>H28</f>
        <v>0.4</v>
      </c>
      <c r="I25" s="113"/>
      <c r="J25" s="94"/>
      <c r="K25" s="92">
        <f>SUMIFS('PP List'!M$9:M$129,'PP List'!$J$9:$J$129,Tech!$C25,'PP List'!$F$9:$F$129,Tech!$D25)</f>
        <v>517.5</v>
      </c>
      <c r="L25" s="92">
        <f>SUMIFS('PP List'!N$9:N$129,'PP List'!$J$9:$J$129,Tech!$C25,'PP List'!$F$9:$F$129,Tech!$D25)</f>
        <v>517.5</v>
      </c>
      <c r="M25" s="92">
        <f>SUMIFS('PP List'!O$9:O$129,'PP List'!$J$9:$J$129,Tech!$C25,'PP List'!$F$9:$F$129,Tech!$D25)</f>
        <v>517.5</v>
      </c>
      <c r="N25" s="92">
        <f>SUMIFS('PP List'!P$9:P$129,'PP List'!$J$9:$J$129,Tech!$C25,'PP List'!$F$9:$F$129,Tech!$D25)</f>
        <v>517.5</v>
      </c>
      <c r="O25" s="92">
        <f>SUMIFS('PP List'!Q$9:Q$129,'PP List'!$J$9:$J$129,Tech!$C25,'PP List'!$F$9:$F$129,Tech!$D25)</f>
        <v>517.5</v>
      </c>
      <c r="P25" s="92">
        <f>SUMIFS('PP List'!R$9:R$129,'PP List'!$J$9:$J$129,Tech!$C25,'PP List'!$F$9:$F$129,Tech!$D25)</f>
        <v>0</v>
      </c>
      <c r="Q25" s="92">
        <f>SUMIFS('PP List'!S$9:S$129,'PP List'!$J$9:$J$129,Tech!$C25,'PP List'!$F$9:$F$129,Tech!$D25)</f>
        <v>0</v>
      </c>
      <c r="R25" s="92">
        <f>SUMIFS('PP List'!T$9:T$129,'PP List'!$J$9:$J$129,Tech!$C25,'PP List'!$F$9:$F$129,Tech!$D25)</f>
        <v>0</v>
      </c>
      <c r="S25" s="92">
        <f>SUMIFS('PP List'!W$9:W$129,'PP List'!$J$9:$J$129,Tech!$C25,'PP List'!$F$9:$F$129,Tech!$D25)</f>
        <v>0</v>
      </c>
      <c r="T25" s="230">
        <f>AVERAGEIFS('PP List'!$H$9:$H$129,'PP List'!$J$9:$J$129,Tech!$C25)</f>
        <v>1991</v>
      </c>
      <c r="U25" s="96">
        <f>INDEX(ELC_TechsR_ELC!$C$3:$AM$138,MATCH($AK25,ELC_TechsR_ELC!$B$3:$B$138,0),MATCH(U$7,ELC_TechsR_ELC!$C$2:$AM$2,0))/7.45</f>
        <v>0.46800000000000003</v>
      </c>
      <c r="V25" s="96">
        <f>INDEX(ELC_TechsR_ELC!$C$3:$AM$138,MATCH($AK25,ELC_TechsR_ELC!$B$3:$B$138,0),MATCH(V$7,ELC_TechsR_ELC!$C$2:$AM$2,0))/7.45</f>
        <v>8.0680000000000005E-3</v>
      </c>
      <c r="W25" s="96">
        <f>INDEX(ELC_TechsR_ELC!$C$3:$AM$138,MATCH($AK25,ELC_TechsR_ELC!$B$3:$B$138,0),MATCH(W$7,ELC_TechsR_ELC!$C$2:$AM$2,0))/7.45</f>
        <v>1.25</v>
      </c>
      <c r="X25" s="97">
        <f>INDEX(ELC_TechsR_ELC!$C$3:$AM$138,MATCH($AK25,ELC_TechsR_ELC!$B$3:$B$138,0),MATCH(X$7,ELC_TechsR_ELC!$C$2:$AM$2,0))</f>
        <v>3.1536000000000002E-2</v>
      </c>
      <c r="Y25" s="96">
        <v>0.9</v>
      </c>
      <c r="Z25" s="96"/>
      <c r="AA25" s="96">
        <f>INDEX(ELC_TechsR_ELC!$C$3:$AM$138,MATCH($AK25,ELC_TechsR_ELC!$B$3:$B$138,0),MATCH(AA$7,ELC_TechsR_ELC!$C$2:$AM$2,0))</f>
        <v>1</v>
      </c>
      <c r="AB25" s="96">
        <f>INDEX(ELC_TechsR_ELC!$C$3:$AM$138,MATCH($AK25,ELC_TechsR_ELC!$B$3:$B$138,0),MATCH(AB$9,ELC_TechsR_ELC!$C$1:$AM$1,0))</f>
        <v>48</v>
      </c>
      <c r="AC25" s="96">
        <f>INDEX(ELC_TechsR_ELC!$C$3:$AM$138,MATCH($AK25,ELC_TechsR_ELC!$B$3:$B$138,0),MATCH(AC$9,ELC_TechsR_ELC!$C$1:$AM$1,0))/25</f>
        <v>6.8000000000000005E-2</v>
      </c>
      <c r="AD25" s="96">
        <f>INDEX(ELC_TechsR_ELC!$C$3:$AM$138,MATCH($AK25,ELC_TechsR_ELC!$B$3:$B$138,0),MATCH(AD$9,ELC_TechsR_ELC!$C$1:$AM$1,0))</f>
        <v>1</v>
      </c>
      <c r="AE25" s="96">
        <f>INDEX(ELC_TechsR_ELC!$C$3:$AM$138,MATCH($AK25,ELC_TechsR_ELC!$B$3:$B$138,0),MATCH(AE$9,ELC_TechsR_ELC!$C$1:$AM$1,0))</f>
        <v>0.43</v>
      </c>
      <c r="AF25" s="96">
        <f>INDEX(ELC_TechsR_ELC!$C$3:$AM$138,MATCH($AK25,ELC_TechsR_ELC!$B$3:$B$138,0),MATCH(AF$9,ELC_TechsR_ELC!$C$1:$AM$1,0))</f>
        <v>0.1</v>
      </c>
      <c r="AG25" s="92"/>
      <c r="AI25" s="68" t="s">
        <v>340</v>
      </c>
      <c r="AK25" s="237" t="str">
        <f>AK17</f>
        <v>ETCDNGAELCN2</v>
      </c>
    </row>
    <row r="26" spans="2:37" s="68" customFormat="1" ht="12.75" customHeight="1">
      <c r="B26" s="92" t="str">
        <f>"ET"&amp;RIGHT(E26,3)&amp;RIGHT(C26,3)&amp;LEFT(C26,2)&amp;"1E"</f>
        <v>ETNGAIPPSO1E</v>
      </c>
      <c r="C26" s="92" t="s">
        <v>588</v>
      </c>
      <c r="D26" s="92" t="s">
        <v>739</v>
      </c>
      <c r="E26" s="93" t="s">
        <v>147</v>
      </c>
      <c r="F26" s="93" t="s">
        <v>28</v>
      </c>
      <c r="G26" s="93" t="s">
        <v>570</v>
      </c>
      <c r="H26" s="267">
        <f>H25</f>
        <v>0.4</v>
      </c>
      <c r="I26" s="113"/>
      <c r="J26" s="94"/>
      <c r="K26" s="92">
        <f>SUMIFS('PP List'!M$9:M$129,'PP List'!$J$9:$J$129,Tech!$C26,'PP List'!$F$9:$F$129,Tech!$D26)</f>
        <v>137.69999999999999</v>
      </c>
      <c r="L26" s="92">
        <f>SUMIFS('PP List'!N$9:N$129,'PP List'!$J$9:$J$129,Tech!$C26,'PP List'!$F$9:$F$129,Tech!$D26)</f>
        <v>137.69999999999999</v>
      </c>
      <c r="M26" s="92">
        <f>SUMIFS('PP List'!O$9:O$129,'PP List'!$J$9:$J$129,Tech!$C26,'PP List'!$F$9:$F$129,Tech!$D26)</f>
        <v>137.69999999999999</v>
      </c>
      <c r="N26" s="92">
        <f>SUMIFS('PP List'!P$9:P$129,'PP List'!$J$9:$J$129,Tech!$C26,'PP List'!$F$9:$F$129,Tech!$D26)</f>
        <v>137.69999999999999</v>
      </c>
      <c r="O26" s="92">
        <f>SUMIFS('PP List'!Q$9:Q$129,'PP List'!$J$9:$J$129,Tech!$C26,'PP List'!$F$9:$F$129,Tech!$D26)</f>
        <v>137.69999999999999</v>
      </c>
      <c r="P26" s="92">
        <f>SUMIFS('PP List'!R$9:R$129,'PP List'!$J$9:$J$129,Tech!$C26,'PP List'!$F$9:$F$129,Tech!$D26)</f>
        <v>0</v>
      </c>
      <c r="Q26" s="92">
        <f>SUMIFS('PP List'!S$9:S$129,'PP List'!$J$9:$J$129,Tech!$C26,'PP List'!$F$9:$F$129,Tech!$D26)</f>
        <v>0</v>
      </c>
      <c r="R26" s="92">
        <f>SUMIFS('PP List'!T$9:T$129,'PP List'!$J$9:$J$129,Tech!$C26,'PP List'!$F$9:$F$129,Tech!$D26)</f>
        <v>0</v>
      </c>
      <c r="S26" s="92">
        <f>SUMIFS('PP List'!W$9:W$129,'PP List'!$J$9:$J$129,Tech!$C26,'PP List'!$F$9:$F$129,Tech!$D26)</f>
        <v>0</v>
      </c>
      <c r="T26" s="230">
        <f>AVERAGEIFS('PP List'!$H$9:$H$129,'PP List'!$J$9:$J$129,Tech!$C26)</f>
        <v>1992</v>
      </c>
      <c r="U26" s="96">
        <f>INDEX(ELC_TechsR_ELC!$C$3:$AM$138,MATCH($AK26,ELC_TechsR_ELC!$B$3:$B$138,0),MATCH(U$7,ELC_TechsR_ELC!$C$2:$AM$2,0))/7.45</f>
        <v>0.51</v>
      </c>
      <c r="V26" s="96">
        <f>INDEX(ELC_TechsR_ELC!$C$3:$AM$138,MATCH($AK26,ELC_TechsR_ELC!$B$3:$B$138,0),MATCH(V$7,ELC_TechsR_ELC!$C$2:$AM$2,0))/7.45</f>
        <v>6.5000000000000006E-3</v>
      </c>
      <c r="W26" s="96">
        <f>INDEX(ELC_TechsR_ELC!$C$3:$AM$138,MATCH($AK26,ELC_TechsR_ELC!$B$3:$B$138,0),MATCH(W$7,ELC_TechsR_ELC!$C$2:$AM$2,0))/7.45</f>
        <v>1.6666666666666712</v>
      </c>
      <c r="X26" s="97">
        <f>INDEX(ELC_TechsR_ELC!$C$3:$AM$138,MATCH($AK26,ELC_TechsR_ELC!$B$3:$B$138,0),MATCH(X$7,ELC_TechsR_ELC!$C$2:$AM$2,0))</f>
        <v>3.1536000000000002E-2</v>
      </c>
      <c r="Y26" s="96">
        <f>INDEX(ELC_TechsR_ELC!$C$3:$AM$138,MATCH($AK26,ELC_TechsR_ELC!$B$3:$B$138,0),MATCH(Y$7,ELC_TechsR_ELC!$C$2:$AM$2,0))</f>
        <v>0.9</v>
      </c>
      <c r="Z26" s="96"/>
      <c r="AA26" s="96">
        <f>INDEX(ELC_TechsR_ELC!$C$3:$AM$138,MATCH($AK26,ELC_TechsR_ELC!$B$3:$B$138,0),MATCH(AA$7,ELC_TechsR_ELC!$C$2:$AM$2,0))</f>
        <v>1</v>
      </c>
      <c r="AB26" s="96">
        <f>INDEX(ELC_TechsR_ELC!$C$3:$AM$138,MATCH($AK26,ELC_TechsR_ELC!$B$3:$B$138,0),MATCH(AB$9,ELC_TechsR_ELC!$C$1:$AM$1,0))</f>
        <v>75</v>
      </c>
      <c r="AC26" s="96">
        <f>INDEX(ELC_TechsR_ELC!$C$3:$AM$138,MATCH($AK26,ELC_TechsR_ELC!$B$3:$B$138,0),MATCH(AC$9,ELC_TechsR_ELC!$C$1:$AM$1,0))/25</f>
        <v>12.6</v>
      </c>
      <c r="AD26" s="96">
        <f>INDEX(ELC_TechsR_ELC!$C$3:$AM$138,MATCH($AK26,ELC_TechsR_ELC!$B$3:$B$138,0),MATCH(AD$9,ELC_TechsR_ELC!$C$1:$AM$1,0))</f>
        <v>0.6</v>
      </c>
      <c r="AE26" s="96">
        <f>INDEX(ELC_TechsR_ELC!$C$3:$AM$138,MATCH($AK26,ELC_TechsR_ELC!$B$3:$B$138,0),MATCH(AE$9,ELC_TechsR_ELC!$C$1:$AM$1,0))</f>
        <v>0</v>
      </c>
      <c r="AF26" s="96">
        <f>INDEX(ELC_TechsR_ELC!$C$3:$AM$138,MATCH($AK26,ELC_TechsR_ELC!$B$3:$B$138,0),MATCH(AF$9,ELC_TechsR_ELC!$C$1:$AM$1,0))</f>
        <v>0.76</v>
      </c>
      <c r="AG26" s="92"/>
      <c r="AI26" s="68" t="s">
        <v>340</v>
      </c>
      <c r="AK26" s="237" t="str">
        <f>AK18</f>
        <v>ETCDNGAELCN1</v>
      </c>
    </row>
    <row r="27" spans="2:37" s="68" customFormat="1" ht="12.75" customHeight="1">
      <c r="B27" s="92" t="str">
        <f>"ET"&amp;RIGHT(E27,3)&amp;RIGHT(C27,3)&amp;LEFT(C27,2)&amp;"1E"</f>
        <v>ETNGAIPPAz1E</v>
      </c>
      <c r="C27" s="92" t="s">
        <v>589</v>
      </c>
      <c r="D27" s="92" t="s">
        <v>739</v>
      </c>
      <c r="E27" s="93" t="s">
        <v>147</v>
      </c>
      <c r="F27" s="93" t="s">
        <v>28</v>
      </c>
      <c r="G27" s="93" t="s">
        <v>570</v>
      </c>
      <c r="H27" s="267">
        <f>H26</f>
        <v>0.4</v>
      </c>
      <c r="I27" s="113"/>
      <c r="J27" s="94"/>
      <c r="K27" s="92">
        <f>SUMIFS('PP List'!M$9:M$129,'PP List'!$J$9:$J$129,Tech!$C27,'PP List'!$F$9:$F$129,Tech!$D27)</f>
        <v>32</v>
      </c>
      <c r="L27" s="92">
        <f>SUMIFS('PP List'!N$9:N$129,'PP List'!$J$9:$J$129,Tech!$C27,'PP List'!$F$9:$F$129,Tech!$D27)</f>
        <v>32</v>
      </c>
      <c r="M27" s="92">
        <f>SUMIFS('PP List'!O$9:O$129,'PP List'!$J$9:$J$129,Tech!$C27,'PP List'!$F$9:$F$129,Tech!$D27)</f>
        <v>32</v>
      </c>
      <c r="N27" s="92">
        <f>SUMIFS('PP List'!P$9:P$129,'PP List'!$J$9:$J$129,Tech!$C27,'PP List'!$F$9:$F$129,Tech!$D27)</f>
        <v>32</v>
      </c>
      <c r="O27" s="92">
        <f>SUMIFS('PP List'!Q$9:Q$129,'PP List'!$J$9:$J$129,Tech!$C27,'PP List'!$F$9:$F$129,Tech!$D27)</f>
        <v>32</v>
      </c>
      <c r="P27" s="92">
        <f>SUMIFS('PP List'!R$9:R$129,'PP List'!$J$9:$J$129,Tech!$C27,'PP List'!$F$9:$F$129,Tech!$D27)</f>
        <v>0</v>
      </c>
      <c r="Q27" s="92">
        <f>SUMIFS('PP List'!S$9:S$129,'PP List'!$J$9:$J$129,Tech!$C27,'PP List'!$F$9:$F$129,Tech!$D27)</f>
        <v>0</v>
      </c>
      <c r="R27" s="92">
        <f>SUMIFS('PP List'!T$9:T$129,'PP List'!$J$9:$J$129,Tech!$C27,'PP List'!$F$9:$F$129,Tech!$D27)</f>
        <v>0</v>
      </c>
      <c r="S27" s="92">
        <f>SUMIFS('PP List'!W$9:W$129,'PP List'!$J$9:$J$129,Tech!$C27,'PP List'!$F$9:$F$129,Tech!$D27)</f>
        <v>0</v>
      </c>
      <c r="T27" s="230">
        <f>AVERAGEIFS('PP List'!$H$9:$H$129,'PP List'!$J$9:$J$129,Tech!$C27)</f>
        <v>1991</v>
      </c>
      <c r="U27" s="96">
        <f>INDEX(ELC_TechsR_ELC!$C$3:$AM$138,MATCH($AK27,ELC_TechsR_ELC!$B$3:$B$138,0),MATCH(U$7,ELC_TechsR_ELC!$C$2:$AM$2,0))/7.45</f>
        <v>0.51</v>
      </c>
      <c r="V27" s="96">
        <f>INDEX(ELC_TechsR_ELC!$C$3:$AM$138,MATCH($AK27,ELC_TechsR_ELC!$B$3:$B$138,0),MATCH(V$7,ELC_TechsR_ELC!$C$2:$AM$2,0))/7.45</f>
        <v>6.5000000000000006E-3</v>
      </c>
      <c r="W27" s="96">
        <f>INDEX(ELC_TechsR_ELC!$C$3:$AM$138,MATCH($AK27,ELC_TechsR_ELC!$B$3:$B$138,0),MATCH(W$7,ELC_TechsR_ELC!$C$2:$AM$2,0))/7.45</f>
        <v>1.6666666666666712</v>
      </c>
      <c r="X27" s="97">
        <f>INDEX(ELC_TechsR_ELC!$C$3:$AM$138,MATCH($AK27,ELC_TechsR_ELC!$B$3:$B$138,0),MATCH(X$7,ELC_TechsR_ELC!$C$2:$AM$2,0))</f>
        <v>3.1536000000000002E-2</v>
      </c>
      <c r="Y27" s="96">
        <v>0.9</v>
      </c>
      <c r="Z27" s="96"/>
      <c r="AA27" s="96">
        <f>INDEX(ELC_TechsR_ELC!$C$3:$AM$138,MATCH($AK27,ELC_TechsR_ELC!$B$3:$B$138,0),MATCH(AA$7,ELC_TechsR_ELC!$C$2:$AM$2,0))</f>
        <v>1</v>
      </c>
      <c r="AB27" s="96">
        <f>INDEX(ELC_TechsR_ELC!$C$3:$AM$138,MATCH($AK27,ELC_TechsR_ELC!$B$3:$B$138,0),MATCH(AB$9,ELC_TechsR_ELC!$C$1:$AM$1,0))</f>
        <v>75</v>
      </c>
      <c r="AC27" s="96">
        <f>INDEX(ELC_TechsR_ELC!$C$3:$AM$138,MATCH($AK27,ELC_TechsR_ELC!$B$3:$B$138,0),MATCH(AC$9,ELC_TechsR_ELC!$C$1:$AM$1,0))/25</f>
        <v>12.6</v>
      </c>
      <c r="AD27" s="96">
        <f>INDEX(ELC_TechsR_ELC!$C$3:$AM$138,MATCH($AK27,ELC_TechsR_ELC!$B$3:$B$138,0),MATCH(AD$9,ELC_TechsR_ELC!$C$1:$AM$1,0))</f>
        <v>0.6</v>
      </c>
      <c r="AE27" s="96">
        <f>INDEX(ELC_TechsR_ELC!$C$3:$AM$138,MATCH($AK27,ELC_TechsR_ELC!$B$3:$B$138,0),MATCH(AE$9,ELC_TechsR_ELC!$C$1:$AM$1,0))</f>
        <v>0</v>
      </c>
      <c r="AF27" s="96">
        <f>INDEX(ELC_TechsR_ELC!$C$3:$AM$138,MATCH($AK27,ELC_TechsR_ELC!$B$3:$B$138,0),MATCH(AF$9,ELC_TechsR_ELC!$C$1:$AM$1,0))</f>
        <v>0.76</v>
      </c>
      <c r="AG27" s="92"/>
      <c r="AI27" s="68" t="s">
        <v>340</v>
      </c>
      <c r="AK27" s="237" t="str">
        <f>AK26</f>
        <v>ETCDNGAELCN1</v>
      </c>
    </row>
    <row r="28" spans="2:37" s="68" customFormat="1" ht="12.75" customHeight="1">
      <c r="B28" s="92" t="str">
        <f>"ET"&amp;RIGHT(E28,3)&amp;RIGHT(C28,3)&amp;LEFT(C28,2)&amp;"2E"</f>
        <v>ETWSTIPPAz2E</v>
      </c>
      <c r="C28" s="92" t="s">
        <v>589</v>
      </c>
      <c r="D28" s="92" t="s">
        <v>739</v>
      </c>
      <c r="E28" s="93" t="s">
        <v>35</v>
      </c>
      <c r="F28" s="93" t="s">
        <v>28</v>
      </c>
      <c r="G28" s="93" t="s">
        <v>570</v>
      </c>
      <c r="H28" s="96">
        <f>INDEX(ELC_TechsR_DHC!$C$3:$AM$138,MATCH($AK28,ELC_TechsR_DHC!$B$3:$B$138,0),MATCH(H$7,ELC_TechsR_DHC!$C$2:$AM$2,0))</f>
        <v>0.4</v>
      </c>
      <c r="I28" s="113"/>
      <c r="J28" s="94"/>
      <c r="K28" s="92">
        <f>SUMIFS('PP List'!M$9:M$129,'PP List'!$J$9:$J$129,Tech!$C28,'PP List'!$F$9:$F$129,Tech!$D28)</f>
        <v>32</v>
      </c>
      <c r="L28" s="92">
        <f>SUMIFS('PP List'!N$9:N$129,'PP List'!$J$9:$J$129,Tech!$C28,'PP List'!$F$9:$F$129,Tech!$D28)</f>
        <v>32</v>
      </c>
      <c r="M28" s="92">
        <f>SUMIFS('PP List'!O$9:O$129,'PP List'!$J$9:$J$129,Tech!$C28,'PP List'!$F$9:$F$129,Tech!$D28)</f>
        <v>32</v>
      </c>
      <c r="N28" s="92">
        <f>SUMIFS('PP List'!P$9:P$129,'PP List'!$J$9:$J$129,Tech!$C28,'PP List'!$F$9:$F$129,Tech!$D28)</f>
        <v>32</v>
      </c>
      <c r="O28" s="92">
        <f>SUMIFS('PP List'!Q$9:Q$129,'PP List'!$J$9:$J$129,Tech!$C28,'PP List'!$F$9:$F$129,Tech!$D28)</f>
        <v>32</v>
      </c>
      <c r="P28" s="92">
        <f>SUMIFS('PP List'!R$9:R$129,'PP List'!$J$9:$J$129,Tech!$C28,'PP List'!$F$9:$F$129,Tech!$D28)</f>
        <v>0</v>
      </c>
      <c r="Q28" s="92">
        <f>SUMIFS('PP List'!S$9:S$129,'PP List'!$J$9:$J$129,Tech!$C28,'PP List'!$F$9:$F$129,Tech!$D28)</f>
        <v>0</v>
      </c>
      <c r="R28" s="92">
        <f>SUMIFS('PP List'!T$9:T$129,'PP List'!$J$9:$J$129,Tech!$C28,'PP List'!$F$9:$F$129,Tech!$D28)</f>
        <v>0</v>
      </c>
      <c r="S28" s="92">
        <f>SUMIFS('PP List'!W$9:W$129,'PP List'!$J$9:$J$129,Tech!$C28,'PP List'!$F$9:$F$129,Tech!$D28)</f>
        <v>0</v>
      </c>
      <c r="T28" s="230">
        <f>AVERAGEIFS('PP List'!$H$9:$H$129,'PP List'!$J$9:$J$129,Tech!$C28)</f>
        <v>1991</v>
      </c>
      <c r="U28" s="96">
        <f>INDEX(ELC_TechsR_DHC!$C$3:$AM$138,MATCH($AK28,ELC_TechsR_DHC!$B$3:$B$138,0),MATCH(U$7,ELC_TechsR_DHC!$C$2:$AM$2,0))/7.45</f>
        <v>1</v>
      </c>
      <c r="V28" s="96">
        <f>INDEX(ELC_TechsR_DHC!$C$3:$AM$138,MATCH($AK28,ELC_TechsR_DHC!$B$3:$B$138,0),MATCH(V$7,ELC_TechsR_DHC!$C$2:$AM$2,0))/7.45</f>
        <v>9.9999999999999985E-3</v>
      </c>
      <c r="W28" s="96">
        <f>INDEX(ELC_TechsR_DHC!$C$3:$AM$138,MATCH($AK28,ELC_TechsR_DHC!$B$3:$B$138,0),MATCH(W$7,ELC_TechsR_DHC!$C$2:$AM$2,0))/7.45</f>
        <v>2.2222222222222281</v>
      </c>
      <c r="X28" s="97">
        <f>INDEX(ELC_TechsR_DHC!$C$3:$AM$138,MATCH($AK28,ELC_TechsR_DHC!$B$3:$B$138,0),MATCH(X$7,ELC_TechsR_DHC!$C$2:$AM$2,0))</f>
        <v>3.1536000000000002E-2</v>
      </c>
      <c r="Y28" s="96">
        <v>0.9</v>
      </c>
      <c r="Z28" s="96"/>
      <c r="AA28" s="96">
        <f>INDEX(ELC_TechsR_DHC!$C$3:$AM$138,MATCH($AK28,ELC_TechsR_DHC!$B$3:$B$138,0),MATCH(AA$7,ELC_TechsR_DHC!$C$2:$AM$2,0))</f>
        <v>1</v>
      </c>
      <c r="AB28" s="96">
        <f>INDEX(ELC_TechsR_DHC!$C$3:$AM$138,MATCH($AK28,ELC_TechsR_DHC!$B$3:$B$138,0),MATCH(AB$9,ELC_TechsR_DHC!$C$1:$AM$1,0))</f>
        <v>100</v>
      </c>
      <c r="AC28" s="96">
        <f>INDEX(ELC_TechsR_DHC!$C$3:$AM$138,MATCH($AK28,ELC_TechsR_DHC!$B$3:$B$138,0),MATCH(AC$9,ELC_TechsR_DHC!$C$1:$AM$1,0))/25</f>
        <v>12</v>
      </c>
      <c r="AD28" s="96">
        <f>INDEX(ELC_TechsR_DHC!$C$3:$AM$138,MATCH($AK28,ELC_TechsR_DHC!$B$3:$B$138,0),MATCH(AD$9,ELC_TechsR_DHC!$C$1:$AM$1,0))</f>
        <v>1</v>
      </c>
      <c r="AE28" s="96">
        <f>INDEX(ELC_TechsR_DHC!$C$3:$AM$138,MATCH($AK28,ELC_TechsR_DHC!$B$3:$B$138,0),MATCH(AE$9,ELC_TechsR_DHC!$C$1:$AM$1,0))</f>
        <v>0</v>
      </c>
      <c r="AF28" s="96">
        <f>INDEX(ELC_TechsR_DHC!$C$3:$AM$138,MATCH($AK28,ELC_TechsR_DHC!$B$3:$B$138,0),MATCH(AF$9,ELC_TechsR_DHC!$C$1:$AM$1,0))</f>
        <v>0</v>
      </c>
      <c r="AG28" s="92"/>
      <c r="AI28" s="68" t="s">
        <v>340</v>
      </c>
      <c r="AK28" s="236" t="str">
        <f>ELC_TechsR_DHC!B27</f>
        <v>ECBPBGADHCN1</v>
      </c>
    </row>
    <row r="29" spans="2:37" s="68" customFormat="1" ht="12.75" customHeight="1">
      <c r="B29" s="98" t="str">
        <f>"ET"&amp;RIGHT(E29,3)&amp;RIGHT(C29,3)&amp;LEFT(C29,2)&amp;"1E"</f>
        <v>ETBGATPPBi1E</v>
      </c>
      <c r="C29" s="98" t="s">
        <v>590</v>
      </c>
      <c r="D29" s="98" t="s">
        <v>739</v>
      </c>
      <c r="E29" s="226" t="s">
        <v>36</v>
      </c>
      <c r="F29" s="226" t="s">
        <v>28</v>
      </c>
      <c r="G29" s="226" t="s">
        <v>570</v>
      </c>
      <c r="H29" s="229">
        <f>INDEX(ELC_TechsR_DHC!$C$3:$AM$138,MATCH($AK29,ELC_TechsR_DHC!$B$3:$B$138,0),MATCH(H$7,ELC_TechsR_DHC!$C$2:$AM$2,0))</f>
        <v>0.219</v>
      </c>
      <c r="I29" s="228"/>
      <c r="J29" s="227"/>
      <c r="K29" s="98">
        <f>SUMIFS('PP List'!M$9:M$129,'PP List'!$J$9:$J$129,Tech!$C29,'PP List'!$F$9:$F$129,Tech!$D29)</f>
        <v>0</v>
      </c>
      <c r="L29" s="98">
        <f>SUMIFS('PP List'!N$9:N$129,'PP List'!$J$9:$J$129,Tech!$C29,'PP List'!$F$9:$F$129,Tech!$D29)</f>
        <v>0.7</v>
      </c>
      <c r="M29" s="98">
        <f>SUMIFS('PP List'!O$9:O$129,'PP List'!$J$9:$J$129,Tech!$C29,'PP List'!$F$9:$F$129,Tech!$D29)</f>
        <v>0.7</v>
      </c>
      <c r="N29" s="98">
        <f>SUMIFS('PP List'!P$9:P$129,'PP List'!$J$9:$J$129,Tech!$C29,'PP List'!$F$9:$F$129,Tech!$D29)</f>
        <v>0.7</v>
      </c>
      <c r="O29" s="98">
        <f>SUMIFS('PP List'!Q$9:Q$129,'PP List'!$J$9:$J$129,Tech!$C29,'PP List'!$F$9:$F$129,Tech!$D29)</f>
        <v>0.7</v>
      </c>
      <c r="P29" s="98">
        <f>SUMIFS('PP List'!R$9:R$129,'PP List'!$J$9:$J$129,Tech!$C29,'PP List'!$F$9:$F$129,Tech!$D29)</f>
        <v>0.7</v>
      </c>
      <c r="Q29" s="98">
        <f>SUMIFS('PP List'!S$9:S$129,'PP List'!$J$9:$J$129,Tech!$C29,'PP List'!$F$9:$F$129,Tech!$D29)</f>
        <v>0</v>
      </c>
      <c r="R29" s="98">
        <f>SUMIFS('PP List'!T$9:T$129,'PP List'!$J$9:$J$129,Tech!$C29,'PP List'!$F$9:$F$129,Tech!$D29)</f>
        <v>0</v>
      </c>
      <c r="S29" s="98">
        <f>SUMIFS('PP List'!W$9:W$129,'PP List'!$J$9:$J$129,Tech!$C29,'PP List'!$F$9:$F$129,Tech!$D29)</f>
        <v>0</v>
      </c>
      <c r="T29" s="231">
        <f>AVERAGEIFS('PP List'!$H$9:$H$129,'PP List'!$J$9:$J$129,Tech!$C29)</f>
        <v>2015</v>
      </c>
      <c r="U29" s="96">
        <f>INDEX(ELC_TechsR_DHC!$C$3:$AM$138,MATCH($AK29,ELC_TechsR_DHC!$B$3:$B$138,0),MATCH(U$7,ELC_TechsR_DHC!$C$2:$AM$2,0))/7.45</f>
        <v>9.2999999999999989</v>
      </c>
      <c r="V29" s="96">
        <f>INDEX(ELC_TechsR_DHC!$C$3:$AM$138,MATCH($AK29,ELC_TechsR_DHC!$B$3:$B$138,0),MATCH(V$7,ELC_TechsR_DHC!$C$2:$AM$2,0))/7.45</f>
        <v>0.30070000000000002</v>
      </c>
      <c r="W29" s="96">
        <f>INDEX(ELC_TechsR_DHC!$C$3:$AM$138,MATCH($AK29,ELC_TechsR_DHC!$B$3:$B$138,0),MATCH(W$7,ELC_TechsR_DHC!$C$2:$AM$2,0))/7.45</f>
        <v>6.9444444444444429</v>
      </c>
      <c r="X29" s="97">
        <f>INDEX(ELC_TechsR_DHC!$C$3:$AM$138,MATCH($AK29,ELC_TechsR_DHC!$B$3:$B$138,0),MATCH(X$7,ELC_TechsR_DHC!$C$2:$AM$2,0))</f>
        <v>3.1536000000000002E-2</v>
      </c>
      <c r="Y29" s="96">
        <v>0.95</v>
      </c>
      <c r="Z29" s="96"/>
      <c r="AA29" s="96">
        <f>INDEX(ELC_TechsR_DHC!$C$3:$AM$138,MATCH($AK29,ELC_TechsR_DHC!$B$3:$B$138,0),MATCH(AA$7,ELC_TechsR_DHC!$C$2:$AM$2,0))</f>
        <v>1</v>
      </c>
      <c r="AB29" s="96">
        <f>INDEX(ELC_TechsR_DHC!$C$3:$AM$138,MATCH($AK29,ELC_TechsR_DHC!$B$3:$B$138,0),MATCH(AB$9,ELC_TechsR_DHC!$C$1:$AM$1,0))</f>
        <v>90</v>
      </c>
      <c r="AC29" s="96">
        <f>INDEX(ELC_TechsR_DHC!$C$3:$AM$138,MATCH($AK29,ELC_TechsR_DHC!$B$3:$B$138,0),MATCH(AC$9,ELC_TechsR_DHC!$C$1:$AM$1,0))/25</f>
        <v>1.2E-2</v>
      </c>
      <c r="AD29" s="96">
        <f>INDEX(ELC_TechsR_DHC!$C$3:$AM$138,MATCH($AK29,ELC_TechsR_DHC!$B$3:$B$138,0),MATCH(AD$9,ELC_TechsR_DHC!$C$1:$AM$1,0))</f>
        <v>1.2</v>
      </c>
      <c r="AE29" s="96">
        <f>INDEX(ELC_TechsR_DHC!$C$3:$AM$138,MATCH($AK29,ELC_TechsR_DHC!$B$3:$B$138,0),MATCH(AE$9,ELC_TechsR_DHC!$C$1:$AM$1,0))</f>
        <v>0.54000000000002002</v>
      </c>
      <c r="AF29" s="96">
        <f>INDEX(ELC_TechsR_DHC!$C$3:$AM$138,MATCH($AK29,ELC_TechsR_DHC!$B$3:$B$138,0),MATCH(AF$9,ELC_TechsR_DHC!$C$1:$AM$1,0))</f>
        <v>0.3</v>
      </c>
      <c r="AG29" s="92"/>
      <c r="AI29" s="68" t="s">
        <v>340</v>
      </c>
      <c r="AK29" s="236" t="str">
        <f>ELC_TechsR_DHC!B39</f>
        <v>ECEXWSTDHCN2</v>
      </c>
    </row>
    <row r="30" spans="2:37" s="68" customFormat="1" ht="12.75" customHeight="1">
      <c r="B30" s="92" t="str">
        <f>"ER"&amp;RIGHT(E30,3)&amp;RIGHT(C30,3)&amp;LEFT(C30,2)&amp;"1E"</f>
        <v>ERHYDHPPOt1E</v>
      </c>
      <c r="C30" s="92" t="s">
        <v>325</v>
      </c>
      <c r="D30" s="92" t="s">
        <v>739</v>
      </c>
      <c r="E30" s="93" t="s">
        <v>121</v>
      </c>
      <c r="F30" s="93" t="s">
        <v>28</v>
      </c>
      <c r="G30" s="93" t="s">
        <v>570</v>
      </c>
      <c r="H30" s="94">
        <v>1</v>
      </c>
      <c r="I30" s="113"/>
      <c r="J30" s="94"/>
      <c r="K30" s="92">
        <f>SUMIFS('PP List'!M$9:M$129,'PP List'!$J$9:$J$129,Tech!$C30,'PP List'!$F$9:$F$129,Tech!$D30)</f>
        <v>72.599999999999994</v>
      </c>
      <c r="L30" s="92">
        <f>SUMIFS('PP List'!N$9:N$129,'PP List'!$J$9:$J$129,Tech!$C30,'PP List'!$F$9:$F$129,Tech!$D30)</f>
        <v>174.60000000000002</v>
      </c>
      <c r="M30" s="92">
        <f>SUMIFS('PP List'!O$9:O$129,'PP List'!$J$9:$J$129,Tech!$C30,'PP List'!$F$9:$F$129,Tech!$D30)</f>
        <v>176</v>
      </c>
      <c r="N30" s="92">
        <f>SUMIFS('PP List'!P$9:P$129,'PP List'!$J$9:$J$129,Tech!$C30,'PP List'!$F$9:$F$129,Tech!$D30)</f>
        <v>311.90000000000003</v>
      </c>
      <c r="O30" s="92">
        <f>SUMIFS('PP List'!Q$9:Q$129,'PP List'!$J$9:$J$129,Tech!$C30,'PP List'!$F$9:$F$129,Tech!$D30)</f>
        <v>311.90000000000003</v>
      </c>
      <c r="P30" s="92">
        <f>SUMIFS('PP List'!R$9:R$129,'PP List'!$J$9:$J$129,Tech!$C30,'PP List'!$F$9:$F$129,Tech!$D30)</f>
        <v>311.90000000000003</v>
      </c>
      <c r="Q30" s="92">
        <f>SUMIFS('PP List'!S$9:S$129,'PP List'!$J$9:$J$129,Tech!$C30,'PP List'!$F$9:$F$129,Tech!$D30)</f>
        <v>311.90000000000003</v>
      </c>
      <c r="R30" s="92">
        <f>SUMIFS('PP List'!T$9:T$129,'PP List'!$J$9:$J$129,Tech!$C30,'PP List'!$F$9:$F$129,Tech!$D30)</f>
        <v>311.90000000000003</v>
      </c>
      <c r="S30" s="92">
        <f>SUMIFS('PP List'!W$9:W$129,'PP List'!$J$9:$J$129,Tech!$C30,'PP List'!$F$9:$F$129,Tech!$D30)</f>
        <v>272.89999999999998</v>
      </c>
      <c r="T30" s="230">
        <f>AVERAGEIFS('PP List'!$H$9:$H$129,'PP List'!$J$9:$J$129,Tech!$C30)</f>
        <v>2010</v>
      </c>
      <c r="U30" s="96">
        <f>U21</f>
        <v>1.5648554335142955</v>
      </c>
      <c r="V30" s="96">
        <f>V21</f>
        <v>1.5648554335142955</v>
      </c>
      <c r="W30" s="96">
        <f>W21</f>
        <v>1.5648554335142955</v>
      </c>
      <c r="X30" s="97">
        <v>3.1536000000000002E-2</v>
      </c>
      <c r="Y30" s="97">
        <f>ROUND(('5.4'!$E$36*1000)/('5.3'!$E$34*8760),2)</f>
        <v>0.18</v>
      </c>
      <c r="Z30" s="92"/>
      <c r="AA30" s="92">
        <v>1</v>
      </c>
      <c r="AB30" s="92"/>
      <c r="AC30" s="92"/>
      <c r="AD30" s="92"/>
      <c r="AE30" s="92"/>
      <c r="AF30" s="92"/>
      <c r="AG30" s="92"/>
      <c r="AI30" s="68" t="s">
        <v>339</v>
      </c>
      <c r="AK30" s="65"/>
    </row>
    <row r="31" spans="2:37" s="68" customFormat="1" ht="12.75" customHeight="1">
      <c r="B31" s="98" t="str">
        <f>"ER"&amp;RIGHT(E31,3)&amp;RIGHT(C31,3)&amp;LEFT(C31,2)&amp;"1E"</f>
        <v>ERSOLSPPSo1E</v>
      </c>
      <c r="C31" s="98" t="s">
        <v>586</v>
      </c>
      <c r="D31" s="98" t="s">
        <v>739</v>
      </c>
      <c r="E31" s="226" t="s">
        <v>184</v>
      </c>
      <c r="F31" s="226" t="s">
        <v>28</v>
      </c>
      <c r="G31" s="226" t="s">
        <v>570</v>
      </c>
      <c r="H31" s="227">
        <v>1</v>
      </c>
      <c r="I31" s="228"/>
      <c r="J31" s="227"/>
      <c r="K31" s="98">
        <f>SUMIFS('PP List'!M$9:M$129,'PP List'!$J$9:$J$129,Tech!$C31,'PP List'!$F$9:$F$129,Tech!$D31)</f>
        <v>0</v>
      </c>
      <c r="L31" s="98">
        <f>SUMIFS('PP List'!N$9:N$129,'PP List'!$J$9:$J$129,Tech!$C31,'PP List'!$F$9:$F$129,Tech!$D31)</f>
        <v>18.020000000000003</v>
      </c>
      <c r="M31" s="98">
        <f>SUMIFS('PP List'!O$9:O$129,'PP List'!$J$9:$J$129,Tech!$C31,'PP List'!$F$9:$F$129,Tech!$D31)</f>
        <v>40.020000000000003</v>
      </c>
      <c r="N31" s="98">
        <f>SUMIFS('PP List'!P$9:P$129,'PP List'!$J$9:$J$129,Tech!$C31,'PP List'!$F$9:$F$129,Tech!$D31)</f>
        <v>510.02000000000004</v>
      </c>
      <c r="O31" s="98">
        <f>SUMIFS('PP List'!Q$9:Q$129,'PP List'!$J$9:$J$129,Tech!$C31,'PP List'!$F$9:$F$129,Tech!$D31)</f>
        <v>510.02000000000004</v>
      </c>
      <c r="P31" s="98">
        <f>SUMIFS('PP List'!R$9:R$129,'PP List'!$J$9:$J$129,Tech!$C31,'PP List'!$F$9:$F$129,Tech!$D31)</f>
        <v>510.02000000000004</v>
      </c>
      <c r="Q31" s="98">
        <f>SUMIFS('PP List'!S$9:S$129,'PP List'!$J$9:$J$129,Tech!$C31,'PP List'!$F$9:$F$129,Tech!$D31)</f>
        <v>510.02000000000004</v>
      </c>
      <c r="R31" s="98">
        <f>SUMIFS('PP List'!T$9:T$129,'PP List'!$J$9:$J$129,Tech!$C31,'PP List'!$F$9:$F$129,Tech!$D31)</f>
        <v>492</v>
      </c>
      <c r="S31" s="98">
        <f>SUMIFS('PP List'!W$9:W$129,'PP List'!$J$9:$J$129,Tech!$C31,'PP List'!$F$9:$F$129,Tech!$D31)</f>
        <v>0</v>
      </c>
      <c r="T31" s="231">
        <f>AVERAGEIFS('PP List'!$H$9:$H$129,'PP List'!$J$9:$J$129,Tech!$C31)</f>
        <v>2016.75</v>
      </c>
      <c r="U31" s="229">
        <f>U24</f>
        <v>1.3442880000000001</v>
      </c>
      <c r="V31" s="229">
        <f>V24</f>
        <v>1.342E-2</v>
      </c>
      <c r="W31" s="229"/>
      <c r="X31" s="233">
        <f>X24</f>
        <v>3.1536000000000002E-2</v>
      </c>
      <c r="Y31" s="229"/>
      <c r="Z31" s="229"/>
      <c r="AA31" s="229">
        <f>AA24</f>
        <v>0.3</v>
      </c>
      <c r="AB31" s="229">
        <f t="shared" ref="AB31:AF31" si="3">AB24</f>
        <v>0</v>
      </c>
      <c r="AC31" s="229">
        <f t="shared" si="3"/>
        <v>0</v>
      </c>
      <c r="AD31" s="229">
        <f t="shared" si="3"/>
        <v>0</v>
      </c>
      <c r="AE31" s="229">
        <f t="shared" si="3"/>
        <v>0</v>
      </c>
      <c r="AF31" s="229">
        <f t="shared" si="3"/>
        <v>0</v>
      </c>
      <c r="AG31" s="96"/>
      <c r="AI31" s="68" t="s">
        <v>340</v>
      </c>
      <c r="AK31" s="237" t="str">
        <f>AK24</f>
        <v>ERPVSOLELCN2</v>
      </c>
    </row>
    <row r="32" spans="2:37" s="68" customFormat="1" ht="12.75" customHeight="1">
      <c r="B32" s="92" t="str">
        <f>"ET"&amp;RIGHT(E32,3)&amp;RIGHT(C32,3)&amp;LEFT(C32,2)&amp;"1E"</f>
        <v>ETNGATPPTP1E</v>
      </c>
      <c r="C32" s="92" t="s">
        <v>331</v>
      </c>
      <c r="D32" s="92" t="s">
        <v>739</v>
      </c>
      <c r="E32" s="93" t="s">
        <v>147</v>
      </c>
      <c r="F32" s="93" t="s">
        <v>28</v>
      </c>
      <c r="G32" s="93" t="s">
        <v>570</v>
      </c>
      <c r="H32" s="96">
        <f>INDEX(ELC_TechsR_ELC!$C$3:$AM$138,MATCH($AK32,ELC_TechsR_ELC!$B$3:$B$138,0),MATCH(H$7,ELC_TechsR_ELC!$C$2:$AM$2,0))</f>
        <v>0.39</v>
      </c>
      <c r="I32" s="113"/>
      <c r="J32" s="94"/>
      <c r="K32" s="92">
        <f>SUMIFS('PP List'!M$9:M$129,'PP List'!$J$9:$J$129,Tech!$C32,'PP List'!$F$9:$F$129,Tech!$D32)</f>
        <v>2460</v>
      </c>
      <c r="L32" s="92">
        <f>SUMIFS('PP List'!N$9:N$129,'PP List'!$J$9:$J$129,Tech!$C32,'PP List'!$F$9:$F$129,Tech!$D32)</f>
        <v>2460</v>
      </c>
      <c r="M32" s="92">
        <f>SUMIFS('PP List'!O$9:O$129,'PP List'!$J$9:$J$129,Tech!$C32,'PP List'!$F$9:$F$129,Tech!$D32)</f>
        <v>2460</v>
      </c>
      <c r="N32" s="92">
        <f>SUMIFS('PP List'!P$9:P$129,'PP List'!$J$9:$J$129,Tech!$C32,'PP List'!$F$9:$F$129,Tech!$D32)</f>
        <v>60</v>
      </c>
      <c r="O32" s="92">
        <f>SUMIFS('PP List'!Q$9:Q$129,'PP List'!$J$9:$J$129,Tech!$C32,'PP List'!$F$9:$F$129,Tech!$D32)</f>
        <v>0</v>
      </c>
      <c r="P32" s="92">
        <f>SUMIFS('PP List'!R$9:R$129,'PP List'!$J$9:$J$129,Tech!$C32,'PP List'!$F$9:$F$129,Tech!$D32)</f>
        <v>0</v>
      </c>
      <c r="Q32" s="92">
        <f>SUMIFS('PP List'!S$9:S$129,'PP List'!$J$9:$J$129,Tech!$C32,'PP List'!$F$9:$F$129,Tech!$D32)</f>
        <v>0</v>
      </c>
      <c r="R32" s="92">
        <f>SUMIFS('PP List'!T$9:T$129,'PP List'!$J$9:$J$129,Tech!$C32,'PP List'!$F$9:$F$129,Tech!$D32)</f>
        <v>0</v>
      </c>
      <c r="S32" s="92">
        <f>SUMIFS('PP List'!W$9:W$129,'PP List'!$J$9:$J$129,Tech!$C32,'PP List'!$F$9:$F$129,Tech!$D32)</f>
        <v>0</v>
      </c>
      <c r="T32" s="230">
        <f>AVERAGEIFS('PP List'!$H$9:$H$129,'PP List'!$J$9:$J$129,Tech!$C32)</f>
        <v>2006</v>
      </c>
      <c r="U32" s="96">
        <f>INDEX(ELC_TechsR_ELC!$C$3:$AM$138,MATCH($AK32,ELC_TechsR_ELC!$B$3:$B$138,0),MATCH(U$7,ELC_TechsR_ELC!$C$2:$AM$2,0))/7.45</f>
        <v>0.46800000000000003</v>
      </c>
      <c r="V32" s="96">
        <f>INDEX(ELC_TechsR_ELC!$C$3:$AM$138,MATCH($AK32,ELC_TechsR_ELC!$B$3:$B$138,0),MATCH(V$7,ELC_TechsR_ELC!$C$2:$AM$2,0))/7.45</f>
        <v>8.0680000000000005E-3</v>
      </c>
      <c r="W32" s="96">
        <f>INDEX(ELC_TechsR_ELC!$C$3:$AM$138,MATCH($AK32,ELC_TechsR_ELC!$B$3:$B$138,0),MATCH(W$7,ELC_TechsR_ELC!$C$2:$AM$2,0))/7.45</f>
        <v>1.25</v>
      </c>
      <c r="X32" s="97">
        <f>INDEX(ELC_TechsR_ELC!$C$3:$AM$138,MATCH($AK32,ELC_TechsR_ELC!$B$3:$B$138,0),MATCH(X$7,ELC_TechsR_ELC!$C$2:$AM$2,0))</f>
        <v>3.1536000000000002E-2</v>
      </c>
      <c r="Y32" s="96">
        <v>0.7</v>
      </c>
      <c r="Z32" s="96"/>
      <c r="AA32" s="96">
        <f>INDEX(ELC_TechsR_ELC!$C$3:$AM$138,MATCH($AK32,ELC_TechsR_ELC!$B$3:$B$138,0),MATCH(AA$7,ELC_TechsR_ELC!$C$2:$AM$2,0))</f>
        <v>1</v>
      </c>
      <c r="AB32" s="96">
        <f>INDEX(ELC_TechsR_ELC!$C$3:$AM$138,MATCH($AK32,ELC_TechsR_ELC!$B$3:$B$138,0),MATCH(AB$9,ELC_TechsR_ELC!$C$1:$AM$1,0))</f>
        <v>48</v>
      </c>
      <c r="AC32" s="96">
        <f>INDEX(ELC_TechsR_ELC!$C$3:$AM$138,MATCH($AK32,ELC_TechsR_ELC!$B$3:$B$138,0),MATCH(AC$9,ELC_TechsR_ELC!$C$1:$AM$1,0))/25</f>
        <v>6.8000000000000005E-2</v>
      </c>
      <c r="AD32" s="96">
        <f>INDEX(ELC_TechsR_ELC!$C$3:$AM$138,MATCH($AK32,ELC_TechsR_ELC!$B$3:$B$138,0),MATCH(AD$9,ELC_TechsR_ELC!$C$1:$AM$1,0))</f>
        <v>1</v>
      </c>
      <c r="AE32" s="96">
        <f>INDEX(ELC_TechsR_ELC!$C$3:$AM$138,MATCH($AK32,ELC_TechsR_ELC!$B$3:$B$138,0),MATCH(AE$9,ELC_TechsR_ELC!$C$1:$AM$1,0))</f>
        <v>0.43</v>
      </c>
      <c r="AF32" s="96">
        <f>INDEX(ELC_TechsR_ELC!$C$3:$AM$138,MATCH($AK32,ELC_TechsR_ELC!$B$3:$B$138,0),MATCH(AF$9,ELC_TechsR_ELC!$C$1:$AM$1,0))</f>
        <v>0.1</v>
      </c>
      <c r="AG32" s="92"/>
      <c r="AI32" s="68" t="s">
        <v>340</v>
      </c>
      <c r="AK32" s="237" t="str">
        <f>AK17</f>
        <v>ETCDNGAELCN2</v>
      </c>
    </row>
    <row r="33" spans="1:38" s="68" customFormat="1" ht="12.75" customHeight="1">
      <c r="B33" s="92" t="str">
        <f>"ET"&amp;RIGHT(E33,3)&amp;RIGHT(C33,3)&amp;LEFT(C33,2)&amp;"1E"</f>
        <v>ETNGATPPOt1E</v>
      </c>
      <c r="C33" s="92" t="s">
        <v>584</v>
      </c>
      <c r="D33" s="92" t="s">
        <v>739</v>
      </c>
      <c r="E33" s="93" t="s">
        <v>147</v>
      </c>
      <c r="F33" s="93" t="s">
        <v>28</v>
      </c>
      <c r="G33" s="93" t="s">
        <v>570</v>
      </c>
      <c r="H33" s="96">
        <f>INDEX(ELC_TechsR_ELC!$C$3:$AM$138,MATCH($AK33,ELC_TechsR_ELC!$B$3:$B$138,0),MATCH(H$7,ELC_TechsR_ELC!$C$2:$AM$2,0))</f>
        <v>0.46</v>
      </c>
      <c r="I33" s="113"/>
      <c r="J33" s="94"/>
      <c r="K33" s="92">
        <f>SUMIFS('PP List'!M$9:M$129,'PP List'!$J$9:$J$129,Tech!$C33,'PP List'!$F$9:$F$129,Tech!$D33)</f>
        <v>452.4</v>
      </c>
      <c r="L33" s="92">
        <f>SUMIFS('PP List'!N$9:N$129,'PP List'!$J$9:$J$129,Tech!$C33,'PP List'!$F$9:$F$129,Tech!$D33)</f>
        <v>452.4</v>
      </c>
      <c r="M33" s="92">
        <f>SUMIFS('PP List'!O$9:O$129,'PP List'!$J$9:$J$129,Tech!$C33,'PP List'!$F$9:$F$129,Tech!$D33)</f>
        <v>468.9</v>
      </c>
      <c r="N33" s="92">
        <f>SUMIFS('PP List'!P$9:P$129,'PP List'!$J$9:$J$129,Tech!$C33,'PP List'!$F$9:$F$129,Tech!$D33)</f>
        <v>468.9</v>
      </c>
      <c r="O33" s="92">
        <f>SUMIFS('PP List'!Q$9:Q$129,'PP List'!$J$9:$J$129,Tech!$C33,'PP List'!$F$9:$F$129,Tech!$D33)</f>
        <v>468.9</v>
      </c>
      <c r="P33" s="92">
        <f>SUMIFS('PP List'!R$9:R$129,'PP List'!$J$9:$J$129,Tech!$C33,'PP List'!$F$9:$F$129,Tech!$D33)</f>
        <v>468.9</v>
      </c>
      <c r="Q33" s="92">
        <f>SUMIFS('PP List'!S$9:S$129,'PP List'!$J$9:$J$129,Tech!$C33,'PP List'!$F$9:$F$129,Tech!$D33)</f>
        <v>16.5</v>
      </c>
      <c r="R33" s="92">
        <f>SUMIFS('PP List'!T$9:T$129,'PP List'!$J$9:$J$129,Tech!$C33,'PP List'!$F$9:$F$129,Tech!$D33)</f>
        <v>16.5</v>
      </c>
      <c r="S33" s="92">
        <f>SUMIFS('PP List'!W$9:W$129,'PP List'!$J$9:$J$129,Tech!$C33,'PP List'!$F$9:$F$129,Tech!$D33)</f>
        <v>0</v>
      </c>
      <c r="T33" s="230">
        <f>AVERAGEIFS('PP List'!$H$9:$H$129,'PP List'!$J$9:$J$129,Tech!$C33)</f>
        <v>2008.5</v>
      </c>
      <c r="U33" s="96">
        <f>INDEX(ELC_TechsR_ELC!$C$3:$AM$138,MATCH($AK33,ELC_TechsR_ELC!$B$3:$B$138,0),MATCH(U$7,ELC_TechsR_ELC!$C$2:$AM$2,0))/7.45</f>
        <v>0.51</v>
      </c>
      <c r="V33" s="96">
        <f>INDEX(ELC_TechsR_ELC!$C$3:$AM$138,MATCH($AK33,ELC_TechsR_ELC!$B$3:$B$138,0),MATCH(V$7,ELC_TechsR_ELC!$C$2:$AM$2,0))/7.45</f>
        <v>6.5000000000000006E-3</v>
      </c>
      <c r="W33" s="96">
        <f>INDEX(ELC_TechsR_ELC!$C$3:$AM$138,MATCH($AK33,ELC_TechsR_ELC!$B$3:$B$138,0),MATCH(W$7,ELC_TechsR_ELC!$C$2:$AM$2,0))/7.45</f>
        <v>1.6666666666666712</v>
      </c>
      <c r="X33" s="97">
        <f>INDEX(ELC_TechsR_ELC!$C$3:$AM$138,MATCH($AK33,ELC_TechsR_ELC!$B$3:$B$138,0),MATCH(X$7,ELC_TechsR_ELC!$C$2:$AM$2,0))</f>
        <v>3.1536000000000002E-2</v>
      </c>
      <c r="Y33" s="96">
        <v>0.7</v>
      </c>
      <c r="Z33" s="96"/>
      <c r="AA33" s="96">
        <f>INDEX(ELC_TechsR_ELC!$C$3:$AM$138,MATCH($AK33,ELC_TechsR_ELC!$B$3:$B$138,0),MATCH(AA$7,ELC_TechsR_ELC!$C$2:$AM$2,0))</f>
        <v>1</v>
      </c>
      <c r="AB33" s="96">
        <f>INDEX(ELC_TechsR_ELC!$C$3:$AM$138,MATCH($AK33,ELC_TechsR_ELC!$B$3:$B$138,0),MATCH(AB$9,ELC_TechsR_ELC!$C$1:$AM$1,0))</f>
        <v>75</v>
      </c>
      <c r="AC33" s="96">
        <f>INDEX(ELC_TechsR_ELC!$C$3:$AM$138,MATCH($AK33,ELC_TechsR_ELC!$B$3:$B$138,0),MATCH(AC$9,ELC_TechsR_ELC!$C$1:$AM$1,0))/25</f>
        <v>12.6</v>
      </c>
      <c r="AD33" s="96">
        <f>INDEX(ELC_TechsR_ELC!$C$3:$AM$138,MATCH($AK33,ELC_TechsR_ELC!$B$3:$B$138,0),MATCH(AD$9,ELC_TechsR_ELC!$C$1:$AM$1,0))</f>
        <v>0.6</v>
      </c>
      <c r="AE33" s="96">
        <f>INDEX(ELC_TechsR_ELC!$C$3:$AM$138,MATCH($AK33,ELC_TechsR_ELC!$B$3:$B$138,0),MATCH(AE$9,ELC_TechsR_ELC!$C$1:$AM$1,0))</f>
        <v>0</v>
      </c>
      <c r="AF33" s="96">
        <f>INDEX(ELC_TechsR_ELC!$C$3:$AM$138,MATCH($AK33,ELC_TechsR_ELC!$B$3:$B$138,0),MATCH(AF$9,ELC_TechsR_ELC!$C$1:$AM$1,0))</f>
        <v>0.76</v>
      </c>
      <c r="AG33" s="92"/>
      <c r="AI33" s="68" t="s">
        <v>340</v>
      </c>
      <c r="AK33" s="237" t="str">
        <f>AK18</f>
        <v>ETCDNGAELCN1</v>
      </c>
    </row>
    <row r="34" spans="1:38" s="68" customFormat="1" ht="12.75" customHeight="1">
      <c r="B34" s="92" t="str">
        <f>"ER"&amp;RIGHT(E34,3)&amp;RIGHT(C34,3)&amp;LEFT(C34,2)&amp;"1E"</f>
        <v>ERHYDHPPOt1E</v>
      </c>
      <c r="C34" s="92" t="s">
        <v>325</v>
      </c>
      <c r="D34" s="92" t="s">
        <v>739</v>
      </c>
      <c r="E34" s="93" t="s">
        <v>121</v>
      </c>
      <c r="F34" s="93" t="s">
        <v>28</v>
      </c>
      <c r="G34" s="93" t="s">
        <v>570</v>
      </c>
      <c r="H34" s="94">
        <v>1</v>
      </c>
      <c r="I34" s="113"/>
      <c r="J34" s="94"/>
      <c r="K34" s="92">
        <f>SUMIFS('PP List'!M$9:M$129,'PP List'!$J$9:$J$129,Tech!$C34,'PP List'!$F$9:$F$129,Tech!$D34)</f>
        <v>72.599999999999994</v>
      </c>
      <c r="L34" s="92">
        <f>SUMIFS('PP List'!N$9:N$129,'PP List'!$J$9:$J$129,Tech!$C34,'PP List'!$F$9:$F$129,Tech!$D34)</f>
        <v>174.60000000000002</v>
      </c>
      <c r="M34" s="92">
        <f>SUMIFS('PP List'!O$9:O$129,'PP List'!$J$9:$J$129,Tech!$C34,'PP List'!$F$9:$F$129,Tech!$D34)</f>
        <v>176</v>
      </c>
      <c r="N34" s="92">
        <f>SUMIFS('PP List'!P$9:P$129,'PP List'!$J$9:$J$129,Tech!$C34,'PP List'!$F$9:$F$129,Tech!$D34)</f>
        <v>311.90000000000003</v>
      </c>
      <c r="O34" s="92">
        <f>SUMIFS('PP List'!Q$9:Q$129,'PP List'!$J$9:$J$129,Tech!$C34,'PP List'!$F$9:$F$129,Tech!$D34)</f>
        <v>311.90000000000003</v>
      </c>
      <c r="P34" s="92">
        <f>SUMIFS('PP List'!R$9:R$129,'PP List'!$J$9:$J$129,Tech!$C34,'PP List'!$F$9:$F$129,Tech!$D34)</f>
        <v>311.90000000000003</v>
      </c>
      <c r="Q34" s="92">
        <f>SUMIFS('PP List'!S$9:S$129,'PP List'!$J$9:$J$129,Tech!$C34,'PP List'!$F$9:$F$129,Tech!$D34)</f>
        <v>311.90000000000003</v>
      </c>
      <c r="R34" s="92">
        <f>SUMIFS('PP List'!T$9:T$129,'PP List'!$J$9:$J$129,Tech!$C34,'PP List'!$F$9:$F$129,Tech!$D34)</f>
        <v>311.90000000000003</v>
      </c>
      <c r="S34" s="92">
        <f>SUMIFS('PP List'!W$9:W$129,'PP List'!$J$9:$J$129,Tech!$C34,'PP List'!$F$9:$F$129,Tech!$D34)</f>
        <v>272.89999999999998</v>
      </c>
      <c r="T34" s="230">
        <f>AVERAGEIFS('PP List'!$H$9:$H$129,'PP List'!$J$9:$J$129,Tech!$C34)</f>
        <v>2010</v>
      </c>
      <c r="U34" s="96">
        <f>U21</f>
        <v>1.5648554335142955</v>
      </c>
      <c r="V34" s="96">
        <f>V21</f>
        <v>1.5648554335142955</v>
      </c>
      <c r="W34" s="96">
        <f>W21</f>
        <v>1.5648554335142955</v>
      </c>
      <c r="X34" s="97">
        <v>3.1536000000000002E-2</v>
      </c>
      <c r="Y34" s="97">
        <f>ROUND(('5.4'!$E$36*1000)/('5.3'!$E$34*8760),2)</f>
        <v>0.18</v>
      </c>
      <c r="Z34" s="92"/>
      <c r="AA34" s="92">
        <v>1</v>
      </c>
      <c r="AB34" s="92"/>
      <c r="AC34" s="92"/>
      <c r="AD34" s="92"/>
      <c r="AE34" s="92"/>
      <c r="AF34" s="92"/>
      <c r="AG34" s="92"/>
      <c r="AI34" s="68" t="s">
        <v>339</v>
      </c>
      <c r="AK34" s="65"/>
    </row>
    <row r="35" spans="1:38" s="68" customFormat="1" ht="12.75" customHeight="1">
      <c r="B35" s="98" t="str">
        <f>"ER"&amp;RIGHT(E35,3)&amp;RIGHT(C35,3)&amp;LEFT(C35,2)&amp;"1E"</f>
        <v>ERSOLSPPSo1E</v>
      </c>
      <c r="C35" s="98" t="s">
        <v>586</v>
      </c>
      <c r="D35" s="98" t="s">
        <v>739</v>
      </c>
      <c r="E35" s="226" t="s">
        <v>184</v>
      </c>
      <c r="F35" s="226" t="s">
        <v>28</v>
      </c>
      <c r="G35" s="226" t="s">
        <v>570</v>
      </c>
      <c r="H35" s="227">
        <v>1</v>
      </c>
      <c r="I35" s="228"/>
      <c r="J35" s="227"/>
      <c r="K35" s="98">
        <f>SUMIFS('PP List'!M$9:M$129,'PP List'!$J$9:$J$129,Tech!$C35,'PP List'!$F$9:$F$129,Tech!$D35)</f>
        <v>0</v>
      </c>
      <c r="L35" s="98">
        <f>SUMIFS('PP List'!N$9:N$129,'PP List'!$J$9:$J$129,Tech!$C35,'PP List'!$F$9:$F$129,Tech!$D35)</f>
        <v>18.020000000000003</v>
      </c>
      <c r="M35" s="98">
        <f>SUMIFS('PP List'!O$9:O$129,'PP List'!$J$9:$J$129,Tech!$C35,'PP List'!$F$9:$F$129,Tech!$D35)</f>
        <v>40.020000000000003</v>
      </c>
      <c r="N35" s="98">
        <f>SUMIFS('PP List'!P$9:P$129,'PP List'!$J$9:$J$129,Tech!$C35,'PP List'!$F$9:$F$129,Tech!$D35)</f>
        <v>510.02000000000004</v>
      </c>
      <c r="O35" s="98">
        <f>SUMIFS('PP List'!Q$9:Q$129,'PP List'!$J$9:$J$129,Tech!$C35,'PP List'!$F$9:$F$129,Tech!$D35)</f>
        <v>510.02000000000004</v>
      </c>
      <c r="P35" s="98">
        <f>SUMIFS('PP List'!R$9:R$129,'PP List'!$J$9:$J$129,Tech!$C35,'PP List'!$F$9:$F$129,Tech!$D35)</f>
        <v>510.02000000000004</v>
      </c>
      <c r="Q35" s="98">
        <f>SUMIFS('PP List'!S$9:S$129,'PP List'!$J$9:$J$129,Tech!$C35,'PP List'!$F$9:$F$129,Tech!$D35)</f>
        <v>510.02000000000004</v>
      </c>
      <c r="R35" s="98">
        <f>SUMIFS('PP List'!T$9:T$129,'PP List'!$J$9:$J$129,Tech!$C35,'PP List'!$F$9:$F$129,Tech!$D35)</f>
        <v>492</v>
      </c>
      <c r="S35" s="98">
        <f>SUMIFS('PP List'!W$9:W$129,'PP List'!$J$9:$J$129,Tech!$C35,'PP List'!$F$9:$F$129,Tech!$D35)</f>
        <v>0</v>
      </c>
      <c r="T35" s="231">
        <f>AVERAGEIFS('PP List'!$H$9:$H$129,'PP List'!$J$9:$J$129,Tech!$C35)</f>
        <v>2016.75</v>
      </c>
      <c r="U35" s="229">
        <f>INDEX(ELC_TechsR_ELC!$C$3:$AM$138,MATCH($AK35,ELC_TechsR_ELC!$B$3:$B$138,0),MATCH(U$7,ELC_TechsR_ELC!$C$2:$AM$2,0))/7.45</f>
        <v>1.3442880000000001</v>
      </c>
      <c r="V35" s="229">
        <f>INDEX(ELC_TechsR_ELC!$C$3:$AM$138,MATCH($AK35,ELC_TechsR_ELC!$B$3:$B$138,0),MATCH(V$7,ELC_TechsR_ELC!$C$2:$AM$2,0))/7.45</f>
        <v>1.342E-2</v>
      </c>
      <c r="W35" s="229">
        <f>INDEX(ELC_TechsR_ELC!$C$3:$AM$138,MATCH($AK35,ELC_TechsR_ELC!$B$3:$B$138,0),MATCH(W$7,ELC_TechsR_ELC!$C$2:$AM$2,0))/7.45</f>
        <v>0</v>
      </c>
      <c r="X35" s="268">
        <f>INDEX(ELC_TechsR_ELC!$C$3:$AM$138,MATCH($AK35,ELC_TechsR_ELC!$B$3:$B$138,0),MATCH(X$7,ELC_TechsR_ELC!$C$2:$AM$2,0))</f>
        <v>3.1536000000000002E-2</v>
      </c>
      <c r="Y35" s="229"/>
      <c r="Z35" s="229"/>
      <c r="AA35" s="229">
        <f>INDEX(ELC_TechsR_ELC!$C$3:$AM$138,MATCH($AK35,ELC_TechsR_ELC!$B$3:$B$138,0),MATCH(AA$7,ELC_TechsR_ELC!$C$2:$AM$2,0))</f>
        <v>0.3</v>
      </c>
      <c r="AB35" s="229">
        <f>INDEX(ELC_TechsR_ELC!$C$3:$AM$138,MATCH($AK35,ELC_TechsR_ELC!$B$3:$B$138,0),MATCH(AB$9,ELC_TechsR_ELC!$C$1:$AM$1,0))</f>
        <v>0</v>
      </c>
      <c r="AC35" s="229">
        <f>INDEX(ELC_TechsR_ELC!$C$3:$AM$138,MATCH($AK35,ELC_TechsR_ELC!$B$3:$B$138,0),MATCH(AC$9,ELC_TechsR_ELC!$C$1:$AM$1,0))</f>
        <v>0</v>
      </c>
      <c r="AD35" s="229">
        <f>INDEX(ELC_TechsR_ELC!$C$3:$AM$138,MATCH($AK35,ELC_TechsR_ELC!$B$3:$B$138,0),MATCH(AD$9,ELC_TechsR_ELC!$C$1:$AM$1,0))</f>
        <v>0</v>
      </c>
      <c r="AE35" s="229">
        <f>INDEX(ELC_TechsR_ELC!$C$3:$AM$138,MATCH($AK35,ELC_TechsR_ELC!$B$3:$B$138,0),MATCH(AE$9,ELC_TechsR_ELC!$C$1:$AM$1,0))</f>
        <v>0</v>
      </c>
      <c r="AF35" s="229">
        <f>INDEX(ELC_TechsR_ELC!$C$3:$AM$138,MATCH($AK35,ELC_TechsR_ELC!$B$3:$B$138,0),MATCH(AF$9,ELC_TechsR_ELC!$C$1:$AM$1,0))</f>
        <v>0</v>
      </c>
      <c r="AG35" s="96"/>
      <c r="AI35" s="68" t="s">
        <v>340</v>
      </c>
      <c r="AK35" s="237" t="str">
        <f>AK31</f>
        <v>ERPVSOLELCN2</v>
      </c>
    </row>
    <row r="36" spans="1:38" s="68" customFormat="1" ht="12.75" customHeight="1">
      <c r="B36" s="92" t="str">
        <f>"EH"&amp;RIGHT(E36,3)&amp;RIGHT(C36,3)&amp;LEFT(C36,2)&amp;"1E"</f>
        <v>EHNGAantNa1E</v>
      </c>
      <c r="C36" s="92" t="s">
        <v>713</v>
      </c>
      <c r="D36" s="92" t="s">
        <v>739</v>
      </c>
      <c r="E36" s="93" t="s">
        <v>147</v>
      </c>
      <c r="F36" s="93" t="s">
        <v>32</v>
      </c>
      <c r="G36" s="93" t="s">
        <v>570</v>
      </c>
      <c r="H36" s="94">
        <f>'2.10'!R20/'2.10'!P20*-1</f>
        <v>0.76575059610137419</v>
      </c>
      <c r="I36" s="113"/>
      <c r="J36" s="94"/>
      <c r="K36" s="92">
        <f>ROUNDUP('2.10'!R20/1000/X36,0)</f>
        <v>198</v>
      </c>
      <c r="L36" s="92">
        <f>K36</f>
        <v>198</v>
      </c>
      <c r="M36" s="92">
        <f>L36</f>
        <v>198</v>
      </c>
      <c r="N36" s="92">
        <f>M36</f>
        <v>198</v>
      </c>
      <c r="O36" s="92">
        <f>N36</f>
        <v>198</v>
      </c>
      <c r="P36" s="92">
        <f>O36/2</f>
        <v>99</v>
      </c>
      <c r="Q36" s="92">
        <f>P36/2</f>
        <v>49.5</v>
      </c>
      <c r="R36" s="92">
        <v>0</v>
      </c>
      <c r="S36" s="92">
        <f>SUMIFS('PP List'!W$9:W$129,'PP List'!$J$9:$J$129,Tech!$C36,'PP List'!$F$9:$F$129,Tech!$D36)</f>
        <v>0</v>
      </c>
      <c r="T36" s="230">
        <v>2010</v>
      </c>
      <c r="U36" s="96">
        <f>INDEX(ELC_TechsR_DHC!$C$3:$AM$138,MATCH($AK36,ELC_TechsR_DHC!$B$3:$B$138,0),MATCH(U$7,ELC_TechsR_DHC!$C$2:$AM$2,0))/7.45</f>
        <v>0.06</v>
      </c>
      <c r="V36" s="96">
        <f>INDEX(ELC_TechsR_DHC!$C$3:$AM$138,MATCH($AK36,ELC_TechsR_DHC!$B$3:$B$138,0),MATCH(V$7,ELC_TechsR_DHC!$C$2:$AM$2,0))/7.45</f>
        <v>2E-3</v>
      </c>
      <c r="W36" s="96">
        <f>INDEX(ELC_TechsR_DHC!$C$3:$AM$138,MATCH($AK36,ELC_TechsR_DHC!$B$3:$B$138,0),MATCH(W$7,ELC_TechsR_DHC!$C$2:$AM$2,0))/7.45</f>
        <v>0.30555555555555569</v>
      </c>
      <c r="X36" s="97">
        <f>INDEX(ELC_TechsR_DHC!$C$3:$AM$138,MATCH($AK36,ELC_TechsR_DHC!$B$3:$B$138,0),MATCH(X$7,ELC_TechsR_DHC!$C$2:$AM$2,0))</f>
        <v>3.1536000000000002E-2</v>
      </c>
      <c r="Y36" s="96">
        <v>0.8</v>
      </c>
      <c r="Z36" s="96"/>
      <c r="AA36" s="96">
        <f>INDEX(ELC_TechsR_DHC!$C$3:$AM$138,MATCH($AK36,ELC_TechsR_DHC!$B$3:$B$138,0),MATCH(AA$7,ELC_TechsR_DHC!$C$2:$AM$2,0))</f>
        <v>1</v>
      </c>
      <c r="AB36" s="96">
        <f>INDEX(ELC_TechsR_DHC!$C$3:$AM$138,MATCH($AK36,ELC_TechsR_DHC!$B$3:$B$138,0),MATCH(AB$9,ELC_TechsR_DHC!$C$1:$AM$1,0))</f>
        <v>10</v>
      </c>
      <c r="AC36" s="96">
        <f>INDEX(ELC_TechsR_DHC!$C$3:$AM$138,MATCH($AK36,ELC_TechsR_DHC!$B$3:$B$138,0),MATCH(AC$9,ELC_TechsR_DHC!$C$1:$AM$1,0))/25</f>
        <v>0.12</v>
      </c>
      <c r="AD36" s="96">
        <f>INDEX(ELC_TechsR_DHC!$C$3:$AM$138,MATCH($AK36,ELC_TechsR_DHC!$B$3:$B$138,0),MATCH(AD$9,ELC_TechsR_DHC!$C$1:$AM$1,0))</f>
        <v>1</v>
      </c>
      <c r="AE36" s="96">
        <f>INDEX(ELC_TechsR_DHC!$C$3:$AM$138,MATCH($AK36,ELC_TechsR_DHC!$B$3:$B$138,0),MATCH(AE$9,ELC_TechsR_DHC!$C$1:$AM$1,0))</f>
        <v>0.3</v>
      </c>
      <c r="AF36" s="96">
        <f>INDEX(ELC_TechsR_DHC!$C$3:$AM$138,MATCH($AK36,ELC_TechsR_DHC!$B$3:$B$138,0),MATCH(AF$9,ELC_TechsR_DHC!$C$1:$AM$1,0))</f>
        <v>0</v>
      </c>
      <c r="AI36" s="68" t="s">
        <v>340</v>
      </c>
      <c r="AK36" s="237" t="str">
        <f>ELC_TechsR_DHC!B119</f>
        <v>EHBHNGADHCN1</v>
      </c>
    </row>
    <row r="37" spans="1:38" s="68" customFormat="1" ht="12.75" customHeight="1">
      <c r="B37" s="3"/>
      <c r="C37" s="3"/>
      <c r="D37" s="3"/>
      <c r="E37" s="3"/>
      <c r="F37" s="3"/>
      <c r="H37" s="3"/>
      <c r="I37" s="3"/>
      <c r="J37" s="3"/>
      <c r="K37" s="3"/>
      <c r="M37" s="3"/>
      <c r="N37" s="3"/>
      <c r="O37" s="3"/>
      <c r="P37" s="3"/>
      <c r="R37" s="3"/>
      <c r="S37" s="3"/>
      <c r="V37" s="3"/>
      <c r="W37" s="3"/>
      <c r="X37" s="3"/>
      <c r="Y37" s="3"/>
      <c r="AA37" s="3"/>
    </row>
    <row r="38" spans="1:38" s="68" customFormat="1" ht="12.75" customHeight="1">
      <c r="B38" s="3"/>
      <c r="C38" s="3"/>
      <c r="D38" s="3"/>
      <c r="E38" s="3"/>
      <c r="F38" s="3"/>
      <c r="H38" s="3"/>
      <c r="I38" s="3"/>
      <c r="J38" s="3"/>
      <c r="K38" s="3"/>
      <c r="M38" s="3"/>
      <c r="N38" s="3"/>
      <c r="O38" s="3"/>
      <c r="P38" s="3"/>
      <c r="R38" s="3"/>
      <c r="S38" s="3"/>
      <c r="V38" s="3"/>
      <c r="W38" s="3"/>
      <c r="X38" s="3"/>
      <c r="Y38" s="3"/>
      <c r="AA38" s="3"/>
    </row>
    <row r="39" spans="1:38" s="68" customFormat="1" ht="12.75" customHeight="1">
      <c r="B39" s="3"/>
      <c r="C39" s="3"/>
      <c r="D39" s="3"/>
      <c r="E39" s="3"/>
      <c r="F39" s="3"/>
      <c r="H39" s="3"/>
      <c r="I39" s="3"/>
      <c r="J39" s="3"/>
      <c r="K39" s="3"/>
      <c r="M39" s="3"/>
      <c r="N39" s="3"/>
      <c r="O39" s="3"/>
      <c r="P39" s="3"/>
      <c r="R39" s="3"/>
      <c r="S39" s="3"/>
      <c r="V39" s="3"/>
      <c r="W39" s="3"/>
      <c r="X39" s="3"/>
      <c r="Y39" s="3"/>
      <c r="AA39" s="3"/>
    </row>
    <row r="40" spans="1:38" s="68" customFormat="1" ht="12.75" customHeight="1">
      <c r="B40" s="3"/>
      <c r="C40" s="3"/>
      <c r="D40" s="3"/>
      <c r="E40" s="3"/>
      <c r="F40" s="3"/>
      <c r="H40" s="3"/>
      <c r="I40" s="3"/>
      <c r="J40" s="3"/>
      <c r="K40" s="3"/>
      <c r="M40" s="3"/>
      <c r="N40" s="3"/>
      <c r="O40" s="3"/>
      <c r="P40" s="3"/>
      <c r="R40" s="3"/>
      <c r="S40" s="3"/>
      <c r="V40" s="3"/>
      <c r="W40" s="3"/>
      <c r="X40" s="3"/>
      <c r="Y40" s="3"/>
      <c r="AA40" s="3"/>
    </row>
    <row r="41" spans="1:38" s="68" customFormat="1" ht="12.75" customHeight="1">
      <c r="B41" s="3"/>
      <c r="C41" s="3"/>
      <c r="D41" s="3"/>
      <c r="E41" s="3"/>
      <c r="F41" s="3"/>
      <c r="H41" s="3"/>
      <c r="I41" s="3"/>
      <c r="J41" s="3"/>
      <c r="K41" s="3"/>
      <c r="M41" s="3"/>
      <c r="N41" s="3"/>
      <c r="O41" s="3"/>
      <c r="P41" s="3"/>
      <c r="R41" s="3"/>
      <c r="S41" s="3"/>
      <c r="V41" s="3"/>
      <c r="W41" s="3"/>
      <c r="X41" s="3"/>
      <c r="Y41" s="3"/>
      <c r="AA41" s="3"/>
    </row>
    <row r="42" spans="1:38" s="68" customFormat="1" ht="12.75" customHeight="1">
      <c r="B42" s="3"/>
      <c r="C42" s="3"/>
      <c r="D42" s="3"/>
      <c r="E42" s="3"/>
      <c r="F42" s="3"/>
      <c r="H42" s="3"/>
      <c r="I42" s="3"/>
      <c r="J42" s="3"/>
      <c r="K42" s="3"/>
      <c r="M42" s="3"/>
      <c r="N42" s="3"/>
      <c r="O42" s="3"/>
      <c r="P42" s="3"/>
      <c r="R42" s="3"/>
      <c r="S42" s="3"/>
      <c r="V42" s="3"/>
      <c r="W42" s="3"/>
      <c r="X42" s="3"/>
      <c r="Y42" s="3"/>
      <c r="AA42" s="3"/>
    </row>
    <row r="43" spans="1:38" s="68" customFormat="1" ht="12.75" customHeight="1">
      <c r="B43" s="27"/>
      <c r="C43" s="112" t="s">
        <v>711</v>
      </c>
      <c r="D43" s="28"/>
      <c r="E43" s="28"/>
      <c r="F43" s="28"/>
      <c r="G43" s="28"/>
      <c r="H43" s="28"/>
      <c r="I43" s="28"/>
      <c r="J43" s="28"/>
      <c r="K43" s="28"/>
      <c r="L43" s="28"/>
      <c r="M43" s="28"/>
      <c r="N43" s="28"/>
      <c r="O43" s="28"/>
      <c r="P43" s="28"/>
      <c r="Q43" s="28"/>
      <c r="R43" s="28"/>
      <c r="S43" s="28"/>
      <c r="T43" s="28"/>
      <c r="U43" s="28"/>
      <c r="V43" s="28"/>
      <c r="W43" s="28"/>
      <c r="X43" s="28"/>
      <c r="Y43" s="28"/>
      <c r="Z43" s="28"/>
      <c r="AA43" s="28"/>
      <c r="AB43" s="29"/>
      <c r="AC43" s="29"/>
      <c r="AD43" s="29"/>
      <c r="AE43" s="29"/>
      <c r="AF43" s="29"/>
      <c r="AG43" s="29"/>
      <c r="AH43" s="29"/>
      <c r="AI43" s="29"/>
      <c r="AJ43" s="29"/>
      <c r="AK43" s="29"/>
      <c r="AL43" s="29"/>
    </row>
    <row r="44" spans="1:38" s="68" customFormat="1" ht="12.75" customHeight="1">
      <c r="B44" s="25"/>
      <c r="C44" s="25"/>
      <c r="I44" s="25"/>
      <c r="J44" s="25"/>
      <c r="K44" s="25"/>
      <c r="L44" s="25"/>
      <c r="M44" s="25"/>
      <c r="N44" s="26"/>
      <c r="O44" s="25"/>
      <c r="P44" s="25"/>
      <c r="Q44" s="25"/>
      <c r="R44" s="25"/>
      <c r="S44" s="25"/>
      <c r="T44" s="25"/>
      <c r="U44" s="25"/>
      <c r="V44" s="25"/>
      <c r="W44" s="25"/>
      <c r="X44" s="25"/>
      <c r="Y44" s="25"/>
      <c r="Z44" s="25"/>
      <c r="AA44" s="25"/>
      <c r="AB44" s="25"/>
      <c r="AE44" s="25"/>
      <c r="AF44" s="25"/>
      <c r="AG44" s="25"/>
      <c r="AH44" s="25"/>
      <c r="AI44" s="25"/>
      <c r="AJ44" s="25"/>
      <c r="AK44" s="25"/>
      <c r="AL44" s="25"/>
    </row>
    <row r="45" spans="1:38" s="68" customFormat="1" ht="12.75" customHeight="1">
      <c r="B45" s="4" t="s">
        <v>0</v>
      </c>
      <c r="C45" s="5" t="s">
        <v>712</v>
      </c>
      <c r="I45" s="25"/>
      <c r="J45" s="240"/>
      <c r="K45" s="25"/>
      <c r="L45" s="25"/>
      <c r="M45" s="30"/>
      <c r="N45" s="26"/>
      <c r="O45" s="25"/>
      <c r="P45" s="25"/>
      <c r="Q45" s="25"/>
      <c r="R45" s="30"/>
      <c r="S45" s="30"/>
      <c r="T45" s="30"/>
      <c r="U45" s="30"/>
      <c r="V45" s="25"/>
      <c r="W45" s="25"/>
      <c r="X45" s="25"/>
      <c r="Y45" s="25"/>
      <c r="Z45" s="25"/>
      <c r="AA45" s="25"/>
      <c r="AB45" s="25"/>
      <c r="AE45" s="25"/>
      <c r="AF45" s="25"/>
      <c r="AG45" s="25"/>
      <c r="AH45" s="25"/>
      <c r="AI45" s="25"/>
      <c r="AJ45" s="25"/>
      <c r="AK45" s="25"/>
      <c r="AL45" s="25"/>
    </row>
    <row r="46" spans="1:38" ht="12.75" customHeight="1">
      <c r="A46" s="68"/>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99"/>
      <c r="AC46" s="68"/>
      <c r="AE46" s="25"/>
      <c r="AF46" s="85"/>
      <c r="AG46" s="25"/>
      <c r="AH46" s="25"/>
      <c r="AI46" s="25"/>
      <c r="AJ46" s="25"/>
      <c r="AK46" s="25"/>
      <c r="AL46" s="25"/>
    </row>
    <row r="47" spans="1:38" ht="12.75" customHeight="1">
      <c r="A47" s="68"/>
      <c r="B47" s="25"/>
      <c r="C47" s="25"/>
      <c r="D47" s="25"/>
      <c r="E47" s="25"/>
      <c r="F47" s="25"/>
      <c r="G47" s="25"/>
      <c r="H47" s="25"/>
      <c r="I47" s="25"/>
      <c r="J47" s="25"/>
      <c r="K47" s="25"/>
      <c r="L47" s="25"/>
      <c r="M47" s="25"/>
      <c r="N47" s="25"/>
      <c r="O47" s="25"/>
      <c r="P47" s="25"/>
      <c r="Q47" s="25"/>
      <c r="R47" s="25"/>
      <c r="S47" s="25"/>
      <c r="T47" s="25"/>
      <c r="U47" s="25"/>
      <c r="V47" s="31"/>
      <c r="W47" s="31"/>
      <c r="X47" s="25"/>
      <c r="Y47" s="25"/>
      <c r="Z47" s="25"/>
      <c r="AA47" s="25"/>
      <c r="AB47" s="25"/>
      <c r="AC47" s="25"/>
      <c r="AD47" s="25"/>
      <c r="AE47" s="25"/>
      <c r="AF47" s="80"/>
      <c r="AG47" s="81"/>
      <c r="AH47" s="25"/>
      <c r="AI47" s="25"/>
      <c r="AJ47" s="25"/>
      <c r="AK47" s="25"/>
      <c r="AL47" s="25"/>
    </row>
    <row r="48" spans="1:38" ht="12.75" customHeight="1">
      <c r="A48" s="68"/>
      <c r="B48" s="25"/>
      <c r="C48" s="25"/>
      <c r="D48" s="25"/>
      <c r="E48" s="25"/>
      <c r="F48" s="68"/>
      <c r="G48" s="7" t="s">
        <v>1</v>
      </c>
      <c r="H48" s="68"/>
      <c r="I48" s="32"/>
      <c r="J48" s="32"/>
      <c r="K48" s="33"/>
      <c r="L48" s="33"/>
      <c r="M48" s="25"/>
      <c r="N48" s="25"/>
      <c r="O48" s="25"/>
      <c r="P48" s="25"/>
      <c r="Q48" s="25"/>
      <c r="R48" s="25"/>
      <c r="S48" s="25"/>
      <c r="T48" s="25"/>
      <c r="U48" s="25"/>
      <c r="V48" s="31"/>
      <c r="W48" s="31"/>
      <c r="X48" s="25"/>
      <c r="Y48" s="25"/>
      <c r="Z48" s="25"/>
      <c r="AA48" s="25"/>
      <c r="AB48" s="25"/>
      <c r="AC48" s="25"/>
      <c r="AD48" s="25"/>
      <c r="AE48" s="25"/>
      <c r="AF48" s="82"/>
      <c r="AG48" s="83"/>
      <c r="AH48" s="25"/>
      <c r="AI48" s="25"/>
      <c r="AJ48" s="25"/>
      <c r="AK48" s="25"/>
      <c r="AL48" s="25"/>
    </row>
    <row r="49" spans="1:39" ht="12.75" customHeight="1">
      <c r="A49" s="68"/>
      <c r="B49" s="8" t="s">
        <v>2</v>
      </c>
      <c r="C49" s="8" t="s">
        <v>3</v>
      </c>
      <c r="D49" s="8" t="s">
        <v>4</v>
      </c>
      <c r="E49" s="8" t="s">
        <v>5</v>
      </c>
      <c r="F49" s="9" t="s">
        <v>6</v>
      </c>
      <c r="G49" s="8" t="s">
        <v>171</v>
      </c>
      <c r="H49" s="10" t="s">
        <v>7</v>
      </c>
      <c r="I49" s="10" t="s">
        <v>9</v>
      </c>
      <c r="J49" s="11" t="s">
        <v>10</v>
      </c>
      <c r="K49" s="10" t="s">
        <v>2233</v>
      </c>
      <c r="L49" s="8" t="s">
        <v>11</v>
      </c>
      <c r="M49" s="8" t="s">
        <v>12</v>
      </c>
      <c r="N49" s="8" t="s">
        <v>13</v>
      </c>
      <c r="O49" s="8" t="s">
        <v>14</v>
      </c>
      <c r="P49" s="8" t="s">
        <v>150</v>
      </c>
      <c r="Q49" s="8" t="s">
        <v>15</v>
      </c>
      <c r="R49" s="8" t="s">
        <v>16</v>
      </c>
      <c r="S49" s="8" t="s">
        <v>336</v>
      </c>
      <c r="T49" s="8" t="s">
        <v>329</v>
      </c>
      <c r="U49" s="76" t="s">
        <v>337</v>
      </c>
      <c r="V49" s="12" t="s">
        <v>17</v>
      </c>
      <c r="W49" s="12" t="s">
        <v>18</v>
      </c>
      <c r="X49" s="12" t="s">
        <v>19</v>
      </c>
      <c r="Y49" s="12" t="s">
        <v>20</v>
      </c>
      <c r="Z49" s="12" t="s">
        <v>710</v>
      </c>
      <c r="AA49" s="12" t="s">
        <v>347</v>
      </c>
      <c r="AB49" s="234" t="s">
        <v>349</v>
      </c>
      <c r="AC49" s="234" t="s">
        <v>350</v>
      </c>
      <c r="AD49" s="234" t="s">
        <v>351</v>
      </c>
      <c r="AE49" s="234" t="s">
        <v>352</v>
      </c>
      <c r="AF49" s="234" t="s">
        <v>353</v>
      </c>
      <c r="AG49" s="234"/>
      <c r="AH49" s="13"/>
      <c r="AI49" s="13" t="s">
        <v>338</v>
      </c>
      <c r="AJ49" s="13"/>
      <c r="AK49" s="13"/>
      <c r="AL49" s="84"/>
    </row>
    <row r="50" spans="1:39" s="68" customFormat="1" ht="12.75" customHeight="1" thickBot="1">
      <c r="A50" s="25"/>
      <c r="B50" s="14" t="s">
        <v>22</v>
      </c>
      <c r="C50" s="15"/>
      <c r="D50" s="14" t="s">
        <v>23</v>
      </c>
      <c r="E50" s="15"/>
      <c r="F50" s="16"/>
      <c r="G50" s="15"/>
      <c r="H50" s="17"/>
      <c r="I50" s="17"/>
      <c r="J50" s="18"/>
      <c r="K50" s="15" t="s">
        <v>24</v>
      </c>
      <c r="L50" s="15"/>
      <c r="M50" s="17"/>
      <c r="N50" s="17"/>
      <c r="O50" s="17"/>
      <c r="P50" s="17"/>
      <c r="Q50" s="17"/>
      <c r="R50" s="17"/>
      <c r="S50" s="19"/>
      <c r="T50" s="17"/>
      <c r="U50" s="17"/>
      <c r="V50" s="17"/>
      <c r="W50" s="15"/>
      <c r="X50" s="15"/>
      <c r="Y50" s="15"/>
      <c r="Z50" s="15"/>
      <c r="AA50" s="15"/>
      <c r="AB50" s="235"/>
      <c r="AC50" s="235"/>
      <c r="AD50" s="235"/>
      <c r="AE50" s="235"/>
      <c r="AF50" s="235"/>
      <c r="AG50" s="235"/>
      <c r="AH50" s="2"/>
      <c r="AI50" s="2"/>
      <c r="AJ50" s="2"/>
      <c r="AK50" s="2"/>
      <c r="AL50" s="2"/>
    </row>
    <row r="51" spans="1:39" s="68" customFormat="1" ht="12.75" customHeight="1" thickBot="1">
      <c r="A51" s="25"/>
      <c r="B51" s="20" t="s">
        <v>25</v>
      </c>
      <c r="C51" s="20"/>
      <c r="D51" s="20"/>
      <c r="E51" s="20"/>
      <c r="F51" s="21"/>
      <c r="G51" s="20"/>
      <c r="H51" s="22"/>
      <c r="I51" s="22"/>
      <c r="J51" s="22"/>
      <c r="K51" s="20" t="s">
        <v>26</v>
      </c>
      <c r="L51" s="20"/>
      <c r="M51" s="20" t="s">
        <v>26</v>
      </c>
      <c r="N51" s="20" t="s">
        <v>26</v>
      </c>
      <c r="O51" s="20" t="s">
        <v>26</v>
      </c>
      <c r="P51" s="20" t="s">
        <v>26</v>
      </c>
      <c r="Q51" s="20" t="s">
        <v>26</v>
      </c>
      <c r="R51" s="20" t="s">
        <v>26</v>
      </c>
      <c r="S51" s="23" t="s">
        <v>26</v>
      </c>
      <c r="T51" s="223"/>
      <c r="U51" s="20" t="s">
        <v>568</v>
      </c>
      <c r="V51" s="20" t="s">
        <v>568</v>
      </c>
      <c r="W51" s="20" t="s">
        <v>569</v>
      </c>
      <c r="X51" s="20" t="s">
        <v>27</v>
      </c>
      <c r="Y51" s="20" t="s">
        <v>27</v>
      </c>
      <c r="Z51" s="20"/>
      <c r="AA51" s="20" t="s">
        <v>27</v>
      </c>
      <c r="AB51" s="222" t="s">
        <v>571</v>
      </c>
      <c r="AC51" s="222" t="s">
        <v>572</v>
      </c>
      <c r="AD51" s="222" t="s">
        <v>573</v>
      </c>
      <c r="AE51" s="222" t="s">
        <v>574</v>
      </c>
      <c r="AF51" s="222" t="s">
        <v>575</v>
      </c>
      <c r="AG51" s="222"/>
      <c r="AK51" s="68" t="s">
        <v>735</v>
      </c>
    </row>
    <row r="52" spans="1:39" ht="15" customHeight="1">
      <c r="A52" s="25"/>
      <c r="B52" s="383" t="str">
        <f>"ET"&amp;RIGHT(E52,3)&amp;RIGHT(C52,3)&amp;LEFT(C52,2)&amp;"1E"</f>
        <v>ETBGA-80GN1E</v>
      </c>
      <c r="C52" s="400" t="s">
        <v>1937</v>
      </c>
      <c r="D52" s="383" t="s">
        <v>2181</v>
      </c>
      <c r="E52" s="385" t="s">
        <v>36</v>
      </c>
      <c r="F52" s="385" t="str">
        <f>F57</f>
        <v>HETC, HETD</v>
      </c>
      <c r="G52" s="385" t="s">
        <v>570</v>
      </c>
      <c r="H52" s="386">
        <f>RIGHT(C52,2)/100</f>
        <v>0.8</v>
      </c>
      <c r="I52" s="387"/>
      <c r="J52" s="388"/>
      <c r="K52" s="383">
        <f>INDEX('15'!$C$3:$AS$240,MATCH($AM52,'15'!$C$3:$C$240,0),MATCH(K$6,'15'!$C$4:$AS$4,0))</f>
        <v>192</v>
      </c>
      <c r="L52" s="383">
        <f>INDEX('15'!$C$3:$AS$240,MATCH($AM52,'15'!$C$3:$C$240,0),MATCH(L$6,'15'!$C$4:$AS$4,0))</f>
        <v>208.46</v>
      </c>
      <c r="M52" s="383">
        <f>INDEX('15'!$C$3:$AS$240,MATCH($AM52,'15'!$C$3:$C$240,0),MATCH(M$6,'15'!$C$4:$AS$4,0))</f>
        <v>202.98</v>
      </c>
      <c r="N52" s="383">
        <f>INDEX('15'!$C$3:$AS$240,MATCH($AM52,'15'!$C$3:$C$240,0),MATCH(N$6,'15'!$C$4:$AS$4,0))</f>
        <v>175.55</v>
      </c>
      <c r="O52" s="383">
        <f>INDEX('15'!$C$3:$AS$240,MATCH($AM52,'15'!$C$3:$C$240,0),MATCH(O$6,'15'!$C$4:$AS$4,0))</f>
        <v>148.12</v>
      </c>
      <c r="P52" s="383">
        <f>INDEX('15'!$C$3:$AS$240,MATCH($AM52,'15'!$C$3:$C$240,0),MATCH(P$6,'15'!$C$4:$AS$4,0))</f>
        <v>120.69</v>
      </c>
      <c r="Q52" s="383">
        <f>INDEX('15'!$C$3:$AS$240,MATCH($AM52,'15'!$C$3:$C$240,0),MATCH(Q$6,'15'!$C$4:$AS$4,0))</f>
        <v>93.26</v>
      </c>
      <c r="R52" s="383">
        <f>INDEX('15'!$C$3:$AS$240,MATCH($AM52,'15'!$C$3:$C$240,0),MATCH(R$6,'15'!$C$4:$AS$4,0))</f>
        <v>38.4</v>
      </c>
      <c r="S52" s="383"/>
      <c r="T52" s="383"/>
      <c r="U52" s="389">
        <f>INDEX(ELC_TechsR_DHC!$C$3:$AM$138,MATCH($AK52,ELC_TechsR_DHC!$B$3:$B$138,0),MATCH(U$7,ELC_TechsR_DHC!$C$2:$AM$2,0))/7.45</f>
        <v>0.06</v>
      </c>
      <c r="V52" s="389">
        <f>INDEX(ELC_TechsR_DHC!$C$3:$AM$138,MATCH($AK52,ELC_TechsR_DHC!$B$3:$B$138,0),MATCH(V$7,ELC_TechsR_DHC!$C$2:$AM$2,0))/7.45</f>
        <v>2E-3</v>
      </c>
      <c r="W52" s="389">
        <f>INDEX(ELC_TechsR_DHC!$C$3:$AM$138,MATCH($AK52,ELC_TechsR_DHC!$B$3:$B$138,0),MATCH(W$7,ELC_TechsR_DHC!$C$2:$AM$2,0))/7.45</f>
        <v>0.30555555555555569</v>
      </c>
      <c r="X52" s="389">
        <f>INDEX(ELC_TechsR_DHC!$C$3:$AM$138,MATCH($AK52,ELC_TechsR_DHC!$B$3:$B$138,0),MATCH(X$7,ELC_TechsR_DHC!$C$2:$AM$2,0))</f>
        <v>3.1536000000000002E-2</v>
      </c>
      <c r="Y52" s="389">
        <f>INDEX(ELC_TechsR_DHC!$C$3:$AM$138,MATCH($AK52,ELC_TechsR_DHC!$B$3:$B$138,0),MATCH($Y$7,ELC_TechsR_DHC!$C$2:$AM$2,0))</f>
        <v>0.99</v>
      </c>
      <c r="Z52" s="389"/>
      <c r="AA52" s="389">
        <v>1</v>
      </c>
      <c r="AB52" s="389"/>
      <c r="AC52" s="389"/>
      <c r="AD52" s="389"/>
      <c r="AE52" s="389"/>
      <c r="AF52" s="389"/>
      <c r="AG52" s="389"/>
      <c r="AH52" s="68"/>
      <c r="AI52" s="68" t="s">
        <v>2229</v>
      </c>
      <c r="AJ52" s="68"/>
      <c r="AK52" s="236" t="s">
        <v>523</v>
      </c>
      <c r="AL52" s="68"/>
      <c r="AM52" s="3" t="str">
        <f>D52&amp;C52</f>
        <v>DE5GNR_BO_BGAS_E-80</v>
      </c>
    </row>
    <row r="53" spans="1:39" ht="12.75" customHeight="1">
      <c r="A53" s="25"/>
      <c r="B53" s="383" t="str">
        <f>"ET"&amp;RIGHT(E53,3)&amp;RIGHT(C53,3)&amp;LEFT(C53,2)&amp;"1E"</f>
        <v>ETCOA-80GN1E</v>
      </c>
      <c r="C53" s="400" t="s">
        <v>1913</v>
      </c>
      <c r="D53" s="383" t="s">
        <v>2181</v>
      </c>
      <c r="E53" s="385" t="s">
        <v>31</v>
      </c>
      <c r="F53" s="385" t="s">
        <v>28</v>
      </c>
      <c r="G53" s="385" t="s">
        <v>570</v>
      </c>
      <c r="H53" s="386">
        <f t="shared" ref="H53:H63" si="4">RIGHT(C53,2)/100</f>
        <v>0.8</v>
      </c>
      <c r="I53" s="387"/>
      <c r="J53" s="388"/>
      <c r="K53" s="383">
        <f>INDEX('15'!$C$3:$AS$240,MATCH($AM53,'15'!$C$3:$C$240,0),MATCH(K$6,'15'!$C$4:$AS$4,0))</f>
        <v>493.02</v>
      </c>
      <c r="L53" s="383">
        <f>INDEX('15'!$C$3:$AS$240,MATCH($AM53,'15'!$C$3:$C$240,0),MATCH(L$6,'15'!$C$4:$AS$4,0))</f>
        <v>535.27</v>
      </c>
      <c r="M53" s="383">
        <f>INDEX('15'!$C$3:$AS$240,MATCH($AM53,'15'!$C$3:$C$240,0),MATCH(M$6,'15'!$C$4:$AS$4,0))</f>
        <v>521.19000000000005</v>
      </c>
      <c r="N53" s="383">
        <f>INDEX('15'!$C$3:$AS$240,MATCH($AM53,'15'!$C$3:$C$240,0),MATCH(N$6,'15'!$C$4:$AS$4,0))</f>
        <v>450.76</v>
      </c>
      <c r="O53" s="383">
        <f>INDEX('15'!$C$3:$AS$240,MATCH($AM53,'15'!$C$3:$C$240,0),MATCH(O$6,'15'!$C$4:$AS$4,0))</f>
        <v>380.33</v>
      </c>
      <c r="P53" s="383">
        <f>INDEX('15'!$C$3:$AS$240,MATCH($AM53,'15'!$C$3:$C$240,0),MATCH(P$6,'15'!$C$4:$AS$4,0))</f>
        <v>309.89999999999998</v>
      </c>
      <c r="Q53" s="383">
        <f>INDEX('15'!$C$3:$AS$240,MATCH($AM53,'15'!$C$3:$C$240,0),MATCH(Q$6,'15'!$C$4:$AS$4,0))</f>
        <v>239.46</v>
      </c>
      <c r="R53" s="383">
        <f>INDEX('15'!$C$3:$AS$240,MATCH($AM53,'15'!$C$3:$C$240,0),MATCH(R$6,'15'!$C$4:$AS$4,0))</f>
        <v>98.6</v>
      </c>
      <c r="S53" s="383"/>
      <c r="T53" s="390"/>
      <c r="U53" s="389" t="e">
        <f>INDEX(ELC_TechsR_DHC!$C$3:$AM$138,MATCH($AK53,ELC_TechsR_DHC!$B$3:$B$138,0),MATCH(U$7,ELC_TechsR_DHC!$C$2:$AM$2,0))/7.45</f>
        <v>#N/A</v>
      </c>
      <c r="V53" s="389" t="e">
        <f>INDEX(ELC_TechsR_DHC!$C$3:$AM$138,MATCH($AK53,ELC_TechsR_DHC!$B$3:$B$138,0),MATCH(V$7,ELC_TechsR_DHC!$C$2:$AM$2,0))/7.45</f>
        <v>#N/A</v>
      </c>
      <c r="W53" s="389" t="e">
        <f>INDEX(ELC_TechsR_DHC!$C$3:$AM$138,MATCH($AK53,ELC_TechsR_DHC!$B$3:$B$138,0),MATCH(W$7,ELC_TechsR_DHC!$C$2:$AM$2,0))/7.45</f>
        <v>#N/A</v>
      </c>
      <c r="X53" s="389" t="e">
        <f>INDEX(ELC_TechsR_DHC!$C$3:$AM$138,MATCH($AK53,ELC_TechsR_DHC!$B$3:$B$138,0),MATCH(X$7,ELC_TechsR_DHC!$C$2:$AM$2,0))</f>
        <v>#N/A</v>
      </c>
      <c r="Y53" s="389" t="e">
        <f>INDEX(ELC_TechsR_DHC!$C$3:$AM$138,MATCH($AK53,ELC_TechsR_DHC!$B$3:$B$138,0),MATCH($Y$7,ELC_TechsR_DHC!$C$2:$AM$2,0))</f>
        <v>#N/A</v>
      </c>
      <c r="Z53" s="389"/>
      <c r="AA53" s="389">
        <v>1</v>
      </c>
      <c r="AB53" s="389" t="e">
        <f>INDEX(ELC_TechsR_DHC!$C$3:$AM$138,MATCH($AK53,ELC_TechsR_DHC!$B$3:$B$138,0),MATCH(AB$9,ELC_TechsR_DHC!$C$1:$AM$1,0))</f>
        <v>#N/A</v>
      </c>
      <c r="AC53" s="389" t="e">
        <f>INDEX(ELC_TechsR_DHC!$C$3:$AM$138,MATCH($AK53,ELC_TechsR_DHC!$B$3:$B$138,0),MATCH(AC$9,ELC_TechsR_DHC!$C$1:$AM$1,0))/25</f>
        <v>#N/A</v>
      </c>
      <c r="AD53" s="389" t="e">
        <f>INDEX(ELC_TechsR_DHC!$C$3:$AM$138,MATCH($AK53,ELC_TechsR_DHC!$B$3:$B$138,0),MATCH(AD$9,ELC_TechsR_DHC!$C$1:$AM$1,0))</f>
        <v>#N/A</v>
      </c>
      <c r="AE53" s="389" t="e">
        <f>INDEX(ELC_TechsR_DHC!$C$3:$AM$138,MATCH($AK53,ELC_TechsR_DHC!$B$3:$B$138,0),MATCH(AE$9,ELC_TechsR_DHC!$C$1:$AM$1,0))</f>
        <v>#N/A</v>
      </c>
      <c r="AF53" s="389" t="e">
        <f>INDEX(ELC_TechsR_DHC!$C$3:$AM$138,MATCH($AK53,ELC_TechsR_DHC!$B$3:$B$138,0),MATCH(AF$9,ELC_TechsR_DHC!$C$1:$AM$1,0))</f>
        <v>#N/A</v>
      </c>
      <c r="AG53" s="389"/>
      <c r="AH53" s="68"/>
      <c r="AI53" s="68" t="s">
        <v>2229</v>
      </c>
      <c r="AJ53" s="68"/>
      <c r="AK53" s="236"/>
      <c r="AL53" s="68"/>
      <c r="AM53" s="68" t="str">
        <f t="shared" ref="AM53:AM91" si="5">D53&amp;C53</f>
        <v>DE5GNR_BO_COAL_E-80</v>
      </c>
    </row>
    <row r="54" spans="1:39" s="68" customFormat="1" ht="12.75" customHeight="1">
      <c r="A54" s="25" t="s">
        <v>2216</v>
      </c>
      <c r="B54" s="383" t="str">
        <f>"ET"&amp;RIGHT(E54,3)&amp;RIGHT(C54,3)&amp;LEFT(C54,2)&amp;"1E"</f>
        <v>ETLCC-80GN1E</v>
      </c>
      <c r="C54" s="384" t="s">
        <v>1904</v>
      </c>
      <c r="D54" s="383" t="s">
        <v>2181</v>
      </c>
      <c r="E54" s="385" t="s">
        <v>28</v>
      </c>
      <c r="F54" s="385" t="s">
        <v>2228</v>
      </c>
      <c r="G54" s="385" t="s">
        <v>570</v>
      </c>
      <c r="H54" s="386">
        <f t="shared" si="4"/>
        <v>0.8</v>
      </c>
      <c r="I54" s="387"/>
      <c r="J54" s="388"/>
      <c r="K54" s="383">
        <f>INDEX('15'!$C$3:$AS$240,MATCH($AM54,'15'!$C$3:$C$240,0),MATCH(K$6,'15'!$C$4:$AS$4,0))</f>
        <v>15.25</v>
      </c>
      <c r="L54" s="383">
        <f>INDEX('15'!$C$3:$AS$240,MATCH($AM54,'15'!$C$3:$C$240,0),MATCH(L$6,'15'!$C$4:$AS$4,0))</f>
        <v>16.559999999999999</v>
      </c>
      <c r="M54" s="383">
        <f>INDEX('15'!$C$3:$AS$240,MATCH($AM54,'15'!$C$3:$C$240,0),MATCH(M$6,'15'!$C$4:$AS$4,0))</f>
        <v>16.12</v>
      </c>
      <c r="N54" s="383">
        <f>INDEX('15'!$C$3:$AS$240,MATCH($AM54,'15'!$C$3:$C$240,0),MATCH(N$6,'15'!$C$4:$AS$4,0))</f>
        <v>13.94</v>
      </c>
      <c r="O54" s="383">
        <f>INDEX('15'!$C$3:$AS$240,MATCH($AM54,'15'!$C$3:$C$240,0),MATCH(O$6,'15'!$C$4:$AS$4,0))</f>
        <v>11.76</v>
      </c>
      <c r="P54" s="383">
        <f>INDEX('15'!$C$3:$AS$240,MATCH($AM54,'15'!$C$3:$C$240,0),MATCH(P$6,'15'!$C$4:$AS$4,0))</f>
        <v>9.58</v>
      </c>
      <c r="Q54" s="383">
        <f>INDEX('15'!$C$3:$AS$240,MATCH($AM54,'15'!$C$3:$C$240,0),MATCH(Q$6,'15'!$C$4:$AS$4,0))</f>
        <v>7.41</v>
      </c>
      <c r="R54" s="383">
        <f>INDEX('15'!$C$3:$AS$240,MATCH($AM54,'15'!$C$3:$C$240,0),MATCH(R$6,'15'!$C$4:$AS$4,0))</f>
        <v>3.05</v>
      </c>
      <c r="S54" s="383"/>
      <c r="T54" s="390"/>
      <c r="U54" s="389">
        <f>INDEX(ELC_TechsR_DHC!$C$3:$AM$138,MATCH($AK54,ELC_TechsR_DHC!$B$3:$B$138,0),MATCH(U$7,ELC_TechsR_DHC!$C$2:$AM$2,0))/7.45</f>
        <v>0.15</v>
      </c>
      <c r="V54" s="389">
        <f>INDEX(ELC_TechsR_DHC!$C$3:$AM$138,MATCH($AK54,ELC_TechsR_DHC!$B$3:$B$138,0),MATCH(V$7,ELC_TechsR_DHC!$C$2:$AM$2,0))/7.45</f>
        <v>1.0999999999999998E-3</v>
      </c>
      <c r="W54" s="389">
        <f>INDEX(ELC_TechsR_DHC!$C$3:$AM$138,MATCH($AK54,ELC_TechsR_DHC!$B$3:$B$138,0),MATCH(W$7,ELC_TechsR_DHC!$C$2:$AM$2,0))/7.45</f>
        <v>0.22222222222222282</v>
      </c>
      <c r="X54" s="389">
        <f>INDEX(ELC_TechsR_DHC!$C$3:$AM$138,MATCH($AK54,ELC_TechsR_DHC!$B$3:$B$138,0),MATCH(X$7,ELC_TechsR_DHC!$C$2:$AM$2,0))</f>
        <v>3.1536000000000002E-2</v>
      </c>
      <c r="Y54" s="389">
        <f>INDEX(ELC_TechsR_DHC!$C$3:$AM$138,MATCH($AK54,ELC_TechsR_DHC!$B$3:$B$138,0),MATCH($Y$7,ELC_TechsR_DHC!$C$2:$AM$2,0))</f>
        <v>0.99</v>
      </c>
      <c r="Z54" s="389"/>
      <c r="AA54" s="389">
        <v>1</v>
      </c>
      <c r="AB54" s="389">
        <f>INDEX(ELC_TechsR_DHC!$C$3:$AM$138,MATCH($AK54,ELC_TechsR_DHC!$B$3:$B$138,0),MATCH(AB$9,ELC_TechsR_DHC!$C$1:$AM$1,0))</f>
        <v>0</v>
      </c>
      <c r="AC54" s="389">
        <f>INDEX(ELC_TechsR_DHC!$C$3:$AM$138,MATCH($AK54,ELC_TechsR_DHC!$B$3:$B$138,0),MATCH(AC$9,ELC_TechsR_DHC!$C$1:$AM$1,0))/25</f>
        <v>0</v>
      </c>
      <c r="AD54" s="389">
        <f>INDEX(ELC_TechsR_DHC!$C$3:$AM$138,MATCH($AK54,ELC_TechsR_DHC!$B$3:$B$138,0),MATCH(AD$9,ELC_TechsR_DHC!$C$1:$AM$1,0))</f>
        <v>0</v>
      </c>
      <c r="AE54" s="389">
        <f>INDEX(ELC_TechsR_DHC!$C$3:$AM$138,MATCH($AK54,ELC_TechsR_DHC!$B$3:$B$138,0),MATCH(AE$9,ELC_TechsR_DHC!$C$1:$AM$1,0))</f>
        <v>0</v>
      </c>
      <c r="AF54" s="389">
        <f>INDEX(ELC_TechsR_DHC!$C$3:$AM$138,MATCH($AK54,ELC_TechsR_DHC!$B$3:$B$138,0),MATCH(AF$9,ELC_TechsR_DHC!$C$1:$AM$1,0))</f>
        <v>0</v>
      </c>
      <c r="AG54" s="389"/>
      <c r="AI54" s="68" t="s">
        <v>2229</v>
      </c>
      <c r="AK54" s="236" t="s">
        <v>520</v>
      </c>
      <c r="AM54" s="68" t="str">
        <f t="shared" si="5"/>
        <v>DE5GNR_BO_ELEC_E-80</v>
      </c>
    </row>
    <row r="55" spans="1:39" s="68" customFormat="1" ht="12.75" customHeight="1">
      <c r="A55" s="25"/>
      <c r="B55" s="383" t="str">
        <f>"ET"&amp;RIGHT(E55,3)&amp;RIGHT(C55,3)&amp;LEFT(C55,2)&amp;"1E"</f>
        <v>ETHFO-80GN1E</v>
      </c>
      <c r="C55" s="400" t="s">
        <v>1891</v>
      </c>
      <c r="D55" s="383" t="s">
        <v>2181</v>
      </c>
      <c r="E55" s="385" t="s">
        <v>29</v>
      </c>
      <c r="F55" s="385" t="s">
        <v>28</v>
      </c>
      <c r="G55" s="385" t="s">
        <v>570</v>
      </c>
      <c r="H55" s="386">
        <f t="shared" si="4"/>
        <v>0.8</v>
      </c>
      <c r="I55" s="387"/>
      <c r="J55" s="388"/>
      <c r="K55" s="383">
        <f>INDEX('15'!$C$3:$AS$240,MATCH($AM55,'15'!$C$3:$C$240,0),MATCH(K$6,'15'!$C$4:$AS$4,0))</f>
        <v>259.5</v>
      </c>
      <c r="L55" s="383">
        <f>INDEX('15'!$C$3:$AS$240,MATCH($AM55,'15'!$C$3:$C$240,0),MATCH(L$6,'15'!$C$4:$AS$4,0))</f>
        <v>281.74</v>
      </c>
      <c r="M55" s="383">
        <f>INDEX('15'!$C$3:$AS$240,MATCH($AM55,'15'!$C$3:$C$240,0),MATCH(M$6,'15'!$C$4:$AS$4,0))</f>
        <v>274.33</v>
      </c>
      <c r="N55" s="383">
        <f>INDEX('15'!$C$3:$AS$240,MATCH($AM55,'15'!$C$3:$C$240,0),MATCH(N$6,'15'!$C$4:$AS$4,0))</f>
        <v>237.26</v>
      </c>
      <c r="O55" s="383">
        <f>INDEX('15'!$C$3:$AS$240,MATCH($AM55,'15'!$C$3:$C$240,0),MATCH(O$6,'15'!$C$4:$AS$4,0))</f>
        <v>200.19</v>
      </c>
      <c r="P55" s="383">
        <f>INDEX('15'!$C$3:$AS$240,MATCH($AM55,'15'!$C$3:$C$240,0),MATCH(P$6,'15'!$C$4:$AS$4,0))</f>
        <v>163.11000000000001</v>
      </c>
      <c r="Q55" s="383">
        <f>INDEX('15'!$C$3:$AS$240,MATCH($AM55,'15'!$C$3:$C$240,0),MATCH(Q$6,'15'!$C$4:$AS$4,0))</f>
        <v>126.04</v>
      </c>
      <c r="R55" s="383">
        <f>INDEX('15'!$C$3:$AS$240,MATCH($AM55,'15'!$C$3:$C$240,0),MATCH(R$6,'15'!$C$4:$AS$4,0))</f>
        <v>51.9</v>
      </c>
      <c r="S55" s="383"/>
      <c r="T55" s="390"/>
      <c r="U55" s="389" t="e">
        <f>INDEX(ELC_TechsR_DHC!$C$3:$AM$138,MATCH($AK55,ELC_TechsR_DHC!$B$3:$B$138,0),MATCH(U$7,ELC_TechsR_DHC!$C$2:$AM$2,0))/7.45</f>
        <v>#N/A</v>
      </c>
      <c r="V55" s="389" t="e">
        <f>INDEX(ELC_TechsR_DHC!$C$3:$AM$138,MATCH($AK55,ELC_TechsR_DHC!$B$3:$B$138,0),MATCH(V$7,ELC_TechsR_DHC!$C$2:$AM$2,0))/7.45</f>
        <v>#N/A</v>
      </c>
      <c r="W55" s="389" t="e">
        <f>INDEX(ELC_TechsR_DHC!$C$3:$AM$138,MATCH($AK55,ELC_TechsR_DHC!$B$3:$B$138,0),MATCH(W$7,ELC_TechsR_DHC!$C$2:$AM$2,0))/7.45</f>
        <v>#N/A</v>
      </c>
      <c r="X55" s="389" t="e">
        <f>INDEX(ELC_TechsR_DHC!$C$3:$AM$138,MATCH($AK55,ELC_TechsR_DHC!$B$3:$B$138,0),MATCH(X$7,ELC_TechsR_DHC!$C$2:$AM$2,0))</f>
        <v>#N/A</v>
      </c>
      <c r="Y55" s="389" t="e">
        <f>INDEX(ELC_TechsR_DHC!$C$3:$AM$138,MATCH($AK55,ELC_TechsR_DHC!$B$3:$B$138,0),MATCH($Y$7,ELC_TechsR_DHC!$C$2:$AM$2,0))</f>
        <v>#N/A</v>
      </c>
      <c r="Z55" s="389"/>
      <c r="AA55" s="389">
        <v>1</v>
      </c>
      <c r="AB55" s="389" t="e">
        <f>INDEX(ELC_TechsR_DHC!$C$3:$AM$138,MATCH($AK55,ELC_TechsR_DHC!$B$3:$B$138,0),MATCH(AB$9,ELC_TechsR_DHC!$C$1:$AM$1,0))</f>
        <v>#N/A</v>
      </c>
      <c r="AC55" s="389" t="e">
        <f>INDEX(ELC_TechsR_DHC!$C$3:$AM$138,MATCH($AK55,ELC_TechsR_DHC!$B$3:$B$138,0),MATCH(AC$9,ELC_TechsR_DHC!$C$1:$AM$1,0))/25</f>
        <v>#N/A</v>
      </c>
      <c r="AD55" s="389" t="e">
        <f>INDEX(ELC_TechsR_DHC!$C$3:$AM$138,MATCH($AK55,ELC_TechsR_DHC!$B$3:$B$138,0),MATCH(AD$9,ELC_TechsR_DHC!$C$1:$AM$1,0))</f>
        <v>#N/A</v>
      </c>
      <c r="AE55" s="389" t="e">
        <f>INDEX(ELC_TechsR_DHC!$C$3:$AM$138,MATCH($AK55,ELC_TechsR_DHC!$B$3:$B$138,0),MATCH(AE$9,ELC_TechsR_DHC!$C$1:$AM$1,0))</f>
        <v>#N/A</v>
      </c>
      <c r="AF55" s="389" t="e">
        <f>INDEX(ELC_TechsR_DHC!$C$3:$AM$138,MATCH($AK55,ELC_TechsR_DHC!$B$3:$B$138,0),MATCH(AF$9,ELC_TechsR_DHC!$C$1:$AM$1,0))</f>
        <v>#N/A</v>
      </c>
      <c r="AG55" s="389"/>
      <c r="AI55" s="68" t="s">
        <v>2229</v>
      </c>
      <c r="AK55" s="236"/>
      <c r="AM55" s="68" t="str">
        <f t="shared" si="5"/>
        <v>DE5GNR_BO_FUELOIL_E-80</v>
      </c>
    </row>
    <row r="56" spans="1:39" ht="12.75" customHeight="1">
      <c r="A56" s="25"/>
      <c r="B56" s="383" t="str">
        <f>"ET"&amp;RIGHT(E56,3)&amp;RIGHT(C56,3)&amp;LEFT(C56,2)&amp;"2E"</f>
        <v>ETWST-80GN2E</v>
      </c>
      <c r="C56" s="384" t="s">
        <v>1840</v>
      </c>
      <c r="D56" s="383" t="s">
        <v>2181</v>
      </c>
      <c r="E56" s="385" t="s">
        <v>35</v>
      </c>
      <c r="F56" s="385" t="s">
        <v>2228</v>
      </c>
      <c r="G56" s="385" t="s">
        <v>570</v>
      </c>
      <c r="H56" s="386">
        <f t="shared" si="4"/>
        <v>0.8</v>
      </c>
      <c r="I56" s="387"/>
      <c r="J56" s="388"/>
      <c r="K56" s="383">
        <f>INDEX('15'!$C$3:$AS$240,MATCH($AM56,'15'!$C$3:$C$240,0),MATCH(K$6,'15'!$C$4:$AS$4,0))</f>
        <v>190.34</v>
      </c>
      <c r="L56" s="383">
        <f>INDEX('15'!$C$3:$AS$240,MATCH($AM56,'15'!$C$3:$C$240,0),MATCH(L$6,'15'!$C$4:$AS$4,0))</f>
        <v>206.65</v>
      </c>
      <c r="M56" s="383">
        <f>INDEX('15'!$C$3:$AS$240,MATCH($AM56,'15'!$C$3:$C$240,0),MATCH(M$6,'15'!$C$4:$AS$4,0))</f>
        <v>201.21</v>
      </c>
      <c r="N56" s="383">
        <f>INDEX('15'!$C$3:$AS$240,MATCH($AM56,'15'!$C$3:$C$240,0),MATCH(N$6,'15'!$C$4:$AS$4,0))</f>
        <v>174.02</v>
      </c>
      <c r="O56" s="383">
        <f>INDEX('15'!$C$3:$AS$240,MATCH($AM56,'15'!$C$3:$C$240,0),MATCH(O$6,'15'!$C$4:$AS$4,0))</f>
        <v>146.83000000000001</v>
      </c>
      <c r="P56" s="383">
        <f>INDEX('15'!$C$3:$AS$240,MATCH($AM56,'15'!$C$3:$C$240,0),MATCH(P$6,'15'!$C$4:$AS$4,0))</f>
        <v>119.64</v>
      </c>
      <c r="Q56" s="383">
        <f>INDEX('15'!$C$3:$AS$240,MATCH($AM56,'15'!$C$3:$C$240,0),MATCH(Q$6,'15'!$C$4:$AS$4,0))</f>
        <v>92.45</v>
      </c>
      <c r="R56" s="383">
        <f>INDEX('15'!$C$3:$AS$240,MATCH($AM56,'15'!$C$3:$C$240,0),MATCH(R$6,'15'!$C$4:$AS$4,0))</f>
        <v>38.07</v>
      </c>
      <c r="S56" s="383"/>
      <c r="T56" s="390"/>
      <c r="U56" s="389">
        <f>INDEX(ELC_TechsR_DHC!$C$3:$AM$138,MATCH($AK56,ELC_TechsR_DHC!$B$3:$B$138,0),MATCH(U$7,ELC_TechsR_DHC!$C$2:$AM$2,0))/7.45</f>
        <v>1.8</v>
      </c>
      <c r="V56" s="389">
        <f>INDEX(ELC_TechsR_DHC!$C$3:$AM$138,MATCH($AK56,ELC_TechsR_DHC!$B$3:$B$138,0),MATCH(V$7,ELC_TechsR_DHC!$C$2:$AM$2,0))/7.45</f>
        <v>8.1299999999999997E-2</v>
      </c>
      <c r="W56" s="389">
        <f>INDEX(ELC_TechsR_DHC!$C$3:$AM$138,MATCH($AK56,ELC_TechsR_DHC!$B$3:$B$138,0),MATCH(W$7,ELC_TechsR_DHC!$C$2:$AM$2,0))/7.45</f>
        <v>1.5277777777777719</v>
      </c>
      <c r="X56" s="389">
        <f>INDEX(ELC_TechsR_DHC!$C$3:$AM$138,MATCH($AK56,ELC_TechsR_DHC!$B$3:$B$138,0),MATCH(X$7,ELC_TechsR_DHC!$C$2:$AM$2,0))</f>
        <v>3.1536000000000002E-2</v>
      </c>
      <c r="Y56" s="389">
        <f>INDEX(ELC_TechsR_DHC!$C$3:$AM$138,MATCH($AK56,ELC_TechsR_DHC!$B$3:$B$138,0),MATCH($Y$7,ELC_TechsR_DHC!$C$2:$AM$2,0))</f>
        <v>0.99</v>
      </c>
      <c r="Z56" s="389"/>
      <c r="AA56" s="389">
        <v>1</v>
      </c>
      <c r="AB56" s="389">
        <f>INDEX(ELC_TechsR_DHC!$C$3:$AM$138,MATCH($AK56,ELC_TechsR_DHC!$B$3:$B$138,0),MATCH(AB$9,ELC_TechsR_DHC!$C$1:$AM$1,0))</f>
        <v>90</v>
      </c>
      <c r="AC56" s="389">
        <f>INDEX(ELC_TechsR_DHC!$C$3:$AM$138,MATCH($AK56,ELC_TechsR_DHC!$B$3:$B$138,0),MATCH(AC$9,ELC_TechsR_DHC!$C$1:$AM$1,0))/25</f>
        <v>1.2E-2</v>
      </c>
      <c r="AD56" s="389">
        <f>INDEX(ELC_TechsR_DHC!$C$3:$AM$138,MATCH($AK56,ELC_TechsR_DHC!$B$3:$B$138,0),MATCH(AD$9,ELC_TechsR_DHC!$C$1:$AM$1,0))</f>
        <v>1.2</v>
      </c>
      <c r="AE56" s="389">
        <f>INDEX(ELC_TechsR_DHC!$C$3:$AM$138,MATCH($AK56,ELC_TechsR_DHC!$B$3:$B$138,0),MATCH(AE$9,ELC_TechsR_DHC!$C$1:$AM$1,0))</f>
        <v>0.54000000000002002</v>
      </c>
      <c r="AF56" s="389">
        <f>INDEX(ELC_TechsR_DHC!$C$3:$AM$138,MATCH($AK56,ELC_TechsR_DHC!$B$3:$B$138,0),MATCH(AF$9,ELC_TechsR_DHC!$C$1:$AM$1,0))</f>
        <v>0.3</v>
      </c>
      <c r="AG56" s="389"/>
      <c r="AH56" s="68"/>
      <c r="AI56" s="68" t="s">
        <v>2229</v>
      </c>
      <c r="AJ56" s="68"/>
      <c r="AK56" s="236" t="s">
        <v>459</v>
      </c>
      <c r="AL56" s="68"/>
      <c r="AM56" s="68" t="str">
        <f t="shared" si="5"/>
        <v>DE5GNR_BO_MSW_E-80</v>
      </c>
    </row>
    <row r="57" spans="1:39" s="68" customFormat="1" ht="12.75" customHeight="1">
      <c r="A57" s="25"/>
      <c r="B57" s="383" t="str">
        <f>"EC"&amp;RIGHT(E57,3)&amp;RIGHT(C57,3)&amp;LEFT(C57,2)&amp;"1E"</f>
        <v>ECSNG-80GN1E</v>
      </c>
      <c r="C57" s="384" t="s">
        <v>1828</v>
      </c>
      <c r="D57" s="383" t="s">
        <v>2181</v>
      </c>
      <c r="E57" s="385" t="s">
        <v>2219</v>
      </c>
      <c r="F57" s="385" t="s">
        <v>2228</v>
      </c>
      <c r="G57" s="385" t="s">
        <v>570</v>
      </c>
      <c r="H57" s="386">
        <f t="shared" si="4"/>
        <v>0.8</v>
      </c>
      <c r="I57" s="386"/>
      <c r="J57" s="388"/>
      <c r="K57" s="383">
        <f>INDEX('15'!$C$3:$AS$240,MATCH($AM57,'15'!$C$3:$C$240,0),MATCH(K$6,'15'!$C$4:$AS$4,0))</f>
        <v>11068.53</v>
      </c>
      <c r="L57" s="383">
        <f>INDEX('15'!$C$3:$AS$240,MATCH($AM57,'15'!$C$3:$C$240,0),MATCH(L$6,'15'!$C$4:$AS$4,0))</f>
        <v>12017.26</v>
      </c>
      <c r="M57" s="383">
        <f>INDEX('15'!$C$3:$AS$240,MATCH($AM57,'15'!$C$3:$C$240,0),MATCH(M$6,'15'!$C$4:$AS$4,0))</f>
        <v>11701.02</v>
      </c>
      <c r="N57" s="383">
        <f>INDEX('15'!$C$3:$AS$240,MATCH($AM57,'15'!$C$3:$C$240,0),MATCH(N$6,'15'!$C$4:$AS$4,0))</f>
        <v>10119.799999999999</v>
      </c>
      <c r="O57" s="383">
        <f>INDEX('15'!$C$3:$AS$240,MATCH($AM57,'15'!$C$3:$C$240,0),MATCH(O$6,'15'!$C$4:$AS$4,0))</f>
        <v>8538.58</v>
      </c>
      <c r="P57" s="383">
        <f>INDEX('15'!$C$3:$AS$240,MATCH($AM57,'15'!$C$3:$C$240,0),MATCH(P$6,'15'!$C$4:$AS$4,0))</f>
        <v>6957.36</v>
      </c>
      <c r="Q57" s="383">
        <f>INDEX('15'!$C$3:$AS$240,MATCH($AM57,'15'!$C$3:$C$240,0),MATCH(Q$6,'15'!$C$4:$AS$4,0))</f>
        <v>5376.14</v>
      </c>
      <c r="R57" s="383">
        <f>INDEX('15'!$C$3:$AS$240,MATCH($AM57,'15'!$C$3:$C$240,0),MATCH(R$6,'15'!$C$4:$AS$4,0))</f>
        <v>2213.71</v>
      </c>
      <c r="S57" s="383"/>
      <c r="T57" s="390"/>
      <c r="U57" s="389">
        <f>INDEX(ELC_TechsR_DHC!$C$3:$AM$138,MATCH($AK57,ELC_TechsR_DHC!$B$3:$B$138,0),MATCH(U$7,ELC_TechsR_DHC!$C$2:$AM$2,0))/7.45</f>
        <v>0.06</v>
      </c>
      <c r="V57" s="389">
        <f>INDEX(ELC_TechsR_DHC!$C$3:$AM$138,MATCH($AK57,ELC_TechsR_DHC!$B$3:$B$138,0),MATCH(V$7,ELC_TechsR_DHC!$C$2:$AM$2,0))/7.45</f>
        <v>2E-3</v>
      </c>
      <c r="W57" s="389">
        <f>INDEX(ELC_TechsR_DHC!$C$3:$AM$138,MATCH($AK57,ELC_TechsR_DHC!$B$3:$B$138,0),MATCH(W$7,ELC_TechsR_DHC!$C$2:$AM$2,0))/7.45</f>
        <v>0.30555555555555569</v>
      </c>
      <c r="X57" s="389">
        <f>INDEX(ELC_TechsR_DHC!$C$3:$AM$138,MATCH($AK57,ELC_TechsR_DHC!$B$3:$B$138,0),MATCH(X$7,ELC_TechsR_DHC!$C$2:$AM$2,0))</f>
        <v>3.1536000000000002E-2</v>
      </c>
      <c r="Y57" s="389">
        <f>INDEX(ELC_TechsR_DHC!$C$3:$AM$138,MATCH($AK57,ELC_TechsR_DHC!$B$3:$B$138,0),MATCH($Y$7,ELC_TechsR_DHC!$C$2:$AM$2,0))</f>
        <v>0.99</v>
      </c>
      <c r="Z57" s="389"/>
      <c r="AA57" s="389">
        <f>ELC_TechsR_DHC!S23</f>
        <v>0.97</v>
      </c>
      <c r="AB57" s="389">
        <f>INDEX(ELC_TechsR_DHC!$C$3:$AM$138,MATCH($AK57,ELC_TechsR_DHC!$B$3:$B$138,0),MATCH(AB$9,ELC_TechsR_DHC!$C$1:$AM$1,0))</f>
        <v>10</v>
      </c>
      <c r="AC57" s="389">
        <f>INDEX(ELC_TechsR_DHC!$C$3:$AM$138,MATCH($AK57,ELC_TechsR_DHC!$B$3:$B$138,0),MATCH(AC$9,ELC_TechsR_DHC!$C$1:$AM$1,0))/25</f>
        <v>0.12</v>
      </c>
      <c r="AD57" s="389">
        <f>INDEX(ELC_TechsR_DHC!$C$3:$AM$138,MATCH($AK57,ELC_TechsR_DHC!$B$3:$B$138,0),MATCH(AD$9,ELC_TechsR_DHC!$C$1:$AM$1,0))</f>
        <v>1</v>
      </c>
      <c r="AE57" s="389">
        <f>INDEX(ELC_TechsR_DHC!$C$3:$AM$138,MATCH($AK57,ELC_TechsR_DHC!$B$3:$B$138,0),MATCH(AE$9,ELC_TechsR_DHC!$C$1:$AM$1,0))</f>
        <v>0.3</v>
      </c>
      <c r="AF57" s="389">
        <f>INDEX(ELC_TechsR_DHC!$C$3:$AM$138,MATCH($AK57,ELC_TechsR_DHC!$B$3:$B$138,0),MATCH(AF$9,ELC_TechsR_DHC!$C$1:$AM$1,0))</f>
        <v>0</v>
      </c>
      <c r="AG57" s="389"/>
      <c r="AI57" s="68" t="s">
        <v>2229</v>
      </c>
      <c r="AK57" s="236" t="s">
        <v>523</v>
      </c>
      <c r="AM57" s="68" t="str">
        <f t="shared" si="5"/>
        <v>DE5GNR_BO_NGAS_E-80</v>
      </c>
    </row>
    <row r="58" spans="1:39" s="68" customFormat="1" ht="12.75" customHeight="1">
      <c r="B58" s="383" t="str">
        <f>"ET"&amp;RIGHT(E58,3)&amp;RIGHT(C58,3)&amp;LEFT(C58,2)&amp;"1E"</f>
        <v>ETHFO-38GN1E</v>
      </c>
      <c r="C58" s="400" t="s">
        <v>1756</v>
      </c>
      <c r="D58" s="383" t="s">
        <v>2181</v>
      </c>
      <c r="E58" s="385" t="s">
        <v>29</v>
      </c>
      <c r="F58" s="385" t="s">
        <v>32</v>
      </c>
      <c r="G58" s="385" t="s">
        <v>570</v>
      </c>
      <c r="H58" s="386">
        <f t="shared" si="4"/>
        <v>0.38</v>
      </c>
      <c r="I58" s="387"/>
      <c r="J58" s="388"/>
      <c r="K58" s="383">
        <f>INDEX('15'!$C$3:$AS$240,MATCH($AM58,'15'!$C$3:$C$240,0),MATCH(K$6,'15'!$C$4:$AS$4,0))</f>
        <v>92.5</v>
      </c>
      <c r="L58" s="383">
        <f>INDEX('15'!$C$3:$AS$240,MATCH($AM58,'15'!$C$3:$C$240,0),MATCH(L$6,'15'!$C$4:$AS$4,0))</f>
        <v>92.5</v>
      </c>
      <c r="M58" s="383">
        <f>INDEX('15'!$C$3:$AS$240,MATCH($AM58,'15'!$C$3:$C$240,0),MATCH(M$6,'15'!$C$4:$AS$4,0))</f>
        <v>0</v>
      </c>
      <c r="N58" s="383">
        <f>INDEX('15'!$C$3:$AS$240,MATCH($AM58,'15'!$C$3:$C$240,0),MATCH(N$6,'15'!$C$4:$AS$4,0))</f>
        <v>0</v>
      </c>
      <c r="O58" s="383">
        <f>INDEX('15'!$C$3:$AS$240,MATCH($AM58,'15'!$C$3:$C$240,0),MATCH(O$6,'15'!$C$4:$AS$4,0))</f>
        <v>0</v>
      </c>
      <c r="P58" s="383">
        <f>INDEX('15'!$C$3:$AS$240,MATCH($AM58,'15'!$C$3:$C$240,0),MATCH(P$6,'15'!$C$4:$AS$4,0))</f>
        <v>0</v>
      </c>
      <c r="Q58" s="383">
        <f>INDEX('15'!$C$3:$AS$240,MATCH($AM58,'15'!$C$3:$C$240,0),MATCH(Q$6,'15'!$C$4:$AS$4,0))</f>
        <v>0</v>
      </c>
      <c r="R58" s="383">
        <f>INDEX('15'!$C$3:$AS$240,MATCH($AM58,'15'!$C$3:$C$240,0),MATCH(R$6,'15'!$C$4:$AS$4,0))</f>
        <v>0</v>
      </c>
      <c r="S58" s="383"/>
      <c r="T58" s="390"/>
      <c r="U58" s="389" t="e">
        <f>INDEX(ELC_TechsR_DHC!$C$3:$AM$138,MATCH($AK58,ELC_TechsR_DHC!$B$3:$B$138,0),MATCH(U$7,ELC_TechsR_DHC!$C$2:$AM$2,0))/7.45</f>
        <v>#N/A</v>
      </c>
      <c r="V58" s="389" t="e">
        <f>INDEX(ELC_TechsR_DHC!$C$3:$AM$138,MATCH($AK58,ELC_TechsR_DHC!$B$3:$B$138,0),MATCH(V$7,ELC_TechsR_DHC!$C$2:$AM$2,0))/7.45</f>
        <v>#N/A</v>
      </c>
      <c r="W58" s="389" t="e">
        <f>INDEX(ELC_TechsR_DHC!$C$3:$AM$138,MATCH($AK58,ELC_TechsR_DHC!$B$3:$B$138,0),MATCH(W$7,ELC_TechsR_DHC!$C$2:$AM$2,0))/7.45</f>
        <v>#N/A</v>
      </c>
      <c r="X58" s="389" t="e">
        <f>INDEX(ELC_TechsR_DHC!$C$3:$AM$138,MATCH($AK58,ELC_TechsR_DHC!$B$3:$B$138,0),MATCH(X$7,ELC_TechsR_DHC!$C$2:$AM$2,0))</f>
        <v>#N/A</v>
      </c>
      <c r="Y58" s="389" t="e">
        <f>INDEX(ELC_TechsR_DHC!$C$3:$AM$138,MATCH($AK58,ELC_TechsR_DHC!$B$3:$B$138,0),MATCH($Y$7,ELC_TechsR_DHC!$C$2:$AM$2,0))</f>
        <v>#N/A</v>
      </c>
      <c r="Z58" s="386"/>
      <c r="AA58" s="389">
        <v>1</v>
      </c>
      <c r="AB58" s="389" t="e">
        <f>INDEX(ELC_TechsR_DHC!$C$3:$AM$138,MATCH($AK58,ELC_TechsR_DHC!$B$3:$B$138,0),MATCH(AB$9,ELC_TechsR_DHC!$C$1:$AM$1,0))</f>
        <v>#N/A</v>
      </c>
      <c r="AC58" s="389" t="e">
        <f>INDEX(ELC_TechsR_DHC!$C$3:$AM$138,MATCH($AK58,ELC_TechsR_DHC!$B$3:$B$138,0),MATCH(AC$9,ELC_TechsR_DHC!$C$1:$AM$1,0))/25</f>
        <v>#N/A</v>
      </c>
      <c r="AD58" s="389" t="e">
        <f>INDEX(ELC_TechsR_DHC!$C$3:$AM$138,MATCH($AK58,ELC_TechsR_DHC!$B$3:$B$138,0),MATCH(AD$9,ELC_TechsR_DHC!$C$1:$AM$1,0))</f>
        <v>#N/A</v>
      </c>
      <c r="AE58" s="389" t="e">
        <f>INDEX(ELC_TechsR_DHC!$C$3:$AM$138,MATCH($AK58,ELC_TechsR_DHC!$B$3:$B$138,0),MATCH(AE$9,ELC_TechsR_DHC!$C$1:$AM$1,0))</f>
        <v>#N/A</v>
      </c>
      <c r="AF58" s="389" t="e">
        <f>INDEX(ELC_TechsR_DHC!$C$3:$AM$138,MATCH($AK58,ELC_TechsR_DHC!$B$3:$B$138,0),MATCH(AF$9,ELC_TechsR_DHC!$C$1:$AM$1,0))</f>
        <v>#N/A</v>
      </c>
      <c r="AG58" s="383"/>
      <c r="AI58" s="68" t="s">
        <v>2229</v>
      </c>
      <c r="AM58" s="68" t="str">
        <f t="shared" si="5"/>
        <v>DE5GNR_CC_FUELOIL_BP_E-38</v>
      </c>
    </row>
    <row r="59" spans="1:39" s="68" customFormat="1" ht="12.75" customHeight="1">
      <c r="B59" s="383" t="str">
        <f>"ET"&amp;RIGHT(E59,3)&amp;RIGHT(C59,3)&amp;LEFT(C59,2)&amp;"1E"</f>
        <v>ETSNG-53GN1E</v>
      </c>
      <c r="C59" s="384" t="s">
        <v>1746</v>
      </c>
      <c r="D59" s="383" t="s">
        <v>2181</v>
      </c>
      <c r="E59" s="385" t="s">
        <v>2219</v>
      </c>
      <c r="F59" s="385" t="s">
        <v>2230</v>
      </c>
      <c r="G59" s="385" t="s">
        <v>570</v>
      </c>
      <c r="H59" s="386">
        <f t="shared" si="4"/>
        <v>0.53</v>
      </c>
      <c r="I59" s="387"/>
      <c r="J59" s="388"/>
      <c r="K59" s="383">
        <f>INDEX('15'!$C$3:$AS$240,MATCH($AM59,'15'!$C$3:$C$240,0),MATCH(K$6,'15'!$C$4:$AS$4,0))</f>
        <v>1858.3</v>
      </c>
      <c r="L59" s="383">
        <f>INDEX('15'!$C$3:$AS$240,MATCH($AM59,'15'!$C$3:$C$240,0),MATCH(L$6,'15'!$C$4:$AS$4,0))</f>
        <v>1944.9</v>
      </c>
      <c r="M59" s="383">
        <f>INDEX('15'!$C$3:$AS$240,MATCH($AM59,'15'!$C$3:$C$240,0),MATCH(M$6,'15'!$C$4:$AS$4,0))</f>
        <v>1637.1</v>
      </c>
      <c r="N59" s="383">
        <f>INDEX('15'!$C$3:$AS$240,MATCH($AM59,'15'!$C$3:$C$240,0),MATCH(N$6,'15'!$C$4:$AS$4,0))</f>
        <v>269.10000000000002</v>
      </c>
      <c r="O59" s="383">
        <f>INDEX('15'!$C$3:$AS$240,MATCH($AM59,'15'!$C$3:$C$240,0),MATCH(O$6,'15'!$C$4:$AS$4,0))</f>
        <v>86.6</v>
      </c>
      <c r="P59" s="383">
        <f>INDEX('15'!$C$3:$AS$240,MATCH($AM59,'15'!$C$3:$C$240,0),MATCH(P$6,'15'!$C$4:$AS$4,0))</f>
        <v>86.6</v>
      </c>
      <c r="Q59" s="383">
        <f>INDEX('15'!$C$3:$AS$240,MATCH($AM59,'15'!$C$3:$C$240,0),MATCH(Q$6,'15'!$C$4:$AS$4,0))</f>
        <v>0</v>
      </c>
      <c r="R59" s="383">
        <f>INDEX('15'!$C$3:$AS$240,MATCH($AM59,'15'!$C$3:$C$240,0),MATCH(R$6,'15'!$C$4:$AS$4,0))</f>
        <v>0</v>
      </c>
      <c r="S59" s="383"/>
      <c r="T59" s="390"/>
      <c r="U59" s="389">
        <f>INDEX(ELC_TechsR_DHC!$C$3:$AM$138,MATCH($AK59,ELC_TechsR_DHC!$B$3:$B$138,0),MATCH(U$7,ELC_TechsR_DHC!$C$2:$AM$2,0))/7.45</f>
        <v>1.3</v>
      </c>
      <c r="V59" s="389">
        <f>INDEX(ELC_TechsR_DHC!$C$3:$AM$138,MATCH($AK59,ELC_TechsR_DHC!$B$3:$B$138,0),MATCH(V$7,ELC_TechsR_DHC!$C$2:$AM$2,0))/7.45</f>
        <v>0.03</v>
      </c>
      <c r="W59" s="389">
        <f>INDEX(ELC_TechsR_DHC!$C$3:$AM$138,MATCH($AK59,ELC_TechsR_DHC!$B$3:$B$138,0),MATCH(W$7,ELC_TechsR_DHC!$C$2:$AM$2,0))/7.45</f>
        <v>1.25</v>
      </c>
      <c r="X59" s="389">
        <f>INDEX(ELC_TechsR_DHC!$C$3:$AM$138,MATCH($AK59,ELC_TechsR_DHC!$B$3:$B$138,0),MATCH(X$7,ELC_TechsR_DHC!$C$2:$AM$2,0))</f>
        <v>3.1536000000000002E-2</v>
      </c>
      <c r="Y59" s="389">
        <f>INDEX(ELC_TechsR_DHC!$C$3:$AM$138,MATCH($AK59,ELC_TechsR_DHC!$B$3:$B$138,0),MATCH($Y$7,ELC_TechsR_DHC!$C$2:$AM$2,0))</f>
        <v>0.97</v>
      </c>
      <c r="Z59" s="389"/>
      <c r="AA59" s="389">
        <v>1</v>
      </c>
      <c r="AB59" s="389">
        <f>INDEX(ELC_TechsR_DHC!$C$3:$AM$138,MATCH($AK59,ELC_TechsR_DHC!$B$3:$B$138,0),MATCH(AB$9,ELC_TechsR_DHC!$C$1:$AM$1,0))</f>
        <v>20</v>
      </c>
      <c r="AC59" s="389">
        <f>INDEX(ELC_TechsR_DHC!$C$3:$AM$138,MATCH($AK59,ELC_TechsR_DHC!$B$3:$B$138,0),MATCH(AC$9,ELC_TechsR_DHC!$C$1:$AM$1,0))/25</f>
        <v>0.06</v>
      </c>
      <c r="AD59" s="389">
        <f>INDEX(ELC_TechsR_DHC!$C$3:$AM$138,MATCH($AK59,ELC_TechsR_DHC!$B$3:$B$138,0),MATCH(AD$9,ELC_TechsR_DHC!$C$1:$AM$1,0))</f>
        <v>1</v>
      </c>
      <c r="AE59" s="389">
        <f>INDEX(ELC_TechsR_DHC!$C$3:$AM$138,MATCH($AK59,ELC_TechsR_DHC!$B$3:$B$138,0),MATCH(AE$9,ELC_TechsR_DHC!$C$1:$AM$1,0))</f>
        <v>270</v>
      </c>
      <c r="AF59" s="389">
        <f>INDEX(ELC_TechsR_DHC!$C$3:$AM$138,MATCH($AK59,ELC_TechsR_DHC!$B$3:$B$138,0),MATCH(AF$9,ELC_TechsR_DHC!$C$1:$AM$1,0))</f>
        <v>0</v>
      </c>
      <c r="AG59" s="383"/>
      <c r="AI59" s="68" t="s">
        <v>2229</v>
      </c>
      <c r="AK59" s="68" t="s">
        <v>438</v>
      </c>
      <c r="AM59" s="68" t="str">
        <f t="shared" si="5"/>
        <v>DE5GNR_CC_NGAS_BP_E-53</v>
      </c>
    </row>
    <row r="60" spans="1:39" s="68" customFormat="1" ht="12.75" customHeight="1">
      <c r="B60" s="383" t="str">
        <f>"ET"&amp;RIGHT(E60,3)&amp;RIGHT(C60,3)&amp;LEFT(C60,2)&amp;"1E"</f>
        <v>ETSNG-51GN1E</v>
      </c>
      <c r="C60" s="384" t="s">
        <v>1735</v>
      </c>
      <c r="D60" s="383" t="s">
        <v>2181</v>
      </c>
      <c r="E60" s="385" t="s">
        <v>2219</v>
      </c>
      <c r="F60" s="385" t="s">
        <v>2230</v>
      </c>
      <c r="G60" s="385" t="s">
        <v>570</v>
      </c>
      <c r="H60" s="386">
        <f t="shared" si="4"/>
        <v>0.51</v>
      </c>
      <c r="I60" s="387"/>
      <c r="J60" s="388"/>
      <c r="K60" s="383">
        <f>INDEX('15'!$C$3:$AS$240,MATCH($AM60,'15'!$C$3:$C$240,0),MATCH(K$6,'15'!$C$4:$AS$4,0))</f>
        <v>160</v>
      </c>
      <c r="L60" s="383">
        <f>INDEX('15'!$C$3:$AS$240,MATCH($AM60,'15'!$C$3:$C$240,0),MATCH(L$6,'15'!$C$4:$AS$4,0))</f>
        <v>160</v>
      </c>
      <c r="M60" s="383">
        <f>INDEX('15'!$C$3:$AS$240,MATCH($AM60,'15'!$C$3:$C$240,0),MATCH(M$6,'15'!$C$4:$AS$4,0))</f>
        <v>0</v>
      </c>
      <c r="N60" s="383">
        <f>INDEX('15'!$C$3:$AS$240,MATCH($AM60,'15'!$C$3:$C$240,0),MATCH(N$6,'15'!$C$4:$AS$4,0))</f>
        <v>0</v>
      </c>
      <c r="O60" s="383">
        <f>INDEX('15'!$C$3:$AS$240,MATCH($AM60,'15'!$C$3:$C$240,0),MATCH(O$6,'15'!$C$4:$AS$4,0))</f>
        <v>0</v>
      </c>
      <c r="P60" s="383">
        <f>INDEX('15'!$C$3:$AS$240,MATCH($AM60,'15'!$C$3:$C$240,0),MATCH(P$6,'15'!$C$4:$AS$4,0))</f>
        <v>0</v>
      </c>
      <c r="Q60" s="383">
        <f>INDEX('15'!$C$3:$AS$240,MATCH($AM60,'15'!$C$3:$C$240,0),MATCH(Q$6,'15'!$C$4:$AS$4,0))</f>
        <v>0</v>
      </c>
      <c r="R60" s="383">
        <f>INDEX('15'!$C$3:$AS$240,MATCH($AM60,'15'!$C$3:$C$240,0),MATCH(R$6,'15'!$C$4:$AS$4,0))</f>
        <v>0</v>
      </c>
      <c r="S60" s="383"/>
      <c r="T60" s="390"/>
      <c r="U60" s="389">
        <f>INDEX(ELC_TechsR_DHC!$C$3:$AM$138,MATCH($AK60,ELC_TechsR_DHC!$B$3:$B$138,0),MATCH(U$7,ELC_TechsR_DHC!$C$2:$AM$2,0))/7.45</f>
        <v>0.9</v>
      </c>
      <c r="V60" s="389">
        <f>INDEX(ELC_TechsR_DHC!$C$3:$AM$138,MATCH($AK60,ELC_TechsR_DHC!$B$3:$B$138,0),MATCH(V$7,ELC_TechsR_DHC!$C$2:$AM$2,0))/7.45</f>
        <v>0.03</v>
      </c>
      <c r="W60" s="389">
        <f>INDEX(ELC_TechsR_DHC!$C$3:$AM$138,MATCH($AK60,ELC_TechsR_DHC!$B$3:$B$138,0),MATCH(W$7,ELC_TechsR_DHC!$C$2:$AM$2,0))/7.45</f>
        <v>1.25</v>
      </c>
      <c r="X60" s="389">
        <f>INDEX(ELC_TechsR_DHC!$C$3:$AM$138,MATCH($AK60,ELC_TechsR_DHC!$B$3:$B$138,0),MATCH(X$7,ELC_TechsR_DHC!$C$2:$AM$2,0))</f>
        <v>3.1536000000000002E-2</v>
      </c>
      <c r="Y60" s="389">
        <f>INDEX(ELC_TechsR_DHC!$C$3:$AM$138,MATCH($AK60,ELC_TechsR_DHC!$B$3:$B$138,0),MATCH($Y$7,ELC_TechsR_DHC!$C$2:$AM$2,0))</f>
        <v>0.97</v>
      </c>
      <c r="Z60" s="389"/>
      <c r="AA60" s="389">
        <v>1</v>
      </c>
      <c r="AB60" s="389">
        <f>INDEX(ELC_TechsR_DHC!$C$3:$AM$138,MATCH($AK60,ELC_TechsR_DHC!$B$3:$B$138,0),MATCH(AB$9,ELC_TechsR_DHC!$C$1:$AM$1,0))</f>
        <v>20</v>
      </c>
      <c r="AC60" s="389">
        <f>INDEX(ELC_TechsR_DHC!$C$3:$AM$138,MATCH($AK60,ELC_TechsR_DHC!$B$3:$B$138,0),MATCH(AC$9,ELC_TechsR_DHC!$C$1:$AM$1,0))/25</f>
        <v>0.06</v>
      </c>
      <c r="AD60" s="389">
        <f>INDEX(ELC_TechsR_DHC!$C$3:$AM$138,MATCH($AK60,ELC_TechsR_DHC!$B$3:$B$138,0),MATCH(AD$9,ELC_TechsR_DHC!$C$1:$AM$1,0))</f>
        <v>1</v>
      </c>
      <c r="AE60" s="389">
        <f>INDEX(ELC_TechsR_DHC!$C$3:$AM$138,MATCH($AK60,ELC_TechsR_DHC!$B$3:$B$138,0),MATCH(AE$9,ELC_TechsR_DHC!$C$1:$AM$1,0))</f>
        <v>270</v>
      </c>
      <c r="AF60" s="389">
        <f>INDEX(ELC_TechsR_DHC!$C$3:$AM$138,MATCH($AK60,ELC_TechsR_DHC!$B$3:$B$138,0),MATCH(AF$9,ELC_TechsR_DHC!$C$1:$AM$1,0))</f>
        <v>0</v>
      </c>
      <c r="AG60" s="383"/>
      <c r="AI60" s="68" t="s">
        <v>2229</v>
      </c>
      <c r="AK60" s="68" t="s">
        <v>441</v>
      </c>
      <c r="AM60" s="68" t="str">
        <f t="shared" si="5"/>
        <v>DE5GNR_CC_NGAS_CND_E-51</v>
      </c>
    </row>
    <row r="61" spans="1:39" s="68" customFormat="1" ht="12.75" customHeight="1">
      <c r="B61" s="383" t="str">
        <f t="shared" ref="B61:B63" si="6">"ER"&amp;RIGHT(E61,3)&amp;RIGHT(C61,3)&amp;LEFT(C61,2)&amp;"1E"</f>
        <v>ERSNG-56GN1E</v>
      </c>
      <c r="C61" s="384" t="s">
        <v>1729</v>
      </c>
      <c r="D61" s="383" t="s">
        <v>2181</v>
      </c>
      <c r="E61" s="385" t="s">
        <v>2219</v>
      </c>
      <c r="F61" s="385" t="s">
        <v>2230</v>
      </c>
      <c r="G61" s="385" t="s">
        <v>570</v>
      </c>
      <c r="H61" s="386">
        <f t="shared" si="4"/>
        <v>0.56000000000000005</v>
      </c>
      <c r="I61" s="387"/>
      <c r="J61" s="388"/>
      <c r="K61" s="383">
        <f>INDEX('15'!$C$3:$AS$240,MATCH($AM61,'15'!$C$3:$C$240,0),MATCH(K$6,'15'!$C$4:$AS$4,0))</f>
        <v>89</v>
      </c>
      <c r="L61" s="383">
        <f>INDEX('15'!$C$3:$AS$240,MATCH($AM61,'15'!$C$3:$C$240,0),MATCH(L$6,'15'!$C$4:$AS$4,0))</f>
        <v>89</v>
      </c>
      <c r="M61" s="383">
        <f>INDEX('15'!$C$3:$AS$240,MATCH($AM61,'15'!$C$3:$C$240,0),MATCH(M$6,'15'!$C$4:$AS$4,0))</f>
        <v>89</v>
      </c>
      <c r="N61" s="383">
        <f>INDEX('15'!$C$3:$AS$240,MATCH($AM61,'15'!$C$3:$C$240,0),MATCH(N$6,'15'!$C$4:$AS$4,0))</f>
        <v>50</v>
      </c>
      <c r="O61" s="383">
        <f>INDEX('15'!$C$3:$AS$240,MATCH($AM61,'15'!$C$3:$C$240,0),MATCH(O$6,'15'!$C$4:$AS$4,0))</f>
        <v>50</v>
      </c>
      <c r="P61" s="383">
        <f>INDEX('15'!$C$3:$AS$240,MATCH($AM61,'15'!$C$3:$C$240,0),MATCH(P$6,'15'!$C$4:$AS$4,0))</f>
        <v>0</v>
      </c>
      <c r="Q61" s="383">
        <f>INDEX('15'!$C$3:$AS$240,MATCH($AM61,'15'!$C$3:$C$240,0),MATCH(Q$6,'15'!$C$4:$AS$4,0))</f>
        <v>0</v>
      </c>
      <c r="R61" s="383">
        <f>INDEX('15'!$C$3:$AS$240,MATCH($AM61,'15'!$C$3:$C$240,0),MATCH(R$6,'15'!$C$4:$AS$4,0))</f>
        <v>0</v>
      </c>
      <c r="S61" s="383"/>
      <c r="T61" s="390"/>
      <c r="U61" s="389">
        <f>INDEX(ELC_TechsR_DHC!$C$3:$AM$138,MATCH($AK61,ELC_TechsR_DHC!$B$3:$B$138,0),MATCH(U$7,ELC_TechsR_DHC!$C$2:$AM$2,0))/7.45</f>
        <v>0.9</v>
      </c>
      <c r="V61" s="389">
        <f>INDEX(ELC_TechsR_DHC!$C$3:$AM$138,MATCH($AK61,ELC_TechsR_DHC!$B$3:$B$138,0),MATCH(V$7,ELC_TechsR_DHC!$C$2:$AM$2,0))/7.45</f>
        <v>0.03</v>
      </c>
      <c r="W61" s="389">
        <f>INDEX(ELC_TechsR_DHC!$C$3:$AM$138,MATCH($AK61,ELC_TechsR_DHC!$B$3:$B$138,0),MATCH(W$7,ELC_TechsR_DHC!$C$2:$AM$2,0))/7.45</f>
        <v>1.25</v>
      </c>
      <c r="X61" s="389">
        <f>INDEX(ELC_TechsR_DHC!$C$3:$AM$138,MATCH($AK61,ELC_TechsR_DHC!$B$3:$B$138,0),MATCH(X$7,ELC_TechsR_DHC!$C$2:$AM$2,0))</f>
        <v>3.1536000000000002E-2</v>
      </c>
      <c r="Y61" s="389">
        <f>INDEX(ELC_TechsR_DHC!$C$3:$AM$138,MATCH($AK61,ELC_TechsR_DHC!$B$3:$B$138,0),MATCH($Y$7,ELC_TechsR_DHC!$C$2:$AM$2,0))</f>
        <v>0.97</v>
      </c>
      <c r="Z61" s="386"/>
      <c r="AA61" s="383">
        <v>1</v>
      </c>
      <c r="AB61" s="389">
        <f>INDEX(ELC_TechsR_DHC!$C$3:$AM$138,MATCH($AK61,ELC_TechsR_DHC!$B$3:$B$138,0),MATCH(AB$9,ELC_TechsR_DHC!$C$1:$AM$1,0))</f>
        <v>20</v>
      </c>
      <c r="AC61" s="389">
        <f>INDEX(ELC_TechsR_DHC!$C$3:$AM$138,MATCH($AK61,ELC_TechsR_DHC!$B$3:$B$138,0),MATCH(AC$9,ELC_TechsR_DHC!$C$1:$AM$1,0))/25</f>
        <v>0.06</v>
      </c>
      <c r="AD61" s="389">
        <f>INDEX(ELC_TechsR_DHC!$C$3:$AM$138,MATCH($AK61,ELC_TechsR_DHC!$B$3:$B$138,0),MATCH(AD$9,ELC_TechsR_DHC!$C$1:$AM$1,0))</f>
        <v>1</v>
      </c>
      <c r="AE61" s="389">
        <f>INDEX(ELC_TechsR_DHC!$C$3:$AM$138,MATCH($AK61,ELC_TechsR_DHC!$B$3:$B$138,0),MATCH(AE$9,ELC_TechsR_DHC!$C$1:$AM$1,0))</f>
        <v>270</v>
      </c>
      <c r="AF61" s="389">
        <f>INDEX(ELC_TechsR_DHC!$C$3:$AM$138,MATCH($AK61,ELC_TechsR_DHC!$B$3:$B$138,0),MATCH(AF$9,ELC_TechsR_DHC!$C$1:$AM$1,0))</f>
        <v>0</v>
      </c>
      <c r="AG61" s="383"/>
      <c r="AI61" s="68" t="s">
        <v>2229</v>
      </c>
      <c r="AK61" s="68" t="s">
        <v>441</v>
      </c>
      <c r="AM61" s="68" t="str">
        <f t="shared" si="5"/>
        <v>DE5GNR_CC_NGAS_CND_E-56</v>
      </c>
    </row>
    <row r="62" spans="1:39" ht="12.75" customHeight="1">
      <c r="A62" s="68"/>
      <c r="B62" s="383" t="str">
        <f t="shared" si="6"/>
        <v>ERBGA-45GN1E</v>
      </c>
      <c r="C62" s="384" t="s">
        <v>1683</v>
      </c>
      <c r="D62" s="383" t="s">
        <v>2181</v>
      </c>
      <c r="E62" s="385" t="s">
        <v>36</v>
      </c>
      <c r="F62" s="385" t="s">
        <v>2230</v>
      </c>
      <c r="G62" s="385" t="s">
        <v>570</v>
      </c>
      <c r="H62" s="386">
        <f t="shared" si="4"/>
        <v>0.45</v>
      </c>
      <c r="I62" s="387"/>
      <c r="J62" s="388"/>
      <c r="K62" s="383">
        <f>INDEX('15'!$C$3:$AS$240,MATCH($AM62,'15'!$C$3:$C$240,0),MATCH(K$6,'15'!$C$4:$AS$4,0))</f>
        <v>0</v>
      </c>
      <c r="L62" s="383">
        <f>INDEX('15'!$C$3:$AS$240,MATCH($AM62,'15'!$C$3:$C$240,0),MATCH(L$6,'15'!$C$4:$AS$4,0))</f>
        <v>0</v>
      </c>
      <c r="M62" s="383">
        <f>INDEX('15'!$C$3:$AS$240,MATCH($AM62,'15'!$C$3:$C$240,0),MATCH(M$6,'15'!$C$4:$AS$4,0))</f>
        <v>2.25</v>
      </c>
      <c r="N62" s="383">
        <f>INDEX('15'!$C$3:$AS$240,MATCH($AM62,'15'!$C$3:$C$240,0),MATCH(N$6,'15'!$C$4:$AS$4,0))</f>
        <v>2.25</v>
      </c>
      <c r="O62" s="383">
        <f>INDEX('15'!$C$3:$AS$240,MATCH($AM62,'15'!$C$3:$C$240,0),MATCH(O$6,'15'!$C$4:$AS$4,0))</f>
        <v>2.25</v>
      </c>
      <c r="P62" s="383">
        <f>INDEX('15'!$C$3:$AS$240,MATCH($AM62,'15'!$C$3:$C$240,0),MATCH(P$6,'15'!$C$4:$AS$4,0))</f>
        <v>2.25</v>
      </c>
      <c r="Q62" s="383">
        <f>INDEX('15'!$C$3:$AS$240,MATCH($AM62,'15'!$C$3:$C$240,0),MATCH(Q$6,'15'!$C$4:$AS$4,0))</f>
        <v>2.25</v>
      </c>
      <c r="R62" s="383">
        <f>INDEX('15'!$C$3:$AS$240,MATCH($AM62,'15'!$C$3:$C$240,0),MATCH(R$6,'15'!$C$4:$AS$4,0))</f>
        <v>0</v>
      </c>
      <c r="S62" s="383"/>
      <c r="T62" s="390"/>
      <c r="U62" s="389">
        <f>INDEX(ELC_TechsR_DHC!$C$3:$AM$138,MATCH($AK62,ELC_TechsR_DHC!$B$3:$B$138,0),MATCH(U$7,ELC_TechsR_DHC!$C$2:$AM$2,0))/7.45</f>
        <v>1</v>
      </c>
      <c r="V62" s="389">
        <f>INDEX(ELC_TechsR_DHC!$C$3:$AM$138,MATCH($AK62,ELC_TechsR_DHC!$B$3:$B$138,0),MATCH(V$7,ELC_TechsR_DHC!$C$2:$AM$2,0))/7.45</f>
        <v>9.9999999999999985E-3</v>
      </c>
      <c r="W62" s="389">
        <f>INDEX(ELC_TechsR_DHC!$C$3:$AM$138,MATCH($AK62,ELC_TechsR_DHC!$B$3:$B$138,0),MATCH(W$7,ELC_TechsR_DHC!$C$2:$AM$2,0))/7.45</f>
        <v>2.2222222222222281</v>
      </c>
      <c r="X62" s="389">
        <f>INDEX(ELC_TechsR_DHC!$C$3:$AM$138,MATCH($AK62,ELC_TechsR_DHC!$B$3:$B$138,0),MATCH(X$7,ELC_TechsR_DHC!$C$2:$AM$2,0))</f>
        <v>3.1536000000000002E-2</v>
      </c>
      <c r="Y62" s="389">
        <f>INDEX(ELC_TechsR_DHC!$C$3:$AM$138,MATCH($AK62,ELC_TechsR_DHC!$B$3:$B$138,0),MATCH($Y$7,ELC_TechsR_DHC!$C$2:$AM$2,0))</f>
        <v>0.97</v>
      </c>
      <c r="Z62" s="386"/>
      <c r="AA62" s="383">
        <v>1</v>
      </c>
      <c r="AB62" s="389">
        <f>INDEX(ELC_TechsR_DHC!$C$3:$AM$138,MATCH($AK62,ELC_TechsR_DHC!$B$3:$B$138,0),MATCH(AB$9,ELC_TechsR_DHC!$C$1:$AM$1,0))</f>
        <v>100</v>
      </c>
      <c r="AC62" s="389">
        <f>INDEX(ELC_TechsR_DHC!$C$3:$AM$138,MATCH($AK62,ELC_TechsR_DHC!$B$3:$B$138,0),MATCH(AC$9,ELC_TechsR_DHC!$C$1:$AM$1,0))/25</f>
        <v>12</v>
      </c>
      <c r="AD62" s="389">
        <f>INDEX(ELC_TechsR_DHC!$C$3:$AM$138,MATCH($AK62,ELC_TechsR_DHC!$B$3:$B$138,0),MATCH(AD$9,ELC_TechsR_DHC!$C$1:$AM$1,0))</f>
        <v>1</v>
      </c>
      <c r="AE62" s="389">
        <f>INDEX(ELC_TechsR_DHC!$C$3:$AM$138,MATCH($AK62,ELC_TechsR_DHC!$B$3:$B$138,0),MATCH(AE$9,ELC_TechsR_DHC!$C$1:$AM$1,0))</f>
        <v>0</v>
      </c>
      <c r="AF62" s="389">
        <f>INDEX(ELC_TechsR_DHC!$C$3:$AM$138,MATCH($AK62,ELC_TechsR_DHC!$B$3:$B$138,0),MATCH(AF$9,ELC_TechsR_DHC!$C$1:$AM$1,0))</f>
        <v>0</v>
      </c>
      <c r="AG62" s="383"/>
      <c r="AH62" s="68"/>
      <c r="AI62" s="68" t="s">
        <v>2229</v>
      </c>
      <c r="AJ62" s="68"/>
      <c r="AK62" s="68" t="s">
        <v>444</v>
      </c>
      <c r="AL62" s="68"/>
      <c r="AM62" s="68" t="str">
        <f t="shared" si="5"/>
        <v>DE5GNR_ENG_BGAS_BP_E-45</v>
      </c>
    </row>
    <row r="63" spans="1:39" ht="12.75" customHeight="1">
      <c r="A63" s="68"/>
      <c r="B63" s="383" t="str">
        <f t="shared" si="6"/>
        <v>ERBGA-42GN1E</v>
      </c>
      <c r="C63" s="384" t="s">
        <v>1676</v>
      </c>
      <c r="D63" s="383" t="s">
        <v>2181</v>
      </c>
      <c r="E63" s="385" t="s">
        <v>36</v>
      </c>
      <c r="F63" s="385" t="s">
        <v>2230</v>
      </c>
      <c r="G63" s="385" t="s">
        <v>570</v>
      </c>
      <c r="H63" s="386">
        <f t="shared" si="4"/>
        <v>0.42</v>
      </c>
      <c r="I63" s="387"/>
      <c r="J63" s="388"/>
      <c r="K63" s="383">
        <f>INDEX('15'!$C$3:$AS$240,MATCH($AM63,'15'!$C$3:$C$240,0),MATCH(K$6,'15'!$C$4:$AS$4,0))</f>
        <v>1649.06</v>
      </c>
      <c r="L63" s="383">
        <f>INDEX('15'!$C$3:$AS$240,MATCH($AM63,'15'!$C$3:$C$240,0),MATCH(L$6,'15'!$C$4:$AS$4,0))</f>
        <v>1818.31</v>
      </c>
      <c r="M63" s="383">
        <f>INDEX('15'!$C$3:$AS$240,MATCH($AM63,'15'!$C$3:$C$240,0),MATCH(M$6,'15'!$C$4:$AS$4,0))</f>
        <v>1791.22</v>
      </c>
      <c r="N63" s="383">
        <f>INDEX('15'!$C$3:$AS$240,MATCH($AM63,'15'!$C$3:$C$240,0),MATCH(N$6,'15'!$C$4:$AS$4,0))</f>
        <v>1738.69</v>
      </c>
      <c r="O63" s="383">
        <f>INDEX('15'!$C$3:$AS$240,MATCH($AM63,'15'!$C$3:$C$240,0),MATCH(O$6,'15'!$C$4:$AS$4,0))</f>
        <v>1305.1600000000001</v>
      </c>
      <c r="P63" s="383">
        <f>INDEX('15'!$C$3:$AS$240,MATCH($AM63,'15'!$C$3:$C$240,0),MATCH(P$6,'15'!$C$4:$AS$4,0))</f>
        <v>601.79999999999995</v>
      </c>
      <c r="Q63" s="383">
        <f>INDEX('15'!$C$3:$AS$240,MATCH($AM63,'15'!$C$3:$C$240,0),MATCH(Q$6,'15'!$C$4:$AS$4,0))</f>
        <v>13.05</v>
      </c>
      <c r="R63" s="383">
        <f>INDEX('15'!$C$3:$AS$240,MATCH($AM63,'15'!$C$3:$C$240,0),MATCH(R$6,'15'!$C$4:$AS$4,0))</f>
        <v>0</v>
      </c>
      <c r="S63" s="383"/>
      <c r="T63" s="390"/>
      <c r="U63" s="389">
        <f>INDEX(ELC_TechsR_DHC!$C$3:$AM$138,MATCH($AK63,ELC_TechsR_DHC!$B$3:$B$138,0),MATCH(U$7,ELC_TechsR_DHC!$C$2:$AM$2,0))/7.45</f>
        <v>1</v>
      </c>
      <c r="V63" s="389">
        <f>INDEX(ELC_TechsR_DHC!$C$3:$AM$138,MATCH($AK63,ELC_TechsR_DHC!$B$3:$B$138,0),MATCH(V$7,ELC_TechsR_DHC!$C$2:$AM$2,0))/7.45</f>
        <v>9.9999999999999985E-3</v>
      </c>
      <c r="W63" s="389">
        <f>INDEX(ELC_TechsR_DHC!$C$3:$AM$138,MATCH($AK63,ELC_TechsR_DHC!$B$3:$B$138,0),MATCH(W$7,ELC_TechsR_DHC!$C$2:$AM$2,0))/7.45</f>
        <v>2.2222222222222281</v>
      </c>
      <c r="X63" s="389">
        <f>INDEX(ELC_TechsR_DHC!$C$3:$AM$138,MATCH($AK63,ELC_TechsR_DHC!$B$3:$B$138,0),MATCH(X$7,ELC_TechsR_DHC!$C$2:$AM$2,0))</f>
        <v>3.1536000000000002E-2</v>
      </c>
      <c r="Y63" s="389">
        <f>INDEX(ELC_TechsR_DHC!$C$3:$AM$138,MATCH($AK63,ELC_TechsR_DHC!$B$3:$B$138,0),MATCH($Y$7,ELC_TechsR_DHC!$C$2:$AM$2,0))</f>
        <v>0.97</v>
      </c>
      <c r="Z63" s="386"/>
      <c r="AA63" s="383">
        <v>1</v>
      </c>
      <c r="AB63" s="389">
        <f>INDEX(ELC_TechsR_DHC!$C$3:$AM$138,MATCH($AK63,ELC_TechsR_DHC!$B$3:$B$138,0),MATCH(AB$9,ELC_TechsR_DHC!$C$1:$AM$1,0))</f>
        <v>100</v>
      </c>
      <c r="AC63" s="389">
        <f>INDEX(ELC_TechsR_DHC!$C$3:$AM$138,MATCH($AK63,ELC_TechsR_DHC!$B$3:$B$138,0),MATCH(AC$9,ELC_TechsR_DHC!$C$1:$AM$1,0))/25</f>
        <v>12</v>
      </c>
      <c r="AD63" s="389">
        <f>INDEX(ELC_TechsR_DHC!$C$3:$AM$138,MATCH($AK63,ELC_TechsR_DHC!$B$3:$B$138,0),MATCH(AD$9,ELC_TechsR_DHC!$C$1:$AM$1,0))</f>
        <v>1</v>
      </c>
      <c r="AE63" s="389">
        <f>INDEX(ELC_TechsR_DHC!$C$3:$AM$138,MATCH($AK63,ELC_TechsR_DHC!$B$3:$B$138,0),MATCH(AE$9,ELC_TechsR_DHC!$C$1:$AM$1,0))</f>
        <v>0</v>
      </c>
      <c r="AF63" s="389">
        <f>INDEX(ELC_TechsR_DHC!$C$3:$AM$138,MATCH($AK63,ELC_TechsR_DHC!$B$3:$B$138,0),MATCH(AF$9,ELC_TechsR_DHC!$C$1:$AM$1,0))</f>
        <v>0</v>
      </c>
      <c r="AG63" s="383"/>
      <c r="AH63" s="68"/>
      <c r="AI63" s="68" t="s">
        <v>2229</v>
      </c>
      <c r="AJ63" s="68"/>
      <c r="AK63" s="68" t="s">
        <v>444</v>
      </c>
      <c r="AL63" s="68"/>
      <c r="AM63" s="68" t="str">
        <f t="shared" si="5"/>
        <v>DE5GNR_ENG_BGAS_CND_E-42</v>
      </c>
    </row>
    <row r="64" spans="1:39" ht="12.5" customHeight="1">
      <c r="A64" s="68"/>
      <c r="B64" s="383" t="str">
        <f>"ER"&amp;RIGHT(E64,3)&amp;RIGHT(C64,3)&amp;LEFT(C64,2)&amp;"1E"</f>
        <v>ERGEO_EOGN1E</v>
      </c>
      <c r="C64" s="384" t="s">
        <v>1596</v>
      </c>
      <c r="D64" s="383" t="s">
        <v>2181</v>
      </c>
      <c r="E64" s="385" t="s">
        <v>182</v>
      </c>
      <c r="F64" s="385" t="s">
        <v>2228</v>
      </c>
      <c r="G64" s="385" t="s">
        <v>570</v>
      </c>
      <c r="H64" s="386">
        <v>1</v>
      </c>
      <c r="I64" s="387"/>
      <c r="J64" s="388"/>
      <c r="K64" s="383">
        <f>INDEX('15'!$C$3:$AS$240,MATCH($AM64,'15'!$C$3:$C$240,0),MATCH(K$6,'15'!$C$4:$AS$4,0))</f>
        <v>0.22</v>
      </c>
      <c r="L64" s="383">
        <f>INDEX('15'!$C$3:$AS$240,MATCH($AM64,'15'!$C$3:$C$240,0),MATCH(L$6,'15'!$C$4:$AS$4,0))</f>
        <v>0.22</v>
      </c>
      <c r="M64" s="383">
        <f>INDEX('15'!$C$3:$AS$240,MATCH($AM64,'15'!$C$3:$C$240,0),MATCH(M$6,'15'!$C$4:$AS$4,0))</f>
        <v>0.22</v>
      </c>
      <c r="N64" s="383">
        <f>INDEX('15'!$C$3:$AS$240,MATCH($AM64,'15'!$C$3:$C$240,0),MATCH(N$6,'15'!$C$4:$AS$4,0))</f>
        <v>0.22</v>
      </c>
      <c r="O64" s="383">
        <f>INDEX('15'!$C$3:$AS$240,MATCH($AM64,'15'!$C$3:$C$240,0),MATCH(O$6,'15'!$C$4:$AS$4,0))</f>
        <v>0</v>
      </c>
      <c r="P64" s="383">
        <f>INDEX('15'!$C$3:$AS$240,MATCH($AM64,'15'!$C$3:$C$240,0),MATCH(P$6,'15'!$C$4:$AS$4,0))</f>
        <v>0</v>
      </c>
      <c r="Q64" s="383">
        <f>INDEX('15'!$C$3:$AS$240,MATCH($AM64,'15'!$C$3:$C$240,0),MATCH(Q$6,'15'!$C$4:$AS$4,0))</f>
        <v>0</v>
      </c>
      <c r="R64" s="383">
        <f>INDEX('15'!$C$3:$AS$240,MATCH($AM64,'15'!$C$3:$C$240,0),MATCH(R$6,'15'!$C$4:$AS$4,0))</f>
        <v>0</v>
      </c>
      <c r="S64" s="383"/>
      <c r="T64" s="390"/>
      <c r="U64" s="389">
        <f>INDEX(ELC_TechsR_DHC!$C$3:$AM$138,MATCH($AK64,ELC_TechsR_DHC!$B$3:$B$138,0),MATCH(U$7,ELC_TechsR_DHC!$C$2:$AM$2,0))/7.45</f>
        <v>1.8</v>
      </c>
      <c r="V64" s="389">
        <f>INDEX(ELC_TechsR_DHC!$C$3:$AM$138,MATCH($AK64,ELC_TechsR_DHC!$B$3:$B$138,0),MATCH(V$7,ELC_TechsR_DHC!$C$2:$AM$2,0))/7.45</f>
        <v>1.9999999999999997E-2</v>
      </c>
      <c r="W64" s="389">
        <f>INDEX(ELC_TechsR_DHC!$C$3:$AM$138,MATCH($AK64,ELC_TechsR_DHC!$B$3:$B$138,0),MATCH(W$7,ELC_TechsR_DHC!$C$2:$AM$2,0))/7.45</f>
        <v>1.4583333333333288</v>
      </c>
      <c r="X64" s="389">
        <f>INDEX(ELC_TechsR_DHC!$C$3:$AM$138,MATCH($AK64,ELC_TechsR_DHC!$B$3:$B$138,0),MATCH(X$7,ELC_TechsR_DHC!$C$2:$AM$2,0))</f>
        <v>3.1536000000000002E-2</v>
      </c>
      <c r="Y64" s="389">
        <f>INDEX(ELC_TechsR_DHC!$C$3:$AM$138,MATCH($AK64,ELC_TechsR_DHC!$B$3:$B$138,0),MATCH($Y$7,ELC_TechsR_DHC!$C$2:$AM$2,0))</f>
        <v>0.98</v>
      </c>
      <c r="Z64" s="386"/>
      <c r="AA64" s="383">
        <v>1</v>
      </c>
      <c r="AB64" s="389">
        <f>INDEX(ELC_TechsR_DHC!$C$3:$AM$138,MATCH($AK64,ELC_TechsR_DHC!$B$3:$B$138,0),MATCH(AB$9,ELC_TechsR_DHC!$C$1:$AM$1,0))</f>
        <v>0</v>
      </c>
      <c r="AC64" s="389">
        <f>INDEX(ELC_TechsR_DHC!$C$3:$AM$138,MATCH($AK64,ELC_TechsR_DHC!$B$3:$B$138,0),MATCH(AC$9,ELC_TechsR_DHC!$C$1:$AM$1,0))/25</f>
        <v>0</v>
      </c>
      <c r="AD64" s="389">
        <f>INDEX(ELC_TechsR_DHC!$C$3:$AM$138,MATCH($AK64,ELC_TechsR_DHC!$B$3:$B$138,0),MATCH(AD$9,ELC_TechsR_DHC!$C$1:$AM$1,0))</f>
        <v>0</v>
      </c>
      <c r="AE64" s="389">
        <f>INDEX(ELC_TechsR_DHC!$C$3:$AM$138,MATCH($AK64,ELC_TechsR_DHC!$B$3:$B$138,0),MATCH(AE$9,ELC_TechsR_DHC!$C$1:$AM$1,0))</f>
        <v>0</v>
      </c>
      <c r="AF64" s="389">
        <f>INDEX(ELC_TechsR_DHC!$C$3:$AM$138,MATCH($AK64,ELC_TechsR_DHC!$B$3:$B$138,0),MATCH(AF$9,ELC_TechsR_DHC!$C$1:$AM$1,0))</f>
        <v>0</v>
      </c>
      <c r="AG64" s="383"/>
      <c r="AH64" s="68"/>
      <c r="AI64" s="68" t="s">
        <v>2229</v>
      </c>
      <c r="AJ64" s="68"/>
      <c r="AK64" s="68" t="s">
        <v>526</v>
      </c>
      <c r="AL64" s="68"/>
      <c r="AM64" s="68" t="str">
        <f t="shared" si="5"/>
        <v>DE5GNR_GEO_HEAT_EO</v>
      </c>
    </row>
    <row r="65" spans="1:39" ht="12.75" customHeight="1">
      <c r="A65" s="68"/>
      <c r="B65" s="383" t="str">
        <f>"ER"&amp;RIGHT(E65,3)&amp;RIGHT(C65,3)&amp;LEFT(C65,2)&amp;"1E"</f>
        <v>ERHFO-30GN1E</v>
      </c>
      <c r="C65" s="400" t="s">
        <v>1587</v>
      </c>
      <c r="D65" s="383" t="s">
        <v>2181</v>
      </c>
      <c r="E65" s="385" t="s">
        <v>29</v>
      </c>
      <c r="F65" s="385" t="s">
        <v>28</v>
      </c>
      <c r="G65" s="385" t="s">
        <v>570</v>
      </c>
      <c r="H65" s="386">
        <f>RIGHT(C65,2)/100</f>
        <v>0.3</v>
      </c>
      <c r="I65" s="387"/>
      <c r="J65" s="388"/>
      <c r="K65" s="383">
        <f>INDEX('15'!$C$3:$AS$240,MATCH($AM65,'15'!$C$3:$C$240,0),MATCH(K$6,'15'!$C$4:$AS$4,0))</f>
        <v>51</v>
      </c>
      <c r="L65" s="383">
        <f>INDEX('15'!$C$3:$AS$240,MATCH($AM65,'15'!$C$3:$C$240,0),MATCH(L$6,'15'!$C$4:$AS$4,0))</f>
        <v>51</v>
      </c>
      <c r="M65" s="383">
        <f>INDEX('15'!$C$3:$AS$240,MATCH($AM65,'15'!$C$3:$C$240,0),MATCH(M$6,'15'!$C$4:$AS$4,0))</f>
        <v>51</v>
      </c>
      <c r="N65" s="383">
        <f>INDEX('15'!$C$3:$AS$240,MATCH($AM65,'15'!$C$3:$C$240,0),MATCH(N$6,'15'!$C$4:$AS$4,0))</f>
        <v>51</v>
      </c>
      <c r="O65" s="383">
        <f>INDEX('15'!$C$3:$AS$240,MATCH($AM65,'15'!$C$3:$C$240,0),MATCH(O$6,'15'!$C$4:$AS$4,0))</f>
        <v>0</v>
      </c>
      <c r="P65" s="383">
        <f>INDEX('15'!$C$3:$AS$240,MATCH($AM65,'15'!$C$3:$C$240,0),MATCH(P$6,'15'!$C$4:$AS$4,0))</f>
        <v>0</v>
      </c>
      <c r="Q65" s="383">
        <f>INDEX('15'!$C$3:$AS$240,MATCH($AM65,'15'!$C$3:$C$240,0),MATCH(Q$6,'15'!$C$4:$AS$4,0))</f>
        <v>0</v>
      </c>
      <c r="R65" s="383">
        <f>INDEX('15'!$C$3:$AS$240,MATCH($AM65,'15'!$C$3:$C$240,0),MATCH(R$6,'15'!$C$4:$AS$4,0))</f>
        <v>0</v>
      </c>
      <c r="S65" s="383"/>
      <c r="T65" s="390"/>
      <c r="U65" s="389" t="e">
        <f>INDEX(ELC_TechsR_DHC!$C$3:$AM$138,MATCH($AK65,ELC_TechsR_DHC!$B$3:$B$138,0),MATCH(U$7,ELC_TechsR_DHC!$C$2:$AM$2,0))/7.45</f>
        <v>#N/A</v>
      </c>
      <c r="V65" s="389" t="e">
        <f>INDEX(ELC_TechsR_DHC!$C$3:$AM$138,MATCH($AK65,ELC_TechsR_DHC!$B$3:$B$138,0),MATCH(V$7,ELC_TechsR_DHC!$C$2:$AM$2,0))/7.45</f>
        <v>#N/A</v>
      </c>
      <c r="W65" s="389" t="e">
        <f>INDEX(ELC_TechsR_DHC!$C$3:$AM$138,MATCH($AK65,ELC_TechsR_DHC!$B$3:$B$138,0),MATCH(W$7,ELC_TechsR_DHC!$C$2:$AM$2,0))/7.45</f>
        <v>#N/A</v>
      </c>
      <c r="X65" s="389" t="e">
        <f>INDEX(ELC_TechsR_DHC!$C$3:$AM$138,MATCH($AK65,ELC_TechsR_DHC!$B$3:$B$138,0),MATCH(X$7,ELC_TechsR_DHC!$C$2:$AM$2,0))</f>
        <v>#N/A</v>
      </c>
      <c r="Y65" s="389" t="e">
        <f>INDEX(ELC_TechsR_DHC!$C$3:$AM$138,MATCH($AK65,ELC_TechsR_DHC!$B$3:$B$138,0),MATCH($Y$7,ELC_TechsR_DHC!$C$2:$AM$2,0))</f>
        <v>#N/A</v>
      </c>
      <c r="Z65" s="389"/>
      <c r="AA65" s="383">
        <v>1</v>
      </c>
      <c r="AB65" s="389" t="e">
        <f>INDEX(ELC_TechsR_DHC!$C$3:$AM$138,MATCH($AK65,ELC_TechsR_DHC!$B$3:$B$138,0),MATCH(AB$9,ELC_TechsR_DHC!$C$1:$AM$1,0))</f>
        <v>#N/A</v>
      </c>
      <c r="AC65" s="389" t="e">
        <f>INDEX(ELC_TechsR_DHC!$C$3:$AM$138,MATCH($AK65,ELC_TechsR_DHC!$B$3:$B$138,0),MATCH(AC$9,ELC_TechsR_DHC!$C$1:$AM$1,0))/25</f>
        <v>#N/A</v>
      </c>
      <c r="AD65" s="389" t="e">
        <f>INDEX(ELC_TechsR_DHC!$C$3:$AM$138,MATCH($AK65,ELC_TechsR_DHC!$B$3:$B$138,0),MATCH(AD$9,ELC_TechsR_DHC!$C$1:$AM$1,0))</f>
        <v>#N/A</v>
      </c>
      <c r="AE65" s="389" t="e">
        <f>INDEX(ELC_TechsR_DHC!$C$3:$AM$138,MATCH($AK65,ELC_TechsR_DHC!$B$3:$B$138,0),MATCH(AE$9,ELC_TechsR_DHC!$C$1:$AM$1,0))</f>
        <v>#N/A</v>
      </c>
      <c r="AF65" s="389" t="e">
        <f>INDEX(ELC_TechsR_DHC!$C$3:$AM$138,MATCH($AK65,ELC_TechsR_DHC!$B$3:$B$138,0),MATCH(AF$9,ELC_TechsR_DHC!$C$1:$AM$1,0))</f>
        <v>#N/A</v>
      </c>
      <c r="AG65" s="389"/>
      <c r="AH65" s="68"/>
      <c r="AI65" s="68" t="s">
        <v>2229</v>
      </c>
      <c r="AJ65" s="68"/>
      <c r="AK65" s="68"/>
      <c r="AL65" s="68"/>
      <c r="AM65" s="68" t="str">
        <f t="shared" si="5"/>
        <v>DE5GNR_GT_FUELOIL_CND_E-30</v>
      </c>
    </row>
    <row r="66" spans="1:39" s="68" customFormat="1" ht="12.75" customHeight="1">
      <c r="A66" s="65"/>
      <c r="B66" s="383" t="str">
        <f>"ER"&amp;RIGHT(E66,3)&amp;RIGHT(C66,3)&amp;LEFT(C66,2)&amp;"1E"</f>
        <v>ERHFO-36GN1E</v>
      </c>
      <c r="C66" s="400" t="s">
        <v>1583</v>
      </c>
      <c r="D66" s="383" t="s">
        <v>2181</v>
      </c>
      <c r="E66" s="385" t="s">
        <v>29</v>
      </c>
      <c r="F66" s="385" t="s">
        <v>28</v>
      </c>
      <c r="G66" s="385" t="s">
        <v>570</v>
      </c>
      <c r="H66" s="386">
        <f>RIGHT(C66,2)/100</f>
        <v>0.36</v>
      </c>
      <c r="I66" s="387"/>
      <c r="J66" s="388"/>
      <c r="K66" s="383">
        <f>INDEX('15'!$C$3:$AS$240,MATCH($AM66,'15'!$C$3:$C$240,0),MATCH(K$6,'15'!$C$4:$AS$4,0))</f>
        <v>120</v>
      </c>
      <c r="L66" s="383">
        <f>INDEX('15'!$C$3:$AS$240,MATCH($AM66,'15'!$C$3:$C$240,0),MATCH(L$6,'15'!$C$4:$AS$4,0))</f>
        <v>120</v>
      </c>
      <c r="M66" s="383">
        <f>INDEX('15'!$C$3:$AS$240,MATCH($AM66,'15'!$C$3:$C$240,0),MATCH(M$6,'15'!$C$4:$AS$4,0))</f>
        <v>0</v>
      </c>
      <c r="N66" s="383">
        <f>INDEX('15'!$C$3:$AS$240,MATCH($AM66,'15'!$C$3:$C$240,0),MATCH(N$6,'15'!$C$4:$AS$4,0))</f>
        <v>0</v>
      </c>
      <c r="O66" s="383">
        <f>INDEX('15'!$C$3:$AS$240,MATCH($AM66,'15'!$C$3:$C$240,0),MATCH(O$6,'15'!$C$4:$AS$4,0))</f>
        <v>0</v>
      </c>
      <c r="P66" s="383">
        <f>INDEX('15'!$C$3:$AS$240,MATCH($AM66,'15'!$C$3:$C$240,0),MATCH(P$6,'15'!$C$4:$AS$4,0))</f>
        <v>0</v>
      </c>
      <c r="Q66" s="383">
        <f>INDEX('15'!$C$3:$AS$240,MATCH($AM66,'15'!$C$3:$C$240,0),MATCH(Q$6,'15'!$C$4:$AS$4,0))</f>
        <v>0</v>
      </c>
      <c r="R66" s="383">
        <f>INDEX('15'!$C$3:$AS$240,MATCH($AM66,'15'!$C$3:$C$240,0),MATCH(R$6,'15'!$C$4:$AS$4,0))</f>
        <v>0</v>
      </c>
      <c r="S66" s="383"/>
      <c r="T66" s="390"/>
      <c r="U66" s="389" t="e">
        <f>INDEX(ELC_TechsR_DHC!$C$3:$AM$138,MATCH($AK66,ELC_TechsR_DHC!$B$3:$B$138,0),MATCH(U$7,ELC_TechsR_DHC!$C$2:$AM$2,0))/7.45</f>
        <v>#N/A</v>
      </c>
      <c r="V66" s="389" t="e">
        <f>INDEX(ELC_TechsR_DHC!$C$3:$AM$138,MATCH($AK66,ELC_TechsR_DHC!$B$3:$B$138,0),MATCH(V$7,ELC_TechsR_DHC!$C$2:$AM$2,0))/7.45</f>
        <v>#N/A</v>
      </c>
      <c r="W66" s="389" t="e">
        <f>INDEX(ELC_TechsR_DHC!$C$3:$AM$138,MATCH($AK66,ELC_TechsR_DHC!$B$3:$B$138,0),MATCH(W$7,ELC_TechsR_DHC!$C$2:$AM$2,0))/7.45</f>
        <v>#N/A</v>
      </c>
      <c r="X66" s="389" t="e">
        <f>INDEX(ELC_TechsR_DHC!$C$3:$AM$138,MATCH($AK66,ELC_TechsR_DHC!$B$3:$B$138,0),MATCH(X$7,ELC_TechsR_DHC!$C$2:$AM$2,0))</f>
        <v>#N/A</v>
      </c>
      <c r="Y66" s="389" t="e">
        <f>INDEX(ELC_TechsR_DHC!$C$3:$AM$138,MATCH($AK66,ELC_TechsR_DHC!$B$3:$B$138,0),MATCH($Y$7,ELC_TechsR_DHC!$C$2:$AM$2,0))</f>
        <v>#N/A</v>
      </c>
      <c r="Z66" s="389"/>
      <c r="AA66" s="383">
        <v>1</v>
      </c>
      <c r="AB66" s="389" t="e">
        <f>INDEX(ELC_TechsR_DHC!$C$3:$AM$138,MATCH($AK66,ELC_TechsR_DHC!$B$3:$B$138,0),MATCH(AB$9,ELC_TechsR_DHC!$C$1:$AM$1,0))</f>
        <v>#N/A</v>
      </c>
      <c r="AC66" s="389" t="e">
        <f>INDEX(ELC_TechsR_DHC!$C$3:$AM$138,MATCH($AK66,ELC_TechsR_DHC!$B$3:$B$138,0),MATCH(AC$9,ELC_TechsR_DHC!$C$1:$AM$1,0))/25</f>
        <v>#N/A</v>
      </c>
      <c r="AD66" s="389" t="e">
        <f>INDEX(ELC_TechsR_DHC!$C$3:$AM$138,MATCH($AK66,ELC_TechsR_DHC!$B$3:$B$138,0),MATCH(AD$9,ELC_TechsR_DHC!$C$1:$AM$1,0))</f>
        <v>#N/A</v>
      </c>
      <c r="AE66" s="389" t="e">
        <f>INDEX(ELC_TechsR_DHC!$C$3:$AM$138,MATCH($AK66,ELC_TechsR_DHC!$B$3:$B$138,0),MATCH(AE$9,ELC_TechsR_DHC!$C$1:$AM$1,0))</f>
        <v>#N/A</v>
      </c>
      <c r="AF66" s="389" t="e">
        <f>INDEX(ELC_TechsR_DHC!$C$3:$AM$138,MATCH($AK66,ELC_TechsR_DHC!$B$3:$B$138,0),MATCH(AF$9,ELC_TechsR_DHC!$C$1:$AM$1,0))</f>
        <v>#N/A</v>
      </c>
      <c r="AG66" s="389"/>
      <c r="AI66" s="68" t="s">
        <v>2229</v>
      </c>
      <c r="AM66" s="68" t="str">
        <f t="shared" si="5"/>
        <v>DE5GNR_GT_FUELOIL_CND_E-36</v>
      </c>
    </row>
    <row r="67" spans="1:39" s="68" customFormat="1" ht="12.75" customHeight="1">
      <c r="A67" s="65"/>
      <c r="B67" s="383" t="str">
        <f>"ET"&amp;RIGHT(E67,3)&amp;RIGHT(C67,3)&amp;LEFT(C67,2)&amp;"1E"</f>
        <v>ETSNG-38GN1E</v>
      </c>
      <c r="C67" s="384" t="s">
        <v>1560</v>
      </c>
      <c r="D67" s="383" t="s">
        <v>2181</v>
      </c>
      <c r="E67" s="385" t="s">
        <v>2219</v>
      </c>
      <c r="F67" s="385" t="s">
        <v>2230</v>
      </c>
      <c r="G67" s="385" t="s">
        <v>570</v>
      </c>
      <c r="H67" s="386">
        <f>RIGHT(C67,2)/100</f>
        <v>0.38</v>
      </c>
      <c r="I67" s="387"/>
      <c r="J67" s="388"/>
      <c r="K67" s="383">
        <f>INDEX('15'!$C$3:$AS$240,MATCH($AM67,'15'!$C$3:$C$240,0),MATCH(K$6,'15'!$C$4:$AS$4,0))</f>
        <v>158.69999999999999</v>
      </c>
      <c r="L67" s="383">
        <f>INDEX('15'!$C$3:$AS$240,MATCH($AM67,'15'!$C$3:$C$240,0),MATCH(L$6,'15'!$C$4:$AS$4,0))</f>
        <v>158.69999999999999</v>
      </c>
      <c r="M67" s="383">
        <f>INDEX('15'!$C$3:$AS$240,MATCH($AM67,'15'!$C$3:$C$240,0),MATCH(M$6,'15'!$C$4:$AS$4,0))</f>
        <v>158.69999999999999</v>
      </c>
      <c r="N67" s="383">
        <f>INDEX('15'!$C$3:$AS$240,MATCH($AM67,'15'!$C$3:$C$240,0),MATCH(N$6,'15'!$C$4:$AS$4,0))</f>
        <v>144</v>
      </c>
      <c r="O67" s="383">
        <f>INDEX('15'!$C$3:$AS$240,MATCH($AM67,'15'!$C$3:$C$240,0),MATCH(O$6,'15'!$C$4:$AS$4,0))</f>
        <v>0</v>
      </c>
      <c r="P67" s="383">
        <f>INDEX('15'!$C$3:$AS$240,MATCH($AM67,'15'!$C$3:$C$240,0),MATCH(P$6,'15'!$C$4:$AS$4,0))</f>
        <v>0</v>
      </c>
      <c r="Q67" s="383">
        <f>INDEX('15'!$C$3:$AS$240,MATCH($AM67,'15'!$C$3:$C$240,0),MATCH(Q$6,'15'!$C$4:$AS$4,0))</f>
        <v>0</v>
      </c>
      <c r="R67" s="383">
        <f>INDEX('15'!$C$3:$AS$240,MATCH($AM67,'15'!$C$3:$C$240,0),MATCH(R$6,'15'!$C$4:$AS$4,0))</f>
        <v>0</v>
      </c>
      <c r="S67" s="383"/>
      <c r="T67" s="390"/>
      <c r="U67" s="389">
        <f>INDEX(ELC_TechsR_DHC!$C$3:$AM$138,MATCH($AK67,ELC_TechsR_DHC!$B$3:$B$138,0),MATCH(U$7,ELC_TechsR_DHC!$C$2:$AM$2,0))/7.45</f>
        <v>0.6</v>
      </c>
      <c r="V67" s="389">
        <f>INDEX(ELC_TechsR_DHC!$C$3:$AM$138,MATCH($AK67,ELC_TechsR_DHC!$B$3:$B$138,0),MATCH(V$7,ELC_TechsR_DHC!$C$2:$AM$2,0))/7.45</f>
        <v>1.9999999999999997E-2</v>
      </c>
      <c r="W67" s="389">
        <f>INDEX(ELC_TechsR_DHC!$C$3:$AM$138,MATCH($AK67,ELC_TechsR_DHC!$B$3:$B$138,0),MATCH(W$7,ELC_TechsR_DHC!$C$2:$AM$2,0))/7.45</f>
        <v>1.25</v>
      </c>
      <c r="X67" s="389">
        <f>INDEX(ELC_TechsR_DHC!$C$3:$AM$138,MATCH($AK67,ELC_TechsR_DHC!$B$3:$B$138,0),MATCH(X$7,ELC_TechsR_DHC!$C$2:$AM$2,0))</f>
        <v>3.1536000000000002E-2</v>
      </c>
      <c r="Y67" s="389">
        <f>INDEX(ELC_TechsR_DHC!$C$3:$AM$138,MATCH($AK67,ELC_TechsR_DHC!$B$3:$B$138,0),MATCH($Y$7,ELC_TechsR_DHC!$C$2:$AM$2,0))</f>
        <v>0.98</v>
      </c>
      <c r="Z67" s="389"/>
      <c r="AA67" s="383">
        <v>1</v>
      </c>
      <c r="AB67" s="389">
        <f>INDEX(ELC_TechsR_DHC!$C$3:$AM$138,MATCH($AK67,ELC_TechsR_DHC!$B$3:$B$138,0),MATCH(AB$9,ELC_TechsR_DHC!$C$1:$AM$1,0))</f>
        <v>20</v>
      </c>
      <c r="AC67" s="389">
        <f>INDEX(ELC_TechsR_DHC!$C$3:$AM$138,MATCH($AK67,ELC_TechsR_DHC!$B$3:$B$138,0),MATCH(AC$9,ELC_TechsR_DHC!$C$1:$AM$1,0))/25</f>
        <v>0.06</v>
      </c>
      <c r="AD67" s="389">
        <f>INDEX(ELC_TechsR_DHC!$C$3:$AM$138,MATCH($AK67,ELC_TechsR_DHC!$B$3:$B$138,0),MATCH(AD$9,ELC_TechsR_DHC!$C$1:$AM$1,0))</f>
        <v>1</v>
      </c>
      <c r="AE67" s="389">
        <f>INDEX(ELC_TechsR_DHC!$C$3:$AM$138,MATCH($AK67,ELC_TechsR_DHC!$B$3:$B$138,0),MATCH(AE$9,ELC_TechsR_DHC!$C$1:$AM$1,0))</f>
        <v>270</v>
      </c>
      <c r="AF67" s="389">
        <f>INDEX(ELC_TechsR_DHC!$C$3:$AM$138,MATCH($AK67,ELC_TechsR_DHC!$B$3:$B$138,0),MATCH(AF$9,ELC_TechsR_DHC!$C$1:$AM$1,0))</f>
        <v>0</v>
      </c>
      <c r="AG67" s="383"/>
      <c r="AI67" s="68" t="s">
        <v>2229</v>
      </c>
      <c r="AK67" s="68" t="s">
        <v>435</v>
      </c>
      <c r="AM67" s="68" t="str">
        <f t="shared" si="5"/>
        <v>DE5GNR_GT_NGAS_BP_E-38</v>
      </c>
    </row>
    <row r="68" spans="1:39" s="68" customFormat="1" ht="12.75" customHeight="1">
      <c r="B68" s="383" t="str">
        <f>"ET"&amp;RIGHT(E68,3)&amp;RIGHT(C68,3)&amp;LEFT(C68,2)&amp;"1E"</f>
        <v>ETSNG-35GN1E</v>
      </c>
      <c r="C68" s="384" t="s">
        <v>1543</v>
      </c>
      <c r="D68" s="383" t="s">
        <v>2181</v>
      </c>
      <c r="E68" s="385" t="s">
        <v>2219</v>
      </c>
      <c r="F68" s="385" t="s">
        <v>2230</v>
      </c>
      <c r="G68" s="385" t="s">
        <v>570</v>
      </c>
      <c r="H68" s="386">
        <f>RIGHT(C68,2)/100</f>
        <v>0.35</v>
      </c>
      <c r="I68" s="387"/>
      <c r="J68" s="388"/>
      <c r="K68" s="383">
        <f>INDEX('15'!$C$3:$AS$240,MATCH($AM68,'15'!$C$3:$C$240,0),MATCH(K$6,'15'!$C$4:$AS$4,0))</f>
        <v>446</v>
      </c>
      <c r="L68" s="383">
        <f>INDEX('15'!$C$3:$AS$240,MATCH($AM68,'15'!$C$3:$C$240,0),MATCH(L$6,'15'!$C$4:$AS$4,0))</f>
        <v>446</v>
      </c>
      <c r="M68" s="383">
        <f>INDEX('15'!$C$3:$AS$240,MATCH($AM68,'15'!$C$3:$C$240,0),MATCH(M$6,'15'!$C$4:$AS$4,0))</f>
        <v>446</v>
      </c>
      <c r="N68" s="383">
        <f>INDEX('15'!$C$3:$AS$240,MATCH($AM68,'15'!$C$3:$C$240,0),MATCH(N$6,'15'!$C$4:$AS$4,0))</f>
        <v>446</v>
      </c>
      <c r="O68" s="383">
        <f>INDEX('15'!$C$3:$AS$240,MATCH($AM68,'15'!$C$3:$C$240,0),MATCH(O$6,'15'!$C$4:$AS$4,0))</f>
        <v>0</v>
      </c>
      <c r="P68" s="383">
        <f>INDEX('15'!$C$3:$AS$240,MATCH($AM68,'15'!$C$3:$C$240,0),MATCH(P$6,'15'!$C$4:$AS$4,0))</f>
        <v>0</v>
      </c>
      <c r="Q68" s="383">
        <f>INDEX('15'!$C$3:$AS$240,MATCH($AM68,'15'!$C$3:$C$240,0),MATCH(Q$6,'15'!$C$4:$AS$4,0))</f>
        <v>0</v>
      </c>
      <c r="R68" s="383">
        <f>INDEX('15'!$C$3:$AS$240,MATCH($AM68,'15'!$C$3:$C$240,0),MATCH(R$6,'15'!$C$4:$AS$4,0))</f>
        <v>0</v>
      </c>
      <c r="S68" s="383"/>
      <c r="T68" s="390"/>
      <c r="U68" s="389">
        <f>INDEX(ELC_TechsR_DHC!$C$3:$AM$138,MATCH($AK68,ELC_TechsR_DHC!$B$3:$B$138,0),MATCH(U$7,ELC_TechsR_DHC!$C$2:$AM$2,0))/7.45</f>
        <v>0.6</v>
      </c>
      <c r="V68" s="389">
        <f>INDEX(ELC_TechsR_DHC!$C$3:$AM$138,MATCH($AK68,ELC_TechsR_DHC!$B$3:$B$138,0),MATCH(V$7,ELC_TechsR_DHC!$C$2:$AM$2,0))/7.45</f>
        <v>1.9999999999999997E-2</v>
      </c>
      <c r="W68" s="389">
        <f>INDEX(ELC_TechsR_DHC!$C$3:$AM$138,MATCH($AK68,ELC_TechsR_DHC!$B$3:$B$138,0),MATCH(W$7,ELC_TechsR_DHC!$C$2:$AM$2,0))/7.45</f>
        <v>1.25</v>
      </c>
      <c r="X68" s="389">
        <f>INDEX(ELC_TechsR_DHC!$C$3:$AM$138,MATCH($AK68,ELC_TechsR_DHC!$B$3:$B$138,0),MATCH(X$7,ELC_TechsR_DHC!$C$2:$AM$2,0))</f>
        <v>3.1536000000000002E-2</v>
      </c>
      <c r="Y68" s="389">
        <f>INDEX(ELC_TechsR_DHC!$C$3:$AM$138,MATCH($AK68,ELC_TechsR_DHC!$B$3:$B$138,0),MATCH($Y$7,ELC_TechsR_DHC!$C$2:$AM$2,0))</f>
        <v>0.98</v>
      </c>
      <c r="Z68" s="389"/>
      <c r="AA68" s="383">
        <v>1</v>
      </c>
      <c r="AB68" s="389">
        <f>INDEX(ELC_TechsR_DHC!$C$3:$AM$138,MATCH($AK68,ELC_TechsR_DHC!$B$3:$B$138,0),MATCH(AB$9,ELC_TechsR_DHC!$C$1:$AM$1,0))</f>
        <v>20</v>
      </c>
      <c r="AC68" s="389">
        <f>INDEX(ELC_TechsR_DHC!$C$3:$AM$138,MATCH($AK68,ELC_TechsR_DHC!$B$3:$B$138,0),MATCH(AC$9,ELC_TechsR_DHC!$C$1:$AM$1,0))/25</f>
        <v>0.06</v>
      </c>
      <c r="AD68" s="389">
        <f>INDEX(ELC_TechsR_DHC!$C$3:$AM$138,MATCH($AK68,ELC_TechsR_DHC!$B$3:$B$138,0),MATCH(AD$9,ELC_TechsR_DHC!$C$1:$AM$1,0))</f>
        <v>1</v>
      </c>
      <c r="AE68" s="389">
        <f>INDEX(ELC_TechsR_DHC!$C$3:$AM$138,MATCH($AK68,ELC_TechsR_DHC!$B$3:$B$138,0),MATCH(AE$9,ELC_TechsR_DHC!$C$1:$AM$1,0))</f>
        <v>270</v>
      </c>
      <c r="AF68" s="389">
        <f>INDEX(ELC_TechsR_DHC!$C$3:$AM$138,MATCH($AK68,ELC_TechsR_DHC!$B$3:$B$138,0),MATCH(AF$9,ELC_TechsR_DHC!$C$1:$AM$1,0))</f>
        <v>0</v>
      </c>
      <c r="AG68" s="383"/>
      <c r="AI68" s="68" t="s">
        <v>2229</v>
      </c>
      <c r="AK68" s="68" t="s">
        <v>435</v>
      </c>
      <c r="AM68" s="68" t="str">
        <f t="shared" si="5"/>
        <v>DE5GNR_GT_NGAS_CND_E-35</v>
      </c>
    </row>
    <row r="69" spans="1:39" s="68" customFormat="1" ht="12.75" customHeight="1">
      <c r="B69" s="391" t="str">
        <f>"ET"&amp;RIGHT(E69,3)&amp;RIGHT(C69,3)&amp;LEFT(C69,2)&amp;"1E"</f>
        <v>ETBGA-38GN1E</v>
      </c>
      <c r="C69" s="384" t="s">
        <v>1344</v>
      </c>
      <c r="D69" s="383" t="s">
        <v>2181</v>
      </c>
      <c r="E69" s="385" t="s">
        <v>36</v>
      </c>
      <c r="F69" s="392" t="s">
        <v>28</v>
      </c>
      <c r="G69" s="392" t="s">
        <v>570</v>
      </c>
      <c r="H69" s="386">
        <f>RIGHT(C69,2)/100</f>
        <v>0.38</v>
      </c>
      <c r="I69" s="393"/>
      <c r="J69" s="394"/>
      <c r="K69" s="383">
        <f>INDEX('15'!$C$3:$AS$240,MATCH($AM69,'15'!$C$3:$C$240,0),MATCH(K$6,'15'!$C$4:$AS$4,0))</f>
        <v>128.4</v>
      </c>
      <c r="L69" s="383">
        <f>INDEX('15'!$C$3:$AS$240,MATCH($AM69,'15'!$C$3:$C$240,0),MATCH(L$6,'15'!$C$4:$AS$4,0))</f>
        <v>128.4</v>
      </c>
      <c r="M69" s="383">
        <f>INDEX('15'!$C$3:$AS$240,MATCH($AM69,'15'!$C$3:$C$240,0),MATCH(M$6,'15'!$C$4:$AS$4,0))</f>
        <v>115.1</v>
      </c>
      <c r="N69" s="383">
        <f>INDEX('15'!$C$3:$AS$240,MATCH($AM69,'15'!$C$3:$C$240,0),MATCH(N$6,'15'!$C$4:$AS$4,0))</f>
        <v>115.1</v>
      </c>
      <c r="O69" s="383">
        <f>INDEX('15'!$C$3:$AS$240,MATCH($AM69,'15'!$C$3:$C$240,0),MATCH(O$6,'15'!$C$4:$AS$4,0))</f>
        <v>52.4</v>
      </c>
      <c r="P69" s="383">
        <f>INDEX('15'!$C$3:$AS$240,MATCH($AM69,'15'!$C$3:$C$240,0),MATCH(P$6,'15'!$C$4:$AS$4,0))</f>
        <v>0</v>
      </c>
      <c r="Q69" s="383">
        <f>INDEX('15'!$C$3:$AS$240,MATCH($AM69,'15'!$C$3:$C$240,0),MATCH(Q$6,'15'!$C$4:$AS$4,0))</f>
        <v>0</v>
      </c>
      <c r="R69" s="383">
        <f>INDEX('15'!$C$3:$AS$240,MATCH($AM69,'15'!$C$3:$C$240,0),MATCH(R$6,'15'!$C$4:$AS$4,0))</f>
        <v>0</v>
      </c>
      <c r="S69" s="383"/>
      <c r="T69" s="395"/>
      <c r="U69" s="389" t="e">
        <f>INDEX(ELC_TechsR_DHC!$C$3:$AM$138,MATCH($AK69,ELC_TechsR_DHC!$B$3:$B$138,0),MATCH(U$7,ELC_TechsR_DHC!$C$2:$AM$2,0))/7.45</f>
        <v>#N/A</v>
      </c>
      <c r="V69" s="389" t="e">
        <f>INDEX(ELC_TechsR_DHC!$C$3:$AM$138,MATCH($AK69,ELC_TechsR_DHC!$B$3:$B$138,0),MATCH(V$7,ELC_TechsR_DHC!$C$2:$AM$2,0))/7.45</f>
        <v>#N/A</v>
      </c>
      <c r="W69" s="389" t="e">
        <f>INDEX(ELC_TechsR_DHC!$C$3:$AM$138,MATCH($AK69,ELC_TechsR_DHC!$B$3:$B$138,0),MATCH(W$7,ELC_TechsR_DHC!$C$2:$AM$2,0))/7.45</f>
        <v>#N/A</v>
      </c>
      <c r="X69" s="389" t="e">
        <f>INDEX(ELC_TechsR_DHC!$C$3:$AM$138,MATCH($AK69,ELC_TechsR_DHC!$B$3:$B$138,0),MATCH(X$7,ELC_TechsR_DHC!$C$2:$AM$2,0))</f>
        <v>#N/A</v>
      </c>
      <c r="Y69" s="389" t="e">
        <f>INDEX(ELC_TechsR_DHC!$C$3:$AM$138,MATCH($AK69,ELC_TechsR_DHC!$B$3:$B$138,0),MATCH($Y$7,ELC_TechsR_DHC!$C$2:$AM$2,0))</f>
        <v>#N/A</v>
      </c>
      <c r="Z69" s="389"/>
      <c r="AA69" s="383">
        <v>1</v>
      </c>
      <c r="AB69" s="389" t="e">
        <f>INDEX(ELC_TechsR_DHC!$C$3:$AM$138,MATCH($AK69,ELC_TechsR_DHC!$B$3:$B$138,0),MATCH(AB$9,ELC_TechsR_DHC!$C$1:$AM$1,0))</f>
        <v>#N/A</v>
      </c>
      <c r="AC69" s="389" t="e">
        <f>INDEX(ELC_TechsR_DHC!$C$3:$AM$138,MATCH($AK69,ELC_TechsR_DHC!$B$3:$B$138,0),MATCH(AC$9,ELC_TechsR_DHC!$C$1:$AM$1,0))/25</f>
        <v>#N/A</v>
      </c>
      <c r="AD69" s="389" t="e">
        <f>INDEX(ELC_TechsR_DHC!$C$3:$AM$138,MATCH($AK69,ELC_TechsR_DHC!$B$3:$B$138,0),MATCH(AD$9,ELC_TechsR_DHC!$C$1:$AM$1,0))</f>
        <v>#N/A</v>
      </c>
      <c r="AE69" s="389" t="e">
        <f>INDEX(ELC_TechsR_DHC!$C$3:$AM$138,MATCH($AK69,ELC_TechsR_DHC!$B$3:$B$138,0),MATCH(AE$9,ELC_TechsR_DHC!$C$1:$AM$1,0))</f>
        <v>#N/A</v>
      </c>
      <c r="AF69" s="389" t="e">
        <f>INDEX(ELC_TechsR_DHC!$C$3:$AM$138,MATCH($AK69,ELC_TechsR_DHC!$B$3:$B$138,0),MATCH(AF$9,ELC_TechsR_DHC!$C$1:$AM$1,0))</f>
        <v>#N/A</v>
      </c>
      <c r="AG69" s="383"/>
      <c r="AI69" s="68" t="s">
        <v>2229</v>
      </c>
      <c r="AM69" s="68" t="str">
        <f t="shared" si="5"/>
        <v>DE5GNR_ST_BGAS_BP_E-38</v>
      </c>
    </row>
    <row r="70" spans="1:39" ht="12.75" customHeight="1">
      <c r="A70" s="24"/>
      <c r="B70" s="383" t="str">
        <f>"ER"&amp;RIGHT(E70,3)&amp;RIGHT(C70,3)&amp;LEFT(C70,2)&amp;"1E"</f>
        <v>ERBGA-38GN1E</v>
      </c>
      <c r="C70" s="384" t="s">
        <v>1341</v>
      </c>
      <c r="D70" s="383" t="s">
        <v>2181</v>
      </c>
      <c r="E70" s="385" t="s">
        <v>36</v>
      </c>
      <c r="F70" s="385" t="s">
        <v>28</v>
      </c>
      <c r="G70" s="385" t="s">
        <v>570</v>
      </c>
      <c r="H70" s="386">
        <f>RIGHT(C70,2)/100</f>
        <v>0.38</v>
      </c>
      <c r="I70" s="387"/>
      <c r="J70" s="388"/>
      <c r="K70" s="383">
        <f>INDEX('15'!$C$3:$AS$240,MATCH($AM70,'15'!$C$3:$C$240,0),MATCH(K$6,'15'!$C$4:$AS$4,0))</f>
        <v>55.2</v>
      </c>
      <c r="L70" s="383">
        <f>INDEX('15'!$C$3:$AS$240,MATCH($AM70,'15'!$C$3:$C$240,0),MATCH(L$6,'15'!$C$4:$AS$4,0))</f>
        <v>55.2</v>
      </c>
      <c r="M70" s="383">
        <f>INDEX('15'!$C$3:$AS$240,MATCH($AM70,'15'!$C$3:$C$240,0),MATCH(M$6,'15'!$C$4:$AS$4,0))</f>
        <v>55.2</v>
      </c>
      <c r="N70" s="383">
        <f>INDEX('15'!$C$3:$AS$240,MATCH($AM70,'15'!$C$3:$C$240,0),MATCH(N$6,'15'!$C$4:$AS$4,0))</f>
        <v>55.2</v>
      </c>
      <c r="O70" s="383">
        <f>INDEX('15'!$C$3:$AS$240,MATCH($AM70,'15'!$C$3:$C$240,0),MATCH(O$6,'15'!$C$4:$AS$4,0))</f>
        <v>18.100000000000001</v>
      </c>
      <c r="P70" s="383">
        <f>INDEX('15'!$C$3:$AS$240,MATCH($AM70,'15'!$C$3:$C$240,0),MATCH(P$6,'15'!$C$4:$AS$4,0))</f>
        <v>0</v>
      </c>
      <c r="Q70" s="383">
        <f>INDEX('15'!$C$3:$AS$240,MATCH($AM70,'15'!$C$3:$C$240,0),MATCH(Q$6,'15'!$C$4:$AS$4,0))</f>
        <v>0</v>
      </c>
      <c r="R70" s="383">
        <f>INDEX('15'!$C$3:$AS$240,MATCH($AM70,'15'!$C$3:$C$240,0),MATCH(R$6,'15'!$C$4:$AS$4,0))</f>
        <v>0</v>
      </c>
      <c r="S70" s="383"/>
      <c r="T70" s="390"/>
      <c r="U70" s="389" t="e">
        <f>INDEX(ELC_TechsR_DHC!$C$3:$AM$138,MATCH($AK70,ELC_TechsR_DHC!$B$3:$B$138,0),MATCH(U$7,ELC_TechsR_DHC!$C$2:$AM$2,0))/7.45</f>
        <v>#N/A</v>
      </c>
      <c r="V70" s="389" t="e">
        <f>INDEX(ELC_TechsR_DHC!$C$3:$AM$138,MATCH($AK70,ELC_TechsR_DHC!$B$3:$B$138,0),MATCH(V$7,ELC_TechsR_DHC!$C$2:$AM$2,0))/7.45</f>
        <v>#N/A</v>
      </c>
      <c r="W70" s="389" t="e">
        <f>INDEX(ELC_TechsR_DHC!$C$3:$AM$138,MATCH($AK70,ELC_TechsR_DHC!$B$3:$B$138,0),MATCH(W$7,ELC_TechsR_DHC!$C$2:$AM$2,0))/7.45</f>
        <v>#N/A</v>
      </c>
      <c r="X70" s="389" t="e">
        <f>INDEX(ELC_TechsR_DHC!$C$3:$AM$138,MATCH($AK70,ELC_TechsR_DHC!$B$3:$B$138,0),MATCH(X$7,ELC_TechsR_DHC!$C$2:$AM$2,0))</f>
        <v>#N/A</v>
      </c>
      <c r="Y70" s="389" t="e">
        <f>INDEX(ELC_TechsR_DHC!$C$3:$AM$138,MATCH($AK70,ELC_TechsR_DHC!$B$3:$B$138,0),MATCH($Y$7,ELC_TechsR_DHC!$C$2:$AM$2,0))</f>
        <v>#N/A</v>
      </c>
      <c r="Z70" s="383"/>
      <c r="AA70" s="383">
        <v>1</v>
      </c>
      <c r="AB70" s="389" t="e">
        <f>INDEX(ELC_TechsR_DHC!$C$3:$AM$138,MATCH($AK70,ELC_TechsR_DHC!$B$3:$B$138,0),MATCH(AB$9,ELC_TechsR_DHC!$C$1:$AM$1,0))</f>
        <v>#N/A</v>
      </c>
      <c r="AC70" s="389" t="e">
        <f>INDEX(ELC_TechsR_DHC!$C$3:$AM$138,MATCH($AK70,ELC_TechsR_DHC!$B$3:$B$138,0),MATCH(AC$9,ELC_TechsR_DHC!$C$1:$AM$1,0))/25</f>
        <v>#N/A</v>
      </c>
      <c r="AD70" s="389" t="e">
        <f>INDEX(ELC_TechsR_DHC!$C$3:$AM$138,MATCH($AK70,ELC_TechsR_DHC!$B$3:$B$138,0),MATCH(AD$9,ELC_TechsR_DHC!$C$1:$AM$1,0))</f>
        <v>#N/A</v>
      </c>
      <c r="AE70" s="389" t="e">
        <f>INDEX(ELC_TechsR_DHC!$C$3:$AM$138,MATCH($AK70,ELC_TechsR_DHC!$B$3:$B$138,0),MATCH(AE$9,ELC_TechsR_DHC!$C$1:$AM$1,0))</f>
        <v>#N/A</v>
      </c>
      <c r="AF70" s="389" t="e">
        <f>INDEX(ELC_TechsR_DHC!$C$3:$AM$138,MATCH($AK70,ELC_TechsR_DHC!$B$3:$B$138,0),MATCH(AF$9,ELC_TechsR_DHC!$C$1:$AM$1,0))</f>
        <v>#N/A</v>
      </c>
      <c r="AG70" s="383"/>
      <c r="AH70" s="68"/>
      <c r="AI70" s="68" t="s">
        <v>2229</v>
      </c>
      <c r="AJ70" s="68"/>
      <c r="AK70" s="68"/>
      <c r="AL70" s="68"/>
      <c r="AM70" s="68" t="str">
        <f t="shared" si="5"/>
        <v>DE5GNR_ST_BGAS_CND_E-38</v>
      </c>
    </row>
    <row r="71" spans="1:39" ht="12.75" customHeight="1">
      <c r="B71" s="391" t="str">
        <f>"ER"&amp;RIGHT(E71,3)&amp;RIGHT(C71,3)&amp;LEFT(C71,2)&amp;"1E"</f>
        <v>ERBGA-38GN1E</v>
      </c>
      <c r="C71" s="384" t="s">
        <v>1338</v>
      </c>
      <c r="D71" s="383" t="s">
        <v>2181</v>
      </c>
      <c r="E71" s="385" t="s">
        <v>36</v>
      </c>
      <c r="F71" s="392" t="s">
        <v>28</v>
      </c>
      <c r="G71" s="392" t="s">
        <v>570</v>
      </c>
      <c r="H71" s="386">
        <f>RIGHT(C71,2)/100</f>
        <v>0.38</v>
      </c>
      <c r="I71" s="393"/>
      <c r="J71" s="394"/>
      <c r="K71" s="383">
        <f>INDEX('15'!$C$3:$AS$240,MATCH($AM71,'15'!$C$3:$C$240,0),MATCH(K$6,'15'!$C$4:$AS$4,0))</f>
        <v>138.9</v>
      </c>
      <c r="L71" s="383">
        <f>INDEX('15'!$C$3:$AS$240,MATCH($AM71,'15'!$C$3:$C$240,0),MATCH(L$6,'15'!$C$4:$AS$4,0))</f>
        <v>138.9</v>
      </c>
      <c r="M71" s="383">
        <f>INDEX('15'!$C$3:$AS$240,MATCH($AM71,'15'!$C$3:$C$240,0),MATCH(M$6,'15'!$C$4:$AS$4,0))</f>
        <v>138.9</v>
      </c>
      <c r="N71" s="383">
        <f>INDEX('15'!$C$3:$AS$240,MATCH($AM71,'15'!$C$3:$C$240,0),MATCH(N$6,'15'!$C$4:$AS$4,0))</f>
        <v>138.9</v>
      </c>
      <c r="O71" s="383">
        <f>INDEX('15'!$C$3:$AS$240,MATCH($AM71,'15'!$C$3:$C$240,0),MATCH(O$6,'15'!$C$4:$AS$4,0))</f>
        <v>0</v>
      </c>
      <c r="P71" s="383">
        <f>INDEX('15'!$C$3:$AS$240,MATCH($AM71,'15'!$C$3:$C$240,0),MATCH(P$6,'15'!$C$4:$AS$4,0))</f>
        <v>0</v>
      </c>
      <c r="Q71" s="383">
        <f>INDEX('15'!$C$3:$AS$240,MATCH($AM71,'15'!$C$3:$C$240,0),MATCH(Q$6,'15'!$C$4:$AS$4,0))</f>
        <v>0</v>
      </c>
      <c r="R71" s="383">
        <f>INDEX('15'!$C$3:$AS$240,MATCH($AM71,'15'!$C$3:$C$240,0),MATCH(R$6,'15'!$C$4:$AS$4,0))</f>
        <v>0</v>
      </c>
      <c r="S71" s="383"/>
      <c r="T71" s="395"/>
      <c r="U71" s="389" t="e">
        <f>INDEX(ELC_TechsR_DHC!$C$3:$AM$138,MATCH($AK71,ELC_TechsR_DHC!$B$3:$B$138,0),MATCH(U$7,ELC_TechsR_DHC!$C$2:$AM$2,0))/7.45</f>
        <v>#N/A</v>
      </c>
      <c r="V71" s="389" t="e">
        <f>INDEX(ELC_TechsR_DHC!$C$3:$AM$138,MATCH($AK71,ELC_TechsR_DHC!$B$3:$B$138,0),MATCH(V$7,ELC_TechsR_DHC!$C$2:$AM$2,0))/7.45</f>
        <v>#N/A</v>
      </c>
      <c r="W71" s="389" t="e">
        <f>INDEX(ELC_TechsR_DHC!$C$3:$AM$138,MATCH($AK71,ELC_TechsR_DHC!$B$3:$B$138,0),MATCH(W$7,ELC_TechsR_DHC!$C$2:$AM$2,0))/7.45</f>
        <v>#N/A</v>
      </c>
      <c r="X71" s="389" t="e">
        <f>INDEX(ELC_TechsR_DHC!$C$3:$AM$138,MATCH($AK71,ELC_TechsR_DHC!$B$3:$B$138,0),MATCH(X$7,ELC_TechsR_DHC!$C$2:$AM$2,0))</f>
        <v>#N/A</v>
      </c>
      <c r="Y71" s="389" t="e">
        <f>INDEX(ELC_TechsR_DHC!$C$3:$AM$138,MATCH($AK71,ELC_TechsR_DHC!$B$3:$B$138,0),MATCH($Y$7,ELC_TechsR_DHC!$C$2:$AM$2,0))</f>
        <v>#N/A</v>
      </c>
      <c r="Z71" s="396"/>
      <c r="AA71" s="383">
        <v>1</v>
      </c>
      <c r="AB71" s="389" t="e">
        <f>INDEX(ELC_TechsR_DHC!$C$3:$AM$138,MATCH($AK71,ELC_TechsR_DHC!$B$3:$B$138,0),MATCH(AB$9,ELC_TechsR_DHC!$C$1:$AM$1,0))</f>
        <v>#N/A</v>
      </c>
      <c r="AC71" s="389" t="e">
        <f>INDEX(ELC_TechsR_DHC!$C$3:$AM$138,MATCH($AK71,ELC_TechsR_DHC!$B$3:$B$138,0),MATCH(AC$9,ELC_TechsR_DHC!$C$1:$AM$1,0))/25</f>
        <v>#N/A</v>
      </c>
      <c r="AD71" s="389" t="e">
        <f>INDEX(ELC_TechsR_DHC!$C$3:$AM$138,MATCH($AK71,ELC_TechsR_DHC!$B$3:$B$138,0),MATCH(AD$9,ELC_TechsR_DHC!$C$1:$AM$1,0))</f>
        <v>#N/A</v>
      </c>
      <c r="AE71" s="389" t="e">
        <f>INDEX(ELC_TechsR_DHC!$C$3:$AM$138,MATCH($AK71,ELC_TechsR_DHC!$B$3:$B$138,0),MATCH(AE$9,ELC_TechsR_DHC!$C$1:$AM$1,0))</f>
        <v>#N/A</v>
      </c>
      <c r="AF71" s="389" t="e">
        <f>INDEX(ELC_TechsR_DHC!$C$3:$AM$138,MATCH($AK71,ELC_TechsR_DHC!$B$3:$B$138,0),MATCH(AF$9,ELC_TechsR_DHC!$C$1:$AM$1,0))</f>
        <v>#N/A</v>
      </c>
      <c r="AG71" s="389"/>
      <c r="AH71" s="68"/>
      <c r="AI71" s="68" t="s">
        <v>2229</v>
      </c>
      <c r="AJ71" s="68"/>
      <c r="AK71" s="68"/>
      <c r="AL71" s="68"/>
      <c r="AM71" s="68" t="str">
        <f t="shared" si="5"/>
        <v>DE5GNR_ST_BGAS_EXT_E-38</v>
      </c>
    </row>
    <row r="72" spans="1:39" ht="12.75" customHeight="1">
      <c r="B72" s="383" t="str">
        <f>"ET"&amp;RIGHT(E72,3)&amp;RIGHT(C72,3)&amp;LEFT(C72,2)&amp;"1E"</f>
        <v>ETCOA-40GN1E</v>
      </c>
      <c r="C72" s="384" t="s">
        <v>1323</v>
      </c>
      <c r="D72" s="383" t="s">
        <v>2181</v>
      </c>
      <c r="E72" s="385" t="s">
        <v>31</v>
      </c>
      <c r="F72" s="385" t="s">
        <v>28</v>
      </c>
      <c r="G72" s="385" t="s">
        <v>570</v>
      </c>
      <c r="H72" s="386">
        <f>RIGHT(C72,2)/100</f>
        <v>0.4</v>
      </c>
      <c r="I72" s="387"/>
      <c r="J72" s="388"/>
      <c r="K72" s="383">
        <f>INDEX('15'!$C$3:$AS$240,MATCH($AM72,'15'!$C$3:$C$240,0),MATCH(K$6,'15'!$C$4:$AS$4,0))</f>
        <v>89</v>
      </c>
      <c r="L72" s="383">
        <f>INDEX('15'!$C$3:$AS$240,MATCH($AM72,'15'!$C$3:$C$240,0),MATCH(L$6,'15'!$C$4:$AS$4,0))</f>
        <v>89</v>
      </c>
      <c r="M72" s="383">
        <f>INDEX('15'!$C$3:$AS$240,MATCH($AM72,'15'!$C$3:$C$240,0),MATCH(M$6,'15'!$C$4:$AS$4,0))</f>
        <v>89</v>
      </c>
      <c r="N72" s="383">
        <f>INDEX('15'!$C$3:$AS$240,MATCH($AM72,'15'!$C$3:$C$240,0),MATCH(N$6,'15'!$C$4:$AS$4,0))</f>
        <v>89</v>
      </c>
      <c r="O72" s="383">
        <f>INDEX('15'!$C$3:$AS$240,MATCH($AM72,'15'!$C$3:$C$240,0),MATCH(O$6,'15'!$C$4:$AS$4,0))</f>
        <v>89</v>
      </c>
      <c r="P72" s="383">
        <f>INDEX('15'!$C$3:$AS$240,MATCH($AM72,'15'!$C$3:$C$240,0),MATCH(P$6,'15'!$C$4:$AS$4,0))</f>
        <v>0</v>
      </c>
      <c r="Q72" s="383">
        <f>INDEX('15'!$C$3:$AS$240,MATCH($AM72,'15'!$C$3:$C$240,0),MATCH(Q$6,'15'!$C$4:$AS$4,0))</f>
        <v>0</v>
      </c>
      <c r="R72" s="383">
        <f>INDEX('15'!$C$3:$AS$240,MATCH($AM72,'15'!$C$3:$C$240,0),MATCH(R$6,'15'!$C$4:$AS$4,0))</f>
        <v>0</v>
      </c>
      <c r="S72" s="383"/>
      <c r="T72" s="390"/>
      <c r="U72" s="389" t="e">
        <f>INDEX(ELC_TechsR_DHC!$C$3:$AM$138,MATCH($AK72,ELC_TechsR_DHC!$B$3:$B$138,0),MATCH(U$7,ELC_TechsR_DHC!$C$2:$AM$2,0))/7.45</f>
        <v>#N/A</v>
      </c>
      <c r="V72" s="389" t="e">
        <f>INDEX(ELC_TechsR_DHC!$C$3:$AM$138,MATCH($AK72,ELC_TechsR_DHC!$B$3:$B$138,0),MATCH(V$7,ELC_TechsR_DHC!$C$2:$AM$2,0))/7.45</f>
        <v>#N/A</v>
      </c>
      <c r="W72" s="389" t="e">
        <f>INDEX(ELC_TechsR_DHC!$C$3:$AM$138,MATCH($AK72,ELC_TechsR_DHC!$B$3:$B$138,0),MATCH(W$7,ELC_TechsR_DHC!$C$2:$AM$2,0))/7.45</f>
        <v>#N/A</v>
      </c>
      <c r="X72" s="389" t="e">
        <f>INDEX(ELC_TechsR_DHC!$C$3:$AM$138,MATCH($AK72,ELC_TechsR_DHC!$B$3:$B$138,0),MATCH(X$7,ELC_TechsR_DHC!$C$2:$AM$2,0))</f>
        <v>#N/A</v>
      </c>
      <c r="Y72" s="389" t="e">
        <f>INDEX(ELC_TechsR_DHC!$C$3:$AM$138,MATCH($AK72,ELC_TechsR_DHC!$B$3:$B$138,0),MATCH($Y$7,ELC_TechsR_DHC!$C$2:$AM$2,0))</f>
        <v>#N/A</v>
      </c>
      <c r="Z72" s="389"/>
      <c r="AA72" s="383">
        <v>1</v>
      </c>
      <c r="AB72" s="389" t="e">
        <f>INDEX(ELC_TechsR_DHC!$C$3:$AM$138,MATCH($AK72,ELC_TechsR_DHC!$B$3:$B$138,0),MATCH(AB$9,ELC_TechsR_DHC!$C$1:$AM$1,0))</f>
        <v>#N/A</v>
      </c>
      <c r="AC72" s="389" t="e">
        <f>INDEX(ELC_TechsR_DHC!$C$3:$AM$138,MATCH($AK72,ELC_TechsR_DHC!$B$3:$B$138,0),MATCH(AC$9,ELC_TechsR_DHC!$C$1:$AM$1,0))/25</f>
        <v>#N/A</v>
      </c>
      <c r="AD72" s="389" t="e">
        <f>INDEX(ELC_TechsR_DHC!$C$3:$AM$138,MATCH($AK72,ELC_TechsR_DHC!$B$3:$B$138,0),MATCH(AD$9,ELC_TechsR_DHC!$C$1:$AM$1,0))</f>
        <v>#N/A</v>
      </c>
      <c r="AE72" s="389" t="e">
        <f>INDEX(ELC_TechsR_DHC!$C$3:$AM$138,MATCH($AK72,ELC_TechsR_DHC!$B$3:$B$138,0),MATCH(AE$9,ELC_TechsR_DHC!$C$1:$AM$1,0))</f>
        <v>#N/A</v>
      </c>
      <c r="AF72" s="389" t="e">
        <f>INDEX(ELC_TechsR_DHC!$C$3:$AM$138,MATCH($AK72,ELC_TechsR_DHC!$B$3:$B$138,0),MATCH(AF$9,ELC_TechsR_DHC!$C$1:$AM$1,0))</f>
        <v>#N/A</v>
      </c>
      <c r="AG72" s="383"/>
      <c r="AH72" s="68"/>
      <c r="AI72" s="68" t="s">
        <v>2229</v>
      </c>
      <c r="AJ72" s="68"/>
      <c r="AK72" s="68"/>
      <c r="AL72" s="68"/>
      <c r="AM72" s="68" t="str">
        <f t="shared" si="5"/>
        <v>DE5GNR_ST_COAL_BP_E-40</v>
      </c>
    </row>
    <row r="73" spans="1:39" ht="12.75" customHeight="1">
      <c r="B73" s="383" t="str">
        <f>"ET"&amp;RIGHT(E73,3)&amp;RIGHT(C73,3)&amp;LEFT(C73,2)&amp;"1E"</f>
        <v>ETCOA-35GN1E</v>
      </c>
      <c r="C73" s="384" t="s">
        <v>1306</v>
      </c>
      <c r="D73" s="383" t="s">
        <v>2181</v>
      </c>
      <c r="E73" s="385" t="s">
        <v>31</v>
      </c>
      <c r="F73" s="385" t="s">
        <v>28</v>
      </c>
      <c r="G73" s="385" t="s">
        <v>570</v>
      </c>
      <c r="H73" s="386">
        <f>RIGHT(C73,2)/100</f>
        <v>0.35</v>
      </c>
      <c r="I73" s="387"/>
      <c r="J73" s="388"/>
      <c r="K73" s="383">
        <f>INDEX('15'!$C$3:$AS$240,MATCH($AM73,'15'!$C$3:$C$240,0),MATCH(K$6,'15'!$C$4:$AS$4,0))</f>
        <v>124</v>
      </c>
      <c r="L73" s="383">
        <f>INDEX('15'!$C$3:$AS$240,MATCH($AM73,'15'!$C$3:$C$240,0),MATCH(L$6,'15'!$C$4:$AS$4,0))</f>
        <v>124</v>
      </c>
      <c r="M73" s="383">
        <f>INDEX('15'!$C$3:$AS$240,MATCH($AM73,'15'!$C$3:$C$240,0),MATCH(M$6,'15'!$C$4:$AS$4,0))</f>
        <v>124</v>
      </c>
      <c r="N73" s="383">
        <f>INDEX('15'!$C$3:$AS$240,MATCH($AM73,'15'!$C$3:$C$240,0),MATCH(N$6,'15'!$C$4:$AS$4,0))</f>
        <v>124</v>
      </c>
      <c r="O73" s="383">
        <f>INDEX('15'!$C$3:$AS$240,MATCH($AM73,'15'!$C$3:$C$240,0),MATCH(O$6,'15'!$C$4:$AS$4,0))</f>
        <v>0</v>
      </c>
      <c r="P73" s="383">
        <f>INDEX('15'!$C$3:$AS$240,MATCH($AM73,'15'!$C$3:$C$240,0),MATCH(P$6,'15'!$C$4:$AS$4,0))</f>
        <v>0</v>
      </c>
      <c r="Q73" s="383">
        <f>INDEX('15'!$C$3:$AS$240,MATCH($AM73,'15'!$C$3:$C$240,0),MATCH(Q$6,'15'!$C$4:$AS$4,0))</f>
        <v>0</v>
      </c>
      <c r="R73" s="383">
        <f>INDEX('15'!$C$3:$AS$240,MATCH($AM73,'15'!$C$3:$C$240,0),MATCH(R$6,'15'!$C$4:$AS$4,0))</f>
        <v>0</v>
      </c>
      <c r="S73" s="383"/>
      <c r="T73" s="390"/>
      <c r="U73" s="389" t="e">
        <f>INDEX(ELC_TechsR_DHC!$C$3:$AM$138,MATCH($AK73,ELC_TechsR_DHC!$B$3:$B$138,0),MATCH(U$7,ELC_TechsR_DHC!$C$2:$AM$2,0))/7.45</f>
        <v>#N/A</v>
      </c>
      <c r="V73" s="389" t="e">
        <f>INDEX(ELC_TechsR_DHC!$C$3:$AM$138,MATCH($AK73,ELC_TechsR_DHC!$B$3:$B$138,0),MATCH(V$7,ELC_TechsR_DHC!$C$2:$AM$2,0))/7.45</f>
        <v>#N/A</v>
      </c>
      <c r="W73" s="389" t="e">
        <f>INDEX(ELC_TechsR_DHC!$C$3:$AM$138,MATCH($AK73,ELC_TechsR_DHC!$B$3:$B$138,0),MATCH(W$7,ELC_TechsR_DHC!$C$2:$AM$2,0))/7.45</f>
        <v>#N/A</v>
      </c>
      <c r="X73" s="389" t="e">
        <f>INDEX(ELC_TechsR_DHC!$C$3:$AM$138,MATCH($AK73,ELC_TechsR_DHC!$B$3:$B$138,0),MATCH(X$7,ELC_TechsR_DHC!$C$2:$AM$2,0))</f>
        <v>#N/A</v>
      </c>
      <c r="Y73" s="389" t="e">
        <f>INDEX(ELC_TechsR_DHC!$C$3:$AM$138,MATCH($AK73,ELC_TechsR_DHC!$B$3:$B$138,0),MATCH($Y$7,ELC_TechsR_DHC!$C$2:$AM$2,0))</f>
        <v>#N/A</v>
      </c>
      <c r="Z73" s="389"/>
      <c r="AA73" s="383">
        <v>1</v>
      </c>
      <c r="AB73" s="389" t="e">
        <f>INDEX(ELC_TechsR_DHC!$C$3:$AM$138,MATCH($AK73,ELC_TechsR_DHC!$B$3:$B$138,0),MATCH(AB$9,ELC_TechsR_DHC!$C$1:$AM$1,0))</f>
        <v>#N/A</v>
      </c>
      <c r="AC73" s="389" t="e">
        <f>INDEX(ELC_TechsR_DHC!$C$3:$AM$138,MATCH($AK73,ELC_TechsR_DHC!$B$3:$B$138,0),MATCH(AC$9,ELC_TechsR_DHC!$C$1:$AM$1,0))/25</f>
        <v>#N/A</v>
      </c>
      <c r="AD73" s="389" t="e">
        <f>INDEX(ELC_TechsR_DHC!$C$3:$AM$138,MATCH($AK73,ELC_TechsR_DHC!$B$3:$B$138,0),MATCH(AD$9,ELC_TechsR_DHC!$C$1:$AM$1,0))</f>
        <v>#N/A</v>
      </c>
      <c r="AE73" s="389" t="e">
        <f>INDEX(ELC_TechsR_DHC!$C$3:$AM$138,MATCH($AK73,ELC_TechsR_DHC!$B$3:$B$138,0),MATCH(AE$9,ELC_TechsR_DHC!$C$1:$AM$1,0))</f>
        <v>#N/A</v>
      </c>
      <c r="AF73" s="389" t="e">
        <f>INDEX(ELC_TechsR_DHC!$C$3:$AM$138,MATCH($AK73,ELC_TechsR_DHC!$B$3:$B$138,0),MATCH(AF$9,ELC_TechsR_DHC!$C$1:$AM$1,0))</f>
        <v>#N/A</v>
      </c>
      <c r="AG73" s="383"/>
      <c r="AH73" s="68"/>
      <c r="AI73" s="68" t="s">
        <v>2229</v>
      </c>
      <c r="AJ73" s="68"/>
      <c r="AK73" s="68"/>
      <c r="AL73" s="68"/>
      <c r="AM73" s="68" t="str">
        <f t="shared" si="5"/>
        <v>DE5GNR_ST_COAL_EXT_E-35</v>
      </c>
    </row>
    <row r="74" spans="1:39" ht="12.75" customHeight="1">
      <c r="B74" s="383" t="str">
        <f>"ER"&amp;RIGHT(E74,3)&amp;RIGHT(C74,3)&amp;LEFT(C74,2)&amp;"1E"</f>
        <v>ERCOA-40GN1E</v>
      </c>
      <c r="C74" s="384" t="s">
        <v>1301</v>
      </c>
      <c r="D74" s="383" t="s">
        <v>2181</v>
      </c>
      <c r="E74" s="385" t="s">
        <v>31</v>
      </c>
      <c r="F74" s="385" t="s">
        <v>28</v>
      </c>
      <c r="G74" s="385" t="s">
        <v>570</v>
      </c>
      <c r="H74" s="386">
        <f>RIGHT(C74,2)/100</f>
        <v>0.4</v>
      </c>
      <c r="I74" s="387"/>
      <c r="J74" s="388"/>
      <c r="K74" s="383">
        <f>INDEX('15'!$C$3:$AS$240,MATCH($AM74,'15'!$C$3:$C$240,0),MATCH(K$6,'15'!$C$4:$AS$4,0))</f>
        <v>1078</v>
      </c>
      <c r="L74" s="383">
        <f>INDEX('15'!$C$3:$AS$240,MATCH($AM74,'15'!$C$3:$C$240,0),MATCH(L$6,'15'!$C$4:$AS$4,0))</f>
        <v>1078</v>
      </c>
      <c r="M74" s="383">
        <f>INDEX('15'!$C$3:$AS$240,MATCH($AM74,'15'!$C$3:$C$240,0),MATCH(M$6,'15'!$C$4:$AS$4,0))</f>
        <v>1078</v>
      </c>
      <c r="N74" s="383">
        <f>INDEX('15'!$C$3:$AS$240,MATCH($AM74,'15'!$C$3:$C$240,0),MATCH(N$6,'15'!$C$4:$AS$4,0))</f>
        <v>1078</v>
      </c>
      <c r="O74" s="383">
        <f>INDEX('15'!$C$3:$AS$240,MATCH($AM74,'15'!$C$3:$C$240,0),MATCH(O$6,'15'!$C$4:$AS$4,0))</f>
        <v>514</v>
      </c>
      <c r="P74" s="383">
        <f>INDEX('15'!$C$3:$AS$240,MATCH($AM74,'15'!$C$3:$C$240,0),MATCH(P$6,'15'!$C$4:$AS$4,0))</f>
        <v>0</v>
      </c>
      <c r="Q74" s="383">
        <f>INDEX('15'!$C$3:$AS$240,MATCH($AM74,'15'!$C$3:$C$240,0),MATCH(Q$6,'15'!$C$4:$AS$4,0))</f>
        <v>0</v>
      </c>
      <c r="R74" s="383">
        <f>INDEX('15'!$C$3:$AS$240,MATCH($AM74,'15'!$C$3:$C$240,0),MATCH(R$6,'15'!$C$4:$AS$4,0))</f>
        <v>0</v>
      </c>
      <c r="S74" s="383"/>
      <c r="T74" s="390"/>
      <c r="U74" s="389" t="e">
        <f>INDEX(ELC_TechsR_DHC!$C$3:$AM$138,MATCH($AK74,ELC_TechsR_DHC!$B$3:$B$138,0),MATCH(U$7,ELC_TechsR_DHC!$C$2:$AM$2,0))/7.45</f>
        <v>#N/A</v>
      </c>
      <c r="V74" s="389" t="e">
        <f>INDEX(ELC_TechsR_DHC!$C$3:$AM$138,MATCH($AK74,ELC_TechsR_DHC!$B$3:$B$138,0),MATCH(V$7,ELC_TechsR_DHC!$C$2:$AM$2,0))/7.45</f>
        <v>#N/A</v>
      </c>
      <c r="W74" s="389" t="e">
        <f>INDEX(ELC_TechsR_DHC!$C$3:$AM$138,MATCH($AK74,ELC_TechsR_DHC!$B$3:$B$138,0),MATCH(W$7,ELC_TechsR_DHC!$C$2:$AM$2,0))/7.45</f>
        <v>#N/A</v>
      </c>
      <c r="X74" s="389" t="e">
        <f>INDEX(ELC_TechsR_DHC!$C$3:$AM$138,MATCH($AK74,ELC_TechsR_DHC!$B$3:$B$138,0),MATCH(X$7,ELC_TechsR_DHC!$C$2:$AM$2,0))</f>
        <v>#N/A</v>
      </c>
      <c r="Y74" s="389" t="e">
        <f>INDEX(ELC_TechsR_DHC!$C$3:$AM$138,MATCH($AK74,ELC_TechsR_DHC!$B$3:$B$138,0),MATCH($Y$7,ELC_TechsR_DHC!$C$2:$AM$2,0))</f>
        <v>#N/A</v>
      </c>
      <c r="Z74" s="383"/>
      <c r="AA74" s="383">
        <v>1</v>
      </c>
      <c r="AB74" s="389" t="e">
        <f>INDEX(ELC_TechsR_DHC!$C$3:$AM$138,MATCH($AK74,ELC_TechsR_DHC!$B$3:$B$138,0),MATCH(AB$9,ELC_TechsR_DHC!$C$1:$AM$1,0))</f>
        <v>#N/A</v>
      </c>
      <c r="AC74" s="389" t="e">
        <f>INDEX(ELC_TechsR_DHC!$C$3:$AM$138,MATCH($AK74,ELC_TechsR_DHC!$B$3:$B$138,0),MATCH(AC$9,ELC_TechsR_DHC!$C$1:$AM$1,0))/25</f>
        <v>#N/A</v>
      </c>
      <c r="AD74" s="389" t="e">
        <f>INDEX(ELC_TechsR_DHC!$C$3:$AM$138,MATCH($AK74,ELC_TechsR_DHC!$B$3:$B$138,0),MATCH(AD$9,ELC_TechsR_DHC!$C$1:$AM$1,0))</f>
        <v>#N/A</v>
      </c>
      <c r="AE74" s="389" t="e">
        <f>INDEX(ELC_TechsR_DHC!$C$3:$AM$138,MATCH($AK74,ELC_TechsR_DHC!$B$3:$B$138,0),MATCH(AE$9,ELC_TechsR_DHC!$C$1:$AM$1,0))</f>
        <v>#N/A</v>
      </c>
      <c r="AF74" s="389" t="e">
        <f>INDEX(ELC_TechsR_DHC!$C$3:$AM$138,MATCH($AK74,ELC_TechsR_DHC!$B$3:$B$138,0),MATCH(AF$9,ELC_TechsR_DHC!$C$1:$AM$1,0))</f>
        <v>#N/A</v>
      </c>
      <c r="AG74" s="383"/>
      <c r="AH74" s="68"/>
      <c r="AI74" s="68" t="s">
        <v>2229</v>
      </c>
      <c r="AJ74" s="68"/>
      <c r="AK74" s="68"/>
      <c r="AL74" s="68"/>
      <c r="AM74" s="68" t="str">
        <f t="shared" si="5"/>
        <v>DE5GNR_ST_COAL_EXT_E-40</v>
      </c>
    </row>
    <row r="75" spans="1:39" ht="12.75" customHeight="1">
      <c r="B75" s="391" t="str">
        <f>"ER"&amp;RIGHT(E75,3)&amp;RIGHT(C75,3)&amp;LEFT(C75,2)&amp;"1E"</f>
        <v>ERHFO-36GN1E</v>
      </c>
      <c r="C75" s="384" t="s">
        <v>1284</v>
      </c>
      <c r="D75" s="383" t="s">
        <v>2181</v>
      </c>
      <c r="E75" s="385" t="s">
        <v>29</v>
      </c>
      <c r="F75" s="392" t="s">
        <v>28</v>
      </c>
      <c r="G75" s="392" t="s">
        <v>570</v>
      </c>
      <c r="H75" s="386">
        <f>RIGHT(C75,2)/100</f>
        <v>0.36</v>
      </c>
      <c r="I75" s="393"/>
      <c r="J75" s="394"/>
      <c r="K75" s="383">
        <f>INDEX('15'!$C$3:$AS$240,MATCH($AM75,'15'!$C$3:$C$240,0),MATCH(K$6,'15'!$C$4:$AS$4,0))</f>
        <v>304</v>
      </c>
      <c r="L75" s="383">
        <f>INDEX('15'!$C$3:$AS$240,MATCH($AM75,'15'!$C$3:$C$240,0),MATCH(L$6,'15'!$C$4:$AS$4,0))</f>
        <v>304</v>
      </c>
      <c r="M75" s="383">
        <f>INDEX('15'!$C$3:$AS$240,MATCH($AM75,'15'!$C$3:$C$240,0),MATCH(M$6,'15'!$C$4:$AS$4,0))</f>
        <v>304</v>
      </c>
      <c r="N75" s="383">
        <f>INDEX('15'!$C$3:$AS$240,MATCH($AM75,'15'!$C$3:$C$240,0),MATCH(N$6,'15'!$C$4:$AS$4,0))</f>
        <v>304</v>
      </c>
      <c r="O75" s="383">
        <f>INDEX('15'!$C$3:$AS$240,MATCH($AM75,'15'!$C$3:$C$240,0),MATCH(O$6,'15'!$C$4:$AS$4,0))</f>
        <v>0</v>
      </c>
      <c r="P75" s="383">
        <f>INDEX('15'!$C$3:$AS$240,MATCH($AM75,'15'!$C$3:$C$240,0),MATCH(P$6,'15'!$C$4:$AS$4,0))</f>
        <v>0</v>
      </c>
      <c r="Q75" s="383">
        <f>INDEX('15'!$C$3:$AS$240,MATCH($AM75,'15'!$C$3:$C$240,0),MATCH(Q$6,'15'!$C$4:$AS$4,0))</f>
        <v>0</v>
      </c>
      <c r="R75" s="383">
        <f>INDEX('15'!$C$3:$AS$240,MATCH($AM75,'15'!$C$3:$C$240,0),MATCH(R$6,'15'!$C$4:$AS$4,0))</f>
        <v>0</v>
      </c>
      <c r="S75" s="383"/>
      <c r="T75" s="395"/>
      <c r="U75" s="389" t="e">
        <f>INDEX(ELC_TechsR_DHC!$C$3:$AM$138,MATCH($AK75,ELC_TechsR_DHC!$B$3:$B$138,0),MATCH(U$7,ELC_TechsR_DHC!$C$2:$AM$2,0))/7.45</f>
        <v>#N/A</v>
      </c>
      <c r="V75" s="389" t="e">
        <f>INDEX(ELC_TechsR_DHC!$C$3:$AM$138,MATCH($AK75,ELC_TechsR_DHC!$B$3:$B$138,0),MATCH(V$7,ELC_TechsR_DHC!$C$2:$AM$2,0))/7.45</f>
        <v>#N/A</v>
      </c>
      <c r="W75" s="389" t="e">
        <f>INDEX(ELC_TechsR_DHC!$C$3:$AM$138,MATCH($AK75,ELC_TechsR_DHC!$B$3:$B$138,0),MATCH(W$7,ELC_TechsR_DHC!$C$2:$AM$2,0))/7.45</f>
        <v>#N/A</v>
      </c>
      <c r="X75" s="389" t="e">
        <f>INDEX(ELC_TechsR_DHC!$C$3:$AM$138,MATCH($AK75,ELC_TechsR_DHC!$B$3:$B$138,0),MATCH(X$7,ELC_TechsR_DHC!$C$2:$AM$2,0))</f>
        <v>#N/A</v>
      </c>
      <c r="Y75" s="389" t="e">
        <f>INDEX(ELC_TechsR_DHC!$C$3:$AM$138,MATCH($AK75,ELC_TechsR_DHC!$B$3:$B$138,0),MATCH($Y$7,ELC_TechsR_DHC!$C$2:$AM$2,0))</f>
        <v>#N/A</v>
      </c>
      <c r="Z75" s="396"/>
      <c r="AA75" s="383">
        <v>1</v>
      </c>
      <c r="AB75" s="389" t="e">
        <f>INDEX(ELC_TechsR_DHC!$C$3:$AM$138,MATCH($AK75,ELC_TechsR_DHC!$B$3:$B$138,0),MATCH(AB$9,ELC_TechsR_DHC!$C$1:$AM$1,0))</f>
        <v>#N/A</v>
      </c>
      <c r="AC75" s="389" t="e">
        <f>INDEX(ELC_TechsR_DHC!$C$3:$AM$138,MATCH($AK75,ELC_TechsR_DHC!$B$3:$B$138,0),MATCH(AC$9,ELC_TechsR_DHC!$C$1:$AM$1,0))/25</f>
        <v>#N/A</v>
      </c>
      <c r="AD75" s="389" t="e">
        <f>INDEX(ELC_TechsR_DHC!$C$3:$AM$138,MATCH($AK75,ELC_TechsR_DHC!$B$3:$B$138,0),MATCH(AD$9,ELC_TechsR_DHC!$C$1:$AM$1,0))</f>
        <v>#N/A</v>
      </c>
      <c r="AE75" s="389" t="e">
        <f>INDEX(ELC_TechsR_DHC!$C$3:$AM$138,MATCH($AK75,ELC_TechsR_DHC!$B$3:$B$138,0),MATCH(AE$9,ELC_TechsR_DHC!$C$1:$AM$1,0))</f>
        <v>#N/A</v>
      </c>
      <c r="AF75" s="389" t="e">
        <f>INDEX(ELC_TechsR_DHC!$C$3:$AM$138,MATCH($AK75,ELC_TechsR_DHC!$B$3:$B$138,0),MATCH(AF$9,ELC_TechsR_DHC!$C$1:$AM$1,0))</f>
        <v>#N/A</v>
      </c>
      <c r="AG75" s="389"/>
      <c r="AH75" s="68"/>
      <c r="AI75" s="68" t="s">
        <v>2229</v>
      </c>
      <c r="AJ75" s="68"/>
      <c r="AK75" s="68"/>
      <c r="AL75" s="68"/>
      <c r="AM75" s="68" t="str">
        <f t="shared" si="5"/>
        <v>DE5GNR_ST_FUELOIL_BP_E-36</v>
      </c>
    </row>
    <row r="76" spans="1:39" ht="12.75" customHeight="1">
      <c r="B76" s="383" t="str">
        <f>"EH"&amp;RIGHT(E76,3)&amp;RIGHT(C76,3)&amp;LEFT(C76,2)&amp;"1E"</f>
        <v>EHHFO-38GN1E</v>
      </c>
      <c r="C76" s="384" t="s">
        <v>1282</v>
      </c>
      <c r="D76" s="383" t="s">
        <v>2181</v>
      </c>
      <c r="E76" s="385" t="s">
        <v>29</v>
      </c>
      <c r="F76" s="385" t="s">
        <v>32</v>
      </c>
      <c r="G76" s="385" t="s">
        <v>570</v>
      </c>
      <c r="H76" s="386">
        <f>RIGHT(C76,2)/100</f>
        <v>0.38</v>
      </c>
      <c r="I76" s="387"/>
      <c r="J76" s="388"/>
      <c r="K76" s="383">
        <f>INDEX('15'!$C$3:$AS$240,MATCH($AM76,'15'!$C$3:$C$240,0),MATCH(K$6,'15'!$C$4:$AS$4,0))</f>
        <v>235.3</v>
      </c>
      <c r="L76" s="383">
        <f>INDEX('15'!$C$3:$AS$240,MATCH($AM76,'15'!$C$3:$C$240,0),MATCH(L$6,'15'!$C$4:$AS$4,0))</f>
        <v>235.3</v>
      </c>
      <c r="M76" s="383">
        <f>INDEX('15'!$C$3:$AS$240,MATCH($AM76,'15'!$C$3:$C$240,0),MATCH(M$6,'15'!$C$4:$AS$4,0))</f>
        <v>212</v>
      </c>
      <c r="N76" s="383">
        <f>INDEX('15'!$C$3:$AS$240,MATCH($AM76,'15'!$C$3:$C$240,0),MATCH(N$6,'15'!$C$4:$AS$4,0))</f>
        <v>0</v>
      </c>
      <c r="O76" s="383">
        <f>INDEX('15'!$C$3:$AS$240,MATCH($AM76,'15'!$C$3:$C$240,0),MATCH(O$6,'15'!$C$4:$AS$4,0))</f>
        <v>0</v>
      </c>
      <c r="P76" s="383">
        <f>INDEX('15'!$C$3:$AS$240,MATCH($AM76,'15'!$C$3:$C$240,0),MATCH(P$6,'15'!$C$4:$AS$4,0))</f>
        <v>0</v>
      </c>
      <c r="Q76" s="383">
        <f>INDEX('15'!$C$3:$AS$240,MATCH($AM76,'15'!$C$3:$C$240,0),MATCH(Q$6,'15'!$C$4:$AS$4,0))</f>
        <v>0</v>
      </c>
      <c r="R76" s="383">
        <f>INDEX('15'!$C$3:$AS$240,MATCH($AM76,'15'!$C$3:$C$240,0),MATCH(R$6,'15'!$C$4:$AS$4,0))</f>
        <v>0</v>
      </c>
      <c r="S76" s="383"/>
      <c r="T76" s="390"/>
      <c r="U76" s="389" t="e">
        <f>INDEX(ELC_TechsR_DHC!$C$3:$AM$138,MATCH($AK76,ELC_TechsR_DHC!$B$3:$B$138,0),MATCH(U$7,ELC_TechsR_DHC!$C$2:$AM$2,0))/7.45</f>
        <v>#N/A</v>
      </c>
      <c r="V76" s="389" t="e">
        <f>INDEX(ELC_TechsR_DHC!$C$3:$AM$138,MATCH($AK76,ELC_TechsR_DHC!$B$3:$B$138,0),MATCH(V$7,ELC_TechsR_DHC!$C$2:$AM$2,0))/7.45</f>
        <v>#N/A</v>
      </c>
      <c r="W76" s="389" t="e">
        <f>INDEX(ELC_TechsR_DHC!$C$3:$AM$138,MATCH($AK76,ELC_TechsR_DHC!$B$3:$B$138,0),MATCH(W$7,ELC_TechsR_DHC!$C$2:$AM$2,0))/7.45</f>
        <v>#N/A</v>
      </c>
      <c r="X76" s="389" t="e">
        <f>INDEX(ELC_TechsR_DHC!$C$3:$AM$138,MATCH($AK76,ELC_TechsR_DHC!$B$3:$B$138,0),MATCH(X$7,ELC_TechsR_DHC!$C$2:$AM$2,0))</f>
        <v>#N/A</v>
      </c>
      <c r="Y76" s="389" t="e">
        <f>INDEX(ELC_TechsR_DHC!$C$3:$AM$138,MATCH($AK76,ELC_TechsR_DHC!$B$3:$B$138,0),MATCH($Y$7,ELC_TechsR_DHC!$C$2:$AM$2,0))</f>
        <v>#N/A</v>
      </c>
      <c r="Z76" s="389"/>
      <c r="AA76" s="383">
        <v>1</v>
      </c>
      <c r="AB76" s="389" t="e">
        <f>INDEX(ELC_TechsR_DHC!$C$3:$AM$138,MATCH($AK76,ELC_TechsR_DHC!$B$3:$B$138,0),MATCH(AB$9,ELC_TechsR_DHC!$C$1:$AM$1,0))</f>
        <v>#N/A</v>
      </c>
      <c r="AC76" s="389" t="e">
        <f>INDEX(ELC_TechsR_DHC!$C$3:$AM$138,MATCH($AK76,ELC_TechsR_DHC!$B$3:$B$138,0),MATCH(AC$9,ELC_TechsR_DHC!$C$1:$AM$1,0))/25</f>
        <v>#N/A</v>
      </c>
      <c r="AD76" s="389" t="e">
        <f>INDEX(ELC_TechsR_DHC!$C$3:$AM$138,MATCH($AK76,ELC_TechsR_DHC!$B$3:$B$138,0),MATCH(AD$9,ELC_TechsR_DHC!$C$1:$AM$1,0))</f>
        <v>#N/A</v>
      </c>
      <c r="AE76" s="389" t="e">
        <f>INDEX(ELC_TechsR_DHC!$C$3:$AM$138,MATCH($AK76,ELC_TechsR_DHC!$B$3:$B$138,0),MATCH(AE$9,ELC_TechsR_DHC!$C$1:$AM$1,0))</f>
        <v>#N/A</v>
      </c>
      <c r="AF76" s="389" t="e">
        <f>INDEX(ELC_TechsR_DHC!$C$3:$AM$138,MATCH($AK76,ELC_TechsR_DHC!$B$3:$B$138,0),MATCH(AF$9,ELC_TechsR_DHC!$C$1:$AM$1,0))</f>
        <v>#N/A</v>
      </c>
      <c r="AG76" s="397"/>
      <c r="AH76" s="68"/>
      <c r="AI76" s="68" t="s">
        <v>2229</v>
      </c>
      <c r="AJ76" s="68"/>
      <c r="AK76" s="68"/>
      <c r="AL76" s="68"/>
      <c r="AM76" s="68" t="str">
        <f t="shared" si="5"/>
        <v>DE5GNR_ST_FUELOIL_BP_E-38</v>
      </c>
    </row>
    <row r="77" spans="1:39" ht="12.75" customHeight="1">
      <c r="B77" s="383" t="str">
        <f>"ER"&amp;RIGHT(E77,3)&amp;RIGHT(C77,3)&amp;LEFT(C77,2)&amp;"1E"</f>
        <v>ERHFO-39GN1E</v>
      </c>
      <c r="C77" s="384" t="s">
        <v>1273</v>
      </c>
      <c r="D77" s="383" t="s">
        <v>2181</v>
      </c>
      <c r="E77" s="385" t="s">
        <v>29</v>
      </c>
      <c r="F77" s="397"/>
      <c r="G77" s="392" t="s">
        <v>570</v>
      </c>
      <c r="H77" s="386">
        <f>RIGHT(C77,2)/100</f>
        <v>0.39</v>
      </c>
      <c r="I77" s="397"/>
      <c r="J77" s="397"/>
      <c r="K77" s="383">
        <f>INDEX('15'!$C$3:$AS$240,MATCH($AM77,'15'!$C$3:$C$240,0),MATCH(K$6,'15'!$C$4:$AS$4,0))</f>
        <v>110.5</v>
      </c>
      <c r="L77" s="383">
        <f>INDEX('15'!$C$3:$AS$240,MATCH($AM77,'15'!$C$3:$C$240,0),MATCH(L$6,'15'!$C$4:$AS$4,0))</f>
        <v>110.5</v>
      </c>
      <c r="M77" s="383">
        <f>INDEX('15'!$C$3:$AS$240,MATCH($AM77,'15'!$C$3:$C$240,0),MATCH(M$6,'15'!$C$4:$AS$4,0))</f>
        <v>76</v>
      </c>
      <c r="N77" s="383">
        <f>INDEX('15'!$C$3:$AS$240,MATCH($AM77,'15'!$C$3:$C$240,0),MATCH(N$6,'15'!$C$4:$AS$4,0))</f>
        <v>59</v>
      </c>
      <c r="O77" s="383">
        <f>INDEX('15'!$C$3:$AS$240,MATCH($AM77,'15'!$C$3:$C$240,0),MATCH(O$6,'15'!$C$4:$AS$4,0))</f>
        <v>59</v>
      </c>
      <c r="P77" s="383">
        <f>INDEX('15'!$C$3:$AS$240,MATCH($AM77,'15'!$C$3:$C$240,0),MATCH(P$6,'15'!$C$4:$AS$4,0))</f>
        <v>59</v>
      </c>
      <c r="Q77" s="383">
        <f>INDEX('15'!$C$3:$AS$240,MATCH($AM77,'15'!$C$3:$C$240,0),MATCH(Q$6,'15'!$C$4:$AS$4,0))</f>
        <v>0</v>
      </c>
      <c r="R77" s="383">
        <f>INDEX('15'!$C$3:$AS$240,MATCH($AM77,'15'!$C$3:$C$240,0),MATCH(R$6,'15'!$C$4:$AS$4,0))</f>
        <v>0</v>
      </c>
      <c r="S77" s="383"/>
      <c r="T77" s="397"/>
      <c r="U77" s="389" t="e">
        <f>INDEX(ELC_TechsR_DHC!$C$3:$AM$138,MATCH($AK77,ELC_TechsR_DHC!$B$3:$B$138,0),MATCH(U$7,ELC_TechsR_DHC!$C$2:$AM$2,0))/7.45</f>
        <v>#N/A</v>
      </c>
      <c r="V77" s="389" t="e">
        <f>INDEX(ELC_TechsR_DHC!$C$3:$AM$138,MATCH($AK77,ELC_TechsR_DHC!$B$3:$B$138,0),MATCH(V$7,ELC_TechsR_DHC!$C$2:$AM$2,0))/7.45</f>
        <v>#N/A</v>
      </c>
      <c r="W77" s="389" t="e">
        <f>INDEX(ELC_TechsR_DHC!$C$3:$AM$138,MATCH($AK77,ELC_TechsR_DHC!$B$3:$B$138,0),MATCH(W$7,ELC_TechsR_DHC!$C$2:$AM$2,0))/7.45</f>
        <v>#N/A</v>
      </c>
      <c r="X77" s="389" t="e">
        <f>INDEX(ELC_TechsR_DHC!$C$3:$AM$138,MATCH($AK77,ELC_TechsR_DHC!$B$3:$B$138,0),MATCH(X$7,ELC_TechsR_DHC!$C$2:$AM$2,0))</f>
        <v>#N/A</v>
      </c>
      <c r="Y77" s="389" t="e">
        <f>INDEX(ELC_TechsR_DHC!$C$3:$AM$138,MATCH($AK77,ELC_TechsR_DHC!$B$3:$B$138,0),MATCH($Y$7,ELC_TechsR_DHC!$C$2:$AM$2,0))</f>
        <v>#N/A</v>
      </c>
      <c r="Z77" s="397"/>
      <c r="AA77" s="383">
        <v>1</v>
      </c>
      <c r="AB77" s="389" t="e">
        <f>INDEX(ELC_TechsR_DHC!$C$3:$AM$138,MATCH($AK77,ELC_TechsR_DHC!$B$3:$B$138,0),MATCH(AB$9,ELC_TechsR_DHC!$C$1:$AM$1,0))</f>
        <v>#N/A</v>
      </c>
      <c r="AC77" s="389" t="e">
        <f>INDEX(ELC_TechsR_DHC!$C$3:$AM$138,MATCH($AK77,ELC_TechsR_DHC!$B$3:$B$138,0),MATCH(AC$9,ELC_TechsR_DHC!$C$1:$AM$1,0))/25</f>
        <v>#N/A</v>
      </c>
      <c r="AD77" s="389" t="e">
        <f>INDEX(ELC_TechsR_DHC!$C$3:$AM$138,MATCH($AK77,ELC_TechsR_DHC!$B$3:$B$138,0),MATCH(AD$9,ELC_TechsR_DHC!$C$1:$AM$1,0))</f>
        <v>#N/A</v>
      </c>
      <c r="AE77" s="389" t="e">
        <f>INDEX(ELC_TechsR_DHC!$C$3:$AM$138,MATCH($AK77,ELC_TechsR_DHC!$B$3:$B$138,0),MATCH(AE$9,ELC_TechsR_DHC!$C$1:$AM$1,0))</f>
        <v>#N/A</v>
      </c>
      <c r="AF77" s="389" t="e">
        <f>INDEX(ELC_TechsR_DHC!$C$3:$AM$138,MATCH($AK77,ELC_TechsR_DHC!$B$3:$B$138,0),MATCH(AF$9,ELC_TechsR_DHC!$C$1:$AM$1,0))</f>
        <v>#N/A</v>
      </c>
      <c r="AG77" s="397"/>
      <c r="AH77" s="68"/>
      <c r="AI77" s="68" t="s">
        <v>2229</v>
      </c>
      <c r="AJ77" s="68"/>
      <c r="AK77" s="68"/>
      <c r="AL77" s="68"/>
      <c r="AM77" s="68" t="str">
        <f t="shared" si="5"/>
        <v>DE5GNR_ST_FUELOIL_CND_E-39</v>
      </c>
    </row>
    <row r="78" spans="1:39" ht="12.75" customHeight="1">
      <c r="B78" s="383" t="str">
        <f>"ER"&amp;RIGHT(E78,3)&amp;RIGHT(C78,3)&amp;LEFT(C78,2)&amp;"1E"</f>
        <v>ERWPE-28GN1E</v>
      </c>
      <c r="C78" s="384" t="s">
        <v>1266</v>
      </c>
      <c r="D78" s="383" t="s">
        <v>2181</v>
      </c>
      <c r="E78" s="385" t="s">
        <v>33</v>
      </c>
      <c r="F78" s="397"/>
      <c r="G78" s="385" t="s">
        <v>570</v>
      </c>
      <c r="H78" s="386">
        <f>RIGHT(C78,2)/100</f>
        <v>0.28000000000000003</v>
      </c>
      <c r="I78" s="397"/>
      <c r="J78" s="397"/>
      <c r="K78" s="383">
        <f>INDEX('15'!$C$3:$AS$240,MATCH($AM78,'15'!$C$3:$C$240,0),MATCH(K$6,'15'!$C$4:$AS$4,0))</f>
        <v>127</v>
      </c>
      <c r="L78" s="383">
        <f>INDEX('15'!$C$3:$AS$240,MATCH($AM78,'15'!$C$3:$C$240,0),MATCH(L$6,'15'!$C$4:$AS$4,0))</f>
        <v>127</v>
      </c>
      <c r="M78" s="383">
        <f>INDEX('15'!$C$3:$AS$240,MATCH($AM78,'15'!$C$3:$C$240,0),MATCH(M$6,'15'!$C$4:$AS$4,0))</f>
        <v>127</v>
      </c>
      <c r="N78" s="383">
        <f>INDEX('15'!$C$3:$AS$240,MATCH($AM78,'15'!$C$3:$C$240,0),MATCH(N$6,'15'!$C$4:$AS$4,0))</f>
        <v>127</v>
      </c>
      <c r="O78" s="383">
        <f>INDEX('15'!$C$3:$AS$240,MATCH($AM78,'15'!$C$3:$C$240,0),MATCH(O$6,'15'!$C$4:$AS$4,0))</f>
        <v>0</v>
      </c>
      <c r="P78" s="383">
        <f>INDEX('15'!$C$3:$AS$240,MATCH($AM78,'15'!$C$3:$C$240,0),MATCH(P$6,'15'!$C$4:$AS$4,0))</f>
        <v>0</v>
      </c>
      <c r="Q78" s="383">
        <f>INDEX('15'!$C$3:$AS$240,MATCH($AM78,'15'!$C$3:$C$240,0),MATCH(Q$6,'15'!$C$4:$AS$4,0))</f>
        <v>0</v>
      </c>
      <c r="R78" s="383">
        <f>INDEX('15'!$C$3:$AS$240,MATCH($AM78,'15'!$C$3:$C$240,0),MATCH(R$6,'15'!$C$4:$AS$4,0))</f>
        <v>0</v>
      </c>
      <c r="S78" s="383"/>
      <c r="T78" s="397"/>
      <c r="U78" s="389" t="e">
        <f>INDEX(ELC_TechsR_DHC!$C$3:$AM$138,MATCH($AK78,ELC_TechsR_DHC!$B$3:$B$138,0),MATCH(U$7,ELC_TechsR_DHC!$C$2:$AM$2,0))/7.45</f>
        <v>#N/A</v>
      </c>
      <c r="V78" s="389" t="e">
        <f>INDEX(ELC_TechsR_DHC!$C$3:$AM$138,MATCH($AK78,ELC_TechsR_DHC!$B$3:$B$138,0),MATCH(V$7,ELC_TechsR_DHC!$C$2:$AM$2,0))/7.45</f>
        <v>#N/A</v>
      </c>
      <c r="W78" s="389" t="e">
        <f>INDEX(ELC_TechsR_DHC!$C$3:$AM$138,MATCH($AK78,ELC_TechsR_DHC!$B$3:$B$138,0),MATCH(W$7,ELC_TechsR_DHC!$C$2:$AM$2,0))/7.45</f>
        <v>#N/A</v>
      </c>
      <c r="X78" s="389" t="e">
        <f>INDEX(ELC_TechsR_DHC!$C$3:$AM$138,MATCH($AK78,ELC_TechsR_DHC!$B$3:$B$138,0),MATCH(X$7,ELC_TechsR_DHC!$C$2:$AM$2,0))</f>
        <v>#N/A</v>
      </c>
      <c r="Y78" s="389" t="e">
        <f>INDEX(ELC_TechsR_DHC!$C$3:$AM$138,MATCH($AK78,ELC_TechsR_DHC!$B$3:$B$138,0),MATCH($Y$7,ELC_TechsR_DHC!$C$2:$AM$2,0))</f>
        <v>#N/A</v>
      </c>
      <c r="Z78" s="397"/>
      <c r="AA78" s="383">
        <v>1</v>
      </c>
      <c r="AB78" s="389" t="e">
        <f>INDEX(ELC_TechsR_DHC!$C$3:$AM$138,MATCH($AK78,ELC_TechsR_DHC!$B$3:$B$138,0),MATCH(AB$9,ELC_TechsR_DHC!$C$1:$AM$1,0))</f>
        <v>#N/A</v>
      </c>
      <c r="AC78" s="389" t="e">
        <f>INDEX(ELC_TechsR_DHC!$C$3:$AM$138,MATCH($AK78,ELC_TechsR_DHC!$B$3:$B$138,0),MATCH(AC$9,ELC_TechsR_DHC!$C$1:$AM$1,0))/25</f>
        <v>#N/A</v>
      </c>
      <c r="AD78" s="389" t="e">
        <f>INDEX(ELC_TechsR_DHC!$C$3:$AM$138,MATCH($AK78,ELC_TechsR_DHC!$B$3:$B$138,0),MATCH(AD$9,ELC_TechsR_DHC!$C$1:$AM$1,0))</f>
        <v>#N/A</v>
      </c>
      <c r="AE78" s="389" t="e">
        <f>INDEX(ELC_TechsR_DHC!$C$3:$AM$138,MATCH($AK78,ELC_TechsR_DHC!$B$3:$B$138,0),MATCH(AE$9,ELC_TechsR_DHC!$C$1:$AM$1,0))</f>
        <v>#N/A</v>
      </c>
      <c r="AF78" s="389" t="e">
        <f>INDEX(ELC_TechsR_DHC!$C$3:$AM$138,MATCH($AK78,ELC_TechsR_DHC!$B$3:$B$138,0),MATCH(AF$9,ELC_TechsR_DHC!$C$1:$AM$1,0))</f>
        <v>#N/A</v>
      </c>
      <c r="AG78" s="397"/>
      <c r="AH78" s="68"/>
      <c r="AI78" s="68" t="s">
        <v>2229</v>
      </c>
      <c r="AJ78" s="68"/>
      <c r="AK78" s="68"/>
      <c r="AL78" s="68"/>
      <c r="AM78" s="68" t="str">
        <f t="shared" si="5"/>
        <v>DE5GNR_ST_LIGN_BP_E-28</v>
      </c>
    </row>
    <row r="79" spans="1:39" ht="12.75" customHeight="1">
      <c r="B79" s="383" t="str">
        <f>"ER"&amp;RIGHT(E79,3)&amp;RIGHT(C79,3)&amp;LEFT(C79,2)&amp;"1E"</f>
        <v>ERWPE-39GN1E</v>
      </c>
      <c r="C79" s="384" t="s">
        <v>1260</v>
      </c>
      <c r="D79" s="383" t="s">
        <v>2181</v>
      </c>
      <c r="E79" s="385" t="s">
        <v>33</v>
      </c>
      <c r="F79" s="397"/>
      <c r="G79" s="392" t="s">
        <v>570</v>
      </c>
      <c r="H79" s="386">
        <f>RIGHT(C79,2)/100</f>
        <v>0.39</v>
      </c>
      <c r="I79" s="397"/>
      <c r="J79" s="397"/>
      <c r="K79" s="383">
        <f>INDEX('15'!$C$3:$AS$240,MATCH($AM79,'15'!$C$3:$C$240,0),MATCH(K$6,'15'!$C$4:$AS$4,0))</f>
        <v>435.2</v>
      </c>
      <c r="L79" s="383">
        <f>INDEX('15'!$C$3:$AS$240,MATCH($AM79,'15'!$C$3:$C$240,0),MATCH(L$6,'15'!$C$4:$AS$4,0))</f>
        <v>435.2</v>
      </c>
      <c r="M79" s="383">
        <f>INDEX('15'!$C$3:$AS$240,MATCH($AM79,'15'!$C$3:$C$240,0),MATCH(M$6,'15'!$C$4:$AS$4,0))</f>
        <v>390.2</v>
      </c>
      <c r="N79" s="383">
        <f>INDEX('15'!$C$3:$AS$240,MATCH($AM79,'15'!$C$3:$C$240,0),MATCH(N$6,'15'!$C$4:$AS$4,0))</f>
        <v>390.2</v>
      </c>
      <c r="O79" s="383">
        <f>INDEX('15'!$C$3:$AS$240,MATCH($AM79,'15'!$C$3:$C$240,0),MATCH(O$6,'15'!$C$4:$AS$4,0))</f>
        <v>333.4</v>
      </c>
      <c r="P79" s="383">
        <f>INDEX('15'!$C$3:$AS$240,MATCH($AM79,'15'!$C$3:$C$240,0),MATCH(P$6,'15'!$C$4:$AS$4,0))</f>
        <v>168</v>
      </c>
      <c r="Q79" s="383">
        <f>INDEX('15'!$C$3:$AS$240,MATCH($AM79,'15'!$C$3:$C$240,0),MATCH(Q$6,'15'!$C$4:$AS$4,0))</f>
        <v>0</v>
      </c>
      <c r="R79" s="383">
        <f>INDEX('15'!$C$3:$AS$240,MATCH($AM79,'15'!$C$3:$C$240,0),MATCH(R$6,'15'!$C$4:$AS$4,0))</f>
        <v>0</v>
      </c>
      <c r="S79" s="383"/>
      <c r="T79" s="397"/>
      <c r="U79" s="389" t="e">
        <f>INDEX(ELC_TechsR_DHC!$C$3:$AM$138,MATCH($AK79,ELC_TechsR_DHC!$B$3:$B$138,0),MATCH(U$7,ELC_TechsR_DHC!$C$2:$AM$2,0))/7.45</f>
        <v>#N/A</v>
      </c>
      <c r="V79" s="389" t="e">
        <f>INDEX(ELC_TechsR_DHC!$C$3:$AM$138,MATCH($AK79,ELC_TechsR_DHC!$B$3:$B$138,0),MATCH(V$7,ELC_TechsR_DHC!$C$2:$AM$2,0))/7.45</f>
        <v>#N/A</v>
      </c>
      <c r="W79" s="389" t="e">
        <f>INDEX(ELC_TechsR_DHC!$C$3:$AM$138,MATCH($AK79,ELC_TechsR_DHC!$B$3:$B$138,0),MATCH(W$7,ELC_TechsR_DHC!$C$2:$AM$2,0))/7.45</f>
        <v>#N/A</v>
      </c>
      <c r="X79" s="389" t="e">
        <f>INDEX(ELC_TechsR_DHC!$C$3:$AM$138,MATCH($AK79,ELC_TechsR_DHC!$B$3:$B$138,0),MATCH(X$7,ELC_TechsR_DHC!$C$2:$AM$2,0))</f>
        <v>#N/A</v>
      </c>
      <c r="Y79" s="389" t="e">
        <f>INDEX(ELC_TechsR_DHC!$C$3:$AM$138,MATCH($AK79,ELC_TechsR_DHC!$B$3:$B$138,0),MATCH($Y$7,ELC_TechsR_DHC!$C$2:$AM$2,0))</f>
        <v>#N/A</v>
      </c>
      <c r="Z79" s="397"/>
      <c r="AA79" s="383">
        <v>1</v>
      </c>
      <c r="AB79" s="389" t="e">
        <f>INDEX(ELC_TechsR_DHC!$C$3:$AM$138,MATCH($AK79,ELC_TechsR_DHC!$B$3:$B$138,0),MATCH(AB$9,ELC_TechsR_DHC!$C$1:$AM$1,0))</f>
        <v>#N/A</v>
      </c>
      <c r="AC79" s="389" t="e">
        <f>INDEX(ELC_TechsR_DHC!$C$3:$AM$138,MATCH($AK79,ELC_TechsR_DHC!$B$3:$B$138,0),MATCH(AC$9,ELC_TechsR_DHC!$C$1:$AM$1,0))/25</f>
        <v>#N/A</v>
      </c>
      <c r="AD79" s="389" t="e">
        <f>INDEX(ELC_TechsR_DHC!$C$3:$AM$138,MATCH($AK79,ELC_TechsR_DHC!$B$3:$B$138,0),MATCH(AD$9,ELC_TechsR_DHC!$C$1:$AM$1,0))</f>
        <v>#N/A</v>
      </c>
      <c r="AE79" s="389" t="e">
        <f>INDEX(ELC_TechsR_DHC!$C$3:$AM$138,MATCH($AK79,ELC_TechsR_DHC!$B$3:$B$138,0),MATCH(AE$9,ELC_TechsR_DHC!$C$1:$AM$1,0))</f>
        <v>#N/A</v>
      </c>
      <c r="AF79" s="389" t="e">
        <f>INDEX(ELC_TechsR_DHC!$C$3:$AM$138,MATCH($AK79,ELC_TechsR_DHC!$B$3:$B$138,0),MATCH(AF$9,ELC_TechsR_DHC!$C$1:$AM$1,0))</f>
        <v>#N/A</v>
      </c>
      <c r="AG79" s="397"/>
      <c r="AI79" s="68" t="s">
        <v>2229</v>
      </c>
      <c r="AK79" s="68"/>
      <c r="AM79" s="68" t="str">
        <f t="shared" si="5"/>
        <v>DE5GNR_ST_LIGN_BP_E-39</v>
      </c>
    </row>
    <row r="80" spans="1:39" ht="12.75" customHeight="1">
      <c r="B80" s="383" t="str">
        <f>"ET"&amp;RIGHT(E80,3)&amp;RIGHT(C80,3)&amp;LEFT(C80,2)&amp;"1E"</f>
        <v>ETWPE-43GN1E</v>
      </c>
      <c r="C80" s="384" t="s">
        <v>1256</v>
      </c>
      <c r="D80" s="383" t="s">
        <v>2181</v>
      </c>
      <c r="E80" s="385" t="s">
        <v>33</v>
      </c>
      <c r="F80" s="397"/>
      <c r="G80" s="385" t="s">
        <v>570</v>
      </c>
      <c r="H80" s="386">
        <f>RIGHT(C80,2)/100</f>
        <v>0.43</v>
      </c>
      <c r="I80" s="397"/>
      <c r="J80" s="397"/>
      <c r="K80" s="383">
        <f>INDEX('15'!$C$3:$AS$240,MATCH($AM80,'15'!$C$3:$C$240,0),MATCH(K$6,'15'!$C$4:$AS$4,0))</f>
        <v>640</v>
      </c>
      <c r="L80" s="383">
        <f>INDEX('15'!$C$3:$AS$240,MATCH($AM80,'15'!$C$3:$C$240,0),MATCH(L$6,'15'!$C$4:$AS$4,0))</f>
        <v>640</v>
      </c>
      <c r="M80" s="383">
        <f>INDEX('15'!$C$3:$AS$240,MATCH($AM80,'15'!$C$3:$C$240,0),MATCH(M$6,'15'!$C$4:$AS$4,0))</f>
        <v>640</v>
      </c>
      <c r="N80" s="383">
        <f>INDEX('15'!$C$3:$AS$240,MATCH($AM80,'15'!$C$3:$C$240,0),MATCH(N$6,'15'!$C$4:$AS$4,0))</f>
        <v>640</v>
      </c>
      <c r="O80" s="383">
        <f>INDEX('15'!$C$3:$AS$240,MATCH($AM80,'15'!$C$3:$C$240,0),MATCH(O$6,'15'!$C$4:$AS$4,0))</f>
        <v>640</v>
      </c>
      <c r="P80" s="383">
        <f>INDEX('15'!$C$3:$AS$240,MATCH($AM80,'15'!$C$3:$C$240,0),MATCH(P$6,'15'!$C$4:$AS$4,0))</f>
        <v>640</v>
      </c>
      <c r="Q80" s="383">
        <f>INDEX('15'!$C$3:$AS$240,MATCH($AM80,'15'!$C$3:$C$240,0),MATCH(Q$6,'15'!$C$4:$AS$4,0))</f>
        <v>640</v>
      </c>
      <c r="R80" s="383">
        <f>INDEX('15'!$C$3:$AS$240,MATCH($AM80,'15'!$C$3:$C$240,0),MATCH(R$6,'15'!$C$4:$AS$4,0))</f>
        <v>0</v>
      </c>
      <c r="S80" s="383"/>
      <c r="T80" s="397"/>
      <c r="U80" s="389" t="e">
        <f>INDEX(ELC_TechsR_DHC!$C$3:$AM$138,MATCH($AK80,ELC_TechsR_DHC!$B$3:$B$138,0),MATCH(U$7,ELC_TechsR_DHC!$C$2:$AM$2,0))/7.45</f>
        <v>#N/A</v>
      </c>
      <c r="V80" s="389" t="e">
        <f>INDEX(ELC_TechsR_DHC!$C$3:$AM$138,MATCH($AK80,ELC_TechsR_DHC!$B$3:$B$138,0),MATCH(V$7,ELC_TechsR_DHC!$C$2:$AM$2,0))/7.45</f>
        <v>#N/A</v>
      </c>
      <c r="W80" s="389" t="e">
        <f>INDEX(ELC_TechsR_DHC!$C$3:$AM$138,MATCH($AK80,ELC_TechsR_DHC!$B$3:$B$138,0),MATCH(W$7,ELC_TechsR_DHC!$C$2:$AM$2,0))/7.45</f>
        <v>#N/A</v>
      </c>
      <c r="X80" s="389" t="e">
        <f>INDEX(ELC_TechsR_DHC!$C$3:$AM$138,MATCH($AK80,ELC_TechsR_DHC!$B$3:$B$138,0),MATCH(X$7,ELC_TechsR_DHC!$C$2:$AM$2,0))</f>
        <v>#N/A</v>
      </c>
      <c r="Y80" s="389" t="e">
        <f>INDEX(ELC_TechsR_DHC!$C$3:$AM$138,MATCH($AK80,ELC_TechsR_DHC!$B$3:$B$138,0),MATCH($Y$7,ELC_TechsR_DHC!$C$2:$AM$2,0))</f>
        <v>#N/A</v>
      </c>
      <c r="Z80" s="397"/>
      <c r="AA80" s="383">
        <v>1</v>
      </c>
      <c r="AB80" s="389" t="e">
        <f>INDEX(ELC_TechsR_DHC!$C$3:$AM$138,MATCH($AK80,ELC_TechsR_DHC!$B$3:$B$138,0),MATCH(AB$9,ELC_TechsR_DHC!$C$1:$AM$1,0))</f>
        <v>#N/A</v>
      </c>
      <c r="AC80" s="389" t="e">
        <f>INDEX(ELC_TechsR_DHC!$C$3:$AM$138,MATCH($AK80,ELC_TechsR_DHC!$B$3:$B$138,0),MATCH(AC$9,ELC_TechsR_DHC!$C$1:$AM$1,0))/25</f>
        <v>#N/A</v>
      </c>
      <c r="AD80" s="389" t="e">
        <f>INDEX(ELC_TechsR_DHC!$C$3:$AM$138,MATCH($AK80,ELC_TechsR_DHC!$B$3:$B$138,0),MATCH(AD$9,ELC_TechsR_DHC!$C$1:$AM$1,0))</f>
        <v>#N/A</v>
      </c>
      <c r="AE80" s="389" t="e">
        <f>INDEX(ELC_TechsR_DHC!$C$3:$AM$138,MATCH($AK80,ELC_TechsR_DHC!$B$3:$B$138,0),MATCH(AE$9,ELC_TechsR_DHC!$C$1:$AM$1,0))</f>
        <v>#N/A</v>
      </c>
      <c r="AF80" s="389" t="e">
        <f>INDEX(ELC_TechsR_DHC!$C$3:$AM$138,MATCH($AK80,ELC_TechsR_DHC!$B$3:$B$138,0),MATCH(AF$9,ELC_TechsR_DHC!$C$1:$AM$1,0))</f>
        <v>#N/A</v>
      </c>
      <c r="AG80" s="397"/>
      <c r="AI80" s="68" t="s">
        <v>2229</v>
      </c>
      <c r="AK80" s="68"/>
      <c r="AM80" s="68" t="str">
        <f t="shared" si="5"/>
        <v>DE5GNR_ST_LIGN_CND_E-43</v>
      </c>
    </row>
    <row r="81" spans="2:39" ht="12.75" customHeight="1">
      <c r="B81" s="383" t="str">
        <f>"ET"&amp;RIGHT(E81,3)&amp;RIGHT(C81,3)&amp;LEFT(C81,2)&amp;"1E"</f>
        <v>ETWPE-39GN1E</v>
      </c>
      <c r="C81" s="384" t="s">
        <v>1254</v>
      </c>
      <c r="D81" s="383" t="s">
        <v>2181</v>
      </c>
      <c r="E81" s="385" t="s">
        <v>33</v>
      </c>
      <c r="F81" s="397"/>
      <c r="G81" s="385" t="s">
        <v>570</v>
      </c>
      <c r="H81" s="386">
        <f>RIGHT(C81,2)/100</f>
        <v>0.39</v>
      </c>
      <c r="I81" s="397"/>
      <c r="J81" s="397"/>
      <c r="K81" s="383">
        <f>INDEX('15'!$C$3:$AS$240,MATCH($AM81,'15'!$C$3:$C$240,0),MATCH(K$6,'15'!$C$4:$AS$4,0))</f>
        <v>8727</v>
      </c>
      <c r="L81" s="383">
        <f>INDEX('15'!$C$3:$AS$240,MATCH($AM81,'15'!$C$3:$C$240,0),MATCH(L$6,'15'!$C$4:$AS$4,0))</f>
        <v>8727</v>
      </c>
      <c r="M81" s="383">
        <f>INDEX('15'!$C$3:$AS$240,MATCH($AM81,'15'!$C$3:$C$240,0),MATCH(M$6,'15'!$C$4:$AS$4,0))</f>
        <v>8262</v>
      </c>
      <c r="N81" s="383">
        <f>INDEX('15'!$C$3:$AS$240,MATCH($AM81,'15'!$C$3:$C$240,0),MATCH(N$6,'15'!$C$4:$AS$4,0))</f>
        <v>6402</v>
      </c>
      <c r="O81" s="383">
        <f>INDEX('15'!$C$3:$AS$240,MATCH($AM81,'15'!$C$3:$C$240,0),MATCH(O$6,'15'!$C$4:$AS$4,0))</f>
        <v>5007</v>
      </c>
      <c r="P81" s="383">
        <f>INDEX('15'!$C$3:$AS$240,MATCH($AM81,'15'!$C$3:$C$240,0),MATCH(P$6,'15'!$C$4:$AS$4,0))</f>
        <v>5007</v>
      </c>
      <c r="Q81" s="383">
        <f>INDEX('15'!$C$3:$AS$240,MATCH($AM81,'15'!$C$3:$C$240,0),MATCH(Q$6,'15'!$C$4:$AS$4,0))</f>
        <v>1732</v>
      </c>
      <c r="R81" s="383">
        <f>INDEX('15'!$C$3:$AS$240,MATCH($AM81,'15'!$C$3:$C$240,0),MATCH(R$6,'15'!$C$4:$AS$4,0))</f>
        <v>0</v>
      </c>
      <c r="S81" s="383"/>
      <c r="T81" s="397"/>
      <c r="U81" s="389" t="e">
        <f>INDEX(ELC_TechsR_DHC!$C$3:$AM$138,MATCH($AK81,ELC_TechsR_DHC!$B$3:$B$138,0),MATCH(U$7,ELC_TechsR_DHC!$C$2:$AM$2,0))/7.45</f>
        <v>#N/A</v>
      </c>
      <c r="V81" s="389" t="e">
        <f>INDEX(ELC_TechsR_DHC!$C$3:$AM$138,MATCH($AK81,ELC_TechsR_DHC!$B$3:$B$138,0),MATCH(V$7,ELC_TechsR_DHC!$C$2:$AM$2,0))/7.45</f>
        <v>#N/A</v>
      </c>
      <c r="W81" s="389" t="e">
        <f>INDEX(ELC_TechsR_DHC!$C$3:$AM$138,MATCH($AK81,ELC_TechsR_DHC!$B$3:$B$138,0),MATCH(W$7,ELC_TechsR_DHC!$C$2:$AM$2,0))/7.45</f>
        <v>#N/A</v>
      </c>
      <c r="X81" s="389" t="e">
        <f>INDEX(ELC_TechsR_DHC!$C$3:$AM$138,MATCH($AK81,ELC_TechsR_DHC!$B$3:$B$138,0),MATCH(X$7,ELC_TechsR_DHC!$C$2:$AM$2,0))</f>
        <v>#N/A</v>
      </c>
      <c r="Y81" s="389" t="e">
        <f>INDEX(ELC_TechsR_DHC!$C$3:$AM$138,MATCH($AK81,ELC_TechsR_DHC!$B$3:$B$138,0),MATCH($Y$7,ELC_TechsR_DHC!$C$2:$AM$2,0))</f>
        <v>#N/A</v>
      </c>
      <c r="Z81" s="397"/>
      <c r="AA81" s="383">
        <v>1</v>
      </c>
      <c r="AB81" s="389" t="e">
        <f>INDEX(ELC_TechsR_DHC!$C$3:$AM$138,MATCH($AK81,ELC_TechsR_DHC!$B$3:$B$138,0),MATCH(AB$9,ELC_TechsR_DHC!$C$1:$AM$1,0))</f>
        <v>#N/A</v>
      </c>
      <c r="AC81" s="389" t="e">
        <f>INDEX(ELC_TechsR_DHC!$C$3:$AM$138,MATCH($AK81,ELC_TechsR_DHC!$B$3:$B$138,0),MATCH(AC$9,ELC_TechsR_DHC!$C$1:$AM$1,0))/25</f>
        <v>#N/A</v>
      </c>
      <c r="AD81" s="389" t="e">
        <f>INDEX(ELC_TechsR_DHC!$C$3:$AM$138,MATCH($AK81,ELC_TechsR_DHC!$B$3:$B$138,0),MATCH(AD$9,ELC_TechsR_DHC!$C$1:$AM$1,0))</f>
        <v>#N/A</v>
      </c>
      <c r="AE81" s="389" t="e">
        <f>INDEX(ELC_TechsR_DHC!$C$3:$AM$138,MATCH($AK81,ELC_TechsR_DHC!$B$3:$B$138,0),MATCH(AE$9,ELC_TechsR_DHC!$C$1:$AM$1,0))</f>
        <v>#N/A</v>
      </c>
      <c r="AF81" s="389" t="e">
        <f>INDEX(ELC_TechsR_DHC!$C$3:$AM$138,MATCH($AK81,ELC_TechsR_DHC!$B$3:$B$138,0),MATCH(AF$9,ELC_TechsR_DHC!$C$1:$AM$1,0))</f>
        <v>#N/A</v>
      </c>
      <c r="AG81" s="397"/>
      <c r="AI81" s="68" t="s">
        <v>2229</v>
      </c>
      <c r="AK81" s="68"/>
      <c r="AM81" s="68" t="str">
        <f t="shared" si="5"/>
        <v>DE5GNR_ST_LIGN_EXT_E-39</v>
      </c>
    </row>
    <row r="82" spans="2:39" ht="12.75" customHeight="1">
      <c r="B82" s="383" t="str">
        <f>"ET"&amp;RIGHT(E82,3)&amp;RIGHT(C82,3)&amp;LEFT(C82,2)&amp;"1E"</f>
        <v>ETWST-33GN1E</v>
      </c>
      <c r="C82" s="384" t="s">
        <v>1222</v>
      </c>
      <c r="D82" s="383" t="s">
        <v>2181</v>
      </c>
      <c r="E82" s="385" t="s">
        <v>35</v>
      </c>
      <c r="F82" s="397"/>
      <c r="G82" s="385" t="s">
        <v>570</v>
      </c>
      <c r="H82" s="386">
        <f>RIGHT(C82,2)/100</f>
        <v>0.33</v>
      </c>
      <c r="I82" s="397"/>
      <c r="J82" s="397"/>
      <c r="K82" s="383">
        <f>INDEX('15'!$C$3:$AS$240,MATCH($AM82,'15'!$C$3:$C$240,0),MATCH(K$6,'15'!$C$4:$AS$4,0))</f>
        <v>300.2</v>
      </c>
      <c r="L82" s="383">
        <f>INDEX('15'!$C$3:$AS$240,MATCH($AM82,'15'!$C$3:$C$240,0),MATCH(L$6,'15'!$C$4:$AS$4,0))</f>
        <v>318.89999999999998</v>
      </c>
      <c r="M82" s="383">
        <f>INDEX('15'!$C$3:$AS$240,MATCH($AM82,'15'!$C$3:$C$240,0),MATCH(M$6,'15'!$C$4:$AS$4,0))</f>
        <v>318.89999999999998</v>
      </c>
      <c r="N82" s="383">
        <f>INDEX('15'!$C$3:$AS$240,MATCH($AM82,'15'!$C$3:$C$240,0),MATCH(N$6,'15'!$C$4:$AS$4,0))</f>
        <v>282.89999999999998</v>
      </c>
      <c r="O82" s="383">
        <f>INDEX('15'!$C$3:$AS$240,MATCH($AM82,'15'!$C$3:$C$240,0),MATCH(O$6,'15'!$C$4:$AS$4,0))</f>
        <v>267.2</v>
      </c>
      <c r="P82" s="383">
        <f>INDEX('15'!$C$3:$AS$240,MATCH($AM82,'15'!$C$3:$C$240,0),MATCH(P$6,'15'!$C$4:$AS$4,0))</f>
        <v>92.5</v>
      </c>
      <c r="Q82" s="383">
        <f>INDEX('15'!$C$3:$AS$240,MATCH($AM82,'15'!$C$3:$C$240,0),MATCH(Q$6,'15'!$C$4:$AS$4,0))</f>
        <v>0</v>
      </c>
      <c r="R82" s="383">
        <f>INDEX('15'!$C$3:$AS$240,MATCH($AM82,'15'!$C$3:$C$240,0),MATCH(R$6,'15'!$C$4:$AS$4,0))</f>
        <v>0</v>
      </c>
      <c r="S82" s="383"/>
      <c r="T82" s="397"/>
      <c r="U82" s="389" t="e">
        <f>INDEX(ELC_TechsR_DHC!$C$3:$AM$138,MATCH($AK82,ELC_TechsR_DHC!$B$3:$B$138,0),MATCH(U$7,ELC_TechsR_DHC!$C$2:$AM$2,0))/7.45</f>
        <v>#N/A</v>
      </c>
      <c r="V82" s="389" t="e">
        <f>INDEX(ELC_TechsR_DHC!$C$3:$AM$138,MATCH($AK82,ELC_TechsR_DHC!$B$3:$B$138,0),MATCH(V$7,ELC_TechsR_DHC!$C$2:$AM$2,0))/7.45</f>
        <v>#N/A</v>
      </c>
      <c r="W82" s="389" t="e">
        <f>INDEX(ELC_TechsR_DHC!$C$3:$AM$138,MATCH($AK82,ELC_TechsR_DHC!$B$3:$B$138,0),MATCH(W$7,ELC_TechsR_DHC!$C$2:$AM$2,0))/7.45</f>
        <v>#N/A</v>
      </c>
      <c r="X82" s="389" t="e">
        <f>INDEX(ELC_TechsR_DHC!$C$3:$AM$138,MATCH($AK82,ELC_TechsR_DHC!$B$3:$B$138,0),MATCH(X$7,ELC_TechsR_DHC!$C$2:$AM$2,0))</f>
        <v>#N/A</v>
      </c>
      <c r="Y82" s="389" t="e">
        <f>INDEX(ELC_TechsR_DHC!$C$3:$AM$138,MATCH($AK82,ELC_TechsR_DHC!$B$3:$B$138,0),MATCH($Y$7,ELC_TechsR_DHC!$C$2:$AM$2,0))</f>
        <v>#N/A</v>
      </c>
      <c r="Z82" s="397"/>
      <c r="AA82" s="383">
        <v>1</v>
      </c>
      <c r="AB82" s="389" t="e">
        <f>INDEX(ELC_TechsR_DHC!$C$3:$AM$138,MATCH($AK82,ELC_TechsR_DHC!$B$3:$B$138,0),MATCH(AB$9,ELC_TechsR_DHC!$C$1:$AM$1,0))</f>
        <v>#N/A</v>
      </c>
      <c r="AC82" s="389" t="e">
        <f>INDEX(ELC_TechsR_DHC!$C$3:$AM$138,MATCH($AK82,ELC_TechsR_DHC!$B$3:$B$138,0),MATCH(AC$9,ELC_TechsR_DHC!$C$1:$AM$1,0))/25</f>
        <v>#N/A</v>
      </c>
      <c r="AD82" s="389" t="e">
        <f>INDEX(ELC_TechsR_DHC!$C$3:$AM$138,MATCH($AK82,ELC_TechsR_DHC!$B$3:$B$138,0),MATCH(AD$9,ELC_TechsR_DHC!$C$1:$AM$1,0))</f>
        <v>#N/A</v>
      </c>
      <c r="AE82" s="389" t="e">
        <f>INDEX(ELC_TechsR_DHC!$C$3:$AM$138,MATCH($AK82,ELC_TechsR_DHC!$B$3:$B$138,0),MATCH(AE$9,ELC_TechsR_DHC!$C$1:$AM$1,0))</f>
        <v>#N/A</v>
      </c>
      <c r="AF82" s="389" t="e">
        <f>INDEX(ELC_TechsR_DHC!$C$3:$AM$138,MATCH($AK82,ELC_TechsR_DHC!$B$3:$B$138,0),MATCH(AF$9,ELC_TechsR_DHC!$C$1:$AM$1,0))</f>
        <v>#N/A</v>
      </c>
      <c r="AG82" s="397"/>
      <c r="AI82" s="68" t="s">
        <v>2229</v>
      </c>
      <c r="AK82" s="68"/>
      <c r="AM82" s="68" t="str">
        <f t="shared" si="5"/>
        <v>DE5GNR_ST_MSW_BP_E-33</v>
      </c>
    </row>
    <row r="83" spans="2:39" ht="12.75" customHeight="1">
      <c r="B83" s="383" t="str">
        <f>"ET"&amp;RIGHT(E83,3)&amp;RIGHT(C83,3)&amp;LEFT(C83,2)&amp;"2E"</f>
        <v>ETWST-33GN2E</v>
      </c>
      <c r="C83" s="384" t="s">
        <v>1208</v>
      </c>
      <c r="D83" s="383" t="s">
        <v>2181</v>
      </c>
      <c r="E83" s="385" t="s">
        <v>35</v>
      </c>
      <c r="F83" s="397"/>
      <c r="G83" s="392" t="s">
        <v>570</v>
      </c>
      <c r="H83" s="386">
        <f>RIGHT(C83,2)/100</f>
        <v>0.33</v>
      </c>
      <c r="I83" s="397"/>
      <c r="J83" s="397"/>
      <c r="K83" s="383">
        <f>INDEX('15'!$C$3:$AS$240,MATCH($AM83,'15'!$C$3:$C$240,0),MATCH(K$6,'15'!$C$4:$AS$4,0))</f>
        <v>65.099999999999994</v>
      </c>
      <c r="L83" s="383">
        <f>INDEX('15'!$C$3:$AS$240,MATCH($AM83,'15'!$C$3:$C$240,0),MATCH(L$6,'15'!$C$4:$AS$4,0))</f>
        <v>65.099999999999994</v>
      </c>
      <c r="M83" s="383">
        <f>INDEX('15'!$C$3:$AS$240,MATCH($AM83,'15'!$C$3:$C$240,0),MATCH(M$6,'15'!$C$4:$AS$4,0))</f>
        <v>65.099999999999994</v>
      </c>
      <c r="N83" s="383">
        <f>INDEX('15'!$C$3:$AS$240,MATCH($AM83,'15'!$C$3:$C$240,0),MATCH(N$6,'15'!$C$4:$AS$4,0))</f>
        <v>65.099999999999994</v>
      </c>
      <c r="O83" s="383">
        <f>INDEX('15'!$C$3:$AS$240,MATCH($AM83,'15'!$C$3:$C$240,0),MATCH(O$6,'15'!$C$4:$AS$4,0))</f>
        <v>62.6</v>
      </c>
      <c r="P83" s="383">
        <f>INDEX('15'!$C$3:$AS$240,MATCH($AM83,'15'!$C$3:$C$240,0),MATCH(P$6,'15'!$C$4:$AS$4,0))</f>
        <v>0</v>
      </c>
      <c r="Q83" s="383">
        <f>INDEX('15'!$C$3:$AS$240,MATCH($AM83,'15'!$C$3:$C$240,0),MATCH(Q$6,'15'!$C$4:$AS$4,0))</f>
        <v>0</v>
      </c>
      <c r="R83" s="383">
        <f>INDEX('15'!$C$3:$AS$240,MATCH($AM83,'15'!$C$3:$C$240,0),MATCH(R$6,'15'!$C$4:$AS$4,0))</f>
        <v>0</v>
      </c>
      <c r="S83" s="383"/>
      <c r="T83" s="397"/>
      <c r="U83" s="389" t="e">
        <f>INDEX(ELC_TechsR_DHC!$C$3:$AM$138,MATCH($AK83,ELC_TechsR_DHC!$B$3:$B$138,0),MATCH(U$7,ELC_TechsR_DHC!$C$2:$AM$2,0))/7.45</f>
        <v>#N/A</v>
      </c>
      <c r="V83" s="389" t="e">
        <f>INDEX(ELC_TechsR_DHC!$C$3:$AM$138,MATCH($AK83,ELC_TechsR_DHC!$B$3:$B$138,0),MATCH(V$7,ELC_TechsR_DHC!$C$2:$AM$2,0))/7.45</f>
        <v>#N/A</v>
      </c>
      <c r="W83" s="389" t="e">
        <f>INDEX(ELC_TechsR_DHC!$C$3:$AM$138,MATCH($AK83,ELC_TechsR_DHC!$B$3:$B$138,0),MATCH(W$7,ELC_TechsR_DHC!$C$2:$AM$2,0))/7.45</f>
        <v>#N/A</v>
      </c>
      <c r="X83" s="389" t="e">
        <f>INDEX(ELC_TechsR_DHC!$C$3:$AM$138,MATCH($AK83,ELC_TechsR_DHC!$B$3:$B$138,0),MATCH(X$7,ELC_TechsR_DHC!$C$2:$AM$2,0))</f>
        <v>#N/A</v>
      </c>
      <c r="Y83" s="389" t="e">
        <f>INDEX(ELC_TechsR_DHC!$C$3:$AM$138,MATCH($AK83,ELC_TechsR_DHC!$B$3:$B$138,0),MATCH($Y$7,ELC_TechsR_DHC!$C$2:$AM$2,0))</f>
        <v>#N/A</v>
      </c>
      <c r="Z83" s="397"/>
      <c r="AA83" s="383">
        <v>1</v>
      </c>
      <c r="AB83" s="389" t="e">
        <f>INDEX(ELC_TechsR_DHC!$C$3:$AM$138,MATCH($AK83,ELC_TechsR_DHC!$B$3:$B$138,0),MATCH(AB$9,ELC_TechsR_DHC!$C$1:$AM$1,0))</f>
        <v>#N/A</v>
      </c>
      <c r="AC83" s="389" t="e">
        <f>INDEX(ELC_TechsR_DHC!$C$3:$AM$138,MATCH($AK83,ELC_TechsR_DHC!$B$3:$B$138,0),MATCH(AC$9,ELC_TechsR_DHC!$C$1:$AM$1,0))/25</f>
        <v>#N/A</v>
      </c>
      <c r="AD83" s="389" t="e">
        <f>INDEX(ELC_TechsR_DHC!$C$3:$AM$138,MATCH($AK83,ELC_TechsR_DHC!$B$3:$B$138,0),MATCH(AD$9,ELC_TechsR_DHC!$C$1:$AM$1,0))</f>
        <v>#N/A</v>
      </c>
      <c r="AE83" s="389" t="e">
        <f>INDEX(ELC_TechsR_DHC!$C$3:$AM$138,MATCH($AK83,ELC_TechsR_DHC!$B$3:$B$138,0),MATCH(AE$9,ELC_TechsR_DHC!$C$1:$AM$1,0))</f>
        <v>#N/A</v>
      </c>
      <c r="AF83" s="389" t="e">
        <f>INDEX(ELC_TechsR_DHC!$C$3:$AM$138,MATCH($AK83,ELC_TechsR_DHC!$B$3:$B$138,0),MATCH(AF$9,ELC_TechsR_DHC!$C$1:$AM$1,0))</f>
        <v>#N/A</v>
      </c>
      <c r="AG83" s="397"/>
      <c r="AI83" s="68" t="s">
        <v>2229</v>
      </c>
      <c r="AK83" s="68"/>
      <c r="AM83" s="68" t="str">
        <f t="shared" si="5"/>
        <v>DE5GNR_ST_MSW_CND_E-33</v>
      </c>
    </row>
    <row r="84" spans="2:39" ht="12.75" customHeight="1">
      <c r="B84" s="391" t="str">
        <f>"ET"&amp;RIGHT(E84,3)&amp;RIGHT(C84,3)&amp;LEFT(C84,2)&amp;"1E"</f>
        <v>ETNGA-31GN1E</v>
      </c>
      <c r="C84" s="384" t="s">
        <v>1200</v>
      </c>
      <c r="D84" s="383" t="s">
        <v>2181</v>
      </c>
      <c r="E84" s="385" t="s">
        <v>147</v>
      </c>
      <c r="F84" s="397"/>
      <c r="G84" s="385" t="s">
        <v>570</v>
      </c>
      <c r="H84" s="386">
        <f>RIGHT(C84,2)/100</f>
        <v>0.31</v>
      </c>
      <c r="I84" s="397"/>
      <c r="J84" s="397"/>
      <c r="K84" s="383">
        <f>INDEX('15'!$C$3:$AS$240,MATCH($AM84,'15'!$C$3:$C$240,0),MATCH(K$6,'15'!$C$4:$AS$4,0))</f>
        <v>26.5</v>
      </c>
      <c r="L84" s="383">
        <f>INDEX('15'!$C$3:$AS$240,MATCH($AM84,'15'!$C$3:$C$240,0),MATCH(L$6,'15'!$C$4:$AS$4,0))</f>
        <v>26.5</v>
      </c>
      <c r="M84" s="383">
        <f>INDEX('15'!$C$3:$AS$240,MATCH($AM84,'15'!$C$3:$C$240,0),MATCH(M$6,'15'!$C$4:$AS$4,0))</f>
        <v>26.5</v>
      </c>
      <c r="N84" s="383">
        <f>INDEX('15'!$C$3:$AS$240,MATCH($AM84,'15'!$C$3:$C$240,0),MATCH(N$6,'15'!$C$4:$AS$4,0))</f>
        <v>0</v>
      </c>
      <c r="O84" s="383">
        <f>INDEX('15'!$C$3:$AS$240,MATCH($AM84,'15'!$C$3:$C$240,0),MATCH(O$6,'15'!$C$4:$AS$4,0))</f>
        <v>0</v>
      </c>
      <c r="P84" s="383">
        <f>INDEX('15'!$C$3:$AS$240,MATCH($AM84,'15'!$C$3:$C$240,0),MATCH(P$6,'15'!$C$4:$AS$4,0))</f>
        <v>0</v>
      </c>
      <c r="Q84" s="383">
        <f>INDEX('15'!$C$3:$AS$240,MATCH($AM84,'15'!$C$3:$C$240,0),MATCH(Q$6,'15'!$C$4:$AS$4,0))</f>
        <v>0</v>
      </c>
      <c r="R84" s="383">
        <f>INDEX('15'!$C$3:$AS$240,MATCH($AM84,'15'!$C$3:$C$240,0),MATCH(R$6,'15'!$C$4:$AS$4,0))</f>
        <v>0</v>
      </c>
      <c r="S84" s="383"/>
      <c r="T84" s="397"/>
      <c r="U84" s="389" t="e">
        <f>INDEX(ELC_TechsR_DHC!$C$3:$AM$138,MATCH($AK84,ELC_TechsR_DHC!$B$3:$B$138,0),MATCH(U$7,ELC_TechsR_DHC!$C$2:$AM$2,0))/7.45</f>
        <v>#N/A</v>
      </c>
      <c r="V84" s="389" t="e">
        <f>INDEX(ELC_TechsR_DHC!$C$3:$AM$138,MATCH($AK84,ELC_TechsR_DHC!$B$3:$B$138,0),MATCH(V$7,ELC_TechsR_DHC!$C$2:$AM$2,0))/7.45</f>
        <v>#N/A</v>
      </c>
      <c r="W84" s="389" t="e">
        <f>INDEX(ELC_TechsR_DHC!$C$3:$AM$138,MATCH($AK84,ELC_TechsR_DHC!$B$3:$B$138,0),MATCH(W$7,ELC_TechsR_DHC!$C$2:$AM$2,0))/7.45</f>
        <v>#N/A</v>
      </c>
      <c r="X84" s="389" t="e">
        <f>INDEX(ELC_TechsR_DHC!$C$3:$AM$138,MATCH($AK84,ELC_TechsR_DHC!$B$3:$B$138,0),MATCH(X$7,ELC_TechsR_DHC!$C$2:$AM$2,0))</f>
        <v>#N/A</v>
      </c>
      <c r="Y84" s="389" t="e">
        <f>INDEX(ELC_TechsR_DHC!$C$3:$AM$138,MATCH($AK84,ELC_TechsR_DHC!$B$3:$B$138,0),MATCH($Y$7,ELC_TechsR_DHC!$C$2:$AM$2,0))</f>
        <v>#N/A</v>
      </c>
      <c r="Z84" s="397"/>
      <c r="AA84" s="383">
        <v>1</v>
      </c>
      <c r="AB84" s="389" t="e">
        <f>INDEX(ELC_TechsR_DHC!$C$3:$AM$138,MATCH($AK84,ELC_TechsR_DHC!$B$3:$B$138,0),MATCH(AB$9,ELC_TechsR_DHC!$C$1:$AM$1,0))</f>
        <v>#N/A</v>
      </c>
      <c r="AC84" s="389" t="e">
        <f>INDEX(ELC_TechsR_DHC!$C$3:$AM$138,MATCH($AK84,ELC_TechsR_DHC!$B$3:$B$138,0),MATCH(AC$9,ELC_TechsR_DHC!$C$1:$AM$1,0))/25</f>
        <v>#N/A</v>
      </c>
      <c r="AD84" s="389" t="e">
        <f>INDEX(ELC_TechsR_DHC!$C$3:$AM$138,MATCH($AK84,ELC_TechsR_DHC!$B$3:$B$138,0),MATCH(AD$9,ELC_TechsR_DHC!$C$1:$AM$1,0))</f>
        <v>#N/A</v>
      </c>
      <c r="AE84" s="389" t="e">
        <f>INDEX(ELC_TechsR_DHC!$C$3:$AM$138,MATCH($AK84,ELC_TechsR_DHC!$B$3:$B$138,0),MATCH(AE$9,ELC_TechsR_DHC!$C$1:$AM$1,0))</f>
        <v>#N/A</v>
      </c>
      <c r="AF84" s="389" t="e">
        <f>INDEX(ELC_TechsR_DHC!$C$3:$AM$138,MATCH($AK84,ELC_TechsR_DHC!$B$3:$B$138,0),MATCH(AF$9,ELC_TechsR_DHC!$C$1:$AM$1,0))</f>
        <v>#N/A</v>
      </c>
      <c r="AG84" s="397"/>
      <c r="AI84" s="68" t="s">
        <v>2229</v>
      </c>
      <c r="AK84" s="68"/>
      <c r="AM84" s="68" t="str">
        <f t="shared" si="5"/>
        <v>DE5GNR_ST_NGAS_BP_E-31</v>
      </c>
    </row>
    <row r="85" spans="2:39" ht="12.75" customHeight="1">
      <c r="B85" s="383" t="str">
        <f>"ER"&amp;RIGHT(E85,3)&amp;RIGHT(C85,3)&amp;LEFT(C85,2)&amp;"1E"</f>
        <v>ERNGA-38GN1E</v>
      </c>
      <c r="C85" s="384" t="s">
        <v>1197</v>
      </c>
      <c r="D85" s="383" t="s">
        <v>2181</v>
      </c>
      <c r="E85" s="385" t="s">
        <v>147</v>
      </c>
      <c r="F85" s="397"/>
      <c r="G85" s="392" t="s">
        <v>570</v>
      </c>
      <c r="H85" s="386">
        <f>RIGHT(C85,2)/100</f>
        <v>0.38</v>
      </c>
      <c r="I85" s="397"/>
      <c r="J85" s="397"/>
      <c r="K85" s="383">
        <f>INDEX('15'!$C$3:$AS$240,MATCH($AM85,'15'!$C$3:$C$240,0),MATCH(K$6,'15'!$C$4:$AS$4,0))</f>
        <v>698.7</v>
      </c>
      <c r="L85" s="383">
        <f>INDEX('15'!$C$3:$AS$240,MATCH($AM85,'15'!$C$3:$C$240,0),MATCH(L$6,'15'!$C$4:$AS$4,0))</f>
        <v>767.6</v>
      </c>
      <c r="M85" s="383">
        <f>INDEX('15'!$C$3:$AS$240,MATCH($AM85,'15'!$C$3:$C$240,0),MATCH(M$6,'15'!$C$4:$AS$4,0))</f>
        <v>710.4</v>
      </c>
      <c r="N85" s="383">
        <f>INDEX('15'!$C$3:$AS$240,MATCH($AM85,'15'!$C$3:$C$240,0),MATCH(N$6,'15'!$C$4:$AS$4,0))</f>
        <v>527</v>
      </c>
      <c r="O85" s="383">
        <f>INDEX('15'!$C$3:$AS$240,MATCH($AM85,'15'!$C$3:$C$240,0),MATCH(O$6,'15'!$C$4:$AS$4,0))</f>
        <v>179.4</v>
      </c>
      <c r="P85" s="383">
        <f>INDEX('15'!$C$3:$AS$240,MATCH($AM85,'15'!$C$3:$C$240,0),MATCH(P$6,'15'!$C$4:$AS$4,0))</f>
        <v>179.4</v>
      </c>
      <c r="Q85" s="383">
        <f>INDEX('15'!$C$3:$AS$240,MATCH($AM85,'15'!$C$3:$C$240,0),MATCH(Q$6,'15'!$C$4:$AS$4,0))</f>
        <v>68.900000000000006</v>
      </c>
      <c r="R85" s="383">
        <f>INDEX('15'!$C$3:$AS$240,MATCH($AM85,'15'!$C$3:$C$240,0),MATCH(R$6,'15'!$C$4:$AS$4,0))</f>
        <v>0</v>
      </c>
      <c r="S85" s="383"/>
      <c r="T85" s="397"/>
      <c r="U85" s="389" t="e">
        <f>INDEX(ELC_TechsR_DHC!$C$3:$AM$138,MATCH($AK85,ELC_TechsR_DHC!$B$3:$B$138,0),MATCH(U$7,ELC_TechsR_DHC!$C$2:$AM$2,0))/7.45</f>
        <v>#N/A</v>
      </c>
      <c r="V85" s="389" t="e">
        <f>INDEX(ELC_TechsR_DHC!$C$3:$AM$138,MATCH($AK85,ELC_TechsR_DHC!$B$3:$B$138,0),MATCH(V$7,ELC_TechsR_DHC!$C$2:$AM$2,0))/7.45</f>
        <v>#N/A</v>
      </c>
      <c r="W85" s="389" t="e">
        <f>INDEX(ELC_TechsR_DHC!$C$3:$AM$138,MATCH($AK85,ELC_TechsR_DHC!$B$3:$B$138,0),MATCH(W$7,ELC_TechsR_DHC!$C$2:$AM$2,0))/7.45</f>
        <v>#N/A</v>
      </c>
      <c r="X85" s="389" t="e">
        <f>INDEX(ELC_TechsR_DHC!$C$3:$AM$138,MATCH($AK85,ELC_TechsR_DHC!$B$3:$B$138,0),MATCH(X$7,ELC_TechsR_DHC!$C$2:$AM$2,0))</f>
        <v>#N/A</v>
      </c>
      <c r="Y85" s="389" t="e">
        <f>INDEX(ELC_TechsR_DHC!$C$3:$AM$138,MATCH($AK85,ELC_TechsR_DHC!$B$3:$B$138,0),MATCH($Y$7,ELC_TechsR_DHC!$C$2:$AM$2,0))</f>
        <v>#N/A</v>
      </c>
      <c r="Z85" s="397"/>
      <c r="AA85" s="383">
        <v>1</v>
      </c>
      <c r="AB85" s="389" t="e">
        <f>INDEX(ELC_TechsR_DHC!$C$3:$AM$138,MATCH($AK85,ELC_TechsR_DHC!$B$3:$B$138,0),MATCH(AB$9,ELC_TechsR_DHC!$C$1:$AM$1,0))</f>
        <v>#N/A</v>
      </c>
      <c r="AC85" s="389" t="e">
        <f>INDEX(ELC_TechsR_DHC!$C$3:$AM$138,MATCH($AK85,ELC_TechsR_DHC!$B$3:$B$138,0),MATCH(AC$9,ELC_TechsR_DHC!$C$1:$AM$1,0))/25</f>
        <v>#N/A</v>
      </c>
      <c r="AD85" s="389" t="e">
        <f>INDEX(ELC_TechsR_DHC!$C$3:$AM$138,MATCH($AK85,ELC_TechsR_DHC!$B$3:$B$138,0),MATCH(AD$9,ELC_TechsR_DHC!$C$1:$AM$1,0))</f>
        <v>#N/A</v>
      </c>
      <c r="AE85" s="389" t="e">
        <f>INDEX(ELC_TechsR_DHC!$C$3:$AM$138,MATCH($AK85,ELC_TechsR_DHC!$B$3:$B$138,0),MATCH(AE$9,ELC_TechsR_DHC!$C$1:$AM$1,0))</f>
        <v>#N/A</v>
      </c>
      <c r="AF85" s="389" t="e">
        <f>INDEX(ELC_TechsR_DHC!$C$3:$AM$138,MATCH($AK85,ELC_TechsR_DHC!$B$3:$B$138,0),MATCH(AF$9,ELC_TechsR_DHC!$C$1:$AM$1,0))</f>
        <v>#N/A</v>
      </c>
      <c r="AG85" s="397"/>
      <c r="AI85" s="68" t="s">
        <v>2229</v>
      </c>
      <c r="AK85" s="68"/>
      <c r="AM85" s="68" t="str">
        <f t="shared" si="5"/>
        <v>DE5GNR_ST_NGAS_BP_E-38</v>
      </c>
    </row>
    <row r="86" spans="2:39" ht="12.75" customHeight="1">
      <c r="B86" s="391" t="str">
        <f>"ER"&amp;RIGHT(E86,3)&amp;RIGHT(C86,3)&amp;LEFT(C86,2)&amp;"1E"</f>
        <v>ERNGA-38GN1E</v>
      </c>
      <c r="C86" s="384" t="s">
        <v>1192</v>
      </c>
      <c r="D86" s="383" t="s">
        <v>2181</v>
      </c>
      <c r="E86" s="385" t="s">
        <v>147</v>
      </c>
      <c r="F86" s="397"/>
      <c r="G86" s="385" t="s">
        <v>570</v>
      </c>
      <c r="H86" s="386">
        <f>RIGHT(C86,2)/100</f>
        <v>0.38</v>
      </c>
      <c r="I86" s="397"/>
      <c r="J86" s="397"/>
      <c r="K86" s="383">
        <f>INDEX('15'!$C$3:$AS$240,MATCH($AM86,'15'!$C$3:$C$240,0),MATCH(K$6,'15'!$C$4:$AS$4,0))</f>
        <v>63.4</v>
      </c>
      <c r="L86" s="383">
        <f>INDEX('15'!$C$3:$AS$240,MATCH($AM86,'15'!$C$3:$C$240,0),MATCH(L$6,'15'!$C$4:$AS$4,0))</f>
        <v>63.4</v>
      </c>
      <c r="M86" s="383">
        <f>INDEX('15'!$C$3:$AS$240,MATCH($AM86,'15'!$C$3:$C$240,0),MATCH(M$6,'15'!$C$4:$AS$4,0))</f>
        <v>63.4</v>
      </c>
      <c r="N86" s="383">
        <f>INDEX('15'!$C$3:$AS$240,MATCH($AM86,'15'!$C$3:$C$240,0),MATCH(N$6,'15'!$C$4:$AS$4,0))</f>
        <v>40</v>
      </c>
      <c r="O86" s="383">
        <f>INDEX('15'!$C$3:$AS$240,MATCH($AM86,'15'!$C$3:$C$240,0),MATCH(O$6,'15'!$C$4:$AS$4,0))</f>
        <v>0</v>
      </c>
      <c r="P86" s="383">
        <f>INDEX('15'!$C$3:$AS$240,MATCH($AM86,'15'!$C$3:$C$240,0),MATCH(P$6,'15'!$C$4:$AS$4,0))</f>
        <v>0</v>
      </c>
      <c r="Q86" s="383">
        <f>INDEX('15'!$C$3:$AS$240,MATCH($AM86,'15'!$C$3:$C$240,0),MATCH(Q$6,'15'!$C$4:$AS$4,0))</f>
        <v>0</v>
      </c>
      <c r="R86" s="383">
        <f>INDEX('15'!$C$3:$AS$240,MATCH($AM86,'15'!$C$3:$C$240,0),MATCH(R$6,'15'!$C$4:$AS$4,0))</f>
        <v>0</v>
      </c>
      <c r="S86" s="383"/>
      <c r="T86" s="397"/>
      <c r="U86" s="389" t="e">
        <f>INDEX(ELC_TechsR_DHC!$C$3:$AM$138,MATCH($AK86,ELC_TechsR_DHC!$B$3:$B$138,0),MATCH(U$7,ELC_TechsR_DHC!$C$2:$AM$2,0))/7.45</f>
        <v>#N/A</v>
      </c>
      <c r="V86" s="389" t="e">
        <f>INDEX(ELC_TechsR_DHC!$C$3:$AM$138,MATCH($AK86,ELC_TechsR_DHC!$B$3:$B$138,0),MATCH(V$7,ELC_TechsR_DHC!$C$2:$AM$2,0))/7.45</f>
        <v>#N/A</v>
      </c>
      <c r="W86" s="389" t="e">
        <f>INDEX(ELC_TechsR_DHC!$C$3:$AM$138,MATCH($AK86,ELC_TechsR_DHC!$B$3:$B$138,0),MATCH(W$7,ELC_TechsR_DHC!$C$2:$AM$2,0))/7.45</f>
        <v>#N/A</v>
      </c>
      <c r="X86" s="389" t="e">
        <f>INDEX(ELC_TechsR_DHC!$C$3:$AM$138,MATCH($AK86,ELC_TechsR_DHC!$B$3:$B$138,0),MATCH(X$7,ELC_TechsR_DHC!$C$2:$AM$2,0))</f>
        <v>#N/A</v>
      </c>
      <c r="Y86" s="389" t="e">
        <f>INDEX(ELC_TechsR_DHC!$C$3:$AM$138,MATCH($AK86,ELC_TechsR_DHC!$B$3:$B$138,0),MATCH($Y$7,ELC_TechsR_DHC!$C$2:$AM$2,0))</f>
        <v>#N/A</v>
      </c>
      <c r="Z86" s="397"/>
      <c r="AA86" s="383">
        <v>1</v>
      </c>
      <c r="AB86" s="389" t="e">
        <f>INDEX(ELC_TechsR_DHC!$C$3:$AM$138,MATCH($AK86,ELC_TechsR_DHC!$B$3:$B$138,0),MATCH(AB$9,ELC_TechsR_DHC!$C$1:$AM$1,0))</f>
        <v>#N/A</v>
      </c>
      <c r="AC86" s="389" t="e">
        <f>INDEX(ELC_TechsR_DHC!$C$3:$AM$138,MATCH($AK86,ELC_TechsR_DHC!$B$3:$B$138,0),MATCH(AC$9,ELC_TechsR_DHC!$C$1:$AM$1,0))/25</f>
        <v>#N/A</v>
      </c>
      <c r="AD86" s="389" t="e">
        <f>INDEX(ELC_TechsR_DHC!$C$3:$AM$138,MATCH($AK86,ELC_TechsR_DHC!$B$3:$B$138,0),MATCH(AD$9,ELC_TechsR_DHC!$C$1:$AM$1,0))</f>
        <v>#N/A</v>
      </c>
      <c r="AE86" s="389" t="e">
        <f>INDEX(ELC_TechsR_DHC!$C$3:$AM$138,MATCH($AK86,ELC_TechsR_DHC!$B$3:$B$138,0),MATCH(AE$9,ELC_TechsR_DHC!$C$1:$AM$1,0))</f>
        <v>#N/A</v>
      </c>
      <c r="AF86" s="389" t="e">
        <f>INDEX(ELC_TechsR_DHC!$C$3:$AM$138,MATCH($AK86,ELC_TechsR_DHC!$B$3:$B$138,0),MATCH(AF$9,ELC_TechsR_DHC!$C$1:$AM$1,0))</f>
        <v>#N/A</v>
      </c>
      <c r="AG86" s="397"/>
      <c r="AI86" s="68" t="s">
        <v>2229</v>
      </c>
      <c r="AK86" s="68"/>
      <c r="AM86" s="68" t="str">
        <f t="shared" si="5"/>
        <v>DE5GNR_ST_NGAS_CND_E-38</v>
      </c>
    </row>
    <row r="87" spans="2:39" ht="12.75" customHeight="1">
      <c r="B87" s="383" t="str">
        <f>"ET"&amp;RIGHT(E87,3)&amp;RIGHT(C87,3)&amp;LEFT(C87,2)&amp;"1E"</f>
        <v>ETNGA-39GN1E</v>
      </c>
      <c r="C87" s="384" t="s">
        <v>1184</v>
      </c>
      <c r="D87" s="383" t="s">
        <v>2181</v>
      </c>
      <c r="E87" s="385" t="s">
        <v>147</v>
      </c>
      <c r="F87" s="397"/>
      <c r="G87" s="392" t="s">
        <v>570</v>
      </c>
      <c r="H87" s="386">
        <f>RIGHT(C87,2)/100</f>
        <v>0.39</v>
      </c>
      <c r="I87" s="397"/>
      <c r="J87" s="397"/>
      <c r="K87" s="383">
        <f>INDEX('15'!$C$3:$AS$240,MATCH($AM87,'15'!$C$3:$C$240,0),MATCH(K$6,'15'!$C$4:$AS$4,0))</f>
        <v>596</v>
      </c>
      <c r="L87" s="383">
        <f>INDEX('15'!$C$3:$AS$240,MATCH($AM87,'15'!$C$3:$C$240,0),MATCH(L$6,'15'!$C$4:$AS$4,0))</f>
        <v>596</v>
      </c>
      <c r="M87" s="383">
        <f>INDEX('15'!$C$3:$AS$240,MATCH($AM87,'15'!$C$3:$C$240,0),MATCH(M$6,'15'!$C$4:$AS$4,0))</f>
        <v>596</v>
      </c>
      <c r="N87" s="383">
        <f>INDEX('15'!$C$3:$AS$240,MATCH($AM87,'15'!$C$3:$C$240,0),MATCH(N$6,'15'!$C$4:$AS$4,0))</f>
        <v>596</v>
      </c>
      <c r="O87" s="383">
        <f>INDEX('15'!$C$3:$AS$240,MATCH($AM87,'15'!$C$3:$C$240,0),MATCH(O$6,'15'!$C$4:$AS$4,0))</f>
        <v>0</v>
      </c>
      <c r="P87" s="383">
        <f>INDEX('15'!$C$3:$AS$240,MATCH($AM87,'15'!$C$3:$C$240,0),MATCH(P$6,'15'!$C$4:$AS$4,0))</f>
        <v>0</v>
      </c>
      <c r="Q87" s="383">
        <f>INDEX('15'!$C$3:$AS$240,MATCH($AM87,'15'!$C$3:$C$240,0),MATCH(Q$6,'15'!$C$4:$AS$4,0))</f>
        <v>0</v>
      </c>
      <c r="R87" s="383">
        <f>INDEX('15'!$C$3:$AS$240,MATCH($AM87,'15'!$C$3:$C$240,0),MATCH(R$6,'15'!$C$4:$AS$4,0))</f>
        <v>0</v>
      </c>
      <c r="S87" s="383"/>
      <c r="T87" s="397"/>
      <c r="U87" s="389" t="e">
        <f>INDEX(ELC_TechsR_DHC!$C$3:$AM$138,MATCH($AK87,ELC_TechsR_DHC!$B$3:$B$138,0),MATCH(U$7,ELC_TechsR_DHC!$C$2:$AM$2,0))/7.45</f>
        <v>#N/A</v>
      </c>
      <c r="V87" s="389" t="e">
        <f>INDEX(ELC_TechsR_DHC!$C$3:$AM$138,MATCH($AK87,ELC_TechsR_DHC!$B$3:$B$138,0),MATCH(V$7,ELC_TechsR_DHC!$C$2:$AM$2,0))/7.45</f>
        <v>#N/A</v>
      </c>
      <c r="W87" s="389" t="e">
        <f>INDEX(ELC_TechsR_DHC!$C$3:$AM$138,MATCH($AK87,ELC_TechsR_DHC!$B$3:$B$138,0),MATCH(W$7,ELC_TechsR_DHC!$C$2:$AM$2,0))/7.45</f>
        <v>#N/A</v>
      </c>
      <c r="X87" s="389" t="e">
        <f>INDEX(ELC_TechsR_DHC!$C$3:$AM$138,MATCH($AK87,ELC_TechsR_DHC!$B$3:$B$138,0),MATCH(X$7,ELC_TechsR_DHC!$C$2:$AM$2,0))</f>
        <v>#N/A</v>
      </c>
      <c r="Y87" s="389" t="e">
        <f>INDEX(ELC_TechsR_DHC!$C$3:$AM$138,MATCH($AK87,ELC_TechsR_DHC!$B$3:$B$138,0),MATCH($Y$7,ELC_TechsR_DHC!$C$2:$AM$2,0))</f>
        <v>#N/A</v>
      </c>
      <c r="Z87" s="397"/>
      <c r="AA87" s="383">
        <v>1</v>
      </c>
      <c r="AB87" s="389" t="e">
        <f>INDEX(ELC_TechsR_DHC!$C$3:$AM$138,MATCH($AK87,ELC_TechsR_DHC!$B$3:$B$138,0),MATCH(AB$9,ELC_TechsR_DHC!$C$1:$AM$1,0))</f>
        <v>#N/A</v>
      </c>
      <c r="AC87" s="389" t="e">
        <f>INDEX(ELC_TechsR_DHC!$C$3:$AM$138,MATCH($AK87,ELC_TechsR_DHC!$B$3:$B$138,0),MATCH(AC$9,ELC_TechsR_DHC!$C$1:$AM$1,0))/25</f>
        <v>#N/A</v>
      </c>
      <c r="AD87" s="389" t="e">
        <f>INDEX(ELC_TechsR_DHC!$C$3:$AM$138,MATCH($AK87,ELC_TechsR_DHC!$B$3:$B$138,0),MATCH(AD$9,ELC_TechsR_DHC!$C$1:$AM$1,0))</f>
        <v>#N/A</v>
      </c>
      <c r="AE87" s="389" t="e">
        <f>INDEX(ELC_TechsR_DHC!$C$3:$AM$138,MATCH($AK87,ELC_TechsR_DHC!$B$3:$B$138,0),MATCH(AE$9,ELC_TechsR_DHC!$C$1:$AM$1,0))</f>
        <v>#N/A</v>
      </c>
      <c r="AF87" s="389" t="e">
        <f>INDEX(ELC_TechsR_DHC!$C$3:$AM$138,MATCH($AK87,ELC_TechsR_DHC!$B$3:$B$138,0),MATCH(AF$9,ELC_TechsR_DHC!$C$1:$AM$1,0))</f>
        <v>#N/A</v>
      </c>
      <c r="AG87" s="397"/>
      <c r="AI87" s="68" t="s">
        <v>2229</v>
      </c>
      <c r="AK87" s="68"/>
      <c r="AM87" s="68" t="str">
        <f t="shared" si="5"/>
        <v>DE5GNR_ST_NGAS_EXT_E-39</v>
      </c>
    </row>
    <row r="88" spans="2:39" ht="12.75" customHeight="1">
      <c r="B88" s="383" t="str">
        <f>"ET"&amp;RIGHT(E88,3)&amp;RIGHT(C88,3)&amp;LEFT(C88,2)&amp;"1E"</f>
        <v>ETWINONSGN1E</v>
      </c>
      <c r="C88" s="384" t="s">
        <v>1008</v>
      </c>
      <c r="D88" s="383" t="s">
        <v>2181</v>
      </c>
      <c r="E88" s="385" t="s">
        <v>119</v>
      </c>
      <c r="F88" s="397"/>
      <c r="G88" s="385" t="s">
        <v>570</v>
      </c>
      <c r="H88" s="386">
        <v>1</v>
      </c>
      <c r="I88" s="397"/>
      <c r="J88" s="397"/>
      <c r="K88" s="383">
        <f>INDEX('15'!$C$3:$AS$240,MATCH($AM88,'15'!$C$3:$C$240,0),MATCH(K$6,'15'!$C$4:$AS$4,0))</f>
        <v>12164.53</v>
      </c>
      <c r="L88" s="383">
        <f>INDEX('15'!$C$3:$AS$240,MATCH($AM88,'15'!$C$3:$C$240,0),MATCH(L$6,'15'!$C$4:$AS$4,0))</f>
        <v>15647.72</v>
      </c>
      <c r="M88" s="383">
        <f>INDEX('15'!$C$3:$AS$240,MATCH($AM88,'15'!$C$3:$C$240,0),MATCH(M$6,'15'!$C$4:$AS$4,0))</f>
        <v>17894.2</v>
      </c>
      <c r="N88" s="383">
        <f>INDEX('15'!$C$3:$AS$240,MATCH($AM88,'15'!$C$3:$C$240,0),MATCH(N$6,'15'!$C$4:$AS$4,0))</f>
        <v>16896.46</v>
      </c>
      <c r="O88" s="383">
        <f>INDEX('15'!$C$3:$AS$240,MATCH($AM88,'15'!$C$3:$C$240,0),MATCH(O$6,'15'!$C$4:$AS$4,0))</f>
        <v>12103.44</v>
      </c>
      <c r="P88" s="383">
        <f>INDEX('15'!$C$3:$AS$240,MATCH($AM88,'15'!$C$3:$C$240,0),MATCH(P$6,'15'!$C$4:$AS$4,0))</f>
        <v>7700.02</v>
      </c>
      <c r="Q88" s="383">
        <f>INDEX('15'!$C$3:$AS$240,MATCH($AM88,'15'!$C$3:$C$240,0),MATCH(Q$6,'15'!$C$4:$AS$4,0))</f>
        <v>3373.88</v>
      </c>
      <c r="R88" s="383">
        <f>INDEX('15'!$C$3:$AS$240,MATCH($AM88,'15'!$C$3:$C$240,0),MATCH(R$6,'15'!$C$4:$AS$4,0))</f>
        <v>0</v>
      </c>
      <c r="S88" s="383"/>
      <c r="T88" s="397"/>
      <c r="U88" s="389" t="e">
        <f>INDEX(ELC_TechsR_DHC!$C$3:$AM$138,MATCH($AK88,ELC_TechsR_DHC!$B$3:$B$138,0),MATCH(U$7,ELC_TechsR_DHC!$C$2:$AM$2,0))/7.45</f>
        <v>#N/A</v>
      </c>
      <c r="V88" s="389" t="e">
        <f>INDEX(ELC_TechsR_DHC!$C$3:$AM$138,MATCH($AK88,ELC_TechsR_DHC!$B$3:$B$138,0),MATCH(V$7,ELC_TechsR_DHC!$C$2:$AM$2,0))/7.45</f>
        <v>#N/A</v>
      </c>
      <c r="W88" s="389" t="e">
        <f>INDEX(ELC_TechsR_DHC!$C$3:$AM$138,MATCH($AK88,ELC_TechsR_DHC!$B$3:$B$138,0),MATCH(W$7,ELC_TechsR_DHC!$C$2:$AM$2,0))/7.45</f>
        <v>#N/A</v>
      </c>
      <c r="X88" s="389" t="e">
        <f>INDEX(ELC_TechsR_DHC!$C$3:$AM$138,MATCH($AK88,ELC_TechsR_DHC!$B$3:$B$138,0),MATCH(X$7,ELC_TechsR_DHC!$C$2:$AM$2,0))</f>
        <v>#N/A</v>
      </c>
      <c r="Y88" s="389" t="e">
        <f>INDEX(ELC_TechsR_DHC!$C$3:$AM$138,MATCH($AK88,ELC_TechsR_DHC!$B$3:$B$138,0),MATCH($Y$7,ELC_TechsR_DHC!$C$2:$AM$2,0))</f>
        <v>#N/A</v>
      </c>
      <c r="Z88" s="397"/>
      <c r="AA88" s="383">
        <v>0.3</v>
      </c>
      <c r="AB88" s="397">
        <v>0</v>
      </c>
      <c r="AC88" s="397">
        <v>0</v>
      </c>
      <c r="AD88" s="397">
        <v>0</v>
      </c>
      <c r="AE88" s="397">
        <v>0</v>
      </c>
      <c r="AF88" s="397">
        <v>0</v>
      </c>
      <c r="AG88" s="397"/>
      <c r="AI88" s="68" t="s">
        <v>2229</v>
      </c>
      <c r="AK88" s="68"/>
      <c r="AM88" s="68" t="str">
        <f t="shared" si="5"/>
        <v>DE5GNR_WT_WIND_ONS</v>
      </c>
    </row>
    <row r="89" spans="2:39" ht="12.75" customHeight="1">
      <c r="B89" s="383" t="str">
        <f>"ER"&amp;RIGHT(E89,3)&amp;RIGHT(C89,3)&amp;LEFT(C89,2)&amp;"1E"</f>
        <v>ERWINOFFGN1E</v>
      </c>
      <c r="C89" s="384" t="s">
        <v>1037</v>
      </c>
      <c r="D89" s="383" t="s">
        <v>2181</v>
      </c>
      <c r="E89" s="385" t="s">
        <v>119</v>
      </c>
      <c r="F89" s="397"/>
      <c r="G89" s="385" t="s">
        <v>570</v>
      </c>
      <c r="H89" s="386">
        <v>1</v>
      </c>
      <c r="I89" s="397"/>
      <c r="J89" s="397"/>
      <c r="K89" s="383">
        <f>INDEX('15'!$C$3:$AS$240,MATCH($AM89,'15'!$C$3:$C$240,0),MATCH(K$6,'15'!$C$4:$AS$4,0))</f>
        <v>48.3</v>
      </c>
      <c r="L89" s="383">
        <f>INDEX('15'!$C$3:$AS$240,MATCH($AM89,'15'!$C$3:$C$240,0),MATCH(L$6,'15'!$C$4:$AS$4,0))</f>
        <v>336.3</v>
      </c>
      <c r="M89" s="383">
        <f>INDEX('15'!$C$3:$AS$240,MATCH($AM89,'15'!$C$3:$C$240,0),MATCH(M$6,'15'!$C$4:$AS$4,0))</f>
        <v>2086.3000000000002</v>
      </c>
      <c r="N89" s="383">
        <f>INDEX('15'!$C$3:$AS$240,MATCH($AM89,'15'!$C$3:$C$240,0),MATCH(N$6,'15'!$C$4:$AS$4,0))</f>
        <v>2086.3000000000002</v>
      </c>
      <c r="O89" s="383">
        <f>INDEX('15'!$C$3:$AS$240,MATCH($AM89,'15'!$C$3:$C$240,0),MATCH(O$6,'15'!$C$4:$AS$4,0))</f>
        <v>2086.3000000000002</v>
      </c>
      <c r="P89" s="383">
        <f>INDEX('15'!$C$3:$AS$240,MATCH($AM89,'15'!$C$3:$C$240,0),MATCH(P$6,'15'!$C$4:$AS$4,0))</f>
        <v>2086.3000000000002</v>
      </c>
      <c r="Q89" s="383">
        <f>INDEX('15'!$C$3:$AS$240,MATCH($AM89,'15'!$C$3:$C$240,0),MATCH(Q$6,'15'!$C$4:$AS$4,0))</f>
        <v>2038</v>
      </c>
      <c r="R89" s="383">
        <f>INDEX('15'!$C$3:$AS$240,MATCH($AM89,'15'!$C$3:$C$240,0),MATCH(R$6,'15'!$C$4:$AS$4,0))</f>
        <v>0</v>
      </c>
      <c r="S89" s="383"/>
      <c r="T89" s="397"/>
      <c r="U89" s="389" t="e">
        <f>INDEX(ELC_TechsR_DHC!$C$3:$AM$138,MATCH($AK89,ELC_TechsR_DHC!$B$3:$B$138,0),MATCH(U$7,ELC_TechsR_DHC!$C$2:$AM$2,0))/7.45</f>
        <v>#N/A</v>
      </c>
      <c r="V89" s="389" t="e">
        <f>INDEX(ELC_TechsR_DHC!$C$3:$AM$138,MATCH($AK89,ELC_TechsR_DHC!$B$3:$B$138,0),MATCH(V$7,ELC_TechsR_DHC!$C$2:$AM$2,0))/7.45</f>
        <v>#N/A</v>
      </c>
      <c r="W89" s="389" t="e">
        <f>INDEX(ELC_TechsR_DHC!$C$3:$AM$138,MATCH($AK89,ELC_TechsR_DHC!$B$3:$B$138,0),MATCH(W$7,ELC_TechsR_DHC!$C$2:$AM$2,0))/7.45</f>
        <v>#N/A</v>
      </c>
      <c r="X89" s="389" t="e">
        <f>INDEX(ELC_TechsR_DHC!$C$3:$AM$138,MATCH($AK89,ELC_TechsR_DHC!$B$3:$B$138,0),MATCH(X$7,ELC_TechsR_DHC!$C$2:$AM$2,0))</f>
        <v>#N/A</v>
      </c>
      <c r="Y89" s="389" t="e">
        <f>INDEX(ELC_TechsR_DHC!$C$3:$AM$138,MATCH($AK89,ELC_TechsR_DHC!$B$3:$B$138,0),MATCH($Y$7,ELC_TechsR_DHC!$C$2:$AM$2,0))</f>
        <v>#N/A</v>
      </c>
      <c r="Z89" s="397"/>
      <c r="AA89" s="383">
        <v>0.3</v>
      </c>
      <c r="AB89" s="397">
        <v>0</v>
      </c>
      <c r="AC89" s="397">
        <v>0</v>
      </c>
      <c r="AD89" s="397">
        <v>0</v>
      </c>
      <c r="AE89" s="397">
        <v>0</v>
      </c>
      <c r="AF89" s="397">
        <v>0</v>
      </c>
      <c r="AG89" s="397"/>
      <c r="AI89" s="68" t="s">
        <v>2229</v>
      </c>
      <c r="AK89" s="68"/>
      <c r="AM89" s="68" t="str">
        <f t="shared" si="5"/>
        <v>DE5GNR_WT_WIND_OFF</v>
      </c>
    </row>
    <row r="90" spans="2:39" ht="12.75" customHeight="1">
      <c r="B90" s="383" t="str">
        <f>"ET"&amp;RIGHT(E90,3)&amp;RIGHT(C90,3)&amp;LEFT(C90,2)&amp;"1E"</f>
        <v>ETSOLSUNGN1E</v>
      </c>
      <c r="C90" s="384" t="s">
        <v>1406</v>
      </c>
      <c r="D90" s="383" t="s">
        <v>2181</v>
      </c>
      <c r="E90" s="385" t="s">
        <v>184</v>
      </c>
      <c r="F90" s="385" t="s">
        <v>28</v>
      </c>
      <c r="G90" s="385" t="s">
        <v>570</v>
      </c>
      <c r="H90" s="386">
        <v>1</v>
      </c>
      <c r="I90" s="387"/>
      <c r="J90" s="388"/>
      <c r="K90" s="383">
        <f>INDEX('15'!$C$3:$AS$240,MATCH($AM90,'15'!$C$3:$C$240,0),MATCH(K$6,'15'!$C$4:$AS$4,0))</f>
        <v>7252.63</v>
      </c>
      <c r="L90" s="383">
        <f>INDEX('15'!$C$3:$AS$240,MATCH($AM90,'15'!$C$3:$C$240,0),MATCH(L$6,'15'!$C$4:$AS$4,0))</f>
        <v>9186.14</v>
      </c>
      <c r="M90" s="383">
        <f>INDEX('15'!$C$3:$AS$240,MATCH($AM90,'15'!$C$3:$C$240,0),MATCH(M$6,'15'!$C$4:$AS$4,0))</f>
        <v>10374.06</v>
      </c>
      <c r="N90" s="383">
        <f>INDEX('15'!$C$3:$AS$240,MATCH($AM90,'15'!$C$3:$C$240,0),MATCH(N$6,'15'!$C$4:$AS$4,0))</f>
        <v>10371.91</v>
      </c>
      <c r="O90" s="383">
        <f>INDEX('15'!$C$3:$AS$240,MATCH($AM90,'15'!$C$3:$C$240,0),MATCH(O$6,'15'!$C$4:$AS$4,0))</f>
        <v>10369.82</v>
      </c>
      <c r="P90" s="383">
        <f>INDEX('15'!$C$3:$AS$240,MATCH($AM90,'15'!$C$3:$C$240,0),MATCH(P$6,'15'!$C$4:$AS$4,0))</f>
        <v>10317.700000000001</v>
      </c>
      <c r="Q90" s="383">
        <f>INDEX('15'!$C$3:$AS$240,MATCH($AM90,'15'!$C$3:$C$240,0),MATCH(Q$6,'15'!$C$4:$AS$4,0))</f>
        <v>9287.1</v>
      </c>
      <c r="R90" s="383">
        <f>INDEX('15'!$C$3:$AS$240,MATCH($AM90,'15'!$C$3:$C$240,0),MATCH(R$6,'15'!$C$4:$AS$4,0))</f>
        <v>0</v>
      </c>
      <c r="S90" s="383"/>
      <c r="T90" s="390"/>
      <c r="U90" s="389" t="e">
        <f>INDEX(ELC_TechsR_DHC!$C$3:$AM$138,MATCH($AK90,ELC_TechsR_DHC!$B$3:$B$138,0),MATCH(U$7,ELC_TechsR_DHC!$C$2:$AM$2,0))/7.45</f>
        <v>#N/A</v>
      </c>
      <c r="V90" s="389" t="e">
        <f>INDEX(ELC_TechsR_DHC!$C$3:$AM$138,MATCH($AK90,ELC_TechsR_DHC!$B$3:$B$138,0),MATCH(V$7,ELC_TechsR_DHC!$C$2:$AM$2,0))/7.45</f>
        <v>#N/A</v>
      </c>
      <c r="W90" s="389" t="e">
        <f>INDEX(ELC_TechsR_DHC!$C$3:$AM$138,MATCH($AK90,ELC_TechsR_DHC!$B$3:$B$138,0),MATCH(W$7,ELC_TechsR_DHC!$C$2:$AM$2,0))/7.45</f>
        <v>#N/A</v>
      </c>
      <c r="X90" s="389" t="e">
        <f>INDEX(ELC_TechsR_DHC!$C$3:$AM$138,MATCH($AK90,ELC_TechsR_DHC!$B$3:$B$138,0),MATCH(X$7,ELC_TechsR_DHC!$C$2:$AM$2,0))</f>
        <v>#N/A</v>
      </c>
      <c r="Y90" s="389" t="e">
        <f>INDEX(ELC_TechsR_DHC!$C$3:$AM$138,MATCH($AK90,ELC_TechsR_DHC!$B$3:$B$138,0),MATCH($Y$7,ELC_TechsR_DHC!$C$2:$AM$2,0))</f>
        <v>#N/A</v>
      </c>
      <c r="Z90" s="389"/>
      <c r="AA90" s="383">
        <v>0.3</v>
      </c>
      <c r="AB90" s="389">
        <v>0</v>
      </c>
      <c r="AC90" s="389">
        <v>0</v>
      </c>
      <c r="AD90" s="389">
        <v>0</v>
      </c>
      <c r="AE90" s="389">
        <v>0</v>
      </c>
      <c r="AF90" s="389">
        <v>0</v>
      </c>
      <c r="AI90" s="68" t="s">
        <v>2229</v>
      </c>
      <c r="AK90" s="68"/>
      <c r="AM90" s="68" t="str">
        <f t="shared" si="5"/>
        <v>DE5GNR_PV_SUN</v>
      </c>
    </row>
    <row r="91" spans="2:39" ht="12.75" customHeight="1">
      <c r="B91" s="383" t="str">
        <f>"ET"&amp;RIGHT(E91,3)&amp;RIGHT(C91,3)&amp;LEFT(C91,2)&amp;"2E"</f>
        <v>ETHYDWTRGN2E</v>
      </c>
      <c r="C91" s="384" t="s">
        <v>1366</v>
      </c>
      <c r="D91" s="383" t="s">
        <v>2181</v>
      </c>
      <c r="E91" s="385" t="s">
        <v>121</v>
      </c>
      <c r="F91" s="385" t="s">
        <v>28</v>
      </c>
      <c r="G91" s="385" t="s">
        <v>570</v>
      </c>
      <c r="H91" s="386">
        <v>1</v>
      </c>
      <c r="I91" s="387"/>
      <c r="J91" s="388"/>
      <c r="K91" s="383">
        <f>INDEX('15'!$C$3:$AS$240,MATCH($AM91,'15'!$C$3:$C$240,0),MATCH(K$6,'15'!$C$4:$AS$4,0))</f>
        <v>550.07000000000005</v>
      </c>
      <c r="L91" s="383">
        <f>INDEX('15'!$C$3:$AS$240,MATCH($AM91,'15'!$C$3:$C$240,0),MATCH(L$6,'15'!$C$4:$AS$4,0))</f>
        <v>550.07000000000005</v>
      </c>
      <c r="M91" s="383">
        <f>INDEX('15'!$C$3:$AS$240,MATCH($AM91,'15'!$C$3:$C$240,0),MATCH(M$6,'15'!$C$4:$AS$4,0))</f>
        <v>550.07000000000005</v>
      </c>
      <c r="N91" s="383">
        <f>INDEX('15'!$C$3:$AS$240,MATCH($AM91,'15'!$C$3:$C$240,0),MATCH(N$6,'15'!$C$4:$AS$4,0))</f>
        <v>550.07000000000005</v>
      </c>
      <c r="O91" s="383">
        <f>INDEX('15'!$C$3:$AS$240,MATCH($AM91,'15'!$C$3:$C$240,0),MATCH(O$6,'15'!$C$4:$AS$4,0))</f>
        <v>550.07000000000005</v>
      </c>
      <c r="P91" s="383">
        <f>INDEX('15'!$C$3:$AS$240,MATCH($AM91,'15'!$C$3:$C$240,0),MATCH(P$6,'15'!$C$4:$AS$4,0))</f>
        <v>550.07000000000005</v>
      </c>
      <c r="Q91" s="383">
        <f>INDEX('15'!$C$3:$AS$240,MATCH($AM91,'15'!$C$3:$C$240,0),MATCH(Q$6,'15'!$C$4:$AS$4,0))</f>
        <v>550.07000000000005</v>
      </c>
      <c r="R91" s="383">
        <f>INDEX('15'!$C$3:$AS$240,MATCH($AM91,'15'!$C$3:$C$240,0),MATCH(R$6,'15'!$C$4:$AS$4,0))</f>
        <v>550.07000000000005</v>
      </c>
      <c r="S91" s="383"/>
      <c r="T91" s="390"/>
      <c r="U91" s="398">
        <v>1.6</v>
      </c>
      <c r="V91" s="398">
        <v>1.6</v>
      </c>
      <c r="W91" s="398">
        <v>1.6</v>
      </c>
      <c r="X91" s="399">
        <v>3.2000000000000001E-2</v>
      </c>
      <c r="Y91" s="389" t="e">
        <f>INDEX(ELC_TechsR_DHC!$C$3:$AM$138,MATCH($AK91,ELC_TechsR_DHC!$B$3:$B$138,0),MATCH($Y$7,ELC_TechsR_DHC!$C$2:$AM$2,0))</f>
        <v>#N/A</v>
      </c>
      <c r="Z91" s="389"/>
      <c r="AA91" s="383">
        <v>1</v>
      </c>
      <c r="AB91" s="389">
        <v>0</v>
      </c>
      <c r="AC91" s="389">
        <v>0</v>
      </c>
      <c r="AD91" s="389">
        <v>0</v>
      </c>
      <c r="AE91" s="389">
        <v>0</v>
      </c>
      <c r="AF91" s="389">
        <v>0</v>
      </c>
      <c r="AI91" s="68" t="s">
        <v>2229</v>
      </c>
      <c r="AK91" s="68"/>
      <c r="AM91" s="68" t="str">
        <f t="shared" si="5"/>
        <v>DE5GNR_ROR_WTR</v>
      </c>
    </row>
    <row r="92" spans="2:39" ht="12.75" customHeight="1">
      <c r="B92"/>
      <c r="C92"/>
      <c r="D92"/>
      <c r="E92"/>
      <c r="F92"/>
      <c r="G92"/>
      <c r="H92"/>
      <c r="I92"/>
      <c r="J92"/>
      <c r="K92"/>
      <c r="L92"/>
      <c r="M92"/>
      <c r="N92"/>
      <c r="O92"/>
      <c r="P92"/>
      <c r="Q92"/>
      <c r="R92"/>
      <c r="S92"/>
      <c r="T92"/>
      <c r="U92"/>
      <c r="V92"/>
      <c r="W92"/>
      <c r="X92"/>
      <c r="Y92"/>
      <c r="Z92"/>
      <c r="AA92"/>
      <c r="AB92"/>
      <c r="AC92"/>
      <c r="AD92"/>
      <c r="AE92"/>
      <c r="AF92"/>
      <c r="AG92"/>
      <c r="AK92" s="68"/>
    </row>
    <row r="93" spans="2:39" ht="12.75" customHeight="1">
      <c r="B93"/>
      <c r="C93"/>
      <c r="D93"/>
      <c r="E93"/>
      <c r="F93"/>
      <c r="G93"/>
      <c r="H93"/>
      <c r="I93"/>
      <c r="J93"/>
      <c r="K93"/>
      <c r="L93"/>
      <c r="M93"/>
      <c r="N93"/>
      <c r="O93"/>
      <c r="P93"/>
      <c r="Q93"/>
      <c r="R93"/>
      <c r="S93"/>
      <c r="T93"/>
      <c r="U93"/>
      <c r="V93"/>
      <c r="W93"/>
      <c r="X93"/>
      <c r="Y93"/>
      <c r="Z93"/>
      <c r="AA93"/>
      <c r="AB93"/>
      <c r="AC93"/>
      <c r="AD93"/>
      <c r="AE93"/>
      <c r="AF93"/>
      <c r="AG93"/>
      <c r="AK93" s="68"/>
    </row>
    <row r="94" spans="2:39" ht="12.75" customHeight="1">
      <c r="B94"/>
      <c r="C94"/>
      <c r="D94"/>
      <c r="E94"/>
      <c r="F94"/>
      <c r="G94"/>
      <c r="H94"/>
      <c r="I94"/>
      <c r="J94"/>
      <c r="K94"/>
      <c r="L94"/>
      <c r="M94"/>
      <c r="N94"/>
      <c r="O94"/>
      <c r="P94"/>
      <c r="Q94"/>
      <c r="R94"/>
      <c r="S94"/>
      <c r="T94"/>
      <c r="U94"/>
      <c r="V94"/>
      <c r="W94"/>
      <c r="X94"/>
      <c r="Y94"/>
      <c r="Z94"/>
      <c r="AA94"/>
      <c r="AB94"/>
      <c r="AC94"/>
      <c r="AD94"/>
      <c r="AE94"/>
      <c r="AF94"/>
      <c r="AG94"/>
      <c r="AK94" s="68"/>
    </row>
    <row r="95" spans="2:39" ht="12.75" customHeight="1">
      <c r="B95"/>
    </row>
    <row r="96" spans="2:39" s="64" customFormat="1" ht="12.75" customHeight="1">
      <c r="B96" s="3"/>
    </row>
  </sheetData>
  <phoneticPr fontId="8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7D50B-791A-44A4-95AB-DEA9775308B9}">
  <dimension ref="A2:AC129"/>
  <sheetViews>
    <sheetView showGridLines="0" topLeftCell="D43" zoomScale="81" workbookViewId="0">
      <selection activeCell="N1" sqref="N1:N1048576"/>
    </sheetView>
  </sheetViews>
  <sheetFormatPr baseColWidth="10" defaultColWidth="9.19921875" defaultRowHeight="13"/>
  <cols>
    <col min="1" max="1" width="3.3984375" style="120" hidden="1" customWidth="1"/>
    <col min="2" max="2" width="33.796875" style="124" bestFit="1" customWidth="1"/>
    <col min="3" max="3" width="18.59765625" style="123" customWidth="1"/>
    <col min="4" max="4" width="16" style="122" customWidth="1"/>
    <col min="5" max="5" width="9.796875" style="121" customWidth="1"/>
    <col min="6" max="6" width="9.19921875" style="120"/>
    <col min="7" max="7" width="69.19921875" style="120" bestFit="1" customWidth="1"/>
    <col min="8" max="8" width="20.19921875" style="120" customWidth="1"/>
    <col min="9" max="9" width="9.19921875" style="120"/>
    <col min="10" max="10" width="48.3984375" style="120" bestFit="1" customWidth="1"/>
    <col min="11" max="16384" width="9.19921875" style="120"/>
  </cols>
  <sheetData>
    <row r="2" spans="1:29">
      <c r="B2" s="224" t="s">
        <v>314</v>
      </c>
    </row>
    <row r="3" spans="1:29" s="191" customFormat="1" ht="14" thickBot="1">
      <c r="A3" s="196" t="s">
        <v>302</v>
      </c>
      <c r="B3" s="195"/>
      <c r="C3" s="194"/>
      <c r="D3" s="193"/>
      <c r="E3" s="192"/>
      <c r="O3" s="120"/>
      <c r="AC3" s="225" t="s">
        <v>316</v>
      </c>
    </row>
    <row r="4" spans="1:29" ht="16.5" customHeight="1" thickBot="1">
      <c r="A4" s="190" t="s">
        <v>303</v>
      </c>
      <c r="B4" s="145" t="s">
        <v>302</v>
      </c>
      <c r="C4" s="189"/>
      <c r="D4" s="188"/>
      <c r="H4" s="120" t="s">
        <v>315</v>
      </c>
      <c r="AC4" s="120" t="s">
        <v>297</v>
      </c>
    </row>
    <row r="5" spans="1:29" ht="28">
      <c r="A5" s="176" t="s">
        <v>271</v>
      </c>
      <c r="B5" s="144" t="s">
        <v>239</v>
      </c>
      <c r="C5" s="143" t="s">
        <v>238</v>
      </c>
      <c r="D5" s="142" t="s">
        <v>237</v>
      </c>
      <c r="E5" s="141" t="s">
        <v>236</v>
      </c>
      <c r="AC5" s="120" t="s">
        <v>296</v>
      </c>
    </row>
    <row r="6" spans="1:29" ht="14">
      <c r="A6" s="187" t="s">
        <v>301</v>
      </c>
      <c r="B6" s="186" t="s">
        <v>300</v>
      </c>
      <c r="C6" s="182"/>
      <c r="D6" s="167">
        <v>6461.9</v>
      </c>
      <c r="E6" s="129"/>
      <c r="J6" s="197"/>
      <c r="AC6" s="120" t="s">
        <v>295</v>
      </c>
    </row>
    <row r="7" spans="1:29" ht="14">
      <c r="A7" s="185"/>
      <c r="B7" s="156" t="s">
        <v>258</v>
      </c>
      <c r="C7" s="182"/>
      <c r="D7" s="167">
        <v>5406.9</v>
      </c>
      <c r="E7" s="129"/>
      <c r="M7" s="197">
        <f t="shared" ref="M7:Z7" si="0">SUM(M9:M129)</f>
        <v>6062.8000000000011</v>
      </c>
      <c r="N7" s="197">
        <f t="shared" si="0"/>
        <v>7029.8600000000024</v>
      </c>
      <c r="O7" s="197">
        <f t="shared" si="0"/>
        <v>7528.760000000002</v>
      </c>
      <c r="P7" s="197">
        <f t="shared" si="0"/>
        <v>5974.6600000000026</v>
      </c>
      <c r="Q7" s="197">
        <f t="shared" si="0"/>
        <v>5914.6600000000026</v>
      </c>
      <c r="R7" s="197">
        <f t="shared" si="0"/>
        <v>4720.4600000000019</v>
      </c>
      <c r="S7" s="197">
        <f t="shared" si="0"/>
        <v>3272.0200000000004</v>
      </c>
      <c r="T7" s="197">
        <f t="shared" si="0"/>
        <v>2424.0000000000005</v>
      </c>
      <c r="U7" s="197">
        <f t="shared" si="0"/>
        <v>1736.4999999999998</v>
      </c>
      <c r="V7" s="197">
        <f t="shared" si="0"/>
        <v>824.89999999999986</v>
      </c>
      <c r="W7" s="197">
        <f t="shared" si="0"/>
        <v>802.89999999999986</v>
      </c>
      <c r="X7" s="197">
        <f t="shared" si="0"/>
        <v>802.89999999999986</v>
      </c>
      <c r="Y7" s="197">
        <f t="shared" si="0"/>
        <v>422.90000000000009</v>
      </c>
      <c r="Z7" s="197">
        <f t="shared" si="0"/>
        <v>422.90000000000009</v>
      </c>
      <c r="AC7" s="120" t="s">
        <v>294</v>
      </c>
    </row>
    <row r="8" spans="1:29" ht="14">
      <c r="A8" s="157"/>
      <c r="B8" s="184" t="s">
        <v>221</v>
      </c>
      <c r="C8" s="182"/>
      <c r="D8" s="167"/>
      <c r="E8" s="129"/>
      <c r="H8" s="120" t="s">
        <v>327</v>
      </c>
      <c r="I8" s="120" t="s">
        <v>335</v>
      </c>
      <c r="M8" s="120">
        <v>2010</v>
      </c>
      <c r="N8" s="120">
        <v>2015</v>
      </c>
      <c r="O8" s="120">
        <v>2020</v>
      </c>
      <c r="P8" s="120">
        <v>2025</v>
      </c>
      <c r="Q8" s="120">
        <v>2030</v>
      </c>
      <c r="R8" s="120">
        <v>2035</v>
      </c>
      <c r="S8" s="120">
        <v>2040</v>
      </c>
      <c r="T8" s="120">
        <v>2045</v>
      </c>
      <c r="U8" s="120">
        <v>2050</v>
      </c>
      <c r="V8" s="120">
        <v>2060</v>
      </c>
      <c r="W8" s="120">
        <v>2070</v>
      </c>
      <c r="X8" s="120">
        <v>2080</v>
      </c>
      <c r="Y8" s="120">
        <v>2090</v>
      </c>
      <c r="Z8" s="120">
        <v>2100</v>
      </c>
      <c r="AC8" s="120" t="s">
        <v>293</v>
      </c>
    </row>
    <row r="9" spans="1:29" ht="14">
      <c r="A9" s="157"/>
      <c r="B9" s="184" t="s">
        <v>299</v>
      </c>
      <c r="C9" s="168" t="s">
        <v>298</v>
      </c>
      <c r="D9" s="167">
        <v>2400</v>
      </c>
      <c r="E9" s="129" t="s">
        <v>739</v>
      </c>
      <c r="F9" s="120" t="str">
        <f>"DE"&amp;RIGHT(E9,1)</f>
        <v>DE1</v>
      </c>
      <c r="G9" s="120" t="str">
        <f>IF(J9&gt;0,"Power plants "&amp;J9&amp;" "&amp;H9&amp;" "&amp;E9,"")</f>
        <v>Power plants TPP 1981 -1990 DE1</v>
      </c>
      <c r="H9" s="120" t="str">
        <f>C9</f>
        <v>1981 -1990</v>
      </c>
      <c r="I9" s="120">
        <v>35</v>
      </c>
      <c r="J9" s="120" t="s">
        <v>331</v>
      </c>
      <c r="M9" s="197">
        <f>D9</f>
        <v>2400</v>
      </c>
      <c r="N9" s="197">
        <f>M9</f>
        <v>2400</v>
      </c>
      <c r="O9" s="197">
        <f>N9</f>
        <v>2400</v>
      </c>
      <c r="P9" s="120">
        <v>0</v>
      </c>
      <c r="Q9" s="120">
        <v>0</v>
      </c>
      <c r="AC9" s="120" t="s">
        <v>292</v>
      </c>
    </row>
    <row r="10" spans="1:29" ht="14">
      <c r="A10" s="157"/>
      <c r="B10" s="184" t="s">
        <v>297</v>
      </c>
      <c r="C10" s="168">
        <v>2013</v>
      </c>
      <c r="D10" s="167">
        <v>780</v>
      </c>
      <c r="E10" s="129" t="s">
        <v>739</v>
      </c>
      <c r="F10" s="120" t="str">
        <f t="shared" ref="F10:F73" si="1">"DE"&amp;RIGHT(E10,1)</f>
        <v>DE1</v>
      </c>
      <c r="G10" s="120" t="str">
        <f>IF(J10&gt;0,"Power plants "&amp;J10&amp;" "&amp;H10&amp;" "&amp;E10,"")</f>
        <v>Power plants Janub CCPP 2013 DE1</v>
      </c>
      <c r="H10" s="120">
        <f>C10</f>
        <v>2013</v>
      </c>
      <c r="I10" s="120">
        <v>30</v>
      </c>
      <c r="J10" s="120" t="str">
        <f>B10</f>
        <v>Janub CCPP</v>
      </c>
      <c r="L10" s="120" t="s">
        <v>318</v>
      </c>
      <c r="M10" s="120">
        <f>IF(($H10+$I10)&gt;M$8,IF($H10&lt;=M$8,$D10,0),0)</f>
        <v>0</v>
      </c>
      <c r="N10" s="120">
        <f t="shared" ref="N10:Z25" si="2">IF(($H10+$I10)&gt;N$8,IF($H10&lt;=N$8,$D10,0),0)</f>
        <v>780</v>
      </c>
      <c r="O10" s="120">
        <f t="shared" si="2"/>
        <v>780</v>
      </c>
      <c r="P10" s="120">
        <f t="shared" si="2"/>
        <v>780</v>
      </c>
      <c r="Q10" s="120">
        <f t="shared" si="2"/>
        <v>780</v>
      </c>
      <c r="R10" s="120">
        <f t="shared" si="2"/>
        <v>780</v>
      </c>
      <c r="S10" s="120">
        <f t="shared" si="2"/>
        <v>780</v>
      </c>
      <c r="T10" s="120">
        <f t="shared" si="2"/>
        <v>0</v>
      </c>
      <c r="U10" s="120">
        <f t="shared" si="2"/>
        <v>0</v>
      </c>
      <c r="V10" s="120">
        <f t="shared" si="2"/>
        <v>0</v>
      </c>
      <c r="W10" s="120">
        <f t="shared" si="2"/>
        <v>0</v>
      </c>
      <c r="X10" s="120">
        <f t="shared" si="2"/>
        <v>0</v>
      </c>
      <c r="Y10" s="120">
        <f t="shared" si="2"/>
        <v>0</v>
      </c>
      <c r="Z10" s="120">
        <f t="shared" si="2"/>
        <v>0</v>
      </c>
      <c r="AC10" s="120" t="s">
        <v>319</v>
      </c>
    </row>
    <row r="11" spans="1:29" ht="14">
      <c r="A11" s="157"/>
      <c r="B11" s="184" t="s">
        <v>296</v>
      </c>
      <c r="C11" s="168">
        <v>2009</v>
      </c>
      <c r="D11" s="167">
        <v>525.29999999999995</v>
      </c>
      <c r="E11" s="129" t="s">
        <v>739</v>
      </c>
      <c r="F11" s="120" t="str">
        <f t="shared" si="1"/>
        <v>DE1</v>
      </c>
      <c r="G11" s="120" t="str">
        <f t="shared" ref="G11:G73" si="3">IF(J11&gt;0,"Power plants "&amp;J11&amp;" "&amp;H11&amp;" "&amp;E11,"")</f>
        <v>Power plants Sumgait CCPP 2009 DE1</v>
      </c>
      <c r="H11" s="120">
        <f t="shared" ref="H11:H21" si="4">C11</f>
        <v>2009</v>
      </c>
      <c r="I11" s="120">
        <v>30</v>
      </c>
      <c r="J11" s="120" t="str">
        <f>B11</f>
        <v>Sumgait CCPP</v>
      </c>
      <c r="L11" s="120" t="s">
        <v>318</v>
      </c>
      <c r="M11" s="120">
        <f>IF(($H11+$I11)&gt;M$8,IF($H11&lt;=M$8,$D11,0),0)</f>
        <v>525.29999999999995</v>
      </c>
      <c r="N11" s="120">
        <f t="shared" si="2"/>
        <v>525.29999999999995</v>
      </c>
      <c r="O11" s="120">
        <f t="shared" si="2"/>
        <v>525.29999999999995</v>
      </c>
      <c r="P11" s="120">
        <f t="shared" si="2"/>
        <v>525.29999999999995</v>
      </c>
      <c r="Q11" s="120">
        <f t="shared" si="2"/>
        <v>525.29999999999995</v>
      </c>
      <c r="R11" s="120">
        <f t="shared" si="2"/>
        <v>525.29999999999995</v>
      </c>
      <c r="S11" s="120">
        <f t="shared" si="2"/>
        <v>0</v>
      </c>
      <c r="T11" s="120">
        <f t="shared" si="2"/>
        <v>0</v>
      </c>
      <c r="U11" s="120">
        <f t="shared" si="2"/>
        <v>0</v>
      </c>
      <c r="V11" s="120">
        <f t="shared" si="2"/>
        <v>0</v>
      </c>
      <c r="W11" s="120">
        <f t="shared" si="2"/>
        <v>0</v>
      </c>
      <c r="X11" s="120">
        <f t="shared" si="2"/>
        <v>0</v>
      </c>
      <c r="Y11" s="120">
        <f t="shared" si="2"/>
        <v>0</v>
      </c>
      <c r="Z11" s="120">
        <f t="shared" si="2"/>
        <v>0</v>
      </c>
      <c r="AC11" s="120" t="s">
        <v>285</v>
      </c>
    </row>
    <row r="12" spans="1:29" ht="14">
      <c r="A12" s="157"/>
      <c r="B12" s="184" t="s">
        <v>295</v>
      </c>
      <c r="C12" s="168">
        <v>2002</v>
      </c>
      <c r="D12" s="167">
        <v>400</v>
      </c>
      <c r="E12" s="129" t="s">
        <v>739</v>
      </c>
      <c r="F12" s="120" t="str">
        <f t="shared" si="1"/>
        <v>DE1</v>
      </c>
      <c r="G12" s="120" t="str">
        <f t="shared" si="3"/>
        <v>Power plants Shimal 1 CCPP 2002 DE1</v>
      </c>
      <c r="H12" s="120">
        <f t="shared" si="4"/>
        <v>2002</v>
      </c>
      <c r="I12" s="120">
        <v>30</v>
      </c>
      <c r="J12" s="120" t="str">
        <f>B12</f>
        <v>Shimal 1 CCPP</v>
      </c>
      <c r="L12" s="120" t="s">
        <v>322</v>
      </c>
      <c r="M12" s="120">
        <f t="shared" ref="M12:Z42" si="5">IF(($H12+$I12)&gt;M$8,IF($H12&lt;=M$8,$D12,0),0)</f>
        <v>400</v>
      </c>
      <c r="N12" s="120">
        <f t="shared" si="2"/>
        <v>400</v>
      </c>
      <c r="O12" s="120">
        <f t="shared" si="2"/>
        <v>400</v>
      </c>
      <c r="P12" s="120">
        <f t="shared" si="2"/>
        <v>400</v>
      </c>
      <c r="Q12" s="120">
        <f t="shared" si="2"/>
        <v>400</v>
      </c>
      <c r="R12" s="120">
        <f t="shared" si="2"/>
        <v>0</v>
      </c>
      <c r="S12" s="120">
        <f t="shared" si="2"/>
        <v>0</v>
      </c>
      <c r="T12" s="120">
        <f t="shared" si="2"/>
        <v>0</v>
      </c>
      <c r="U12" s="120">
        <f t="shared" si="2"/>
        <v>0</v>
      </c>
      <c r="V12" s="120">
        <f t="shared" si="2"/>
        <v>0</v>
      </c>
      <c r="W12" s="120">
        <f t="shared" si="2"/>
        <v>0</v>
      </c>
      <c r="X12" s="120">
        <f t="shared" si="2"/>
        <v>0</v>
      </c>
      <c r="Y12" s="120">
        <f t="shared" si="2"/>
        <v>0</v>
      </c>
      <c r="Z12" s="120">
        <f t="shared" si="2"/>
        <v>0</v>
      </c>
      <c r="AC12" s="120" t="s">
        <v>284</v>
      </c>
    </row>
    <row r="13" spans="1:29" ht="14">
      <c r="A13" s="157"/>
      <c r="B13" s="184" t="s">
        <v>294</v>
      </c>
      <c r="C13" s="168">
        <v>2019</v>
      </c>
      <c r="D13" s="167">
        <v>409</v>
      </c>
      <c r="E13" s="129" t="s">
        <v>739</v>
      </c>
      <c r="F13" s="120" t="str">
        <f t="shared" si="1"/>
        <v>DE1</v>
      </c>
      <c r="G13" s="120" t="str">
        <f t="shared" si="3"/>
        <v>Power plants Shimal 2  CCPP 2019 DE1</v>
      </c>
      <c r="H13" s="120">
        <f t="shared" si="4"/>
        <v>2019</v>
      </c>
      <c r="I13" s="120">
        <v>30</v>
      </c>
      <c r="J13" s="120" t="str">
        <f>B13</f>
        <v>Shimal 2  CCPP</v>
      </c>
      <c r="L13" s="120" t="s">
        <v>322</v>
      </c>
      <c r="M13" s="120">
        <f t="shared" si="5"/>
        <v>0</v>
      </c>
      <c r="N13" s="120">
        <f t="shared" si="2"/>
        <v>0</v>
      </c>
      <c r="O13" s="120">
        <f t="shared" si="2"/>
        <v>409</v>
      </c>
      <c r="P13" s="120">
        <f t="shared" si="2"/>
        <v>409</v>
      </c>
      <c r="Q13" s="120">
        <f t="shared" si="2"/>
        <v>409</v>
      </c>
      <c r="R13" s="120">
        <f t="shared" si="2"/>
        <v>409</v>
      </c>
      <c r="S13" s="120">
        <f t="shared" si="2"/>
        <v>409</v>
      </c>
      <c r="T13" s="120">
        <f t="shared" si="2"/>
        <v>409</v>
      </c>
      <c r="U13" s="120">
        <f t="shared" si="2"/>
        <v>0</v>
      </c>
      <c r="V13" s="120">
        <f t="shared" si="2"/>
        <v>0</v>
      </c>
      <c r="W13" s="120">
        <f t="shared" si="2"/>
        <v>0</v>
      </c>
      <c r="X13" s="120">
        <f t="shared" si="2"/>
        <v>0</v>
      </c>
      <c r="Y13" s="120">
        <f t="shared" si="2"/>
        <v>0</v>
      </c>
      <c r="Z13" s="120">
        <f t="shared" si="2"/>
        <v>0</v>
      </c>
      <c r="AC13" s="120" t="s">
        <v>283</v>
      </c>
    </row>
    <row r="14" spans="1:29" ht="14">
      <c r="A14" s="157"/>
      <c r="B14" s="184" t="s">
        <v>293</v>
      </c>
      <c r="C14" s="168">
        <v>2001</v>
      </c>
      <c r="D14" s="167">
        <v>107</v>
      </c>
      <c r="E14" s="129" t="s">
        <v>739</v>
      </c>
      <c r="F14" s="120" t="str">
        <f t="shared" si="1"/>
        <v>DE1</v>
      </c>
      <c r="G14" s="120" t="str">
        <f t="shared" si="3"/>
        <v>Power plants Baku CHP 2001 DE1</v>
      </c>
      <c r="H14" s="120">
        <f t="shared" si="4"/>
        <v>2001</v>
      </c>
      <c r="I14" s="120">
        <v>30</v>
      </c>
      <c r="J14" s="120" t="s">
        <v>293</v>
      </c>
      <c r="L14" s="120" t="s">
        <v>318</v>
      </c>
      <c r="M14" s="120">
        <f t="shared" si="5"/>
        <v>107</v>
      </c>
      <c r="N14" s="120">
        <f t="shared" si="2"/>
        <v>107</v>
      </c>
      <c r="O14" s="120">
        <f t="shared" si="2"/>
        <v>107</v>
      </c>
      <c r="P14" s="120">
        <f t="shared" si="2"/>
        <v>107</v>
      </c>
      <c r="Q14" s="120">
        <f t="shared" si="2"/>
        <v>107</v>
      </c>
      <c r="R14" s="120">
        <f t="shared" si="2"/>
        <v>0</v>
      </c>
      <c r="S14" s="120">
        <f t="shared" si="2"/>
        <v>0</v>
      </c>
      <c r="T14" s="120">
        <f t="shared" si="2"/>
        <v>0</v>
      </c>
      <c r="U14" s="120">
        <f t="shared" si="2"/>
        <v>0</v>
      </c>
      <c r="V14" s="120">
        <f t="shared" si="2"/>
        <v>0</v>
      </c>
      <c r="W14" s="120">
        <f t="shared" si="2"/>
        <v>0</v>
      </c>
      <c r="X14" s="120">
        <f t="shared" si="2"/>
        <v>0</v>
      </c>
      <c r="Y14" s="120">
        <f t="shared" si="2"/>
        <v>0</v>
      </c>
      <c r="Z14" s="120">
        <f t="shared" si="2"/>
        <v>0</v>
      </c>
      <c r="AC14" s="120" t="s">
        <v>325</v>
      </c>
    </row>
    <row r="15" spans="1:29" ht="14">
      <c r="A15" s="157"/>
      <c r="B15" s="184" t="s">
        <v>292</v>
      </c>
      <c r="C15" s="168">
        <v>2007</v>
      </c>
      <c r="D15" s="167">
        <v>104.4</v>
      </c>
      <c r="E15" s="129" t="s">
        <v>739</v>
      </c>
      <c r="F15" s="120" t="str">
        <f t="shared" si="1"/>
        <v>DE1</v>
      </c>
      <c r="G15" s="120" t="str">
        <f t="shared" si="3"/>
        <v>Power plants Baku TPP 2007 DE1</v>
      </c>
      <c r="H15" s="120">
        <f t="shared" si="4"/>
        <v>2007</v>
      </c>
      <c r="I15" s="120">
        <v>30</v>
      </c>
      <c r="J15" s="120" t="s">
        <v>583</v>
      </c>
      <c r="L15" s="120" t="s">
        <v>318</v>
      </c>
      <c r="M15" s="120">
        <f t="shared" si="5"/>
        <v>104.4</v>
      </c>
      <c r="N15" s="120">
        <f t="shared" si="2"/>
        <v>104.4</v>
      </c>
      <c r="O15" s="120">
        <f t="shared" si="2"/>
        <v>104.4</v>
      </c>
      <c r="P15" s="120">
        <f t="shared" si="2"/>
        <v>104.4</v>
      </c>
      <c r="Q15" s="120">
        <f t="shared" si="2"/>
        <v>104.4</v>
      </c>
      <c r="R15" s="120">
        <f t="shared" si="2"/>
        <v>104.4</v>
      </c>
      <c r="S15" s="120">
        <f t="shared" si="2"/>
        <v>0</v>
      </c>
      <c r="T15" s="120">
        <f t="shared" si="2"/>
        <v>0</v>
      </c>
      <c r="U15" s="120">
        <f t="shared" si="2"/>
        <v>0</v>
      </c>
      <c r="V15" s="120">
        <f t="shared" si="2"/>
        <v>0</v>
      </c>
      <c r="W15" s="120">
        <f t="shared" si="2"/>
        <v>0</v>
      </c>
      <c r="X15" s="120">
        <f t="shared" si="2"/>
        <v>0</v>
      </c>
      <c r="Y15" s="120">
        <f t="shared" si="2"/>
        <v>0</v>
      </c>
      <c r="Z15" s="120">
        <f t="shared" si="2"/>
        <v>0</v>
      </c>
      <c r="AC15" s="120" t="s">
        <v>149</v>
      </c>
    </row>
    <row r="16" spans="1:29" ht="14">
      <c r="A16" s="157"/>
      <c r="B16" s="184" t="s">
        <v>291</v>
      </c>
      <c r="C16" s="168">
        <v>2008</v>
      </c>
      <c r="D16" s="167">
        <v>299.3</v>
      </c>
      <c r="E16" s="129" t="s">
        <v>739</v>
      </c>
      <c r="F16" s="120" t="str">
        <f t="shared" si="1"/>
        <v>DE1</v>
      </c>
      <c r="G16" s="120" t="str">
        <f t="shared" si="3"/>
        <v>Power plants Baku TPP 2008 DE1</v>
      </c>
      <c r="H16" s="120">
        <f t="shared" si="4"/>
        <v>2008</v>
      </c>
      <c r="I16" s="120">
        <v>30</v>
      </c>
      <c r="J16" s="120" t="s">
        <v>583</v>
      </c>
      <c r="L16" s="120" t="s">
        <v>318</v>
      </c>
      <c r="M16" s="120">
        <f t="shared" si="5"/>
        <v>299.3</v>
      </c>
      <c r="N16" s="120">
        <f t="shared" si="2"/>
        <v>299.3</v>
      </c>
      <c r="O16" s="120">
        <f t="shared" si="2"/>
        <v>299.3</v>
      </c>
      <c r="P16" s="120">
        <f t="shared" si="2"/>
        <v>299.3</v>
      </c>
      <c r="Q16" s="120">
        <f t="shared" si="2"/>
        <v>299.3</v>
      </c>
      <c r="R16" s="120">
        <f t="shared" si="2"/>
        <v>299.3</v>
      </c>
      <c r="S16" s="120">
        <f t="shared" si="2"/>
        <v>0</v>
      </c>
      <c r="T16" s="120">
        <f t="shared" si="2"/>
        <v>0</v>
      </c>
      <c r="U16" s="120">
        <f t="shared" si="2"/>
        <v>0</v>
      </c>
      <c r="V16" s="120">
        <f t="shared" si="2"/>
        <v>0</v>
      </c>
      <c r="W16" s="120">
        <f t="shared" si="2"/>
        <v>0</v>
      </c>
      <c r="X16" s="120">
        <f t="shared" si="2"/>
        <v>0</v>
      </c>
      <c r="Y16" s="120">
        <f t="shared" si="2"/>
        <v>0</v>
      </c>
      <c r="Z16" s="120">
        <f t="shared" si="2"/>
        <v>0</v>
      </c>
      <c r="AC16" s="120" t="s">
        <v>331</v>
      </c>
    </row>
    <row r="17" spans="1:29" ht="14">
      <c r="A17" s="157"/>
      <c r="B17" s="184" t="s">
        <v>290</v>
      </c>
      <c r="C17" s="168">
        <v>2006</v>
      </c>
      <c r="D17" s="167">
        <v>87</v>
      </c>
      <c r="E17" s="129" t="s">
        <v>739</v>
      </c>
      <c r="F17" s="120" t="str">
        <f t="shared" si="1"/>
        <v>DE1</v>
      </c>
      <c r="G17" s="120" t="str">
        <f t="shared" si="3"/>
        <v>Power plants Other TPP 2006 DE1</v>
      </c>
      <c r="H17" s="120">
        <f t="shared" si="4"/>
        <v>2006</v>
      </c>
      <c r="I17" s="120">
        <v>30</v>
      </c>
      <c r="J17" s="120" t="s">
        <v>584</v>
      </c>
      <c r="L17" s="120" t="s">
        <v>321</v>
      </c>
      <c r="M17" s="120">
        <f t="shared" si="5"/>
        <v>87</v>
      </c>
      <c r="N17" s="120">
        <f t="shared" si="2"/>
        <v>87</v>
      </c>
      <c r="O17" s="120">
        <f t="shared" si="2"/>
        <v>87</v>
      </c>
      <c r="P17" s="120">
        <f t="shared" si="2"/>
        <v>87</v>
      </c>
      <c r="Q17" s="120">
        <f t="shared" si="2"/>
        <v>87</v>
      </c>
      <c r="R17" s="120">
        <f t="shared" si="2"/>
        <v>87</v>
      </c>
      <c r="S17" s="120">
        <f t="shared" si="2"/>
        <v>0</v>
      </c>
      <c r="T17" s="120">
        <f t="shared" si="2"/>
        <v>0</v>
      </c>
      <c r="U17" s="120">
        <f t="shared" si="2"/>
        <v>0</v>
      </c>
      <c r="V17" s="120">
        <f t="shared" si="2"/>
        <v>0</v>
      </c>
      <c r="W17" s="120">
        <f t="shared" si="2"/>
        <v>0</v>
      </c>
      <c r="X17" s="120">
        <f t="shared" si="2"/>
        <v>0</v>
      </c>
      <c r="Y17" s="120">
        <f t="shared" si="2"/>
        <v>0</v>
      </c>
      <c r="Z17" s="120">
        <f t="shared" si="2"/>
        <v>0</v>
      </c>
      <c r="AC17" s="120" t="s">
        <v>332</v>
      </c>
    </row>
    <row r="18" spans="1:29" ht="14">
      <c r="A18" s="157"/>
      <c r="B18" s="184" t="s">
        <v>289</v>
      </c>
      <c r="C18" s="168">
        <v>2006</v>
      </c>
      <c r="D18" s="167">
        <v>87</v>
      </c>
      <c r="E18" s="129" t="s">
        <v>739</v>
      </c>
      <c r="F18" s="120" t="str">
        <f t="shared" si="1"/>
        <v>DE1</v>
      </c>
      <c r="G18" s="120" t="str">
        <f t="shared" si="3"/>
        <v>Power plants Other TPP 2006 DE1</v>
      </c>
      <c r="H18" s="120">
        <f t="shared" si="4"/>
        <v>2006</v>
      </c>
      <c r="I18" s="120">
        <v>30</v>
      </c>
      <c r="J18" s="120" t="s">
        <v>584</v>
      </c>
      <c r="L18" s="120" t="s">
        <v>320</v>
      </c>
      <c r="M18" s="120">
        <f t="shared" si="5"/>
        <v>87</v>
      </c>
      <c r="N18" s="120">
        <f t="shared" si="2"/>
        <v>87</v>
      </c>
      <c r="O18" s="120">
        <f t="shared" si="2"/>
        <v>87</v>
      </c>
      <c r="P18" s="120">
        <f t="shared" si="2"/>
        <v>87</v>
      </c>
      <c r="Q18" s="120">
        <f t="shared" si="2"/>
        <v>87</v>
      </c>
      <c r="R18" s="120">
        <f t="shared" si="2"/>
        <v>87</v>
      </c>
      <c r="S18" s="120">
        <f t="shared" si="2"/>
        <v>0</v>
      </c>
      <c r="T18" s="120">
        <f t="shared" si="2"/>
        <v>0</v>
      </c>
      <c r="U18" s="120">
        <f t="shared" si="2"/>
        <v>0</v>
      </c>
      <c r="V18" s="120">
        <f t="shared" si="2"/>
        <v>0</v>
      </c>
      <c r="W18" s="120">
        <f t="shared" si="2"/>
        <v>0</v>
      </c>
      <c r="X18" s="120">
        <f t="shared" si="2"/>
        <v>0</v>
      </c>
      <c r="Y18" s="120">
        <f t="shared" si="2"/>
        <v>0</v>
      </c>
      <c r="Z18" s="120">
        <f t="shared" si="2"/>
        <v>0</v>
      </c>
      <c r="AC18" s="120" t="s">
        <v>257</v>
      </c>
    </row>
    <row r="19" spans="1:29" ht="14">
      <c r="A19" s="157"/>
      <c r="B19" s="184" t="s">
        <v>288</v>
      </c>
      <c r="C19" s="168">
        <v>2006</v>
      </c>
      <c r="D19" s="167">
        <v>87</v>
      </c>
      <c r="E19" s="129" t="s">
        <v>739</v>
      </c>
      <c r="F19" s="120" t="str">
        <f t="shared" si="1"/>
        <v>DE1</v>
      </c>
      <c r="G19" s="120" t="str">
        <f t="shared" si="3"/>
        <v>Power plants Other TPP 2006 DE1</v>
      </c>
      <c r="H19" s="120">
        <f t="shared" si="4"/>
        <v>2006</v>
      </c>
      <c r="I19" s="120">
        <v>30</v>
      </c>
      <c r="J19" s="120" t="s">
        <v>584</v>
      </c>
      <c r="L19" s="120" t="s">
        <v>322</v>
      </c>
      <c r="M19" s="120">
        <f t="shared" si="5"/>
        <v>87</v>
      </c>
      <c r="N19" s="120">
        <f t="shared" si="2"/>
        <v>87</v>
      </c>
      <c r="O19" s="120">
        <f t="shared" si="2"/>
        <v>87</v>
      </c>
      <c r="P19" s="120">
        <f t="shared" si="2"/>
        <v>87</v>
      </c>
      <c r="Q19" s="120">
        <f t="shared" si="2"/>
        <v>87</v>
      </c>
      <c r="R19" s="120">
        <f t="shared" si="2"/>
        <v>87</v>
      </c>
      <c r="S19" s="120">
        <f t="shared" si="2"/>
        <v>0</v>
      </c>
      <c r="T19" s="120">
        <f t="shared" si="2"/>
        <v>0</v>
      </c>
      <c r="U19" s="120">
        <f t="shared" si="2"/>
        <v>0</v>
      </c>
      <c r="V19" s="120">
        <f t="shared" si="2"/>
        <v>0</v>
      </c>
      <c r="W19" s="120">
        <f t="shared" si="2"/>
        <v>0</v>
      </c>
      <c r="X19" s="120">
        <f t="shared" si="2"/>
        <v>0</v>
      </c>
      <c r="Y19" s="120">
        <f t="shared" si="2"/>
        <v>0</v>
      </c>
      <c r="Z19" s="120">
        <f t="shared" si="2"/>
        <v>0</v>
      </c>
      <c r="AC19" s="120" t="s">
        <v>256</v>
      </c>
    </row>
    <row r="20" spans="1:29" ht="14">
      <c r="A20" s="157"/>
      <c r="B20" s="184" t="s">
        <v>287</v>
      </c>
      <c r="C20" s="168">
        <v>2009</v>
      </c>
      <c r="D20" s="167">
        <v>104.4</v>
      </c>
      <c r="E20" s="129" t="s">
        <v>739</v>
      </c>
      <c r="F20" s="120" t="str">
        <f t="shared" si="1"/>
        <v>DE1</v>
      </c>
      <c r="G20" s="120" t="str">
        <f t="shared" si="3"/>
        <v>Power plants Other TPP 2009 DE1</v>
      </c>
      <c r="H20" s="120">
        <f t="shared" si="4"/>
        <v>2009</v>
      </c>
      <c r="I20" s="120">
        <v>30</v>
      </c>
      <c r="J20" s="120" t="s">
        <v>584</v>
      </c>
      <c r="L20" s="120" t="s">
        <v>322</v>
      </c>
      <c r="M20" s="120">
        <f t="shared" si="5"/>
        <v>104.4</v>
      </c>
      <c r="N20" s="120">
        <f t="shared" si="2"/>
        <v>104.4</v>
      </c>
      <c r="O20" s="120">
        <f t="shared" si="2"/>
        <v>104.4</v>
      </c>
      <c r="P20" s="120">
        <f t="shared" si="2"/>
        <v>104.4</v>
      </c>
      <c r="Q20" s="120">
        <f t="shared" si="2"/>
        <v>104.4</v>
      </c>
      <c r="R20" s="120">
        <f t="shared" si="2"/>
        <v>104.4</v>
      </c>
      <c r="S20" s="120">
        <f t="shared" si="2"/>
        <v>0</v>
      </c>
      <c r="T20" s="120">
        <f t="shared" si="2"/>
        <v>0</v>
      </c>
      <c r="U20" s="120">
        <f t="shared" si="2"/>
        <v>0</v>
      </c>
      <c r="V20" s="120">
        <f t="shared" si="2"/>
        <v>0</v>
      </c>
      <c r="W20" s="120">
        <f t="shared" si="2"/>
        <v>0</v>
      </c>
      <c r="X20" s="120">
        <f t="shared" si="2"/>
        <v>0</v>
      </c>
      <c r="Y20" s="120">
        <f t="shared" si="2"/>
        <v>0</v>
      </c>
      <c r="Z20" s="120">
        <f t="shared" si="2"/>
        <v>0</v>
      </c>
      <c r="AC20" s="120" t="s">
        <v>255</v>
      </c>
    </row>
    <row r="21" spans="1:29" ht="14">
      <c r="A21" s="157"/>
      <c r="B21" s="184" t="s">
        <v>286</v>
      </c>
      <c r="C21" s="168">
        <v>2018</v>
      </c>
      <c r="D21" s="167">
        <v>16.5</v>
      </c>
      <c r="E21" s="129" t="s">
        <v>739</v>
      </c>
      <c r="F21" s="120" t="str">
        <f t="shared" si="1"/>
        <v>DE1</v>
      </c>
      <c r="G21" s="120" t="str">
        <f t="shared" si="3"/>
        <v>Power plants Other TPP 2018 DE1</v>
      </c>
      <c r="H21" s="120">
        <f t="shared" si="4"/>
        <v>2018</v>
      </c>
      <c r="I21" s="120">
        <v>30</v>
      </c>
      <c r="J21" s="120" t="s">
        <v>584</v>
      </c>
      <c r="L21" s="120" t="s">
        <v>321</v>
      </c>
      <c r="M21" s="120">
        <f t="shared" si="5"/>
        <v>0</v>
      </c>
      <c r="N21" s="120">
        <f t="shared" si="2"/>
        <v>0</v>
      </c>
      <c r="O21" s="120">
        <f t="shared" si="2"/>
        <v>16.5</v>
      </c>
      <c r="P21" s="120">
        <f t="shared" si="2"/>
        <v>16.5</v>
      </c>
      <c r="Q21" s="120">
        <f t="shared" si="2"/>
        <v>16.5</v>
      </c>
      <c r="R21" s="120">
        <f t="shared" si="2"/>
        <v>16.5</v>
      </c>
      <c r="S21" s="120">
        <f t="shared" si="2"/>
        <v>16.5</v>
      </c>
      <c r="T21" s="120">
        <f t="shared" si="2"/>
        <v>16.5</v>
      </c>
      <c r="U21" s="120">
        <f t="shared" si="2"/>
        <v>0</v>
      </c>
      <c r="V21" s="120">
        <f t="shared" si="2"/>
        <v>0</v>
      </c>
      <c r="W21" s="120">
        <f t="shared" si="2"/>
        <v>0</v>
      </c>
      <c r="X21" s="120">
        <f t="shared" si="2"/>
        <v>0</v>
      </c>
      <c r="Y21" s="120">
        <f t="shared" si="2"/>
        <v>0</v>
      </c>
      <c r="Z21" s="120">
        <f t="shared" si="2"/>
        <v>0</v>
      </c>
      <c r="AC21" s="120" t="s">
        <v>333</v>
      </c>
    </row>
    <row r="22" spans="1:29">
      <c r="A22" s="157"/>
      <c r="B22" s="169"/>
      <c r="C22" s="168"/>
      <c r="D22" s="167"/>
      <c r="E22" s="129"/>
      <c r="F22" s="120" t="str">
        <f t="shared" si="1"/>
        <v>DE</v>
      </c>
      <c r="G22" s="120" t="str">
        <f t="shared" si="3"/>
        <v/>
      </c>
      <c r="M22" s="120">
        <f t="shared" si="5"/>
        <v>0</v>
      </c>
      <c r="N22" s="120">
        <f t="shared" si="2"/>
        <v>0</v>
      </c>
      <c r="O22" s="120">
        <f t="shared" si="2"/>
        <v>0</v>
      </c>
      <c r="P22" s="120">
        <f t="shared" si="2"/>
        <v>0</v>
      </c>
      <c r="Q22" s="120">
        <f t="shared" si="2"/>
        <v>0</v>
      </c>
      <c r="R22" s="120">
        <f t="shared" si="2"/>
        <v>0</v>
      </c>
      <c r="S22" s="120">
        <f t="shared" si="2"/>
        <v>0</v>
      </c>
      <c r="T22" s="120">
        <f t="shared" si="2"/>
        <v>0</v>
      </c>
      <c r="U22" s="120">
        <f t="shared" si="2"/>
        <v>0</v>
      </c>
      <c r="V22" s="120">
        <f t="shared" si="2"/>
        <v>0</v>
      </c>
      <c r="W22" s="120">
        <f t="shared" si="2"/>
        <v>0</v>
      </c>
      <c r="X22" s="120">
        <f t="shared" si="2"/>
        <v>0</v>
      </c>
      <c r="Y22" s="120">
        <f t="shared" si="2"/>
        <v>0</v>
      </c>
      <c r="Z22" s="120">
        <f t="shared" si="2"/>
        <v>0</v>
      </c>
      <c r="AC22" s="120" t="s">
        <v>246</v>
      </c>
    </row>
    <row r="23" spans="1:29" ht="14">
      <c r="A23" s="157"/>
      <c r="B23" s="183" t="s">
        <v>222</v>
      </c>
      <c r="C23" s="182"/>
      <c r="D23" s="167">
        <v>1055</v>
      </c>
      <c r="E23" s="129"/>
      <c r="F23" s="120" t="str">
        <f t="shared" si="1"/>
        <v>DE</v>
      </c>
      <c r="G23" s="120" t="str">
        <f t="shared" si="3"/>
        <v/>
      </c>
      <c r="M23" s="120">
        <f t="shared" si="5"/>
        <v>0</v>
      </c>
      <c r="N23" s="120">
        <f t="shared" si="2"/>
        <v>0</v>
      </c>
      <c r="O23" s="120">
        <f t="shared" si="2"/>
        <v>0</v>
      </c>
      <c r="P23" s="120">
        <f t="shared" si="2"/>
        <v>0</v>
      </c>
      <c r="Q23" s="120">
        <f t="shared" si="2"/>
        <v>0</v>
      </c>
      <c r="R23" s="120">
        <f t="shared" si="2"/>
        <v>0</v>
      </c>
      <c r="S23" s="120">
        <f t="shared" si="2"/>
        <v>0</v>
      </c>
      <c r="T23" s="120">
        <f t="shared" si="2"/>
        <v>0</v>
      </c>
      <c r="U23" s="120">
        <f t="shared" si="2"/>
        <v>0</v>
      </c>
      <c r="V23" s="120">
        <f t="shared" si="2"/>
        <v>0</v>
      </c>
      <c r="W23" s="120">
        <f t="shared" si="2"/>
        <v>0</v>
      </c>
      <c r="X23" s="120">
        <f t="shared" si="2"/>
        <v>0</v>
      </c>
      <c r="Y23" s="120">
        <f t="shared" si="2"/>
        <v>0</v>
      </c>
      <c r="Z23" s="120">
        <f t="shared" si="2"/>
        <v>0</v>
      </c>
      <c r="AC23" s="120" t="s">
        <v>334</v>
      </c>
    </row>
    <row r="24" spans="1:29" ht="14">
      <c r="A24" s="157"/>
      <c r="B24" s="169" t="s">
        <v>591</v>
      </c>
      <c r="C24" s="168">
        <v>1955</v>
      </c>
      <c r="D24" s="167">
        <v>424.6</v>
      </c>
      <c r="E24" s="129" t="s">
        <v>739</v>
      </c>
      <c r="F24" s="120" t="str">
        <f t="shared" si="1"/>
        <v>DE1</v>
      </c>
      <c r="G24" s="120" t="str">
        <f t="shared" si="3"/>
        <v>Power plants Mingachevir HPP 1955 DE1</v>
      </c>
      <c r="H24" s="120">
        <f>C24</f>
        <v>1955</v>
      </c>
      <c r="I24" s="120">
        <v>100</v>
      </c>
      <c r="J24" s="120" t="str">
        <f>B24</f>
        <v>Mingachevir HPP</v>
      </c>
      <c r="L24" s="120" t="s">
        <v>324</v>
      </c>
      <c r="M24" s="120">
        <f t="shared" si="5"/>
        <v>424.6</v>
      </c>
      <c r="N24" s="120">
        <f t="shared" si="2"/>
        <v>424.6</v>
      </c>
      <c r="O24" s="120">
        <f t="shared" si="2"/>
        <v>424.6</v>
      </c>
      <c r="P24" s="120">
        <f t="shared" si="2"/>
        <v>424.6</v>
      </c>
      <c r="Q24" s="120">
        <f t="shared" si="2"/>
        <v>424.6</v>
      </c>
      <c r="R24" s="120">
        <f t="shared" si="2"/>
        <v>424.6</v>
      </c>
      <c r="S24" s="120">
        <f t="shared" si="2"/>
        <v>424.6</v>
      </c>
      <c r="T24" s="120">
        <f t="shared" si="2"/>
        <v>424.6</v>
      </c>
      <c r="U24" s="120">
        <f t="shared" si="2"/>
        <v>424.6</v>
      </c>
      <c r="V24" s="120">
        <f t="shared" si="2"/>
        <v>0</v>
      </c>
      <c r="W24" s="120">
        <f t="shared" si="2"/>
        <v>0</v>
      </c>
      <c r="X24" s="120">
        <f t="shared" si="2"/>
        <v>0</v>
      </c>
      <c r="Y24" s="120">
        <f t="shared" si="2"/>
        <v>0</v>
      </c>
      <c r="Z24" s="120">
        <f t="shared" si="2"/>
        <v>0</v>
      </c>
      <c r="AC24"/>
    </row>
    <row r="25" spans="1:29" ht="14">
      <c r="A25" s="157"/>
      <c r="B25" s="169" t="s">
        <v>592</v>
      </c>
      <c r="C25" s="168">
        <v>1983</v>
      </c>
      <c r="D25" s="167">
        <v>380</v>
      </c>
      <c r="E25" s="129" t="s">
        <v>739</v>
      </c>
      <c r="F25" s="120" t="str">
        <f t="shared" si="1"/>
        <v>DE1</v>
      </c>
      <c r="G25" s="120" t="str">
        <f t="shared" si="3"/>
        <v>Power plants Shamkir  HPP 1983 DE1</v>
      </c>
      <c r="H25" s="120">
        <f t="shared" ref="H25:H35" si="6">C25</f>
        <v>1983</v>
      </c>
      <c r="I25" s="120">
        <v>100</v>
      </c>
      <c r="J25" s="120" t="str">
        <f>B25</f>
        <v>Shamkir  HPP</v>
      </c>
      <c r="L25" s="120" t="s">
        <v>317</v>
      </c>
      <c r="M25" s="120">
        <f t="shared" si="5"/>
        <v>380</v>
      </c>
      <c r="N25" s="120">
        <f t="shared" si="2"/>
        <v>380</v>
      </c>
      <c r="O25" s="120">
        <f t="shared" si="2"/>
        <v>380</v>
      </c>
      <c r="P25" s="120">
        <f t="shared" si="2"/>
        <v>380</v>
      </c>
      <c r="Q25" s="120">
        <f t="shared" si="2"/>
        <v>380</v>
      </c>
      <c r="R25" s="120">
        <f t="shared" si="2"/>
        <v>380</v>
      </c>
      <c r="S25" s="120">
        <f t="shared" si="2"/>
        <v>380</v>
      </c>
      <c r="T25" s="120">
        <f t="shared" si="2"/>
        <v>380</v>
      </c>
      <c r="U25" s="120">
        <f t="shared" si="2"/>
        <v>380</v>
      </c>
      <c r="V25" s="120">
        <f t="shared" si="2"/>
        <v>380</v>
      </c>
      <c r="W25" s="120">
        <f t="shared" si="2"/>
        <v>380</v>
      </c>
      <c r="X25" s="120">
        <f t="shared" si="2"/>
        <v>380</v>
      </c>
      <c r="Y25" s="120">
        <f t="shared" si="2"/>
        <v>0</v>
      </c>
      <c r="Z25" s="120">
        <f t="shared" si="2"/>
        <v>0</v>
      </c>
      <c r="AC25"/>
    </row>
    <row r="26" spans="1:29" ht="14">
      <c r="A26" s="157"/>
      <c r="B26" s="169" t="s">
        <v>283</v>
      </c>
      <c r="C26" s="168">
        <v>2003</v>
      </c>
      <c r="D26" s="167">
        <v>150</v>
      </c>
      <c r="E26" s="129" t="s">
        <v>739</v>
      </c>
      <c r="F26" s="120" t="str">
        <f t="shared" si="1"/>
        <v>DE1</v>
      </c>
      <c r="G26" s="120" t="str">
        <f t="shared" si="3"/>
        <v>Power plants Yenikend HPP 2003 DE1</v>
      </c>
      <c r="H26" s="120">
        <f t="shared" si="6"/>
        <v>2003</v>
      </c>
      <c r="I26" s="120">
        <v>100</v>
      </c>
      <c r="J26" s="120" t="str">
        <f>B26</f>
        <v>Yenikend HPP</v>
      </c>
      <c r="L26" s="120" t="s">
        <v>317</v>
      </c>
      <c r="M26" s="120">
        <f t="shared" si="5"/>
        <v>150</v>
      </c>
      <c r="N26" s="120">
        <f t="shared" si="5"/>
        <v>150</v>
      </c>
      <c r="O26" s="120">
        <f t="shared" si="5"/>
        <v>150</v>
      </c>
      <c r="P26" s="120">
        <f t="shared" si="5"/>
        <v>150</v>
      </c>
      <c r="Q26" s="120">
        <f t="shared" si="5"/>
        <v>150</v>
      </c>
      <c r="R26" s="120">
        <f t="shared" si="5"/>
        <v>150</v>
      </c>
      <c r="S26" s="120">
        <f t="shared" si="5"/>
        <v>150</v>
      </c>
      <c r="T26" s="120">
        <f t="shared" si="5"/>
        <v>150</v>
      </c>
      <c r="U26" s="120">
        <f t="shared" si="5"/>
        <v>150</v>
      </c>
      <c r="V26" s="120">
        <f t="shared" si="5"/>
        <v>150</v>
      </c>
      <c r="W26" s="120">
        <f t="shared" si="5"/>
        <v>150</v>
      </c>
      <c r="X26" s="120">
        <f t="shared" si="5"/>
        <v>150</v>
      </c>
      <c r="Y26" s="120">
        <f t="shared" si="5"/>
        <v>150</v>
      </c>
      <c r="Z26" s="120">
        <f t="shared" si="5"/>
        <v>150</v>
      </c>
      <c r="AC26"/>
    </row>
    <row r="27" spans="1:29" ht="14">
      <c r="A27" s="157"/>
      <c r="B27" s="169" t="s">
        <v>282</v>
      </c>
      <c r="C27" s="168">
        <v>2012</v>
      </c>
      <c r="D27" s="167">
        <v>25</v>
      </c>
      <c r="E27" s="129" t="s">
        <v>739</v>
      </c>
      <c r="F27" s="120" t="str">
        <f t="shared" si="1"/>
        <v>DE1</v>
      </c>
      <c r="G27" s="120" t="str">
        <f t="shared" si="3"/>
        <v>Power plants Other HPP 2012 DE1</v>
      </c>
      <c r="H27" s="120">
        <f t="shared" si="6"/>
        <v>2012</v>
      </c>
      <c r="I27" s="120">
        <v>100</v>
      </c>
      <c r="J27" s="120" t="s">
        <v>325</v>
      </c>
      <c r="L27" s="120" t="s">
        <v>321</v>
      </c>
      <c r="M27" s="120">
        <f t="shared" si="5"/>
        <v>0</v>
      </c>
      <c r="N27" s="120">
        <f t="shared" si="5"/>
        <v>25</v>
      </c>
      <c r="O27" s="120">
        <f t="shared" si="5"/>
        <v>25</v>
      </c>
      <c r="P27" s="120">
        <f t="shared" si="5"/>
        <v>25</v>
      </c>
      <c r="Q27" s="120">
        <f t="shared" si="5"/>
        <v>25</v>
      </c>
      <c r="R27" s="120">
        <f t="shared" si="5"/>
        <v>25</v>
      </c>
      <c r="S27" s="120">
        <f t="shared" si="5"/>
        <v>25</v>
      </c>
      <c r="T27" s="120">
        <f t="shared" si="5"/>
        <v>25</v>
      </c>
      <c r="U27" s="120">
        <f t="shared" si="5"/>
        <v>25</v>
      </c>
      <c r="V27" s="120">
        <f t="shared" si="5"/>
        <v>25</v>
      </c>
      <c r="W27" s="120">
        <f t="shared" si="5"/>
        <v>25</v>
      </c>
      <c r="X27" s="120">
        <f t="shared" si="5"/>
        <v>25</v>
      </c>
      <c r="Y27" s="120">
        <f t="shared" si="5"/>
        <v>25</v>
      </c>
      <c r="Z27" s="120">
        <f t="shared" si="5"/>
        <v>25</v>
      </c>
      <c r="AC27"/>
    </row>
    <row r="28" spans="1:29" ht="14">
      <c r="A28" s="157"/>
      <c r="B28" s="169" t="s">
        <v>281</v>
      </c>
      <c r="C28" s="168">
        <v>2013</v>
      </c>
      <c r="D28" s="167">
        <v>25</v>
      </c>
      <c r="E28" s="129" t="s">
        <v>739</v>
      </c>
      <c r="F28" s="120" t="str">
        <f t="shared" si="1"/>
        <v>DE1</v>
      </c>
      <c r="G28" s="120" t="str">
        <f t="shared" si="3"/>
        <v>Power plants Other HPP 2013 DE1</v>
      </c>
      <c r="H28" s="120">
        <f t="shared" si="6"/>
        <v>2013</v>
      </c>
      <c r="I28" s="120">
        <v>100</v>
      </c>
      <c r="J28" s="120" t="s">
        <v>325</v>
      </c>
      <c r="L28" s="120" t="s">
        <v>323</v>
      </c>
      <c r="M28" s="120">
        <f t="shared" si="5"/>
        <v>0</v>
      </c>
      <c r="N28" s="120">
        <f t="shared" si="5"/>
        <v>25</v>
      </c>
      <c r="O28" s="120">
        <f t="shared" si="5"/>
        <v>25</v>
      </c>
      <c r="P28" s="120">
        <f t="shared" si="5"/>
        <v>25</v>
      </c>
      <c r="Q28" s="120">
        <f t="shared" si="5"/>
        <v>25</v>
      </c>
      <c r="R28" s="120">
        <f t="shared" si="5"/>
        <v>25</v>
      </c>
      <c r="S28" s="120">
        <f t="shared" si="5"/>
        <v>25</v>
      </c>
      <c r="T28" s="120">
        <f t="shared" si="5"/>
        <v>25</v>
      </c>
      <c r="U28" s="120">
        <f t="shared" si="5"/>
        <v>25</v>
      </c>
      <c r="V28" s="120">
        <f t="shared" si="5"/>
        <v>25</v>
      </c>
      <c r="W28" s="120">
        <f t="shared" si="5"/>
        <v>25</v>
      </c>
      <c r="X28" s="120">
        <f t="shared" si="5"/>
        <v>25</v>
      </c>
      <c r="Y28" s="120">
        <f t="shared" si="5"/>
        <v>25</v>
      </c>
      <c r="Z28" s="120">
        <f t="shared" si="5"/>
        <v>25</v>
      </c>
      <c r="AC28"/>
    </row>
    <row r="29" spans="1:29" ht="14">
      <c r="A29" s="157"/>
      <c r="B29" s="169" t="s">
        <v>280</v>
      </c>
      <c r="C29" s="168">
        <v>2014</v>
      </c>
      <c r="D29" s="167">
        <v>24.4</v>
      </c>
      <c r="E29" s="129" t="s">
        <v>739</v>
      </c>
      <c r="F29" s="120" t="str">
        <f t="shared" si="1"/>
        <v>DE1</v>
      </c>
      <c r="G29" s="120" t="str">
        <f t="shared" si="3"/>
        <v>Power plants Other HPP 2014 DE1</v>
      </c>
      <c r="H29" s="120">
        <f t="shared" si="6"/>
        <v>2014</v>
      </c>
      <c r="I29" s="120">
        <v>100</v>
      </c>
      <c r="J29" s="120" t="s">
        <v>325</v>
      </c>
      <c r="L29" s="120" t="s">
        <v>317</v>
      </c>
      <c r="M29" s="120">
        <f t="shared" si="5"/>
        <v>0</v>
      </c>
      <c r="N29" s="120">
        <f t="shared" si="5"/>
        <v>24.4</v>
      </c>
      <c r="O29" s="120">
        <f t="shared" si="5"/>
        <v>24.4</v>
      </c>
      <c r="P29" s="120">
        <f t="shared" si="5"/>
        <v>24.4</v>
      </c>
      <c r="Q29" s="120">
        <f t="shared" si="5"/>
        <v>24.4</v>
      </c>
      <c r="R29" s="120">
        <f t="shared" si="5"/>
        <v>24.4</v>
      </c>
      <c r="S29" s="120">
        <f t="shared" si="5"/>
        <v>24.4</v>
      </c>
      <c r="T29" s="120">
        <f t="shared" si="5"/>
        <v>24.4</v>
      </c>
      <c r="U29" s="120">
        <f t="shared" si="5"/>
        <v>24.4</v>
      </c>
      <c r="V29" s="120">
        <f t="shared" si="5"/>
        <v>24.4</v>
      </c>
      <c r="W29" s="120">
        <f t="shared" si="5"/>
        <v>24.4</v>
      </c>
      <c r="X29" s="120">
        <f t="shared" si="5"/>
        <v>24.4</v>
      </c>
      <c r="Y29" s="120">
        <f t="shared" si="5"/>
        <v>24.4</v>
      </c>
      <c r="Z29" s="120">
        <f t="shared" si="5"/>
        <v>24.4</v>
      </c>
      <c r="AC29"/>
    </row>
    <row r="30" spans="1:29" ht="14">
      <c r="A30" s="157"/>
      <c r="B30" s="169" t="s">
        <v>593</v>
      </c>
      <c r="C30" s="168">
        <v>1957</v>
      </c>
      <c r="D30" s="167">
        <v>17</v>
      </c>
      <c r="E30" s="129" t="s">
        <v>739</v>
      </c>
      <c r="F30" s="120" t="str">
        <f t="shared" si="1"/>
        <v>DE1</v>
      </c>
      <c r="G30" s="120" t="str">
        <f t="shared" si="3"/>
        <v>Power plants Other HPP 1957 DE1</v>
      </c>
      <c r="H30" s="120">
        <f t="shared" si="6"/>
        <v>1957</v>
      </c>
      <c r="I30" s="120">
        <v>100</v>
      </c>
      <c r="J30" s="120" t="s">
        <v>325</v>
      </c>
      <c r="L30" s="120" t="s">
        <v>324</v>
      </c>
      <c r="M30" s="120">
        <f t="shared" si="5"/>
        <v>17</v>
      </c>
      <c r="N30" s="120">
        <f t="shared" si="5"/>
        <v>17</v>
      </c>
      <c r="O30" s="120">
        <f t="shared" si="5"/>
        <v>17</v>
      </c>
      <c r="P30" s="120">
        <f t="shared" si="5"/>
        <v>17</v>
      </c>
      <c r="Q30" s="120">
        <f t="shared" si="5"/>
        <v>17</v>
      </c>
      <c r="R30" s="120">
        <f t="shared" si="5"/>
        <v>17</v>
      </c>
      <c r="S30" s="120">
        <f t="shared" si="5"/>
        <v>17</v>
      </c>
      <c r="T30" s="120">
        <f t="shared" si="5"/>
        <v>17</v>
      </c>
      <c r="U30" s="120">
        <f t="shared" si="5"/>
        <v>17</v>
      </c>
      <c r="V30" s="120">
        <f t="shared" si="5"/>
        <v>0</v>
      </c>
      <c r="W30" s="120">
        <f t="shared" si="5"/>
        <v>0</v>
      </c>
      <c r="X30" s="120">
        <f t="shared" si="5"/>
        <v>0</v>
      </c>
      <c r="Y30" s="120">
        <f t="shared" si="5"/>
        <v>0</v>
      </c>
      <c r="Z30" s="120">
        <f t="shared" si="5"/>
        <v>0</v>
      </c>
      <c r="AC30"/>
    </row>
    <row r="31" spans="1:29" ht="14">
      <c r="A31" s="157"/>
      <c r="B31" s="169" t="s">
        <v>279</v>
      </c>
      <c r="C31" s="168">
        <v>2015</v>
      </c>
      <c r="D31" s="167">
        <v>3.1</v>
      </c>
      <c r="E31" s="129" t="s">
        <v>739</v>
      </c>
      <c r="F31" s="120" t="str">
        <f t="shared" si="1"/>
        <v>DE1</v>
      </c>
      <c r="G31" s="120" t="str">
        <f t="shared" si="3"/>
        <v>Power plants Other HPP 2015 DE1</v>
      </c>
      <c r="H31" s="120">
        <f t="shared" si="6"/>
        <v>2015</v>
      </c>
      <c r="I31" s="120">
        <v>100</v>
      </c>
      <c r="J31" s="120" t="s">
        <v>325</v>
      </c>
      <c r="M31" s="120">
        <f t="shared" si="5"/>
        <v>0</v>
      </c>
      <c r="N31" s="120">
        <f t="shared" si="5"/>
        <v>3.1</v>
      </c>
      <c r="O31" s="120">
        <f t="shared" si="5"/>
        <v>3.1</v>
      </c>
      <c r="P31" s="120">
        <f t="shared" si="5"/>
        <v>3.1</v>
      </c>
      <c r="Q31" s="120">
        <f t="shared" si="5"/>
        <v>3.1</v>
      </c>
      <c r="R31" s="120">
        <f t="shared" si="5"/>
        <v>3.1</v>
      </c>
      <c r="S31" s="120">
        <f t="shared" si="5"/>
        <v>3.1</v>
      </c>
      <c r="T31" s="120">
        <f t="shared" si="5"/>
        <v>3.1</v>
      </c>
      <c r="U31" s="120">
        <f t="shared" si="5"/>
        <v>3.1</v>
      </c>
      <c r="V31" s="120">
        <f t="shared" si="5"/>
        <v>3.1</v>
      </c>
      <c r="W31" s="120">
        <f t="shared" si="5"/>
        <v>3.1</v>
      </c>
      <c r="X31" s="120">
        <f t="shared" si="5"/>
        <v>3.1</v>
      </c>
      <c r="Y31" s="120">
        <f t="shared" si="5"/>
        <v>3.1</v>
      </c>
      <c r="Z31" s="120">
        <f t="shared" si="5"/>
        <v>3.1</v>
      </c>
      <c r="AC31"/>
    </row>
    <row r="32" spans="1:29" ht="14">
      <c r="A32" s="157"/>
      <c r="B32" s="169" t="s">
        <v>278</v>
      </c>
      <c r="C32" s="168">
        <v>2013</v>
      </c>
      <c r="D32" s="167">
        <v>1.6</v>
      </c>
      <c r="E32" s="129" t="s">
        <v>739</v>
      </c>
      <c r="F32" s="120" t="str">
        <f t="shared" si="1"/>
        <v>DE1</v>
      </c>
      <c r="G32" s="120" t="str">
        <f t="shared" si="3"/>
        <v>Power plants Other HPP 2013 DE1</v>
      </c>
      <c r="H32" s="120">
        <f t="shared" si="6"/>
        <v>2013</v>
      </c>
      <c r="I32" s="120">
        <v>100</v>
      </c>
      <c r="J32" s="120" t="s">
        <v>325</v>
      </c>
      <c r="M32" s="120">
        <f t="shared" si="5"/>
        <v>0</v>
      </c>
      <c r="N32" s="120">
        <f t="shared" si="5"/>
        <v>1.6</v>
      </c>
      <c r="O32" s="120">
        <f t="shared" si="5"/>
        <v>1.6</v>
      </c>
      <c r="P32" s="120">
        <f t="shared" si="5"/>
        <v>1.6</v>
      </c>
      <c r="Q32" s="120">
        <f t="shared" si="5"/>
        <v>1.6</v>
      </c>
      <c r="R32" s="120">
        <f t="shared" si="5"/>
        <v>1.6</v>
      </c>
      <c r="S32" s="120">
        <f t="shared" si="5"/>
        <v>1.6</v>
      </c>
      <c r="T32" s="120">
        <f t="shared" si="5"/>
        <v>1.6</v>
      </c>
      <c r="U32" s="120">
        <f t="shared" si="5"/>
        <v>1.6</v>
      </c>
      <c r="V32" s="120">
        <f t="shared" si="5"/>
        <v>1.6</v>
      </c>
      <c r="W32" s="120">
        <f t="shared" si="5"/>
        <v>1.6</v>
      </c>
      <c r="X32" s="120">
        <f t="shared" si="5"/>
        <v>1.6</v>
      </c>
      <c r="Y32" s="120">
        <f t="shared" si="5"/>
        <v>1.6</v>
      </c>
      <c r="Z32" s="120">
        <f t="shared" si="5"/>
        <v>1.6</v>
      </c>
      <c r="AC32"/>
    </row>
    <row r="33" spans="1:29" ht="14">
      <c r="A33" s="157"/>
      <c r="B33" s="169" t="s">
        <v>277</v>
      </c>
      <c r="C33" s="168"/>
      <c r="D33" s="167">
        <v>1.6</v>
      </c>
      <c r="E33" s="129" t="s">
        <v>739</v>
      </c>
      <c r="F33" s="120" t="str">
        <f t="shared" si="1"/>
        <v>DE1</v>
      </c>
      <c r="G33" s="120" t="str">
        <f t="shared" si="3"/>
        <v>Power plants Other HPP  DE1</v>
      </c>
      <c r="I33" s="120">
        <v>100</v>
      </c>
      <c r="J33" s="120" t="s">
        <v>325</v>
      </c>
      <c r="M33" s="120">
        <f t="shared" si="5"/>
        <v>0</v>
      </c>
      <c r="N33" s="120">
        <f t="shared" si="5"/>
        <v>0</v>
      </c>
      <c r="O33" s="120">
        <f t="shared" si="5"/>
        <v>0</v>
      </c>
      <c r="P33" s="120">
        <f t="shared" si="5"/>
        <v>0</v>
      </c>
      <c r="Q33" s="120">
        <f t="shared" si="5"/>
        <v>0</v>
      </c>
      <c r="R33" s="120">
        <f t="shared" si="5"/>
        <v>0</v>
      </c>
      <c r="S33" s="120">
        <f t="shared" si="5"/>
        <v>0</v>
      </c>
      <c r="T33" s="120">
        <f t="shared" si="5"/>
        <v>0</v>
      </c>
      <c r="U33" s="120">
        <f t="shared" si="5"/>
        <v>0</v>
      </c>
      <c r="V33" s="120">
        <f t="shared" si="5"/>
        <v>0</v>
      </c>
      <c r="W33" s="120">
        <f t="shared" si="5"/>
        <v>0</v>
      </c>
      <c r="X33" s="120">
        <f t="shared" si="5"/>
        <v>0</v>
      </c>
      <c r="Y33" s="120">
        <f t="shared" si="5"/>
        <v>0</v>
      </c>
      <c r="Z33" s="120">
        <f t="shared" si="5"/>
        <v>0</v>
      </c>
      <c r="AC33"/>
    </row>
    <row r="34" spans="1:29" ht="14">
      <c r="A34" s="157"/>
      <c r="B34" s="169" t="s">
        <v>276</v>
      </c>
      <c r="C34" s="168">
        <v>2015</v>
      </c>
      <c r="D34" s="167">
        <v>1</v>
      </c>
      <c r="E34" s="129" t="s">
        <v>739</v>
      </c>
      <c r="F34" s="120" t="str">
        <f t="shared" si="1"/>
        <v>DE1</v>
      </c>
      <c r="G34" s="120" t="str">
        <f t="shared" si="3"/>
        <v>Power plants Other HPP 2015 DE1</v>
      </c>
      <c r="H34" s="120">
        <f t="shared" si="6"/>
        <v>2015</v>
      </c>
      <c r="I34" s="120">
        <v>100</v>
      </c>
      <c r="J34" s="120" t="s">
        <v>325</v>
      </c>
      <c r="M34" s="120">
        <f t="shared" si="5"/>
        <v>0</v>
      </c>
      <c r="N34" s="120">
        <f t="shared" si="5"/>
        <v>1</v>
      </c>
      <c r="O34" s="120">
        <f t="shared" si="5"/>
        <v>1</v>
      </c>
      <c r="P34" s="120">
        <f t="shared" si="5"/>
        <v>1</v>
      </c>
      <c r="Q34" s="120">
        <f t="shared" si="5"/>
        <v>1</v>
      </c>
      <c r="R34" s="120">
        <f t="shared" si="5"/>
        <v>1</v>
      </c>
      <c r="S34" s="120">
        <f t="shared" si="5"/>
        <v>1</v>
      </c>
      <c r="T34" s="120">
        <f t="shared" si="5"/>
        <v>1</v>
      </c>
      <c r="U34" s="120">
        <f t="shared" si="5"/>
        <v>1</v>
      </c>
      <c r="V34" s="120">
        <f t="shared" si="5"/>
        <v>1</v>
      </c>
      <c r="W34" s="120">
        <f t="shared" si="5"/>
        <v>1</v>
      </c>
      <c r="X34" s="120">
        <f t="shared" si="5"/>
        <v>1</v>
      </c>
      <c r="Y34" s="120">
        <f t="shared" si="5"/>
        <v>1</v>
      </c>
      <c r="Z34" s="120">
        <f t="shared" si="5"/>
        <v>1</v>
      </c>
      <c r="AC34"/>
    </row>
    <row r="35" spans="1:29" ht="14">
      <c r="A35" s="157"/>
      <c r="B35" s="169" t="s">
        <v>275</v>
      </c>
      <c r="C35" s="168">
        <v>2017</v>
      </c>
      <c r="D35" s="167">
        <v>1.4</v>
      </c>
      <c r="E35" s="129" t="s">
        <v>739</v>
      </c>
      <c r="F35" s="120" t="str">
        <f t="shared" si="1"/>
        <v>DE1</v>
      </c>
      <c r="G35" s="120" t="str">
        <f t="shared" si="3"/>
        <v>Power plants Other HPP 2017 DE1</v>
      </c>
      <c r="H35" s="120">
        <f t="shared" si="6"/>
        <v>2017</v>
      </c>
      <c r="I35" s="120">
        <v>100</v>
      </c>
      <c r="J35" s="120" t="s">
        <v>325</v>
      </c>
      <c r="M35" s="120">
        <f t="shared" si="5"/>
        <v>0</v>
      </c>
      <c r="N35" s="120">
        <f t="shared" si="5"/>
        <v>0</v>
      </c>
      <c r="O35" s="120">
        <f t="shared" si="5"/>
        <v>1.4</v>
      </c>
      <c r="P35" s="120">
        <f t="shared" si="5"/>
        <v>1.4</v>
      </c>
      <c r="Q35" s="120">
        <f t="shared" si="5"/>
        <v>1.4</v>
      </c>
      <c r="R35" s="120">
        <f t="shared" si="5"/>
        <v>1.4</v>
      </c>
      <c r="S35" s="120">
        <f t="shared" si="5"/>
        <v>1.4</v>
      </c>
      <c r="T35" s="120">
        <f t="shared" si="5"/>
        <v>1.4</v>
      </c>
      <c r="U35" s="120">
        <f t="shared" si="5"/>
        <v>1.4</v>
      </c>
      <c r="V35" s="120">
        <f t="shared" si="5"/>
        <v>1.4</v>
      </c>
      <c r="W35" s="120">
        <f t="shared" si="5"/>
        <v>1.4</v>
      </c>
      <c r="X35" s="120">
        <f t="shared" si="5"/>
        <v>1.4</v>
      </c>
      <c r="Y35" s="120">
        <f t="shared" si="5"/>
        <v>1.4</v>
      </c>
      <c r="Z35" s="120">
        <f t="shared" si="5"/>
        <v>1.4</v>
      </c>
      <c r="AC35"/>
    </row>
    <row r="36" spans="1:29" ht="14">
      <c r="A36" s="157"/>
      <c r="B36" s="169" t="s">
        <v>594</v>
      </c>
      <c r="C36" s="168"/>
      <c r="D36" s="167">
        <v>0.3</v>
      </c>
      <c r="E36" s="129" t="s">
        <v>739</v>
      </c>
      <c r="F36" s="120" t="str">
        <f t="shared" si="1"/>
        <v>DE1</v>
      </c>
      <c r="G36" s="120" t="str">
        <f t="shared" si="3"/>
        <v>Power plants Other HPP 2010 DE1</v>
      </c>
      <c r="H36" s="120">
        <v>2010</v>
      </c>
      <c r="I36" s="120">
        <v>100</v>
      </c>
      <c r="J36" s="120" t="s">
        <v>325</v>
      </c>
      <c r="M36" s="120">
        <f t="shared" si="5"/>
        <v>0.3</v>
      </c>
      <c r="N36" s="120">
        <f t="shared" si="5"/>
        <v>0.3</v>
      </c>
      <c r="O36" s="120">
        <f t="shared" si="5"/>
        <v>0.3</v>
      </c>
      <c r="P36" s="120">
        <f t="shared" si="5"/>
        <v>0.3</v>
      </c>
      <c r="Q36" s="120">
        <f t="shared" si="5"/>
        <v>0.3</v>
      </c>
      <c r="R36" s="120">
        <f t="shared" si="5"/>
        <v>0.3</v>
      </c>
      <c r="S36" s="120">
        <f t="shared" si="5"/>
        <v>0.3</v>
      </c>
      <c r="T36" s="120">
        <f t="shared" si="5"/>
        <v>0.3</v>
      </c>
      <c r="U36" s="120">
        <f t="shared" si="5"/>
        <v>0.3</v>
      </c>
      <c r="V36" s="120">
        <f t="shared" si="5"/>
        <v>0.3</v>
      </c>
      <c r="W36" s="120">
        <f t="shared" si="5"/>
        <v>0.3</v>
      </c>
      <c r="X36" s="120">
        <f t="shared" si="5"/>
        <v>0.3</v>
      </c>
      <c r="Y36" s="120">
        <f t="shared" si="5"/>
        <v>0.3</v>
      </c>
      <c r="Z36" s="120">
        <f t="shared" si="5"/>
        <v>0.3</v>
      </c>
      <c r="AC36"/>
    </row>
    <row r="37" spans="1:29" ht="28">
      <c r="A37" s="157"/>
      <c r="B37" s="169" t="s">
        <v>595</v>
      </c>
      <c r="C37" s="148" t="s">
        <v>274</v>
      </c>
      <c r="D37" s="167">
        <v>8</v>
      </c>
      <c r="E37" s="181" t="s">
        <v>739</v>
      </c>
      <c r="F37" s="120" t="str">
        <f t="shared" si="1"/>
        <v>DE1</v>
      </c>
      <c r="G37" s="120" t="str">
        <f t="shared" si="3"/>
        <v>Power plants Other HPP 2021 DE1</v>
      </c>
      <c r="H37" s="120">
        <v>2021</v>
      </c>
      <c r="I37" s="120">
        <v>100</v>
      </c>
      <c r="J37" s="120" t="s">
        <v>325</v>
      </c>
      <c r="L37" s="120" t="s">
        <v>326</v>
      </c>
      <c r="M37" s="120">
        <f t="shared" si="5"/>
        <v>0</v>
      </c>
      <c r="N37" s="120">
        <f t="shared" si="5"/>
        <v>0</v>
      </c>
      <c r="O37" s="120">
        <f t="shared" si="5"/>
        <v>0</v>
      </c>
      <c r="P37" s="120">
        <f t="shared" si="5"/>
        <v>8</v>
      </c>
      <c r="Q37" s="120">
        <f t="shared" si="5"/>
        <v>8</v>
      </c>
      <c r="R37" s="120">
        <f t="shared" si="5"/>
        <v>8</v>
      </c>
      <c r="S37" s="120">
        <f t="shared" si="5"/>
        <v>8</v>
      </c>
      <c r="T37" s="120">
        <f t="shared" si="5"/>
        <v>8</v>
      </c>
      <c r="U37" s="120">
        <f t="shared" si="5"/>
        <v>8</v>
      </c>
      <c r="V37" s="120">
        <f t="shared" si="5"/>
        <v>8</v>
      </c>
      <c r="W37" s="120">
        <f t="shared" si="5"/>
        <v>8</v>
      </c>
      <c r="X37" s="120">
        <f t="shared" si="5"/>
        <v>8</v>
      </c>
      <c r="Y37" s="120">
        <f t="shared" si="5"/>
        <v>8</v>
      </c>
      <c r="Z37" s="120">
        <f t="shared" si="5"/>
        <v>8</v>
      </c>
      <c r="AC37"/>
    </row>
    <row r="38" spans="1:29" ht="14">
      <c r="A38" s="157"/>
      <c r="B38" s="169" t="s">
        <v>596</v>
      </c>
      <c r="C38" s="168" t="s">
        <v>273</v>
      </c>
      <c r="D38" s="167">
        <v>7.9</v>
      </c>
      <c r="E38" s="180" t="s">
        <v>739</v>
      </c>
      <c r="F38" s="120" t="str">
        <f t="shared" si="1"/>
        <v>DE1</v>
      </c>
      <c r="G38" s="120" t="str">
        <f t="shared" si="3"/>
        <v>Power plants Other HPP 2021 DE1</v>
      </c>
      <c r="H38" s="120">
        <v>2021</v>
      </c>
      <c r="I38" s="120">
        <v>100</v>
      </c>
      <c r="J38" s="120" t="s">
        <v>325</v>
      </c>
      <c r="L38" s="120" t="s">
        <v>326</v>
      </c>
      <c r="M38" s="120">
        <f t="shared" si="5"/>
        <v>0</v>
      </c>
      <c r="N38" s="120">
        <f t="shared" si="5"/>
        <v>0</v>
      </c>
      <c r="O38" s="120">
        <f t="shared" si="5"/>
        <v>0</v>
      </c>
      <c r="P38" s="120">
        <f t="shared" si="5"/>
        <v>7.9</v>
      </c>
      <c r="Q38" s="120">
        <f t="shared" si="5"/>
        <v>7.9</v>
      </c>
      <c r="R38" s="120">
        <f t="shared" si="5"/>
        <v>7.9</v>
      </c>
      <c r="S38" s="120">
        <f t="shared" si="5"/>
        <v>7.9</v>
      </c>
      <c r="T38" s="120">
        <f t="shared" si="5"/>
        <v>7.9</v>
      </c>
      <c r="U38" s="120">
        <f t="shared" si="5"/>
        <v>7.9</v>
      </c>
      <c r="V38" s="120">
        <f t="shared" si="5"/>
        <v>7.9</v>
      </c>
      <c r="W38" s="120">
        <f t="shared" si="5"/>
        <v>7.9</v>
      </c>
      <c r="X38" s="120">
        <f t="shared" si="5"/>
        <v>7.9</v>
      </c>
      <c r="Y38" s="120">
        <f t="shared" si="5"/>
        <v>7.9</v>
      </c>
      <c r="Z38" s="120">
        <f t="shared" si="5"/>
        <v>7.9</v>
      </c>
      <c r="AC38"/>
    </row>
    <row r="39" spans="1:29" ht="14">
      <c r="A39" s="157"/>
      <c r="B39" s="169"/>
      <c r="C39" s="168"/>
      <c r="D39" s="167"/>
      <c r="E39" s="129"/>
      <c r="F39" s="120" t="str">
        <f t="shared" si="1"/>
        <v>DE</v>
      </c>
      <c r="G39" s="120" t="str">
        <f t="shared" si="3"/>
        <v/>
      </c>
      <c r="M39" s="120">
        <f t="shared" si="5"/>
        <v>0</v>
      </c>
      <c r="N39" s="120">
        <f t="shared" si="5"/>
        <v>0</v>
      </c>
      <c r="O39" s="120">
        <f t="shared" si="5"/>
        <v>0</v>
      </c>
      <c r="P39" s="120">
        <f t="shared" si="5"/>
        <v>0</v>
      </c>
      <c r="Q39" s="120">
        <f t="shared" si="5"/>
        <v>0</v>
      </c>
      <c r="R39" s="120">
        <f t="shared" si="5"/>
        <v>0</v>
      </c>
      <c r="S39" s="120">
        <f t="shared" si="5"/>
        <v>0</v>
      </c>
      <c r="T39" s="120">
        <f t="shared" si="5"/>
        <v>0</v>
      </c>
      <c r="U39" s="120">
        <f t="shared" si="5"/>
        <v>0</v>
      </c>
      <c r="V39" s="120">
        <f t="shared" si="5"/>
        <v>0</v>
      </c>
      <c r="W39" s="120">
        <f t="shared" si="5"/>
        <v>0</v>
      </c>
      <c r="X39" s="120">
        <f t="shared" si="5"/>
        <v>0</v>
      </c>
      <c r="Y39" s="120">
        <f t="shared" si="5"/>
        <v>0</v>
      </c>
      <c r="Z39" s="120">
        <f t="shared" si="5"/>
        <v>0</v>
      </c>
      <c r="AC39"/>
    </row>
    <row r="40" spans="1:29" ht="28">
      <c r="A40" s="157"/>
      <c r="B40" s="169" t="s">
        <v>597</v>
      </c>
      <c r="C40" s="148" t="s">
        <v>250</v>
      </c>
      <c r="D40" s="167">
        <v>100</v>
      </c>
      <c r="E40" s="180" t="s">
        <v>739</v>
      </c>
      <c r="F40" s="120" t="str">
        <f t="shared" si="1"/>
        <v>DE1</v>
      </c>
      <c r="G40" s="120" t="str">
        <f t="shared" si="3"/>
        <v>Power plants Other HPP 2023 DE1</v>
      </c>
      <c r="H40" s="120">
        <v>2023</v>
      </c>
      <c r="I40" s="120">
        <v>100</v>
      </c>
      <c r="J40" s="120" t="s">
        <v>325</v>
      </c>
      <c r="L40" s="120" t="s">
        <v>326</v>
      </c>
      <c r="M40" s="120">
        <f t="shared" si="5"/>
        <v>0</v>
      </c>
      <c r="N40" s="120">
        <f t="shared" si="5"/>
        <v>0</v>
      </c>
      <c r="O40" s="120">
        <f t="shared" si="5"/>
        <v>0</v>
      </c>
      <c r="P40" s="120">
        <f t="shared" si="5"/>
        <v>100</v>
      </c>
      <c r="Q40" s="120">
        <f t="shared" si="5"/>
        <v>100</v>
      </c>
      <c r="R40" s="120">
        <f t="shared" si="5"/>
        <v>100</v>
      </c>
      <c r="S40" s="120">
        <f t="shared" si="5"/>
        <v>100</v>
      </c>
      <c r="T40" s="120">
        <f t="shared" si="5"/>
        <v>100</v>
      </c>
      <c r="U40" s="120">
        <f t="shared" si="5"/>
        <v>100</v>
      </c>
      <c r="V40" s="120">
        <f t="shared" si="5"/>
        <v>100</v>
      </c>
      <c r="W40" s="120">
        <f t="shared" si="5"/>
        <v>100</v>
      </c>
      <c r="X40" s="120">
        <f t="shared" si="5"/>
        <v>100</v>
      </c>
      <c r="Y40" s="120">
        <f t="shared" si="5"/>
        <v>100</v>
      </c>
      <c r="Z40" s="120">
        <f t="shared" si="5"/>
        <v>100</v>
      </c>
      <c r="AC40"/>
    </row>
    <row r="41" spans="1:29" ht="29" thickBot="1">
      <c r="A41" s="157"/>
      <c r="B41" s="165" t="s">
        <v>598</v>
      </c>
      <c r="C41" s="179" t="s">
        <v>250</v>
      </c>
      <c r="D41" s="163">
        <v>20</v>
      </c>
      <c r="E41" s="178" t="s">
        <v>739</v>
      </c>
      <c r="F41" s="120" t="str">
        <f t="shared" si="1"/>
        <v>DE1</v>
      </c>
      <c r="G41" s="120" t="str">
        <f t="shared" si="3"/>
        <v>Power plants Other HPP 2023 DE1</v>
      </c>
      <c r="H41" s="120">
        <v>2023</v>
      </c>
      <c r="I41" s="120">
        <v>100</v>
      </c>
      <c r="J41" s="120" t="s">
        <v>325</v>
      </c>
      <c r="L41" s="120" t="s">
        <v>326</v>
      </c>
      <c r="M41" s="120">
        <f t="shared" si="5"/>
        <v>0</v>
      </c>
      <c r="N41" s="120">
        <f t="shared" si="5"/>
        <v>0</v>
      </c>
      <c r="O41" s="120">
        <f t="shared" si="5"/>
        <v>0</v>
      </c>
      <c r="P41" s="120">
        <f t="shared" si="5"/>
        <v>20</v>
      </c>
      <c r="Q41" s="120">
        <f t="shared" si="5"/>
        <v>20</v>
      </c>
      <c r="R41" s="120">
        <f t="shared" si="5"/>
        <v>20</v>
      </c>
      <c r="S41" s="120">
        <f t="shared" si="5"/>
        <v>20</v>
      </c>
      <c r="T41" s="120">
        <f t="shared" si="5"/>
        <v>20</v>
      </c>
      <c r="U41" s="120">
        <f t="shared" si="5"/>
        <v>20</v>
      </c>
      <c r="V41" s="120">
        <f t="shared" si="5"/>
        <v>20</v>
      </c>
      <c r="W41" s="120">
        <f t="shared" si="5"/>
        <v>20</v>
      </c>
      <c r="X41" s="120">
        <f t="shared" si="5"/>
        <v>20</v>
      </c>
      <c r="Y41" s="120">
        <f t="shared" si="5"/>
        <v>20</v>
      </c>
      <c r="Z41" s="120">
        <f t="shared" si="5"/>
        <v>20</v>
      </c>
      <c r="AC41"/>
    </row>
    <row r="42" spans="1:29" ht="14">
      <c r="A42" s="157"/>
      <c r="B42" s="161"/>
      <c r="C42" s="177"/>
      <c r="D42" s="159"/>
      <c r="E42" s="158"/>
      <c r="F42" s="120" t="str">
        <f t="shared" si="1"/>
        <v>DE</v>
      </c>
      <c r="G42" s="120" t="str">
        <f t="shared" si="3"/>
        <v/>
      </c>
      <c r="M42" s="120">
        <f t="shared" si="5"/>
        <v>0</v>
      </c>
      <c r="N42" s="120">
        <f t="shared" si="5"/>
        <v>0</v>
      </c>
      <c r="O42" s="120">
        <f t="shared" si="5"/>
        <v>0</v>
      </c>
      <c r="P42" s="120">
        <f t="shared" si="5"/>
        <v>0</v>
      </c>
      <c r="Q42" s="120">
        <f t="shared" si="5"/>
        <v>0</v>
      </c>
      <c r="R42" s="120">
        <f t="shared" si="5"/>
        <v>0</v>
      </c>
      <c r="S42" s="120">
        <f t="shared" si="5"/>
        <v>0</v>
      </c>
      <c r="T42" s="120">
        <f t="shared" si="5"/>
        <v>0</v>
      </c>
      <c r="U42" s="120">
        <f t="shared" si="5"/>
        <v>0</v>
      </c>
      <c r="V42" s="120">
        <f t="shared" si="5"/>
        <v>0</v>
      </c>
      <c r="W42" s="120">
        <f t="shared" si="5"/>
        <v>0</v>
      </c>
      <c r="X42" s="120">
        <f t="shared" si="5"/>
        <v>0</v>
      </c>
      <c r="Y42" s="120">
        <f t="shared" si="5"/>
        <v>0</v>
      </c>
      <c r="Z42" s="120">
        <f t="shared" si="5"/>
        <v>0</v>
      </c>
      <c r="AC42"/>
    </row>
    <row r="43" spans="1:29" ht="14">
      <c r="A43" s="157"/>
      <c r="B43" s="161"/>
      <c r="C43" s="177"/>
      <c r="D43" s="159"/>
      <c r="E43" s="158"/>
      <c r="F43" s="120" t="str">
        <f t="shared" si="1"/>
        <v>DE</v>
      </c>
      <c r="G43" s="120" t="str">
        <f t="shared" si="3"/>
        <v/>
      </c>
      <c r="M43" s="120">
        <f t="shared" ref="M43:Z61" si="7">IF(($H43+$I43)&gt;M$8,IF($H43&lt;=M$8,$D43,0),0)</f>
        <v>0</v>
      </c>
      <c r="N43" s="120">
        <f t="shared" si="7"/>
        <v>0</v>
      </c>
      <c r="O43" s="120">
        <f t="shared" si="7"/>
        <v>0</v>
      </c>
      <c r="P43" s="120">
        <f t="shared" si="7"/>
        <v>0</v>
      </c>
      <c r="Q43" s="120">
        <f t="shared" si="7"/>
        <v>0</v>
      </c>
      <c r="R43" s="120">
        <f t="shared" si="7"/>
        <v>0</v>
      </c>
      <c r="S43" s="120">
        <f t="shared" si="7"/>
        <v>0</v>
      </c>
      <c r="T43" s="120">
        <f t="shared" si="7"/>
        <v>0</v>
      </c>
      <c r="U43" s="120">
        <f t="shared" si="7"/>
        <v>0</v>
      </c>
      <c r="V43" s="120">
        <f t="shared" si="7"/>
        <v>0</v>
      </c>
      <c r="W43" s="120">
        <f t="shared" si="7"/>
        <v>0</v>
      </c>
      <c r="X43" s="120">
        <f t="shared" si="7"/>
        <v>0</v>
      </c>
      <c r="Y43" s="120">
        <f t="shared" si="7"/>
        <v>0</v>
      </c>
      <c r="Z43" s="120">
        <f t="shared" si="7"/>
        <v>0</v>
      </c>
      <c r="AC43"/>
    </row>
    <row r="44" spans="1:29" ht="15" thickBot="1">
      <c r="A44" s="157"/>
      <c r="B44" s="161"/>
      <c r="C44" s="177"/>
      <c r="D44" s="159"/>
      <c r="E44" s="158"/>
      <c r="F44" s="120" t="str">
        <f t="shared" si="1"/>
        <v>DE</v>
      </c>
      <c r="G44" s="120" t="str">
        <f t="shared" si="3"/>
        <v/>
      </c>
      <c r="M44" s="120">
        <f t="shared" si="7"/>
        <v>0</v>
      </c>
      <c r="N44" s="120">
        <f t="shared" si="7"/>
        <v>0</v>
      </c>
      <c r="O44" s="120">
        <f t="shared" si="7"/>
        <v>0</v>
      </c>
      <c r="P44" s="120">
        <f t="shared" si="7"/>
        <v>0</v>
      </c>
      <c r="Q44" s="120">
        <f t="shared" si="7"/>
        <v>0</v>
      </c>
      <c r="R44" s="120">
        <f t="shared" si="7"/>
        <v>0</v>
      </c>
      <c r="S44" s="120">
        <f t="shared" si="7"/>
        <v>0</v>
      </c>
      <c r="T44" s="120">
        <f t="shared" si="7"/>
        <v>0</v>
      </c>
      <c r="U44" s="120">
        <f t="shared" si="7"/>
        <v>0</v>
      </c>
      <c r="V44" s="120">
        <f t="shared" si="7"/>
        <v>0</v>
      </c>
      <c r="W44" s="120">
        <f t="shared" si="7"/>
        <v>0</v>
      </c>
      <c r="X44" s="120">
        <f t="shared" si="7"/>
        <v>0</v>
      </c>
      <c r="Y44" s="120">
        <f t="shared" si="7"/>
        <v>0</v>
      </c>
      <c r="Z44" s="120">
        <f t="shared" si="7"/>
        <v>0</v>
      </c>
      <c r="AC44"/>
    </row>
    <row r="45" spans="1:29" ht="18" thickBot="1">
      <c r="A45" s="157"/>
      <c r="B45" s="145" t="s">
        <v>272</v>
      </c>
      <c r="C45" s="160"/>
      <c r="D45" s="159"/>
      <c r="F45" s="120" t="str">
        <f t="shared" si="1"/>
        <v>DE</v>
      </c>
      <c r="G45" s="120" t="str">
        <f t="shared" si="3"/>
        <v/>
      </c>
      <c r="M45" s="120">
        <f t="shared" si="7"/>
        <v>0</v>
      </c>
      <c r="N45" s="120">
        <f t="shared" si="7"/>
        <v>0</v>
      </c>
      <c r="O45" s="120">
        <f t="shared" si="7"/>
        <v>0</v>
      </c>
      <c r="P45" s="120">
        <f t="shared" si="7"/>
        <v>0</v>
      </c>
      <c r="Q45" s="120">
        <f t="shared" si="7"/>
        <v>0</v>
      </c>
      <c r="R45" s="120">
        <f t="shared" si="7"/>
        <v>0</v>
      </c>
      <c r="S45" s="120">
        <f t="shared" si="7"/>
        <v>0</v>
      </c>
      <c r="T45" s="120">
        <f t="shared" si="7"/>
        <v>0</v>
      </c>
      <c r="U45" s="120">
        <f t="shared" si="7"/>
        <v>0</v>
      </c>
      <c r="V45" s="120">
        <f t="shared" si="7"/>
        <v>0</v>
      </c>
      <c r="W45" s="120">
        <f t="shared" si="7"/>
        <v>0</v>
      </c>
      <c r="X45" s="120">
        <f t="shared" si="7"/>
        <v>0</v>
      </c>
      <c r="Y45" s="120">
        <f t="shared" si="7"/>
        <v>0</v>
      </c>
      <c r="Z45" s="120">
        <f t="shared" si="7"/>
        <v>0</v>
      </c>
      <c r="AC45"/>
    </row>
    <row r="46" spans="1:29" ht="28">
      <c r="A46" s="176" t="s">
        <v>271</v>
      </c>
      <c r="B46" s="144" t="s">
        <v>239</v>
      </c>
      <c r="C46" s="143" t="s">
        <v>238</v>
      </c>
      <c r="D46" s="142" t="s">
        <v>237</v>
      </c>
      <c r="E46" s="141" t="s">
        <v>236</v>
      </c>
      <c r="F46" s="120" t="str">
        <f t="shared" si="1"/>
        <v xml:space="preserve">DE </v>
      </c>
      <c r="G46" s="120" t="str">
        <f t="shared" si="3"/>
        <v/>
      </c>
      <c r="M46" s="120">
        <f t="shared" si="7"/>
        <v>0</v>
      </c>
      <c r="N46" s="120">
        <f t="shared" si="7"/>
        <v>0</v>
      </c>
      <c r="O46" s="120">
        <f t="shared" si="7"/>
        <v>0</v>
      </c>
      <c r="P46" s="120">
        <f t="shared" si="7"/>
        <v>0</v>
      </c>
      <c r="Q46" s="120">
        <f t="shared" si="7"/>
        <v>0</v>
      </c>
      <c r="R46" s="120">
        <f t="shared" si="7"/>
        <v>0</v>
      </c>
      <c r="S46" s="120">
        <f t="shared" si="7"/>
        <v>0</v>
      </c>
      <c r="T46" s="120">
        <f t="shared" si="7"/>
        <v>0</v>
      </c>
      <c r="U46" s="120">
        <f t="shared" si="7"/>
        <v>0</v>
      </c>
      <c r="V46" s="120">
        <f t="shared" si="7"/>
        <v>0</v>
      </c>
      <c r="W46" s="120">
        <f t="shared" si="7"/>
        <v>0</v>
      </c>
      <c r="X46" s="120">
        <f t="shared" si="7"/>
        <v>0</v>
      </c>
      <c r="Y46" s="120">
        <f t="shared" si="7"/>
        <v>0</v>
      </c>
      <c r="Z46" s="120">
        <f t="shared" si="7"/>
        <v>0</v>
      </c>
      <c r="AC46"/>
    </row>
    <row r="47" spans="1:29" ht="14">
      <c r="A47" s="157"/>
      <c r="B47" s="135" t="s">
        <v>270</v>
      </c>
      <c r="C47" s="168"/>
      <c r="D47" s="167">
        <v>55.3</v>
      </c>
      <c r="E47" s="129"/>
      <c r="F47" s="120" t="str">
        <f t="shared" si="1"/>
        <v>DE</v>
      </c>
      <c r="G47" s="120" t="str">
        <f t="shared" si="3"/>
        <v/>
      </c>
      <c r="M47" s="120">
        <f t="shared" si="7"/>
        <v>0</v>
      </c>
      <c r="N47" s="120">
        <f t="shared" si="7"/>
        <v>0</v>
      </c>
      <c r="O47" s="120">
        <f t="shared" si="7"/>
        <v>0</v>
      </c>
      <c r="P47" s="120">
        <f t="shared" si="7"/>
        <v>0</v>
      </c>
      <c r="Q47" s="120">
        <f t="shared" si="7"/>
        <v>0</v>
      </c>
      <c r="R47" s="120">
        <f t="shared" si="7"/>
        <v>0</v>
      </c>
      <c r="S47" s="120">
        <f t="shared" si="7"/>
        <v>0</v>
      </c>
      <c r="T47" s="120">
        <f t="shared" si="7"/>
        <v>0</v>
      </c>
      <c r="U47" s="120">
        <f t="shared" si="7"/>
        <v>0</v>
      </c>
      <c r="V47" s="120">
        <f t="shared" si="7"/>
        <v>0</v>
      </c>
      <c r="W47" s="120">
        <f t="shared" si="7"/>
        <v>0</v>
      </c>
      <c r="X47" s="120">
        <f t="shared" si="7"/>
        <v>0</v>
      </c>
      <c r="Y47" s="120">
        <f t="shared" si="7"/>
        <v>0</v>
      </c>
      <c r="Z47" s="120">
        <f t="shared" si="7"/>
        <v>0</v>
      </c>
      <c r="AC47"/>
    </row>
    <row r="48" spans="1:29" ht="14">
      <c r="A48" s="157"/>
      <c r="B48" s="175" t="s">
        <v>269</v>
      </c>
      <c r="C48" s="168"/>
      <c r="D48" s="167"/>
      <c r="E48" s="129"/>
      <c r="F48" s="120" t="str">
        <f t="shared" si="1"/>
        <v>DE</v>
      </c>
      <c r="G48" s="120" t="str">
        <f t="shared" si="3"/>
        <v/>
      </c>
      <c r="M48" s="120">
        <f t="shared" si="7"/>
        <v>0</v>
      </c>
      <c r="N48" s="120">
        <f t="shared" si="7"/>
        <v>0</v>
      </c>
      <c r="O48" s="120">
        <f t="shared" si="7"/>
        <v>0</v>
      </c>
      <c r="P48" s="120">
        <f t="shared" si="7"/>
        <v>0</v>
      </c>
      <c r="Q48" s="120">
        <f t="shared" si="7"/>
        <v>0</v>
      </c>
      <c r="R48" s="120">
        <f t="shared" si="7"/>
        <v>0</v>
      </c>
      <c r="S48" s="120">
        <f t="shared" si="7"/>
        <v>0</v>
      </c>
      <c r="T48" s="120">
        <f t="shared" si="7"/>
        <v>0</v>
      </c>
      <c r="U48" s="120">
        <f t="shared" si="7"/>
        <v>0</v>
      </c>
      <c r="V48" s="120">
        <f t="shared" si="7"/>
        <v>0</v>
      </c>
      <c r="W48" s="120">
        <f t="shared" si="7"/>
        <v>0</v>
      </c>
      <c r="X48" s="120">
        <f t="shared" si="7"/>
        <v>0</v>
      </c>
      <c r="Y48" s="120">
        <f t="shared" si="7"/>
        <v>0</v>
      </c>
      <c r="Z48" s="120">
        <f t="shared" si="7"/>
        <v>0</v>
      </c>
      <c r="AC48"/>
    </row>
    <row r="49" spans="1:29" ht="14">
      <c r="A49" s="157"/>
      <c r="B49" s="169" t="s">
        <v>600</v>
      </c>
      <c r="C49" s="168"/>
      <c r="D49" s="167">
        <v>50</v>
      </c>
      <c r="E49" s="129" t="s">
        <v>739</v>
      </c>
      <c r="F49" s="120" t="str">
        <f t="shared" si="1"/>
        <v>DE1</v>
      </c>
      <c r="G49" s="120" t="str">
        <f t="shared" si="3"/>
        <v>Power plants Wind WPP 2020 DE1</v>
      </c>
      <c r="H49" s="120">
        <v>2020</v>
      </c>
      <c r="I49" s="120">
        <v>25</v>
      </c>
      <c r="J49" s="120" t="s">
        <v>585</v>
      </c>
      <c r="M49" s="120">
        <f t="shared" si="7"/>
        <v>0</v>
      </c>
      <c r="N49" s="120">
        <f t="shared" si="7"/>
        <v>0</v>
      </c>
      <c r="O49" s="120">
        <f t="shared" si="7"/>
        <v>50</v>
      </c>
      <c r="P49" s="120">
        <f t="shared" si="7"/>
        <v>50</v>
      </c>
      <c r="Q49" s="120">
        <f t="shared" si="7"/>
        <v>50</v>
      </c>
      <c r="R49" s="120">
        <f t="shared" si="7"/>
        <v>50</v>
      </c>
      <c r="S49" s="120">
        <f t="shared" si="7"/>
        <v>50</v>
      </c>
      <c r="T49" s="120">
        <f t="shared" si="7"/>
        <v>0</v>
      </c>
      <c r="U49" s="120">
        <f t="shared" si="7"/>
        <v>0</v>
      </c>
      <c r="V49" s="120">
        <f t="shared" si="7"/>
        <v>0</v>
      </c>
      <c r="W49" s="120">
        <f t="shared" si="7"/>
        <v>0</v>
      </c>
      <c r="X49" s="120">
        <f t="shared" si="7"/>
        <v>0</v>
      </c>
      <c r="Y49" s="120">
        <f t="shared" si="7"/>
        <v>0</v>
      </c>
      <c r="Z49" s="120">
        <f t="shared" si="7"/>
        <v>0</v>
      </c>
      <c r="AC49"/>
    </row>
    <row r="50" spans="1:29" ht="28">
      <c r="A50" s="157"/>
      <c r="B50" s="169" t="s">
        <v>599</v>
      </c>
      <c r="C50" s="168"/>
      <c r="D50" s="167">
        <v>3.6</v>
      </c>
      <c r="E50" s="129" t="s">
        <v>739</v>
      </c>
      <c r="F50" s="120" t="str">
        <f t="shared" si="1"/>
        <v>DE1</v>
      </c>
      <c r="G50" s="120" t="str">
        <f t="shared" si="3"/>
        <v>Power plants Wind WPP 2015 DE1</v>
      </c>
      <c r="H50" s="120">
        <v>2015</v>
      </c>
      <c r="I50" s="120">
        <v>25</v>
      </c>
      <c r="J50" s="120" t="s">
        <v>585</v>
      </c>
      <c r="M50" s="120">
        <f t="shared" si="7"/>
        <v>0</v>
      </c>
      <c r="N50" s="120">
        <f t="shared" si="7"/>
        <v>3.6</v>
      </c>
      <c r="O50" s="120">
        <f t="shared" si="7"/>
        <v>3.6</v>
      </c>
      <c r="P50" s="120">
        <f t="shared" si="7"/>
        <v>3.6</v>
      </c>
      <c r="Q50" s="120">
        <f t="shared" si="7"/>
        <v>3.6</v>
      </c>
      <c r="R50" s="120">
        <f t="shared" si="7"/>
        <v>3.6</v>
      </c>
      <c r="S50" s="120">
        <f t="shared" si="7"/>
        <v>0</v>
      </c>
      <c r="T50" s="120">
        <f t="shared" si="7"/>
        <v>0</v>
      </c>
      <c r="U50" s="120">
        <f t="shared" si="7"/>
        <v>0</v>
      </c>
      <c r="V50" s="120">
        <f t="shared" si="7"/>
        <v>0</v>
      </c>
      <c r="W50" s="120">
        <f t="shared" si="7"/>
        <v>0</v>
      </c>
      <c r="X50" s="120">
        <f t="shared" si="7"/>
        <v>0</v>
      </c>
      <c r="Y50" s="120">
        <f t="shared" si="7"/>
        <v>0</v>
      </c>
      <c r="Z50" s="120">
        <f t="shared" si="7"/>
        <v>0</v>
      </c>
      <c r="AC50"/>
    </row>
    <row r="51" spans="1:29" ht="15" thickBot="1">
      <c r="A51" s="157"/>
      <c r="B51" s="165" t="s">
        <v>601</v>
      </c>
      <c r="C51" s="164"/>
      <c r="D51" s="163">
        <v>1.7</v>
      </c>
      <c r="E51" s="125" t="s">
        <v>739</v>
      </c>
      <c r="F51" s="120" t="str">
        <f t="shared" si="1"/>
        <v>DE1</v>
      </c>
      <c r="G51" s="120" t="str">
        <f t="shared" si="3"/>
        <v>Power plants Wind WPP 2015 DE1</v>
      </c>
      <c r="H51" s="120">
        <v>2015</v>
      </c>
      <c r="I51" s="120">
        <v>25</v>
      </c>
      <c r="J51" s="120" t="s">
        <v>585</v>
      </c>
      <c r="M51" s="120">
        <f t="shared" si="7"/>
        <v>0</v>
      </c>
      <c r="N51" s="120">
        <f t="shared" si="7"/>
        <v>1.7</v>
      </c>
      <c r="O51" s="120">
        <f t="shared" si="7"/>
        <v>1.7</v>
      </c>
      <c r="P51" s="120">
        <f t="shared" si="7"/>
        <v>1.7</v>
      </c>
      <c r="Q51" s="120">
        <f t="shared" si="7"/>
        <v>1.7</v>
      </c>
      <c r="R51" s="120">
        <f t="shared" si="7"/>
        <v>1.7</v>
      </c>
      <c r="S51" s="120">
        <f t="shared" si="7"/>
        <v>0</v>
      </c>
      <c r="T51" s="120">
        <f t="shared" si="7"/>
        <v>0</v>
      </c>
      <c r="U51" s="120">
        <f t="shared" si="7"/>
        <v>0</v>
      </c>
      <c r="V51" s="120">
        <f t="shared" si="7"/>
        <v>0</v>
      </c>
      <c r="W51" s="120">
        <f t="shared" si="7"/>
        <v>0</v>
      </c>
      <c r="X51" s="120">
        <f t="shared" si="7"/>
        <v>0</v>
      </c>
      <c r="Y51" s="120">
        <f t="shared" si="7"/>
        <v>0</v>
      </c>
      <c r="Z51" s="120">
        <f t="shared" si="7"/>
        <v>0</v>
      </c>
      <c r="AC51"/>
    </row>
    <row r="52" spans="1:29" ht="14">
      <c r="A52" s="157"/>
      <c r="B52" s="161"/>
      <c r="C52" s="160"/>
      <c r="D52" s="159"/>
      <c r="F52" s="120" t="str">
        <f t="shared" si="1"/>
        <v>DE</v>
      </c>
      <c r="G52" s="120" t="str">
        <f t="shared" si="3"/>
        <v/>
      </c>
      <c r="M52" s="120">
        <f t="shared" si="7"/>
        <v>0</v>
      </c>
      <c r="N52" s="120">
        <f t="shared" si="7"/>
        <v>0</v>
      </c>
      <c r="O52" s="120">
        <f t="shared" si="7"/>
        <v>0</v>
      </c>
      <c r="P52" s="120">
        <f t="shared" si="7"/>
        <v>0</v>
      </c>
      <c r="Q52" s="120">
        <f t="shared" si="7"/>
        <v>0</v>
      </c>
      <c r="R52" s="120">
        <f t="shared" si="7"/>
        <v>0</v>
      </c>
      <c r="S52" s="120">
        <f t="shared" si="7"/>
        <v>0</v>
      </c>
      <c r="T52" s="120">
        <f t="shared" si="7"/>
        <v>0</v>
      </c>
      <c r="U52" s="120">
        <f t="shared" si="7"/>
        <v>0</v>
      </c>
      <c r="V52" s="120">
        <f t="shared" si="7"/>
        <v>0</v>
      </c>
      <c r="W52" s="120">
        <f t="shared" si="7"/>
        <v>0</v>
      </c>
      <c r="X52" s="120">
        <f t="shared" si="7"/>
        <v>0</v>
      </c>
      <c r="Y52" s="120">
        <f t="shared" si="7"/>
        <v>0</v>
      </c>
      <c r="Z52" s="120">
        <f t="shared" si="7"/>
        <v>0</v>
      </c>
      <c r="AC52"/>
    </row>
    <row r="53" spans="1:29" ht="15" thickBot="1">
      <c r="A53" s="157"/>
      <c r="B53" s="161"/>
      <c r="C53" s="160"/>
      <c r="D53" s="159"/>
      <c r="F53" s="120" t="str">
        <f t="shared" si="1"/>
        <v>DE</v>
      </c>
      <c r="G53" s="120" t="str">
        <f t="shared" si="3"/>
        <v/>
      </c>
      <c r="M53" s="120">
        <f t="shared" si="7"/>
        <v>0</v>
      </c>
      <c r="N53" s="120">
        <f t="shared" si="7"/>
        <v>0</v>
      </c>
      <c r="O53" s="120">
        <f t="shared" si="7"/>
        <v>0</v>
      </c>
      <c r="P53" s="120">
        <f t="shared" si="7"/>
        <v>0</v>
      </c>
      <c r="Q53" s="120">
        <f t="shared" si="7"/>
        <v>0</v>
      </c>
      <c r="R53" s="120">
        <f t="shared" si="7"/>
        <v>0</v>
      </c>
      <c r="S53" s="120">
        <f t="shared" si="7"/>
        <v>0</v>
      </c>
      <c r="T53" s="120">
        <f t="shared" si="7"/>
        <v>0</v>
      </c>
      <c r="U53" s="120">
        <f t="shared" si="7"/>
        <v>0</v>
      </c>
      <c r="V53" s="120">
        <f t="shared" si="7"/>
        <v>0</v>
      </c>
      <c r="W53" s="120">
        <f t="shared" si="7"/>
        <v>0</v>
      </c>
      <c r="X53" s="120">
        <f t="shared" si="7"/>
        <v>0</v>
      </c>
      <c r="Y53" s="120">
        <f t="shared" si="7"/>
        <v>0</v>
      </c>
      <c r="Z53" s="120">
        <f t="shared" si="7"/>
        <v>0</v>
      </c>
      <c r="AC53"/>
    </row>
    <row r="54" spans="1:29" ht="52" thickBot="1">
      <c r="A54" s="157"/>
      <c r="B54" s="145" t="s">
        <v>268</v>
      </c>
      <c r="C54" s="160"/>
      <c r="D54" s="159"/>
      <c r="F54" s="120" t="str">
        <f t="shared" si="1"/>
        <v>DE</v>
      </c>
      <c r="G54" s="120" t="str">
        <f t="shared" si="3"/>
        <v/>
      </c>
      <c r="M54" s="120">
        <f t="shared" si="7"/>
        <v>0</v>
      </c>
      <c r="N54" s="120">
        <f t="shared" si="7"/>
        <v>0</v>
      </c>
      <c r="O54" s="120">
        <f t="shared" si="7"/>
        <v>0</v>
      </c>
      <c r="P54" s="120">
        <f t="shared" si="7"/>
        <v>0</v>
      </c>
      <c r="Q54" s="120">
        <f t="shared" si="7"/>
        <v>0</v>
      </c>
      <c r="R54" s="120">
        <f t="shared" si="7"/>
        <v>0</v>
      </c>
      <c r="S54" s="120">
        <f t="shared" si="7"/>
        <v>0</v>
      </c>
      <c r="T54" s="120">
        <f t="shared" si="7"/>
        <v>0</v>
      </c>
      <c r="U54" s="120">
        <f t="shared" si="7"/>
        <v>0</v>
      </c>
      <c r="V54" s="120">
        <f t="shared" si="7"/>
        <v>0</v>
      </c>
      <c r="W54" s="120">
        <f t="shared" si="7"/>
        <v>0</v>
      </c>
      <c r="X54" s="120">
        <f t="shared" si="7"/>
        <v>0</v>
      </c>
      <c r="Y54" s="120">
        <f t="shared" si="7"/>
        <v>0</v>
      </c>
      <c r="Z54" s="120">
        <f t="shared" si="7"/>
        <v>0</v>
      </c>
      <c r="AC54"/>
    </row>
    <row r="55" spans="1:29" ht="28">
      <c r="A55" s="157"/>
      <c r="B55" s="144" t="s">
        <v>239</v>
      </c>
      <c r="C55" s="143" t="s">
        <v>238</v>
      </c>
      <c r="D55" s="142" t="s">
        <v>237</v>
      </c>
      <c r="E55" s="141" t="s">
        <v>236</v>
      </c>
      <c r="F55" s="120" t="str">
        <f t="shared" si="1"/>
        <v xml:space="preserve">DE </v>
      </c>
      <c r="G55" s="120" t="str">
        <f t="shared" si="3"/>
        <v/>
      </c>
      <c r="M55" s="120">
        <f t="shared" si="7"/>
        <v>0</v>
      </c>
      <c r="N55" s="120">
        <f t="shared" si="7"/>
        <v>0</v>
      </c>
      <c r="O55" s="120">
        <f t="shared" si="7"/>
        <v>0</v>
      </c>
      <c r="P55" s="120">
        <f t="shared" si="7"/>
        <v>0</v>
      </c>
      <c r="Q55" s="120">
        <f t="shared" si="7"/>
        <v>0</v>
      </c>
      <c r="R55" s="120">
        <f t="shared" si="7"/>
        <v>0</v>
      </c>
      <c r="S55" s="120">
        <f t="shared" si="7"/>
        <v>0</v>
      </c>
      <c r="T55" s="120">
        <f t="shared" si="7"/>
        <v>0</v>
      </c>
      <c r="U55" s="120">
        <f t="shared" si="7"/>
        <v>0</v>
      </c>
      <c r="V55" s="120">
        <f t="shared" si="7"/>
        <v>0</v>
      </c>
      <c r="W55" s="120">
        <f t="shared" si="7"/>
        <v>0</v>
      </c>
      <c r="X55" s="120">
        <f t="shared" si="7"/>
        <v>0</v>
      </c>
      <c r="Y55" s="120">
        <f t="shared" si="7"/>
        <v>0</v>
      </c>
      <c r="Z55" s="120">
        <f t="shared" si="7"/>
        <v>0</v>
      </c>
      <c r="AC55"/>
    </row>
    <row r="56" spans="1:29" ht="14">
      <c r="A56" s="157"/>
      <c r="B56" s="169" t="s">
        <v>602</v>
      </c>
      <c r="C56" s="168"/>
      <c r="D56" s="167">
        <v>244.4</v>
      </c>
      <c r="E56" s="129"/>
      <c r="F56" s="120" t="str">
        <f t="shared" si="1"/>
        <v>DE</v>
      </c>
      <c r="G56" s="120" t="str">
        <f t="shared" si="3"/>
        <v/>
      </c>
      <c r="M56" s="120">
        <f t="shared" si="7"/>
        <v>0</v>
      </c>
      <c r="N56" s="120">
        <f t="shared" si="7"/>
        <v>0</v>
      </c>
      <c r="O56" s="120">
        <f t="shared" si="7"/>
        <v>0</v>
      </c>
      <c r="P56" s="120">
        <f t="shared" si="7"/>
        <v>0</v>
      </c>
      <c r="Q56" s="120">
        <f t="shared" si="7"/>
        <v>0</v>
      </c>
      <c r="R56" s="120">
        <f t="shared" si="7"/>
        <v>0</v>
      </c>
      <c r="S56" s="120">
        <f t="shared" si="7"/>
        <v>0</v>
      </c>
      <c r="T56" s="120">
        <f t="shared" si="7"/>
        <v>0</v>
      </c>
      <c r="U56" s="120">
        <f t="shared" si="7"/>
        <v>0</v>
      </c>
      <c r="V56" s="120">
        <f t="shared" si="7"/>
        <v>0</v>
      </c>
      <c r="W56" s="120">
        <f t="shared" si="7"/>
        <v>0</v>
      </c>
      <c r="X56" s="120">
        <f t="shared" si="7"/>
        <v>0</v>
      </c>
      <c r="Y56" s="120">
        <f t="shared" si="7"/>
        <v>0</v>
      </c>
      <c r="Z56" s="120">
        <f t="shared" si="7"/>
        <v>0</v>
      </c>
      <c r="AC56"/>
    </row>
    <row r="57" spans="1:29" ht="14">
      <c r="A57" s="157"/>
      <c r="B57" s="169" t="s">
        <v>603</v>
      </c>
      <c r="C57" s="168"/>
      <c r="D57" s="167"/>
      <c r="E57" s="129"/>
      <c r="F57" s="120" t="str">
        <f t="shared" si="1"/>
        <v>DE</v>
      </c>
      <c r="G57" s="120" t="str">
        <f t="shared" si="3"/>
        <v/>
      </c>
      <c r="M57" s="120">
        <f t="shared" si="7"/>
        <v>0</v>
      </c>
      <c r="N57" s="120">
        <f t="shared" si="7"/>
        <v>0</v>
      </c>
      <c r="O57" s="120">
        <f t="shared" si="7"/>
        <v>0</v>
      </c>
      <c r="P57" s="120">
        <f t="shared" si="7"/>
        <v>0</v>
      </c>
      <c r="Q57" s="120">
        <f t="shared" si="7"/>
        <v>0</v>
      </c>
      <c r="R57" s="120">
        <f t="shared" si="7"/>
        <v>0</v>
      </c>
      <c r="S57" s="120">
        <f t="shared" si="7"/>
        <v>0</v>
      </c>
      <c r="T57" s="120">
        <f t="shared" si="7"/>
        <v>0</v>
      </c>
      <c r="U57" s="120">
        <f t="shared" si="7"/>
        <v>0</v>
      </c>
      <c r="V57" s="120">
        <f t="shared" si="7"/>
        <v>0</v>
      </c>
      <c r="W57" s="120">
        <f t="shared" si="7"/>
        <v>0</v>
      </c>
      <c r="X57" s="120">
        <f t="shared" si="7"/>
        <v>0</v>
      </c>
      <c r="Y57" s="120">
        <f t="shared" si="7"/>
        <v>0</v>
      </c>
      <c r="Z57" s="120">
        <f t="shared" si="7"/>
        <v>0</v>
      </c>
      <c r="AC57"/>
    </row>
    <row r="58" spans="1:29" ht="14">
      <c r="A58" s="157"/>
      <c r="B58" s="156" t="s">
        <v>604</v>
      </c>
      <c r="C58" s="168"/>
      <c r="D58" s="167">
        <v>147</v>
      </c>
      <c r="E58" s="166" t="s">
        <v>739</v>
      </c>
      <c r="F58" s="120" t="str">
        <f t="shared" si="1"/>
        <v>DE1</v>
      </c>
      <c r="G58" s="120" t="str">
        <f t="shared" si="3"/>
        <v/>
      </c>
      <c r="M58" s="120">
        <f t="shared" si="7"/>
        <v>0</v>
      </c>
      <c r="N58" s="120">
        <f t="shared" si="7"/>
        <v>0</v>
      </c>
      <c r="O58" s="120">
        <f t="shared" si="7"/>
        <v>0</v>
      </c>
      <c r="P58" s="120">
        <f t="shared" si="7"/>
        <v>0</v>
      </c>
      <c r="Q58" s="120">
        <f t="shared" si="7"/>
        <v>0</v>
      </c>
      <c r="R58" s="120">
        <f t="shared" si="7"/>
        <v>0</v>
      </c>
      <c r="S58" s="120">
        <f t="shared" si="7"/>
        <v>0</v>
      </c>
      <c r="T58" s="120">
        <f t="shared" si="7"/>
        <v>0</v>
      </c>
      <c r="U58" s="120">
        <f t="shared" si="7"/>
        <v>0</v>
      </c>
      <c r="V58" s="120">
        <f t="shared" si="7"/>
        <v>0</v>
      </c>
      <c r="W58" s="120">
        <f t="shared" si="7"/>
        <v>0</v>
      </c>
      <c r="X58" s="120">
        <f t="shared" si="7"/>
        <v>0</v>
      </c>
      <c r="Y58" s="120">
        <f t="shared" si="7"/>
        <v>0</v>
      </c>
      <c r="Z58" s="120">
        <f t="shared" si="7"/>
        <v>0</v>
      </c>
      <c r="AC58"/>
    </row>
    <row r="59" spans="1:29" ht="14">
      <c r="A59" s="157"/>
      <c r="B59" s="174" t="s">
        <v>267</v>
      </c>
      <c r="C59" s="173" t="s">
        <v>266</v>
      </c>
      <c r="D59" s="172">
        <v>60</v>
      </c>
      <c r="E59" s="166" t="s">
        <v>739</v>
      </c>
      <c r="F59" s="120" t="str">
        <f t="shared" si="1"/>
        <v>DE1</v>
      </c>
      <c r="G59" s="120" t="str">
        <f t="shared" si="3"/>
        <v>Power plants TPP 2006 DE1</v>
      </c>
      <c r="H59" s="120">
        <v>2006</v>
      </c>
      <c r="I59" s="120">
        <v>20</v>
      </c>
      <c r="J59" s="120" t="s">
        <v>331</v>
      </c>
      <c r="M59" s="120">
        <f t="shared" si="7"/>
        <v>60</v>
      </c>
      <c r="N59" s="120">
        <f t="shared" si="7"/>
        <v>60</v>
      </c>
      <c r="O59" s="120">
        <f t="shared" si="7"/>
        <v>60</v>
      </c>
      <c r="P59" s="120">
        <f t="shared" si="7"/>
        <v>60</v>
      </c>
      <c r="Q59" s="120">
        <f t="shared" si="7"/>
        <v>0</v>
      </c>
      <c r="R59" s="120">
        <f t="shared" si="7"/>
        <v>0</v>
      </c>
      <c r="S59" s="120">
        <f t="shared" si="7"/>
        <v>0</v>
      </c>
      <c r="T59" s="120">
        <f t="shared" si="7"/>
        <v>0</v>
      </c>
      <c r="U59" s="120">
        <f t="shared" si="7"/>
        <v>0</v>
      </c>
      <c r="V59" s="120">
        <f t="shared" si="7"/>
        <v>0</v>
      </c>
      <c r="W59" s="120">
        <f t="shared" si="7"/>
        <v>0</v>
      </c>
      <c r="X59" s="120">
        <f t="shared" si="7"/>
        <v>0</v>
      </c>
      <c r="Y59" s="120">
        <f t="shared" si="7"/>
        <v>0</v>
      </c>
      <c r="Z59" s="120">
        <f t="shared" si="7"/>
        <v>0</v>
      </c>
      <c r="AC59"/>
    </row>
    <row r="60" spans="1:29" ht="14">
      <c r="A60" s="157"/>
      <c r="B60" s="169" t="s">
        <v>605</v>
      </c>
      <c r="C60" s="168">
        <v>2006</v>
      </c>
      <c r="D60" s="167">
        <v>87</v>
      </c>
      <c r="E60" s="166" t="s">
        <v>739</v>
      </c>
      <c r="F60" s="120" t="str">
        <f t="shared" si="1"/>
        <v>DE1</v>
      </c>
      <c r="G60" s="120" t="str">
        <f t="shared" si="3"/>
        <v>Power plants Other TPP 2006 DE1</v>
      </c>
      <c r="H60" s="120">
        <f t="shared" ref="H60" si="8">C60</f>
        <v>2006</v>
      </c>
      <c r="I60" s="120">
        <v>30</v>
      </c>
      <c r="J60" s="120" t="s">
        <v>584</v>
      </c>
      <c r="M60" s="120">
        <f>IF(($H60+$I60)&gt;M$8,IF($H60&lt;=M$8,$D60,0),0)</f>
        <v>87</v>
      </c>
      <c r="N60" s="120">
        <f t="shared" si="7"/>
        <v>87</v>
      </c>
      <c r="O60" s="120">
        <f t="shared" si="7"/>
        <v>87</v>
      </c>
      <c r="P60" s="120">
        <f t="shared" si="7"/>
        <v>87</v>
      </c>
      <c r="Q60" s="120">
        <f t="shared" si="7"/>
        <v>87</v>
      </c>
      <c r="R60" s="120">
        <f t="shared" si="7"/>
        <v>87</v>
      </c>
      <c r="S60" s="120">
        <f t="shared" si="7"/>
        <v>0</v>
      </c>
      <c r="T60" s="120">
        <f t="shared" si="7"/>
        <v>0</v>
      </c>
      <c r="U60" s="120">
        <f t="shared" si="7"/>
        <v>0</v>
      </c>
      <c r="V60" s="120">
        <f t="shared" si="7"/>
        <v>0</v>
      </c>
      <c r="W60" s="120">
        <f t="shared" si="7"/>
        <v>0</v>
      </c>
      <c r="X60" s="120">
        <f t="shared" si="7"/>
        <v>0</v>
      </c>
      <c r="Y60" s="120">
        <f t="shared" si="7"/>
        <v>0</v>
      </c>
      <c r="Z60" s="120">
        <f t="shared" si="7"/>
        <v>0</v>
      </c>
      <c r="AC60"/>
    </row>
    <row r="61" spans="1:29" ht="14">
      <c r="A61" s="157"/>
      <c r="B61" s="171" t="s">
        <v>245</v>
      </c>
      <c r="C61" s="168"/>
      <c r="D61" s="167">
        <v>70.400000000000006</v>
      </c>
      <c r="E61" s="166" t="s">
        <v>739</v>
      </c>
      <c r="F61" s="120" t="str">
        <f t="shared" si="1"/>
        <v>DE1</v>
      </c>
      <c r="G61" s="120" t="str">
        <f t="shared" si="3"/>
        <v/>
      </c>
      <c r="M61" s="120">
        <f t="shared" si="7"/>
        <v>0</v>
      </c>
      <c r="N61" s="120">
        <f t="shared" si="7"/>
        <v>0</v>
      </c>
      <c r="O61" s="120">
        <f t="shared" si="7"/>
        <v>0</v>
      </c>
      <c r="P61" s="120">
        <f t="shared" ref="N61:Z80" si="9">IF(($H61+$I61)&gt;P$8,IF($H61&lt;=P$8,$D61,0),0)</f>
        <v>0</v>
      </c>
      <c r="Q61" s="120">
        <f t="shared" si="9"/>
        <v>0</v>
      </c>
      <c r="R61" s="120">
        <f t="shared" si="9"/>
        <v>0</v>
      </c>
      <c r="S61" s="120">
        <f t="shared" si="9"/>
        <v>0</v>
      </c>
      <c r="T61" s="120">
        <f t="shared" si="9"/>
        <v>0</v>
      </c>
      <c r="U61" s="120">
        <f t="shared" si="9"/>
        <v>0</v>
      </c>
      <c r="V61" s="120">
        <f t="shared" si="9"/>
        <v>0</v>
      </c>
      <c r="W61" s="120">
        <f t="shared" si="9"/>
        <v>0</v>
      </c>
      <c r="X61" s="120">
        <f t="shared" si="9"/>
        <v>0</v>
      </c>
      <c r="Y61" s="120">
        <f t="shared" si="9"/>
        <v>0</v>
      </c>
      <c r="Z61" s="120">
        <f t="shared" si="9"/>
        <v>0</v>
      </c>
      <c r="AC61"/>
    </row>
    <row r="62" spans="1:29" ht="14">
      <c r="A62" s="157"/>
      <c r="B62" s="169" t="s">
        <v>265</v>
      </c>
      <c r="C62" s="168">
        <v>1970</v>
      </c>
      <c r="D62" s="167">
        <v>22</v>
      </c>
      <c r="E62" s="166" t="s">
        <v>739</v>
      </c>
      <c r="F62" s="120" t="str">
        <f t="shared" si="1"/>
        <v>DE1</v>
      </c>
      <c r="G62" s="120" t="str">
        <f t="shared" si="3"/>
        <v>Power plants Other HPP 1970 DE1</v>
      </c>
      <c r="H62" s="120">
        <f t="shared" ref="H62:H66" si="10">C62</f>
        <v>1970</v>
      </c>
      <c r="I62" s="120">
        <v>100</v>
      </c>
      <c r="J62" s="120" t="s">
        <v>325</v>
      </c>
      <c r="M62" s="120">
        <f t="shared" ref="M62:Z120" si="11">IF(($H62+$I62)&gt;M$8,IF($H62&lt;=M$8,$D62,0),0)</f>
        <v>22</v>
      </c>
      <c r="N62" s="120">
        <f t="shared" si="9"/>
        <v>22</v>
      </c>
      <c r="O62" s="120">
        <f t="shared" si="9"/>
        <v>22</v>
      </c>
      <c r="P62" s="120">
        <f t="shared" si="9"/>
        <v>22</v>
      </c>
      <c r="Q62" s="120">
        <f t="shared" si="9"/>
        <v>22</v>
      </c>
      <c r="R62" s="120">
        <f t="shared" si="9"/>
        <v>22</v>
      </c>
      <c r="S62" s="120">
        <f t="shared" si="9"/>
        <v>22</v>
      </c>
      <c r="T62" s="120">
        <f t="shared" si="9"/>
        <v>22</v>
      </c>
      <c r="U62" s="120">
        <f t="shared" si="9"/>
        <v>22</v>
      </c>
      <c r="V62" s="120">
        <f t="shared" si="9"/>
        <v>22</v>
      </c>
      <c r="W62" s="120">
        <f t="shared" si="9"/>
        <v>0</v>
      </c>
      <c r="X62" s="120">
        <f t="shared" si="9"/>
        <v>0</v>
      </c>
      <c r="Y62" s="120">
        <f t="shared" si="9"/>
        <v>0</v>
      </c>
      <c r="Z62" s="120">
        <f t="shared" si="9"/>
        <v>0</v>
      </c>
      <c r="AC62"/>
    </row>
    <row r="63" spans="1:29" ht="14">
      <c r="A63" s="157"/>
      <c r="B63" s="169" t="s">
        <v>264</v>
      </c>
      <c r="C63" s="168">
        <v>2006</v>
      </c>
      <c r="D63" s="167">
        <v>4.5999999999999996</v>
      </c>
      <c r="E63" s="166" t="s">
        <v>739</v>
      </c>
      <c r="F63" s="120" t="str">
        <f t="shared" si="1"/>
        <v>DE1</v>
      </c>
      <c r="G63" s="120" t="str">
        <f t="shared" si="3"/>
        <v>Power plants Other HPP 2006 DE1</v>
      </c>
      <c r="H63" s="120">
        <f t="shared" si="10"/>
        <v>2006</v>
      </c>
      <c r="I63" s="120">
        <v>100</v>
      </c>
      <c r="J63" s="120" t="s">
        <v>325</v>
      </c>
      <c r="M63" s="120">
        <f t="shared" si="11"/>
        <v>4.5999999999999996</v>
      </c>
      <c r="N63" s="120">
        <f t="shared" si="9"/>
        <v>4.5999999999999996</v>
      </c>
      <c r="O63" s="120">
        <f t="shared" si="9"/>
        <v>4.5999999999999996</v>
      </c>
      <c r="P63" s="120">
        <f t="shared" si="9"/>
        <v>4.5999999999999996</v>
      </c>
      <c r="Q63" s="120">
        <f t="shared" si="9"/>
        <v>4.5999999999999996</v>
      </c>
      <c r="R63" s="120">
        <f t="shared" si="9"/>
        <v>4.5999999999999996</v>
      </c>
      <c r="S63" s="120">
        <f t="shared" si="9"/>
        <v>4.5999999999999996</v>
      </c>
      <c r="T63" s="120">
        <f t="shared" si="9"/>
        <v>4.5999999999999996</v>
      </c>
      <c r="U63" s="120">
        <f t="shared" si="9"/>
        <v>4.5999999999999996</v>
      </c>
      <c r="V63" s="120">
        <f t="shared" si="9"/>
        <v>4.5999999999999996</v>
      </c>
      <c r="W63" s="120">
        <f t="shared" si="9"/>
        <v>4.5999999999999996</v>
      </c>
      <c r="X63" s="120">
        <f t="shared" si="9"/>
        <v>4.5999999999999996</v>
      </c>
      <c r="Y63" s="120">
        <f t="shared" si="9"/>
        <v>4.5999999999999996</v>
      </c>
      <c r="Z63" s="120">
        <f t="shared" si="9"/>
        <v>4.5999999999999996</v>
      </c>
      <c r="AC63"/>
    </row>
    <row r="64" spans="1:29" ht="14">
      <c r="A64" s="157"/>
      <c r="B64" s="169" t="s">
        <v>263</v>
      </c>
      <c r="C64" s="168">
        <v>2010</v>
      </c>
      <c r="D64" s="167">
        <v>22</v>
      </c>
      <c r="E64" s="166" t="s">
        <v>739</v>
      </c>
      <c r="F64" s="120" t="str">
        <f t="shared" si="1"/>
        <v>DE1</v>
      </c>
      <c r="G64" s="120" t="str">
        <f t="shared" si="3"/>
        <v>Power plants Other HPP 2010 DE1</v>
      </c>
      <c r="H64" s="120">
        <f t="shared" si="10"/>
        <v>2010</v>
      </c>
      <c r="I64" s="120">
        <v>100</v>
      </c>
      <c r="J64" s="120" t="s">
        <v>325</v>
      </c>
      <c r="M64" s="120">
        <f t="shared" si="11"/>
        <v>22</v>
      </c>
      <c r="N64" s="120">
        <f t="shared" si="9"/>
        <v>22</v>
      </c>
      <c r="O64" s="120">
        <f t="shared" si="9"/>
        <v>22</v>
      </c>
      <c r="P64" s="120">
        <f t="shared" si="9"/>
        <v>22</v>
      </c>
      <c r="Q64" s="120">
        <f t="shared" si="9"/>
        <v>22</v>
      </c>
      <c r="R64" s="120">
        <f t="shared" si="9"/>
        <v>22</v>
      </c>
      <c r="S64" s="120">
        <f t="shared" si="9"/>
        <v>22</v>
      </c>
      <c r="T64" s="120">
        <f t="shared" si="9"/>
        <v>22</v>
      </c>
      <c r="U64" s="120">
        <f t="shared" si="9"/>
        <v>22</v>
      </c>
      <c r="V64" s="120">
        <f t="shared" si="9"/>
        <v>22</v>
      </c>
      <c r="W64" s="120">
        <f t="shared" si="9"/>
        <v>22</v>
      </c>
      <c r="X64" s="120">
        <f t="shared" si="9"/>
        <v>22</v>
      </c>
      <c r="Y64" s="120">
        <f t="shared" si="9"/>
        <v>22</v>
      </c>
      <c r="Z64" s="120">
        <f t="shared" si="9"/>
        <v>22</v>
      </c>
      <c r="AC64"/>
    </row>
    <row r="65" spans="1:29" ht="14">
      <c r="A65" s="157"/>
      <c r="B65" s="169" t="s">
        <v>262</v>
      </c>
      <c r="C65" s="168">
        <v>2013</v>
      </c>
      <c r="D65" s="167">
        <v>20.5</v>
      </c>
      <c r="E65" s="166" t="s">
        <v>739</v>
      </c>
      <c r="F65" s="120" t="str">
        <f t="shared" si="1"/>
        <v>DE1</v>
      </c>
      <c r="G65" s="120" t="str">
        <f t="shared" si="3"/>
        <v>Power plants Other HPP 2013 DE1</v>
      </c>
      <c r="H65" s="120">
        <f t="shared" si="10"/>
        <v>2013</v>
      </c>
      <c r="I65" s="120">
        <v>100</v>
      </c>
      <c r="J65" s="120" t="s">
        <v>325</v>
      </c>
      <c r="M65" s="120">
        <f t="shared" si="11"/>
        <v>0</v>
      </c>
      <c r="N65" s="120">
        <f t="shared" si="9"/>
        <v>20.5</v>
      </c>
      <c r="O65" s="120">
        <f t="shared" si="9"/>
        <v>20.5</v>
      </c>
      <c r="P65" s="120">
        <f t="shared" si="9"/>
        <v>20.5</v>
      </c>
      <c r="Q65" s="120">
        <f t="shared" si="9"/>
        <v>20.5</v>
      </c>
      <c r="R65" s="120">
        <f t="shared" si="9"/>
        <v>20.5</v>
      </c>
      <c r="S65" s="120">
        <f t="shared" si="9"/>
        <v>20.5</v>
      </c>
      <c r="T65" s="120">
        <f t="shared" si="9"/>
        <v>20.5</v>
      </c>
      <c r="U65" s="120">
        <f t="shared" si="9"/>
        <v>20.5</v>
      </c>
      <c r="V65" s="120">
        <f t="shared" si="9"/>
        <v>20.5</v>
      </c>
      <c r="W65" s="120">
        <f t="shared" si="9"/>
        <v>20.5</v>
      </c>
      <c r="X65" s="120">
        <f t="shared" si="9"/>
        <v>20.5</v>
      </c>
      <c r="Y65" s="120">
        <f t="shared" si="9"/>
        <v>20.5</v>
      </c>
      <c r="Z65" s="120">
        <f t="shared" si="9"/>
        <v>20.5</v>
      </c>
      <c r="AC65"/>
    </row>
    <row r="66" spans="1:29" ht="14">
      <c r="A66" s="157"/>
      <c r="B66" s="169" t="s">
        <v>606</v>
      </c>
      <c r="C66" s="168">
        <v>2014</v>
      </c>
      <c r="D66" s="167">
        <v>1.4</v>
      </c>
      <c r="E66" s="166" t="s">
        <v>739</v>
      </c>
      <c r="F66" s="120" t="str">
        <f t="shared" si="1"/>
        <v>DE1</v>
      </c>
      <c r="G66" s="120" t="str">
        <f t="shared" si="3"/>
        <v>Power plants Other HPP 2014 DE1</v>
      </c>
      <c r="H66" s="120">
        <f t="shared" si="10"/>
        <v>2014</v>
      </c>
      <c r="I66" s="120">
        <v>100</v>
      </c>
      <c r="J66" s="120" t="s">
        <v>325</v>
      </c>
      <c r="M66" s="120">
        <f t="shared" si="11"/>
        <v>0</v>
      </c>
      <c r="N66" s="120">
        <f t="shared" si="9"/>
        <v>1.4</v>
      </c>
      <c r="O66" s="120">
        <f t="shared" si="9"/>
        <v>1.4</v>
      </c>
      <c r="P66" s="120">
        <f t="shared" si="9"/>
        <v>1.4</v>
      </c>
      <c r="Q66" s="120">
        <f t="shared" si="9"/>
        <v>1.4</v>
      </c>
      <c r="R66" s="120">
        <f t="shared" si="9"/>
        <v>1.4</v>
      </c>
      <c r="S66" s="120">
        <f t="shared" si="9"/>
        <v>1.4</v>
      </c>
      <c r="T66" s="120">
        <f t="shared" si="9"/>
        <v>1.4</v>
      </c>
      <c r="U66" s="120">
        <f t="shared" si="9"/>
        <v>1.4</v>
      </c>
      <c r="V66" s="120">
        <f t="shared" si="9"/>
        <v>1.4</v>
      </c>
      <c r="W66" s="120">
        <f t="shared" si="9"/>
        <v>1.4</v>
      </c>
      <c r="X66" s="120">
        <f t="shared" si="9"/>
        <v>1.4</v>
      </c>
      <c r="Y66" s="120">
        <f t="shared" si="9"/>
        <v>1.4</v>
      </c>
      <c r="Z66" s="120">
        <f t="shared" si="9"/>
        <v>1.4</v>
      </c>
      <c r="AC66"/>
    </row>
    <row r="67" spans="1:29" ht="18" customHeight="1">
      <c r="A67" s="157"/>
      <c r="B67" s="169" t="s">
        <v>261</v>
      </c>
      <c r="C67" s="148" t="s">
        <v>250</v>
      </c>
      <c r="D67" s="167"/>
      <c r="E67" s="166" t="s">
        <v>739</v>
      </c>
      <c r="F67" s="120" t="str">
        <f t="shared" si="1"/>
        <v>DE1</v>
      </c>
      <c r="G67" s="120" t="str">
        <f t="shared" si="3"/>
        <v>Power plants Other HPP 2023 DE1</v>
      </c>
      <c r="H67" s="120">
        <v>2023</v>
      </c>
      <c r="I67" s="120">
        <v>100</v>
      </c>
      <c r="J67" s="120" t="s">
        <v>325</v>
      </c>
      <c r="L67" s="120" t="s">
        <v>330</v>
      </c>
      <c r="M67" s="120">
        <f t="shared" si="11"/>
        <v>0</v>
      </c>
      <c r="N67" s="120">
        <f t="shared" si="9"/>
        <v>0</v>
      </c>
      <c r="O67" s="120">
        <f t="shared" si="9"/>
        <v>0</v>
      </c>
      <c r="P67" s="120">
        <f t="shared" si="9"/>
        <v>0</v>
      </c>
      <c r="Q67" s="120">
        <f t="shared" si="9"/>
        <v>0</v>
      </c>
      <c r="R67" s="120">
        <f t="shared" si="9"/>
        <v>0</v>
      </c>
      <c r="S67" s="120">
        <f t="shared" si="9"/>
        <v>0</v>
      </c>
      <c r="T67" s="120">
        <f t="shared" si="9"/>
        <v>0</v>
      </c>
      <c r="U67" s="120">
        <f t="shared" si="9"/>
        <v>0</v>
      </c>
      <c r="V67" s="120">
        <f t="shared" si="9"/>
        <v>0</v>
      </c>
      <c r="W67" s="120">
        <f t="shared" si="9"/>
        <v>0</v>
      </c>
      <c r="X67" s="120">
        <f t="shared" si="9"/>
        <v>0</v>
      </c>
      <c r="Y67" s="120">
        <f t="shared" si="9"/>
        <v>0</v>
      </c>
      <c r="Z67" s="120">
        <f t="shared" si="9"/>
        <v>0</v>
      </c>
      <c r="AC67"/>
    </row>
    <row r="68" spans="1:29" ht="14">
      <c r="A68" s="157"/>
      <c r="B68" s="170" t="s">
        <v>260</v>
      </c>
      <c r="C68" s="168"/>
      <c r="D68" s="167">
        <v>27</v>
      </c>
      <c r="E68" s="129"/>
      <c r="F68" s="120" t="str">
        <f t="shared" si="1"/>
        <v>DE</v>
      </c>
      <c r="G68" s="120" t="str">
        <f t="shared" si="3"/>
        <v/>
      </c>
      <c r="M68" s="120">
        <f t="shared" si="11"/>
        <v>0</v>
      </c>
      <c r="N68" s="120">
        <f t="shared" si="9"/>
        <v>0</v>
      </c>
      <c r="O68" s="120">
        <f t="shared" si="9"/>
        <v>0</v>
      </c>
      <c r="P68" s="120">
        <f t="shared" si="9"/>
        <v>0</v>
      </c>
      <c r="Q68" s="120">
        <f t="shared" si="9"/>
        <v>0</v>
      </c>
      <c r="R68" s="120">
        <f t="shared" si="9"/>
        <v>0</v>
      </c>
      <c r="S68" s="120">
        <f t="shared" si="9"/>
        <v>0</v>
      </c>
      <c r="T68" s="120">
        <f t="shared" si="9"/>
        <v>0</v>
      </c>
      <c r="U68" s="120">
        <f t="shared" si="9"/>
        <v>0</v>
      </c>
      <c r="V68" s="120">
        <f t="shared" si="9"/>
        <v>0</v>
      </c>
      <c r="W68" s="120">
        <f t="shared" si="9"/>
        <v>0</v>
      </c>
      <c r="X68" s="120">
        <f t="shared" si="9"/>
        <v>0</v>
      </c>
      <c r="Y68" s="120">
        <f t="shared" si="9"/>
        <v>0</v>
      </c>
      <c r="Z68" s="120">
        <f t="shared" si="9"/>
        <v>0</v>
      </c>
      <c r="AC68"/>
    </row>
    <row r="69" spans="1:29" ht="14">
      <c r="A69" s="157"/>
      <c r="B69" s="169" t="s">
        <v>603</v>
      </c>
      <c r="C69" s="168"/>
      <c r="D69" s="167"/>
      <c r="E69" s="129"/>
      <c r="F69" s="120" t="str">
        <f t="shared" si="1"/>
        <v>DE</v>
      </c>
      <c r="G69" s="120" t="str">
        <f t="shared" si="3"/>
        <v/>
      </c>
      <c r="M69" s="120">
        <f t="shared" si="11"/>
        <v>0</v>
      </c>
      <c r="N69" s="120">
        <f t="shared" si="9"/>
        <v>0</v>
      </c>
      <c r="O69" s="120">
        <f t="shared" si="9"/>
        <v>0</v>
      </c>
      <c r="P69" s="120">
        <f t="shared" si="9"/>
        <v>0</v>
      </c>
      <c r="Q69" s="120">
        <f t="shared" si="9"/>
        <v>0</v>
      </c>
      <c r="R69" s="120">
        <f t="shared" si="9"/>
        <v>0</v>
      </c>
      <c r="S69" s="120">
        <f t="shared" si="9"/>
        <v>0</v>
      </c>
      <c r="T69" s="120">
        <f t="shared" si="9"/>
        <v>0</v>
      </c>
      <c r="U69" s="120">
        <f t="shared" si="9"/>
        <v>0</v>
      </c>
      <c r="V69" s="120">
        <f t="shared" si="9"/>
        <v>0</v>
      </c>
      <c r="W69" s="120">
        <f t="shared" si="9"/>
        <v>0</v>
      </c>
      <c r="X69" s="120">
        <f t="shared" si="9"/>
        <v>0</v>
      </c>
      <c r="Y69" s="120">
        <f t="shared" si="9"/>
        <v>0</v>
      </c>
      <c r="Z69" s="120">
        <f t="shared" si="9"/>
        <v>0</v>
      </c>
      <c r="AC69"/>
    </row>
    <row r="70" spans="1:29" ht="14">
      <c r="A70" s="157"/>
      <c r="B70" s="169" t="s">
        <v>607</v>
      </c>
      <c r="C70" s="168"/>
      <c r="D70" s="167">
        <v>22</v>
      </c>
      <c r="E70" s="166" t="s">
        <v>739</v>
      </c>
      <c r="F70" s="120" t="str">
        <f t="shared" si="1"/>
        <v>DE1</v>
      </c>
      <c r="G70" s="120" t="str">
        <f t="shared" si="3"/>
        <v>Power plants Solar SPP 2020 DE1</v>
      </c>
      <c r="H70" s="120">
        <v>2020</v>
      </c>
      <c r="I70" s="120">
        <v>30</v>
      </c>
      <c r="J70" s="120" t="s">
        <v>586</v>
      </c>
      <c r="M70" s="120">
        <f t="shared" si="11"/>
        <v>0</v>
      </c>
      <c r="N70" s="120">
        <f t="shared" si="9"/>
        <v>0</v>
      </c>
      <c r="O70" s="120">
        <f t="shared" si="9"/>
        <v>22</v>
      </c>
      <c r="P70" s="120">
        <f t="shared" si="9"/>
        <v>22</v>
      </c>
      <c r="Q70" s="120">
        <f t="shared" si="9"/>
        <v>22</v>
      </c>
      <c r="R70" s="120">
        <f t="shared" si="9"/>
        <v>22</v>
      </c>
      <c r="S70" s="120">
        <f t="shared" si="9"/>
        <v>22</v>
      </c>
      <c r="T70" s="120">
        <f t="shared" si="9"/>
        <v>22</v>
      </c>
      <c r="U70" s="120">
        <f t="shared" si="9"/>
        <v>0</v>
      </c>
      <c r="V70" s="120">
        <f t="shared" si="9"/>
        <v>0</v>
      </c>
      <c r="W70" s="120">
        <f t="shared" si="9"/>
        <v>0</v>
      </c>
      <c r="X70" s="120">
        <f t="shared" si="9"/>
        <v>0</v>
      </c>
      <c r="Y70" s="120">
        <f t="shared" si="9"/>
        <v>0</v>
      </c>
      <c r="Z70" s="120">
        <f t="shared" si="9"/>
        <v>0</v>
      </c>
      <c r="AC70"/>
    </row>
    <row r="71" spans="1:29" ht="15" thickBot="1">
      <c r="A71" s="157"/>
      <c r="B71" s="165" t="s">
        <v>608</v>
      </c>
      <c r="C71" s="164"/>
      <c r="D71" s="163">
        <v>5</v>
      </c>
      <c r="E71" s="162" t="s">
        <v>739</v>
      </c>
      <c r="F71" s="120" t="str">
        <f t="shared" si="1"/>
        <v>DE1</v>
      </c>
      <c r="G71" s="120" t="str">
        <f t="shared" si="3"/>
        <v>Power plants Solar SPP 2015 DE1</v>
      </c>
      <c r="H71" s="120">
        <v>2015</v>
      </c>
      <c r="I71" s="120">
        <v>30</v>
      </c>
      <c r="J71" s="120" t="s">
        <v>586</v>
      </c>
      <c r="M71" s="120">
        <f t="shared" si="11"/>
        <v>0</v>
      </c>
      <c r="N71" s="120">
        <f t="shared" si="9"/>
        <v>5</v>
      </c>
      <c r="O71" s="120">
        <f t="shared" si="9"/>
        <v>5</v>
      </c>
      <c r="P71" s="120">
        <f t="shared" si="9"/>
        <v>5</v>
      </c>
      <c r="Q71" s="120">
        <f t="shared" si="9"/>
        <v>5</v>
      </c>
      <c r="R71" s="120">
        <f t="shared" si="9"/>
        <v>5</v>
      </c>
      <c r="S71" s="120">
        <f t="shared" si="9"/>
        <v>5</v>
      </c>
      <c r="T71" s="120">
        <f t="shared" si="9"/>
        <v>0</v>
      </c>
      <c r="U71" s="120">
        <f t="shared" si="9"/>
        <v>0</v>
      </c>
      <c r="V71" s="120">
        <f t="shared" si="9"/>
        <v>0</v>
      </c>
      <c r="W71" s="120">
        <f t="shared" si="9"/>
        <v>0</v>
      </c>
      <c r="X71" s="120">
        <f t="shared" si="9"/>
        <v>0</v>
      </c>
      <c r="Y71" s="120">
        <f t="shared" si="9"/>
        <v>0</v>
      </c>
      <c r="Z71" s="120">
        <f t="shared" si="9"/>
        <v>0</v>
      </c>
      <c r="AC71"/>
    </row>
    <row r="72" spans="1:29" ht="14">
      <c r="A72" s="157"/>
      <c r="B72" s="161"/>
      <c r="C72" s="160"/>
      <c r="D72" s="159"/>
      <c r="E72" s="158"/>
      <c r="F72" s="120" t="str">
        <f t="shared" si="1"/>
        <v>DE</v>
      </c>
      <c r="G72" s="120" t="str">
        <f t="shared" si="3"/>
        <v/>
      </c>
      <c r="M72" s="120">
        <f t="shared" si="11"/>
        <v>0</v>
      </c>
      <c r="N72" s="120">
        <f t="shared" si="9"/>
        <v>0</v>
      </c>
      <c r="O72" s="120">
        <f t="shared" si="9"/>
        <v>0</v>
      </c>
      <c r="P72" s="120">
        <f t="shared" si="9"/>
        <v>0</v>
      </c>
      <c r="Q72" s="120">
        <f t="shared" si="9"/>
        <v>0</v>
      </c>
      <c r="R72" s="120">
        <f t="shared" si="9"/>
        <v>0</v>
      </c>
      <c r="S72" s="120">
        <f t="shared" si="9"/>
        <v>0</v>
      </c>
      <c r="T72" s="120">
        <f t="shared" si="9"/>
        <v>0</v>
      </c>
      <c r="U72" s="120">
        <f t="shared" si="9"/>
        <v>0</v>
      </c>
      <c r="V72" s="120">
        <f t="shared" si="9"/>
        <v>0</v>
      </c>
      <c r="W72" s="120">
        <f t="shared" si="9"/>
        <v>0</v>
      </c>
      <c r="X72" s="120">
        <f t="shared" si="9"/>
        <v>0</v>
      </c>
      <c r="Y72" s="120">
        <f t="shared" si="9"/>
        <v>0</v>
      </c>
      <c r="Z72" s="120">
        <f t="shared" si="9"/>
        <v>0</v>
      </c>
      <c r="AC72"/>
    </row>
    <row r="73" spans="1:29" ht="15" thickBot="1">
      <c r="A73" s="157"/>
      <c r="B73" s="161"/>
      <c r="C73" s="160"/>
      <c r="D73" s="159"/>
      <c r="E73" s="158"/>
      <c r="F73" s="120" t="str">
        <f t="shared" si="1"/>
        <v>DE</v>
      </c>
      <c r="G73" s="120" t="str">
        <f t="shared" si="3"/>
        <v/>
      </c>
      <c r="M73" s="120">
        <f t="shared" si="11"/>
        <v>0</v>
      </c>
      <c r="N73" s="120">
        <f t="shared" si="9"/>
        <v>0</v>
      </c>
      <c r="O73" s="120">
        <f t="shared" si="9"/>
        <v>0</v>
      </c>
      <c r="P73" s="120">
        <f t="shared" si="9"/>
        <v>0</v>
      </c>
      <c r="Q73" s="120">
        <f t="shared" si="9"/>
        <v>0</v>
      </c>
      <c r="R73" s="120">
        <f t="shared" si="9"/>
        <v>0</v>
      </c>
      <c r="S73" s="120">
        <f t="shared" si="9"/>
        <v>0</v>
      </c>
      <c r="T73" s="120">
        <f t="shared" si="9"/>
        <v>0</v>
      </c>
      <c r="U73" s="120">
        <f t="shared" si="9"/>
        <v>0</v>
      </c>
      <c r="V73" s="120">
        <f t="shared" si="9"/>
        <v>0</v>
      </c>
      <c r="W73" s="120">
        <f t="shared" si="9"/>
        <v>0</v>
      </c>
      <c r="X73" s="120">
        <f t="shared" si="9"/>
        <v>0</v>
      </c>
      <c r="Y73" s="120">
        <f t="shared" si="9"/>
        <v>0</v>
      </c>
      <c r="Z73" s="120">
        <f t="shared" si="9"/>
        <v>0</v>
      </c>
      <c r="AC73"/>
    </row>
    <row r="74" spans="1:29" ht="18" thickBot="1">
      <c r="A74" s="157"/>
      <c r="B74" s="145" t="s">
        <v>259</v>
      </c>
      <c r="C74" s="160"/>
      <c r="D74" s="159"/>
      <c r="E74" s="158"/>
      <c r="F74" s="120" t="str">
        <f t="shared" ref="F74:F129" si="12">"DE"&amp;RIGHT(E74,1)</f>
        <v>DE</v>
      </c>
      <c r="G74" s="120" t="str">
        <f t="shared" ref="G74:G129" si="13">IF(J74&gt;0,"Power plants "&amp;J74&amp;" "&amp;H74&amp;" "&amp;E74,"")</f>
        <v/>
      </c>
      <c r="M74" s="120">
        <f t="shared" si="11"/>
        <v>0</v>
      </c>
      <c r="N74" s="120">
        <f t="shared" si="9"/>
        <v>0</v>
      </c>
      <c r="O74" s="120">
        <f t="shared" si="9"/>
        <v>0</v>
      </c>
      <c r="P74" s="120">
        <f t="shared" si="9"/>
        <v>0</v>
      </c>
      <c r="Q74" s="120">
        <f t="shared" si="9"/>
        <v>0</v>
      </c>
      <c r="R74" s="120">
        <f t="shared" si="9"/>
        <v>0</v>
      </c>
      <c r="S74" s="120">
        <f t="shared" si="9"/>
        <v>0</v>
      </c>
      <c r="T74" s="120">
        <f t="shared" si="9"/>
        <v>0</v>
      </c>
      <c r="U74" s="120">
        <f t="shared" si="9"/>
        <v>0</v>
      </c>
      <c r="V74" s="120">
        <f t="shared" si="9"/>
        <v>0</v>
      </c>
      <c r="W74" s="120">
        <f t="shared" si="9"/>
        <v>0</v>
      </c>
      <c r="X74" s="120">
        <f t="shared" si="9"/>
        <v>0</v>
      </c>
      <c r="Y74" s="120">
        <f t="shared" si="9"/>
        <v>0</v>
      </c>
      <c r="Z74" s="120">
        <f t="shared" si="9"/>
        <v>0</v>
      </c>
      <c r="AC74"/>
    </row>
    <row r="75" spans="1:29" ht="28">
      <c r="A75" s="157"/>
      <c r="B75" s="144" t="s">
        <v>239</v>
      </c>
      <c r="C75" s="143" t="s">
        <v>238</v>
      </c>
      <c r="D75" s="142" t="s">
        <v>237</v>
      </c>
      <c r="E75" s="141" t="s">
        <v>236</v>
      </c>
      <c r="F75" s="120" t="str">
        <f t="shared" si="12"/>
        <v xml:space="preserve">DE </v>
      </c>
      <c r="G75" s="120" t="str">
        <f t="shared" si="13"/>
        <v/>
      </c>
      <c r="M75" s="120">
        <f t="shared" si="11"/>
        <v>0</v>
      </c>
      <c r="N75" s="120">
        <f t="shared" si="9"/>
        <v>0</v>
      </c>
      <c r="O75" s="120">
        <f t="shared" si="9"/>
        <v>0</v>
      </c>
      <c r="P75" s="120">
        <f t="shared" si="9"/>
        <v>0</v>
      </c>
      <c r="Q75" s="120">
        <f t="shared" si="9"/>
        <v>0</v>
      </c>
      <c r="R75" s="120">
        <f t="shared" si="9"/>
        <v>0</v>
      </c>
      <c r="S75" s="120">
        <f t="shared" si="9"/>
        <v>0</v>
      </c>
      <c r="T75" s="120">
        <f t="shared" si="9"/>
        <v>0</v>
      </c>
      <c r="U75" s="120">
        <f t="shared" si="9"/>
        <v>0</v>
      </c>
      <c r="V75" s="120">
        <f t="shared" si="9"/>
        <v>0</v>
      </c>
      <c r="W75" s="120">
        <f t="shared" si="9"/>
        <v>0</v>
      </c>
      <c r="X75" s="120">
        <f t="shared" si="9"/>
        <v>0</v>
      </c>
      <c r="Y75" s="120">
        <f t="shared" si="9"/>
        <v>0</v>
      </c>
      <c r="Z75" s="120">
        <f t="shared" si="9"/>
        <v>0</v>
      </c>
      <c r="AC75"/>
    </row>
    <row r="76" spans="1:29" s="149" customFormat="1" ht="14">
      <c r="A76" s="154"/>
      <c r="B76" s="156" t="s">
        <v>258</v>
      </c>
      <c r="C76" s="152"/>
      <c r="D76" s="155">
        <v>683.8</v>
      </c>
      <c r="E76" s="150"/>
      <c r="F76" s="120" t="str">
        <f t="shared" si="12"/>
        <v>DE</v>
      </c>
      <c r="G76" s="120" t="str">
        <f t="shared" si="13"/>
        <v/>
      </c>
      <c r="M76" s="120">
        <f t="shared" si="11"/>
        <v>0</v>
      </c>
      <c r="N76" s="120">
        <f t="shared" si="9"/>
        <v>0</v>
      </c>
      <c r="O76" s="120">
        <f t="shared" si="9"/>
        <v>0</v>
      </c>
      <c r="P76" s="120">
        <f t="shared" si="9"/>
        <v>0</v>
      </c>
      <c r="Q76" s="120">
        <f t="shared" si="9"/>
        <v>0</v>
      </c>
      <c r="R76" s="120">
        <f t="shared" si="9"/>
        <v>0</v>
      </c>
      <c r="S76" s="120">
        <f t="shared" si="9"/>
        <v>0</v>
      </c>
      <c r="T76" s="120">
        <f t="shared" si="9"/>
        <v>0</v>
      </c>
      <c r="U76" s="120">
        <f t="shared" si="9"/>
        <v>0</v>
      </c>
      <c r="V76" s="120">
        <f t="shared" si="9"/>
        <v>0</v>
      </c>
      <c r="W76" s="120">
        <f t="shared" si="9"/>
        <v>0</v>
      </c>
      <c r="X76" s="120">
        <f t="shared" si="9"/>
        <v>0</v>
      </c>
      <c r="Y76" s="120">
        <f t="shared" si="9"/>
        <v>0</v>
      </c>
      <c r="Z76" s="120">
        <f t="shared" si="9"/>
        <v>0</v>
      </c>
      <c r="AC76"/>
    </row>
    <row r="77" spans="1:29" s="149" customFormat="1" ht="14">
      <c r="A77" s="154"/>
      <c r="B77" s="153" t="s">
        <v>603</v>
      </c>
      <c r="C77" s="152"/>
      <c r="D77" s="151"/>
      <c r="E77" s="150"/>
      <c r="F77" s="120" t="str">
        <f t="shared" si="12"/>
        <v>DE</v>
      </c>
      <c r="G77" s="120" t="str">
        <f t="shared" si="13"/>
        <v/>
      </c>
      <c r="M77" s="120">
        <f t="shared" si="11"/>
        <v>0</v>
      </c>
      <c r="N77" s="120">
        <f t="shared" si="9"/>
        <v>0</v>
      </c>
      <c r="O77" s="120">
        <f t="shared" si="9"/>
        <v>0</v>
      </c>
      <c r="P77" s="120">
        <f t="shared" si="9"/>
        <v>0</v>
      </c>
      <c r="Q77" s="120">
        <f t="shared" si="9"/>
        <v>0</v>
      </c>
      <c r="R77" s="120">
        <f t="shared" si="9"/>
        <v>0</v>
      </c>
      <c r="S77" s="120">
        <f t="shared" si="9"/>
        <v>0</v>
      </c>
      <c r="T77" s="120">
        <f t="shared" si="9"/>
        <v>0</v>
      </c>
      <c r="U77" s="120">
        <f t="shared" si="9"/>
        <v>0</v>
      </c>
      <c r="V77" s="120">
        <f t="shared" si="9"/>
        <v>0</v>
      </c>
      <c r="W77" s="120">
        <f t="shared" si="9"/>
        <v>0</v>
      </c>
      <c r="X77" s="120">
        <f t="shared" si="9"/>
        <v>0</v>
      </c>
      <c r="Y77" s="120">
        <f t="shared" si="9"/>
        <v>0</v>
      </c>
      <c r="Z77" s="120">
        <f t="shared" si="9"/>
        <v>0</v>
      </c>
      <c r="AC77"/>
    </row>
    <row r="78" spans="1:29" ht="14">
      <c r="B78" s="132" t="s">
        <v>609</v>
      </c>
      <c r="C78" s="131"/>
      <c r="D78" s="130">
        <v>517.5</v>
      </c>
      <c r="E78" s="129" t="s">
        <v>739</v>
      </c>
      <c r="F78" s="120" t="str">
        <f t="shared" si="12"/>
        <v>DE1</v>
      </c>
      <c r="G78" s="120" t="str">
        <f t="shared" si="13"/>
        <v>Power plants BP Azerbaijan IPP 1991 DE1</v>
      </c>
      <c r="H78" s="120">
        <v>1991</v>
      </c>
      <c r="I78" s="120">
        <v>40</v>
      </c>
      <c r="J78" s="120" t="str">
        <f>B78&amp;" IPP"</f>
        <v>BP Azerbaijan IPP</v>
      </c>
      <c r="M78" s="120">
        <f t="shared" si="11"/>
        <v>517.5</v>
      </c>
      <c r="N78" s="120">
        <f t="shared" si="9"/>
        <v>517.5</v>
      </c>
      <c r="O78" s="120">
        <f t="shared" si="9"/>
        <v>517.5</v>
      </c>
      <c r="P78" s="120">
        <f t="shared" si="9"/>
        <v>517.5</v>
      </c>
      <c r="Q78" s="120">
        <f t="shared" si="9"/>
        <v>517.5</v>
      </c>
      <c r="R78" s="120">
        <f t="shared" si="9"/>
        <v>0</v>
      </c>
      <c r="S78" s="120">
        <f t="shared" si="9"/>
        <v>0</v>
      </c>
      <c r="T78" s="120">
        <f t="shared" si="9"/>
        <v>0</v>
      </c>
      <c r="U78" s="120">
        <f t="shared" si="9"/>
        <v>0</v>
      </c>
      <c r="V78" s="120">
        <f t="shared" si="9"/>
        <v>0</v>
      </c>
      <c r="W78" s="120">
        <f t="shared" si="9"/>
        <v>0</v>
      </c>
      <c r="X78" s="120">
        <f t="shared" si="9"/>
        <v>0</v>
      </c>
      <c r="Y78" s="120">
        <f t="shared" si="9"/>
        <v>0</v>
      </c>
      <c r="Z78" s="120">
        <f t="shared" si="9"/>
        <v>0</v>
      </c>
      <c r="AC78"/>
    </row>
    <row r="79" spans="1:29" ht="14">
      <c r="B79" s="132" t="s">
        <v>256</v>
      </c>
      <c r="C79" s="131"/>
      <c r="D79" s="130">
        <v>137.69999999999999</v>
      </c>
      <c r="E79" s="129" t="s">
        <v>739</v>
      </c>
      <c r="F79" s="120" t="str">
        <f t="shared" si="12"/>
        <v>DE1</v>
      </c>
      <c r="G79" s="120" t="str">
        <f t="shared" si="13"/>
        <v>Power plants SOCAR IPP 1992 DE1</v>
      </c>
      <c r="H79" s="120">
        <v>1992</v>
      </c>
      <c r="I79" s="120">
        <v>40</v>
      </c>
      <c r="J79" s="120" t="str">
        <f>B79&amp;" IPP"</f>
        <v>SOCAR IPP</v>
      </c>
      <c r="M79" s="120">
        <f t="shared" si="11"/>
        <v>137.69999999999999</v>
      </c>
      <c r="N79" s="120">
        <f t="shared" si="9"/>
        <v>137.69999999999999</v>
      </c>
      <c r="O79" s="120">
        <f t="shared" si="9"/>
        <v>137.69999999999999</v>
      </c>
      <c r="P79" s="120">
        <f t="shared" si="9"/>
        <v>137.69999999999999</v>
      </c>
      <c r="Q79" s="120">
        <f t="shared" si="9"/>
        <v>137.69999999999999</v>
      </c>
      <c r="R79" s="120">
        <f t="shared" si="9"/>
        <v>0</v>
      </c>
      <c r="S79" s="120">
        <f t="shared" si="9"/>
        <v>0</v>
      </c>
      <c r="T79" s="120">
        <f t="shared" si="9"/>
        <v>0</v>
      </c>
      <c r="U79" s="120">
        <f t="shared" si="9"/>
        <v>0</v>
      </c>
      <c r="V79" s="120">
        <f t="shared" si="9"/>
        <v>0</v>
      </c>
      <c r="W79" s="120">
        <f t="shared" si="9"/>
        <v>0</v>
      </c>
      <c r="X79" s="120">
        <f t="shared" si="9"/>
        <v>0</v>
      </c>
      <c r="Y79" s="120">
        <f t="shared" si="9"/>
        <v>0</v>
      </c>
      <c r="Z79" s="120">
        <f t="shared" si="9"/>
        <v>0</v>
      </c>
      <c r="AC79"/>
    </row>
    <row r="80" spans="1:29" ht="28">
      <c r="B80" s="132" t="s">
        <v>255</v>
      </c>
      <c r="C80" s="131"/>
      <c r="D80" s="130">
        <v>24</v>
      </c>
      <c r="E80" s="129" t="s">
        <v>739</v>
      </c>
      <c r="F80" s="120" t="str">
        <f t="shared" si="12"/>
        <v>DE1</v>
      </c>
      <c r="G80" s="120" t="str">
        <f t="shared" si="13"/>
        <v>Power plants Azersun Holding (Sugar Production Plant) IPP 1991 DE1</v>
      </c>
      <c r="H80" s="120">
        <v>1991</v>
      </c>
      <c r="I80" s="120">
        <v>40</v>
      </c>
      <c r="J80" s="120" t="str">
        <f>B80&amp;" IPP"</f>
        <v>Azersun Holding (Sugar Production Plant) IPP</v>
      </c>
      <c r="M80" s="120">
        <f t="shared" si="11"/>
        <v>24</v>
      </c>
      <c r="N80" s="120">
        <f t="shared" si="9"/>
        <v>24</v>
      </c>
      <c r="O80" s="120">
        <f t="shared" si="9"/>
        <v>24</v>
      </c>
      <c r="P80" s="120">
        <f t="shared" si="9"/>
        <v>24</v>
      </c>
      <c r="Q80" s="120">
        <f t="shared" si="9"/>
        <v>24</v>
      </c>
      <c r="R80" s="120">
        <f t="shared" si="9"/>
        <v>0</v>
      </c>
      <c r="S80" s="120">
        <f t="shared" si="9"/>
        <v>0</v>
      </c>
      <c r="T80" s="120">
        <f t="shared" si="9"/>
        <v>0</v>
      </c>
      <c r="U80" s="120">
        <f t="shared" si="9"/>
        <v>0</v>
      </c>
      <c r="V80" s="120">
        <f t="shared" si="9"/>
        <v>0</v>
      </c>
      <c r="W80" s="120">
        <f t="shared" si="9"/>
        <v>0</v>
      </c>
      <c r="X80" s="120">
        <f t="shared" ref="N80:Z100" si="14">IF(($H80+$I80)&gt;X$8,IF($H80&lt;=X$8,$D80,0),0)</f>
        <v>0</v>
      </c>
      <c r="Y80" s="120">
        <f t="shared" si="14"/>
        <v>0</v>
      </c>
      <c r="Z80" s="120">
        <f t="shared" si="14"/>
        <v>0</v>
      </c>
      <c r="AC80"/>
    </row>
    <row r="81" spans="2:29" ht="28">
      <c r="B81" s="132" t="s">
        <v>255</v>
      </c>
      <c r="C81" s="131"/>
      <c r="D81" s="130">
        <v>8</v>
      </c>
      <c r="E81" s="129" t="s">
        <v>739</v>
      </c>
      <c r="F81" s="120" t="str">
        <f t="shared" si="12"/>
        <v>DE1</v>
      </c>
      <c r="G81" s="120" t="str">
        <f t="shared" si="13"/>
        <v>Power plants Azersun Holding (Sugar Production Plant) IPP 1991 DE1</v>
      </c>
      <c r="H81" s="120">
        <v>1991</v>
      </c>
      <c r="I81" s="120">
        <v>40</v>
      </c>
      <c r="J81" s="120" t="str">
        <f>B81&amp;" IPP"</f>
        <v>Azersun Holding (Sugar Production Plant) IPP</v>
      </c>
      <c r="M81" s="120">
        <f t="shared" si="11"/>
        <v>8</v>
      </c>
      <c r="N81" s="120">
        <f t="shared" si="14"/>
        <v>8</v>
      </c>
      <c r="O81" s="120">
        <f t="shared" si="14"/>
        <v>8</v>
      </c>
      <c r="P81" s="120">
        <f t="shared" si="14"/>
        <v>8</v>
      </c>
      <c r="Q81" s="120">
        <f t="shared" si="14"/>
        <v>8</v>
      </c>
      <c r="R81" s="120">
        <f t="shared" si="14"/>
        <v>0</v>
      </c>
      <c r="S81" s="120">
        <f t="shared" si="14"/>
        <v>0</v>
      </c>
      <c r="T81" s="120">
        <f t="shared" si="14"/>
        <v>0</v>
      </c>
      <c r="U81" s="120">
        <f t="shared" si="14"/>
        <v>0</v>
      </c>
      <c r="V81" s="120">
        <f t="shared" si="14"/>
        <v>0</v>
      </c>
      <c r="W81" s="120">
        <f t="shared" si="14"/>
        <v>0</v>
      </c>
      <c r="X81" s="120">
        <f t="shared" si="14"/>
        <v>0</v>
      </c>
      <c r="Y81" s="120">
        <f t="shared" si="14"/>
        <v>0</v>
      </c>
      <c r="Z81" s="120">
        <f t="shared" si="14"/>
        <v>0</v>
      </c>
      <c r="AC81"/>
    </row>
    <row r="82" spans="2:29" ht="14">
      <c r="B82" s="132"/>
      <c r="C82" s="131"/>
      <c r="D82" s="130"/>
      <c r="E82" s="129"/>
      <c r="F82" s="120" t="str">
        <f t="shared" si="12"/>
        <v>DE</v>
      </c>
      <c r="G82" s="120" t="str">
        <f t="shared" si="13"/>
        <v/>
      </c>
      <c r="M82" s="120">
        <f t="shared" si="11"/>
        <v>0</v>
      </c>
      <c r="N82" s="120">
        <f t="shared" si="14"/>
        <v>0</v>
      </c>
      <c r="O82" s="120">
        <f t="shared" si="14"/>
        <v>0</v>
      </c>
      <c r="P82" s="120">
        <f t="shared" si="14"/>
        <v>0</v>
      </c>
      <c r="Q82" s="120">
        <f t="shared" si="14"/>
        <v>0</v>
      </c>
      <c r="R82" s="120">
        <f t="shared" si="14"/>
        <v>0</v>
      </c>
      <c r="S82" s="120">
        <f t="shared" si="14"/>
        <v>0</v>
      </c>
      <c r="T82" s="120">
        <f t="shared" si="14"/>
        <v>0</v>
      </c>
      <c r="U82" s="120">
        <f t="shared" si="14"/>
        <v>0</v>
      </c>
      <c r="V82" s="120">
        <f t="shared" si="14"/>
        <v>0</v>
      </c>
      <c r="W82" s="120">
        <f t="shared" si="14"/>
        <v>0</v>
      </c>
      <c r="X82" s="120">
        <f t="shared" si="14"/>
        <v>0</v>
      </c>
      <c r="Y82" s="120">
        <f t="shared" si="14"/>
        <v>0</v>
      </c>
      <c r="Z82" s="120">
        <f t="shared" si="14"/>
        <v>0</v>
      </c>
      <c r="AC82"/>
    </row>
    <row r="83" spans="2:29" ht="14">
      <c r="B83" s="135" t="s">
        <v>254</v>
      </c>
      <c r="C83" s="131"/>
      <c r="D83" s="130">
        <v>8.0399999999999991</v>
      </c>
      <c r="E83" s="129" t="s">
        <v>739</v>
      </c>
      <c r="F83" s="120" t="str">
        <f t="shared" si="12"/>
        <v>DE1</v>
      </c>
      <c r="G83" s="120" t="str">
        <f t="shared" si="13"/>
        <v/>
      </c>
      <c r="M83" s="120">
        <f t="shared" si="11"/>
        <v>0</v>
      </c>
      <c r="N83" s="120">
        <f t="shared" si="14"/>
        <v>0</v>
      </c>
      <c r="O83" s="120">
        <f t="shared" si="14"/>
        <v>0</v>
      </c>
      <c r="P83" s="120">
        <f t="shared" si="14"/>
        <v>0</v>
      </c>
      <c r="Q83" s="120">
        <f t="shared" si="14"/>
        <v>0</v>
      </c>
      <c r="R83" s="120">
        <f t="shared" si="14"/>
        <v>0</v>
      </c>
      <c r="S83" s="120">
        <f t="shared" si="14"/>
        <v>0</v>
      </c>
      <c r="T83" s="120">
        <f t="shared" si="14"/>
        <v>0</v>
      </c>
      <c r="U83" s="120">
        <f t="shared" si="14"/>
        <v>0</v>
      </c>
      <c r="V83" s="120">
        <f t="shared" si="14"/>
        <v>0</v>
      </c>
      <c r="W83" s="120">
        <f t="shared" si="14"/>
        <v>0</v>
      </c>
      <c r="X83" s="120">
        <f t="shared" si="14"/>
        <v>0</v>
      </c>
      <c r="Y83" s="120">
        <f t="shared" si="14"/>
        <v>0</v>
      </c>
      <c r="Z83" s="120">
        <f t="shared" si="14"/>
        <v>0</v>
      </c>
      <c r="AC83"/>
    </row>
    <row r="84" spans="2:29" ht="14">
      <c r="B84" s="132" t="s">
        <v>253</v>
      </c>
      <c r="C84" s="131"/>
      <c r="D84" s="130"/>
      <c r="E84" s="129"/>
      <c r="F84" s="120" t="str">
        <f t="shared" si="12"/>
        <v>DE</v>
      </c>
      <c r="G84" s="120" t="str">
        <f t="shared" si="13"/>
        <v/>
      </c>
      <c r="M84" s="120">
        <f t="shared" si="11"/>
        <v>0</v>
      </c>
      <c r="N84" s="120">
        <f t="shared" si="14"/>
        <v>0</v>
      </c>
      <c r="O84" s="120">
        <f t="shared" si="14"/>
        <v>0</v>
      </c>
      <c r="P84" s="120">
        <f t="shared" si="14"/>
        <v>0</v>
      </c>
      <c r="Q84" s="120">
        <f t="shared" si="14"/>
        <v>0</v>
      </c>
      <c r="R84" s="120">
        <f t="shared" si="14"/>
        <v>0</v>
      </c>
      <c r="S84" s="120">
        <f t="shared" si="14"/>
        <v>0</v>
      </c>
      <c r="T84" s="120">
        <f t="shared" si="14"/>
        <v>0</v>
      </c>
      <c r="U84" s="120">
        <f t="shared" si="14"/>
        <v>0</v>
      </c>
      <c r="V84" s="120">
        <f t="shared" si="14"/>
        <v>0</v>
      </c>
      <c r="W84" s="120">
        <f t="shared" si="14"/>
        <v>0</v>
      </c>
      <c r="X84" s="120">
        <f t="shared" si="14"/>
        <v>0</v>
      </c>
      <c r="Y84" s="120">
        <f t="shared" si="14"/>
        <v>0</v>
      </c>
      <c r="Z84" s="120">
        <f t="shared" si="14"/>
        <v>0</v>
      </c>
      <c r="AC84"/>
    </row>
    <row r="85" spans="2:29" ht="14">
      <c r="B85" s="132" t="s">
        <v>610</v>
      </c>
      <c r="C85" s="131"/>
      <c r="D85" s="130">
        <v>8</v>
      </c>
      <c r="E85" s="129" t="s">
        <v>739</v>
      </c>
      <c r="F85" s="120" t="str">
        <f t="shared" si="12"/>
        <v>DE1</v>
      </c>
      <c r="G85" s="120" t="str">
        <f t="shared" si="13"/>
        <v>Power plants Wind WPP 2015 DE1</v>
      </c>
      <c r="H85" s="120">
        <v>2015</v>
      </c>
      <c r="I85" s="120">
        <v>25</v>
      </c>
      <c r="J85" s="120" t="s">
        <v>585</v>
      </c>
      <c r="M85" s="120">
        <f t="shared" si="11"/>
        <v>0</v>
      </c>
      <c r="N85" s="120">
        <f t="shared" si="14"/>
        <v>8</v>
      </c>
      <c r="O85" s="120">
        <f t="shared" si="14"/>
        <v>8</v>
      </c>
      <c r="P85" s="120">
        <f t="shared" si="14"/>
        <v>8</v>
      </c>
      <c r="Q85" s="120">
        <f t="shared" si="14"/>
        <v>8</v>
      </c>
      <c r="R85" s="120">
        <f t="shared" si="14"/>
        <v>8</v>
      </c>
      <c r="S85" s="120">
        <f t="shared" si="14"/>
        <v>0</v>
      </c>
      <c r="T85" s="120">
        <f t="shared" si="14"/>
        <v>0</v>
      </c>
      <c r="U85" s="120">
        <f t="shared" si="14"/>
        <v>0</v>
      </c>
      <c r="V85" s="120">
        <f t="shared" si="14"/>
        <v>0</v>
      </c>
      <c r="W85" s="120">
        <f t="shared" si="14"/>
        <v>0</v>
      </c>
      <c r="X85" s="120">
        <f t="shared" si="14"/>
        <v>0</v>
      </c>
      <c r="Y85" s="120">
        <f t="shared" si="14"/>
        <v>0</v>
      </c>
      <c r="Z85" s="120">
        <f t="shared" si="14"/>
        <v>0</v>
      </c>
      <c r="AC85"/>
    </row>
    <row r="86" spans="2:29" ht="14">
      <c r="B86" s="132" t="s">
        <v>611</v>
      </c>
      <c r="C86" s="131"/>
      <c r="D86" s="130">
        <v>8.0399999999999991</v>
      </c>
      <c r="E86" s="129" t="s">
        <v>739</v>
      </c>
      <c r="F86" s="120" t="str">
        <f t="shared" si="12"/>
        <v>DE1</v>
      </c>
      <c r="G86" s="120" t="str">
        <f t="shared" si="13"/>
        <v>Power plants Wind WPP 2015 DE1</v>
      </c>
      <c r="H86" s="120">
        <v>2015</v>
      </c>
      <c r="I86" s="120">
        <v>25</v>
      </c>
      <c r="J86" s="120" t="s">
        <v>585</v>
      </c>
      <c r="M86" s="120">
        <f t="shared" si="11"/>
        <v>0</v>
      </c>
      <c r="N86" s="120">
        <f t="shared" si="14"/>
        <v>8.0399999999999991</v>
      </c>
      <c r="O86" s="120">
        <f t="shared" si="14"/>
        <v>8.0399999999999991</v>
      </c>
      <c r="P86" s="120">
        <f t="shared" si="14"/>
        <v>8.0399999999999991</v>
      </c>
      <c r="Q86" s="120">
        <f t="shared" si="14"/>
        <v>8.0399999999999991</v>
      </c>
      <c r="R86" s="120">
        <f t="shared" si="14"/>
        <v>8.0399999999999991</v>
      </c>
      <c r="S86" s="120">
        <f t="shared" si="14"/>
        <v>0</v>
      </c>
      <c r="T86" s="120">
        <f t="shared" si="14"/>
        <v>0</v>
      </c>
      <c r="U86" s="120">
        <f t="shared" si="14"/>
        <v>0</v>
      </c>
      <c r="V86" s="120">
        <f t="shared" si="14"/>
        <v>0</v>
      </c>
      <c r="W86" s="120">
        <f t="shared" si="14"/>
        <v>0</v>
      </c>
      <c r="X86" s="120">
        <f t="shared" si="14"/>
        <v>0</v>
      </c>
      <c r="Y86" s="120">
        <f t="shared" si="14"/>
        <v>0</v>
      </c>
      <c r="Z86" s="120">
        <f t="shared" si="14"/>
        <v>0</v>
      </c>
      <c r="AC86"/>
    </row>
    <row r="87" spans="2:29" ht="14">
      <c r="B87" s="132" t="s">
        <v>252</v>
      </c>
      <c r="C87" s="148" t="s">
        <v>250</v>
      </c>
      <c r="D87" s="130">
        <v>240</v>
      </c>
      <c r="E87" s="129" t="s">
        <v>739</v>
      </c>
      <c r="F87" s="120" t="str">
        <f t="shared" si="12"/>
        <v>DE1</v>
      </c>
      <c r="G87" s="120" t="str">
        <f t="shared" si="13"/>
        <v>Power plants Wind WPP 2023 DE1</v>
      </c>
      <c r="H87" s="120">
        <v>2023</v>
      </c>
      <c r="I87" s="120">
        <v>25</v>
      </c>
      <c r="J87" s="120" t="s">
        <v>585</v>
      </c>
      <c r="K87" s="120" t="s">
        <v>330</v>
      </c>
      <c r="M87" s="120">
        <f t="shared" si="11"/>
        <v>0</v>
      </c>
      <c r="N87" s="120">
        <f t="shared" si="14"/>
        <v>0</v>
      </c>
      <c r="O87" s="120">
        <f t="shared" si="14"/>
        <v>0</v>
      </c>
      <c r="P87" s="120">
        <f t="shared" si="14"/>
        <v>240</v>
      </c>
      <c r="Q87" s="120">
        <f t="shared" si="14"/>
        <v>240</v>
      </c>
      <c r="R87" s="120">
        <f t="shared" si="14"/>
        <v>240</v>
      </c>
      <c r="S87" s="120">
        <f t="shared" si="14"/>
        <v>240</v>
      </c>
      <c r="T87" s="120">
        <f t="shared" si="14"/>
        <v>240</v>
      </c>
      <c r="U87" s="120">
        <f t="shared" si="14"/>
        <v>0</v>
      </c>
      <c r="V87" s="120">
        <f t="shared" si="14"/>
        <v>0</v>
      </c>
      <c r="W87" s="120">
        <f t="shared" si="14"/>
        <v>0</v>
      </c>
      <c r="X87" s="120">
        <f t="shared" si="14"/>
        <v>0</v>
      </c>
      <c r="Y87" s="120">
        <f t="shared" si="14"/>
        <v>0</v>
      </c>
      <c r="Z87" s="120">
        <f t="shared" si="14"/>
        <v>0</v>
      </c>
      <c r="AC87"/>
    </row>
    <row r="88" spans="2:29" ht="14">
      <c r="B88" s="132"/>
      <c r="C88" s="131"/>
      <c r="D88" s="130"/>
      <c r="E88" s="129"/>
      <c r="F88" s="120" t="str">
        <f t="shared" si="12"/>
        <v>DE</v>
      </c>
      <c r="G88" s="120" t="str">
        <f t="shared" si="13"/>
        <v/>
      </c>
      <c r="M88" s="120">
        <f t="shared" si="11"/>
        <v>0</v>
      </c>
      <c r="N88" s="120">
        <f t="shared" si="14"/>
        <v>0</v>
      </c>
      <c r="O88" s="120">
        <f t="shared" si="14"/>
        <v>0</v>
      </c>
      <c r="P88" s="120">
        <f t="shared" si="14"/>
        <v>0</v>
      </c>
      <c r="Q88" s="120">
        <f t="shared" si="14"/>
        <v>0</v>
      </c>
      <c r="R88" s="120">
        <f t="shared" si="14"/>
        <v>0</v>
      </c>
      <c r="S88" s="120">
        <f t="shared" si="14"/>
        <v>0</v>
      </c>
      <c r="T88" s="120">
        <f t="shared" si="14"/>
        <v>0</v>
      </c>
      <c r="U88" s="120">
        <f t="shared" si="14"/>
        <v>0</v>
      </c>
      <c r="V88" s="120">
        <f t="shared" si="14"/>
        <v>0</v>
      </c>
      <c r="W88" s="120">
        <f t="shared" si="14"/>
        <v>0</v>
      </c>
      <c r="X88" s="120">
        <f t="shared" si="14"/>
        <v>0</v>
      </c>
      <c r="Y88" s="120">
        <f t="shared" si="14"/>
        <v>0</v>
      </c>
      <c r="Z88" s="120">
        <f t="shared" si="14"/>
        <v>0</v>
      </c>
      <c r="AC88"/>
    </row>
    <row r="89" spans="2:29" ht="14">
      <c r="B89" s="136" t="s">
        <v>251</v>
      </c>
      <c r="C89" s="131"/>
      <c r="D89" s="130"/>
      <c r="E89" s="129"/>
      <c r="F89" s="120" t="str">
        <f t="shared" si="12"/>
        <v>DE</v>
      </c>
      <c r="G89" s="120" t="str">
        <f t="shared" si="13"/>
        <v/>
      </c>
      <c r="M89" s="120">
        <f t="shared" si="11"/>
        <v>0</v>
      </c>
      <c r="N89" s="120">
        <f t="shared" si="14"/>
        <v>0</v>
      </c>
      <c r="O89" s="120">
        <f t="shared" si="14"/>
        <v>0</v>
      </c>
      <c r="P89" s="120">
        <f t="shared" si="14"/>
        <v>0</v>
      </c>
      <c r="Q89" s="120">
        <f t="shared" si="14"/>
        <v>0</v>
      </c>
      <c r="R89" s="120">
        <f t="shared" si="14"/>
        <v>0</v>
      </c>
      <c r="S89" s="120">
        <f t="shared" si="14"/>
        <v>0</v>
      </c>
      <c r="T89" s="120">
        <f t="shared" si="14"/>
        <v>0</v>
      </c>
      <c r="U89" s="120">
        <f t="shared" si="14"/>
        <v>0</v>
      </c>
      <c r="V89" s="120">
        <f t="shared" si="14"/>
        <v>0</v>
      </c>
      <c r="W89" s="120">
        <f t="shared" si="14"/>
        <v>0</v>
      </c>
      <c r="X89" s="120">
        <f t="shared" si="14"/>
        <v>0</v>
      </c>
      <c r="Y89" s="120">
        <f t="shared" si="14"/>
        <v>0</v>
      </c>
      <c r="Z89" s="120">
        <f t="shared" si="14"/>
        <v>0</v>
      </c>
      <c r="AC89"/>
    </row>
    <row r="90" spans="2:29" ht="14">
      <c r="B90" s="132" t="s">
        <v>612</v>
      </c>
      <c r="C90" s="148" t="s">
        <v>250</v>
      </c>
      <c r="D90" s="130">
        <v>230</v>
      </c>
      <c r="E90" s="129" t="s">
        <v>739</v>
      </c>
      <c r="F90" s="120" t="str">
        <f t="shared" si="12"/>
        <v>DE1</v>
      </c>
      <c r="G90" s="120" t="str">
        <f t="shared" si="13"/>
        <v>Power plants Solar SPP 2023 DE1</v>
      </c>
      <c r="H90" s="120">
        <v>2023</v>
      </c>
      <c r="I90" s="120">
        <v>30</v>
      </c>
      <c r="J90" s="120" t="s">
        <v>586</v>
      </c>
      <c r="K90" s="120" t="s">
        <v>330</v>
      </c>
      <c r="M90" s="120">
        <f t="shared" si="11"/>
        <v>0</v>
      </c>
      <c r="N90" s="120">
        <f t="shared" si="14"/>
        <v>0</v>
      </c>
      <c r="O90" s="120">
        <f t="shared" si="14"/>
        <v>0</v>
      </c>
      <c r="P90" s="120">
        <f t="shared" si="14"/>
        <v>230</v>
      </c>
      <c r="Q90" s="120">
        <f t="shared" si="14"/>
        <v>230</v>
      </c>
      <c r="R90" s="120">
        <f t="shared" si="14"/>
        <v>230</v>
      </c>
      <c r="S90" s="120">
        <f t="shared" si="14"/>
        <v>230</v>
      </c>
      <c r="T90" s="120">
        <f t="shared" si="14"/>
        <v>230</v>
      </c>
      <c r="U90" s="120">
        <f t="shared" si="14"/>
        <v>230</v>
      </c>
      <c r="V90" s="120">
        <f t="shared" si="14"/>
        <v>0</v>
      </c>
      <c r="W90" s="120">
        <f t="shared" si="14"/>
        <v>0</v>
      </c>
      <c r="X90" s="120">
        <f t="shared" si="14"/>
        <v>0</v>
      </c>
      <c r="Y90" s="120">
        <f t="shared" si="14"/>
        <v>0</v>
      </c>
      <c r="Z90" s="120">
        <f t="shared" si="14"/>
        <v>0</v>
      </c>
      <c r="AC90"/>
    </row>
    <row r="91" spans="2:29" ht="71" thickBot="1">
      <c r="B91" s="132" t="s">
        <v>249</v>
      </c>
      <c r="C91" s="148" t="s">
        <v>248</v>
      </c>
      <c r="D91" s="130">
        <v>240</v>
      </c>
      <c r="E91" s="147" t="s">
        <v>739</v>
      </c>
      <c r="F91" s="120" t="str">
        <f t="shared" si="12"/>
        <v>DE1</v>
      </c>
      <c r="G91" s="120" t="str">
        <f t="shared" si="13"/>
        <v>Power plants Solar SPP 2023 DE1</v>
      </c>
      <c r="H91" s="120">
        <v>2023</v>
      </c>
      <c r="I91" s="120">
        <v>30</v>
      </c>
      <c r="J91" s="120" t="s">
        <v>586</v>
      </c>
      <c r="K91" s="120" t="s">
        <v>330</v>
      </c>
      <c r="M91" s="120">
        <f t="shared" si="11"/>
        <v>0</v>
      </c>
      <c r="N91" s="120">
        <f t="shared" si="14"/>
        <v>0</v>
      </c>
      <c r="O91" s="120">
        <f t="shared" si="14"/>
        <v>0</v>
      </c>
      <c r="P91" s="120">
        <f t="shared" si="14"/>
        <v>240</v>
      </c>
      <c r="Q91" s="120">
        <f t="shared" si="14"/>
        <v>240</v>
      </c>
      <c r="R91" s="120">
        <f t="shared" si="14"/>
        <v>240</v>
      </c>
      <c r="S91" s="120">
        <f t="shared" si="14"/>
        <v>240</v>
      </c>
      <c r="T91" s="120">
        <f t="shared" si="14"/>
        <v>240</v>
      </c>
      <c r="U91" s="120">
        <f t="shared" si="14"/>
        <v>240</v>
      </c>
      <c r="V91" s="120">
        <f t="shared" si="14"/>
        <v>0</v>
      </c>
      <c r="W91" s="120">
        <f t="shared" si="14"/>
        <v>0</v>
      </c>
      <c r="X91" s="120">
        <f t="shared" si="14"/>
        <v>0</v>
      </c>
      <c r="Y91" s="120">
        <f t="shared" si="14"/>
        <v>0</v>
      </c>
      <c r="Z91" s="120">
        <f t="shared" si="14"/>
        <v>0</v>
      </c>
      <c r="AC91"/>
    </row>
    <row r="92" spans="2:29" ht="14">
      <c r="B92" s="132" t="s">
        <v>611</v>
      </c>
      <c r="C92" s="131"/>
      <c r="D92" s="146">
        <v>0.02</v>
      </c>
      <c r="E92" s="129" t="s">
        <v>739</v>
      </c>
      <c r="F92" s="120" t="str">
        <f t="shared" si="12"/>
        <v>DE1</v>
      </c>
      <c r="G92" s="120" t="str">
        <f t="shared" si="13"/>
        <v>Power plants Solar SPP 2015 DE1</v>
      </c>
      <c r="H92" s="120">
        <v>2015</v>
      </c>
      <c r="I92" s="120">
        <v>30</v>
      </c>
      <c r="J92" s="120" t="s">
        <v>586</v>
      </c>
      <c r="M92" s="120">
        <f t="shared" si="11"/>
        <v>0</v>
      </c>
      <c r="N92" s="120">
        <f t="shared" si="14"/>
        <v>0.02</v>
      </c>
      <c r="O92" s="120">
        <f t="shared" si="14"/>
        <v>0.02</v>
      </c>
      <c r="P92" s="120">
        <f t="shared" si="14"/>
        <v>0.02</v>
      </c>
      <c r="Q92" s="120">
        <f t="shared" si="14"/>
        <v>0.02</v>
      </c>
      <c r="R92" s="120">
        <f t="shared" si="14"/>
        <v>0.02</v>
      </c>
      <c r="S92" s="120">
        <f t="shared" si="14"/>
        <v>0.02</v>
      </c>
      <c r="T92" s="120">
        <f t="shared" si="14"/>
        <v>0</v>
      </c>
      <c r="U92" s="120">
        <f t="shared" si="14"/>
        <v>0</v>
      </c>
      <c r="V92" s="120">
        <f t="shared" si="14"/>
        <v>0</v>
      </c>
      <c r="W92" s="120">
        <f t="shared" si="14"/>
        <v>0</v>
      </c>
      <c r="X92" s="120">
        <f t="shared" si="14"/>
        <v>0</v>
      </c>
      <c r="Y92" s="120">
        <f t="shared" si="14"/>
        <v>0</v>
      </c>
      <c r="Z92" s="120">
        <f t="shared" si="14"/>
        <v>0</v>
      </c>
      <c r="AC92"/>
    </row>
    <row r="93" spans="2:29" ht="14">
      <c r="B93" s="132"/>
      <c r="C93" s="131"/>
      <c r="D93" s="130"/>
      <c r="E93" s="129"/>
      <c r="F93" s="120" t="str">
        <f t="shared" si="12"/>
        <v>DE</v>
      </c>
      <c r="G93" s="120" t="str">
        <f t="shared" si="13"/>
        <v/>
      </c>
      <c r="M93" s="120">
        <f t="shared" si="11"/>
        <v>0</v>
      </c>
      <c r="N93" s="120">
        <f t="shared" si="14"/>
        <v>0</v>
      </c>
      <c r="O93" s="120">
        <f t="shared" si="14"/>
        <v>0</v>
      </c>
      <c r="P93" s="120">
        <f t="shared" si="14"/>
        <v>0</v>
      </c>
      <c r="Q93" s="120">
        <f t="shared" si="14"/>
        <v>0</v>
      </c>
      <c r="R93" s="120">
        <f t="shared" si="14"/>
        <v>0</v>
      </c>
      <c r="S93" s="120">
        <f t="shared" si="14"/>
        <v>0</v>
      </c>
      <c r="T93" s="120">
        <f t="shared" si="14"/>
        <v>0</v>
      </c>
      <c r="U93" s="120">
        <f t="shared" si="14"/>
        <v>0</v>
      </c>
      <c r="V93" s="120">
        <f t="shared" si="14"/>
        <v>0</v>
      </c>
      <c r="W93" s="120">
        <f t="shared" si="14"/>
        <v>0</v>
      </c>
      <c r="X93" s="120">
        <f t="shared" si="14"/>
        <v>0</v>
      </c>
      <c r="Y93" s="120">
        <f t="shared" si="14"/>
        <v>0</v>
      </c>
      <c r="Z93" s="120">
        <f t="shared" si="14"/>
        <v>0</v>
      </c>
      <c r="AC93"/>
    </row>
    <row r="94" spans="2:29" ht="14">
      <c r="B94" s="134" t="s">
        <v>247</v>
      </c>
      <c r="C94" s="131"/>
      <c r="D94" s="130"/>
      <c r="E94" s="129"/>
      <c r="F94" s="120" t="str">
        <f t="shared" si="12"/>
        <v>DE</v>
      </c>
      <c r="G94" s="120" t="str">
        <f t="shared" si="13"/>
        <v/>
      </c>
      <c r="M94" s="120">
        <f t="shared" si="11"/>
        <v>0</v>
      </c>
      <c r="N94" s="120">
        <f t="shared" si="14"/>
        <v>0</v>
      </c>
      <c r="O94" s="120">
        <f t="shared" si="14"/>
        <v>0</v>
      </c>
      <c r="P94" s="120">
        <f t="shared" si="14"/>
        <v>0</v>
      </c>
      <c r="Q94" s="120">
        <f t="shared" si="14"/>
        <v>0</v>
      </c>
      <c r="R94" s="120">
        <f t="shared" si="14"/>
        <v>0</v>
      </c>
      <c r="S94" s="120">
        <f t="shared" si="14"/>
        <v>0</v>
      </c>
      <c r="T94" s="120">
        <f t="shared" si="14"/>
        <v>0</v>
      </c>
      <c r="U94" s="120">
        <f t="shared" si="14"/>
        <v>0</v>
      </c>
      <c r="V94" s="120">
        <f t="shared" si="14"/>
        <v>0</v>
      </c>
      <c r="W94" s="120">
        <f t="shared" si="14"/>
        <v>0</v>
      </c>
      <c r="X94" s="120">
        <f t="shared" si="14"/>
        <v>0</v>
      </c>
      <c r="Y94" s="120">
        <f t="shared" si="14"/>
        <v>0</v>
      </c>
      <c r="Z94" s="120">
        <f t="shared" si="14"/>
        <v>0</v>
      </c>
      <c r="AC94"/>
    </row>
    <row r="95" spans="2:29" ht="32.25" customHeight="1">
      <c r="B95" s="132" t="s">
        <v>613</v>
      </c>
      <c r="C95" s="131"/>
      <c r="D95" s="130">
        <v>37</v>
      </c>
      <c r="E95" s="129" t="s">
        <v>739</v>
      </c>
      <c r="F95" s="120" t="str">
        <f t="shared" si="12"/>
        <v>DE1</v>
      </c>
      <c r="G95" s="120" t="str">
        <f t="shared" si="13"/>
        <v>Power plants Balakhani Power Plant (Minicipal waste incineration) TPP 2015 DE1</v>
      </c>
      <c r="H95" s="120">
        <v>2015</v>
      </c>
      <c r="I95" s="120">
        <v>25</v>
      </c>
      <c r="J95" s="120" t="str">
        <f>B95&amp;" TPP"</f>
        <v>Balakhani Power Plant (Minicipal waste incineration) TPP</v>
      </c>
      <c r="M95" s="120">
        <f t="shared" si="11"/>
        <v>0</v>
      </c>
      <c r="N95" s="120">
        <f t="shared" si="14"/>
        <v>37</v>
      </c>
      <c r="O95" s="120">
        <f t="shared" si="14"/>
        <v>37</v>
      </c>
      <c r="P95" s="120">
        <f t="shared" si="14"/>
        <v>37</v>
      </c>
      <c r="Q95" s="120">
        <f t="shared" si="14"/>
        <v>37</v>
      </c>
      <c r="R95" s="120">
        <f t="shared" si="14"/>
        <v>37</v>
      </c>
      <c r="S95" s="120">
        <f t="shared" si="14"/>
        <v>0</v>
      </c>
      <c r="T95" s="120">
        <f t="shared" si="14"/>
        <v>0</v>
      </c>
      <c r="U95" s="120">
        <f t="shared" si="14"/>
        <v>0</v>
      </c>
      <c r="V95" s="120">
        <f t="shared" si="14"/>
        <v>0</v>
      </c>
      <c r="W95" s="120">
        <f t="shared" si="14"/>
        <v>0</v>
      </c>
      <c r="X95" s="120">
        <f t="shared" si="14"/>
        <v>0</v>
      </c>
      <c r="Y95" s="120">
        <f t="shared" si="14"/>
        <v>0</v>
      </c>
      <c r="Z95" s="120">
        <f t="shared" si="14"/>
        <v>0</v>
      </c>
      <c r="AC95"/>
    </row>
    <row r="96" spans="2:29" ht="14">
      <c r="B96" s="132"/>
      <c r="C96" s="131"/>
      <c r="D96" s="130"/>
      <c r="E96" s="129"/>
      <c r="F96" s="120" t="str">
        <f t="shared" si="12"/>
        <v>DE</v>
      </c>
      <c r="G96" s="120" t="str">
        <f t="shared" si="13"/>
        <v/>
      </c>
      <c r="M96" s="120">
        <f t="shared" si="11"/>
        <v>0</v>
      </c>
      <c r="N96" s="120">
        <f t="shared" si="14"/>
        <v>0</v>
      </c>
      <c r="O96" s="120">
        <f t="shared" si="14"/>
        <v>0</v>
      </c>
      <c r="P96" s="120">
        <f t="shared" si="14"/>
        <v>0</v>
      </c>
      <c r="Q96" s="120">
        <f t="shared" si="14"/>
        <v>0</v>
      </c>
      <c r="R96" s="120">
        <f t="shared" si="14"/>
        <v>0</v>
      </c>
      <c r="S96" s="120">
        <f t="shared" si="14"/>
        <v>0</v>
      </c>
      <c r="T96" s="120">
        <f t="shared" si="14"/>
        <v>0</v>
      </c>
      <c r="U96" s="120">
        <f t="shared" si="14"/>
        <v>0</v>
      </c>
      <c r="V96" s="120">
        <f t="shared" si="14"/>
        <v>0</v>
      </c>
      <c r="W96" s="120">
        <f t="shared" si="14"/>
        <v>0</v>
      </c>
      <c r="X96" s="120">
        <f t="shared" si="14"/>
        <v>0</v>
      </c>
      <c r="Y96" s="120">
        <f t="shared" si="14"/>
        <v>0</v>
      </c>
      <c r="Z96" s="120">
        <f t="shared" si="14"/>
        <v>0</v>
      </c>
      <c r="AC96"/>
    </row>
    <row r="97" spans="2:29" ht="14">
      <c r="B97" s="133" t="s">
        <v>245</v>
      </c>
      <c r="C97" s="131"/>
      <c r="D97" s="130">
        <v>9.1999999999999993</v>
      </c>
      <c r="E97" s="129"/>
      <c r="F97" s="120" t="str">
        <f t="shared" si="12"/>
        <v>DE</v>
      </c>
      <c r="G97" s="120" t="str">
        <f t="shared" si="13"/>
        <v/>
      </c>
      <c r="M97" s="120">
        <f t="shared" si="11"/>
        <v>0</v>
      </c>
      <c r="N97" s="120">
        <f t="shared" si="14"/>
        <v>0</v>
      </c>
      <c r="O97" s="120">
        <f t="shared" si="14"/>
        <v>0</v>
      </c>
      <c r="P97" s="120">
        <f t="shared" si="14"/>
        <v>0</v>
      </c>
      <c r="Q97" s="120">
        <f t="shared" si="14"/>
        <v>0</v>
      </c>
      <c r="R97" s="120">
        <f t="shared" si="14"/>
        <v>0</v>
      </c>
      <c r="S97" s="120">
        <f t="shared" si="14"/>
        <v>0</v>
      </c>
      <c r="T97" s="120">
        <f t="shared" si="14"/>
        <v>0</v>
      </c>
      <c r="U97" s="120">
        <f t="shared" si="14"/>
        <v>0</v>
      </c>
      <c r="V97" s="120">
        <f t="shared" si="14"/>
        <v>0</v>
      </c>
      <c r="W97" s="120">
        <f t="shared" si="14"/>
        <v>0</v>
      </c>
      <c r="X97" s="120">
        <f t="shared" si="14"/>
        <v>0</v>
      </c>
      <c r="Y97" s="120">
        <f t="shared" si="14"/>
        <v>0</v>
      </c>
      <c r="Z97" s="120">
        <f t="shared" si="14"/>
        <v>0</v>
      </c>
      <c r="AC97"/>
    </row>
    <row r="98" spans="2:29" ht="14">
      <c r="B98" s="132" t="s">
        <v>244</v>
      </c>
      <c r="C98" s="131"/>
      <c r="D98" s="130">
        <v>9.1999999999999993</v>
      </c>
      <c r="E98" s="129"/>
      <c r="F98" s="120" t="str">
        <f t="shared" si="12"/>
        <v>DE</v>
      </c>
      <c r="G98" s="120" t="str">
        <f t="shared" si="13"/>
        <v/>
      </c>
      <c r="M98" s="120">
        <f t="shared" si="11"/>
        <v>0</v>
      </c>
      <c r="N98" s="120">
        <f t="shared" si="14"/>
        <v>0</v>
      </c>
      <c r="O98" s="120">
        <f t="shared" si="14"/>
        <v>0</v>
      </c>
      <c r="P98" s="120">
        <f t="shared" si="14"/>
        <v>0</v>
      </c>
      <c r="Q98" s="120">
        <f t="shared" si="14"/>
        <v>0</v>
      </c>
      <c r="R98" s="120">
        <f t="shared" si="14"/>
        <v>0</v>
      </c>
      <c r="S98" s="120">
        <f t="shared" si="14"/>
        <v>0</v>
      </c>
      <c r="T98" s="120">
        <f t="shared" si="14"/>
        <v>0</v>
      </c>
      <c r="U98" s="120">
        <f t="shared" si="14"/>
        <v>0</v>
      </c>
      <c r="V98" s="120">
        <f t="shared" si="14"/>
        <v>0</v>
      </c>
      <c r="W98" s="120">
        <f t="shared" si="14"/>
        <v>0</v>
      </c>
      <c r="X98" s="120">
        <f t="shared" si="14"/>
        <v>0</v>
      </c>
      <c r="Y98" s="120">
        <f t="shared" si="14"/>
        <v>0</v>
      </c>
      <c r="Z98" s="120">
        <f t="shared" si="14"/>
        <v>0</v>
      </c>
      <c r="AC98"/>
    </row>
    <row r="99" spans="2:29" ht="14">
      <c r="B99" s="132" t="s">
        <v>243</v>
      </c>
      <c r="C99" s="131"/>
      <c r="D99" s="130">
        <v>4.0999999999999996</v>
      </c>
      <c r="E99" s="129" t="s">
        <v>739</v>
      </c>
      <c r="F99" s="120" t="str">
        <f t="shared" si="12"/>
        <v>DE1</v>
      </c>
      <c r="G99" s="120" t="str">
        <f t="shared" si="13"/>
        <v>Power plants Other HPP 2010 DE1</v>
      </c>
      <c r="H99" s="120">
        <v>2010</v>
      </c>
      <c r="I99" s="120">
        <v>100</v>
      </c>
      <c r="J99" s="120" t="s">
        <v>325</v>
      </c>
      <c r="M99" s="120">
        <f t="shared" si="11"/>
        <v>4.0999999999999996</v>
      </c>
      <c r="N99" s="120">
        <f t="shared" si="14"/>
        <v>4.0999999999999996</v>
      </c>
      <c r="O99" s="120">
        <f t="shared" si="14"/>
        <v>4.0999999999999996</v>
      </c>
      <c r="P99" s="120">
        <f t="shared" si="14"/>
        <v>4.0999999999999996</v>
      </c>
      <c r="Q99" s="120">
        <f t="shared" si="14"/>
        <v>4.0999999999999996</v>
      </c>
      <c r="R99" s="120">
        <f t="shared" si="14"/>
        <v>4.0999999999999996</v>
      </c>
      <c r="S99" s="120">
        <f t="shared" si="14"/>
        <v>4.0999999999999996</v>
      </c>
      <c r="T99" s="120">
        <f t="shared" si="14"/>
        <v>4.0999999999999996</v>
      </c>
      <c r="U99" s="120">
        <f t="shared" si="14"/>
        <v>4.0999999999999996</v>
      </c>
      <c r="V99" s="120">
        <f t="shared" si="14"/>
        <v>4.0999999999999996</v>
      </c>
      <c r="W99" s="120">
        <f t="shared" si="14"/>
        <v>4.0999999999999996</v>
      </c>
      <c r="X99" s="120">
        <f t="shared" si="14"/>
        <v>4.0999999999999996</v>
      </c>
      <c r="Y99" s="120">
        <f t="shared" si="14"/>
        <v>4.0999999999999996</v>
      </c>
      <c r="Z99" s="120">
        <f t="shared" si="14"/>
        <v>4.0999999999999996</v>
      </c>
      <c r="AC99"/>
    </row>
    <row r="100" spans="2:29" ht="14">
      <c r="B100" s="132" t="s">
        <v>242</v>
      </c>
      <c r="C100" s="131"/>
      <c r="D100" s="130" t="s">
        <v>241</v>
      </c>
      <c r="E100" s="129" t="s">
        <v>739</v>
      </c>
      <c r="F100" s="120" t="str">
        <f t="shared" si="12"/>
        <v>DE1</v>
      </c>
      <c r="G100" s="120" t="str">
        <f t="shared" si="13"/>
        <v>Power plants Other HPP 2010 DE1</v>
      </c>
      <c r="H100" s="120">
        <v>2010</v>
      </c>
      <c r="I100" s="120">
        <v>100</v>
      </c>
      <c r="J100" s="120" t="s">
        <v>325</v>
      </c>
      <c r="M100" s="120" t="str">
        <f t="shared" si="11"/>
        <v>3.0</v>
      </c>
      <c r="N100" s="120" t="str">
        <f t="shared" si="14"/>
        <v>3.0</v>
      </c>
      <c r="O100" s="120" t="str">
        <f t="shared" si="14"/>
        <v>3.0</v>
      </c>
      <c r="P100" s="120" t="str">
        <f t="shared" si="14"/>
        <v>3.0</v>
      </c>
      <c r="Q100" s="120" t="str">
        <f t="shared" si="14"/>
        <v>3.0</v>
      </c>
      <c r="R100" s="120" t="str">
        <f t="shared" si="14"/>
        <v>3.0</v>
      </c>
      <c r="S100" s="120" t="str">
        <f t="shared" ref="N100:Z119" si="15">IF(($H100+$I100)&gt;S$8,IF($H100&lt;=S$8,$D100,0),0)</f>
        <v>3.0</v>
      </c>
      <c r="T100" s="120" t="str">
        <f t="shared" si="15"/>
        <v>3.0</v>
      </c>
      <c r="U100" s="120" t="str">
        <f t="shared" si="15"/>
        <v>3.0</v>
      </c>
      <c r="V100" s="120" t="str">
        <f t="shared" si="15"/>
        <v>3.0</v>
      </c>
      <c r="W100" s="120" t="str">
        <f t="shared" si="15"/>
        <v>3.0</v>
      </c>
      <c r="X100" s="120" t="str">
        <f t="shared" si="15"/>
        <v>3.0</v>
      </c>
      <c r="Y100" s="120" t="str">
        <f t="shared" si="15"/>
        <v>3.0</v>
      </c>
      <c r="Z100" s="120" t="str">
        <f t="shared" si="15"/>
        <v>3.0</v>
      </c>
      <c r="AC100"/>
    </row>
    <row r="101" spans="2:29" ht="14">
      <c r="B101" s="132" t="s">
        <v>220</v>
      </c>
      <c r="C101" s="131"/>
      <c r="D101" s="130">
        <v>1.3</v>
      </c>
      <c r="E101" s="129" t="s">
        <v>739</v>
      </c>
      <c r="F101" s="120" t="str">
        <f t="shared" si="12"/>
        <v>DE1</v>
      </c>
      <c r="G101" s="120" t="str">
        <f t="shared" si="13"/>
        <v>Power plants Other HPP 2010 DE1</v>
      </c>
      <c r="H101" s="120">
        <v>2010</v>
      </c>
      <c r="I101" s="120">
        <v>100</v>
      </c>
      <c r="J101" s="120" t="s">
        <v>325</v>
      </c>
      <c r="M101" s="120">
        <f t="shared" si="11"/>
        <v>1.3</v>
      </c>
      <c r="N101" s="120">
        <f t="shared" si="15"/>
        <v>1.3</v>
      </c>
      <c r="O101" s="120">
        <f t="shared" si="15"/>
        <v>1.3</v>
      </c>
      <c r="P101" s="120">
        <f t="shared" si="15"/>
        <v>1.3</v>
      </c>
      <c r="Q101" s="120">
        <f t="shared" si="15"/>
        <v>1.3</v>
      </c>
      <c r="R101" s="120">
        <f t="shared" si="15"/>
        <v>1.3</v>
      </c>
      <c r="S101" s="120">
        <f t="shared" si="15"/>
        <v>1.3</v>
      </c>
      <c r="T101" s="120">
        <f t="shared" si="15"/>
        <v>1.3</v>
      </c>
      <c r="U101" s="120">
        <f t="shared" si="15"/>
        <v>1.3</v>
      </c>
      <c r="V101" s="120">
        <f t="shared" si="15"/>
        <v>1.3</v>
      </c>
      <c r="W101" s="120">
        <f t="shared" si="15"/>
        <v>1.3</v>
      </c>
      <c r="X101" s="120">
        <f t="shared" si="15"/>
        <v>1.3</v>
      </c>
      <c r="Y101" s="120">
        <f t="shared" si="15"/>
        <v>1.3</v>
      </c>
      <c r="Z101" s="120">
        <f t="shared" si="15"/>
        <v>1.3</v>
      </c>
      <c r="AC101"/>
    </row>
    <row r="102" spans="2:29" ht="15" thickBot="1">
      <c r="B102" s="128" t="s">
        <v>240</v>
      </c>
      <c r="C102" s="127"/>
      <c r="D102" s="126">
        <v>0.8</v>
      </c>
      <c r="E102" s="125" t="s">
        <v>739</v>
      </c>
      <c r="F102" s="120" t="str">
        <f t="shared" si="12"/>
        <v>DE1</v>
      </c>
      <c r="G102" s="120" t="str">
        <f t="shared" si="13"/>
        <v>Power plants Other HPP 2010 DE1</v>
      </c>
      <c r="H102" s="120">
        <v>2010</v>
      </c>
      <c r="I102" s="120">
        <v>100</v>
      </c>
      <c r="J102" s="120" t="s">
        <v>325</v>
      </c>
      <c r="M102" s="120">
        <f t="shared" si="11"/>
        <v>0.8</v>
      </c>
      <c r="N102" s="120">
        <f t="shared" si="15"/>
        <v>0.8</v>
      </c>
      <c r="O102" s="120">
        <f t="shared" si="15"/>
        <v>0.8</v>
      </c>
      <c r="P102" s="120">
        <f t="shared" si="15"/>
        <v>0.8</v>
      </c>
      <c r="Q102" s="120">
        <f t="shared" si="15"/>
        <v>0.8</v>
      </c>
      <c r="R102" s="120">
        <f t="shared" si="15"/>
        <v>0.8</v>
      </c>
      <c r="S102" s="120">
        <f t="shared" si="15"/>
        <v>0.8</v>
      </c>
      <c r="T102" s="120">
        <f t="shared" si="15"/>
        <v>0.8</v>
      </c>
      <c r="U102" s="120">
        <f t="shared" si="15"/>
        <v>0.8</v>
      </c>
      <c r="V102" s="120">
        <f t="shared" si="15"/>
        <v>0.8</v>
      </c>
      <c r="W102" s="120">
        <f t="shared" si="15"/>
        <v>0.8</v>
      </c>
      <c r="X102" s="120">
        <f t="shared" si="15"/>
        <v>0.8</v>
      </c>
      <c r="Y102" s="120">
        <f t="shared" si="15"/>
        <v>0.8</v>
      </c>
      <c r="Z102" s="120">
        <f t="shared" si="15"/>
        <v>0.8</v>
      </c>
      <c r="AC102"/>
    </row>
    <row r="103" spans="2:29" ht="14">
      <c r="F103" s="120" t="str">
        <f t="shared" si="12"/>
        <v>DE</v>
      </c>
      <c r="G103" s="120" t="str">
        <f t="shared" si="13"/>
        <v/>
      </c>
      <c r="M103" s="120">
        <f t="shared" si="11"/>
        <v>0</v>
      </c>
      <c r="N103" s="120">
        <f t="shared" si="15"/>
        <v>0</v>
      </c>
      <c r="O103" s="120">
        <f t="shared" si="15"/>
        <v>0</v>
      </c>
      <c r="P103" s="120">
        <f t="shared" si="15"/>
        <v>0</v>
      </c>
      <c r="Q103" s="120">
        <f t="shared" si="15"/>
        <v>0</v>
      </c>
      <c r="R103" s="120">
        <f t="shared" si="15"/>
        <v>0</v>
      </c>
      <c r="S103" s="120">
        <f t="shared" si="15"/>
        <v>0</v>
      </c>
      <c r="T103" s="120">
        <f t="shared" si="15"/>
        <v>0</v>
      </c>
      <c r="U103" s="120">
        <f t="shared" si="15"/>
        <v>0</v>
      </c>
      <c r="V103" s="120">
        <f t="shared" si="15"/>
        <v>0</v>
      </c>
      <c r="W103" s="120">
        <f t="shared" si="15"/>
        <v>0</v>
      </c>
      <c r="X103" s="120">
        <f t="shared" si="15"/>
        <v>0</v>
      </c>
      <c r="Y103" s="120">
        <f t="shared" si="15"/>
        <v>0</v>
      </c>
      <c r="Z103" s="120">
        <f t="shared" si="15"/>
        <v>0</v>
      </c>
      <c r="AC103"/>
    </row>
    <row r="104" spans="2:29" ht="15" thickBot="1">
      <c r="F104" s="120" t="str">
        <f t="shared" si="12"/>
        <v>DE</v>
      </c>
      <c r="G104" s="120" t="str">
        <f t="shared" si="13"/>
        <v/>
      </c>
      <c r="M104" s="120">
        <f t="shared" si="11"/>
        <v>0</v>
      </c>
      <c r="N104" s="120">
        <f t="shared" si="15"/>
        <v>0</v>
      </c>
      <c r="O104" s="120">
        <f t="shared" si="15"/>
        <v>0</v>
      </c>
      <c r="P104" s="120">
        <f t="shared" si="15"/>
        <v>0</v>
      </c>
      <c r="Q104" s="120">
        <f t="shared" si="15"/>
        <v>0</v>
      </c>
      <c r="R104" s="120">
        <f t="shared" si="15"/>
        <v>0</v>
      </c>
      <c r="S104" s="120">
        <f t="shared" si="15"/>
        <v>0</v>
      </c>
      <c r="T104" s="120">
        <f t="shared" si="15"/>
        <v>0</v>
      </c>
      <c r="U104" s="120">
        <f t="shared" si="15"/>
        <v>0</v>
      </c>
      <c r="V104" s="120">
        <f t="shared" si="15"/>
        <v>0</v>
      </c>
      <c r="W104" s="120">
        <f t="shared" si="15"/>
        <v>0</v>
      </c>
      <c r="X104" s="120">
        <f t="shared" si="15"/>
        <v>0</v>
      </c>
      <c r="Y104" s="120">
        <f t="shared" si="15"/>
        <v>0</v>
      </c>
      <c r="Z104" s="120">
        <f t="shared" si="15"/>
        <v>0</v>
      </c>
      <c r="AC104"/>
    </row>
    <row r="105" spans="2:29" ht="18" thickBot="1">
      <c r="B105" s="145" t="s">
        <v>235</v>
      </c>
      <c r="F105" s="120" t="str">
        <f t="shared" si="12"/>
        <v>DE</v>
      </c>
      <c r="G105" s="120" t="str">
        <f t="shared" si="13"/>
        <v/>
      </c>
      <c r="M105" s="120">
        <f t="shared" si="11"/>
        <v>0</v>
      </c>
      <c r="N105" s="120">
        <f t="shared" si="15"/>
        <v>0</v>
      </c>
      <c r="O105" s="120">
        <f t="shared" si="15"/>
        <v>0</v>
      </c>
      <c r="P105" s="120">
        <f t="shared" si="15"/>
        <v>0</v>
      </c>
      <c r="Q105" s="120">
        <f t="shared" si="15"/>
        <v>0</v>
      </c>
      <c r="R105" s="120">
        <f t="shared" si="15"/>
        <v>0</v>
      </c>
      <c r="S105" s="120">
        <f t="shared" si="15"/>
        <v>0</v>
      </c>
      <c r="T105" s="120">
        <f t="shared" si="15"/>
        <v>0</v>
      </c>
      <c r="U105" s="120">
        <f t="shared" si="15"/>
        <v>0</v>
      </c>
      <c r="V105" s="120">
        <f t="shared" si="15"/>
        <v>0</v>
      </c>
      <c r="W105" s="120">
        <f t="shared" si="15"/>
        <v>0</v>
      </c>
      <c r="X105" s="120">
        <f t="shared" si="15"/>
        <v>0</v>
      </c>
      <c r="Y105" s="120">
        <f t="shared" si="15"/>
        <v>0</v>
      </c>
      <c r="Z105" s="120">
        <f t="shared" si="15"/>
        <v>0</v>
      </c>
      <c r="AC105"/>
    </row>
    <row r="106" spans="2:29" ht="29" thickBot="1">
      <c r="B106" s="144" t="s">
        <v>239</v>
      </c>
      <c r="C106" s="143" t="s">
        <v>238</v>
      </c>
      <c r="D106" s="142" t="s">
        <v>237</v>
      </c>
      <c r="E106" s="141" t="s">
        <v>236</v>
      </c>
      <c r="F106" s="120" t="str">
        <f t="shared" si="12"/>
        <v xml:space="preserve">DE </v>
      </c>
      <c r="G106" s="120" t="str">
        <f t="shared" si="13"/>
        <v/>
      </c>
      <c r="M106" s="120">
        <f t="shared" si="11"/>
        <v>0</v>
      </c>
      <c r="N106" s="120">
        <f t="shared" si="15"/>
        <v>0</v>
      </c>
      <c r="O106" s="120">
        <f t="shared" si="15"/>
        <v>0</v>
      </c>
      <c r="P106" s="120">
        <f t="shared" si="15"/>
        <v>0</v>
      </c>
      <c r="Q106" s="120">
        <f t="shared" si="15"/>
        <v>0</v>
      </c>
      <c r="R106" s="120">
        <f t="shared" si="15"/>
        <v>0</v>
      </c>
      <c r="S106" s="120">
        <f t="shared" si="15"/>
        <v>0</v>
      </c>
      <c r="T106" s="120">
        <f t="shared" si="15"/>
        <v>0</v>
      </c>
      <c r="U106" s="120">
        <f t="shared" si="15"/>
        <v>0</v>
      </c>
      <c r="V106" s="120">
        <f t="shared" si="15"/>
        <v>0</v>
      </c>
      <c r="W106" s="120">
        <f t="shared" si="15"/>
        <v>0</v>
      </c>
      <c r="X106" s="120">
        <f t="shared" si="15"/>
        <v>0</v>
      </c>
      <c r="Y106" s="120">
        <f t="shared" si="15"/>
        <v>0</v>
      </c>
      <c r="Z106" s="120">
        <f t="shared" si="15"/>
        <v>0</v>
      </c>
      <c r="AC106"/>
    </row>
    <row r="107" spans="2:29" ht="14">
      <c r="B107" s="140" t="s">
        <v>235</v>
      </c>
      <c r="C107" s="139"/>
      <c r="D107" s="138">
        <v>16.899999999999999</v>
      </c>
      <c r="E107" s="137"/>
      <c r="F107" s="120" t="str">
        <f t="shared" si="12"/>
        <v>DE</v>
      </c>
      <c r="G107" s="120" t="str">
        <f t="shared" si="13"/>
        <v/>
      </c>
      <c r="M107" s="120">
        <f t="shared" si="11"/>
        <v>0</v>
      </c>
      <c r="N107" s="120">
        <f t="shared" si="15"/>
        <v>0</v>
      </c>
      <c r="O107" s="120">
        <f t="shared" si="15"/>
        <v>0</v>
      </c>
      <c r="P107" s="120">
        <f t="shared" si="15"/>
        <v>0</v>
      </c>
      <c r="Q107" s="120">
        <f t="shared" si="15"/>
        <v>0</v>
      </c>
      <c r="R107" s="120">
        <f t="shared" si="15"/>
        <v>0</v>
      </c>
      <c r="S107" s="120">
        <f t="shared" si="15"/>
        <v>0</v>
      </c>
      <c r="T107" s="120">
        <f t="shared" si="15"/>
        <v>0</v>
      </c>
      <c r="U107" s="120">
        <f t="shared" si="15"/>
        <v>0</v>
      </c>
      <c r="V107" s="120">
        <f t="shared" si="15"/>
        <v>0</v>
      </c>
      <c r="W107" s="120">
        <f t="shared" si="15"/>
        <v>0</v>
      </c>
      <c r="X107" s="120">
        <f t="shared" si="15"/>
        <v>0</v>
      </c>
      <c r="Y107" s="120">
        <f t="shared" si="15"/>
        <v>0</v>
      </c>
      <c r="Z107" s="120">
        <f t="shared" si="15"/>
        <v>0</v>
      </c>
      <c r="AC107"/>
    </row>
    <row r="108" spans="2:29" ht="14">
      <c r="B108" s="132" t="s">
        <v>234</v>
      </c>
      <c r="C108" s="131"/>
      <c r="D108" s="130"/>
      <c r="E108" s="129"/>
      <c r="F108" s="120" t="str">
        <f t="shared" si="12"/>
        <v>DE</v>
      </c>
      <c r="G108" s="120" t="str">
        <f t="shared" si="13"/>
        <v/>
      </c>
      <c r="M108" s="120">
        <f t="shared" si="11"/>
        <v>0</v>
      </c>
      <c r="N108" s="120">
        <f t="shared" si="15"/>
        <v>0</v>
      </c>
      <c r="O108" s="120">
        <f t="shared" si="15"/>
        <v>0</v>
      </c>
      <c r="P108" s="120">
        <f t="shared" si="15"/>
        <v>0</v>
      </c>
      <c r="Q108" s="120">
        <f t="shared" si="15"/>
        <v>0</v>
      </c>
      <c r="R108" s="120">
        <f t="shared" si="15"/>
        <v>0</v>
      </c>
      <c r="S108" s="120">
        <f t="shared" si="15"/>
        <v>0</v>
      </c>
      <c r="T108" s="120">
        <f t="shared" si="15"/>
        <v>0</v>
      </c>
      <c r="U108" s="120">
        <f t="shared" si="15"/>
        <v>0</v>
      </c>
      <c r="V108" s="120">
        <f t="shared" si="15"/>
        <v>0</v>
      </c>
      <c r="W108" s="120">
        <f t="shared" si="15"/>
        <v>0</v>
      </c>
      <c r="X108" s="120">
        <f t="shared" si="15"/>
        <v>0</v>
      </c>
      <c r="Y108" s="120">
        <f t="shared" si="15"/>
        <v>0</v>
      </c>
      <c r="Z108" s="120">
        <f t="shared" si="15"/>
        <v>0</v>
      </c>
      <c r="AC108"/>
    </row>
    <row r="109" spans="2:29" ht="14">
      <c r="B109" s="136" t="s">
        <v>233</v>
      </c>
      <c r="C109" s="131"/>
      <c r="D109" s="130">
        <v>13</v>
      </c>
      <c r="E109" s="129"/>
      <c r="F109" s="120" t="str">
        <f t="shared" si="12"/>
        <v>DE</v>
      </c>
      <c r="G109" s="120" t="str">
        <f t="shared" si="13"/>
        <v/>
      </c>
      <c r="M109" s="120">
        <f t="shared" si="11"/>
        <v>0</v>
      </c>
      <c r="N109" s="120">
        <f t="shared" si="15"/>
        <v>0</v>
      </c>
      <c r="O109" s="120">
        <f t="shared" si="15"/>
        <v>0</v>
      </c>
      <c r="P109" s="120">
        <f t="shared" si="15"/>
        <v>0</v>
      </c>
      <c r="Q109" s="120">
        <f t="shared" si="15"/>
        <v>0</v>
      </c>
      <c r="R109" s="120">
        <f t="shared" si="15"/>
        <v>0</v>
      </c>
      <c r="S109" s="120">
        <f t="shared" si="15"/>
        <v>0</v>
      </c>
      <c r="T109" s="120">
        <f t="shared" si="15"/>
        <v>0</v>
      </c>
      <c r="U109" s="120">
        <f t="shared" si="15"/>
        <v>0</v>
      </c>
      <c r="V109" s="120">
        <f t="shared" si="15"/>
        <v>0</v>
      </c>
      <c r="W109" s="120">
        <f t="shared" si="15"/>
        <v>0</v>
      </c>
      <c r="X109" s="120">
        <f t="shared" si="15"/>
        <v>0</v>
      </c>
      <c r="Y109" s="120">
        <f t="shared" si="15"/>
        <v>0</v>
      </c>
      <c r="Z109" s="120">
        <f t="shared" si="15"/>
        <v>0</v>
      </c>
      <c r="AC109"/>
    </row>
    <row r="110" spans="2:29" ht="14">
      <c r="B110" s="132" t="s">
        <v>221</v>
      </c>
      <c r="C110" s="131"/>
      <c r="D110" s="130"/>
      <c r="E110" s="129"/>
      <c r="F110" s="120" t="str">
        <f t="shared" si="12"/>
        <v>DE</v>
      </c>
      <c r="G110" s="120" t="str">
        <f t="shared" si="13"/>
        <v/>
      </c>
      <c r="M110" s="120">
        <f t="shared" si="11"/>
        <v>0</v>
      </c>
      <c r="N110" s="120">
        <f t="shared" si="15"/>
        <v>0</v>
      </c>
      <c r="O110" s="120">
        <f t="shared" si="15"/>
        <v>0</v>
      </c>
      <c r="P110" s="120">
        <f t="shared" si="15"/>
        <v>0</v>
      </c>
      <c r="Q110" s="120">
        <f t="shared" si="15"/>
        <v>0</v>
      </c>
      <c r="R110" s="120">
        <f t="shared" si="15"/>
        <v>0</v>
      </c>
      <c r="S110" s="120">
        <f t="shared" si="15"/>
        <v>0</v>
      </c>
      <c r="T110" s="120">
        <f t="shared" si="15"/>
        <v>0</v>
      </c>
      <c r="U110" s="120">
        <f t="shared" si="15"/>
        <v>0</v>
      </c>
      <c r="V110" s="120">
        <f t="shared" si="15"/>
        <v>0</v>
      </c>
      <c r="W110" s="120">
        <f t="shared" si="15"/>
        <v>0</v>
      </c>
      <c r="X110" s="120">
        <f t="shared" si="15"/>
        <v>0</v>
      </c>
      <c r="Y110" s="120">
        <f t="shared" si="15"/>
        <v>0</v>
      </c>
      <c r="Z110" s="120">
        <f t="shared" si="15"/>
        <v>0</v>
      </c>
      <c r="AC110"/>
    </row>
    <row r="111" spans="2:29" ht="14">
      <c r="B111" s="132" t="s">
        <v>232</v>
      </c>
      <c r="C111" s="131"/>
      <c r="D111" s="130">
        <v>2.9</v>
      </c>
      <c r="E111" s="129" t="s">
        <v>739</v>
      </c>
      <c r="F111" s="120" t="str">
        <f t="shared" si="12"/>
        <v>DE1</v>
      </c>
      <c r="G111" s="120" t="str">
        <f t="shared" si="13"/>
        <v>Power plants Solar SPP 2015 DE1</v>
      </c>
      <c r="H111" s="120">
        <v>2015</v>
      </c>
      <c r="I111" s="120">
        <v>30</v>
      </c>
      <c r="J111" s="120" t="s">
        <v>586</v>
      </c>
      <c r="M111" s="120">
        <f t="shared" si="11"/>
        <v>0</v>
      </c>
      <c r="N111" s="120">
        <f t="shared" si="15"/>
        <v>2.9</v>
      </c>
      <c r="O111" s="120">
        <f t="shared" si="15"/>
        <v>2.9</v>
      </c>
      <c r="P111" s="120">
        <f t="shared" si="15"/>
        <v>2.9</v>
      </c>
      <c r="Q111" s="120">
        <f t="shared" si="15"/>
        <v>2.9</v>
      </c>
      <c r="R111" s="120">
        <f t="shared" si="15"/>
        <v>2.9</v>
      </c>
      <c r="S111" s="120">
        <f t="shared" si="15"/>
        <v>2.9</v>
      </c>
      <c r="T111" s="120">
        <f t="shared" si="15"/>
        <v>0</v>
      </c>
      <c r="U111" s="120">
        <f t="shared" si="15"/>
        <v>0</v>
      </c>
      <c r="V111" s="120">
        <f t="shared" si="15"/>
        <v>0</v>
      </c>
      <c r="W111" s="120">
        <f t="shared" si="15"/>
        <v>0</v>
      </c>
      <c r="X111" s="120">
        <f t="shared" si="15"/>
        <v>0</v>
      </c>
      <c r="Y111" s="120">
        <f t="shared" si="15"/>
        <v>0</v>
      </c>
      <c r="Z111" s="120">
        <f t="shared" si="15"/>
        <v>0</v>
      </c>
      <c r="AC111"/>
    </row>
    <row r="112" spans="2:29" ht="14">
      <c r="B112" s="132" t="s">
        <v>231</v>
      </c>
      <c r="C112" s="131"/>
      <c r="D112" s="130">
        <v>2.8</v>
      </c>
      <c r="E112" s="129" t="s">
        <v>739</v>
      </c>
      <c r="F112" s="120" t="str">
        <f t="shared" si="12"/>
        <v>DE1</v>
      </c>
      <c r="G112" s="120" t="str">
        <f t="shared" si="13"/>
        <v>Power plants Solar SPP 2015 DE1</v>
      </c>
      <c r="H112" s="120">
        <v>2015</v>
      </c>
      <c r="I112" s="120">
        <v>30</v>
      </c>
      <c r="J112" s="120" t="s">
        <v>586</v>
      </c>
      <c r="M112" s="120">
        <f t="shared" si="11"/>
        <v>0</v>
      </c>
      <c r="N112" s="120">
        <f t="shared" si="15"/>
        <v>2.8</v>
      </c>
      <c r="O112" s="120">
        <f t="shared" si="15"/>
        <v>2.8</v>
      </c>
      <c r="P112" s="120">
        <f t="shared" si="15"/>
        <v>2.8</v>
      </c>
      <c r="Q112" s="120">
        <f t="shared" si="15"/>
        <v>2.8</v>
      </c>
      <c r="R112" s="120">
        <f t="shared" si="15"/>
        <v>2.8</v>
      </c>
      <c r="S112" s="120">
        <f t="shared" si="15"/>
        <v>2.8</v>
      </c>
      <c r="T112" s="120">
        <f t="shared" si="15"/>
        <v>0</v>
      </c>
      <c r="U112" s="120">
        <f t="shared" si="15"/>
        <v>0</v>
      </c>
      <c r="V112" s="120">
        <f t="shared" si="15"/>
        <v>0</v>
      </c>
      <c r="W112" s="120">
        <f t="shared" si="15"/>
        <v>0</v>
      </c>
      <c r="X112" s="120">
        <f t="shared" si="15"/>
        <v>0</v>
      </c>
      <c r="Y112" s="120">
        <f t="shared" si="15"/>
        <v>0</v>
      </c>
      <c r="Z112" s="120">
        <f t="shared" si="15"/>
        <v>0</v>
      </c>
      <c r="AC112"/>
    </row>
    <row r="113" spans="2:29" ht="14">
      <c r="B113" s="132" t="s">
        <v>230</v>
      </c>
      <c r="C113" s="131"/>
      <c r="D113" s="130">
        <v>2.1</v>
      </c>
      <c r="E113" s="129" t="s">
        <v>739</v>
      </c>
      <c r="F113" s="120" t="str">
        <f t="shared" si="12"/>
        <v>DE1</v>
      </c>
      <c r="G113" s="120" t="str">
        <f t="shared" si="13"/>
        <v>Power plants Solar SPP 2015 DE1</v>
      </c>
      <c r="H113" s="120">
        <v>2015</v>
      </c>
      <c r="I113" s="120">
        <v>30</v>
      </c>
      <c r="J113" s="120" t="s">
        <v>586</v>
      </c>
      <c r="M113" s="120">
        <f t="shared" si="11"/>
        <v>0</v>
      </c>
      <c r="N113" s="120">
        <f t="shared" si="15"/>
        <v>2.1</v>
      </c>
      <c r="O113" s="120">
        <f t="shared" si="15"/>
        <v>2.1</v>
      </c>
      <c r="P113" s="120">
        <f t="shared" si="15"/>
        <v>2.1</v>
      </c>
      <c r="Q113" s="120">
        <f t="shared" si="15"/>
        <v>2.1</v>
      </c>
      <c r="R113" s="120">
        <f t="shared" si="15"/>
        <v>2.1</v>
      </c>
      <c r="S113" s="120">
        <f t="shared" si="15"/>
        <v>2.1</v>
      </c>
      <c r="T113" s="120">
        <f t="shared" si="15"/>
        <v>0</v>
      </c>
      <c r="U113" s="120">
        <f t="shared" si="15"/>
        <v>0</v>
      </c>
      <c r="V113" s="120">
        <f t="shared" si="15"/>
        <v>0</v>
      </c>
      <c r="W113" s="120">
        <f t="shared" si="15"/>
        <v>0</v>
      </c>
      <c r="X113" s="120">
        <f t="shared" si="15"/>
        <v>0</v>
      </c>
      <c r="Y113" s="120">
        <f t="shared" si="15"/>
        <v>0</v>
      </c>
      <c r="Z113" s="120">
        <f t="shared" si="15"/>
        <v>0</v>
      </c>
      <c r="AC113"/>
    </row>
    <row r="114" spans="2:29" ht="14">
      <c r="B114" s="132" t="s">
        <v>229</v>
      </c>
      <c r="C114" s="131"/>
      <c r="D114" s="130">
        <v>1.9</v>
      </c>
      <c r="E114" s="129" t="s">
        <v>739</v>
      </c>
      <c r="F114" s="120" t="str">
        <f t="shared" si="12"/>
        <v>DE1</v>
      </c>
      <c r="G114" s="120" t="str">
        <f t="shared" si="13"/>
        <v>Power plants Solar SPP 2015 DE1</v>
      </c>
      <c r="H114" s="120">
        <v>2015</v>
      </c>
      <c r="I114" s="120">
        <v>30</v>
      </c>
      <c r="J114" s="120" t="s">
        <v>586</v>
      </c>
      <c r="M114" s="120">
        <f t="shared" si="11"/>
        <v>0</v>
      </c>
      <c r="N114" s="120">
        <f t="shared" si="15"/>
        <v>1.9</v>
      </c>
      <c r="O114" s="120">
        <f t="shared" si="15"/>
        <v>1.9</v>
      </c>
      <c r="P114" s="120">
        <f t="shared" si="15"/>
        <v>1.9</v>
      </c>
      <c r="Q114" s="120">
        <f t="shared" si="15"/>
        <v>1.9</v>
      </c>
      <c r="R114" s="120">
        <f t="shared" si="15"/>
        <v>1.9</v>
      </c>
      <c r="S114" s="120">
        <f t="shared" si="15"/>
        <v>1.9</v>
      </c>
      <c r="T114" s="120">
        <f t="shared" si="15"/>
        <v>0</v>
      </c>
      <c r="U114" s="120">
        <f t="shared" si="15"/>
        <v>0</v>
      </c>
      <c r="V114" s="120">
        <f t="shared" si="15"/>
        <v>0</v>
      </c>
      <c r="W114" s="120">
        <f t="shared" si="15"/>
        <v>0</v>
      </c>
      <c r="X114" s="120">
        <f t="shared" si="15"/>
        <v>0</v>
      </c>
      <c r="Y114" s="120">
        <f t="shared" si="15"/>
        <v>0</v>
      </c>
      <c r="Z114" s="120">
        <f t="shared" si="15"/>
        <v>0</v>
      </c>
      <c r="AC114"/>
    </row>
    <row r="115" spans="2:29" ht="14">
      <c r="B115" s="132" t="s">
        <v>228</v>
      </c>
      <c r="C115" s="131"/>
      <c r="D115" s="130">
        <v>1.6</v>
      </c>
      <c r="E115" s="129" t="s">
        <v>739</v>
      </c>
      <c r="F115" s="120" t="str">
        <f t="shared" si="12"/>
        <v>DE1</v>
      </c>
      <c r="G115" s="120" t="str">
        <f t="shared" si="13"/>
        <v>Power plants Solar SPP 2015 DE1</v>
      </c>
      <c r="H115" s="120">
        <v>2015</v>
      </c>
      <c r="I115" s="120">
        <v>30</v>
      </c>
      <c r="J115" s="120" t="s">
        <v>586</v>
      </c>
      <c r="M115" s="120">
        <f t="shared" si="11"/>
        <v>0</v>
      </c>
      <c r="N115" s="120">
        <f t="shared" si="15"/>
        <v>1.6</v>
      </c>
      <c r="O115" s="120">
        <f t="shared" si="15"/>
        <v>1.6</v>
      </c>
      <c r="P115" s="120">
        <f t="shared" si="15"/>
        <v>1.6</v>
      </c>
      <c r="Q115" s="120">
        <f t="shared" si="15"/>
        <v>1.6</v>
      </c>
      <c r="R115" s="120">
        <f t="shared" si="15"/>
        <v>1.6</v>
      </c>
      <c r="S115" s="120">
        <f t="shared" si="15"/>
        <v>1.6</v>
      </c>
      <c r="T115" s="120">
        <f t="shared" si="15"/>
        <v>0</v>
      </c>
      <c r="U115" s="120">
        <f t="shared" si="15"/>
        <v>0</v>
      </c>
      <c r="V115" s="120">
        <f t="shared" si="15"/>
        <v>0</v>
      </c>
      <c r="W115" s="120">
        <f t="shared" si="15"/>
        <v>0</v>
      </c>
      <c r="X115" s="120">
        <f t="shared" si="15"/>
        <v>0</v>
      </c>
      <c r="Y115" s="120">
        <f t="shared" si="15"/>
        <v>0</v>
      </c>
      <c r="Z115" s="120">
        <f t="shared" si="15"/>
        <v>0</v>
      </c>
      <c r="AC115"/>
    </row>
    <row r="116" spans="2:29" ht="14">
      <c r="B116" s="132" t="s">
        <v>227</v>
      </c>
      <c r="C116" s="131"/>
      <c r="D116" s="130">
        <v>1.1000000000000001</v>
      </c>
      <c r="E116" s="129" t="s">
        <v>739</v>
      </c>
      <c r="F116" s="120" t="str">
        <f t="shared" si="12"/>
        <v>DE1</v>
      </c>
      <c r="G116" s="120" t="str">
        <f t="shared" si="13"/>
        <v>Power plants Solar SPP 2015 DE1</v>
      </c>
      <c r="H116" s="120">
        <v>2015</v>
      </c>
      <c r="I116" s="120">
        <v>30</v>
      </c>
      <c r="J116" s="120" t="s">
        <v>586</v>
      </c>
      <c r="M116" s="120">
        <f t="shared" si="11"/>
        <v>0</v>
      </c>
      <c r="N116" s="120">
        <f t="shared" si="15"/>
        <v>1.1000000000000001</v>
      </c>
      <c r="O116" s="120">
        <f t="shared" si="15"/>
        <v>1.1000000000000001</v>
      </c>
      <c r="P116" s="120">
        <f t="shared" si="15"/>
        <v>1.1000000000000001</v>
      </c>
      <c r="Q116" s="120">
        <f t="shared" si="15"/>
        <v>1.1000000000000001</v>
      </c>
      <c r="R116" s="120">
        <f t="shared" si="15"/>
        <v>1.1000000000000001</v>
      </c>
      <c r="S116" s="120">
        <f t="shared" si="15"/>
        <v>1.1000000000000001</v>
      </c>
      <c r="T116" s="120">
        <f t="shared" si="15"/>
        <v>0</v>
      </c>
      <c r="U116" s="120">
        <f t="shared" si="15"/>
        <v>0</v>
      </c>
      <c r="V116" s="120">
        <f t="shared" si="15"/>
        <v>0</v>
      </c>
      <c r="W116" s="120">
        <f t="shared" si="15"/>
        <v>0</v>
      </c>
      <c r="X116" s="120">
        <f t="shared" si="15"/>
        <v>0</v>
      </c>
      <c r="Y116" s="120">
        <f t="shared" si="15"/>
        <v>0</v>
      </c>
      <c r="Z116" s="120">
        <f t="shared" si="15"/>
        <v>0</v>
      </c>
      <c r="AC116"/>
    </row>
    <row r="117" spans="2:29" ht="14">
      <c r="B117" s="132" t="s">
        <v>614</v>
      </c>
      <c r="C117" s="131"/>
      <c r="D117" s="130">
        <v>0.6</v>
      </c>
      <c r="E117" s="129" t="s">
        <v>739</v>
      </c>
      <c r="F117" s="120" t="str">
        <f t="shared" si="12"/>
        <v>DE1</v>
      </c>
      <c r="G117" s="120" t="str">
        <f t="shared" si="13"/>
        <v>Power plants Solar SPP 2015 DE1</v>
      </c>
      <c r="H117" s="120">
        <v>2015</v>
      </c>
      <c r="I117" s="120">
        <v>30</v>
      </c>
      <c r="J117" s="120" t="s">
        <v>586</v>
      </c>
      <c r="M117" s="120">
        <f t="shared" si="11"/>
        <v>0</v>
      </c>
      <c r="N117" s="120">
        <f t="shared" si="15"/>
        <v>0.6</v>
      </c>
      <c r="O117" s="120">
        <f t="shared" si="15"/>
        <v>0.6</v>
      </c>
      <c r="P117" s="120">
        <f t="shared" si="15"/>
        <v>0.6</v>
      </c>
      <c r="Q117" s="120">
        <f t="shared" si="15"/>
        <v>0.6</v>
      </c>
      <c r="R117" s="120">
        <f t="shared" si="15"/>
        <v>0.6</v>
      </c>
      <c r="S117" s="120">
        <f t="shared" si="15"/>
        <v>0.6</v>
      </c>
      <c r="T117" s="120">
        <f t="shared" si="15"/>
        <v>0</v>
      </c>
      <c r="U117" s="120">
        <f t="shared" si="15"/>
        <v>0</v>
      </c>
      <c r="V117" s="120">
        <f t="shared" si="15"/>
        <v>0</v>
      </c>
      <c r="W117" s="120">
        <f t="shared" si="15"/>
        <v>0</v>
      </c>
      <c r="X117" s="120">
        <f t="shared" si="15"/>
        <v>0</v>
      </c>
      <c r="Y117" s="120">
        <f t="shared" si="15"/>
        <v>0</v>
      </c>
      <c r="Z117" s="120">
        <f t="shared" si="15"/>
        <v>0</v>
      </c>
      <c r="AC117"/>
    </row>
    <row r="118" spans="2:29" ht="14">
      <c r="B118" s="132"/>
      <c r="C118" s="131"/>
      <c r="D118" s="130"/>
      <c r="E118" s="129"/>
      <c r="F118" s="120" t="str">
        <f t="shared" si="12"/>
        <v>DE</v>
      </c>
      <c r="G118" s="120" t="str">
        <f t="shared" si="13"/>
        <v/>
      </c>
      <c r="M118" s="120">
        <f t="shared" si="11"/>
        <v>0</v>
      </c>
      <c r="N118" s="120">
        <f t="shared" si="15"/>
        <v>0</v>
      </c>
      <c r="O118" s="120">
        <f t="shared" si="15"/>
        <v>0</v>
      </c>
      <c r="P118" s="120">
        <f t="shared" si="15"/>
        <v>0</v>
      </c>
      <c r="Q118" s="120">
        <f t="shared" si="15"/>
        <v>0</v>
      </c>
      <c r="R118" s="120">
        <f t="shared" si="15"/>
        <v>0</v>
      </c>
      <c r="S118" s="120">
        <f t="shared" si="15"/>
        <v>0</v>
      </c>
      <c r="T118" s="120">
        <f t="shared" si="15"/>
        <v>0</v>
      </c>
      <c r="U118" s="120">
        <f t="shared" si="15"/>
        <v>0</v>
      </c>
      <c r="V118" s="120">
        <f t="shared" si="15"/>
        <v>0</v>
      </c>
      <c r="W118" s="120">
        <f t="shared" si="15"/>
        <v>0</v>
      </c>
      <c r="X118" s="120">
        <f t="shared" si="15"/>
        <v>0</v>
      </c>
      <c r="Y118" s="120">
        <f t="shared" si="15"/>
        <v>0</v>
      </c>
      <c r="Z118" s="120">
        <f t="shared" si="15"/>
        <v>0</v>
      </c>
      <c r="AC118"/>
    </row>
    <row r="119" spans="2:29" ht="14">
      <c r="B119" s="135" t="s">
        <v>226</v>
      </c>
      <c r="C119" s="131"/>
      <c r="D119" s="130">
        <v>8</v>
      </c>
      <c r="E119" s="129"/>
      <c r="F119" s="120" t="str">
        <f t="shared" si="12"/>
        <v>DE</v>
      </c>
      <c r="G119" s="120" t="str">
        <f t="shared" si="13"/>
        <v/>
      </c>
      <c r="M119" s="120">
        <f t="shared" si="11"/>
        <v>0</v>
      </c>
      <c r="N119" s="120">
        <f t="shared" si="15"/>
        <v>0</v>
      </c>
      <c r="O119" s="120">
        <f t="shared" si="15"/>
        <v>0</v>
      </c>
      <c r="P119" s="120">
        <f t="shared" si="15"/>
        <v>0</v>
      </c>
      <c r="Q119" s="120">
        <f t="shared" si="15"/>
        <v>0</v>
      </c>
      <c r="R119" s="120">
        <f t="shared" si="15"/>
        <v>0</v>
      </c>
      <c r="S119" s="120">
        <f t="shared" si="15"/>
        <v>0</v>
      </c>
      <c r="T119" s="120">
        <f t="shared" si="15"/>
        <v>0</v>
      </c>
      <c r="U119" s="120">
        <f t="shared" si="15"/>
        <v>0</v>
      </c>
      <c r="V119" s="120">
        <f t="shared" si="15"/>
        <v>0</v>
      </c>
      <c r="W119" s="120">
        <f t="shared" si="15"/>
        <v>0</v>
      </c>
      <c r="X119" s="120">
        <f t="shared" si="15"/>
        <v>0</v>
      </c>
      <c r="Y119" s="120">
        <f t="shared" si="15"/>
        <v>0</v>
      </c>
      <c r="Z119" s="120">
        <f t="shared" si="15"/>
        <v>0</v>
      </c>
      <c r="AC119"/>
    </row>
    <row r="120" spans="2:29" ht="14">
      <c r="B120" s="132" t="s">
        <v>221</v>
      </c>
      <c r="C120" s="131"/>
      <c r="D120" s="130"/>
      <c r="E120" s="129"/>
      <c r="F120" s="120" t="str">
        <f t="shared" si="12"/>
        <v>DE</v>
      </c>
      <c r="G120" s="120" t="str">
        <f t="shared" si="13"/>
        <v/>
      </c>
      <c r="M120" s="120">
        <f t="shared" si="11"/>
        <v>0</v>
      </c>
      <c r="N120" s="120">
        <f t="shared" si="11"/>
        <v>0</v>
      </c>
      <c r="O120" s="120">
        <f t="shared" si="11"/>
        <v>0</v>
      </c>
      <c r="P120" s="120">
        <f t="shared" si="11"/>
        <v>0</v>
      </c>
      <c r="Q120" s="120">
        <f t="shared" si="11"/>
        <v>0</v>
      </c>
      <c r="R120" s="120">
        <f t="shared" si="11"/>
        <v>0</v>
      </c>
      <c r="S120" s="120">
        <f t="shared" si="11"/>
        <v>0</v>
      </c>
      <c r="T120" s="120">
        <f t="shared" si="11"/>
        <v>0</v>
      </c>
      <c r="U120" s="120">
        <f t="shared" si="11"/>
        <v>0</v>
      </c>
      <c r="V120" s="120">
        <f t="shared" si="11"/>
        <v>0</v>
      </c>
      <c r="W120" s="120">
        <f t="shared" si="11"/>
        <v>0</v>
      </c>
      <c r="X120" s="120">
        <f t="shared" si="11"/>
        <v>0</v>
      </c>
      <c r="Y120" s="120">
        <f t="shared" si="11"/>
        <v>0</v>
      </c>
      <c r="Z120" s="120">
        <f t="shared" si="11"/>
        <v>0</v>
      </c>
      <c r="AC120"/>
    </row>
    <row r="121" spans="2:29" ht="14">
      <c r="B121" s="132" t="s">
        <v>225</v>
      </c>
      <c r="C121" s="131"/>
      <c r="D121" s="130">
        <v>8</v>
      </c>
      <c r="E121" s="129" t="s">
        <v>739</v>
      </c>
      <c r="F121" s="120" t="str">
        <f t="shared" si="12"/>
        <v>DE1</v>
      </c>
      <c r="G121" s="120" t="str">
        <f t="shared" si="13"/>
        <v>Power plants Wind WPP 2015 DE1</v>
      </c>
      <c r="H121" s="120">
        <v>2015</v>
      </c>
      <c r="I121" s="120">
        <v>25</v>
      </c>
      <c r="J121" s="120" t="s">
        <v>585</v>
      </c>
      <c r="M121" s="120">
        <f t="shared" ref="M121:Z129" si="16">IF(($H121+$I121)&gt;M$8,IF($H121&lt;=M$8,$D121,0),0)</f>
        <v>0</v>
      </c>
      <c r="N121" s="120">
        <f t="shared" si="16"/>
        <v>8</v>
      </c>
      <c r="O121" s="120">
        <f t="shared" si="16"/>
        <v>8</v>
      </c>
      <c r="P121" s="120">
        <f t="shared" si="16"/>
        <v>8</v>
      </c>
      <c r="Q121" s="120">
        <f t="shared" si="16"/>
        <v>8</v>
      </c>
      <c r="R121" s="120">
        <f t="shared" si="16"/>
        <v>8</v>
      </c>
      <c r="S121" s="120">
        <f t="shared" si="16"/>
        <v>0</v>
      </c>
      <c r="T121" s="120">
        <f t="shared" si="16"/>
        <v>0</v>
      </c>
      <c r="U121" s="120">
        <f t="shared" si="16"/>
        <v>0</v>
      </c>
      <c r="V121" s="120">
        <f t="shared" si="16"/>
        <v>0</v>
      </c>
      <c r="W121" s="120">
        <f t="shared" si="16"/>
        <v>0</v>
      </c>
      <c r="X121" s="120">
        <f t="shared" si="16"/>
        <v>0</v>
      </c>
      <c r="Y121" s="120">
        <f t="shared" si="16"/>
        <v>0</v>
      </c>
      <c r="Z121" s="120">
        <f t="shared" si="16"/>
        <v>0</v>
      </c>
      <c r="AC121"/>
    </row>
    <row r="122" spans="2:29" ht="14">
      <c r="B122" s="132"/>
      <c r="C122" s="131"/>
      <c r="D122" s="130"/>
      <c r="E122" s="129"/>
      <c r="F122" s="120" t="str">
        <f t="shared" si="12"/>
        <v>DE</v>
      </c>
      <c r="G122" s="120" t="str">
        <f t="shared" si="13"/>
        <v/>
      </c>
      <c r="M122" s="120">
        <f t="shared" si="16"/>
        <v>0</v>
      </c>
      <c r="N122" s="120">
        <f t="shared" si="16"/>
        <v>0</v>
      </c>
      <c r="O122" s="120">
        <f t="shared" si="16"/>
        <v>0</v>
      </c>
      <c r="P122" s="120">
        <f t="shared" si="16"/>
        <v>0</v>
      </c>
      <c r="Q122" s="120">
        <f t="shared" si="16"/>
        <v>0</v>
      </c>
      <c r="R122" s="120">
        <f t="shared" si="16"/>
        <v>0</v>
      </c>
      <c r="S122" s="120">
        <f t="shared" si="16"/>
        <v>0</v>
      </c>
      <c r="T122" s="120">
        <f t="shared" si="16"/>
        <v>0</v>
      </c>
      <c r="U122" s="120">
        <f t="shared" si="16"/>
        <v>0</v>
      </c>
      <c r="V122" s="120">
        <f t="shared" si="16"/>
        <v>0</v>
      </c>
      <c r="W122" s="120">
        <f t="shared" si="16"/>
        <v>0</v>
      </c>
      <c r="X122" s="120">
        <f t="shared" si="16"/>
        <v>0</v>
      </c>
      <c r="Y122" s="120">
        <f t="shared" si="16"/>
        <v>0</v>
      </c>
      <c r="Z122" s="120">
        <f t="shared" si="16"/>
        <v>0</v>
      </c>
      <c r="AC122"/>
    </row>
    <row r="123" spans="2:29" ht="14">
      <c r="B123" s="134" t="s">
        <v>224</v>
      </c>
      <c r="C123" s="131"/>
      <c r="D123" s="130">
        <v>0.7</v>
      </c>
      <c r="E123" s="129"/>
      <c r="F123" s="120" t="str">
        <f t="shared" si="12"/>
        <v>DE</v>
      </c>
      <c r="G123" s="120" t="str">
        <f t="shared" si="13"/>
        <v/>
      </c>
      <c r="M123" s="120">
        <f t="shared" si="16"/>
        <v>0</v>
      </c>
      <c r="N123" s="120">
        <f t="shared" si="16"/>
        <v>0</v>
      </c>
      <c r="O123" s="120">
        <f t="shared" si="16"/>
        <v>0</v>
      </c>
      <c r="P123" s="120">
        <f t="shared" si="16"/>
        <v>0</v>
      </c>
      <c r="Q123" s="120">
        <f t="shared" si="16"/>
        <v>0</v>
      </c>
      <c r="R123" s="120">
        <f t="shared" si="16"/>
        <v>0</v>
      </c>
      <c r="S123" s="120">
        <f t="shared" si="16"/>
        <v>0</v>
      </c>
      <c r="T123" s="120">
        <f t="shared" si="16"/>
        <v>0</v>
      </c>
      <c r="U123" s="120">
        <f t="shared" si="16"/>
        <v>0</v>
      </c>
      <c r="V123" s="120">
        <f t="shared" si="16"/>
        <v>0</v>
      </c>
      <c r="W123" s="120">
        <f t="shared" si="16"/>
        <v>0</v>
      </c>
      <c r="X123" s="120">
        <f t="shared" si="16"/>
        <v>0</v>
      </c>
      <c r="Y123" s="120">
        <f t="shared" si="16"/>
        <v>0</v>
      </c>
      <c r="Z123" s="120">
        <f t="shared" si="16"/>
        <v>0</v>
      </c>
    </row>
    <row r="124" spans="2:29" ht="14">
      <c r="B124" s="132" t="s">
        <v>223</v>
      </c>
      <c r="C124" s="131"/>
      <c r="D124" s="130"/>
      <c r="E124" s="129"/>
      <c r="F124" s="120" t="str">
        <f t="shared" si="12"/>
        <v>DE</v>
      </c>
      <c r="G124" s="120" t="str">
        <f t="shared" si="13"/>
        <v/>
      </c>
      <c r="M124" s="120">
        <f t="shared" si="16"/>
        <v>0</v>
      </c>
      <c r="N124" s="120">
        <f t="shared" si="16"/>
        <v>0</v>
      </c>
      <c r="O124" s="120">
        <f t="shared" si="16"/>
        <v>0</v>
      </c>
      <c r="P124" s="120">
        <f t="shared" si="16"/>
        <v>0</v>
      </c>
      <c r="Q124" s="120">
        <f t="shared" si="16"/>
        <v>0</v>
      </c>
      <c r="R124" s="120">
        <f t="shared" si="16"/>
        <v>0</v>
      </c>
      <c r="S124" s="120">
        <f t="shared" si="16"/>
        <v>0</v>
      </c>
      <c r="T124" s="120">
        <f t="shared" si="16"/>
        <v>0</v>
      </c>
      <c r="U124" s="120">
        <f t="shared" si="16"/>
        <v>0</v>
      </c>
      <c r="V124" s="120">
        <f t="shared" si="16"/>
        <v>0</v>
      </c>
      <c r="W124" s="120">
        <f t="shared" si="16"/>
        <v>0</v>
      </c>
      <c r="X124" s="120">
        <f t="shared" si="16"/>
        <v>0</v>
      </c>
      <c r="Y124" s="120">
        <f t="shared" si="16"/>
        <v>0</v>
      </c>
      <c r="Z124" s="120">
        <f t="shared" si="16"/>
        <v>0</v>
      </c>
    </row>
    <row r="125" spans="2:29" ht="14">
      <c r="B125" s="132" t="s">
        <v>615</v>
      </c>
      <c r="C125" s="131"/>
      <c r="D125" s="130">
        <v>0.7</v>
      </c>
      <c r="E125" s="129" t="s">
        <v>739</v>
      </c>
      <c r="F125" s="120" t="str">
        <f t="shared" si="12"/>
        <v>DE1</v>
      </c>
      <c r="G125" s="120" t="str">
        <f t="shared" si="13"/>
        <v>Power plants Biogas TPP 2015 DE1</v>
      </c>
      <c r="H125" s="120">
        <v>2015</v>
      </c>
      <c r="I125" s="120">
        <v>25</v>
      </c>
      <c r="J125" s="120" t="s">
        <v>590</v>
      </c>
      <c r="M125" s="120">
        <f t="shared" si="16"/>
        <v>0</v>
      </c>
      <c r="N125" s="120">
        <f t="shared" si="16"/>
        <v>0.7</v>
      </c>
      <c r="O125" s="120">
        <f t="shared" si="16"/>
        <v>0.7</v>
      </c>
      <c r="P125" s="120">
        <f t="shared" si="16"/>
        <v>0.7</v>
      </c>
      <c r="Q125" s="120">
        <f t="shared" si="16"/>
        <v>0.7</v>
      </c>
      <c r="R125" s="120">
        <f t="shared" si="16"/>
        <v>0.7</v>
      </c>
      <c r="S125" s="120">
        <f t="shared" si="16"/>
        <v>0</v>
      </c>
      <c r="T125" s="120">
        <f t="shared" si="16"/>
        <v>0</v>
      </c>
      <c r="U125" s="120">
        <f t="shared" si="16"/>
        <v>0</v>
      </c>
      <c r="V125" s="120">
        <f t="shared" si="16"/>
        <v>0</v>
      </c>
      <c r="W125" s="120">
        <f t="shared" si="16"/>
        <v>0</v>
      </c>
      <c r="X125" s="120">
        <f t="shared" si="16"/>
        <v>0</v>
      </c>
      <c r="Y125" s="120">
        <f t="shared" si="16"/>
        <v>0</v>
      </c>
      <c r="Z125" s="120">
        <f t="shared" si="16"/>
        <v>0</v>
      </c>
    </row>
    <row r="126" spans="2:29">
      <c r="B126" s="132"/>
      <c r="C126" s="131"/>
      <c r="D126" s="130"/>
      <c r="E126" s="129"/>
      <c r="F126" s="120" t="str">
        <f t="shared" si="12"/>
        <v>DE</v>
      </c>
      <c r="G126" s="120" t="str">
        <f t="shared" si="13"/>
        <v/>
      </c>
      <c r="M126" s="120">
        <f t="shared" si="16"/>
        <v>0</v>
      </c>
      <c r="N126" s="120">
        <f t="shared" si="16"/>
        <v>0</v>
      </c>
      <c r="O126" s="120">
        <f t="shared" si="16"/>
        <v>0</v>
      </c>
      <c r="P126" s="120">
        <f t="shared" si="16"/>
        <v>0</v>
      </c>
      <c r="Q126" s="120">
        <f t="shared" si="16"/>
        <v>0</v>
      </c>
      <c r="R126" s="120">
        <f t="shared" si="16"/>
        <v>0</v>
      </c>
      <c r="S126" s="120">
        <f t="shared" si="16"/>
        <v>0</v>
      </c>
      <c r="T126" s="120">
        <f t="shared" si="16"/>
        <v>0</v>
      </c>
      <c r="U126" s="120">
        <f t="shared" si="16"/>
        <v>0</v>
      </c>
      <c r="V126" s="120">
        <f t="shared" si="16"/>
        <v>0</v>
      </c>
      <c r="W126" s="120">
        <f t="shared" si="16"/>
        <v>0</v>
      </c>
      <c r="X126" s="120">
        <f t="shared" si="16"/>
        <v>0</v>
      </c>
      <c r="Y126" s="120">
        <f t="shared" si="16"/>
        <v>0</v>
      </c>
      <c r="Z126" s="120">
        <f t="shared" si="16"/>
        <v>0</v>
      </c>
    </row>
    <row r="127" spans="2:29" ht="14">
      <c r="B127" s="133" t="s">
        <v>222</v>
      </c>
      <c r="C127" s="131"/>
      <c r="D127" s="130">
        <v>0.5</v>
      </c>
      <c r="E127" s="129"/>
      <c r="F127" s="120" t="str">
        <f t="shared" si="12"/>
        <v>DE</v>
      </c>
      <c r="G127" s="120" t="str">
        <f t="shared" si="13"/>
        <v/>
      </c>
      <c r="M127" s="120">
        <f t="shared" si="16"/>
        <v>0</v>
      </c>
      <c r="N127" s="120">
        <f t="shared" si="16"/>
        <v>0</v>
      </c>
      <c r="O127" s="120">
        <f t="shared" si="16"/>
        <v>0</v>
      </c>
      <c r="P127" s="120">
        <f t="shared" si="16"/>
        <v>0</v>
      </c>
      <c r="Q127" s="120">
        <f t="shared" si="16"/>
        <v>0</v>
      </c>
      <c r="R127" s="120">
        <f t="shared" si="16"/>
        <v>0</v>
      </c>
      <c r="S127" s="120">
        <f t="shared" si="16"/>
        <v>0</v>
      </c>
      <c r="T127" s="120">
        <f t="shared" si="16"/>
        <v>0</v>
      </c>
      <c r="U127" s="120">
        <f t="shared" si="16"/>
        <v>0</v>
      </c>
      <c r="V127" s="120">
        <f t="shared" si="16"/>
        <v>0</v>
      </c>
      <c r="W127" s="120">
        <f t="shared" si="16"/>
        <v>0</v>
      </c>
      <c r="X127" s="120">
        <f t="shared" si="16"/>
        <v>0</v>
      </c>
      <c r="Y127" s="120">
        <f t="shared" si="16"/>
        <v>0</v>
      </c>
      <c r="Z127" s="120">
        <f t="shared" si="16"/>
        <v>0</v>
      </c>
    </row>
    <row r="128" spans="2:29" ht="14">
      <c r="B128" s="132" t="s">
        <v>221</v>
      </c>
      <c r="C128" s="131"/>
      <c r="D128" s="130"/>
      <c r="E128" s="129"/>
      <c r="F128" s="120" t="str">
        <f t="shared" si="12"/>
        <v>DE</v>
      </c>
      <c r="G128" s="120" t="str">
        <f t="shared" si="13"/>
        <v/>
      </c>
      <c r="M128" s="120">
        <f t="shared" si="16"/>
        <v>0</v>
      </c>
      <c r="N128" s="120">
        <f t="shared" si="16"/>
        <v>0</v>
      </c>
      <c r="O128" s="120">
        <f t="shared" si="16"/>
        <v>0</v>
      </c>
      <c r="P128" s="120">
        <f t="shared" si="16"/>
        <v>0</v>
      </c>
      <c r="Q128" s="120">
        <f t="shared" si="16"/>
        <v>0</v>
      </c>
      <c r="R128" s="120">
        <f t="shared" si="16"/>
        <v>0</v>
      </c>
      <c r="S128" s="120">
        <f t="shared" si="16"/>
        <v>0</v>
      </c>
      <c r="T128" s="120">
        <f t="shared" si="16"/>
        <v>0</v>
      </c>
      <c r="U128" s="120">
        <f t="shared" si="16"/>
        <v>0</v>
      </c>
      <c r="V128" s="120">
        <f t="shared" si="16"/>
        <v>0</v>
      </c>
      <c r="W128" s="120">
        <f t="shared" si="16"/>
        <v>0</v>
      </c>
      <c r="X128" s="120">
        <f t="shared" si="16"/>
        <v>0</v>
      </c>
      <c r="Y128" s="120">
        <f t="shared" si="16"/>
        <v>0</v>
      </c>
      <c r="Z128" s="120">
        <f t="shared" si="16"/>
        <v>0</v>
      </c>
    </row>
    <row r="129" spans="2:26" ht="15" thickBot="1">
      <c r="B129" s="128" t="s">
        <v>220</v>
      </c>
      <c r="C129" s="127"/>
      <c r="D129" s="126">
        <v>0.5</v>
      </c>
      <c r="E129" s="125" t="s">
        <v>739</v>
      </c>
      <c r="F129" s="120" t="str">
        <f t="shared" si="12"/>
        <v>DE1</v>
      </c>
      <c r="G129" s="120" t="str">
        <f t="shared" si="13"/>
        <v>Power plants Other HPP 2010 DE1</v>
      </c>
      <c r="H129" s="120">
        <v>2010</v>
      </c>
      <c r="I129" s="120">
        <v>100</v>
      </c>
      <c r="J129" s="120" t="s">
        <v>325</v>
      </c>
      <c r="M129" s="120">
        <f t="shared" si="16"/>
        <v>0.5</v>
      </c>
      <c r="N129" s="120">
        <f t="shared" si="16"/>
        <v>0.5</v>
      </c>
      <c r="O129" s="120">
        <f t="shared" si="16"/>
        <v>0.5</v>
      </c>
      <c r="P129" s="120">
        <f t="shared" si="16"/>
        <v>0.5</v>
      </c>
      <c r="Q129" s="120">
        <f t="shared" si="16"/>
        <v>0.5</v>
      </c>
      <c r="R129" s="120">
        <f t="shared" si="16"/>
        <v>0.5</v>
      </c>
      <c r="S129" s="120">
        <f t="shared" si="16"/>
        <v>0.5</v>
      </c>
      <c r="T129" s="120">
        <f t="shared" si="16"/>
        <v>0.5</v>
      </c>
      <c r="U129" s="120">
        <f t="shared" si="16"/>
        <v>0.5</v>
      </c>
      <c r="V129" s="120">
        <f t="shared" si="16"/>
        <v>0.5</v>
      </c>
      <c r="W129" s="120">
        <f t="shared" si="16"/>
        <v>0.5</v>
      </c>
      <c r="X129" s="120">
        <f t="shared" si="16"/>
        <v>0.5</v>
      </c>
      <c r="Y129" s="120">
        <f t="shared" si="16"/>
        <v>0.5</v>
      </c>
      <c r="Z129" s="120">
        <f t="shared" si="16"/>
        <v>0.5</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A38A4-B6F4-5044-BDD8-38FE9B700BBE}">
  <sheetPr codeName="Sheet17">
    <tabColor theme="6" tint="0.39997558519241921"/>
  </sheetPr>
  <dimension ref="A1:EO1565"/>
  <sheetViews>
    <sheetView zoomScale="94" zoomScaleNormal="85" workbookViewId="0">
      <pane ySplit="4" topLeftCell="A58" activePane="bottomLeft" state="frozen"/>
      <selection activeCell="C856" sqref="C856"/>
      <selection pane="bottomLeft" activeCell="AG105" sqref="AG105"/>
    </sheetView>
  </sheetViews>
  <sheetFormatPr baseColWidth="10" defaultColWidth="11" defaultRowHeight="15"/>
  <cols>
    <col min="1" max="1" width="18" style="296" customWidth="1"/>
    <col min="2" max="2" width="21.3984375" style="296" customWidth="1"/>
    <col min="3" max="3" width="26.796875" style="296" customWidth="1"/>
    <col min="4" max="4" width="21.3984375" style="328" customWidth="1"/>
    <col min="5" max="5" width="10" style="296" customWidth="1"/>
    <col min="6" max="6" width="50.59765625" style="296" bestFit="1" customWidth="1"/>
    <col min="7" max="7" width="15.796875" style="296" bestFit="1" customWidth="1"/>
    <col min="8" max="14" width="12.3984375" style="296" bestFit="1" customWidth="1"/>
    <col min="15" max="15" width="17.796875" style="296" bestFit="1" customWidth="1"/>
    <col min="16" max="25" width="12.3984375" style="296" bestFit="1" customWidth="1"/>
    <col min="26" max="45" width="12.3984375" style="296" customWidth="1"/>
    <col min="46" max="46" width="11" style="296"/>
    <col min="47" max="66" width="12.3984375" style="296" bestFit="1" customWidth="1"/>
    <col min="67" max="16384" width="11" style="296"/>
  </cols>
  <sheetData>
    <row r="1" spans="1:45">
      <c r="D1" s="328" t="s">
        <v>2179</v>
      </c>
      <c r="F1" s="296" t="s">
        <v>2178</v>
      </c>
      <c r="H1" s="296" t="s">
        <v>2183</v>
      </c>
      <c r="I1" s="331"/>
      <c r="M1" s="296" t="s">
        <v>2218</v>
      </c>
    </row>
    <row r="2" spans="1:45">
      <c r="D2" s="296" t="s">
        <v>2177</v>
      </c>
      <c r="F2" s="296" t="s">
        <v>2176</v>
      </c>
      <c r="H2" s="296" t="s">
        <v>2193</v>
      </c>
      <c r="M2" s="296" t="s">
        <v>2217</v>
      </c>
      <c r="Y2" s="334"/>
    </row>
    <row r="3" spans="1:45">
      <c r="B3" s="296" t="s">
        <v>2130</v>
      </c>
      <c r="D3" s="344" t="s">
        <v>2175</v>
      </c>
      <c r="E3" s="330" t="s">
        <v>7</v>
      </c>
      <c r="F3" s="330" t="s">
        <v>2174</v>
      </c>
      <c r="G3" s="342" t="s">
        <v>2173</v>
      </c>
      <c r="H3" s="340"/>
      <c r="I3" s="340"/>
      <c r="J3" s="340"/>
      <c r="K3" s="340"/>
      <c r="L3" s="340"/>
      <c r="M3" s="340"/>
      <c r="N3" s="340"/>
      <c r="O3" s="340"/>
      <c r="P3" s="340"/>
      <c r="Q3" s="340"/>
      <c r="R3" s="340"/>
      <c r="S3" s="340"/>
      <c r="T3" s="340"/>
      <c r="U3" s="340"/>
      <c r="V3" s="340"/>
      <c r="W3" s="340"/>
      <c r="X3" s="340"/>
      <c r="Y3" s="341"/>
      <c r="Z3" s="340"/>
      <c r="AA3" s="340"/>
      <c r="AB3" s="340"/>
      <c r="AC3" s="340"/>
      <c r="AD3" s="340"/>
      <c r="AE3" s="340"/>
      <c r="AF3" s="340"/>
      <c r="AG3" s="340"/>
      <c r="AH3" s="340"/>
      <c r="AI3" s="340"/>
      <c r="AJ3" s="340"/>
      <c r="AK3" s="340"/>
      <c r="AL3" s="340"/>
      <c r="AM3" s="340"/>
      <c r="AN3" s="340"/>
      <c r="AO3" s="340"/>
      <c r="AP3" s="340"/>
      <c r="AQ3" s="340"/>
      <c r="AR3" s="340"/>
      <c r="AS3" s="340"/>
    </row>
    <row r="4" spans="1:45" ht="15" customHeight="1">
      <c r="E4" s="328"/>
      <c r="F4" s="339"/>
      <c r="G4" s="339">
        <v>2012</v>
      </c>
      <c r="H4" s="338">
        <v>2013</v>
      </c>
      <c r="I4" s="336">
        <v>2014</v>
      </c>
      <c r="J4" s="336">
        <v>2015</v>
      </c>
      <c r="K4" s="336">
        <v>2016</v>
      </c>
      <c r="L4" s="336">
        <v>2017</v>
      </c>
      <c r="M4" s="336">
        <v>2018</v>
      </c>
      <c r="N4" s="336">
        <v>2019</v>
      </c>
      <c r="O4" s="336">
        <v>2020</v>
      </c>
      <c r="P4" s="337">
        <v>2021</v>
      </c>
      <c r="Q4" s="336">
        <v>2022</v>
      </c>
      <c r="R4" s="336">
        <v>2023</v>
      </c>
      <c r="S4" s="336">
        <v>2024</v>
      </c>
      <c r="T4" s="336">
        <v>2025</v>
      </c>
      <c r="U4" s="336">
        <v>2026</v>
      </c>
      <c r="V4" s="336">
        <v>2027</v>
      </c>
      <c r="W4" s="336">
        <v>2028</v>
      </c>
      <c r="X4" s="336">
        <v>2029</v>
      </c>
      <c r="Y4" s="336">
        <v>2030</v>
      </c>
      <c r="Z4" s="335">
        <v>2031</v>
      </c>
      <c r="AA4" s="296">
        <v>2032</v>
      </c>
      <c r="AB4" s="296">
        <v>2033</v>
      </c>
      <c r="AC4" s="296">
        <v>2034</v>
      </c>
      <c r="AD4" s="296">
        <v>2035</v>
      </c>
      <c r="AE4" s="296">
        <v>2036</v>
      </c>
      <c r="AF4" s="296">
        <v>2037</v>
      </c>
      <c r="AG4" s="296">
        <v>2038</v>
      </c>
      <c r="AH4" s="296">
        <v>2039</v>
      </c>
      <c r="AI4" s="296">
        <v>2040</v>
      </c>
      <c r="AJ4" s="296">
        <v>2041</v>
      </c>
      <c r="AK4" s="296">
        <v>2042</v>
      </c>
      <c r="AL4" s="296">
        <v>2043</v>
      </c>
      <c r="AM4" s="296">
        <v>2044</v>
      </c>
      <c r="AN4" s="296">
        <v>2045</v>
      </c>
      <c r="AO4" s="296">
        <v>2046</v>
      </c>
      <c r="AP4" s="296">
        <v>2047</v>
      </c>
      <c r="AQ4" s="296">
        <v>2048</v>
      </c>
      <c r="AR4" s="296">
        <v>2049</v>
      </c>
      <c r="AS4" s="296">
        <v>2050</v>
      </c>
    </row>
    <row r="5" spans="1:45" ht="15" customHeight="1">
      <c r="C5" s="296" t="s">
        <v>2180</v>
      </c>
      <c r="D5" s="332"/>
      <c r="E5" s="332"/>
      <c r="F5" s="333"/>
      <c r="Z5" s="334"/>
    </row>
    <row r="6" spans="1:45" ht="15" customHeight="1">
      <c r="D6" s="296"/>
    </row>
    <row r="7" spans="1:45" ht="15" customHeight="1">
      <c r="D7" s="296" t="s">
        <v>2181</v>
      </c>
      <c r="E7" s="296">
        <f>0.8</f>
        <v>0.8</v>
      </c>
      <c r="F7" s="296" t="s">
        <v>2182</v>
      </c>
      <c r="G7" s="296">
        <f>SUM(G69:G74)</f>
        <v>12218.640000000001</v>
      </c>
      <c r="H7" s="296">
        <f>SUM(H69:H74)</f>
        <v>12567.720000000001</v>
      </c>
      <c r="I7" s="296">
        <f>SUM(I69:I74)</f>
        <v>12916.85</v>
      </c>
      <c r="J7" s="296">
        <f>SUM(J69:J74)</f>
        <v>13265.94</v>
      </c>
      <c r="K7" s="296">
        <f>SUM(K69:K74)</f>
        <v>13615.05</v>
      </c>
    </row>
    <row r="8" spans="1:45" ht="15" customHeight="1">
      <c r="D8" s="296" t="s">
        <v>2181</v>
      </c>
      <c r="E8" s="296">
        <f>A76</f>
        <v>0</v>
      </c>
      <c r="F8" s="296" t="s">
        <v>2196</v>
      </c>
      <c r="G8" s="296">
        <f>G76</f>
        <v>1858.3</v>
      </c>
    </row>
    <row r="9" spans="1:45" ht="15" customHeight="1">
      <c r="D9" s="296" t="s">
        <v>2181</v>
      </c>
      <c r="F9" s="296" t="s">
        <v>2197</v>
      </c>
      <c r="G9" s="296">
        <f>G77+G78</f>
        <v>249</v>
      </c>
    </row>
    <row r="10" spans="1:45" ht="15" customHeight="1">
      <c r="D10" s="296" t="s">
        <v>2181</v>
      </c>
      <c r="F10" s="296" t="s">
        <v>2198</v>
      </c>
      <c r="G10" s="296">
        <f>SUM(G79:G80)</f>
        <v>1649.06</v>
      </c>
    </row>
    <row r="11" spans="1:45" ht="15" customHeight="1">
      <c r="D11" s="296" t="s">
        <v>2181</v>
      </c>
      <c r="F11" s="296" t="s">
        <v>2199</v>
      </c>
      <c r="G11" s="296">
        <f>G82</f>
        <v>51</v>
      </c>
    </row>
    <row r="12" spans="1:45" ht="15" customHeight="1">
      <c r="D12" s="296" t="s">
        <v>2181</v>
      </c>
      <c r="F12" s="296" t="s">
        <v>2200</v>
      </c>
      <c r="G12" s="296">
        <f>SUM(G84:G85)</f>
        <v>604.70000000000005</v>
      </c>
    </row>
    <row r="13" spans="1:45" ht="15" customHeight="1">
      <c r="D13" s="296" t="s">
        <v>2181</v>
      </c>
      <c r="F13" s="296" t="s">
        <v>2192</v>
      </c>
      <c r="G13" s="296">
        <f>SUM(G88:G90)</f>
        <v>322.5</v>
      </c>
    </row>
    <row r="14" spans="1:45" ht="15" customHeight="1">
      <c r="D14" s="296" t="s">
        <v>2181</v>
      </c>
      <c r="F14" s="296" t="s">
        <v>2191</v>
      </c>
    </row>
    <row r="15" spans="1:45" ht="15" customHeight="1">
      <c r="A15" s="346" t="s">
        <v>2201</v>
      </c>
      <c r="B15" s="347"/>
      <c r="D15" s="296" t="s">
        <v>2181</v>
      </c>
      <c r="F15" s="296" t="s">
        <v>2191</v>
      </c>
    </row>
    <row r="16" spans="1:45" ht="15" customHeight="1">
      <c r="A16" s="348" t="s">
        <v>2202</v>
      </c>
      <c r="B16" s="349" t="s">
        <v>2203</v>
      </c>
      <c r="D16" s="296" t="s">
        <v>2181</v>
      </c>
      <c r="F16" s="296" t="s">
        <v>2191</v>
      </c>
    </row>
    <row r="17" spans="1:7" ht="15" customHeight="1">
      <c r="A17" s="348" t="s">
        <v>2184</v>
      </c>
      <c r="B17" s="349" t="s">
        <v>2204</v>
      </c>
      <c r="D17" s="296" t="s">
        <v>2181</v>
      </c>
      <c r="F17" s="296" t="s">
        <v>2191</v>
      </c>
    </row>
    <row r="18" spans="1:7" ht="15" customHeight="1">
      <c r="A18" s="348" t="s">
        <v>2205</v>
      </c>
      <c r="B18" s="349" t="s">
        <v>2206</v>
      </c>
      <c r="D18" s="296" t="s">
        <v>2181</v>
      </c>
      <c r="F18" s="296" t="s">
        <v>2191</v>
      </c>
    </row>
    <row r="19" spans="1:7" ht="15" customHeight="1">
      <c r="A19" s="348" t="s">
        <v>2207</v>
      </c>
      <c r="B19" s="349" t="s">
        <v>2208</v>
      </c>
      <c r="D19" s="296" t="s">
        <v>2181</v>
      </c>
      <c r="F19" s="296" t="s">
        <v>2191</v>
      </c>
    </row>
    <row r="20" spans="1:7" ht="15" customHeight="1">
      <c r="A20" s="348" t="s">
        <v>321</v>
      </c>
      <c r="B20" s="349" t="s">
        <v>2209</v>
      </c>
      <c r="D20" s="296" t="s">
        <v>2181</v>
      </c>
      <c r="F20" s="296" t="s">
        <v>2191</v>
      </c>
    </row>
    <row r="21" spans="1:7" ht="15" customHeight="1">
      <c r="A21" s="348" t="s">
        <v>2210</v>
      </c>
      <c r="B21" s="349" t="s">
        <v>2211</v>
      </c>
      <c r="D21" s="296" t="s">
        <v>2181</v>
      </c>
      <c r="F21" s="296" t="s">
        <v>148</v>
      </c>
      <c r="G21" s="296">
        <f>G87</f>
        <v>550.07000000000005</v>
      </c>
    </row>
    <row r="22" spans="1:7" ht="15" customHeight="1">
      <c r="A22" s="348" t="s">
        <v>2212</v>
      </c>
      <c r="B22" s="349" t="s">
        <v>2213</v>
      </c>
      <c r="D22" s="296" t="s">
        <v>2181</v>
      </c>
      <c r="F22" s="296" t="s">
        <v>162</v>
      </c>
      <c r="G22" s="296">
        <f>G86</f>
        <v>7252.63</v>
      </c>
    </row>
    <row r="23" spans="1:7" ht="15" customHeight="1">
      <c r="A23" s="350" t="s">
        <v>2214</v>
      </c>
      <c r="B23" s="351" t="s">
        <v>2215</v>
      </c>
      <c r="D23" s="296" t="s">
        <v>2181</v>
      </c>
      <c r="F23" s="296" t="s">
        <v>2194</v>
      </c>
      <c r="G23" s="296">
        <f>G107</f>
        <v>12164.53</v>
      </c>
    </row>
    <row r="24" spans="1:7" ht="15" customHeight="1">
      <c r="D24" s="296" t="s">
        <v>2181</v>
      </c>
      <c r="F24" s="296" t="s">
        <v>2195</v>
      </c>
      <c r="G24" s="296">
        <f>G108</f>
        <v>48.3</v>
      </c>
    </row>
    <row r="25" spans="1:7" ht="15" customHeight="1">
      <c r="D25" s="296"/>
      <c r="F25" s="296" t="s">
        <v>161</v>
      </c>
      <c r="G25" s="296">
        <f>G81</f>
        <v>0.22</v>
      </c>
    </row>
    <row r="26" spans="1:7" ht="15" customHeight="1">
      <c r="D26" s="296"/>
    </row>
    <row r="27" spans="1:7" ht="15" customHeight="1">
      <c r="D27" s="296"/>
    </row>
    <row r="28" spans="1:7" ht="15" customHeight="1">
      <c r="D28" s="296"/>
    </row>
    <row r="30" spans="1:7">
      <c r="D30" s="296"/>
    </row>
    <row r="31" spans="1:7">
      <c r="D31" s="296"/>
    </row>
    <row r="32" spans="1:7">
      <c r="D32" s="296"/>
    </row>
    <row r="33" spans="4:4">
      <c r="D33" s="296"/>
    </row>
    <row r="34" spans="4:4">
      <c r="D34" s="296"/>
    </row>
    <row r="35" spans="4:4">
      <c r="D35" s="296"/>
    </row>
    <row r="36" spans="4:4">
      <c r="D36" s="296"/>
    </row>
    <row r="37" spans="4:4">
      <c r="D37" s="296"/>
    </row>
    <row r="38" spans="4:4">
      <c r="D38" s="296"/>
    </row>
    <row r="39" spans="4:4">
      <c r="D39" s="296"/>
    </row>
    <row r="40" spans="4:4">
      <c r="D40" s="296"/>
    </row>
    <row r="41" spans="4:4">
      <c r="D41" s="296"/>
    </row>
    <row r="42" spans="4:4">
      <c r="D42" s="296"/>
    </row>
    <row r="43" spans="4:4">
      <c r="D43" s="296"/>
    </row>
    <row r="44" spans="4:4">
      <c r="D44" s="296"/>
    </row>
    <row r="45" spans="4:4">
      <c r="D45" s="296"/>
    </row>
    <row r="46" spans="4:4">
      <c r="D46" s="296"/>
    </row>
    <row r="47" spans="4:4">
      <c r="D47" s="296"/>
    </row>
    <row r="48" spans="4:4">
      <c r="D48" s="296"/>
    </row>
    <row r="49" spans="2:4">
      <c r="D49" s="296"/>
    </row>
    <row r="50" spans="2:4">
      <c r="D50" s="296"/>
    </row>
    <row r="51" spans="2:4">
      <c r="D51" s="296"/>
    </row>
    <row r="52" spans="2:4">
      <c r="D52" s="296"/>
    </row>
    <row r="53" spans="2:4">
      <c r="D53" s="296"/>
    </row>
    <row r="54" spans="2:4">
      <c r="D54" s="296"/>
    </row>
    <row r="55" spans="2:4">
      <c r="D55" s="296"/>
    </row>
    <row r="56" spans="2:4">
      <c r="B56" s="296" t="s">
        <v>2186</v>
      </c>
      <c r="D56" s="296"/>
    </row>
    <row r="57" spans="2:4">
      <c r="C57" s="296" t="s">
        <v>2185</v>
      </c>
      <c r="D57" s="296"/>
    </row>
    <row r="58" spans="2:4">
      <c r="C58" s="296" t="s">
        <v>2187</v>
      </c>
      <c r="D58" s="296"/>
    </row>
    <row r="59" spans="2:4">
      <c r="C59" s="296" t="s">
        <v>2188</v>
      </c>
      <c r="D59" s="296"/>
    </row>
    <row r="60" spans="2:4">
      <c r="C60" s="296" t="s">
        <v>2189</v>
      </c>
      <c r="D60" s="296"/>
    </row>
    <row r="61" spans="2:4">
      <c r="C61" s="296" t="s">
        <v>2190</v>
      </c>
      <c r="D61" s="296"/>
    </row>
    <row r="62" spans="2:4">
      <c r="D62" s="296"/>
    </row>
    <row r="63" spans="2:4">
      <c r="D63" s="296"/>
    </row>
    <row r="64" spans="2:4">
      <c r="D64" s="296"/>
    </row>
    <row r="65" spans="3:45">
      <c r="D65" s="296"/>
    </row>
    <row r="66" spans="3:45">
      <c r="D66" s="296"/>
    </row>
    <row r="67" spans="3:45">
      <c r="D67" s="296"/>
    </row>
    <row r="68" spans="3:45">
      <c r="D68" s="296"/>
    </row>
    <row r="69" spans="3:45">
      <c r="C69" s="402" t="str">
        <f>"DE5"&amp;F69</f>
        <v>DE5GNR_BO_BGAS_E-80</v>
      </c>
      <c r="D69" s="296" t="s">
        <v>2153</v>
      </c>
      <c r="E69" s="296" t="s">
        <v>2149</v>
      </c>
      <c r="F69" s="296" t="s">
        <v>1937</v>
      </c>
      <c r="G69" s="296">
        <v>192</v>
      </c>
      <c r="H69" s="296">
        <v>197.49</v>
      </c>
      <c r="I69" s="296">
        <v>202.98</v>
      </c>
      <c r="J69" s="296">
        <v>208.46</v>
      </c>
      <c r="K69" s="296">
        <v>213.95</v>
      </c>
      <c r="L69" s="296">
        <v>219.43</v>
      </c>
      <c r="M69" s="296">
        <v>213.95</v>
      </c>
      <c r="N69" s="296">
        <v>208.46</v>
      </c>
      <c r="O69" s="296">
        <v>202.98</v>
      </c>
      <c r="P69" s="296">
        <v>197.49</v>
      </c>
      <c r="Q69" s="296">
        <v>192</v>
      </c>
      <c r="R69" s="296">
        <v>186.52</v>
      </c>
      <c r="S69" s="296">
        <v>181.03</v>
      </c>
      <c r="T69" s="296">
        <v>175.55</v>
      </c>
      <c r="U69" s="296">
        <v>170.06</v>
      </c>
      <c r="V69" s="296">
        <v>164.57</v>
      </c>
      <c r="W69" s="296">
        <v>159.09</v>
      </c>
      <c r="X69" s="296">
        <v>153.6</v>
      </c>
      <c r="Y69" s="296">
        <v>148.12</v>
      </c>
      <c r="Z69" s="296">
        <v>142.63</v>
      </c>
      <c r="AA69" s="296">
        <v>137.15</v>
      </c>
      <c r="AB69" s="296">
        <v>131.66</v>
      </c>
      <c r="AC69" s="296">
        <v>126.17</v>
      </c>
      <c r="AD69" s="296">
        <v>120.69</v>
      </c>
      <c r="AE69" s="296">
        <v>115.2</v>
      </c>
      <c r="AF69" s="296">
        <v>109.72</v>
      </c>
      <c r="AG69" s="296">
        <v>104.23</v>
      </c>
      <c r="AH69" s="296">
        <v>98.74</v>
      </c>
      <c r="AI69" s="296">
        <v>93.26</v>
      </c>
      <c r="AJ69" s="296">
        <v>87.77</v>
      </c>
      <c r="AK69" s="296">
        <v>82.29</v>
      </c>
      <c r="AL69" s="296">
        <v>76.8</v>
      </c>
      <c r="AM69" s="296">
        <v>71.319999999999993</v>
      </c>
      <c r="AN69" s="296">
        <v>65.83</v>
      </c>
      <c r="AO69" s="296">
        <v>60.34</v>
      </c>
      <c r="AP69" s="296">
        <v>54.86</v>
      </c>
      <c r="AQ69" s="296">
        <v>49.37</v>
      </c>
      <c r="AR69" s="296">
        <v>43.89</v>
      </c>
      <c r="AS69" s="296">
        <v>38.4</v>
      </c>
    </row>
    <row r="70" spans="3:45">
      <c r="C70" s="402" t="str">
        <f t="shared" ref="C70:C108" si="0">"DE5"&amp;F70</f>
        <v>DE5GNR_BO_COAL_E-80</v>
      </c>
      <c r="D70" s="296" t="s">
        <v>2153</v>
      </c>
      <c r="E70" s="296" t="s">
        <v>2149</v>
      </c>
      <c r="F70" s="296" t="s">
        <v>1913</v>
      </c>
      <c r="G70" s="296">
        <v>493.02</v>
      </c>
      <c r="H70" s="296">
        <v>507.1</v>
      </c>
      <c r="I70" s="296">
        <v>521.19000000000005</v>
      </c>
      <c r="J70" s="296">
        <v>535.27</v>
      </c>
      <c r="K70" s="296">
        <v>549.36</v>
      </c>
      <c r="L70" s="296">
        <v>563.45000000000005</v>
      </c>
      <c r="M70" s="296">
        <v>549.36</v>
      </c>
      <c r="N70" s="296">
        <v>535.27</v>
      </c>
      <c r="O70" s="296">
        <v>521.19000000000005</v>
      </c>
      <c r="P70" s="296">
        <v>507.1</v>
      </c>
      <c r="Q70" s="296">
        <v>493.02</v>
      </c>
      <c r="R70" s="296">
        <v>478.93</v>
      </c>
      <c r="S70" s="296">
        <v>464.84</v>
      </c>
      <c r="T70" s="296">
        <v>450.76</v>
      </c>
      <c r="U70" s="296">
        <v>436.67</v>
      </c>
      <c r="V70" s="296">
        <v>422.58</v>
      </c>
      <c r="W70" s="296">
        <v>408.5</v>
      </c>
      <c r="X70" s="296">
        <v>394.41</v>
      </c>
      <c r="Y70" s="296">
        <v>380.33</v>
      </c>
      <c r="Z70" s="296">
        <v>366.24</v>
      </c>
      <c r="AA70" s="296">
        <v>352.15</v>
      </c>
      <c r="AB70" s="296">
        <v>338.07</v>
      </c>
      <c r="AC70" s="296">
        <v>323.98</v>
      </c>
      <c r="AD70" s="296">
        <v>309.89999999999998</v>
      </c>
      <c r="AE70" s="296">
        <v>295.81</v>
      </c>
      <c r="AF70" s="296">
        <v>281.72000000000003</v>
      </c>
      <c r="AG70" s="296">
        <v>267.64</v>
      </c>
      <c r="AH70" s="296">
        <v>253.55</v>
      </c>
      <c r="AI70" s="296">
        <v>239.46</v>
      </c>
      <c r="AJ70" s="296">
        <v>225.38</v>
      </c>
      <c r="AK70" s="296">
        <v>211.29</v>
      </c>
      <c r="AL70" s="296">
        <v>197.21</v>
      </c>
      <c r="AM70" s="296">
        <v>183.12</v>
      </c>
      <c r="AN70" s="296">
        <v>169.03</v>
      </c>
      <c r="AO70" s="296">
        <v>154.94999999999999</v>
      </c>
      <c r="AP70" s="296">
        <v>140.86000000000001</v>
      </c>
      <c r="AQ70" s="296">
        <v>126.78</v>
      </c>
      <c r="AR70" s="296">
        <v>112.69</v>
      </c>
      <c r="AS70" s="296">
        <v>98.6</v>
      </c>
    </row>
    <row r="71" spans="3:45">
      <c r="C71" s="402" t="str">
        <f t="shared" si="0"/>
        <v>DE5GNR_BO_ELEC_E-80</v>
      </c>
      <c r="D71" s="296" t="s">
        <v>2153</v>
      </c>
      <c r="E71" s="296" t="s">
        <v>2149</v>
      </c>
      <c r="F71" s="296" t="s">
        <v>1904</v>
      </c>
      <c r="G71" s="296">
        <v>15.25</v>
      </c>
      <c r="H71" s="296">
        <v>15.68</v>
      </c>
      <c r="I71" s="296">
        <v>16.12</v>
      </c>
      <c r="J71" s="296">
        <v>16.559999999999999</v>
      </c>
      <c r="K71" s="296">
        <v>16.989999999999998</v>
      </c>
      <c r="L71" s="296">
        <v>17.43</v>
      </c>
      <c r="M71" s="296">
        <v>16.989999999999998</v>
      </c>
      <c r="N71" s="296">
        <v>16.559999999999999</v>
      </c>
      <c r="O71" s="296">
        <v>16.12</v>
      </c>
      <c r="P71" s="296">
        <v>15.68</v>
      </c>
      <c r="Q71" s="296">
        <v>15.25</v>
      </c>
      <c r="R71" s="296">
        <v>14.81</v>
      </c>
      <c r="S71" s="296">
        <v>14.38</v>
      </c>
      <c r="T71" s="296">
        <v>13.94</v>
      </c>
      <c r="U71" s="296">
        <v>13.51</v>
      </c>
      <c r="V71" s="296">
        <v>13.07</v>
      </c>
      <c r="W71" s="296">
        <v>12.63</v>
      </c>
      <c r="X71" s="296">
        <v>12.2</v>
      </c>
      <c r="Y71" s="296">
        <v>11.76</v>
      </c>
      <c r="Z71" s="296">
        <v>11.33</v>
      </c>
      <c r="AA71" s="296">
        <v>10.89</v>
      </c>
      <c r="AB71" s="296">
        <v>10.46</v>
      </c>
      <c r="AC71" s="296">
        <v>10.02</v>
      </c>
      <c r="AD71" s="296">
        <v>9.58</v>
      </c>
      <c r="AE71" s="296">
        <v>9.15</v>
      </c>
      <c r="AF71" s="296">
        <v>8.7100000000000009</v>
      </c>
      <c r="AG71" s="296">
        <v>8.2799999999999994</v>
      </c>
      <c r="AH71" s="296">
        <v>7.84</v>
      </c>
      <c r="AI71" s="296">
        <v>7.41</v>
      </c>
      <c r="AJ71" s="296">
        <v>6.97</v>
      </c>
      <c r="AK71" s="296">
        <v>6.53</v>
      </c>
      <c r="AL71" s="296">
        <v>6.1</v>
      </c>
      <c r="AM71" s="296">
        <v>5.66</v>
      </c>
      <c r="AN71" s="296">
        <v>5.23</v>
      </c>
      <c r="AO71" s="296">
        <v>4.79</v>
      </c>
      <c r="AP71" s="296">
        <v>4.3600000000000003</v>
      </c>
      <c r="AQ71" s="296">
        <v>3.92</v>
      </c>
      <c r="AR71" s="296">
        <v>3.49</v>
      </c>
      <c r="AS71" s="296">
        <v>3.05</v>
      </c>
    </row>
    <row r="72" spans="3:45">
      <c r="C72" s="402" t="str">
        <f t="shared" si="0"/>
        <v>DE5GNR_BO_FUELOIL_E-80</v>
      </c>
      <c r="D72" s="296" t="s">
        <v>2153</v>
      </c>
      <c r="E72" s="296" t="s">
        <v>2149</v>
      </c>
      <c r="F72" s="296" t="s">
        <v>1891</v>
      </c>
      <c r="G72" s="296">
        <v>259.5</v>
      </c>
      <c r="H72" s="296">
        <v>266.91000000000003</v>
      </c>
      <c r="I72" s="296">
        <v>274.33</v>
      </c>
      <c r="J72" s="296">
        <v>281.74</v>
      </c>
      <c r="K72" s="296">
        <v>289.16000000000003</v>
      </c>
      <c r="L72" s="296">
        <v>296.57</v>
      </c>
      <c r="M72" s="296">
        <v>289.16000000000003</v>
      </c>
      <c r="N72" s="296">
        <v>281.74</v>
      </c>
      <c r="O72" s="296">
        <v>274.33</v>
      </c>
      <c r="P72" s="296">
        <v>266.91000000000003</v>
      </c>
      <c r="Q72" s="296">
        <v>259.5</v>
      </c>
      <c r="R72" s="296">
        <v>252.09</v>
      </c>
      <c r="S72" s="296">
        <v>244.67</v>
      </c>
      <c r="T72" s="296">
        <v>237.26</v>
      </c>
      <c r="U72" s="296">
        <v>229.84</v>
      </c>
      <c r="V72" s="296">
        <v>222.43</v>
      </c>
      <c r="W72" s="296">
        <v>215.01</v>
      </c>
      <c r="X72" s="296">
        <v>207.6</v>
      </c>
      <c r="Y72" s="296">
        <v>200.19</v>
      </c>
      <c r="Z72" s="296">
        <v>192.77</v>
      </c>
      <c r="AA72" s="296">
        <v>185.36</v>
      </c>
      <c r="AB72" s="296">
        <v>177.94</v>
      </c>
      <c r="AC72" s="296">
        <v>170.53</v>
      </c>
      <c r="AD72" s="296">
        <v>163.11000000000001</v>
      </c>
      <c r="AE72" s="296">
        <v>155.69999999999999</v>
      </c>
      <c r="AF72" s="296">
        <v>148.29</v>
      </c>
      <c r="AG72" s="296">
        <v>140.87</v>
      </c>
      <c r="AH72" s="296">
        <v>133.46</v>
      </c>
      <c r="AI72" s="296">
        <v>126.04</v>
      </c>
      <c r="AJ72" s="296">
        <v>118.63</v>
      </c>
      <c r="AK72" s="296">
        <v>111.21</v>
      </c>
      <c r="AL72" s="296">
        <v>103.8</v>
      </c>
      <c r="AM72" s="296">
        <v>96.39</v>
      </c>
      <c r="AN72" s="296">
        <v>88.97</v>
      </c>
      <c r="AO72" s="296">
        <v>81.56</v>
      </c>
      <c r="AP72" s="296">
        <v>74.14</v>
      </c>
      <c r="AQ72" s="296">
        <v>66.73</v>
      </c>
      <c r="AR72" s="296">
        <v>59.31</v>
      </c>
      <c r="AS72" s="296">
        <v>51.9</v>
      </c>
    </row>
    <row r="73" spans="3:45">
      <c r="C73" s="402" t="str">
        <f t="shared" si="0"/>
        <v>DE5GNR_BO_MSW_E-80</v>
      </c>
      <c r="D73" s="296" t="s">
        <v>2153</v>
      </c>
      <c r="E73" s="296" t="s">
        <v>2149</v>
      </c>
      <c r="F73" s="296" t="s">
        <v>1840</v>
      </c>
      <c r="G73" s="296">
        <v>190.34</v>
      </c>
      <c r="H73" s="296">
        <v>195.77</v>
      </c>
      <c r="I73" s="296">
        <v>201.21</v>
      </c>
      <c r="J73" s="296">
        <v>206.65</v>
      </c>
      <c r="K73" s="296">
        <v>212.09</v>
      </c>
      <c r="L73" s="296">
        <v>217.53</v>
      </c>
      <c r="M73" s="296">
        <v>212.09</v>
      </c>
      <c r="N73" s="296">
        <v>206.65</v>
      </c>
      <c r="O73" s="296">
        <v>201.21</v>
      </c>
      <c r="P73" s="296">
        <v>195.77</v>
      </c>
      <c r="Q73" s="296">
        <v>190.34</v>
      </c>
      <c r="R73" s="296">
        <v>184.9</v>
      </c>
      <c r="S73" s="296">
        <v>179.46</v>
      </c>
      <c r="T73" s="296">
        <v>174.02</v>
      </c>
      <c r="U73" s="296">
        <v>168.58</v>
      </c>
      <c r="V73" s="296">
        <v>163.15</v>
      </c>
      <c r="W73" s="296">
        <v>157.71</v>
      </c>
      <c r="X73" s="296">
        <v>152.27000000000001</v>
      </c>
      <c r="Y73" s="296">
        <v>146.83000000000001</v>
      </c>
      <c r="Z73" s="296">
        <v>141.38999999999999</v>
      </c>
      <c r="AA73" s="296">
        <v>135.94999999999999</v>
      </c>
      <c r="AB73" s="296">
        <v>130.52000000000001</v>
      </c>
      <c r="AC73" s="296">
        <v>125.08</v>
      </c>
      <c r="AD73" s="296">
        <v>119.64</v>
      </c>
      <c r="AE73" s="296">
        <v>114.2</v>
      </c>
      <c r="AF73" s="296">
        <v>108.76</v>
      </c>
      <c r="AG73" s="296">
        <v>103.33</v>
      </c>
      <c r="AH73" s="296">
        <v>97.89</v>
      </c>
      <c r="AI73" s="296">
        <v>92.45</v>
      </c>
      <c r="AJ73" s="296">
        <v>87.01</v>
      </c>
      <c r="AK73" s="296">
        <v>81.569999999999993</v>
      </c>
      <c r="AL73" s="296">
        <v>76.13</v>
      </c>
      <c r="AM73" s="296">
        <v>70.7</v>
      </c>
      <c r="AN73" s="296">
        <v>65.260000000000005</v>
      </c>
      <c r="AO73" s="296">
        <v>59.82</v>
      </c>
      <c r="AP73" s="296">
        <v>54.38</v>
      </c>
      <c r="AQ73" s="296">
        <v>48.94</v>
      </c>
      <c r="AR73" s="296">
        <v>43.51</v>
      </c>
      <c r="AS73" s="296">
        <v>38.07</v>
      </c>
    </row>
    <row r="74" spans="3:45">
      <c r="C74" s="402" t="str">
        <f t="shared" si="0"/>
        <v>DE5GNR_BO_NGAS_E-80</v>
      </c>
      <c r="D74" s="296" t="s">
        <v>2153</v>
      </c>
      <c r="E74" s="296" t="s">
        <v>2149</v>
      </c>
      <c r="F74" s="296" t="s">
        <v>1828</v>
      </c>
      <c r="G74" s="296">
        <v>11068.53</v>
      </c>
      <c r="H74" s="296">
        <v>11384.77</v>
      </c>
      <c r="I74" s="296">
        <v>11701.02</v>
      </c>
      <c r="J74" s="296">
        <v>12017.26</v>
      </c>
      <c r="K74" s="296">
        <v>12333.5</v>
      </c>
      <c r="L74" s="296">
        <v>12649.75</v>
      </c>
      <c r="M74" s="296">
        <v>12333.5</v>
      </c>
      <c r="N74" s="296">
        <v>12017.26</v>
      </c>
      <c r="O74" s="296">
        <v>11701.02</v>
      </c>
      <c r="P74" s="296">
        <v>11384.77</v>
      </c>
      <c r="Q74" s="296">
        <v>11068.53</v>
      </c>
      <c r="R74" s="296">
        <v>10752.28</v>
      </c>
      <c r="S74" s="296">
        <v>10436.040000000001</v>
      </c>
      <c r="T74" s="296">
        <v>10119.799999999999</v>
      </c>
      <c r="U74" s="296">
        <v>9803.5499999999993</v>
      </c>
      <c r="V74" s="296">
        <v>9487.31</v>
      </c>
      <c r="W74" s="296">
        <v>9171.07</v>
      </c>
      <c r="X74" s="296">
        <v>8854.82</v>
      </c>
      <c r="Y74" s="296">
        <v>8538.58</v>
      </c>
      <c r="Z74" s="296">
        <v>8222.33</v>
      </c>
      <c r="AA74" s="296">
        <v>7906.09</v>
      </c>
      <c r="AB74" s="296">
        <v>7589.85</v>
      </c>
      <c r="AC74" s="296">
        <v>7273.6</v>
      </c>
      <c r="AD74" s="296">
        <v>6957.36</v>
      </c>
      <c r="AE74" s="296">
        <v>6641.12</v>
      </c>
      <c r="AF74" s="296">
        <v>6324.87</v>
      </c>
      <c r="AG74" s="296">
        <v>6008.63</v>
      </c>
      <c r="AH74" s="296">
        <v>5692.39</v>
      </c>
      <c r="AI74" s="296">
        <v>5376.14</v>
      </c>
      <c r="AJ74" s="296">
        <v>5059.8999999999996</v>
      </c>
      <c r="AK74" s="296">
        <v>4743.6499999999996</v>
      </c>
      <c r="AL74" s="296">
        <v>4427.41</v>
      </c>
      <c r="AM74" s="296">
        <v>4111.17</v>
      </c>
      <c r="AN74" s="296">
        <v>3794.92</v>
      </c>
      <c r="AO74" s="296">
        <v>3478.68</v>
      </c>
      <c r="AP74" s="296">
        <v>3162.44</v>
      </c>
      <c r="AQ74" s="296">
        <v>2846.19</v>
      </c>
      <c r="AR74" s="296">
        <v>2529.9499999999998</v>
      </c>
      <c r="AS74" s="296">
        <v>2213.71</v>
      </c>
    </row>
    <row r="75" spans="3:45">
      <c r="C75" s="402" t="str">
        <f t="shared" si="0"/>
        <v>DE5GNR_CC_FUELOIL_BP_E-38</v>
      </c>
      <c r="D75" s="296" t="s">
        <v>2153</v>
      </c>
      <c r="E75" s="296" t="s">
        <v>2149</v>
      </c>
      <c r="F75" s="343" t="s">
        <v>1756</v>
      </c>
      <c r="G75" s="343">
        <v>92.5</v>
      </c>
      <c r="H75" s="343">
        <v>92.5</v>
      </c>
      <c r="I75" s="343">
        <v>92.5</v>
      </c>
      <c r="J75" s="343">
        <v>92.5</v>
      </c>
      <c r="K75" s="343">
        <v>92.5</v>
      </c>
      <c r="L75" s="343">
        <v>92.5</v>
      </c>
      <c r="M75" s="343">
        <v>0</v>
      </c>
      <c r="N75" s="343">
        <v>0</v>
      </c>
      <c r="O75" s="343">
        <v>0</v>
      </c>
      <c r="P75" s="343">
        <v>0</v>
      </c>
      <c r="Q75" s="343">
        <v>0</v>
      </c>
      <c r="R75" s="343">
        <v>0</v>
      </c>
      <c r="S75" s="343">
        <v>0</v>
      </c>
      <c r="T75" s="343">
        <v>0</v>
      </c>
      <c r="U75" s="343">
        <v>0</v>
      </c>
      <c r="V75" s="343">
        <v>0</v>
      </c>
      <c r="W75" s="343">
        <v>0</v>
      </c>
      <c r="X75" s="343">
        <v>0</v>
      </c>
      <c r="Y75" s="343">
        <v>0</v>
      </c>
      <c r="Z75" s="343">
        <v>0</v>
      </c>
      <c r="AA75" s="343">
        <v>0</v>
      </c>
      <c r="AB75" s="343">
        <v>0</v>
      </c>
      <c r="AC75" s="343">
        <v>0</v>
      </c>
      <c r="AD75" s="343">
        <v>0</v>
      </c>
      <c r="AE75" s="343">
        <v>0</v>
      </c>
      <c r="AF75" s="343">
        <v>0</v>
      </c>
      <c r="AG75" s="343">
        <v>0</v>
      </c>
      <c r="AH75" s="343">
        <v>0</v>
      </c>
      <c r="AI75" s="343">
        <v>0</v>
      </c>
      <c r="AJ75" s="343">
        <v>0</v>
      </c>
      <c r="AK75" s="343">
        <v>0</v>
      </c>
      <c r="AL75" s="343">
        <v>0</v>
      </c>
      <c r="AM75" s="343">
        <v>0</v>
      </c>
      <c r="AN75" s="343">
        <v>0</v>
      </c>
      <c r="AO75" s="343">
        <v>0</v>
      </c>
      <c r="AP75" s="343">
        <v>0</v>
      </c>
      <c r="AQ75" s="343">
        <v>0</v>
      </c>
      <c r="AR75" s="343">
        <v>0</v>
      </c>
      <c r="AS75" s="343">
        <v>0</v>
      </c>
    </row>
    <row r="76" spans="3:45">
      <c r="C76" s="402" t="str">
        <f t="shared" si="0"/>
        <v>DE5GNR_CC_NGAS_BP_E-53</v>
      </c>
      <c r="D76" s="296" t="s">
        <v>2153</v>
      </c>
      <c r="E76" s="296" t="s">
        <v>2149</v>
      </c>
      <c r="F76" s="296" t="s">
        <v>1746</v>
      </c>
      <c r="G76" s="296">
        <v>1858.3</v>
      </c>
      <c r="H76" s="296">
        <v>1912.3</v>
      </c>
      <c r="I76" s="296">
        <v>1944.9</v>
      </c>
      <c r="J76" s="296">
        <v>1944.9</v>
      </c>
      <c r="K76" s="296">
        <v>1944.9</v>
      </c>
      <c r="L76" s="296">
        <v>1944.9</v>
      </c>
      <c r="M76" s="296">
        <v>1944.9</v>
      </c>
      <c r="N76" s="296">
        <v>1932.1</v>
      </c>
      <c r="O76" s="296">
        <v>1637.1</v>
      </c>
      <c r="P76" s="296">
        <v>1377.1</v>
      </c>
      <c r="Q76" s="296">
        <v>344.1</v>
      </c>
      <c r="R76" s="296">
        <v>269.10000000000002</v>
      </c>
      <c r="S76" s="296">
        <v>269.10000000000002</v>
      </c>
      <c r="T76" s="296">
        <v>269.10000000000002</v>
      </c>
      <c r="U76" s="296">
        <v>86.6</v>
      </c>
      <c r="V76" s="296">
        <v>86.6</v>
      </c>
      <c r="W76" s="296">
        <v>86.6</v>
      </c>
      <c r="X76" s="296">
        <v>86.6</v>
      </c>
      <c r="Y76" s="296">
        <v>86.6</v>
      </c>
      <c r="Z76" s="296">
        <v>86.6</v>
      </c>
      <c r="AA76" s="296">
        <v>86.6</v>
      </c>
      <c r="AB76" s="296">
        <v>86.6</v>
      </c>
      <c r="AC76" s="296">
        <v>86.6</v>
      </c>
      <c r="AD76" s="296">
        <v>86.6</v>
      </c>
      <c r="AE76" s="296">
        <v>86.6</v>
      </c>
      <c r="AF76" s="296">
        <v>86.6</v>
      </c>
      <c r="AG76" s="296">
        <v>86.6</v>
      </c>
      <c r="AH76" s="296">
        <v>32.6</v>
      </c>
      <c r="AI76" s="296">
        <v>0</v>
      </c>
      <c r="AJ76" s="296">
        <v>0</v>
      </c>
      <c r="AK76" s="296">
        <v>0</v>
      </c>
      <c r="AL76" s="296">
        <v>0</v>
      </c>
      <c r="AM76" s="296">
        <v>0</v>
      </c>
      <c r="AN76" s="296">
        <v>0</v>
      </c>
      <c r="AO76" s="296">
        <v>0</v>
      </c>
      <c r="AP76" s="296">
        <v>0</v>
      </c>
      <c r="AQ76" s="296">
        <v>0</v>
      </c>
      <c r="AR76" s="296">
        <v>0</v>
      </c>
      <c r="AS76" s="296">
        <v>0</v>
      </c>
    </row>
    <row r="77" spans="3:45">
      <c r="C77" s="402" t="str">
        <f t="shared" si="0"/>
        <v>DE5GNR_CC_NGAS_CND_E-51</v>
      </c>
      <c r="D77" s="296" t="s">
        <v>2153</v>
      </c>
      <c r="E77" s="296" t="s">
        <v>2149</v>
      </c>
      <c r="F77" s="296" t="s">
        <v>1735</v>
      </c>
      <c r="G77" s="296">
        <v>160</v>
      </c>
      <c r="H77" s="296">
        <v>160</v>
      </c>
      <c r="I77" s="296">
        <v>160</v>
      </c>
      <c r="J77" s="296">
        <v>160</v>
      </c>
      <c r="K77" s="296">
        <v>160</v>
      </c>
      <c r="L77" s="296">
        <v>160</v>
      </c>
      <c r="M77" s="296">
        <v>160</v>
      </c>
      <c r="N77" s="296">
        <v>160</v>
      </c>
      <c r="O77" s="296">
        <v>0</v>
      </c>
      <c r="P77" s="296">
        <v>0</v>
      </c>
      <c r="Q77" s="296">
        <v>0</v>
      </c>
      <c r="R77" s="296">
        <v>0</v>
      </c>
      <c r="S77" s="296">
        <v>0</v>
      </c>
      <c r="T77" s="296">
        <v>0</v>
      </c>
      <c r="U77" s="296">
        <v>0</v>
      </c>
      <c r="V77" s="296">
        <v>0</v>
      </c>
      <c r="W77" s="296">
        <v>0</v>
      </c>
      <c r="X77" s="296">
        <v>0</v>
      </c>
      <c r="Y77" s="296">
        <v>0</v>
      </c>
      <c r="Z77" s="296">
        <v>0</v>
      </c>
      <c r="AA77" s="296">
        <v>0</v>
      </c>
      <c r="AB77" s="296">
        <v>0</v>
      </c>
      <c r="AC77" s="296">
        <v>0</v>
      </c>
      <c r="AD77" s="296">
        <v>0</v>
      </c>
      <c r="AE77" s="296">
        <v>0</v>
      </c>
      <c r="AF77" s="296">
        <v>0</v>
      </c>
      <c r="AG77" s="296">
        <v>0</v>
      </c>
      <c r="AH77" s="296">
        <v>0</v>
      </c>
      <c r="AI77" s="296">
        <v>0</v>
      </c>
      <c r="AJ77" s="296">
        <v>0</v>
      </c>
      <c r="AK77" s="296">
        <v>0</v>
      </c>
      <c r="AL77" s="296">
        <v>0</v>
      </c>
      <c r="AM77" s="296">
        <v>0</v>
      </c>
      <c r="AN77" s="296">
        <v>0</v>
      </c>
      <c r="AO77" s="296">
        <v>0</v>
      </c>
      <c r="AP77" s="296">
        <v>0</v>
      </c>
      <c r="AQ77" s="296">
        <v>0</v>
      </c>
      <c r="AR77" s="296">
        <v>0</v>
      </c>
      <c r="AS77" s="296">
        <v>0</v>
      </c>
    </row>
    <row r="78" spans="3:45">
      <c r="C78" s="402" t="str">
        <f t="shared" si="0"/>
        <v>DE5GNR_CC_NGAS_CND_E-56</v>
      </c>
      <c r="D78" s="296" t="s">
        <v>2153</v>
      </c>
      <c r="E78" s="296" t="s">
        <v>2149</v>
      </c>
      <c r="F78" s="296" t="s">
        <v>1729</v>
      </c>
      <c r="G78" s="296">
        <v>89</v>
      </c>
      <c r="H78" s="296">
        <v>89</v>
      </c>
      <c r="I78" s="296">
        <v>89</v>
      </c>
      <c r="J78" s="296">
        <v>89</v>
      </c>
      <c r="K78" s="296">
        <v>89</v>
      </c>
      <c r="L78" s="296">
        <v>89</v>
      </c>
      <c r="M78" s="296">
        <v>89</v>
      </c>
      <c r="N78" s="296">
        <v>89</v>
      </c>
      <c r="O78" s="296">
        <v>89</v>
      </c>
      <c r="P78" s="296">
        <v>89</v>
      </c>
      <c r="Q78" s="296">
        <v>89</v>
      </c>
      <c r="R78" s="296">
        <v>89</v>
      </c>
      <c r="S78" s="296">
        <v>50</v>
      </c>
      <c r="T78" s="296">
        <v>50</v>
      </c>
      <c r="U78" s="296">
        <v>50</v>
      </c>
      <c r="V78" s="296">
        <v>50</v>
      </c>
      <c r="W78" s="296">
        <v>50</v>
      </c>
      <c r="X78" s="296">
        <v>50</v>
      </c>
      <c r="Y78" s="296">
        <v>50</v>
      </c>
      <c r="Z78" s="296">
        <v>50</v>
      </c>
      <c r="AA78" s="296">
        <v>50</v>
      </c>
      <c r="AB78" s="296">
        <v>50</v>
      </c>
      <c r="AC78" s="296">
        <v>50</v>
      </c>
      <c r="AD78" s="296">
        <v>0</v>
      </c>
      <c r="AE78" s="296">
        <v>0</v>
      </c>
      <c r="AF78" s="296">
        <v>0</v>
      </c>
      <c r="AG78" s="296">
        <v>0</v>
      </c>
      <c r="AH78" s="296">
        <v>0</v>
      </c>
      <c r="AI78" s="296">
        <v>0</v>
      </c>
      <c r="AJ78" s="296">
        <v>0</v>
      </c>
      <c r="AK78" s="296">
        <v>0</v>
      </c>
      <c r="AL78" s="296">
        <v>0</v>
      </c>
      <c r="AM78" s="296">
        <v>0</v>
      </c>
      <c r="AN78" s="296">
        <v>0</v>
      </c>
      <c r="AO78" s="296">
        <v>0</v>
      </c>
      <c r="AP78" s="296">
        <v>0</v>
      </c>
      <c r="AQ78" s="296">
        <v>0</v>
      </c>
      <c r="AR78" s="296">
        <v>0</v>
      </c>
      <c r="AS78" s="296">
        <v>0</v>
      </c>
    </row>
    <row r="79" spans="3:45">
      <c r="C79" s="402" t="str">
        <f t="shared" si="0"/>
        <v>DE5GNR_ENG_BGAS_BP_E-45</v>
      </c>
      <c r="D79" s="296" t="s">
        <v>2153</v>
      </c>
      <c r="E79" s="296" t="s">
        <v>2149</v>
      </c>
      <c r="F79" s="296" t="s">
        <v>1683</v>
      </c>
      <c r="G79" s="296">
        <v>0</v>
      </c>
      <c r="H79" s="296">
        <v>0</v>
      </c>
      <c r="I79" s="296">
        <v>0</v>
      </c>
      <c r="J79" s="296">
        <v>0</v>
      </c>
      <c r="K79" s="296">
        <v>0</v>
      </c>
      <c r="L79" s="296">
        <v>2.25</v>
      </c>
      <c r="M79" s="296">
        <v>2.25</v>
      </c>
      <c r="N79" s="296">
        <v>2.25</v>
      </c>
      <c r="O79" s="296">
        <v>2.25</v>
      </c>
      <c r="P79" s="296">
        <v>2.25</v>
      </c>
      <c r="Q79" s="296">
        <v>2.25</v>
      </c>
      <c r="R79" s="296">
        <v>2.25</v>
      </c>
      <c r="S79" s="296">
        <v>2.25</v>
      </c>
      <c r="T79" s="296">
        <v>2.25</v>
      </c>
      <c r="U79" s="296">
        <v>2.25</v>
      </c>
      <c r="V79" s="296">
        <v>2.25</v>
      </c>
      <c r="W79" s="296">
        <v>2.25</v>
      </c>
      <c r="X79" s="296">
        <v>2.25</v>
      </c>
      <c r="Y79" s="296">
        <v>2.25</v>
      </c>
      <c r="Z79" s="296">
        <v>2.25</v>
      </c>
      <c r="AA79" s="296">
        <v>2.25</v>
      </c>
      <c r="AB79" s="296">
        <v>2.25</v>
      </c>
      <c r="AC79" s="296">
        <v>2.25</v>
      </c>
      <c r="AD79" s="296">
        <v>2.25</v>
      </c>
      <c r="AE79" s="296">
        <v>2.25</v>
      </c>
      <c r="AF79" s="296">
        <v>2.25</v>
      </c>
      <c r="AG79" s="296">
        <v>2.25</v>
      </c>
      <c r="AH79" s="296">
        <v>2.25</v>
      </c>
      <c r="AI79" s="296">
        <v>2.25</v>
      </c>
      <c r="AJ79" s="296">
        <v>2.25</v>
      </c>
      <c r="AK79" s="296">
        <v>2.25</v>
      </c>
      <c r="AL79" s="296">
        <v>0</v>
      </c>
      <c r="AM79" s="296">
        <v>0</v>
      </c>
      <c r="AN79" s="296">
        <v>0</v>
      </c>
      <c r="AO79" s="296">
        <v>0</v>
      </c>
      <c r="AP79" s="296">
        <v>0</v>
      </c>
      <c r="AQ79" s="296">
        <v>0</v>
      </c>
      <c r="AR79" s="296">
        <v>0</v>
      </c>
      <c r="AS79" s="296">
        <v>0</v>
      </c>
    </row>
    <row r="80" spans="3:45">
      <c r="C80" s="402" t="str">
        <f t="shared" si="0"/>
        <v>DE5GNR_ENG_BGAS_CND_E-42</v>
      </c>
      <c r="D80" s="296" t="s">
        <v>2153</v>
      </c>
      <c r="E80" s="296" t="s">
        <v>2149</v>
      </c>
      <c r="F80" s="296" t="s">
        <v>1676</v>
      </c>
      <c r="G80" s="296">
        <v>1649.06</v>
      </c>
      <c r="H80" s="296">
        <v>1738.83</v>
      </c>
      <c r="I80" s="296">
        <v>1813.95</v>
      </c>
      <c r="J80" s="296">
        <v>1818.31</v>
      </c>
      <c r="K80" s="296">
        <v>1826.01</v>
      </c>
      <c r="L80" s="296">
        <v>1826.74</v>
      </c>
      <c r="M80" s="296">
        <v>1826.74</v>
      </c>
      <c r="N80" s="296">
        <v>1798.4</v>
      </c>
      <c r="O80" s="296">
        <v>1791.22</v>
      </c>
      <c r="P80" s="296">
        <v>1783.32</v>
      </c>
      <c r="Q80" s="296">
        <v>1782.7</v>
      </c>
      <c r="R80" s="296">
        <v>1764.35</v>
      </c>
      <c r="S80" s="296">
        <v>1755.64</v>
      </c>
      <c r="T80" s="296">
        <v>1738.69</v>
      </c>
      <c r="U80" s="296">
        <v>1710.92</v>
      </c>
      <c r="V80" s="296">
        <v>1670.54</v>
      </c>
      <c r="W80" s="296">
        <v>1597.56</v>
      </c>
      <c r="X80" s="296">
        <v>1535.48</v>
      </c>
      <c r="Y80" s="296">
        <v>1305.1600000000001</v>
      </c>
      <c r="Z80" s="296">
        <v>1182.26</v>
      </c>
      <c r="AA80" s="296">
        <v>1006.86</v>
      </c>
      <c r="AB80" s="296">
        <v>822.95</v>
      </c>
      <c r="AC80" s="296">
        <v>704.61</v>
      </c>
      <c r="AD80" s="296">
        <v>601.79999999999995</v>
      </c>
      <c r="AE80" s="296">
        <v>494.61</v>
      </c>
      <c r="AF80" s="296">
        <v>269.74</v>
      </c>
      <c r="AG80" s="296">
        <v>177.94</v>
      </c>
      <c r="AH80" s="296">
        <v>88.18</v>
      </c>
      <c r="AI80" s="296">
        <v>13.05</v>
      </c>
      <c r="AJ80" s="296">
        <v>8.69</v>
      </c>
      <c r="AK80" s="296">
        <v>1</v>
      </c>
      <c r="AL80" s="296">
        <v>0</v>
      </c>
      <c r="AM80" s="296">
        <v>0</v>
      </c>
      <c r="AN80" s="296">
        <v>0</v>
      </c>
      <c r="AO80" s="296">
        <v>0</v>
      </c>
      <c r="AP80" s="296">
        <v>0</v>
      </c>
      <c r="AQ80" s="296">
        <v>0</v>
      </c>
      <c r="AR80" s="296">
        <v>0</v>
      </c>
      <c r="AS80" s="296">
        <v>0</v>
      </c>
    </row>
    <row r="81" spans="3:45">
      <c r="C81" s="402" t="str">
        <f t="shared" si="0"/>
        <v>DE5GNR_GEO_HEAT_EO</v>
      </c>
      <c r="D81" s="296" t="s">
        <v>2153</v>
      </c>
      <c r="E81" s="296" t="s">
        <v>2149</v>
      </c>
      <c r="F81" s="296" t="s">
        <v>1596</v>
      </c>
      <c r="G81" s="296">
        <v>0.22</v>
      </c>
      <c r="H81" s="296">
        <v>0.22</v>
      </c>
      <c r="I81" s="296">
        <v>0.22</v>
      </c>
      <c r="J81" s="296">
        <v>0.22</v>
      </c>
      <c r="K81" s="296">
        <v>0.22</v>
      </c>
      <c r="L81" s="296">
        <v>0.22</v>
      </c>
      <c r="M81" s="296">
        <v>0.22</v>
      </c>
      <c r="N81" s="296">
        <v>0.22</v>
      </c>
      <c r="O81" s="296">
        <v>0.22</v>
      </c>
      <c r="P81" s="296">
        <v>0.22</v>
      </c>
      <c r="Q81" s="296">
        <v>0.22</v>
      </c>
      <c r="R81" s="296">
        <v>0.22</v>
      </c>
      <c r="S81" s="296">
        <v>0.22</v>
      </c>
      <c r="T81" s="296">
        <v>0.22</v>
      </c>
      <c r="U81" s="296">
        <v>0.22</v>
      </c>
      <c r="V81" s="296">
        <v>0.22</v>
      </c>
      <c r="W81" s="296">
        <v>0.22</v>
      </c>
      <c r="X81" s="296">
        <v>0.22</v>
      </c>
      <c r="Y81" s="296">
        <v>0</v>
      </c>
      <c r="Z81" s="296">
        <v>0</v>
      </c>
      <c r="AA81" s="296">
        <v>0</v>
      </c>
      <c r="AB81" s="296">
        <v>0</v>
      </c>
      <c r="AC81" s="296">
        <v>0</v>
      </c>
      <c r="AD81" s="296">
        <v>0</v>
      </c>
      <c r="AE81" s="296">
        <v>0</v>
      </c>
      <c r="AF81" s="296">
        <v>0</v>
      </c>
      <c r="AG81" s="296">
        <v>0</v>
      </c>
      <c r="AH81" s="296">
        <v>0</v>
      </c>
      <c r="AI81" s="296">
        <v>0</v>
      </c>
      <c r="AJ81" s="296">
        <v>0</v>
      </c>
      <c r="AK81" s="296">
        <v>0</v>
      </c>
      <c r="AL81" s="296">
        <v>0</v>
      </c>
      <c r="AM81" s="296">
        <v>0</v>
      </c>
      <c r="AN81" s="296">
        <v>0</v>
      </c>
      <c r="AO81" s="296">
        <v>0</v>
      </c>
      <c r="AP81" s="296">
        <v>0</v>
      </c>
      <c r="AQ81" s="296">
        <v>0</v>
      </c>
      <c r="AR81" s="296">
        <v>0</v>
      </c>
      <c r="AS81" s="296">
        <v>0</v>
      </c>
    </row>
    <row r="82" spans="3:45">
      <c r="C82" s="402" t="str">
        <f t="shared" si="0"/>
        <v>DE5GNR_GT_FUELOIL_CND_E-30</v>
      </c>
      <c r="D82" s="296" t="s">
        <v>2153</v>
      </c>
      <c r="E82" s="296" t="s">
        <v>2149</v>
      </c>
      <c r="F82" s="296" t="s">
        <v>1587</v>
      </c>
      <c r="G82" s="296">
        <v>51</v>
      </c>
      <c r="H82" s="296">
        <v>51</v>
      </c>
      <c r="I82" s="296">
        <v>51</v>
      </c>
      <c r="J82" s="296">
        <v>51</v>
      </c>
      <c r="K82" s="296">
        <v>51</v>
      </c>
      <c r="L82" s="296">
        <v>51</v>
      </c>
      <c r="M82" s="296">
        <v>51</v>
      </c>
      <c r="N82" s="296">
        <v>51</v>
      </c>
      <c r="O82" s="296">
        <v>51</v>
      </c>
      <c r="P82" s="296">
        <v>51</v>
      </c>
      <c r="Q82" s="296">
        <v>51</v>
      </c>
      <c r="R82" s="296">
        <v>51</v>
      </c>
      <c r="S82" s="296">
        <v>51</v>
      </c>
      <c r="T82" s="296">
        <v>51</v>
      </c>
      <c r="U82" s="296">
        <v>51</v>
      </c>
      <c r="V82" s="296">
        <v>51</v>
      </c>
      <c r="W82" s="296">
        <v>0</v>
      </c>
      <c r="X82" s="296">
        <v>0</v>
      </c>
      <c r="Y82" s="296">
        <v>0</v>
      </c>
      <c r="Z82" s="296">
        <v>0</v>
      </c>
      <c r="AA82" s="296">
        <v>0</v>
      </c>
      <c r="AB82" s="296">
        <v>0</v>
      </c>
      <c r="AC82" s="296">
        <v>0</v>
      </c>
      <c r="AD82" s="296">
        <v>0</v>
      </c>
      <c r="AE82" s="296">
        <v>0</v>
      </c>
      <c r="AF82" s="296">
        <v>0</v>
      </c>
      <c r="AG82" s="296">
        <v>0</v>
      </c>
      <c r="AH82" s="296">
        <v>0</v>
      </c>
      <c r="AI82" s="296">
        <v>0</v>
      </c>
      <c r="AJ82" s="296">
        <v>0</v>
      </c>
      <c r="AK82" s="296">
        <v>0</v>
      </c>
      <c r="AL82" s="296">
        <v>0</v>
      </c>
      <c r="AM82" s="296">
        <v>0</v>
      </c>
      <c r="AN82" s="296">
        <v>0</v>
      </c>
      <c r="AO82" s="296">
        <v>0</v>
      </c>
      <c r="AP82" s="296">
        <v>0</v>
      </c>
      <c r="AQ82" s="296">
        <v>0</v>
      </c>
      <c r="AR82" s="296">
        <v>0</v>
      </c>
      <c r="AS82" s="296">
        <v>0</v>
      </c>
    </row>
    <row r="83" spans="3:45">
      <c r="C83" s="402" t="str">
        <f t="shared" si="0"/>
        <v>DE5GNR_GT_FUELOIL_CND_E-36</v>
      </c>
      <c r="D83" s="296" t="s">
        <v>2153</v>
      </c>
      <c r="E83" s="296" t="s">
        <v>2149</v>
      </c>
      <c r="F83" s="343" t="s">
        <v>1583</v>
      </c>
      <c r="G83" s="343">
        <v>120</v>
      </c>
      <c r="H83" s="343">
        <v>120</v>
      </c>
      <c r="I83" s="343">
        <v>120</v>
      </c>
      <c r="J83" s="343">
        <v>120</v>
      </c>
      <c r="K83" s="343">
        <v>120</v>
      </c>
      <c r="L83" s="343">
        <v>120</v>
      </c>
      <c r="M83" s="343">
        <v>120</v>
      </c>
      <c r="N83" s="343">
        <v>120</v>
      </c>
      <c r="O83" s="343">
        <v>0</v>
      </c>
      <c r="P83" s="343">
        <v>0</v>
      </c>
      <c r="Q83" s="343">
        <v>0</v>
      </c>
      <c r="R83" s="343">
        <v>0</v>
      </c>
      <c r="S83" s="343">
        <v>0</v>
      </c>
      <c r="T83" s="343">
        <v>0</v>
      </c>
      <c r="U83" s="343">
        <v>0</v>
      </c>
      <c r="V83" s="343">
        <v>0</v>
      </c>
      <c r="W83" s="343">
        <v>0</v>
      </c>
      <c r="X83" s="343">
        <v>0</v>
      </c>
      <c r="Y83" s="343">
        <v>0</v>
      </c>
      <c r="Z83" s="343">
        <v>0</v>
      </c>
      <c r="AA83" s="343">
        <v>0</v>
      </c>
      <c r="AB83" s="343">
        <v>0</v>
      </c>
      <c r="AC83" s="343">
        <v>0</v>
      </c>
      <c r="AD83" s="343">
        <v>0</v>
      </c>
      <c r="AE83" s="343">
        <v>0</v>
      </c>
      <c r="AF83" s="343">
        <v>0</v>
      </c>
      <c r="AG83" s="343">
        <v>0</v>
      </c>
      <c r="AH83" s="343">
        <v>0</v>
      </c>
      <c r="AI83" s="343">
        <v>0</v>
      </c>
      <c r="AJ83" s="343">
        <v>0</v>
      </c>
      <c r="AK83" s="343">
        <v>0</v>
      </c>
      <c r="AL83" s="343">
        <v>0</v>
      </c>
      <c r="AM83" s="343">
        <v>0</v>
      </c>
      <c r="AN83" s="343">
        <v>0</v>
      </c>
      <c r="AO83" s="343">
        <v>0</v>
      </c>
      <c r="AP83" s="343">
        <v>0</v>
      </c>
      <c r="AQ83" s="343">
        <v>0</v>
      </c>
      <c r="AR83" s="343">
        <v>0</v>
      </c>
      <c r="AS83" s="343">
        <v>0</v>
      </c>
    </row>
    <row r="84" spans="3:45">
      <c r="C84" s="402" t="str">
        <f t="shared" si="0"/>
        <v>DE5GNR_GT_NGAS_BP_E-38</v>
      </c>
      <c r="D84" s="296" t="s">
        <v>2153</v>
      </c>
      <c r="E84" s="296" t="s">
        <v>2149</v>
      </c>
      <c r="F84" s="296" t="s">
        <v>1560</v>
      </c>
      <c r="G84" s="296">
        <v>158.69999999999999</v>
      </c>
      <c r="H84" s="296">
        <v>158.69999999999999</v>
      </c>
      <c r="I84" s="296">
        <v>158.69999999999999</v>
      </c>
      <c r="J84" s="296">
        <v>158.69999999999999</v>
      </c>
      <c r="K84" s="296">
        <v>158.69999999999999</v>
      </c>
      <c r="L84" s="296">
        <v>158.69999999999999</v>
      </c>
      <c r="M84" s="296">
        <v>158.69999999999999</v>
      </c>
      <c r="N84" s="296">
        <v>158.69999999999999</v>
      </c>
      <c r="O84" s="296">
        <v>158.69999999999999</v>
      </c>
      <c r="P84" s="296">
        <v>158.69999999999999</v>
      </c>
      <c r="Q84" s="296">
        <v>144</v>
      </c>
      <c r="R84" s="296">
        <v>144</v>
      </c>
      <c r="S84" s="296">
        <v>144</v>
      </c>
      <c r="T84" s="296">
        <v>144</v>
      </c>
      <c r="U84" s="296">
        <v>144</v>
      </c>
      <c r="V84" s="296">
        <v>144</v>
      </c>
      <c r="W84" s="296">
        <v>144</v>
      </c>
      <c r="X84" s="296">
        <v>0</v>
      </c>
      <c r="Y84" s="296">
        <v>0</v>
      </c>
      <c r="Z84" s="296">
        <v>0</v>
      </c>
      <c r="AA84" s="296">
        <v>0</v>
      </c>
      <c r="AB84" s="296">
        <v>0</v>
      </c>
      <c r="AC84" s="296">
        <v>0</v>
      </c>
      <c r="AD84" s="296">
        <v>0</v>
      </c>
      <c r="AE84" s="296">
        <v>0</v>
      </c>
      <c r="AF84" s="296">
        <v>0</v>
      </c>
      <c r="AG84" s="296">
        <v>0</v>
      </c>
      <c r="AH84" s="296">
        <v>0</v>
      </c>
      <c r="AI84" s="296">
        <v>0</v>
      </c>
      <c r="AJ84" s="296">
        <v>0</v>
      </c>
      <c r="AK84" s="296">
        <v>0</v>
      </c>
      <c r="AL84" s="296">
        <v>0</v>
      </c>
      <c r="AM84" s="296">
        <v>0</v>
      </c>
      <c r="AN84" s="296">
        <v>0</v>
      </c>
      <c r="AO84" s="296">
        <v>0</v>
      </c>
      <c r="AP84" s="296">
        <v>0</v>
      </c>
      <c r="AQ84" s="296">
        <v>0</v>
      </c>
      <c r="AR84" s="296">
        <v>0</v>
      </c>
      <c r="AS84" s="296">
        <v>0</v>
      </c>
    </row>
    <row r="85" spans="3:45">
      <c r="C85" s="402" t="str">
        <f t="shared" si="0"/>
        <v>DE5GNR_GT_NGAS_CND_E-35</v>
      </c>
      <c r="D85" s="296" t="s">
        <v>2153</v>
      </c>
      <c r="E85" s="296" t="s">
        <v>2149</v>
      </c>
      <c r="F85" s="296" t="s">
        <v>1543</v>
      </c>
      <c r="G85" s="296">
        <v>446</v>
      </c>
      <c r="H85" s="296">
        <v>446</v>
      </c>
      <c r="I85" s="296">
        <v>446</v>
      </c>
      <c r="J85" s="296">
        <v>446</v>
      </c>
      <c r="K85" s="296">
        <v>446</v>
      </c>
      <c r="L85" s="296">
        <v>446</v>
      </c>
      <c r="M85" s="296">
        <v>446</v>
      </c>
      <c r="N85" s="296">
        <v>446</v>
      </c>
      <c r="O85" s="296">
        <v>446</v>
      </c>
      <c r="P85" s="296">
        <v>446</v>
      </c>
      <c r="Q85" s="296">
        <v>446</v>
      </c>
      <c r="R85" s="296">
        <v>446</v>
      </c>
      <c r="S85" s="296">
        <v>446</v>
      </c>
      <c r="T85" s="296">
        <v>446</v>
      </c>
      <c r="U85" s="296">
        <v>446</v>
      </c>
      <c r="V85" s="296">
        <v>446</v>
      </c>
      <c r="W85" s="296">
        <v>446</v>
      </c>
      <c r="X85" s="296">
        <v>446</v>
      </c>
      <c r="Y85" s="296">
        <v>0</v>
      </c>
      <c r="Z85" s="296">
        <v>0</v>
      </c>
      <c r="AA85" s="296">
        <v>0</v>
      </c>
      <c r="AB85" s="296">
        <v>0</v>
      </c>
      <c r="AC85" s="296">
        <v>0</v>
      </c>
      <c r="AD85" s="296">
        <v>0</v>
      </c>
      <c r="AE85" s="296">
        <v>0</v>
      </c>
      <c r="AF85" s="296">
        <v>0</v>
      </c>
      <c r="AG85" s="296">
        <v>0</v>
      </c>
      <c r="AH85" s="296">
        <v>0</v>
      </c>
      <c r="AI85" s="296">
        <v>0</v>
      </c>
      <c r="AJ85" s="296">
        <v>0</v>
      </c>
      <c r="AK85" s="296">
        <v>0</v>
      </c>
      <c r="AL85" s="296">
        <v>0</v>
      </c>
      <c r="AM85" s="296">
        <v>0</v>
      </c>
      <c r="AN85" s="296">
        <v>0</v>
      </c>
      <c r="AO85" s="296">
        <v>0</v>
      </c>
      <c r="AP85" s="296">
        <v>0</v>
      </c>
      <c r="AQ85" s="296">
        <v>0</v>
      </c>
      <c r="AR85" s="296">
        <v>0</v>
      </c>
      <c r="AS85" s="296">
        <v>0</v>
      </c>
    </row>
    <row r="86" spans="3:45">
      <c r="C86" s="402" t="str">
        <f t="shared" si="0"/>
        <v>DE5GNR_PV_SUN</v>
      </c>
      <c r="D86" s="296" t="s">
        <v>2153</v>
      </c>
      <c r="E86" s="296" t="s">
        <v>2149</v>
      </c>
      <c r="F86" s="296" t="s">
        <v>1406</v>
      </c>
      <c r="G86" s="296">
        <v>7252.63</v>
      </c>
      <c r="H86" s="296">
        <v>8126.07</v>
      </c>
      <c r="I86" s="296">
        <v>8639.1</v>
      </c>
      <c r="J86" s="296">
        <v>9186.14</v>
      </c>
      <c r="K86" s="296">
        <v>9830.5300000000007</v>
      </c>
      <c r="L86" s="296">
        <v>10371.299999999999</v>
      </c>
      <c r="M86" s="296">
        <v>10374.06</v>
      </c>
      <c r="N86" s="296">
        <v>10374.06</v>
      </c>
      <c r="O86" s="296">
        <v>10374.06</v>
      </c>
      <c r="P86" s="296">
        <v>10374.049999999999</v>
      </c>
      <c r="Q86" s="296">
        <v>10374.01</v>
      </c>
      <c r="R86" s="296">
        <v>10373.41</v>
      </c>
      <c r="S86" s="296">
        <v>10372.81</v>
      </c>
      <c r="T86" s="296">
        <v>10371.91</v>
      </c>
      <c r="U86" s="296">
        <v>10371.620000000001</v>
      </c>
      <c r="V86" s="296">
        <v>10371.39</v>
      </c>
      <c r="W86" s="296">
        <v>10371.030000000001</v>
      </c>
      <c r="X86" s="296">
        <v>10370.67</v>
      </c>
      <c r="Y86" s="296">
        <v>10369.82</v>
      </c>
      <c r="Z86" s="296">
        <v>10367.9</v>
      </c>
      <c r="AA86" s="296">
        <v>10360.02</v>
      </c>
      <c r="AB86" s="296">
        <v>10355.27</v>
      </c>
      <c r="AC86" s="296">
        <v>10351.83</v>
      </c>
      <c r="AD86" s="296">
        <v>10317.700000000001</v>
      </c>
      <c r="AE86" s="296">
        <v>10263.15</v>
      </c>
      <c r="AF86" s="296">
        <v>10209.41</v>
      </c>
      <c r="AG86" s="296">
        <v>10092.76</v>
      </c>
      <c r="AH86" s="296">
        <v>9856.15</v>
      </c>
      <c r="AI86" s="296">
        <v>9287.1</v>
      </c>
      <c r="AJ86" s="296">
        <v>8043.47</v>
      </c>
      <c r="AK86" s="296">
        <v>5681.29</v>
      </c>
      <c r="AL86" s="296">
        <v>3121.44</v>
      </c>
      <c r="AM86" s="296">
        <v>2248</v>
      </c>
      <c r="AN86" s="296">
        <v>1734.96</v>
      </c>
      <c r="AO86" s="296">
        <v>1187.92</v>
      </c>
      <c r="AP86" s="296">
        <v>543.54</v>
      </c>
      <c r="AQ86" s="296">
        <v>2.77</v>
      </c>
      <c r="AR86" s="296">
        <v>0</v>
      </c>
      <c r="AS86" s="296">
        <v>0</v>
      </c>
    </row>
    <row r="87" spans="3:45">
      <c r="C87" s="402" t="str">
        <f t="shared" si="0"/>
        <v>DE5GNR_ROR_WTR</v>
      </c>
      <c r="D87" s="296" t="s">
        <v>2153</v>
      </c>
      <c r="E87" s="296" t="s">
        <v>2149</v>
      </c>
      <c r="F87" s="296" t="s">
        <v>1366</v>
      </c>
      <c r="G87" s="296">
        <v>550.07000000000005</v>
      </c>
      <c r="H87" s="296">
        <v>550.07000000000005</v>
      </c>
      <c r="I87" s="296">
        <v>550.07000000000005</v>
      </c>
      <c r="J87" s="296">
        <v>550.07000000000005</v>
      </c>
      <c r="K87" s="296">
        <v>550.07000000000005</v>
      </c>
      <c r="L87" s="296">
        <v>550.07000000000005</v>
      </c>
      <c r="M87" s="296">
        <v>550.07000000000005</v>
      </c>
      <c r="N87" s="296">
        <v>550.07000000000005</v>
      </c>
      <c r="O87" s="296">
        <v>550.07000000000005</v>
      </c>
      <c r="P87" s="296">
        <v>550.07000000000005</v>
      </c>
      <c r="Q87" s="296">
        <v>550.07000000000005</v>
      </c>
      <c r="R87" s="296">
        <v>550.07000000000005</v>
      </c>
      <c r="S87" s="296">
        <v>550.07000000000005</v>
      </c>
      <c r="T87" s="296">
        <v>550.07000000000005</v>
      </c>
      <c r="U87" s="296">
        <v>550.07000000000005</v>
      </c>
      <c r="V87" s="296">
        <v>550.07000000000005</v>
      </c>
      <c r="W87" s="296">
        <v>550.07000000000005</v>
      </c>
      <c r="X87" s="296">
        <v>550.07000000000005</v>
      </c>
      <c r="Y87" s="296">
        <v>550.07000000000005</v>
      </c>
      <c r="Z87" s="296">
        <v>550.07000000000005</v>
      </c>
      <c r="AA87" s="296">
        <v>550.07000000000005</v>
      </c>
      <c r="AB87" s="296">
        <v>550.07000000000005</v>
      </c>
      <c r="AC87" s="296">
        <v>550.07000000000005</v>
      </c>
      <c r="AD87" s="296">
        <v>550.07000000000005</v>
      </c>
      <c r="AE87" s="296">
        <v>550.07000000000005</v>
      </c>
      <c r="AF87" s="296">
        <v>550.07000000000005</v>
      </c>
      <c r="AG87" s="296">
        <v>550.07000000000005</v>
      </c>
      <c r="AH87" s="296">
        <v>550.07000000000005</v>
      </c>
      <c r="AI87" s="296">
        <v>550.07000000000005</v>
      </c>
      <c r="AJ87" s="296">
        <v>550.07000000000005</v>
      </c>
      <c r="AK87" s="296">
        <v>550.07000000000005</v>
      </c>
      <c r="AL87" s="296">
        <v>550.07000000000005</v>
      </c>
      <c r="AM87" s="296">
        <v>550.07000000000005</v>
      </c>
      <c r="AN87" s="296">
        <v>550.07000000000005</v>
      </c>
      <c r="AO87" s="296">
        <v>550.07000000000005</v>
      </c>
      <c r="AP87" s="296">
        <v>550.07000000000005</v>
      </c>
      <c r="AQ87" s="296">
        <v>550.07000000000005</v>
      </c>
      <c r="AR87" s="296">
        <v>550.07000000000005</v>
      </c>
      <c r="AS87" s="296">
        <v>550.07000000000005</v>
      </c>
    </row>
    <row r="88" spans="3:45">
      <c r="C88" s="402" t="str">
        <f t="shared" si="0"/>
        <v>DE5GNR_ST_BGAS_BP_E-38</v>
      </c>
      <c r="D88" s="296" t="s">
        <v>2153</v>
      </c>
      <c r="E88" s="296" t="s">
        <v>2149</v>
      </c>
      <c r="F88" s="296" t="s">
        <v>1344</v>
      </c>
      <c r="G88" s="296">
        <v>128.4</v>
      </c>
      <c r="H88" s="296">
        <v>128.4</v>
      </c>
      <c r="I88" s="296">
        <v>128.4</v>
      </c>
      <c r="J88" s="296">
        <v>128.4</v>
      </c>
      <c r="K88" s="296">
        <v>128.4</v>
      </c>
      <c r="L88" s="296">
        <v>128.4</v>
      </c>
      <c r="M88" s="296">
        <v>128.4</v>
      </c>
      <c r="N88" s="296">
        <v>115.1</v>
      </c>
      <c r="O88" s="296">
        <v>115.1</v>
      </c>
      <c r="P88" s="296">
        <v>115.1</v>
      </c>
      <c r="Q88" s="296">
        <v>115.1</v>
      </c>
      <c r="R88" s="296">
        <v>115.1</v>
      </c>
      <c r="S88" s="296">
        <v>115.1</v>
      </c>
      <c r="T88" s="296">
        <v>115.1</v>
      </c>
      <c r="U88" s="296">
        <v>115.1</v>
      </c>
      <c r="V88" s="296">
        <v>96.8</v>
      </c>
      <c r="W88" s="296">
        <v>62.2</v>
      </c>
      <c r="X88" s="296">
        <v>52.4</v>
      </c>
      <c r="Y88" s="296">
        <v>52.4</v>
      </c>
      <c r="Z88" s="296">
        <v>35.9</v>
      </c>
      <c r="AA88" s="296">
        <v>18.100000000000001</v>
      </c>
      <c r="AB88" s="296">
        <v>18.100000000000001</v>
      </c>
      <c r="AC88" s="296">
        <v>18.100000000000001</v>
      </c>
      <c r="AD88" s="296">
        <v>0</v>
      </c>
      <c r="AE88" s="296">
        <v>0</v>
      </c>
      <c r="AF88" s="296">
        <v>0</v>
      </c>
      <c r="AG88" s="296">
        <v>0</v>
      </c>
      <c r="AH88" s="296">
        <v>0</v>
      </c>
      <c r="AI88" s="296">
        <v>0</v>
      </c>
      <c r="AJ88" s="296">
        <v>0</v>
      </c>
      <c r="AK88" s="296">
        <v>0</v>
      </c>
      <c r="AL88" s="296">
        <v>0</v>
      </c>
      <c r="AM88" s="296">
        <v>0</v>
      </c>
      <c r="AN88" s="296">
        <v>0</v>
      </c>
      <c r="AO88" s="296">
        <v>0</v>
      </c>
      <c r="AP88" s="296">
        <v>0</v>
      </c>
      <c r="AQ88" s="296">
        <v>0</v>
      </c>
      <c r="AR88" s="296">
        <v>0</v>
      </c>
      <c r="AS88" s="296">
        <v>0</v>
      </c>
    </row>
    <row r="89" spans="3:45">
      <c r="C89" s="402" t="str">
        <f t="shared" si="0"/>
        <v>DE5GNR_ST_BGAS_CND_E-38</v>
      </c>
      <c r="D89" s="296" t="s">
        <v>2153</v>
      </c>
      <c r="E89" s="296" t="s">
        <v>2149</v>
      </c>
      <c r="F89" s="296" t="s">
        <v>1341</v>
      </c>
      <c r="G89" s="296">
        <v>55.2</v>
      </c>
      <c r="H89" s="296">
        <v>55.2</v>
      </c>
      <c r="I89" s="296">
        <v>55.2</v>
      </c>
      <c r="J89" s="296">
        <v>55.2</v>
      </c>
      <c r="K89" s="296">
        <v>55.2</v>
      </c>
      <c r="L89" s="296">
        <v>55.2</v>
      </c>
      <c r="M89" s="296">
        <v>55.2</v>
      </c>
      <c r="N89" s="296">
        <v>55.2</v>
      </c>
      <c r="O89" s="296">
        <v>55.2</v>
      </c>
      <c r="P89" s="296">
        <v>55.2</v>
      </c>
      <c r="Q89" s="296">
        <v>55.2</v>
      </c>
      <c r="R89" s="296">
        <v>55.2</v>
      </c>
      <c r="S89" s="296">
        <v>55.2</v>
      </c>
      <c r="T89" s="296">
        <v>55.2</v>
      </c>
      <c r="U89" s="296">
        <v>55.2</v>
      </c>
      <c r="V89" s="296">
        <v>55.2</v>
      </c>
      <c r="W89" s="296">
        <v>55.2</v>
      </c>
      <c r="X89" s="296">
        <v>18.100000000000001</v>
      </c>
      <c r="Y89" s="296">
        <v>18.100000000000001</v>
      </c>
      <c r="Z89" s="296">
        <v>18.100000000000001</v>
      </c>
      <c r="AA89" s="296">
        <v>0</v>
      </c>
      <c r="AB89" s="296">
        <v>0</v>
      </c>
      <c r="AC89" s="296">
        <v>0</v>
      </c>
      <c r="AD89" s="296">
        <v>0</v>
      </c>
      <c r="AE89" s="296">
        <v>0</v>
      </c>
      <c r="AF89" s="296">
        <v>0</v>
      </c>
      <c r="AG89" s="296">
        <v>0</v>
      </c>
      <c r="AH89" s="296">
        <v>0</v>
      </c>
      <c r="AI89" s="296">
        <v>0</v>
      </c>
      <c r="AJ89" s="296">
        <v>0</v>
      </c>
      <c r="AK89" s="296">
        <v>0</v>
      </c>
      <c r="AL89" s="296">
        <v>0</v>
      </c>
      <c r="AM89" s="296">
        <v>0</v>
      </c>
      <c r="AN89" s="296">
        <v>0</v>
      </c>
      <c r="AO89" s="296">
        <v>0</v>
      </c>
      <c r="AP89" s="296">
        <v>0</v>
      </c>
      <c r="AQ89" s="296">
        <v>0</v>
      </c>
      <c r="AR89" s="296">
        <v>0</v>
      </c>
      <c r="AS89" s="296">
        <v>0</v>
      </c>
    </row>
    <row r="90" spans="3:45">
      <c r="C90" s="402" t="str">
        <f t="shared" si="0"/>
        <v>DE5GNR_ST_BGAS_EXT_E-38</v>
      </c>
      <c r="D90" s="296" t="s">
        <v>2153</v>
      </c>
      <c r="E90" s="296" t="s">
        <v>2149</v>
      </c>
      <c r="F90" s="296" t="s">
        <v>1338</v>
      </c>
      <c r="G90" s="296">
        <v>138.9</v>
      </c>
      <c r="H90" s="296">
        <v>138.9</v>
      </c>
      <c r="I90" s="296">
        <v>138.9</v>
      </c>
      <c r="J90" s="296">
        <v>138.9</v>
      </c>
      <c r="K90" s="296">
        <v>138.9</v>
      </c>
      <c r="L90" s="296">
        <v>138.9</v>
      </c>
      <c r="M90" s="296">
        <v>138.9</v>
      </c>
      <c r="N90" s="296">
        <v>138.9</v>
      </c>
      <c r="O90" s="296">
        <v>138.9</v>
      </c>
      <c r="P90" s="296">
        <v>138.9</v>
      </c>
      <c r="Q90" s="296">
        <v>138.9</v>
      </c>
      <c r="R90" s="296">
        <v>138.9</v>
      </c>
      <c r="S90" s="296">
        <v>138.9</v>
      </c>
      <c r="T90" s="296">
        <v>138.9</v>
      </c>
      <c r="U90" s="296">
        <v>138.9</v>
      </c>
      <c r="V90" s="296">
        <v>138.9</v>
      </c>
      <c r="W90" s="296">
        <v>138.9</v>
      </c>
      <c r="X90" s="296">
        <v>138.9</v>
      </c>
      <c r="Y90" s="296">
        <v>0</v>
      </c>
      <c r="Z90" s="296">
        <v>0</v>
      </c>
      <c r="AA90" s="296">
        <v>0</v>
      </c>
      <c r="AB90" s="296">
        <v>0</v>
      </c>
      <c r="AC90" s="296">
        <v>0</v>
      </c>
      <c r="AD90" s="296">
        <v>0</v>
      </c>
      <c r="AE90" s="296">
        <v>0</v>
      </c>
      <c r="AF90" s="296">
        <v>0</v>
      </c>
      <c r="AG90" s="296">
        <v>0</v>
      </c>
      <c r="AH90" s="296">
        <v>0</v>
      </c>
      <c r="AI90" s="296">
        <v>0</v>
      </c>
      <c r="AJ90" s="296">
        <v>0</v>
      </c>
      <c r="AK90" s="296">
        <v>0</v>
      </c>
      <c r="AL90" s="296">
        <v>0</v>
      </c>
      <c r="AM90" s="296">
        <v>0</v>
      </c>
      <c r="AN90" s="296">
        <v>0</v>
      </c>
      <c r="AO90" s="296">
        <v>0</v>
      </c>
      <c r="AP90" s="296">
        <v>0</v>
      </c>
      <c r="AQ90" s="296">
        <v>0</v>
      </c>
      <c r="AR90" s="296">
        <v>0</v>
      </c>
      <c r="AS90" s="296">
        <v>0</v>
      </c>
    </row>
    <row r="91" spans="3:45">
      <c r="C91" s="402" t="str">
        <f t="shared" si="0"/>
        <v>DE5GNR_ST_COAL_BP_E-40</v>
      </c>
      <c r="D91" s="296" t="s">
        <v>2153</v>
      </c>
      <c r="E91" s="296" t="s">
        <v>2149</v>
      </c>
      <c r="F91" s="296" t="s">
        <v>1323</v>
      </c>
      <c r="G91" s="296">
        <v>89</v>
      </c>
      <c r="H91" s="296">
        <v>89</v>
      </c>
      <c r="I91" s="296">
        <v>89</v>
      </c>
      <c r="J91" s="296">
        <v>89</v>
      </c>
      <c r="K91" s="296">
        <v>89</v>
      </c>
      <c r="L91" s="296">
        <v>89</v>
      </c>
      <c r="M91" s="296">
        <v>89</v>
      </c>
      <c r="N91" s="296">
        <v>89</v>
      </c>
      <c r="O91" s="296">
        <v>89</v>
      </c>
      <c r="P91" s="296">
        <v>89</v>
      </c>
      <c r="Q91" s="296">
        <v>89</v>
      </c>
      <c r="R91" s="296">
        <v>89</v>
      </c>
      <c r="S91" s="296">
        <v>89</v>
      </c>
      <c r="T91" s="296">
        <v>89</v>
      </c>
      <c r="U91" s="296">
        <v>89</v>
      </c>
      <c r="V91" s="296">
        <v>89</v>
      </c>
      <c r="W91" s="296">
        <v>89</v>
      </c>
      <c r="X91" s="296">
        <v>89</v>
      </c>
      <c r="Y91" s="296">
        <v>89</v>
      </c>
      <c r="Z91" s="296">
        <v>0</v>
      </c>
      <c r="AA91" s="296">
        <v>0</v>
      </c>
      <c r="AB91" s="296">
        <v>0</v>
      </c>
      <c r="AC91" s="296">
        <v>0</v>
      </c>
      <c r="AD91" s="296">
        <v>0</v>
      </c>
      <c r="AE91" s="296">
        <v>0</v>
      </c>
      <c r="AF91" s="296">
        <v>0</v>
      </c>
      <c r="AG91" s="296">
        <v>0</v>
      </c>
      <c r="AH91" s="296">
        <v>0</v>
      </c>
      <c r="AI91" s="296">
        <v>0</v>
      </c>
      <c r="AJ91" s="296">
        <v>0</v>
      </c>
      <c r="AK91" s="296">
        <v>0</v>
      </c>
      <c r="AL91" s="296">
        <v>0</v>
      </c>
      <c r="AM91" s="296">
        <v>0</v>
      </c>
      <c r="AN91" s="296">
        <v>0</v>
      </c>
      <c r="AO91" s="296">
        <v>0</v>
      </c>
      <c r="AP91" s="296">
        <v>0</v>
      </c>
      <c r="AQ91" s="296">
        <v>0</v>
      </c>
      <c r="AR91" s="296">
        <v>0</v>
      </c>
      <c r="AS91" s="296">
        <v>0</v>
      </c>
    </row>
    <row r="92" spans="3:45">
      <c r="C92" s="402" t="str">
        <f t="shared" si="0"/>
        <v>DE5GNR_ST_COAL_EXT_E-35</v>
      </c>
      <c r="D92" s="296" t="s">
        <v>2153</v>
      </c>
      <c r="E92" s="296" t="s">
        <v>2149</v>
      </c>
      <c r="F92" s="296" t="s">
        <v>1306</v>
      </c>
      <c r="G92" s="296">
        <v>124</v>
      </c>
      <c r="H92" s="296">
        <v>124</v>
      </c>
      <c r="I92" s="296">
        <v>124</v>
      </c>
      <c r="J92" s="296">
        <v>124</v>
      </c>
      <c r="K92" s="296">
        <v>124</v>
      </c>
      <c r="L92" s="296">
        <v>124</v>
      </c>
      <c r="M92" s="296">
        <v>124</v>
      </c>
      <c r="N92" s="296">
        <v>124</v>
      </c>
      <c r="O92" s="296">
        <v>124</v>
      </c>
      <c r="P92" s="296">
        <v>124</v>
      </c>
      <c r="Q92" s="296">
        <v>124</v>
      </c>
      <c r="R92" s="296">
        <v>124</v>
      </c>
      <c r="S92" s="296">
        <v>124</v>
      </c>
      <c r="T92" s="296">
        <v>124</v>
      </c>
      <c r="U92" s="296">
        <v>124</v>
      </c>
      <c r="V92" s="296">
        <v>124</v>
      </c>
      <c r="W92" s="296">
        <v>124</v>
      </c>
      <c r="X92" s="296">
        <v>124</v>
      </c>
      <c r="Y92" s="296">
        <v>0</v>
      </c>
      <c r="Z92" s="296">
        <v>0</v>
      </c>
      <c r="AA92" s="296">
        <v>0</v>
      </c>
      <c r="AB92" s="296">
        <v>0</v>
      </c>
      <c r="AC92" s="296">
        <v>0</v>
      </c>
      <c r="AD92" s="296">
        <v>0</v>
      </c>
      <c r="AE92" s="296">
        <v>0</v>
      </c>
      <c r="AF92" s="296">
        <v>0</v>
      </c>
      <c r="AG92" s="296">
        <v>0</v>
      </c>
      <c r="AH92" s="296">
        <v>0</v>
      </c>
      <c r="AI92" s="296">
        <v>0</v>
      </c>
      <c r="AJ92" s="296">
        <v>0</v>
      </c>
      <c r="AK92" s="296">
        <v>0</v>
      </c>
      <c r="AL92" s="296">
        <v>0</v>
      </c>
      <c r="AM92" s="296">
        <v>0</v>
      </c>
      <c r="AN92" s="296">
        <v>0</v>
      </c>
      <c r="AO92" s="296">
        <v>0</v>
      </c>
      <c r="AP92" s="296">
        <v>0</v>
      </c>
      <c r="AQ92" s="296">
        <v>0</v>
      </c>
      <c r="AR92" s="296">
        <v>0</v>
      </c>
      <c r="AS92" s="296">
        <v>0</v>
      </c>
    </row>
    <row r="93" spans="3:45">
      <c r="C93" s="402" t="str">
        <f t="shared" si="0"/>
        <v>DE5GNR_ST_COAL_EXT_E-40</v>
      </c>
      <c r="D93" s="296" t="s">
        <v>2153</v>
      </c>
      <c r="E93" s="296" t="s">
        <v>2149</v>
      </c>
      <c r="F93" s="296" t="s">
        <v>1301</v>
      </c>
      <c r="G93" s="296">
        <v>1078</v>
      </c>
      <c r="H93" s="296">
        <v>1078</v>
      </c>
      <c r="I93" s="296">
        <v>1078</v>
      </c>
      <c r="J93" s="296">
        <v>1078</v>
      </c>
      <c r="K93" s="296">
        <v>1078</v>
      </c>
      <c r="L93" s="296">
        <v>1078</v>
      </c>
      <c r="M93" s="296">
        <v>1078</v>
      </c>
      <c r="N93" s="296">
        <v>1078</v>
      </c>
      <c r="O93" s="296">
        <v>1078</v>
      </c>
      <c r="P93" s="296">
        <v>1078</v>
      </c>
      <c r="Q93" s="296">
        <v>1078</v>
      </c>
      <c r="R93" s="296">
        <v>1078</v>
      </c>
      <c r="S93" s="296">
        <v>1078</v>
      </c>
      <c r="T93" s="296">
        <v>1078</v>
      </c>
      <c r="U93" s="296">
        <v>1078</v>
      </c>
      <c r="V93" s="296">
        <v>1078</v>
      </c>
      <c r="W93" s="296">
        <v>796</v>
      </c>
      <c r="X93" s="296">
        <v>514</v>
      </c>
      <c r="Y93" s="296">
        <v>514</v>
      </c>
      <c r="Z93" s="296">
        <v>514</v>
      </c>
      <c r="AA93" s="296">
        <v>514</v>
      </c>
      <c r="AB93" s="296">
        <v>514</v>
      </c>
      <c r="AC93" s="296">
        <v>514</v>
      </c>
      <c r="AD93" s="296">
        <v>0</v>
      </c>
      <c r="AE93" s="296">
        <v>0</v>
      </c>
      <c r="AF93" s="296">
        <v>0</v>
      </c>
      <c r="AG93" s="296">
        <v>0</v>
      </c>
      <c r="AH93" s="296">
        <v>0</v>
      </c>
      <c r="AI93" s="296">
        <v>0</v>
      </c>
      <c r="AJ93" s="296">
        <v>0</v>
      </c>
      <c r="AK93" s="296">
        <v>0</v>
      </c>
      <c r="AL93" s="296">
        <v>0</v>
      </c>
      <c r="AM93" s="296">
        <v>0</v>
      </c>
      <c r="AN93" s="296">
        <v>0</v>
      </c>
      <c r="AO93" s="296">
        <v>0</v>
      </c>
      <c r="AP93" s="296">
        <v>0</v>
      </c>
      <c r="AQ93" s="296">
        <v>0</v>
      </c>
      <c r="AR93" s="296">
        <v>0</v>
      </c>
      <c r="AS93" s="296">
        <v>0</v>
      </c>
    </row>
    <row r="94" spans="3:45">
      <c r="C94" s="402" t="str">
        <f t="shared" si="0"/>
        <v>DE5GNR_ST_FUELOIL_BP_E-36</v>
      </c>
      <c r="D94" s="296" t="s">
        <v>2153</v>
      </c>
      <c r="E94" s="296" t="s">
        <v>2149</v>
      </c>
      <c r="F94" s="296" t="s">
        <v>1284</v>
      </c>
      <c r="G94" s="296">
        <v>304</v>
      </c>
      <c r="H94" s="296">
        <v>304</v>
      </c>
      <c r="I94" s="296">
        <v>304</v>
      </c>
      <c r="J94" s="296">
        <v>304</v>
      </c>
      <c r="K94" s="296">
        <v>304</v>
      </c>
      <c r="L94" s="296">
        <v>304</v>
      </c>
      <c r="M94" s="296">
        <v>304</v>
      </c>
      <c r="N94" s="296">
        <v>304</v>
      </c>
      <c r="O94" s="296">
        <v>304</v>
      </c>
      <c r="P94" s="296">
        <v>304</v>
      </c>
      <c r="Q94" s="296">
        <v>304</v>
      </c>
      <c r="R94" s="296">
        <v>304</v>
      </c>
      <c r="S94" s="296">
        <v>304</v>
      </c>
      <c r="T94" s="296">
        <v>304</v>
      </c>
      <c r="U94" s="296">
        <v>304</v>
      </c>
      <c r="V94" s="296">
        <v>304</v>
      </c>
      <c r="W94" s="296">
        <v>276</v>
      </c>
      <c r="X94" s="296">
        <v>0</v>
      </c>
      <c r="Y94" s="296">
        <v>0</v>
      </c>
      <c r="Z94" s="296">
        <v>0</v>
      </c>
      <c r="AA94" s="296">
        <v>0</v>
      </c>
      <c r="AB94" s="296">
        <v>0</v>
      </c>
      <c r="AC94" s="296">
        <v>0</v>
      </c>
      <c r="AD94" s="296">
        <v>0</v>
      </c>
      <c r="AE94" s="296">
        <v>0</v>
      </c>
      <c r="AF94" s="296">
        <v>0</v>
      </c>
      <c r="AG94" s="296">
        <v>0</v>
      </c>
      <c r="AH94" s="296">
        <v>0</v>
      </c>
      <c r="AI94" s="296">
        <v>0</v>
      </c>
      <c r="AJ94" s="296">
        <v>0</v>
      </c>
      <c r="AK94" s="296">
        <v>0</v>
      </c>
      <c r="AL94" s="296">
        <v>0</v>
      </c>
      <c r="AM94" s="296">
        <v>0</v>
      </c>
      <c r="AN94" s="296">
        <v>0</v>
      </c>
      <c r="AO94" s="296">
        <v>0</v>
      </c>
      <c r="AP94" s="296">
        <v>0</v>
      </c>
      <c r="AQ94" s="296">
        <v>0</v>
      </c>
      <c r="AR94" s="296">
        <v>0</v>
      </c>
      <c r="AS94" s="296">
        <v>0</v>
      </c>
    </row>
    <row r="95" spans="3:45">
      <c r="C95" s="402" t="str">
        <f t="shared" si="0"/>
        <v>DE5GNR_ST_FUELOIL_BP_E-38</v>
      </c>
      <c r="D95" s="296" t="s">
        <v>2153</v>
      </c>
      <c r="E95" s="296" t="s">
        <v>2149</v>
      </c>
      <c r="F95" s="296" t="s">
        <v>1282</v>
      </c>
      <c r="G95" s="296">
        <v>235.3</v>
      </c>
      <c r="H95" s="296">
        <v>235.3</v>
      </c>
      <c r="I95" s="296">
        <v>235.3</v>
      </c>
      <c r="J95" s="296">
        <v>235.3</v>
      </c>
      <c r="K95" s="296">
        <v>235.3</v>
      </c>
      <c r="L95" s="296">
        <v>235.3</v>
      </c>
      <c r="M95" s="296">
        <v>235.3</v>
      </c>
      <c r="N95" s="296">
        <v>212</v>
      </c>
      <c r="O95" s="296">
        <v>212</v>
      </c>
      <c r="P95" s="296">
        <v>212</v>
      </c>
      <c r="Q95" s="296">
        <v>212</v>
      </c>
      <c r="R95" s="296">
        <v>106</v>
      </c>
      <c r="S95" s="296">
        <v>0</v>
      </c>
      <c r="T95" s="296">
        <v>0</v>
      </c>
      <c r="U95" s="296">
        <v>0</v>
      </c>
      <c r="V95" s="296">
        <v>0</v>
      </c>
      <c r="W95" s="296">
        <v>0</v>
      </c>
      <c r="X95" s="296">
        <v>0</v>
      </c>
      <c r="Y95" s="296">
        <v>0</v>
      </c>
      <c r="Z95" s="296">
        <v>0</v>
      </c>
      <c r="AA95" s="296">
        <v>0</v>
      </c>
      <c r="AB95" s="296">
        <v>0</v>
      </c>
      <c r="AC95" s="296">
        <v>0</v>
      </c>
      <c r="AD95" s="296">
        <v>0</v>
      </c>
      <c r="AE95" s="296">
        <v>0</v>
      </c>
      <c r="AF95" s="296">
        <v>0</v>
      </c>
      <c r="AG95" s="296">
        <v>0</v>
      </c>
      <c r="AH95" s="296">
        <v>0</v>
      </c>
      <c r="AI95" s="296">
        <v>0</v>
      </c>
      <c r="AJ95" s="296">
        <v>0</v>
      </c>
      <c r="AK95" s="296">
        <v>0</v>
      </c>
      <c r="AL95" s="296">
        <v>0</v>
      </c>
      <c r="AM95" s="296">
        <v>0</v>
      </c>
      <c r="AN95" s="296">
        <v>0</v>
      </c>
      <c r="AO95" s="296">
        <v>0</v>
      </c>
      <c r="AP95" s="296">
        <v>0</v>
      </c>
      <c r="AQ95" s="296">
        <v>0</v>
      </c>
      <c r="AR95" s="296">
        <v>0</v>
      </c>
      <c r="AS95" s="296">
        <v>0</v>
      </c>
    </row>
    <row r="96" spans="3:45">
      <c r="C96" s="402" t="str">
        <f t="shared" si="0"/>
        <v>DE5GNR_ST_FUELOIL_CND_E-39</v>
      </c>
      <c r="D96" s="296" t="s">
        <v>2153</v>
      </c>
      <c r="E96" s="296" t="s">
        <v>2149</v>
      </c>
      <c r="F96" s="296" t="s">
        <v>1273</v>
      </c>
      <c r="G96" s="296">
        <v>110.5</v>
      </c>
      <c r="H96" s="296">
        <v>110.5</v>
      </c>
      <c r="I96" s="296">
        <v>110.5</v>
      </c>
      <c r="J96" s="296">
        <v>110.5</v>
      </c>
      <c r="K96" s="296">
        <v>110.5</v>
      </c>
      <c r="L96" s="296">
        <v>110.5</v>
      </c>
      <c r="M96" s="296">
        <v>110.5</v>
      </c>
      <c r="N96" s="296">
        <v>110.5</v>
      </c>
      <c r="O96" s="296">
        <v>76</v>
      </c>
      <c r="P96" s="296">
        <v>59</v>
      </c>
      <c r="Q96" s="296">
        <v>59</v>
      </c>
      <c r="R96" s="296">
        <v>59</v>
      </c>
      <c r="S96" s="296">
        <v>59</v>
      </c>
      <c r="T96" s="296">
        <v>59</v>
      </c>
      <c r="U96" s="296">
        <v>59</v>
      </c>
      <c r="V96" s="296">
        <v>59</v>
      </c>
      <c r="W96" s="296">
        <v>59</v>
      </c>
      <c r="X96" s="296">
        <v>59</v>
      </c>
      <c r="Y96" s="296">
        <v>59</v>
      </c>
      <c r="Z96" s="296">
        <v>59</v>
      </c>
      <c r="AA96" s="296">
        <v>59</v>
      </c>
      <c r="AB96" s="296">
        <v>59</v>
      </c>
      <c r="AC96" s="296">
        <v>59</v>
      </c>
      <c r="AD96" s="296">
        <v>59</v>
      </c>
      <c r="AE96" s="296">
        <v>59</v>
      </c>
      <c r="AF96" s="296">
        <v>0</v>
      </c>
      <c r="AG96" s="296">
        <v>0</v>
      </c>
      <c r="AH96" s="296">
        <v>0</v>
      </c>
      <c r="AI96" s="296">
        <v>0</v>
      </c>
      <c r="AJ96" s="296">
        <v>0</v>
      </c>
      <c r="AK96" s="296">
        <v>0</v>
      </c>
      <c r="AL96" s="296">
        <v>0</v>
      </c>
      <c r="AM96" s="296">
        <v>0</v>
      </c>
      <c r="AN96" s="296">
        <v>0</v>
      </c>
      <c r="AO96" s="296">
        <v>0</v>
      </c>
      <c r="AP96" s="296">
        <v>0</v>
      </c>
      <c r="AQ96" s="296">
        <v>0</v>
      </c>
      <c r="AR96" s="296">
        <v>0</v>
      </c>
      <c r="AS96" s="296">
        <v>0</v>
      </c>
    </row>
    <row r="97" spans="1:45">
      <c r="C97" s="402" t="str">
        <f t="shared" si="0"/>
        <v>DE5GNR_ST_LIGN_BP_E-28</v>
      </c>
      <c r="D97" s="296" t="s">
        <v>2153</v>
      </c>
      <c r="E97" s="296" t="s">
        <v>2149</v>
      </c>
      <c r="F97" s="296" t="s">
        <v>1266</v>
      </c>
      <c r="G97" s="296">
        <v>127</v>
      </c>
      <c r="H97" s="296">
        <v>127</v>
      </c>
      <c r="I97" s="296">
        <v>127</v>
      </c>
      <c r="J97" s="296">
        <v>127</v>
      </c>
      <c r="K97" s="296">
        <v>127</v>
      </c>
      <c r="L97" s="296">
        <v>127</v>
      </c>
      <c r="M97" s="296">
        <v>127</v>
      </c>
      <c r="N97" s="296">
        <v>127</v>
      </c>
      <c r="O97" s="296">
        <v>127</v>
      </c>
      <c r="P97" s="296">
        <v>127</v>
      </c>
      <c r="Q97" s="296">
        <v>127</v>
      </c>
      <c r="R97" s="296">
        <v>127</v>
      </c>
      <c r="S97" s="296">
        <v>127</v>
      </c>
      <c r="T97" s="296">
        <v>127</v>
      </c>
      <c r="U97" s="296">
        <v>60</v>
      </c>
      <c r="V97" s="296">
        <v>60</v>
      </c>
      <c r="W97" s="296">
        <v>60</v>
      </c>
      <c r="X97" s="296">
        <v>60</v>
      </c>
      <c r="Y97" s="296">
        <v>0</v>
      </c>
      <c r="Z97" s="296">
        <v>0</v>
      </c>
      <c r="AA97" s="296">
        <v>0</v>
      </c>
      <c r="AB97" s="296">
        <v>0</v>
      </c>
      <c r="AC97" s="296">
        <v>0</v>
      </c>
      <c r="AD97" s="296">
        <v>0</v>
      </c>
      <c r="AE97" s="296">
        <v>0</v>
      </c>
      <c r="AF97" s="296">
        <v>0</v>
      </c>
      <c r="AG97" s="296">
        <v>0</v>
      </c>
      <c r="AH97" s="296">
        <v>0</v>
      </c>
      <c r="AI97" s="296">
        <v>0</v>
      </c>
      <c r="AJ97" s="296">
        <v>0</v>
      </c>
      <c r="AK97" s="296">
        <v>0</v>
      </c>
      <c r="AL97" s="296">
        <v>0</v>
      </c>
      <c r="AM97" s="296">
        <v>0</v>
      </c>
      <c r="AN97" s="296">
        <v>0</v>
      </c>
      <c r="AO97" s="296">
        <v>0</v>
      </c>
      <c r="AP97" s="296">
        <v>0</v>
      </c>
      <c r="AQ97" s="296">
        <v>0</v>
      </c>
      <c r="AR97" s="296">
        <v>0</v>
      </c>
      <c r="AS97" s="296">
        <v>0</v>
      </c>
    </row>
    <row r="98" spans="1:45">
      <c r="C98" s="402" t="str">
        <f t="shared" si="0"/>
        <v>DE5GNR_ST_LIGN_BP_E-39</v>
      </c>
      <c r="D98" s="296" t="s">
        <v>2153</v>
      </c>
      <c r="E98" s="296" t="s">
        <v>2149</v>
      </c>
      <c r="F98" s="296" t="s">
        <v>1260</v>
      </c>
      <c r="G98" s="296">
        <v>435.2</v>
      </c>
      <c r="H98" s="296">
        <v>435.2</v>
      </c>
      <c r="I98" s="296">
        <v>435.2</v>
      </c>
      <c r="J98" s="296">
        <v>435.2</v>
      </c>
      <c r="K98" s="296">
        <v>435.2</v>
      </c>
      <c r="L98" s="296">
        <v>435.2</v>
      </c>
      <c r="M98" s="296">
        <v>435.2</v>
      </c>
      <c r="N98" s="296">
        <v>435.2</v>
      </c>
      <c r="O98" s="296">
        <v>390.2</v>
      </c>
      <c r="P98" s="296">
        <v>390.2</v>
      </c>
      <c r="Q98" s="296">
        <v>390.2</v>
      </c>
      <c r="R98" s="296">
        <v>390.2</v>
      </c>
      <c r="S98" s="296">
        <v>390.2</v>
      </c>
      <c r="T98" s="296">
        <v>390.2</v>
      </c>
      <c r="U98" s="296">
        <v>390.2</v>
      </c>
      <c r="V98" s="296">
        <v>390.2</v>
      </c>
      <c r="W98" s="296">
        <v>390.2</v>
      </c>
      <c r="X98" s="296">
        <v>333.4</v>
      </c>
      <c r="Y98" s="296">
        <v>333.4</v>
      </c>
      <c r="Z98" s="296">
        <v>242.6</v>
      </c>
      <c r="AA98" s="296">
        <v>242.6</v>
      </c>
      <c r="AB98" s="296">
        <v>242.6</v>
      </c>
      <c r="AC98" s="296">
        <v>199</v>
      </c>
      <c r="AD98" s="296">
        <v>168</v>
      </c>
      <c r="AE98" s="296">
        <v>168</v>
      </c>
      <c r="AF98" s="296">
        <v>119</v>
      </c>
      <c r="AG98" s="296">
        <v>74</v>
      </c>
      <c r="AH98" s="296">
        <v>74</v>
      </c>
      <c r="AI98" s="296">
        <v>0</v>
      </c>
      <c r="AJ98" s="296">
        <v>0</v>
      </c>
      <c r="AK98" s="296">
        <v>0</v>
      </c>
      <c r="AL98" s="296">
        <v>0</v>
      </c>
      <c r="AM98" s="296">
        <v>0</v>
      </c>
      <c r="AN98" s="296">
        <v>0</v>
      </c>
      <c r="AO98" s="296">
        <v>0</v>
      </c>
      <c r="AP98" s="296">
        <v>0</v>
      </c>
      <c r="AQ98" s="296">
        <v>0</v>
      </c>
      <c r="AR98" s="296">
        <v>0</v>
      </c>
      <c r="AS98" s="296">
        <v>0</v>
      </c>
    </row>
    <row r="99" spans="1:45">
      <c r="C99" s="402" t="str">
        <f t="shared" si="0"/>
        <v>DE5GNR_ST_LIGN_CND_E-43</v>
      </c>
      <c r="D99" s="296" t="s">
        <v>2153</v>
      </c>
      <c r="E99" s="296" t="s">
        <v>2149</v>
      </c>
      <c r="F99" s="296" t="s">
        <v>1256</v>
      </c>
      <c r="G99" s="296">
        <v>640</v>
      </c>
      <c r="H99" s="296">
        <v>640</v>
      </c>
      <c r="I99" s="296">
        <v>640</v>
      </c>
      <c r="J99" s="296">
        <v>640</v>
      </c>
      <c r="K99" s="296">
        <v>640</v>
      </c>
      <c r="L99" s="296">
        <v>640</v>
      </c>
      <c r="M99" s="296">
        <v>640</v>
      </c>
      <c r="N99" s="296">
        <v>640</v>
      </c>
      <c r="O99" s="296">
        <v>640</v>
      </c>
      <c r="P99" s="296">
        <v>640</v>
      </c>
      <c r="Q99" s="296">
        <v>640</v>
      </c>
      <c r="R99" s="296">
        <v>640</v>
      </c>
      <c r="S99" s="296">
        <v>640</v>
      </c>
      <c r="T99" s="296">
        <v>640</v>
      </c>
      <c r="U99" s="296">
        <v>640</v>
      </c>
      <c r="V99" s="296">
        <v>640</v>
      </c>
      <c r="W99" s="296">
        <v>640</v>
      </c>
      <c r="X99" s="296">
        <v>640</v>
      </c>
      <c r="Y99" s="296">
        <v>640</v>
      </c>
      <c r="Z99" s="296">
        <v>640</v>
      </c>
      <c r="AA99" s="296">
        <v>640</v>
      </c>
      <c r="AB99" s="296">
        <v>640</v>
      </c>
      <c r="AC99" s="296">
        <v>640</v>
      </c>
      <c r="AD99" s="296">
        <v>640</v>
      </c>
      <c r="AE99" s="296">
        <v>640</v>
      </c>
      <c r="AF99" s="296">
        <v>640</v>
      </c>
      <c r="AG99" s="296">
        <v>640</v>
      </c>
      <c r="AH99" s="296">
        <v>640</v>
      </c>
      <c r="AI99" s="296">
        <v>640</v>
      </c>
      <c r="AJ99" s="296">
        <v>640</v>
      </c>
      <c r="AK99" s="296">
        <v>640</v>
      </c>
      <c r="AL99" s="296">
        <v>0</v>
      </c>
      <c r="AM99" s="296">
        <v>0</v>
      </c>
      <c r="AN99" s="296">
        <v>0</v>
      </c>
      <c r="AO99" s="296">
        <v>0</v>
      </c>
      <c r="AP99" s="296">
        <v>0</v>
      </c>
      <c r="AQ99" s="296">
        <v>0</v>
      </c>
      <c r="AR99" s="296">
        <v>0</v>
      </c>
      <c r="AS99" s="296">
        <v>0</v>
      </c>
    </row>
    <row r="100" spans="1:45">
      <c r="C100" s="402" t="str">
        <f t="shared" si="0"/>
        <v>DE5GNR_ST_LIGN_EXT_E-39</v>
      </c>
      <c r="D100" s="296" t="s">
        <v>2153</v>
      </c>
      <c r="E100" s="296" t="s">
        <v>2149</v>
      </c>
      <c r="F100" s="296" t="s">
        <v>1254</v>
      </c>
      <c r="G100" s="296">
        <v>8727</v>
      </c>
      <c r="H100" s="296">
        <v>8727</v>
      </c>
      <c r="I100" s="296">
        <v>8727</v>
      </c>
      <c r="J100" s="296">
        <v>8727</v>
      </c>
      <c r="K100" s="296">
        <v>8727</v>
      </c>
      <c r="L100" s="296">
        <v>8727</v>
      </c>
      <c r="M100" s="296">
        <v>8727</v>
      </c>
      <c r="N100" s="296">
        <v>8727</v>
      </c>
      <c r="O100" s="296">
        <v>8262</v>
      </c>
      <c r="P100" s="296">
        <v>7797</v>
      </c>
      <c r="Q100" s="296">
        <v>7332</v>
      </c>
      <c r="R100" s="296">
        <v>6867</v>
      </c>
      <c r="S100" s="296">
        <v>6867</v>
      </c>
      <c r="T100" s="296">
        <v>6402</v>
      </c>
      <c r="U100" s="296">
        <v>5937</v>
      </c>
      <c r="V100" s="296">
        <v>5937</v>
      </c>
      <c r="W100" s="296">
        <v>5472</v>
      </c>
      <c r="X100" s="296">
        <v>5472</v>
      </c>
      <c r="Y100" s="296">
        <v>5007</v>
      </c>
      <c r="Z100" s="296">
        <v>5007</v>
      </c>
      <c r="AA100" s="296">
        <v>5007</v>
      </c>
      <c r="AB100" s="296">
        <v>5007</v>
      </c>
      <c r="AC100" s="296">
        <v>5007</v>
      </c>
      <c r="AD100" s="296">
        <v>5007</v>
      </c>
      <c r="AE100" s="296">
        <v>5007</v>
      </c>
      <c r="AF100" s="296">
        <v>4107</v>
      </c>
      <c r="AG100" s="296">
        <v>3357</v>
      </c>
      <c r="AH100" s="296">
        <v>2607</v>
      </c>
      <c r="AI100" s="296">
        <v>1732</v>
      </c>
      <c r="AJ100" s="296">
        <v>0</v>
      </c>
      <c r="AK100" s="296">
        <v>0</v>
      </c>
      <c r="AL100" s="296">
        <v>0</v>
      </c>
      <c r="AM100" s="296">
        <v>0</v>
      </c>
      <c r="AN100" s="296">
        <v>0</v>
      </c>
      <c r="AO100" s="296">
        <v>0</v>
      </c>
      <c r="AP100" s="296">
        <v>0</v>
      </c>
      <c r="AQ100" s="296">
        <v>0</v>
      </c>
      <c r="AR100" s="296">
        <v>0</v>
      </c>
      <c r="AS100" s="296">
        <v>0</v>
      </c>
    </row>
    <row r="101" spans="1:45">
      <c r="C101" s="402" t="str">
        <f t="shared" si="0"/>
        <v>DE5GNR_ST_MSW_BP_E-33</v>
      </c>
      <c r="D101" s="296" t="s">
        <v>2153</v>
      </c>
      <c r="E101" s="296" t="s">
        <v>2149</v>
      </c>
      <c r="F101" s="296" t="s">
        <v>1222</v>
      </c>
      <c r="G101" s="296">
        <v>300.2</v>
      </c>
      <c r="H101" s="296">
        <v>318.89999999999998</v>
      </c>
      <c r="I101" s="296">
        <v>318.89999999999998</v>
      </c>
      <c r="J101" s="296">
        <v>318.89999999999998</v>
      </c>
      <c r="K101" s="296">
        <v>318.89999999999998</v>
      </c>
      <c r="L101" s="296">
        <v>318.89999999999998</v>
      </c>
      <c r="M101" s="296">
        <v>318.89999999999998</v>
      </c>
      <c r="N101" s="296">
        <v>318.89999999999998</v>
      </c>
      <c r="O101" s="296">
        <v>318.89999999999998</v>
      </c>
      <c r="P101" s="296">
        <v>318.89999999999998</v>
      </c>
      <c r="Q101" s="296">
        <v>318.89999999999998</v>
      </c>
      <c r="R101" s="296">
        <v>318.89999999999998</v>
      </c>
      <c r="S101" s="296">
        <v>282.89999999999998</v>
      </c>
      <c r="T101" s="296">
        <v>282.89999999999998</v>
      </c>
      <c r="U101" s="296">
        <v>282.89999999999998</v>
      </c>
      <c r="V101" s="296">
        <v>282.89999999999998</v>
      </c>
      <c r="W101" s="296">
        <v>282.89999999999998</v>
      </c>
      <c r="X101" s="296">
        <v>282.89999999999998</v>
      </c>
      <c r="Y101" s="296">
        <v>267.2</v>
      </c>
      <c r="Z101" s="296">
        <v>212.6</v>
      </c>
      <c r="AA101" s="296">
        <v>183.4</v>
      </c>
      <c r="AB101" s="296">
        <v>171.3</v>
      </c>
      <c r="AC101" s="296">
        <v>124</v>
      </c>
      <c r="AD101" s="296">
        <v>92.5</v>
      </c>
      <c r="AE101" s="296">
        <v>47.6</v>
      </c>
      <c r="AF101" s="296">
        <v>18.7</v>
      </c>
      <c r="AG101" s="296">
        <v>18.7</v>
      </c>
      <c r="AH101" s="296">
        <v>0</v>
      </c>
      <c r="AI101" s="296">
        <v>0</v>
      </c>
      <c r="AJ101" s="296">
        <v>0</v>
      </c>
      <c r="AK101" s="296">
        <v>0</v>
      </c>
      <c r="AL101" s="296">
        <v>0</v>
      </c>
      <c r="AM101" s="296">
        <v>0</v>
      </c>
      <c r="AN101" s="296">
        <v>0</v>
      </c>
      <c r="AO101" s="296">
        <v>0</v>
      </c>
      <c r="AP101" s="296">
        <v>0</v>
      </c>
      <c r="AQ101" s="296">
        <v>0</v>
      </c>
      <c r="AR101" s="296">
        <v>0</v>
      </c>
      <c r="AS101" s="296">
        <v>0</v>
      </c>
    </row>
    <row r="102" spans="1:45">
      <c r="C102" s="402" t="str">
        <f t="shared" si="0"/>
        <v>DE5GNR_ST_MSW_CND_E-33</v>
      </c>
      <c r="D102" s="296" t="s">
        <v>2153</v>
      </c>
      <c r="E102" s="296" t="s">
        <v>2149</v>
      </c>
      <c r="F102" s="296" t="s">
        <v>1208</v>
      </c>
      <c r="G102" s="296">
        <v>65.099999999999994</v>
      </c>
      <c r="H102" s="296">
        <v>65.099999999999994</v>
      </c>
      <c r="I102" s="296">
        <v>65.099999999999994</v>
      </c>
      <c r="J102" s="296">
        <v>65.099999999999994</v>
      </c>
      <c r="K102" s="296">
        <v>65.099999999999994</v>
      </c>
      <c r="L102" s="296">
        <v>65.099999999999994</v>
      </c>
      <c r="M102" s="296">
        <v>65.099999999999994</v>
      </c>
      <c r="N102" s="296">
        <v>65.099999999999994</v>
      </c>
      <c r="O102" s="296">
        <v>65.099999999999994</v>
      </c>
      <c r="P102" s="296">
        <v>65.099999999999994</v>
      </c>
      <c r="Q102" s="296">
        <v>65.099999999999994</v>
      </c>
      <c r="R102" s="296">
        <v>65.099999999999994</v>
      </c>
      <c r="S102" s="296">
        <v>65.099999999999994</v>
      </c>
      <c r="T102" s="296">
        <v>65.099999999999994</v>
      </c>
      <c r="U102" s="296">
        <v>65.099999999999994</v>
      </c>
      <c r="V102" s="296">
        <v>65.099999999999994</v>
      </c>
      <c r="W102" s="296">
        <v>62.6</v>
      </c>
      <c r="X102" s="296">
        <v>62.6</v>
      </c>
      <c r="Y102" s="296">
        <v>62.6</v>
      </c>
      <c r="Z102" s="296">
        <v>46.3</v>
      </c>
      <c r="AA102" s="296">
        <v>46.3</v>
      </c>
      <c r="AB102" s="296">
        <v>30</v>
      </c>
      <c r="AC102" s="296">
        <v>30</v>
      </c>
      <c r="AD102" s="296">
        <v>0</v>
      </c>
      <c r="AE102" s="296">
        <v>0</v>
      </c>
      <c r="AF102" s="296">
        <v>0</v>
      </c>
      <c r="AG102" s="296">
        <v>0</v>
      </c>
      <c r="AH102" s="296">
        <v>0</v>
      </c>
      <c r="AI102" s="296">
        <v>0</v>
      </c>
      <c r="AJ102" s="296">
        <v>0</v>
      </c>
      <c r="AK102" s="296">
        <v>0</v>
      </c>
      <c r="AL102" s="296">
        <v>0</v>
      </c>
      <c r="AM102" s="296">
        <v>0</v>
      </c>
      <c r="AN102" s="296">
        <v>0</v>
      </c>
      <c r="AO102" s="296">
        <v>0</v>
      </c>
      <c r="AP102" s="296">
        <v>0</v>
      </c>
      <c r="AQ102" s="296">
        <v>0</v>
      </c>
      <c r="AR102" s="296">
        <v>0</v>
      </c>
      <c r="AS102" s="296">
        <v>0</v>
      </c>
    </row>
    <row r="103" spans="1:45">
      <c r="C103" s="402" t="str">
        <f t="shared" si="0"/>
        <v>DE5GNR_ST_NGAS_BP_E-31</v>
      </c>
      <c r="D103" s="296" t="s">
        <v>2153</v>
      </c>
      <c r="E103" s="296" t="s">
        <v>2149</v>
      </c>
      <c r="F103" s="296" t="s">
        <v>1200</v>
      </c>
      <c r="G103" s="296">
        <v>26.5</v>
      </c>
      <c r="H103" s="296">
        <v>26.5</v>
      </c>
      <c r="I103" s="296">
        <v>26.5</v>
      </c>
      <c r="J103" s="296">
        <v>26.5</v>
      </c>
      <c r="K103" s="296">
        <v>26.5</v>
      </c>
      <c r="L103" s="296">
        <v>26.5</v>
      </c>
      <c r="M103" s="296">
        <v>26.5</v>
      </c>
      <c r="N103" s="296">
        <v>26.5</v>
      </c>
      <c r="O103" s="296">
        <v>26.5</v>
      </c>
      <c r="P103" s="296">
        <v>26.5</v>
      </c>
      <c r="Q103" s="296">
        <v>26.5</v>
      </c>
      <c r="R103" s="296">
        <v>26.5</v>
      </c>
      <c r="S103" s="296">
        <v>0</v>
      </c>
      <c r="T103" s="296">
        <v>0</v>
      </c>
      <c r="U103" s="296">
        <v>0</v>
      </c>
      <c r="V103" s="296">
        <v>0</v>
      </c>
      <c r="W103" s="296">
        <v>0</v>
      </c>
      <c r="X103" s="296">
        <v>0</v>
      </c>
      <c r="Y103" s="296">
        <v>0</v>
      </c>
      <c r="Z103" s="296">
        <v>0</v>
      </c>
      <c r="AA103" s="296">
        <v>0</v>
      </c>
      <c r="AB103" s="296">
        <v>0</v>
      </c>
      <c r="AC103" s="296">
        <v>0</v>
      </c>
      <c r="AD103" s="296">
        <v>0</v>
      </c>
      <c r="AE103" s="296">
        <v>0</v>
      </c>
      <c r="AF103" s="296">
        <v>0</v>
      </c>
      <c r="AG103" s="296">
        <v>0</v>
      </c>
      <c r="AH103" s="296">
        <v>0</v>
      </c>
      <c r="AI103" s="296">
        <v>0</v>
      </c>
      <c r="AJ103" s="296">
        <v>0</v>
      </c>
      <c r="AK103" s="296">
        <v>0</v>
      </c>
      <c r="AL103" s="296">
        <v>0</v>
      </c>
      <c r="AM103" s="296">
        <v>0</v>
      </c>
      <c r="AN103" s="296">
        <v>0</v>
      </c>
      <c r="AO103" s="296">
        <v>0</v>
      </c>
      <c r="AP103" s="296">
        <v>0</v>
      </c>
      <c r="AQ103" s="296">
        <v>0</v>
      </c>
      <c r="AR103" s="296">
        <v>0</v>
      </c>
      <c r="AS103" s="296">
        <v>0</v>
      </c>
    </row>
    <row r="104" spans="1:45">
      <c r="C104" s="402" t="str">
        <f t="shared" si="0"/>
        <v>DE5GNR_ST_NGAS_BP_E-38</v>
      </c>
      <c r="D104" s="296" t="s">
        <v>2153</v>
      </c>
      <c r="E104" s="296" t="s">
        <v>2149</v>
      </c>
      <c r="F104" s="296" t="s">
        <v>1197</v>
      </c>
      <c r="G104" s="296">
        <v>698.7</v>
      </c>
      <c r="H104" s="296">
        <v>729.9</v>
      </c>
      <c r="I104" s="296">
        <v>767.6</v>
      </c>
      <c r="J104" s="296">
        <v>767.6</v>
      </c>
      <c r="K104" s="296">
        <v>767.6</v>
      </c>
      <c r="L104" s="296">
        <v>710.4</v>
      </c>
      <c r="M104" s="296">
        <v>710.4</v>
      </c>
      <c r="N104" s="296">
        <v>710.4</v>
      </c>
      <c r="O104" s="296">
        <v>710.4</v>
      </c>
      <c r="P104" s="296">
        <v>710.4</v>
      </c>
      <c r="Q104" s="296">
        <v>710.4</v>
      </c>
      <c r="R104" s="296">
        <v>710.4</v>
      </c>
      <c r="S104" s="296">
        <v>626.6</v>
      </c>
      <c r="T104" s="296">
        <v>527</v>
      </c>
      <c r="U104" s="296">
        <v>513.5</v>
      </c>
      <c r="V104" s="296">
        <v>294.7</v>
      </c>
      <c r="W104" s="296">
        <v>225.1</v>
      </c>
      <c r="X104" s="296">
        <v>190.8</v>
      </c>
      <c r="Y104" s="296">
        <v>179.4</v>
      </c>
      <c r="Z104" s="296">
        <v>179.4</v>
      </c>
      <c r="AA104" s="296">
        <v>179.4</v>
      </c>
      <c r="AB104" s="296">
        <v>179.4</v>
      </c>
      <c r="AC104" s="296">
        <v>179.4</v>
      </c>
      <c r="AD104" s="296">
        <v>179.4</v>
      </c>
      <c r="AE104" s="296">
        <v>82.4</v>
      </c>
      <c r="AF104" s="296">
        <v>82.4</v>
      </c>
      <c r="AG104" s="296">
        <v>68.900000000000006</v>
      </c>
      <c r="AH104" s="296">
        <v>68.900000000000006</v>
      </c>
      <c r="AI104" s="296">
        <v>68.900000000000006</v>
      </c>
      <c r="AJ104" s="296">
        <v>68.900000000000006</v>
      </c>
      <c r="AK104" s="296">
        <v>68.900000000000006</v>
      </c>
      <c r="AL104" s="296">
        <v>68.900000000000006</v>
      </c>
      <c r="AM104" s="296">
        <v>37.700000000000003</v>
      </c>
      <c r="AN104" s="296">
        <v>0</v>
      </c>
      <c r="AO104" s="296">
        <v>0</v>
      </c>
      <c r="AP104" s="296">
        <v>0</v>
      </c>
      <c r="AQ104" s="296">
        <v>0</v>
      </c>
      <c r="AR104" s="296">
        <v>0</v>
      </c>
      <c r="AS104" s="296">
        <v>0</v>
      </c>
    </row>
    <row r="105" spans="1:45">
      <c r="C105" s="402" t="str">
        <f t="shared" si="0"/>
        <v>DE5GNR_ST_NGAS_CND_E-38</v>
      </c>
      <c r="D105" s="296" t="s">
        <v>2153</v>
      </c>
      <c r="E105" s="296" t="s">
        <v>2149</v>
      </c>
      <c r="F105" s="296" t="s">
        <v>1192</v>
      </c>
      <c r="G105" s="296">
        <v>63.4</v>
      </c>
      <c r="H105" s="296">
        <v>63.4</v>
      </c>
      <c r="I105" s="296">
        <v>63.4</v>
      </c>
      <c r="J105" s="296">
        <v>63.4</v>
      </c>
      <c r="K105" s="296">
        <v>63.4</v>
      </c>
      <c r="L105" s="296">
        <v>63.4</v>
      </c>
      <c r="M105" s="296">
        <v>63.4</v>
      </c>
      <c r="N105" s="296">
        <v>63.4</v>
      </c>
      <c r="O105" s="296">
        <v>63.4</v>
      </c>
      <c r="P105" s="296">
        <v>63.4</v>
      </c>
      <c r="Q105" s="296">
        <v>63.4</v>
      </c>
      <c r="R105" s="296">
        <v>63.4</v>
      </c>
      <c r="S105" s="296">
        <v>63.4</v>
      </c>
      <c r="T105" s="296">
        <v>40</v>
      </c>
      <c r="U105" s="296">
        <v>40</v>
      </c>
      <c r="V105" s="296">
        <v>40</v>
      </c>
      <c r="W105" s="296">
        <v>0</v>
      </c>
      <c r="X105" s="296">
        <v>0</v>
      </c>
      <c r="Y105" s="296">
        <v>0</v>
      </c>
      <c r="Z105" s="296">
        <v>0</v>
      </c>
      <c r="AA105" s="296">
        <v>0</v>
      </c>
      <c r="AB105" s="296">
        <v>0</v>
      </c>
      <c r="AC105" s="296">
        <v>0</v>
      </c>
      <c r="AD105" s="296">
        <v>0</v>
      </c>
      <c r="AE105" s="296">
        <v>0</v>
      </c>
      <c r="AF105" s="296">
        <v>0</v>
      </c>
      <c r="AG105" s="296">
        <v>0</v>
      </c>
      <c r="AH105" s="296">
        <v>0</v>
      </c>
      <c r="AI105" s="296">
        <v>0</v>
      </c>
      <c r="AJ105" s="296">
        <v>0</v>
      </c>
      <c r="AK105" s="296">
        <v>0</v>
      </c>
      <c r="AL105" s="296">
        <v>0</v>
      </c>
      <c r="AM105" s="296">
        <v>0</v>
      </c>
      <c r="AN105" s="296">
        <v>0</v>
      </c>
      <c r="AO105" s="296">
        <v>0</v>
      </c>
      <c r="AP105" s="296">
        <v>0</v>
      </c>
      <c r="AQ105" s="296">
        <v>0</v>
      </c>
      <c r="AR105" s="296">
        <v>0</v>
      </c>
      <c r="AS105" s="296">
        <v>0</v>
      </c>
    </row>
    <row r="106" spans="1:45">
      <c r="C106" s="402" t="str">
        <f t="shared" si="0"/>
        <v>DE5GNR_ST_NGAS_EXT_E-39</v>
      </c>
      <c r="D106" s="296" t="s">
        <v>2153</v>
      </c>
      <c r="E106" s="296" t="s">
        <v>2149</v>
      </c>
      <c r="F106" s="296" t="s">
        <v>1184</v>
      </c>
      <c r="G106" s="296">
        <v>596</v>
      </c>
      <c r="H106" s="296">
        <v>596</v>
      </c>
      <c r="I106" s="296">
        <v>596</v>
      </c>
      <c r="J106" s="296">
        <v>596</v>
      </c>
      <c r="K106" s="296">
        <v>596</v>
      </c>
      <c r="L106" s="296">
        <v>596</v>
      </c>
      <c r="M106" s="296">
        <v>596</v>
      </c>
      <c r="N106" s="296">
        <v>596</v>
      </c>
      <c r="O106" s="296">
        <v>596</v>
      </c>
      <c r="P106" s="296">
        <v>596</v>
      </c>
      <c r="Q106" s="296">
        <v>596</v>
      </c>
      <c r="R106" s="296">
        <v>596</v>
      </c>
      <c r="S106" s="296">
        <v>596</v>
      </c>
      <c r="T106" s="296">
        <v>596</v>
      </c>
      <c r="U106" s="296">
        <v>596</v>
      </c>
      <c r="V106" s="296">
        <v>596</v>
      </c>
      <c r="W106" s="296">
        <v>596</v>
      </c>
      <c r="X106" s="296">
        <v>164</v>
      </c>
      <c r="Y106" s="296">
        <v>0</v>
      </c>
      <c r="Z106" s="296">
        <v>0</v>
      </c>
      <c r="AA106" s="296">
        <v>0</v>
      </c>
      <c r="AB106" s="296">
        <v>0</v>
      </c>
      <c r="AC106" s="296">
        <v>0</v>
      </c>
      <c r="AD106" s="296">
        <v>0</v>
      </c>
      <c r="AE106" s="296">
        <v>0</v>
      </c>
      <c r="AF106" s="296">
        <v>0</v>
      </c>
      <c r="AG106" s="296">
        <v>0</v>
      </c>
      <c r="AH106" s="296">
        <v>0</v>
      </c>
      <c r="AI106" s="296">
        <v>0</v>
      </c>
      <c r="AJ106" s="296">
        <v>0</v>
      </c>
      <c r="AK106" s="296">
        <v>0</v>
      </c>
      <c r="AL106" s="296">
        <v>0</v>
      </c>
      <c r="AM106" s="296">
        <v>0</v>
      </c>
      <c r="AN106" s="296">
        <v>0</v>
      </c>
      <c r="AO106" s="296">
        <v>0</v>
      </c>
      <c r="AP106" s="296">
        <v>0</v>
      </c>
      <c r="AQ106" s="296">
        <v>0</v>
      </c>
      <c r="AR106" s="296">
        <v>0</v>
      </c>
      <c r="AS106" s="296">
        <v>0</v>
      </c>
    </row>
    <row r="107" spans="1:45">
      <c r="C107" s="402" t="str">
        <f t="shared" si="0"/>
        <v>DE5GNR_WT_WIND_ONS</v>
      </c>
      <c r="D107" s="296" t="s">
        <v>2153</v>
      </c>
      <c r="E107" s="296" t="s">
        <v>2149</v>
      </c>
      <c r="F107" s="296" t="s">
        <v>1008</v>
      </c>
      <c r="G107" s="296">
        <v>12164.53</v>
      </c>
      <c r="H107" s="296">
        <v>13226.35</v>
      </c>
      <c r="I107" s="296">
        <v>14560.48</v>
      </c>
      <c r="J107" s="296">
        <v>15647.72</v>
      </c>
      <c r="K107" s="296">
        <v>16855.41</v>
      </c>
      <c r="L107" s="296">
        <v>17934.16</v>
      </c>
      <c r="M107" s="296">
        <v>17932.54</v>
      </c>
      <c r="N107" s="296">
        <v>17922.63</v>
      </c>
      <c r="O107" s="296">
        <v>17894.2</v>
      </c>
      <c r="P107" s="296">
        <v>17823.78</v>
      </c>
      <c r="Q107" s="296">
        <v>17728.240000000002</v>
      </c>
      <c r="R107" s="296">
        <v>17619.22</v>
      </c>
      <c r="S107" s="296">
        <v>17442.41</v>
      </c>
      <c r="T107" s="296">
        <v>16896.46</v>
      </c>
      <c r="U107" s="296">
        <v>16452.37</v>
      </c>
      <c r="V107" s="296">
        <v>15459.22</v>
      </c>
      <c r="W107" s="296">
        <v>14252.72</v>
      </c>
      <c r="X107" s="296">
        <v>12940.97</v>
      </c>
      <c r="Y107" s="296">
        <v>12103.44</v>
      </c>
      <c r="Z107" s="296">
        <v>11194.02</v>
      </c>
      <c r="AA107" s="296">
        <v>10031.200000000001</v>
      </c>
      <c r="AB107" s="296">
        <v>9366.11</v>
      </c>
      <c r="AC107" s="296">
        <v>8984.4599999999991</v>
      </c>
      <c r="AD107" s="296">
        <v>7700.02</v>
      </c>
      <c r="AE107" s="296">
        <v>7159.26</v>
      </c>
      <c r="AF107" s="296">
        <v>6693.04</v>
      </c>
      <c r="AG107" s="296">
        <v>5769.83</v>
      </c>
      <c r="AH107" s="296">
        <v>4708.01</v>
      </c>
      <c r="AI107" s="296">
        <v>3373.88</v>
      </c>
      <c r="AJ107" s="296">
        <v>2286.44</v>
      </c>
      <c r="AK107" s="296">
        <v>1078.75</v>
      </c>
      <c r="AL107" s="296">
        <v>0</v>
      </c>
      <c r="AM107" s="296">
        <v>0</v>
      </c>
      <c r="AN107" s="296">
        <v>0</v>
      </c>
      <c r="AO107" s="296">
        <v>0</v>
      </c>
      <c r="AP107" s="296">
        <v>0</v>
      </c>
      <c r="AQ107" s="296">
        <v>0</v>
      </c>
      <c r="AR107" s="296">
        <v>0</v>
      </c>
      <c r="AS107" s="296">
        <v>0</v>
      </c>
    </row>
    <row r="108" spans="1:45">
      <c r="A108" s="345"/>
      <c r="B108" s="345"/>
      <c r="C108" s="402" t="str">
        <f t="shared" si="0"/>
        <v>DE5GNR_WT_WIND_OFF</v>
      </c>
      <c r="D108" s="345" t="s">
        <v>2171</v>
      </c>
      <c r="E108" s="345" t="s">
        <v>2149</v>
      </c>
      <c r="F108" s="345" t="s">
        <v>1037</v>
      </c>
      <c r="G108" s="345">
        <v>48.3</v>
      </c>
      <c r="H108" s="345">
        <v>48.3</v>
      </c>
      <c r="I108" s="345">
        <v>48.3</v>
      </c>
      <c r="J108" s="345">
        <v>336.3</v>
      </c>
      <c r="K108" s="345">
        <v>336.3</v>
      </c>
      <c r="L108" s="345">
        <v>336.3</v>
      </c>
      <c r="M108" s="345">
        <v>2086.3000000000002</v>
      </c>
      <c r="N108" s="345">
        <v>2086.3000000000002</v>
      </c>
      <c r="O108" s="345">
        <v>2086.3000000000002</v>
      </c>
      <c r="P108" s="345">
        <v>2086.3000000000002</v>
      </c>
      <c r="Q108" s="345">
        <v>2086.3000000000002</v>
      </c>
      <c r="R108" s="345">
        <v>2086.3000000000002</v>
      </c>
      <c r="S108" s="345">
        <v>2086.3000000000002</v>
      </c>
      <c r="T108" s="345">
        <v>2086.3000000000002</v>
      </c>
      <c r="U108" s="345">
        <v>2086.3000000000002</v>
      </c>
      <c r="V108" s="345">
        <v>2086.3000000000002</v>
      </c>
      <c r="W108" s="345">
        <v>2086.3000000000002</v>
      </c>
      <c r="X108" s="345">
        <v>2086.3000000000002</v>
      </c>
      <c r="Y108" s="345">
        <v>2086.3000000000002</v>
      </c>
      <c r="Z108" s="345">
        <v>2086.3000000000002</v>
      </c>
      <c r="AA108" s="345">
        <v>2086.3000000000002</v>
      </c>
      <c r="AB108" s="345">
        <v>2086.3000000000002</v>
      </c>
      <c r="AC108" s="345">
        <v>2086.3000000000002</v>
      </c>
      <c r="AD108" s="345">
        <v>2086.3000000000002</v>
      </c>
      <c r="AE108" s="345">
        <v>2086.3000000000002</v>
      </c>
      <c r="AF108" s="345">
        <v>2038</v>
      </c>
      <c r="AG108" s="345">
        <v>2038</v>
      </c>
      <c r="AH108" s="345">
        <v>2038</v>
      </c>
      <c r="AI108" s="345">
        <v>2038</v>
      </c>
      <c r="AJ108" s="345">
        <v>1750</v>
      </c>
      <c r="AK108" s="345">
        <v>1750</v>
      </c>
      <c r="AL108" s="345">
        <v>1750</v>
      </c>
      <c r="AM108" s="345">
        <v>0</v>
      </c>
      <c r="AN108" s="345">
        <v>0</v>
      </c>
      <c r="AO108" s="345">
        <v>0</v>
      </c>
      <c r="AP108" s="345">
        <v>0</v>
      </c>
      <c r="AQ108" s="345">
        <v>0</v>
      </c>
      <c r="AR108" s="345">
        <v>0</v>
      </c>
      <c r="AS108" s="345">
        <v>0</v>
      </c>
    </row>
    <row r="109" spans="1:45">
      <c r="D109" s="296" t="s">
        <v>2152</v>
      </c>
      <c r="E109" s="296" t="s">
        <v>2149</v>
      </c>
      <c r="F109" s="296" t="s">
        <v>2023</v>
      </c>
      <c r="G109" s="296">
        <v>0</v>
      </c>
      <c r="H109" s="296">
        <v>0</v>
      </c>
      <c r="I109" s="296">
        <v>0</v>
      </c>
      <c r="J109" s="296">
        <v>0</v>
      </c>
      <c r="K109" s="296">
        <v>0</v>
      </c>
      <c r="L109" s="296">
        <v>0.44</v>
      </c>
      <c r="M109" s="296">
        <v>0.44</v>
      </c>
      <c r="N109" s="296">
        <v>0.44</v>
      </c>
      <c r="O109" s="296">
        <v>0.44</v>
      </c>
      <c r="P109" s="296">
        <v>0.44</v>
      </c>
      <c r="Q109" s="296">
        <v>0.44</v>
      </c>
      <c r="R109" s="296">
        <v>0.44</v>
      </c>
      <c r="S109" s="296">
        <v>0.44</v>
      </c>
      <c r="T109" s="296">
        <v>0.44</v>
      </c>
      <c r="U109" s="296">
        <v>0.44</v>
      </c>
      <c r="V109" s="296">
        <v>0.44</v>
      </c>
      <c r="W109" s="296">
        <v>0.44</v>
      </c>
      <c r="X109" s="296">
        <v>0.44</v>
      </c>
      <c r="Y109" s="296">
        <v>0.44</v>
      </c>
      <c r="Z109" s="296">
        <v>0.44</v>
      </c>
      <c r="AA109" s="296">
        <v>0.44</v>
      </c>
      <c r="AB109" s="296">
        <v>0</v>
      </c>
      <c r="AC109" s="296">
        <v>0</v>
      </c>
      <c r="AD109" s="296">
        <v>0</v>
      </c>
      <c r="AE109" s="296">
        <v>0</v>
      </c>
      <c r="AF109" s="296">
        <v>0</v>
      </c>
      <c r="AG109" s="296">
        <v>0</v>
      </c>
      <c r="AH109" s="296">
        <v>0</v>
      </c>
      <c r="AI109" s="296">
        <v>0</v>
      </c>
      <c r="AJ109" s="296">
        <v>0</v>
      </c>
      <c r="AK109" s="296">
        <v>0</v>
      </c>
      <c r="AL109" s="296">
        <v>0</v>
      </c>
      <c r="AM109" s="296">
        <v>0</v>
      </c>
      <c r="AN109" s="296">
        <v>0</v>
      </c>
      <c r="AO109" s="296">
        <v>0</v>
      </c>
      <c r="AP109" s="296">
        <v>0</v>
      </c>
      <c r="AQ109" s="296">
        <v>0</v>
      </c>
      <c r="AR109" s="296">
        <v>0</v>
      </c>
      <c r="AS109" s="296">
        <v>0</v>
      </c>
    </row>
    <row r="110" spans="1:45">
      <c r="D110" s="296" t="s">
        <v>2152</v>
      </c>
      <c r="E110" s="296" t="s">
        <v>2149</v>
      </c>
      <c r="F110" s="296" t="s">
        <v>2022</v>
      </c>
      <c r="G110" s="296">
        <v>952.8</v>
      </c>
      <c r="H110" s="296">
        <v>952.8</v>
      </c>
      <c r="I110" s="296">
        <v>952.8</v>
      </c>
      <c r="J110" s="296">
        <v>952.8</v>
      </c>
      <c r="K110" s="296">
        <v>952.8</v>
      </c>
      <c r="L110" s="296">
        <v>952.8</v>
      </c>
      <c r="M110" s="296">
        <v>952.8</v>
      </c>
      <c r="N110" s="296">
        <v>952.8</v>
      </c>
      <c r="O110" s="296">
        <v>952.8</v>
      </c>
      <c r="P110" s="296">
        <v>952.8</v>
      </c>
      <c r="Q110" s="296">
        <v>952.8</v>
      </c>
      <c r="R110" s="296">
        <v>952.8</v>
      </c>
      <c r="S110" s="296">
        <v>952.8</v>
      </c>
      <c r="T110" s="296">
        <v>952.8</v>
      </c>
      <c r="U110" s="296">
        <v>952.8</v>
      </c>
      <c r="V110" s="296">
        <v>952.8</v>
      </c>
      <c r="W110" s="296">
        <v>952.8</v>
      </c>
      <c r="X110" s="296">
        <v>952.8</v>
      </c>
      <c r="Y110" s="296">
        <v>952.8</v>
      </c>
      <c r="Z110" s="296">
        <v>952.8</v>
      </c>
      <c r="AA110" s="296">
        <v>952.8</v>
      </c>
      <c r="AB110" s="296">
        <v>952.8</v>
      </c>
      <c r="AC110" s="296">
        <v>952.8</v>
      </c>
      <c r="AD110" s="296">
        <v>952.8</v>
      </c>
      <c r="AE110" s="296">
        <v>952.8</v>
      </c>
      <c r="AF110" s="296">
        <v>952.8</v>
      </c>
      <c r="AG110" s="296">
        <v>952.8</v>
      </c>
      <c r="AH110" s="296">
        <v>952.8</v>
      </c>
      <c r="AI110" s="296">
        <v>952.8</v>
      </c>
      <c r="AJ110" s="296">
        <v>952.8</v>
      </c>
      <c r="AK110" s="296">
        <v>952.8</v>
      </c>
      <c r="AL110" s="296">
        <v>952.8</v>
      </c>
      <c r="AM110" s="296">
        <v>952.8</v>
      </c>
      <c r="AN110" s="296">
        <v>952.8</v>
      </c>
      <c r="AO110" s="296">
        <v>952.8</v>
      </c>
      <c r="AP110" s="296">
        <v>952.8</v>
      </c>
      <c r="AQ110" s="296">
        <v>952.8</v>
      </c>
      <c r="AR110" s="296">
        <v>952.8</v>
      </c>
      <c r="AS110" s="296">
        <v>952.8</v>
      </c>
    </row>
    <row r="111" spans="1:45">
      <c r="D111" s="296" t="s">
        <v>2152</v>
      </c>
      <c r="E111" s="296" t="s">
        <v>2149</v>
      </c>
      <c r="F111" s="296" t="s">
        <v>1937</v>
      </c>
      <c r="G111" s="296">
        <v>0.03</v>
      </c>
      <c r="H111" s="296">
        <v>0.03</v>
      </c>
      <c r="I111" s="296">
        <v>0.04</v>
      </c>
      <c r="J111" s="296">
        <v>0.04</v>
      </c>
      <c r="K111" s="296">
        <v>0.04</v>
      </c>
      <c r="L111" s="296">
        <v>0.04</v>
      </c>
      <c r="M111" s="296">
        <v>0.04</v>
      </c>
      <c r="N111" s="296">
        <v>0.04</v>
      </c>
      <c r="O111" s="296">
        <v>0.04</v>
      </c>
      <c r="P111" s="296">
        <v>0.03</v>
      </c>
      <c r="Q111" s="296">
        <v>0.03</v>
      </c>
      <c r="R111" s="296">
        <v>0.03</v>
      </c>
      <c r="S111" s="296">
        <v>0.03</v>
      </c>
      <c r="T111" s="296">
        <v>0.03</v>
      </c>
      <c r="U111" s="296">
        <v>0.03</v>
      </c>
      <c r="V111" s="296">
        <v>0.03</v>
      </c>
      <c r="W111" s="296">
        <v>0.03</v>
      </c>
      <c r="X111" s="296">
        <v>0.03</v>
      </c>
      <c r="Y111" s="296">
        <v>0.03</v>
      </c>
      <c r="Z111" s="296">
        <v>0.03</v>
      </c>
      <c r="AA111" s="296">
        <v>0.02</v>
      </c>
      <c r="AB111" s="296">
        <v>0.02</v>
      </c>
      <c r="AC111" s="296">
        <v>0.02</v>
      </c>
      <c r="AD111" s="296">
        <v>0.02</v>
      </c>
      <c r="AE111" s="296">
        <v>0.02</v>
      </c>
      <c r="AF111" s="296">
        <v>0.02</v>
      </c>
      <c r="AG111" s="296">
        <v>0.02</v>
      </c>
      <c r="AH111" s="296">
        <v>0.02</v>
      </c>
      <c r="AI111" s="296">
        <v>0.02</v>
      </c>
      <c r="AJ111" s="296">
        <v>0.02</v>
      </c>
      <c r="AK111" s="296">
        <v>0.01</v>
      </c>
      <c r="AL111" s="296">
        <v>0.01</v>
      </c>
      <c r="AM111" s="296">
        <v>0.01</v>
      </c>
      <c r="AN111" s="296">
        <v>0.01</v>
      </c>
      <c r="AO111" s="296">
        <v>0.01</v>
      </c>
      <c r="AP111" s="296">
        <v>0.01</v>
      </c>
      <c r="AQ111" s="296">
        <v>0.01</v>
      </c>
      <c r="AR111" s="296">
        <v>0.01</v>
      </c>
      <c r="AS111" s="296">
        <v>0.01</v>
      </c>
    </row>
    <row r="112" spans="1:45">
      <c r="D112" s="296" t="s">
        <v>2152</v>
      </c>
      <c r="E112" s="296" t="s">
        <v>2149</v>
      </c>
      <c r="F112" s="296" t="s">
        <v>1913</v>
      </c>
      <c r="G112" s="296">
        <v>461.61</v>
      </c>
      <c r="H112" s="296">
        <v>474.8</v>
      </c>
      <c r="I112" s="296">
        <v>487.98</v>
      </c>
      <c r="J112" s="296">
        <v>501.17</v>
      </c>
      <c r="K112" s="296">
        <v>514.36</v>
      </c>
      <c r="L112" s="296">
        <v>527.54999999999995</v>
      </c>
      <c r="M112" s="296">
        <v>514.36</v>
      </c>
      <c r="N112" s="296">
        <v>501.17</v>
      </c>
      <c r="O112" s="296">
        <v>487.98</v>
      </c>
      <c r="P112" s="296">
        <v>474.8</v>
      </c>
      <c r="Q112" s="296">
        <v>461.61</v>
      </c>
      <c r="R112" s="296">
        <v>448.42</v>
      </c>
      <c r="S112" s="296">
        <v>435.23</v>
      </c>
      <c r="T112" s="296">
        <v>422.04</v>
      </c>
      <c r="U112" s="296">
        <v>408.85</v>
      </c>
      <c r="V112" s="296">
        <v>395.66</v>
      </c>
      <c r="W112" s="296">
        <v>382.47</v>
      </c>
      <c r="X112" s="296">
        <v>369.29</v>
      </c>
      <c r="Y112" s="296">
        <v>356.1</v>
      </c>
      <c r="Z112" s="296">
        <v>342.91</v>
      </c>
      <c r="AA112" s="296">
        <v>329.72</v>
      </c>
      <c r="AB112" s="296">
        <v>316.52999999999997</v>
      </c>
      <c r="AC112" s="296">
        <v>303.33999999999997</v>
      </c>
      <c r="AD112" s="296">
        <v>290.14999999999998</v>
      </c>
      <c r="AE112" s="296">
        <v>276.95999999999998</v>
      </c>
      <c r="AF112" s="296">
        <v>263.77999999999997</v>
      </c>
      <c r="AG112" s="296">
        <v>250.59</v>
      </c>
      <c r="AH112" s="296">
        <v>237.4</v>
      </c>
      <c r="AI112" s="296">
        <v>224.21</v>
      </c>
      <c r="AJ112" s="296">
        <v>211.02</v>
      </c>
      <c r="AK112" s="296">
        <v>197.83</v>
      </c>
      <c r="AL112" s="296">
        <v>184.64</v>
      </c>
      <c r="AM112" s="296">
        <v>171.45</v>
      </c>
      <c r="AN112" s="296">
        <v>158.27000000000001</v>
      </c>
      <c r="AO112" s="296">
        <v>145.08000000000001</v>
      </c>
      <c r="AP112" s="296">
        <v>131.88999999999999</v>
      </c>
      <c r="AQ112" s="296">
        <v>118.7</v>
      </c>
      <c r="AR112" s="296">
        <v>105.51</v>
      </c>
      <c r="AS112" s="296">
        <v>92.32</v>
      </c>
    </row>
    <row r="113" spans="4:45">
      <c r="D113" s="296" t="s">
        <v>2152</v>
      </c>
      <c r="E113" s="296" t="s">
        <v>2149</v>
      </c>
      <c r="F113" s="296" t="s">
        <v>1904</v>
      </c>
      <c r="G113" s="296">
        <v>7.0000000000000007E-2</v>
      </c>
      <c r="H113" s="296">
        <v>0.08</v>
      </c>
      <c r="I113" s="296">
        <v>0.08</v>
      </c>
      <c r="J113" s="296">
        <v>0.08</v>
      </c>
      <c r="K113" s="296">
        <v>0.08</v>
      </c>
      <c r="L113" s="296">
        <v>0.08</v>
      </c>
      <c r="M113" s="296">
        <v>0.08</v>
      </c>
      <c r="N113" s="296">
        <v>0.08</v>
      </c>
      <c r="O113" s="296">
        <v>0.08</v>
      </c>
      <c r="P113" s="296">
        <v>0.08</v>
      </c>
      <c r="Q113" s="296">
        <v>7.0000000000000007E-2</v>
      </c>
      <c r="R113" s="296">
        <v>7.0000000000000007E-2</v>
      </c>
      <c r="S113" s="296">
        <v>7.0000000000000007E-2</v>
      </c>
      <c r="T113" s="296">
        <v>7.0000000000000007E-2</v>
      </c>
      <c r="U113" s="296">
        <v>7.0000000000000007E-2</v>
      </c>
      <c r="V113" s="296">
        <v>0.06</v>
      </c>
      <c r="W113" s="296">
        <v>0.06</v>
      </c>
      <c r="X113" s="296">
        <v>0.06</v>
      </c>
      <c r="Y113" s="296">
        <v>0.06</v>
      </c>
      <c r="Z113" s="296">
        <v>0.05</v>
      </c>
      <c r="AA113" s="296">
        <v>0.05</v>
      </c>
      <c r="AB113" s="296">
        <v>0.05</v>
      </c>
      <c r="AC113" s="296">
        <v>0.05</v>
      </c>
      <c r="AD113" s="296">
        <v>0.05</v>
      </c>
      <c r="AE113" s="296">
        <v>0.04</v>
      </c>
      <c r="AF113" s="296">
        <v>0.04</v>
      </c>
      <c r="AG113" s="296">
        <v>0.04</v>
      </c>
      <c r="AH113" s="296">
        <v>0.04</v>
      </c>
      <c r="AI113" s="296">
        <v>0.04</v>
      </c>
      <c r="AJ113" s="296">
        <v>0.03</v>
      </c>
      <c r="AK113" s="296">
        <v>0.03</v>
      </c>
      <c r="AL113" s="296">
        <v>0.03</v>
      </c>
      <c r="AM113" s="296">
        <v>0.03</v>
      </c>
      <c r="AN113" s="296">
        <v>0.03</v>
      </c>
      <c r="AO113" s="296">
        <v>0.02</v>
      </c>
      <c r="AP113" s="296">
        <v>0.02</v>
      </c>
      <c r="AQ113" s="296">
        <v>0.02</v>
      </c>
      <c r="AR113" s="296">
        <v>0.02</v>
      </c>
      <c r="AS113" s="296">
        <v>0.01</v>
      </c>
    </row>
    <row r="114" spans="4:45">
      <c r="D114" s="296" t="s">
        <v>2152</v>
      </c>
      <c r="E114" s="296" t="s">
        <v>2149</v>
      </c>
      <c r="F114" s="296" t="s">
        <v>1891</v>
      </c>
      <c r="G114" s="296">
        <v>109.85</v>
      </c>
      <c r="H114" s="296">
        <v>112.99</v>
      </c>
      <c r="I114" s="296">
        <v>116.13</v>
      </c>
      <c r="J114" s="296">
        <v>119.27</v>
      </c>
      <c r="K114" s="296">
        <v>122.41</v>
      </c>
      <c r="L114" s="296">
        <v>125.55</v>
      </c>
      <c r="M114" s="296">
        <v>122.41</v>
      </c>
      <c r="N114" s="296">
        <v>119.27</v>
      </c>
      <c r="O114" s="296">
        <v>116.13</v>
      </c>
      <c r="P114" s="296">
        <v>112.99</v>
      </c>
      <c r="Q114" s="296">
        <v>109.85</v>
      </c>
      <c r="R114" s="296">
        <v>106.72</v>
      </c>
      <c r="S114" s="296">
        <v>103.58</v>
      </c>
      <c r="T114" s="296">
        <v>100.44</v>
      </c>
      <c r="U114" s="296">
        <v>97.3</v>
      </c>
      <c r="V114" s="296">
        <v>94.16</v>
      </c>
      <c r="W114" s="296">
        <v>91.02</v>
      </c>
      <c r="X114" s="296">
        <v>87.88</v>
      </c>
      <c r="Y114" s="296">
        <v>84.74</v>
      </c>
      <c r="Z114" s="296">
        <v>81.61</v>
      </c>
      <c r="AA114" s="296">
        <v>78.47</v>
      </c>
      <c r="AB114" s="296">
        <v>75.33</v>
      </c>
      <c r="AC114" s="296">
        <v>72.19</v>
      </c>
      <c r="AD114" s="296">
        <v>69.05</v>
      </c>
      <c r="AE114" s="296">
        <v>65.91</v>
      </c>
      <c r="AF114" s="296">
        <v>62.77</v>
      </c>
      <c r="AG114" s="296">
        <v>59.63</v>
      </c>
      <c r="AH114" s="296">
        <v>56.5</v>
      </c>
      <c r="AI114" s="296">
        <v>53.36</v>
      </c>
      <c r="AJ114" s="296">
        <v>50.22</v>
      </c>
      <c r="AK114" s="296">
        <v>47.08</v>
      </c>
      <c r="AL114" s="296">
        <v>43.94</v>
      </c>
      <c r="AM114" s="296">
        <v>40.799999999999997</v>
      </c>
      <c r="AN114" s="296">
        <v>37.659999999999997</v>
      </c>
      <c r="AO114" s="296">
        <v>34.53</v>
      </c>
      <c r="AP114" s="296">
        <v>31.39</v>
      </c>
      <c r="AQ114" s="296">
        <v>28.25</v>
      </c>
      <c r="AR114" s="296">
        <v>25.11</v>
      </c>
      <c r="AS114" s="296">
        <v>21.97</v>
      </c>
    </row>
    <row r="115" spans="4:45">
      <c r="D115" s="296" t="s">
        <v>2152</v>
      </c>
      <c r="E115" s="296" t="s">
        <v>2149</v>
      </c>
      <c r="F115" s="296" t="s">
        <v>1840</v>
      </c>
      <c r="G115" s="296">
        <v>1439.83</v>
      </c>
      <c r="H115" s="296">
        <v>1480.97</v>
      </c>
      <c r="I115" s="296">
        <v>1522.11</v>
      </c>
      <c r="J115" s="296">
        <v>1563.25</v>
      </c>
      <c r="K115" s="296">
        <v>1604.39</v>
      </c>
      <c r="L115" s="296">
        <v>1645.53</v>
      </c>
      <c r="M115" s="296">
        <v>1604.39</v>
      </c>
      <c r="N115" s="296">
        <v>1563.25</v>
      </c>
      <c r="O115" s="296">
        <v>1522.11</v>
      </c>
      <c r="P115" s="296">
        <v>1480.97</v>
      </c>
      <c r="Q115" s="296">
        <v>1439.83</v>
      </c>
      <c r="R115" s="296">
        <v>1398.7</v>
      </c>
      <c r="S115" s="296">
        <v>1357.56</v>
      </c>
      <c r="T115" s="296">
        <v>1316.42</v>
      </c>
      <c r="U115" s="296">
        <v>1275.28</v>
      </c>
      <c r="V115" s="296">
        <v>1234.1400000000001</v>
      </c>
      <c r="W115" s="296">
        <v>1193.01</v>
      </c>
      <c r="X115" s="296">
        <v>1151.8699999999999</v>
      </c>
      <c r="Y115" s="296">
        <v>1110.73</v>
      </c>
      <c r="Z115" s="296">
        <v>1069.5899999999999</v>
      </c>
      <c r="AA115" s="296">
        <v>1028.45</v>
      </c>
      <c r="AB115" s="296">
        <v>987.32</v>
      </c>
      <c r="AC115" s="296">
        <v>946.18</v>
      </c>
      <c r="AD115" s="296">
        <v>905.04</v>
      </c>
      <c r="AE115" s="296">
        <v>863.9</v>
      </c>
      <c r="AF115" s="296">
        <v>822.76</v>
      </c>
      <c r="AG115" s="296">
        <v>781.62</v>
      </c>
      <c r="AH115" s="296">
        <v>740.49</v>
      </c>
      <c r="AI115" s="296">
        <v>699.35</v>
      </c>
      <c r="AJ115" s="296">
        <v>658.21</v>
      </c>
      <c r="AK115" s="296">
        <v>617.07000000000005</v>
      </c>
      <c r="AL115" s="296">
        <v>575.92999999999995</v>
      </c>
      <c r="AM115" s="296">
        <v>534.79999999999995</v>
      </c>
      <c r="AN115" s="296">
        <v>493.66</v>
      </c>
      <c r="AO115" s="296">
        <v>452.52</v>
      </c>
      <c r="AP115" s="296">
        <v>411.38</v>
      </c>
      <c r="AQ115" s="296">
        <v>370.24</v>
      </c>
      <c r="AR115" s="296">
        <v>329.11</v>
      </c>
      <c r="AS115" s="296">
        <v>287.97000000000003</v>
      </c>
    </row>
    <row r="116" spans="4:45">
      <c r="D116" s="296" t="s">
        <v>2152</v>
      </c>
      <c r="E116" s="296" t="s">
        <v>2149</v>
      </c>
      <c r="F116" s="296" t="s">
        <v>1828</v>
      </c>
      <c r="G116" s="296">
        <v>2003.02</v>
      </c>
      <c r="H116" s="296">
        <v>2060.25</v>
      </c>
      <c r="I116" s="296">
        <v>2117.48</v>
      </c>
      <c r="J116" s="296">
        <v>2174.71</v>
      </c>
      <c r="K116" s="296">
        <v>2231.94</v>
      </c>
      <c r="L116" s="296">
        <v>2289.17</v>
      </c>
      <c r="M116" s="296">
        <v>2231.94</v>
      </c>
      <c r="N116" s="296">
        <v>2174.71</v>
      </c>
      <c r="O116" s="296">
        <v>2117.48</v>
      </c>
      <c r="P116" s="296">
        <v>2060.25</v>
      </c>
      <c r="Q116" s="296">
        <v>2003.02</v>
      </c>
      <c r="R116" s="296">
        <v>1945.79</v>
      </c>
      <c r="S116" s="296">
        <v>1888.57</v>
      </c>
      <c r="T116" s="296">
        <v>1831.34</v>
      </c>
      <c r="U116" s="296">
        <v>1774.11</v>
      </c>
      <c r="V116" s="296">
        <v>1716.88</v>
      </c>
      <c r="W116" s="296">
        <v>1659.65</v>
      </c>
      <c r="X116" s="296">
        <v>1602.42</v>
      </c>
      <c r="Y116" s="296">
        <v>1545.19</v>
      </c>
      <c r="Z116" s="296">
        <v>1487.96</v>
      </c>
      <c r="AA116" s="296">
        <v>1430.73</v>
      </c>
      <c r="AB116" s="296">
        <v>1373.5</v>
      </c>
      <c r="AC116" s="296">
        <v>1316.27</v>
      </c>
      <c r="AD116" s="296">
        <v>1259.04</v>
      </c>
      <c r="AE116" s="296">
        <v>1201.81</v>
      </c>
      <c r="AF116" s="296">
        <v>1144.5899999999999</v>
      </c>
      <c r="AG116" s="296">
        <v>1087.3599999999999</v>
      </c>
      <c r="AH116" s="296">
        <v>1030.1300000000001</v>
      </c>
      <c r="AI116" s="296">
        <v>972.9</v>
      </c>
      <c r="AJ116" s="296">
        <v>915.67</v>
      </c>
      <c r="AK116" s="296">
        <v>858.44</v>
      </c>
      <c r="AL116" s="296">
        <v>801.21</v>
      </c>
      <c r="AM116" s="296">
        <v>743.98</v>
      </c>
      <c r="AN116" s="296">
        <v>686.75</v>
      </c>
      <c r="AO116" s="296">
        <v>629.52</v>
      </c>
      <c r="AP116" s="296">
        <v>572.29</v>
      </c>
      <c r="AQ116" s="296">
        <v>515.05999999999995</v>
      </c>
      <c r="AR116" s="296">
        <v>457.83</v>
      </c>
      <c r="AS116" s="296">
        <v>400.6</v>
      </c>
    </row>
    <row r="117" spans="4:45">
      <c r="D117" s="296" t="s">
        <v>2152</v>
      </c>
      <c r="E117" s="296" t="s">
        <v>2149</v>
      </c>
      <c r="F117" s="296" t="s">
        <v>1757</v>
      </c>
      <c r="G117" s="296">
        <v>89</v>
      </c>
      <c r="H117" s="296">
        <v>89</v>
      </c>
      <c r="I117" s="296">
        <v>89</v>
      </c>
      <c r="J117" s="296">
        <v>89</v>
      </c>
      <c r="K117" s="296">
        <v>89</v>
      </c>
      <c r="L117" s="296">
        <v>89</v>
      </c>
      <c r="M117" s="296">
        <v>89</v>
      </c>
      <c r="N117" s="296">
        <v>89</v>
      </c>
      <c r="O117" s="296">
        <v>89</v>
      </c>
      <c r="P117" s="296">
        <v>89</v>
      </c>
      <c r="Q117" s="296">
        <v>89</v>
      </c>
      <c r="R117" s="296">
        <v>89</v>
      </c>
      <c r="S117" s="296">
        <v>89</v>
      </c>
      <c r="T117" s="296">
        <v>89</v>
      </c>
      <c r="U117" s="296">
        <v>56</v>
      </c>
      <c r="V117" s="296">
        <v>56</v>
      </c>
      <c r="W117" s="296">
        <v>56</v>
      </c>
      <c r="X117" s="296">
        <v>27</v>
      </c>
      <c r="Y117" s="296">
        <v>27</v>
      </c>
      <c r="Z117" s="296">
        <v>27</v>
      </c>
      <c r="AA117" s="296">
        <v>27</v>
      </c>
      <c r="AB117" s="296">
        <v>0</v>
      </c>
      <c r="AC117" s="296">
        <v>0</v>
      </c>
      <c r="AD117" s="296">
        <v>0</v>
      </c>
      <c r="AE117" s="296">
        <v>0</v>
      </c>
      <c r="AF117" s="296">
        <v>0</v>
      </c>
      <c r="AG117" s="296">
        <v>0</v>
      </c>
      <c r="AH117" s="296">
        <v>0</v>
      </c>
      <c r="AI117" s="296">
        <v>0</v>
      </c>
      <c r="AJ117" s="296">
        <v>0</v>
      </c>
      <c r="AK117" s="296">
        <v>0</v>
      </c>
      <c r="AL117" s="296">
        <v>0</v>
      </c>
      <c r="AM117" s="296">
        <v>0</v>
      </c>
      <c r="AN117" s="296">
        <v>0</v>
      </c>
      <c r="AO117" s="296">
        <v>0</v>
      </c>
      <c r="AP117" s="296">
        <v>0</v>
      </c>
      <c r="AQ117" s="296">
        <v>0</v>
      </c>
      <c r="AR117" s="296">
        <v>0</v>
      </c>
      <c r="AS117" s="296">
        <v>0</v>
      </c>
    </row>
    <row r="118" spans="4:45">
      <c r="D118" s="296" t="s">
        <v>2152</v>
      </c>
      <c r="E118" s="296" t="s">
        <v>2149</v>
      </c>
      <c r="F118" s="296" t="s">
        <v>1756</v>
      </c>
      <c r="G118" s="296">
        <v>30</v>
      </c>
      <c r="H118" s="296">
        <v>30</v>
      </c>
      <c r="I118" s="296">
        <v>30</v>
      </c>
      <c r="J118" s="296">
        <v>30</v>
      </c>
      <c r="K118" s="296">
        <v>30</v>
      </c>
      <c r="L118" s="296">
        <v>30</v>
      </c>
      <c r="M118" s="296">
        <v>30</v>
      </c>
      <c r="N118" s="296">
        <v>30</v>
      </c>
      <c r="O118" s="296">
        <v>30</v>
      </c>
      <c r="P118" s="296">
        <v>30</v>
      </c>
      <c r="Q118" s="296">
        <v>30</v>
      </c>
      <c r="R118" s="296">
        <v>30</v>
      </c>
      <c r="S118" s="296">
        <v>30</v>
      </c>
      <c r="T118" s="296">
        <v>30</v>
      </c>
      <c r="U118" s="296">
        <v>30</v>
      </c>
      <c r="V118" s="296">
        <v>30</v>
      </c>
      <c r="W118" s="296">
        <v>0</v>
      </c>
      <c r="X118" s="296">
        <v>0</v>
      </c>
      <c r="Y118" s="296">
        <v>0</v>
      </c>
      <c r="Z118" s="296">
        <v>0</v>
      </c>
      <c r="AA118" s="296">
        <v>0</v>
      </c>
      <c r="AB118" s="296">
        <v>0</v>
      </c>
      <c r="AC118" s="296">
        <v>0</v>
      </c>
      <c r="AD118" s="296">
        <v>0</v>
      </c>
      <c r="AE118" s="296">
        <v>0</v>
      </c>
      <c r="AF118" s="296">
        <v>0</v>
      </c>
      <c r="AG118" s="296">
        <v>0</v>
      </c>
      <c r="AH118" s="296">
        <v>0</v>
      </c>
      <c r="AI118" s="296">
        <v>0</v>
      </c>
      <c r="AJ118" s="296">
        <v>0</v>
      </c>
      <c r="AK118" s="296">
        <v>0</v>
      </c>
      <c r="AL118" s="296">
        <v>0</v>
      </c>
      <c r="AM118" s="296">
        <v>0</v>
      </c>
      <c r="AN118" s="296">
        <v>0</v>
      </c>
      <c r="AO118" s="296">
        <v>0</v>
      </c>
      <c r="AP118" s="296">
        <v>0</v>
      </c>
      <c r="AQ118" s="296">
        <v>0</v>
      </c>
      <c r="AR118" s="296">
        <v>0</v>
      </c>
      <c r="AS118" s="296">
        <v>0</v>
      </c>
    </row>
    <row r="119" spans="4:45">
      <c r="D119" s="296" t="s">
        <v>2152</v>
      </c>
      <c r="E119" s="296" t="s">
        <v>2149</v>
      </c>
      <c r="F119" s="296" t="s">
        <v>1740</v>
      </c>
      <c r="G119" s="296">
        <v>127</v>
      </c>
      <c r="H119" s="296">
        <v>127</v>
      </c>
      <c r="I119" s="296">
        <v>127</v>
      </c>
      <c r="J119" s="296">
        <v>127</v>
      </c>
      <c r="K119" s="296">
        <v>202</v>
      </c>
      <c r="L119" s="296">
        <v>202</v>
      </c>
      <c r="M119" s="296">
        <v>202</v>
      </c>
      <c r="N119" s="296">
        <v>202</v>
      </c>
      <c r="O119" s="296">
        <v>202</v>
      </c>
      <c r="P119" s="296">
        <v>202</v>
      </c>
      <c r="Q119" s="296">
        <v>202</v>
      </c>
      <c r="R119" s="296">
        <v>202</v>
      </c>
      <c r="S119" s="296">
        <v>202</v>
      </c>
      <c r="T119" s="296">
        <v>202</v>
      </c>
      <c r="U119" s="296">
        <v>202</v>
      </c>
      <c r="V119" s="296">
        <v>202</v>
      </c>
      <c r="W119" s="296">
        <v>202</v>
      </c>
      <c r="X119" s="296">
        <v>202</v>
      </c>
      <c r="Y119" s="296">
        <v>202</v>
      </c>
      <c r="Z119" s="296">
        <v>202</v>
      </c>
      <c r="AA119" s="296">
        <v>202</v>
      </c>
      <c r="AB119" s="296">
        <v>202</v>
      </c>
      <c r="AC119" s="296">
        <v>202</v>
      </c>
      <c r="AD119" s="296">
        <v>75</v>
      </c>
      <c r="AE119" s="296">
        <v>75</v>
      </c>
      <c r="AF119" s="296">
        <v>75</v>
      </c>
      <c r="AG119" s="296">
        <v>75</v>
      </c>
      <c r="AH119" s="296">
        <v>75</v>
      </c>
      <c r="AI119" s="296">
        <v>75</v>
      </c>
      <c r="AJ119" s="296">
        <v>75</v>
      </c>
      <c r="AK119" s="296">
        <v>0</v>
      </c>
      <c r="AL119" s="296">
        <v>0</v>
      </c>
      <c r="AM119" s="296">
        <v>0</v>
      </c>
      <c r="AN119" s="296">
        <v>0</v>
      </c>
      <c r="AO119" s="296">
        <v>0</v>
      </c>
      <c r="AP119" s="296">
        <v>0</v>
      </c>
      <c r="AQ119" s="296">
        <v>0</v>
      </c>
      <c r="AR119" s="296">
        <v>0</v>
      </c>
      <c r="AS119" s="296">
        <v>0</v>
      </c>
    </row>
    <row r="120" spans="4:45">
      <c r="D120" s="296" t="s">
        <v>2152</v>
      </c>
      <c r="E120" s="296" t="s">
        <v>2149</v>
      </c>
      <c r="F120" s="296" t="s">
        <v>1683</v>
      </c>
      <c r="G120" s="296">
        <v>0</v>
      </c>
      <c r="H120" s="296">
        <v>0</v>
      </c>
      <c r="I120" s="296">
        <v>0</v>
      </c>
      <c r="J120" s="296">
        <v>0</v>
      </c>
      <c r="K120" s="296">
        <v>0</v>
      </c>
      <c r="L120" s="296">
        <v>0.27</v>
      </c>
      <c r="M120" s="296">
        <v>0.27</v>
      </c>
      <c r="N120" s="296">
        <v>0.27</v>
      </c>
      <c r="O120" s="296">
        <v>0.27</v>
      </c>
      <c r="P120" s="296">
        <v>0.27</v>
      </c>
      <c r="Q120" s="296">
        <v>0.27</v>
      </c>
      <c r="R120" s="296">
        <v>0.27</v>
      </c>
      <c r="S120" s="296">
        <v>0.27</v>
      </c>
      <c r="T120" s="296">
        <v>0.27</v>
      </c>
      <c r="U120" s="296">
        <v>0.27</v>
      </c>
      <c r="V120" s="296">
        <v>0.27</v>
      </c>
      <c r="W120" s="296">
        <v>0.27</v>
      </c>
      <c r="X120" s="296">
        <v>0.27</v>
      </c>
      <c r="Y120" s="296">
        <v>0.27</v>
      </c>
      <c r="Z120" s="296">
        <v>0.27</v>
      </c>
      <c r="AA120" s="296">
        <v>0.27</v>
      </c>
      <c r="AB120" s="296">
        <v>0.27</v>
      </c>
      <c r="AC120" s="296">
        <v>0.27</v>
      </c>
      <c r="AD120" s="296">
        <v>0.27</v>
      </c>
      <c r="AE120" s="296">
        <v>0.27</v>
      </c>
      <c r="AF120" s="296">
        <v>0.27</v>
      </c>
      <c r="AG120" s="296">
        <v>0.27</v>
      </c>
      <c r="AH120" s="296">
        <v>0.27</v>
      </c>
      <c r="AI120" s="296">
        <v>0.27</v>
      </c>
      <c r="AJ120" s="296">
        <v>0.27</v>
      </c>
      <c r="AK120" s="296">
        <v>0.27</v>
      </c>
      <c r="AL120" s="296">
        <v>0</v>
      </c>
      <c r="AM120" s="296">
        <v>0</v>
      </c>
      <c r="AN120" s="296">
        <v>0</v>
      </c>
      <c r="AO120" s="296">
        <v>0</v>
      </c>
      <c r="AP120" s="296">
        <v>0</v>
      </c>
      <c r="AQ120" s="296">
        <v>0</v>
      </c>
      <c r="AR120" s="296">
        <v>0</v>
      </c>
      <c r="AS120" s="296">
        <v>0</v>
      </c>
    </row>
    <row r="121" spans="4:45">
      <c r="D121" s="296" t="s">
        <v>2152</v>
      </c>
      <c r="E121" s="296" t="s">
        <v>2149</v>
      </c>
      <c r="F121" s="296" t="s">
        <v>1676</v>
      </c>
      <c r="G121" s="296">
        <v>451.69</v>
      </c>
      <c r="H121" s="296">
        <v>472.3</v>
      </c>
      <c r="I121" s="296">
        <v>484.61</v>
      </c>
      <c r="J121" s="296">
        <v>483.75</v>
      </c>
      <c r="K121" s="296">
        <v>484.17</v>
      </c>
      <c r="L121" s="296">
        <v>484.14</v>
      </c>
      <c r="M121" s="296">
        <v>484.14</v>
      </c>
      <c r="N121" s="296">
        <v>482.64</v>
      </c>
      <c r="O121" s="296">
        <v>481.64</v>
      </c>
      <c r="P121" s="296">
        <v>481</v>
      </c>
      <c r="Q121" s="296">
        <v>481</v>
      </c>
      <c r="R121" s="296">
        <v>480.4</v>
      </c>
      <c r="S121" s="296">
        <v>480.4</v>
      </c>
      <c r="T121" s="296">
        <v>480.4</v>
      </c>
      <c r="U121" s="296">
        <v>477.58</v>
      </c>
      <c r="V121" s="296">
        <v>476.44</v>
      </c>
      <c r="W121" s="296">
        <v>474.5</v>
      </c>
      <c r="X121" s="296">
        <v>474.5</v>
      </c>
      <c r="Y121" s="296">
        <v>461.06</v>
      </c>
      <c r="Z121" s="296">
        <v>413.17</v>
      </c>
      <c r="AA121" s="296">
        <v>367.65</v>
      </c>
      <c r="AB121" s="296">
        <v>312.37</v>
      </c>
      <c r="AC121" s="296">
        <v>278.23</v>
      </c>
      <c r="AD121" s="296">
        <v>230.38</v>
      </c>
      <c r="AE121" s="296">
        <v>150.30000000000001</v>
      </c>
      <c r="AF121" s="296">
        <v>46.72</v>
      </c>
      <c r="AG121" s="296">
        <v>33.86</v>
      </c>
      <c r="AH121" s="296">
        <v>13.25</v>
      </c>
      <c r="AI121" s="296">
        <v>0.93</v>
      </c>
      <c r="AJ121" s="296">
        <v>0.49</v>
      </c>
      <c r="AK121" s="296">
        <v>0.08</v>
      </c>
      <c r="AL121" s="296">
        <v>0</v>
      </c>
      <c r="AM121" s="296">
        <v>0</v>
      </c>
      <c r="AN121" s="296">
        <v>0</v>
      </c>
      <c r="AO121" s="296">
        <v>0</v>
      </c>
      <c r="AP121" s="296">
        <v>0</v>
      </c>
      <c r="AQ121" s="296">
        <v>0</v>
      </c>
      <c r="AR121" s="296">
        <v>0</v>
      </c>
      <c r="AS121" s="296">
        <v>0</v>
      </c>
    </row>
    <row r="122" spans="4:45">
      <c r="D122" s="296" t="s">
        <v>2152</v>
      </c>
      <c r="E122" s="296" t="s">
        <v>2149</v>
      </c>
      <c r="F122" s="296" t="s">
        <v>1596</v>
      </c>
      <c r="G122" s="296">
        <v>0</v>
      </c>
      <c r="H122" s="296">
        <v>0</v>
      </c>
      <c r="I122" s="296">
        <v>0</v>
      </c>
      <c r="J122" s="296">
        <v>0</v>
      </c>
      <c r="K122" s="296">
        <v>0</v>
      </c>
      <c r="L122" s="296">
        <v>0.01</v>
      </c>
      <c r="M122" s="296">
        <v>0.01</v>
      </c>
      <c r="N122" s="296">
        <v>0.01</v>
      </c>
      <c r="O122" s="296">
        <v>0.01</v>
      </c>
      <c r="P122" s="296">
        <v>0.01</v>
      </c>
      <c r="Q122" s="296">
        <v>0.01</v>
      </c>
      <c r="R122" s="296">
        <v>0.01</v>
      </c>
      <c r="S122" s="296">
        <v>0.01</v>
      </c>
      <c r="T122" s="296">
        <v>0.01</v>
      </c>
      <c r="U122" s="296">
        <v>0.01</v>
      </c>
      <c r="V122" s="296">
        <v>0.01</v>
      </c>
      <c r="W122" s="296">
        <v>0.01</v>
      </c>
      <c r="X122" s="296">
        <v>0.01</v>
      </c>
      <c r="Y122" s="296">
        <v>0.01</v>
      </c>
      <c r="Z122" s="296">
        <v>0.01</v>
      </c>
      <c r="AA122" s="296">
        <v>0.01</v>
      </c>
      <c r="AB122" s="296">
        <v>0.01</v>
      </c>
      <c r="AC122" s="296">
        <v>0.01</v>
      </c>
      <c r="AD122" s="296">
        <v>0.01</v>
      </c>
      <c r="AE122" s="296">
        <v>0.01</v>
      </c>
      <c r="AF122" s="296">
        <v>0.01</v>
      </c>
      <c r="AG122" s="296">
        <v>0.01</v>
      </c>
      <c r="AH122" s="296">
        <v>0.01</v>
      </c>
      <c r="AI122" s="296">
        <v>0.01</v>
      </c>
      <c r="AJ122" s="296">
        <v>0.01</v>
      </c>
      <c r="AK122" s="296">
        <v>0.01</v>
      </c>
      <c r="AL122" s="296">
        <v>0</v>
      </c>
      <c r="AM122" s="296">
        <v>0</v>
      </c>
      <c r="AN122" s="296">
        <v>0</v>
      </c>
      <c r="AO122" s="296">
        <v>0</v>
      </c>
      <c r="AP122" s="296">
        <v>0</v>
      </c>
      <c r="AQ122" s="296">
        <v>0</v>
      </c>
      <c r="AR122" s="296">
        <v>0</v>
      </c>
      <c r="AS122" s="296">
        <v>0</v>
      </c>
    </row>
    <row r="123" spans="4:45">
      <c r="D123" s="296" t="s">
        <v>2152</v>
      </c>
      <c r="E123" s="296" t="s">
        <v>2149</v>
      </c>
      <c r="F123" s="296" t="s">
        <v>1586</v>
      </c>
      <c r="G123" s="296">
        <v>291.5</v>
      </c>
      <c r="H123" s="296">
        <v>291.5</v>
      </c>
      <c r="I123" s="296">
        <v>291.5</v>
      </c>
      <c r="J123" s="296">
        <v>291.5</v>
      </c>
      <c r="K123" s="296">
        <v>291.5</v>
      </c>
      <c r="L123" s="296">
        <v>291.5</v>
      </c>
      <c r="M123" s="296">
        <v>291.5</v>
      </c>
      <c r="N123" s="296">
        <v>291.5</v>
      </c>
      <c r="O123" s="296">
        <v>291.5</v>
      </c>
      <c r="P123" s="296">
        <v>291.5</v>
      </c>
      <c r="Q123" s="296">
        <v>291.5</v>
      </c>
      <c r="R123" s="296">
        <v>291.5</v>
      </c>
      <c r="S123" s="296">
        <v>291.5</v>
      </c>
      <c r="T123" s="296">
        <v>291.5</v>
      </c>
      <c r="U123" s="296">
        <v>291.5</v>
      </c>
      <c r="V123" s="296">
        <v>291.5</v>
      </c>
      <c r="W123" s="296">
        <v>0</v>
      </c>
      <c r="X123" s="296">
        <v>0</v>
      </c>
      <c r="Y123" s="296">
        <v>0</v>
      </c>
      <c r="Z123" s="296">
        <v>0</v>
      </c>
      <c r="AA123" s="296">
        <v>0</v>
      </c>
      <c r="AB123" s="296">
        <v>0</v>
      </c>
      <c r="AC123" s="296">
        <v>0</v>
      </c>
      <c r="AD123" s="296">
        <v>0</v>
      </c>
      <c r="AE123" s="296">
        <v>0</v>
      </c>
      <c r="AF123" s="296">
        <v>0</v>
      </c>
      <c r="AG123" s="296">
        <v>0</v>
      </c>
      <c r="AH123" s="296">
        <v>0</v>
      </c>
      <c r="AI123" s="296">
        <v>0</v>
      </c>
      <c r="AJ123" s="296">
        <v>0</v>
      </c>
      <c r="AK123" s="296">
        <v>0</v>
      </c>
      <c r="AL123" s="296">
        <v>0</v>
      </c>
      <c r="AM123" s="296">
        <v>0</v>
      </c>
      <c r="AN123" s="296">
        <v>0</v>
      </c>
      <c r="AO123" s="296">
        <v>0</v>
      </c>
      <c r="AP123" s="296">
        <v>0</v>
      </c>
      <c r="AQ123" s="296">
        <v>0</v>
      </c>
      <c r="AR123" s="296">
        <v>0</v>
      </c>
      <c r="AS123" s="296">
        <v>0</v>
      </c>
    </row>
    <row r="124" spans="4:45">
      <c r="D124" s="296" t="s">
        <v>2152</v>
      </c>
      <c r="E124" s="296" t="s">
        <v>2149</v>
      </c>
      <c r="F124" s="296" t="s">
        <v>1406</v>
      </c>
      <c r="G124" s="296">
        <v>1391.65</v>
      </c>
      <c r="H124" s="296">
        <v>1468.31</v>
      </c>
      <c r="I124" s="296">
        <v>1513.9</v>
      </c>
      <c r="J124" s="296">
        <v>1541.92</v>
      </c>
      <c r="K124" s="296">
        <v>1572.1</v>
      </c>
      <c r="L124" s="296">
        <v>1604.05</v>
      </c>
      <c r="M124" s="296">
        <v>1604.07</v>
      </c>
      <c r="N124" s="296">
        <v>1604.07</v>
      </c>
      <c r="O124" s="296">
        <v>1604</v>
      </c>
      <c r="P124" s="296">
        <v>1603.99</v>
      </c>
      <c r="Q124" s="296">
        <v>1603.92</v>
      </c>
      <c r="R124" s="296">
        <v>1603.79</v>
      </c>
      <c r="S124" s="296">
        <v>1603.66</v>
      </c>
      <c r="T124" s="296">
        <v>1603.54</v>
      </c>
      <c r="U124" s="296">
        <v>1603.44</v>
      </c>
      <c r="V124" s="296">
        <v>1603.21</v>
      </c>
      <c r="W124" s="296">
        <v>1602.46</v>
      </c>
      <c r="X124" s="296">
        <v>1601.91</v>
      </c>
      <c r="Y124" s="296">
        <v>1601.39</v>
      </c>
      <c r="Z124" s="296">
        <v>1600.5</v>
      </c>
      <c r="AA124" s="296">
        <v>1598.78</v>
      </c>
      <c r="AB124" s="296">
        <v>1597.85</v>
      </c>
      <c r="AC124" s="296">
        <v>1596.83</v>
      </c>
      <c r="AD124" s="296">
        <v>1582.23</v>
      </c>
      <c r="AE124" s="296">
        <v>1555.69</v>
      </c>
      <c r="AF124" s="296">
        <v>1527.47</v>
      </c>
      <c r="AG124" s="296">
        <v>1484.18</v>
      </c>
      <c r="AH124" s="296">
        <v>1420.27</v>
      </c>
      <c r="AI124" s="296">
        <v>1230.0999999999999</v>
      </c>
      <c r="AJ124" s="296">
        <v>828.73</v>
      </c>
      <c r="AK124" s="296">
        <v>467.4</v>
      </c>
      <c r="AL124" s="296">
        <v>212.42</v>
      </c>
      <c r="AM124" s="296">
        <v>135.76</v>
      </c>
      <c r="AN124" s="296">
        <v>90.17</v>
      </c>
      <c r="AO124" s="296">
        <v>62.16</v>
      </c>
      <c r="AP124" s="296">
        <v>31.98</v>
      </c>
      <c r="AQ124" s="296">
        <v>0.02</v>
      </c>
      <c r="AR124" s="296">
        <v>0</v>
      </c>
      <c r="AS124" s="296">
        <v>0</v>
      </c>
    </row>
    <row r="125" spans="4:45">
      <c r="D125" s="296" t="s">
        <v>2152</v>
      </c>
      <c r="E125" s="296" t="s">
        <v>2149</v>
      </c>
      <c r="F125" s="296" t="s">
        <v>1366</v>
      </c>
      <c r="G125" s="296">
        <v>4.84</v>
      </c>
      <c r="H125" s="296">
        <v>4.84</v>
      </c>
      <c r="I125" s="296">
        <v>4.84</v>
      </c>
      <c r="J125" s="296">
        <v>4.84</v>
      </c>
      <c r="K125" s="296">
        <v>4.84</v>
      </c>
      <c r="L125" s="296">
        <v>4.84</v>
      </c>
      <c r="M125" s="296">
        <v>4.84</v>
      </c>
      <c r="N125" s="296">
        <v>4.84</v>
      </c>
      <c r="O125" s="296">
        <v>4.84</v>
      </c>
      <c r="P125" s="296">
        <v>4.84</v>
      </c>
      <c r="Q125" s="296">
        <v>4.84</v>
      </c>
      <c r="R125" s="296">
        <v>4.84</v>
      </c>
      <c r="S125" s="296">
        <v>4.84</v>
      </c>
      <c r="T125" s="296">
        <v>4.84</v>
      </c>
      <c r="U125" s="296">
        <v>4.84</v>
      </c>
      <c r="V125" s="296">
        <v>4.84</v>
      </c>
      <c r="W125" s="296">
        <v>4.84</v>
      </c>
      <c r="X125" s="296">
        <v>4.84</v>
      </c>
      <c r="Y125" s="296">
        <v>4.84</v>
      </c>
      <c r="Z125" s="296">
        <v>4.84</v>
      </c>
      <c r="AA125" s="296">
        <v>4.84</v>
      </c>
      <c r="AB125" s="296">
        <v>4.84</v>
      </c>
      <c r="AC125" s="296">
        <v>4.84</v>
      </c>
      <c r="AD125" s="296">
        <v>4.84</v>
      </c>
      <c r="AE125" s="296">
        <v>4.84</v>
      </c>
      <c r="AF125" s="296">
        <v>4.84</v>
      </c>
      <c r="AG125" s="296">
        <v>4.84</v>
      </c>
      <c r="AH125" s="296">
        <v>4.84</v>
      </c>
      <c r="AI125" s="296">
        <v>4.84</v>
      </c>
      <c r="AJ125" s="296">
        <v>4.84</v>
      </c>
      <c r="AK125" s="296">
        <v>4.84</v>
      </c>
      <c r="AL125" s="296">
        <v>4.84</v>
      </c>
      <c r="AM125" s="296">
        <v>4.84</v>
      </c>
      <c r="AN125" s="296">
        <v>4.84</v>
      </c>
      <c r="AO125" s="296">
        <v>4.84</v>
      </c>
      <c r="AP125" s="296">
        <v>4.84</v>
      </c>
      <c r="AQ125" s="296">
        <v>4.84</v>
      </c>
      <c r="AR125" s="296">
        <v>4.84</v>
      </c>
      <c r="AS125" s="296">
        <v>4.84</v>
      </c>
    </row>
    <row r="126" spans="4:45">
      <c r="D126" s="296" t="s">
        <v>2152</v>
      </c>
      <c r="E126" s="296" t="s">
        <v>2149</v>
      </c>
      <c r="F126" s="296" t="s">
        <v>1344</v>
      </c>
      <c r="G126" s="296">
        <v>20</v>
      </c>
      <c r="H126" s="296">
        <v>20</v>
      </c>
      <c r="I126" s="296">
        <v>20</v>
      </c>
      <c r="J126" s="296">
        <v>20</v>
      </c>
      <c r="K126" s="296">
        <v>20</v>
      </c>
      <c r="L126" s="296">
        <v>20</v>
      </c>
      <c r="M126" s="296">
        <v>20</v>
      </c>
      <c r="N126" s="296">
        <v>20</v>
      </c>
      <c r="O126" s="296">
        <v>20</v>
      </c>
      <c r="P126" s="296">
        <v>20</v>
      </c>
      <c r="Q126" s="296">
        <v>20</v>
      </c>
      <c r="R126" s="296">
        <v>20</v>
      </c>
      <c r="S126" s="296">
        <v>20</v>
      </c>
      <c r="T126" s="296">
        <v>20</v>
      </c>
      <c r="U126" s="296">
        <v>20</v>
      </c>
      <c r="V126" s="296">
        <v>20</v>
      </c>
      <c r="W126" s="296">
        <v>20</v>
      </c>
      <c r="X126" s="296">
        <v>20</v>
      </c>
      <c r="Y126" s="296">
        <v>20</v>
      </c>
      <c r="Z126" s="296">
        <v>0</v>
      </c>
      <c r="AA126" s="296">
        <v>0</v>
      </c>
      <c r="AB126" s="296">
        <v>0</v>
      </c>
      <c r="AC126" s="296">
        <v>0</v>
      </c>
      <c r="AD126" s="296">
        <v>0</v>
      </c>
      <c r="AE126" s="296">
        <v>0</v>
      </c>
      <c r="AF126" s="296">
        <v>0</v>
      </c>
      <c r="AG126" s="296">
        <v>0</v>
      </c>
      <c r="AH126" s="296">
        <v>0</v>
      </c>
      <c r="AI126" s="296">
        <v>0</v>
      </c>
      <c r="AJ126" s="296">
        <v>0</v>
      </c>
      <c r="AK126" s="296">
        <v>0</v>
      </c>
      <c r="AL126" s="296">
        <v>0</v>
      </c>
      <c r="AM126" s="296">
        <v>0</v>
      </c>
      <c r="AN126" s="296">
        <v>0</v>
      </c>
      <c r="AO126" s="296">
        <v>0</v>
      </c>
      <c r="AP126" s="296">
        <v>0</v>
      </c>
      <c r="AQ126" s="296">
        <v>0</v>
      </c>
      <c r="AR126" s="296">
        <v>0</v>
      </c>
      <c r="AS126" s="296">
        <v>0</v>
      </c>
    </row>
    <row r="127" spans="4:45">
      <c r="D127" s="296" t="s">
        <v>2152</v>
      </c>
      <c r="E127" s="296" t="s">
        <v>2149</v>
      </c>
      <c r="F127" s="296" t="s">
        <v>1325</v>
      </c>
      <c r="G127" s="296">
        <v>58</v>
      </c>
      <c r="H127" s="296">
        <v>58</v>
      </c>
      <c r="I127" s="296">
        <v>58</v>
      </c>
      <c r="J127" s="296">
        <v>58</v>
      </c>
      <c r="K127" s="296">
        <v>58</v>
      </c>
      <c r="L127" s="296">
        <v>58</v>
      </c>
      <c r="M127" s="296">
        <v>58</v>
      </c>
      <c r="N127" s="296">
        <v>35</v>
      </c>
      <c r="O127" s="296">
        <v>35</v>
      </c>
      <c r="P127" s="296">
        <v>35</v>
      </c>
      <c r="Q127" s="296">
        <v>35</v>
      </c>
      <c r="R127" s="296">
        <v>0</v>
      </c>
      <c r="S127" s="296">
        <v>0</v>
      </c>
      <c r="T127" s="296">
        <v>0</v>
      </c>
      <c r="U127" s="296">
        <v>0</v>
      </c>
      <c r="V127" s="296">
        <v>0</v>
      </c>
      <c r="W127" s="296">
        <v>0</v>
      </c>
      <c r="X127" s="296">
        <v>0</v>
      </c>
      <c r="Y127" s="296">
        <v>0</v>
      </c>
      <c r="Z127" s="296">
        <v>0</v>
      </c>
      <c r="AA127" s="296">
        <v>0</v>
      </c>
      <c r="AB127" s="296">
        <v>0</v>
      </c>
      <c r="AC127" s="296">
        <v>0</v>
      </c>
      <c r="AD127" s="296">
        <v>0</v>
      </c>
      <c r="AE127" s="296">
        <v>0</v>
      </c>
      <c r="AF127" s="296">
        <v>0</v>
      </c>
      <c r="AG127" s="296">
        <v>0</v>
      </c>
      <c r="AH127" s="296">
        <v>0</v>
      </c>
      <c r="AI127" s="296">
        <v>0</v>
      </c>
      <c r="AJ127" s="296">
        <v>0</v>
      </c>
      <c r="AK127" s="296">
        <v>0</v>
      </c>
      <c r="AL127" s="296">
        <v>0</v>
      </c>
      <c r="AM127" s="296">
        <v>0</v>
      </c>
      <c r="AN127" s="296">
        <v>0</v>
      </c>
      <c r="AO127" s="296">
        <v>0</v>
      </c>
      <c r="AP127" s="296">
        <v>0</v>
      </c>
      <c r="AQ127" s="296">
        <v>0</v>
      </c>
      <c r="AR127" s="296">
        <v>0</v>
      </c>
      <c r="AS127" s="296">
        <v>0</v>
      </c>
    </row>
    <row r="128" spans="4:45">
      <c r="D128" s="296" t="s">
        <v>2152</v>
      </c>
      <c r="E128" s="296" t="s">
        <v>2149</v>
      </c>
      <c r="F128" s="296" t="s">
        <v>1297</v>
      </c>
      <c r="G128" s="296">
        <v>777</v>
      </c>
      <c r="H128" s="296">
        <v>777</v>
      </c>
      <c r="I128" s="296">
        <v>777</v>
      </c>
      <c r="J128" s="296">
        <v>2377</v>
      </c>
      <c r="K128" s="296">
        <v>2377</v>
      </c>
      <c r="L128" s="296">
        <v>2377</v>
      </c>
      <c r="M128" s="296">
        <v>2377</v>
      </c>
      <c r="N128" s="296">
        <v>2377</v>
      </c>
      <c r="O128" s="296">
        <v>2377</v>
      </c>
      <c r="P128" s="296">
        <v>2377</v>
      </c>
      <c r="Q128" s="296">
        <v>2377</v>
      </c>
      <c r="R128" s="296">
        <v>2377</v>
      </c>
      <c r="S128" s="296">
        <v>2377</v>
      </c>
      <c r="T128" s="296">
        <v>2377</v>
      </c>
      <c r="U128" s="296">
        <v>2377</v>
      </c>
      <c r="V128" s="296">
        <v>2377</v>
      </c>
      <c r="W128" s="296">
        <v>2377</v>
      </c>
      <c r="X128" s="296">
        <v>2117</v>
      </c>
      <c r="Y128" s="296">
        <v>1794</v>
      </c>
      <c r="Z128" s="296">
        <v>1794</v>
      </c>
      <c r="AA128" s="296">
        <v>1794</v>
      </c>
      <c r="AB128" s="296">
        <v>1794</v>
      </c>
      <c r="AC128" s="296">
        <v>1600</v>
      </c>
      <c r="AD128" s="296">
        <v>1600</v>
      </c>
      <c r="AE128" s="296">
        <v>1600</v>
      </c>
      <c r="AF128" s="296">
        <v>1600</v>
      </c>
      <c r="AG128" s="296">
        <v>1600</v>
      </c>
      <c r="AH128" s="296">
        <v>1600</v>
      </c>
      <c r="AI128" s="296">
        <v>1600</v>
      </c>
      <c r="AJ128" s="296">
        <v>1600</v>
      </c>
      <c r="AK128" s="296">
        <v>1600</v>
      </c>
      <c r="AL128" s="296">
        <v>1600</v>
      </c>
      <c r="AM128" s="296">
        <v>1600</v>
      </c>
      <c r="AN128" s="296">
        <v>1600</v>
      </c>
      <c r="AO128" s="296">
        <v>1600</v>
      </c>
      <c r="AP128" s="296">
        <v>0</v>
      </c>
      <c r="AQ128" s="296">
        <v>0</v>
      </c>
      <c r="AR128" s="296">
        <v>0</v>
      </c>
      <c r="AS128" s="296">
        <v>0</v>
      </c>
    </row>
    <row r="129" spans="4:45">
      <c r="D129" s="296" t="s">
        <v>2152</v>
      </c>
      <c r="E129" s="296" t="s">
        <v>2149</v>
      </c>
      <c r="F129" s="296" t="s">
        <v>1286</v>
      </c>
      <c r="G129" s="296">
        <v>44.5</v>
      </c>
      <c r="H129" s="296">
        <v>44.5</v>
      </c>
      <c r="I129" s="296">
        <v>44.5</v>
      </c>
      <c r="J129" s="296">
        <v>44.5</v>
      </c>
      <c r="K129" s="296">
        <v>44.5</v>
      </c>
      <c r="L129" s="296">
        <v>44.5</v>
      </c>
      <c r="M129" s="296">
        <v>44.5</v>
      </c>
      <c r="N129" s="296">
        <v>44.5</v>
      </c>
      <c r="O129" s="296">
        <v>44.5</v>
      </c>
      <c r="P129" s="296">
        <v>44.5</v>
      </c>
      <c r="Q129" s="296">
        <v>44.5</v>
      </c>
      <c r="R129" s="296">
        <v>44.5</v>
      </c>
      <c r="S129" s="296">
        <v>44.5</v>
      </c>
      <c r="T129" s="296">
        <v>44.5</v>
      </c>
      <c r="U129" s="296">
        <v>44.5</v>
      </c>
      <c r="V129" s="296">
        <v>0</v>
      </c>
      <c r="W129" s="296">
        <v>0</v>
      </c>
      <c r="X129" s="296">
        <v>0</v>
      </c>
      <c r="Y129" s="296">
        <v>0</v>
      </c>
      <c r="Z129" s="296">
        <v>0</v>
      </c>
      <c r="AA129" s="296">
        <v>0</v>
      </c>
      <c r="AB129" s="296">
        <v>0</v>
      </c>
      <c r="AC129" s="296">
        <v>0</v>
      </c>
      <c r="AD129" s="296">
        <v>0</v>
      </c>
      <c r="AE129" s="296">
        <v>0</v>
      </c>
      <c r="AF129" s="296">
        <v>0</v>
      </c>
      <c r="AG129" s="296">
        <v>0</v>
      </c>
      <c r="AH129" s="296">
        <v>0</v>
      </c>
      <c r="AI129" s="296">
        <v>0</v>
      </c>
      <c r="AJ129" s="296">
        <v>0</v>
      </c>
      <c r="AK129" s="296">
        <v>0</v>
      </c>
      <c r="AL129" s="296">
        <v>0</v>
      </c>
      <c r="AM129" s="296">
        <v>0</v>
      </c>
      <c r="AN129" s="296">
        <v>0</v>
      </c>
      <c r="AO129" s="296">
        <v>0</v>
      </c>
      <c r="AP129" s="296">
        <v>0</v>
      </c>
      <c r="AQ129" s="296">
        <v>0</v>
      </c>
      <c r="AR129" s="296">
        <v>0</v>
      </c>
      <c r="AS129" s="296">
        <v>0</v>
      </c>
    </row>
    <row r="130" spans="4:45">
      <c r="D130" s="296" t="s">
        <v>2152</v>
      </c>
      <c r="E130" s="296" t="s">
        <v>2149</v>
      </c>
      <c r="F130" s="343" t="s">
        <v>1282</v>
      </c>
      <c r="G130" s="343">
        <v>38</v>
      </c>
      <c r="H130" s="343">
        <v>38</v>
      </c>
      <c r="I130" s="343">
        <v>38</v>
      </c>
      <c r="J130" s="343">
        <v>38</v>
      </c>
      <c r="K130" s="343">
        <v>38</v>
      </c>
      <c r="L130" s="343">
        <v>38</v>
      </c>
      <c r="M130" s="343">
        <v>38</v>
      </c>
      <c r="N130" s="343">
        <v>0</v>
      </c>
      <c r="O130" s="343">
        <v>0</v>
      </c>
      <c r="P130" s="343">
        <v>0</v>
      </c>
      <c r="Q130" s="343">
        <v>0</v>
      </c>
      <c r="R130" s="343">
        <v>0</v>
      </c>
      <c r="S130" s="343">
        <v>0</v>
      </c>
      <c r="T130" s="343">
        <v>0</v>
      </c>
      <c r="U130" s="343">
        <v>0</v>
      </c>
      <c r="V130" s="343">
        <v>0</v>
      </c>
      <c r="W130" s="343">
        <v>0</v>
      </c>
      <c r="X130" s="343">
        <v>0</v>
      </c>
      <c r="Y130" s="343">
        <v>0</v>
      </c>
      <c r="Z130" s="343">
        <v>0</v>
      </c>
      <c r="AA130" s="343">
        <v>0</v>
      </c>
      <c r="AB130" s="343">
        <v>0</v>
      </c>
      <c r="AC130" s="343">
        <v>0</v>
      </c>
      <c r="AD130" s="343">
        <v>0</v>
      </c>
      <c r="AE130" s="343">
        <v>0</v>
      </c>
      <c r="AF130" s="343">
        <v>0</v>
      </c>
      <c r="AG130" s="343">
        <v>0</v>
      </c>
      <c r="AH130" s="343">
        <v>0</v>
      </c>
      <c r="AI130" s="343">
        <v>0</v>
      </c>
      <c r="AJ130" s="343">
        <v>0</v>
      </c>
      <c r="AK130" s="343">
        <v>0</v>
      </c>
      <c r="AL130" s="343">
        <v>0</v>
      </c>
      <c r="AM130" s="343">
        <v>0</v>
      </c>
      <c r="AN130" s="343">
        <v>0</v>
      </c>
      <c r="AO130" s="343">
        <v>0</v>
      </c>
      <c r="AP130" s="343">
        <v>0</v>
      </c>
      <c r="AQ130" s="343">
        <v>0</v>
      </c>
      <c r="AR130" s="343">
        <v>0</v>
      </c>
      <c r="AS130" s="343">
        <v>0</v>
      </c>
    </row>
    <row r="131" spans="4:45">
      <c r="D131" s="296" t="s">
        <v>2152</v>
      </c>
      <c r="E131" s="296" t="s">
        <v>2149</v>
      </c>
      <c r="F131" s="296" t="s">
        <v>1277</v>
      </c>
      <c r="G131" s="296">
        <v>175</v>
      </c>
      <c r="H131" s="296">
        <v>175</v>
      </c>
      <c r="I131" s="296">
        <v>175</v>
      </c>
      <c r="J131" s="296">
        <v>175</v>
      </c>
      <c r="K131" s="296">
        <v>175</v>
      </c>
      <c r="L131" s="296">
        <v>175</v>
      </c>
      <c r="M131" s="296">
        <v>175</v>
      </c>
      <c r="N131" s="296">
        <v>175</v>
      </c>
      <c r="O131" s="296">
        <v>175</v>
      </c>
      <c r="P131" s="296">
        <v>175</v>
      </c>
      <c r="Q131" s="296">
        <v>175</v>
      </c>
      <c r="R131" s="296">
        <v>175</v>
      </c>
      <c r="S131" s="296">
        <v>175</v>
      </c>
      <c r="T131" s="296">
        <v>175</v>
      </c>
      <c r="U131" s="296">
        <v>175</v>
      </c>
      <c r="V131" s="296">
        <v>175</v>
      </c>
      <c r="W131" s="296">
        <v>0</v>
      </c>
      <c r="X131" s="296">
        <v>0</v>
      </c>
      <c r="Y131" s="296">
        <v>0</v>
      </c>
      <c r="Z131" s="296">
        <v>0</v>
      </c>
      <c r="AA131" s="296">
        <v>0</v>
      </c>
      <c r="AB131" s="296">
        <v>0</v>
      </c>
      <c r="AC131" s="296">
        <v>0</v>
      </c>
      <c r="AD131" s="296">
        <v>0</v>
      </c>
      <c r="AE131" s="296">
        <v>0</v>
      </c>
      <c r="AF131" s="296">
        <v>0</v>
      </c>
      <c r="AG131" s="296">
        <v>0</v>
      </c>
      <c r="AH131" s="296">
        <v>0</v>
      </c>
      <c r="AI131" s="296">
        <v>0</v>
      </c>
      <c r="AJ131" s="296">
        <v>0</v>
      </c>
      <c r="AK131" s="296">
        <v>0</v>
      </c>
      <c r="AL131" s="296">
        <v>0</v>
      </c>
      <c r="AM131" s="296">
        <v>0</v>
      </c>
      <c r="AN131" s="296">
        <v>0</v>
      </c>
      <c r="AO131" s="296">
        <v>0</v>
      </c>
      <c r="AP131" s="296">
        <v>0</v>
      </c>
      <c r="AQ131" s="296">
        <v>0</v>
      </c>
      <c r="AR131" s="296">
        <v>0</v>
      </c>
      <c r="AS131" s="296">
        <v>0</v>
      </c>
    </row>
    <row r="132" spans="4:45">
      <c r="D132" s="296" t="s">
        <v>2152</v>
      </c>
      <c r="E132" s="296" t="s">
        <v>2149</v>
      </c>
      <c r="F132" s="296" t="s">
        <v>1222</v>
      </c>
      <c r="G132" s="296">
        <v>41</v>
      </c>
      <c r="H132" s="296">
        <v>41</v>
      </c>
      <c r="I132" s="296">
        <v>41</v>
      </c>
      <c r="J132" s="296">
        <v>41</v>
      </c>
      <c r="K132" s="296">
        <v>41</v>
      </c>
      <c r="L132" s="296">
        <v>41</v>
      </c>
      <c r="M132" s="296">
        <v>41</v>
      </c>
      <c r="N132" s="296">
        <v>41</v>
      </c>
      <c r="O132" s="296">
        <v>41</v>
      </c>
      <c r="P132" s="296">
        <v>41</v>
      </c>
      <c r="Q132" s="296">
        <v>41</v>
      </c>
      <c r="R132" s="296">
        <v>41</v>
      </c>
      <c r="S132" s="296">
        <v>41</v>
      </c>
      <c r="T132" s="296">
        <v>17</v>
      </c>
      <c r="U132" s="296">
        <v>17</v>
      </c>
      <c r="V132" s="296">
        <v>17</v>
      </c>
      <c r="W132" s="296">
        <v>17</v>
      </c>
      <c r="X132" s="296">
        <v>17</v>
      </c>
      <c r="Y132" s="296">
        <v>17</v>
      </c>
      <c r="Z132" s="296">
        <v>17</v>
      </c>
      <c r="AA132" s="296">
        <v>17</v>
      </c>
      <c r="AB132" s="296">
        <v>17</v>
      </c>
      <c r="AC132" s="296">
        <v>17</v>
      </c>
      <c r="AD132" s="296">
        <v>17</v>
      </c>
      <c r="AE132" s="296">
        <v>0</v>
      </c>
      <c r="AF132" s="296">
        <v>0</v>
      </c>
      <c r="AG132" s="296">
        <v>0</v>
      </c>
      <c r="AH132" s="296">
        <v>0</v>
      </c>
      <c r="AI132" s="296">
        <v>0</v>
      </c>
      <c r="AJ132" s="296">
        <v>0</v>
      </c>
      <c r="AK132" s="296">
        <v>0</v>
      </c>
      <c r="AL132" s="296">
        <v>0</v>
      </c>
      <c r="AM132" s="296">
        <v>0</v>
      </c>
      <c r="AN132" s="296">
        <v>0</v>
      </c>
      <c r="AO132" s="296">
        <v>0</v>
      </c>
      <c r="AP132" s="296">
        <v>0</v>
      </c>
      <c r="AQ132" s="296">
        <v>0</v>
      </c>
      <c r="AR132" s="296">
        <v>0</v>
      </c>
      <c r="AS132" s="296">
        <v>0</v>
      </c>
    </row>
    <row r="133" spans="4:45">
      <c r="D133" s="296" t="s">
        <v>2152</v>
      </c>
      <c r="E133" s="296" t="s">
        <v>2149</v>
      </c>
      <c r="F133" s="296" t="s">
        <v>1197</v>
      </c>
      <c r="G133" s="296">
        <v>44</v>
      </c>
      <c r="H133" s="296">
        <v>44</v>
      </c>
      <c r="I133" s="296">
        <v>44</v>
      </c>
      <c r="J133" s="296">
        <v>44</v>
      </c>
      <c r="K133" s="296">
        <v>44</v>
      </c>
      <c r="L133" s="296">
        <v>44</v>
      </c>
      <c r="M133" s="296">
        <v>44</v>
      </c>
      <c r="N133" s="296">
        <v>44</v>
      </c>
      <c r="O133" s="296">
        <v>44</v>
      </c>
      <c r="P133" s="296">
        <v>44</v>
      </c>
      <c r="Q133" s="296">
        <v>44</v>
      </c>
      <c r="R133" s="296">
        <v>21.5</v>
      </c>
      <c r="S133" s="296">
        <v>21.5</v>
      </c>
      <c r="T133" s="296">
        <v>21.5</v>
      </c>
      <c r="U133" s="296">
        <v>21.5</v>
      </c>
      <c r="V133" s="296">
        <v>21.5</v>
      </c>
      <c r="W133" s="296">
        <v>21.5</v>
      </c>
      <c r="X133" s="296">
        <v>21.5</v>
      </c>
      <c r="Y133" s="296">
        <v>21.5</v>
      </c>
      <c r="Z133" s="296">
        <v>21.5</v>
      </c>
      <c r="AA133" s="296">
        <v>21.5</v>
      </c>
      <c r="AB133" s="296">
        <v>21.5</v>
      </c>
      <c r="AC133" s="296">
        <v>21.5</v>
      </c>
      <c r="AD133" s="296">
        <v>21.5</v>
      </c>
      <c r="AE133" s="296">
        <v>0</v>
      </c>
      <c r="AF133" s="296">
        <v>0</v>
      </c>
      <c r="AG133" s="296">
        <v>0</v>
      </c>
      <c r="AH133" s="296">
        <v>0</v>
      </c>
      <c r="AI133" s="296">
        <v>0</v>
      </c>
      <c r="AJ133" s="296">
        <v>0</v>
      </c>
      <c r="AK133" s="296">
        <v>0</v>
      </c>
      <c r="AL133" s="296">
        <v>0</v>
      </c>
      <c r="AM133" s="296">
        <v>0</v>
      </c>
      <c r="AN133" s="296">
        <v>0</v>
      </c>
      <c r="AO133" s="296">
        <v>0</v>
      </c>
      <c r="AP133" s="296">
        <v>0</v>
      </c>
      <c r="AQ133" s="296">
        <v>0</v>
      </c>
      <c r="AR133" s="296">
        <v>0</v>
      </c>
      <c r="AS133" s="296">
        <v>0</v>
      </c>
    </row>
    <row r="134" spans="4:45">
      <c r="D134" s="296" t="s">
        <v>2152</v>
      </c>
      <c r="E134" s="296" t="s">
        <v>2149</v>
      </c>
      <c r="F134" s="296" t="s">
        <v>1177</v>
      </c>
      <c r="G134" s="296">
        <v>1410</v>
      </c>
      <c r="H134" s="296">
        <v>1410</v>
      </c>
      <c r="I134" s="296">
        <v>1410</v>
      </c>
      <c r="J134" s="296">
        <v>1410</v>
      </c>
      <c r="K134" s="296">
        <v>1410</v>
      </c>
      <c r="L134" s="296">
        <v>1410</v>
      </c>
      <c r="M134" s="296">
        <v>1410</v>
      </c>
      <c r="N134" s="296">
        <v>1410</v>
      </c>
      <c r="O134" s="296">
        <v>1410</v>
      </c>
      <c r="P134" s="296">
        <v>1410</v>
      </c>
      <c r="Q134" s="296">
        <v>0</v>
      </c>
      <c r="R134" s="296">
        <v>0</v>
      </c>
      <c r="S134" s="296">
        <v>0</v>
      </c>
      <c r="T134" s="296">
        <v>0</v>
      </c>
      <c r="U134" s="296">
        <v>0</v>
      </c>
      <c r="V134" s="296">
        <v>0</v>
      </c>
      <c r="W134" s="296">
        <v>0</v>
      </c>
      <c r="X134" s="296">
        <v>0</v>
      </c>
      <c r="Y134" s="296">
        <v>0</v>
      </c>
      <c r="Z134" s="296">
        <v>0</v>
      </c>
      <c r="AA134" s="296">
        <v>0</v>
      </c>
      <c r="AB134" s="296">
        <v>0</v>
      </c>
      <c r="AC134" s="296">
        <v>0</v>
      </c>
      <c r="AD134" s="296">
        <v>0</v>
      </c>
      <c r="AE134" s="296">
        <v>0</v>
      </c>
      <c r="AF134" s="296">
        <v>0</v>
      </c>
      <c r="AG134" s="296">
        <v>0</v>
      </c>
      <c r="AH134" s="296">
        <v>0</v>
      </c>
      <c r="AI134" s="296">
        <v>0</v>
      </c>
      <c r="AJ134" s="296">
        <v>0</v>
      </c>
      <c r="AK134" s="296">
        <v>0</v>
      </c>
      <c r="AL134" s="296">
        <v>0</v>
      </c>
      <c r="AM134" s="296">
        <v>0</v>
      </c>
      <c r="AN134" s="296">
        <v>0</v>
      </c>
      <c r="AO134" s="296">
        <v>0</v>
      </c>
      <c r="AP134" s="296">
        <v>0</v>
      </c>
      <c r="AQ134" s="296">
        <v>0</v>
      </c>
      <c r="AR134" s="296">
        <v>0</v>
      </c>
      <c r="AS134" s="296">
        <v>0</v>
      </c>
    </row>
    <row r="135" spans="4:45">
      <c r="D135" s="296" t="s">
        <v>2152</v>
      </c>
      <c r="E135" s="296" t="s">
        <v>2149</v>
      </c>
      <c r="F135" s="296" t="s">
        <v>1008</v>
      </c>
      <c r="G135" s="296">
        <v>3055.66</v>
      </c>
      <c r="H135" s="296">
        <v>3467.53</v>
      </c>
      <c r="I135" s="296">
        <v>4776.1000000000004</v>
      </c>
      <c r="J135" s="296">
        <v>5687.36</v>
      </c>
      <c r="K135" s="296">
        <v>6308.11</v>
      </c>
      <c r="L135" s="296">
        <v>6916.18</v>
      </c>
      <c r="M135" s="296">
        <v>6914.3</v>
      </c>
      <c r="N135" s="296">
        <v>6906.97</v>
      </c>
      <c r="O135" s="296">
        <v>6878.84</v>
      </c>
      <c r="P135" s="296">
        <v>6807.18</v>
      </c>
      <c r="Q135" s="296">
        <v>6792.68</v>
      </c>
      <c r="R135" s="296">
        <v>6773.28</v>
      </c>
      <c r="S135" s="296">
        <v>6736.33</v>
      </c>
      <c r="T135" s="296">
        <v>6554.41</v>
      </c>
      <c r="U135" s="296">
        <v>6419.61</v>
      </c>
      <c r="V135" s="296">
        <v>6075.35</v>
      </c>
      <c r="W135" s="296">
        <v>5868.32</v>
      </c>
      <c r="X135" s="296">
        <v>5679.06</v>
      </c>
      <c r="Y135" s="296">
        <v>5522.47</v>
      </c>
      <c r="Z135" s="296">
        <v>5432.55</v>
      </c>
      <c r="AA135" s="296">
        <v>5280.39</v>
      </c>
      <c r="AB135" s="296">
        <v>5110.9799999999996</v>
      </c>
      <c r="AC135" s="296">
        <v>4998.4799999999996</v>
      </c>
      <c r="AD135" s="296">
        <v>4729.79</v>
      </c>
      <c r="AE135" s="296">
        <v>4485.5</v>
      </c>
      <c r="AF135" s="296">
        <v>4191.42</v>
      </c>
      <c r="AG135" s="296">
        <v>3865.65</v>
      </c>
      <c r="AH135" s="296">
        <v>3453.72</v>
      </c>
      <c r="AI135" s="296">
        <v>2144.1999999999998</v>
      </c>
      <c r="AJ135" s="296">
        <v>1232.48</v>
      </c>
      <c r="AK135" s="296">
        <v>610.28</v>
      </c>
      <c r="AL135" s="296">
        <v>0</v>
      </c>
      <c r="AM135" s="296">
        <v>0</v>
      </c>
      <c r="AN135" s="296">
        <v>0</v>
      </c>
      <c r="AO135" s="296">
        <v>0</v>
      </c>
      <c r="AP135" s="296">
        <v>0</v>
      </c>
      <c r="AQ135" s="296">
        <v>0</v>
      </c>
      <c r="AR135" s="296">
        <v>0</v>
      </c>
      <c r="AS135" s="296">
        <v>0</v>
      </c>
    </row>
    <row r="136" spans="4:45">
      <c r="D136" s="296" t="s">
        <v>2170</v>
      </c>
      <c r="E136" s="296" t="s">
        <v>2149</v>
      </c>
      <c r="F136" s="296" t="s">
        <v>1037</v>
      </c>
      <c r="G136" s="296">
        <v>0</v>
      </c>
      <c r="H136" s="296">
        <v>0</v>
      </c>
      <c r="I136" s="296">
        <v>0</v>
      </c>
      <c r="J136" s="296">
        <v>900</v>
      </c>
      <c r="K136" s="296">
        <v>900</v>
      </c>
      <c r="L136" s="296">
        <v>900</v>
      </c>
      <c r="M136" s="296">
        <v>900</v>
      </c>
      <c r="N136" s="296">
        <v>900</v>
      </c>
      <c r="O136" s="296">
        <v>900</v>
      </c>
      <c r="P136" s="296">
        <v>900</v>
      </c>
      <c r="Q136" s="296">
        <v>900</v>
      </c>
      <c r="R136" s="296">
        <v>1800</v>
      </c>
      <c r="S136" s="296">
        <v>1800</v>
      </c>
      <c r="T136" s="296">
        <v>1800</v>
      </c>
      <c r="U136" s="296">
        <v>1800</v>
      </c>
      <c r="V136" s="296">
        <v>1800</v>
      </c>
      <c r="W136" s="296">
        <v>1800</v>
      </c>
      <c r="X136" s="296">
        <v>1800</v>
      </c>
      <c r="Y136" s="296">
        <v>1800</v>
      </c>
      <c r="Z136" s="296">
        <v>1800</v>
      </c>
      <c r="AA136" s="296">
        <v>1800</v>
      </c>
      <c r="AB136" s="296">
        <v>1800</v>
      </c>
      <c r="AC136" s="296">
        <v>1800</v>
      </c>
      <c r="AD136" s="296">
        <v>1800</v>
      </c>
      <c r="AE136" s="296">
        <v>1800</v>
      </c>
      <c r="AF136" s="296">
        <v>1800</v>
      </c>
      <c r="AG136" s="296">
        <v>1800</v>
      </c>
      <c r="AH136" s="296">
        <v>1800</v>
      </c>
      <c r="AI136" s="296">
        <v>1800</v>
      </c>
      <c r="AJ136" s="296">
        <v>900</v>
      </c>
      <c r="AK136" s="296">
        <v>900</v>
      </c>
      <c r="AL136" s="296">
        <v>900</v>
      </c>
      <c r="AM136" s="296">
        <v>900</v>
      </c>
      <c r="AN136" s="296">
        <v>900</v>
      </c>
      <c r="AO136" s="296">
        <v>900</v>
      </c>
      <c r="AP136" s="296">
        <v>900</v>
      </c>
      <c r="AQ136" s="296">
        <v>900</v>
      </c>
      <c r="AR136" s="296">
        <v>0</v>
      </c>
      <c r="AS136" s="296">
        <v>0</v>
      </c>
    </row>
    <row r="137" spans="4:45">
      <c r="D137" s="296" t="s">
        <v>2151</v>
      </c>
      <c r="E137" s="296" t="s">
        <v>2149</v>
      </c>
      <c r="F137" s="296" t="s">
        <v>2021</v>
      </c>
      <c r="G137" s="296">
        <v>0</v>
      </c>
      <c r="H137" s="296">
        <v>0</v>
      </c>
      <c r="I137" s="296">
        <v>0</v>
      </c>
      <c r="J137" s="296">
        <v>0</v>
      </c>
      <c r="K137" s="296">
        <v>0</v>
      </c>
      <c r="L137" s="296">
        <v>3.56</v>
      </c>
      <c r="M137" s="296">
        <v>3.56</v>
      </c>
      <c r="N137" s="296">
        <v>3.56</v>
      </c>
      <c r="O137" s="296">
        <v>3.56</v>
      </c>
      <c r="P137" s="296">
        <v>3.56</v>
      </c>
      <c r="Q137" s="296">
        <v>3.56</v>
      </c>
      <c r="R137" s="296">
        <v>3.56</v>
      </c>
      <c r="S137" s="296">
        <v>3.56</v>
      </c>
      <c r="T137" s="296">
        <v>3.56</v>
      </c>
      <c r="U137" s="296">
        <v>3.56</v>
      </c>
      <c r="V137" s="296">
        <v>3.56</v>
      </c>
      <c r="W137" s="296">
        <v>3.56</v>
      </c>
      <c r="X137" s="296">
        <v>3.56</v>
      </c>
      <c r="Y137" s="296">
        <v>3.56</v>
      </c>
      <c r="Z137" s="296">
        <v>3.56</v>
      </c>
      <c r="AA137" s="296">
        <v>3.56</v>
      </c>
      <c r="AB137" s="296">
        <v>0</v>
      </c>
      <c r="AC137" s="296">
        <v>0</v>
      </c>
      <c r="AD137" s="296">
        <v>0</v>
      </c>
      <c r="AE137" s="296">
        <v>0</v>
      </c>
      <c r="AF137" s="296">
        <v>0</v>
      </c>
      <c r="AG137" s="296">
        <v>0</v>
      </c>
      <c r="AH137" s="296">
        <v>0</v>
      </c>
      <c r="AI137" s="296">
        <v>0</v>
      </c>
      <c r="AJ137" s="296">
        <v>0</v>
      </c>
      <c r="AK137" s="296">
        <v>0</v>
      </c>
      <c r="AL137" s="296">
        <v>0</v>
      </c>
      <c r="AM137" s="296">
        <v>0</v>
      </c>
      <c r="AN137" s="296">
        <v>0</v>
      </c>
      <c r="AO137" s="296">
        <v>0</v>
      </c>
      <c r="AP137" s="296">
        <v>0</v>
      </c>
      <c r="AQ137" s="296">
        <v>0</v>
      </c>
      <c r="AR137" s="296">
        <v>0</v>
      </c>
      <c r="AS137" s="296">
        <v>0</v>
      </c>
    </row>
    <row r="138" spans="4:45">
      <c r="D138" s="296" t="s">
        <v>2151</v>
      </c>
      <c r="E138" s="296" t="s">
        <v>2149</v>
      </c>
      <c r="F138" s="296" t="s">
        <v>2020</v>
      </c>
      <c r="G138" s="296">
        <v>17304</v>
      </c>
      <c r="H138" s="296">
        <v>17304</v>
      </c>
      <c r="I138" s="296">
        <v>17304</v>
      </c>
      <c r="J138" s="296">
        <v>17304</v>
      </c>
      <c r="K138" s="296">
        <v>17304</v>
      </c>
      <c r="L138" s="296">
        <v>17304</v>
      </c>
      <c r="M138" s="296">
        <v>17304</v>
      </c>
      <c r="N138" s="296">
        <v>17304</v>
      </c>
      <c r="O138" s="296">
        <v>17304</v>
      </c>
      <c r="P138" s="296">
        <v>17304</v>
      </c>
      <c r="Q138" s="296">
        <v>17304</v>
      </c>
      <c r="R138" s="296">
        <v>17304</v>
      </c>
      <c r="S138" s="296">
        <v>17304</v>
      </c>
      <c r="T138" s="296">
        <v>17304</v>
      </c>
      <c r="U138" s="296">
        <v>17304</v>
      </c>
      <c r="V138" s="296">
        <v>17304</v>
      </c>
      <c r="W138" s="296">
        <v>17304</v>
      </c>
      <c r="X138" s="296">
        <v>17304</v>
      </c>
      <c r="Y138" s="296">
        <v>17304</v>
      </c>
      <c r="Z138" s="296">
        <v>17304</v>
      </c>
      <c r="AA138" s="296">
        <v>17304</v>
      </c>
      <c r="AB138" s="296">
        <v>17304</v>
      </c>
      <c r="AC138" s="296">
        <v>17304</v>
      </c>
      <c r="AD138" s="296">
        <v>17304</v>
      </c>
      <c r="AE138" s="296">
        <v>17304</v>
      </c>
      <c r="AF138" s="296">
        <v>17304</v>
      </c>
      <c r="AG138" s="296">
        <v>17304</v>
      </c>
      <c r="AH138" s="296">
        <v>17304</v>
      </c>
      <c r="AI138" s="296">
        <v>17304</v>
      </c>
      <c r="AJ138" s="296">
        <v>17304</v>
      </c>
      <c r="AK138" s="296">
        <v>17304</v>
      </c>
      <c r="AL138" s="296">
        <v>17304</v>
      </c>
      <c r="AM138" s="296">
        <v>17304</v>
      </c>
      <c r="AN138" s="296">
        <v>17304</v>
      </c>
      <c r="AO138" s="296">
        <v>17304</v>
      </c>
      <c r="AP138" s="296">
        <v>17304</v>
      </c>
      <c r="AQ138" s="296">
        <v>17304</v>
      </c>
      <c r="AR138" s="296">
        <v>17304</v>
      </c>
      <c r="AS138" s="296">
        <v>17304</v>
      </c>
    </row>
    <row r="139" spans="4:45">
      <c r="D139" s="296" t="s">
        <v>2151</v>
      </c>
      <c r="E139" s="296" t="s">
        <v>2149</v>
      </c>
      <c r="F139" s="296" t="s">
        <v>1937</v>
      </c>
      <c r="G139" s="296">
        <v>381.19</v>
      </c>
      <c r="H139" s="296">
        <v>392.08</v>
      </c>
      <c r="I139" s="296">
        <v>402.97</v>
      </c>
      <c r="J139" s="296">
        <v>413.86</v>
      </c>
      <c r="K139" s="296">
        <v>424.75</v>
      </c>
      <c r="L139" s="296">
        <v>435.64</v>
      </c>
      <c r="M139" s="296">
        <v>424.75</v>
      </c>
      <c r="N139" s="296">
        <v>413.86</v>
      </c>
      <c r="O139" s="296">
        <v>402.97</v>
      </c>
      <c r="P139" s="296">
        <v>392.08</v>
      </c>
      <c r="Q139" s="296">
        <v>381.19</v>
      </c>
      <c r="R139" s="296">
        <v>370.3</v>
      </c>
      <c r="S139" s="296">
        <v>359.4</v>
      </c>
      <c r="T139" s="296">
        <v>348.51</v>
      </c>
      <c r="U139" s="296">
        <v>337.62</v>
      </c>
      <c r="V139" s="296">
        <v>326.73</v>
      </c>
      <c r="W139" s="296">
        <v>315.83999999999997</v>
      </c>
      <c r="X139" s="296">
        <v>304.95</v>
      </c>
      <c r="Y139" s="296">
        <v>294.06</v>
      </c>
      <c r="Z139" s="296">
        <v>283.17</v>
      </c>
      <c r="AA139" s="296">
        <v>272.27999999999997</v>
      </c>
      <c r="AB139" s="296">
        <v>261.39</v>
      </c>
      <c r="AC139" s="296">
        <v>250.49</v>
      </c>
      <c r="AD139" s="296">
        <v>239.6</v>
      </c>
      <c r="AE139" s="296">
        <v>228.71</v>
      </c>
      <c r="AF139" s="296">
        <v>217.82</v>
      </c>
      <c r="AG139" s="296">
        <v>206.93</v>
      </c>
      <c r="AH139" s="296">
        <v>196.04</v>
      </c>
      <c r="AI139" s="296">
        <v>185.15</v>
      </c>
      <c r="AJ139" s="296">
        <v>174.26</v>
      </c>
      <c r="AK139" s="296">
        <v>163.37</v>
      </c>
      <c r="AL139" s="296">
        <v>152.47</v>
      </c>
      <c r="AM139" s="296">
        <v>141.58000000000001</v>
      </c>
      <c r="AN139" s="296">
        <v>130.69</v>
      </c>
      <c r="AO139" s="296">
        <v>119.8</v>
      </c>
      <c r="AP139" s="296">
        <v>108.91</v>
      </c>
      <c r="AQ139" s="296">
        <v>98.02</v>
      </c>
      <c r="AR139" s="296">
        <v>87.13</v>
      </c>
      <c r="AS139" s="296">
        <v>76.239999999999995</v>
      </c>
    </row>
    <row r="140" spans="4:45">
      <c r="D140" s="296" t="s">
        <v>2151</v>
      </c>
      <c r="E140" s="296" t="s">
        <v>2149</v>
      </c>
      <c r="F140" s="296" t="s">
        <v>1913</v>
      </c>
      <c r="G140" s="296">
        <v>660.9</v>
      </c>
      <c r="H140" s="296">
        <v>679.79</v>
      </c>
      <c r="I140" s="296">
        <v>698.67</v>
      </c>
      <c r="J140" s="296">
        <v>717.55</v>
      </c>
      <c r="K140" s="296">
        <v>736.44</v>
      </c>
      <c r="L140" s="296">
        <v>755.32</v>
      </c>
      <c r="M140" s="296">
        <v>736.44</v>
      </c>
      <c r="N140" s="296">
        <v>717.55</v>
      </c>
      <c r="O140" s="296">
        <v>698.67</v>
      </c>
      <c r="P140" s="296">
        <v>679.79</v>
      </c>
      <c r="Q140" s="296">
        <v>660.9</v>
      </c>
      <c r="R140" s="296">
        <v>642.02</v>
      </c>
      <c r="S140" s="296">
        <v>623.14</v>
      </c>
      <c r="T140" s="296">
        <v>604.25</v>
      </c>
      <c r="U140" s="296">
        <v>585.37</v>
      </c>
      <c r="V140" s="296">
        <v>566.49</v>
      </c>
      <c r="W140" s="296">
        <v>547.61</v>
      </c>
      <c r="X140" s="296">
        <v>528.72</v>
      </c>
      <c r="Y140" s="296">
        <v>509.84</v>
      </c>
      <c r="Z140" s="296">
        <v>490.96</v>
      </c>
      <c r="AA140" s="296">
        <v>472.07</v>
      </c>
      <c r="AB140" s="296">
        <v>453.19</v>
      </c>
      <c r="AC140" s="296">
        <v>434.31</v>
      </c>
      <c r="AD140" s="296">
        <v>415.42</v>
      </c>
      <c r="AE140" s="296">
        <v>396.54</v>
      </c>
      <c r="AF140" s="296">
        <v>377.66</v>
      </c>
      <c r="AG140" s="296">
        <v>358.78</v>
      </c>
      <c r="AH140" s="296">
        <v>339.89</v>
      </c>
      <c r="AI140" s="296">
        <v>321.01</v>
      </c>
      <c r="AJ140" s="296">
        <v>302.13</v>
      </c>
      <c r="AK140" s="296">
        <v>283.24</v>
      </c>
      <c r="AL140" s="296">
        <v>264.36</v>
      </c>
      <c r="AM140" s="296">
        <v>245.48</v>
      </c>
      <c r="AN140" s="296">
        <v>226.6</v>
      </c>
      <c r="AO140" s="296">
        <v>207.71</v>
      </c>
      <c r="AP140" s="296">
        <v>188.83</v>
      </c>
      <c r="AQ140" s="296">
        <v>169.95</v>
      </c>
      <c r="AR140" s="296">
        <v>151.06</v>
      </c>
      <c r="AS140" s="296">
        <v>132.18</v>
      </c>
    </row>
    <row r="141" spans="4:45">
      <c r="D141" s="296" t="s">
        <v>2151</v>
      </c>
      <c r="E141" s="296" t="s">
        <v>2149</v>
      </c>
      <c r="F141" s="296" t="s">
        <v>1904</v>
      </c>
      <c r="G141" s="296">
        <v>918.01</v>
      </c>
      <c r="H141" s="296">
        <v>944.24</v>
      </c>
      <c r="I141" s="296">
        <v>970.47</v>
      </c>
      <c r="J141" s="296">
        <v>996.7</v>
      </c>
      <c r="K141" s="296">
        <v>1022.93</v>
      </c>
      <c r="L141" s="296">
        <v>1049.1600000000001</v>
      </c>
      <c r="M141" s="296">
        <v>1022.93</v>
      </c>
      <c r="N141" s="296">
        <v>996.7</v>
      </c>
      <c r="O141" s="296">
        <v>970.47</v>
      </c>
      <c r="P141" s="296">
        <v>944.24</v>
      </c>
      <c r="Q141" s="296">
        <v>918.01</v>
      </c>
      <c r="R141" s="296">
        <v>891.78</v>
      </c>
      <c r="S141" s="296">
        <v>865.56</v>
      </c>
      <c r="T141" s="296">
        <v>839.33</v>
      </c>
      <c r="U141" s="296">
        <v>813.1</v>
      </c>
      <c r="V141" s="296">
        <v>786.87</v>
      </c>
      <c r="W141" s="296">
        <v>760.64</v>
      </c>
      <c r="X141" s="296">
        <v>734.41</v>
      </c>
      <c r="Y141" s="296">
        <v>708.18</v>
      </c>
      <c r="Z141" s="296">
        <v>681.95</v>
      </c>
      <c r="AA141" s="296">
        <v>655.72</v>
      </c>
      <c r="AB141" s="296">
        <v>629.49</v>
      </c>
      <c r="AC141" s="296">
        <v>603.27</v>
      </c>
      <c r="AD141" s="296">
        <v>577.04</v>
      </c>
      <c r="AE141" s="296">
        <v>550.80999999999995</v>
      </c>
      <c r="AF141" s="296">
        <v>524.58000000000004</v>
      </c>
      <c r="AG141" s="296">
        <v>498.35</v>
      </c>
      <c r="AH141" s="296">
        <v>472.12</v>
      </c>
      <c r="AI141" s="296">
        <v>445.89</v>
      </c>
      <c r="AJ141" s="296">
        <v>419.66</v>
      </c>
      <c r="AK141" s="296">
        <v>393.43</v>
      </c>
      <c r="AL141" s="296">
        <v>367.21</v>
      </c>
      <c r="AM141" s="296">
        <v>340.98</v>
      </c>
      <c r="AN141" s="296">
        <v>314.75</v>
      </c>
      <c r="AO141" s="296">
        <v>288.52</v>
      </c>
      <c r="AP141" s="296">
        <v>262.29000000000002</v>
      </c>
      <c r="AQ141" s="296">
        <v>236.06</v>
      </c>
      <c r="AR141" s="296">
        <v>209.83</v>
      </c>
      <c r="AS141" s="296">
        <v>183.6</v>
      </c>
    </row>
    <row r="142" spans="4:45">
      <c r="D142" s="296" t="s">
        <v>2151</v>
      </c>
      <c r="E142" s="296" t="s">
        <v>2149</v>
      </c>
      <c r="F142" s="296" t="s">
        <v>1891</v>
      </c>
      <c r="G142" s="296">
        <v>316.20999999999998</v>
      </c>
      <c r="H142" s="296">
        <v>325.25</v>
      </c>
      <c r="I142" s="296">
        <v>334.28</v>
      </c>
      <c r="J142" s="296">
        <v>343.31</v>
      </c>
      <c r="K142" s="296">
        <v>352.35</v>
      </c>
      <c r="L142" s="296">
        <v>361.38</v>
      </c>
      <c r="M142" s="296">
        <v>352.35</v>
      </c>
      <c r="N142" s="296">
        <v>343.31</v>
      </c>
      <c r="O142" s="296">
        <v>334.28</v>
      </c>
      <c r="P142" s="296">
        <v>325.25</v>
      </c>
      <c r="Q142" s="296">
        <v>316.20999999999998</v>
      </c>
      <c r="R142" s="296">
        <v>307.18</v>
      </c>
      <c r="S142" s="296">
        <v>298.14</v>
      </c>
      <c r="T142" s="296">
        <v>289.11</v>
      </c>
      <c r="U142" s="296">
        <v>280.07</v>
      </c>
      <c r="V142" s="296">
        <v>271.04000000000002</v>
      </c>
      <c r="W142" s="296">
        <v>262</v>
      </c>
      <c r="X142" s="296">
        <v>252.97</v>
      </c>
      <c r="Y142" s="296">
        <v>243.93</v>
      </c>
      <c r="Z142" s="296">
        <v>234.9</v>
      </c>
      <c r="AA142" s="296">
        <v>225.87</v>
      </c>
      <c r="AB142" s="296">
        <v>216.83</v>
      </c>
      <c r="AC142" s="296">
        <v>207.8</v>
      </c>
      <c r="AD142" s="296">
        <v>198.76</v>
      </c>
      <c r="AE142" s="296">
        <v>189.73</v>
      </c>
      <c r="AF142" s="296">
        <v>180.69</v>
      </c>
      <c r="AG142" s="296">
        <v>171.66</v>
      </c>
      <c r="AH142" s="296">
        <v>162.62</v>
      </c>
      <c r="AI142" s="296">
        <v>153.59</v>
      </c>
      <c r="AJ142" s="296">
        <v>144.55000000000001</v>
      </c>
      <c r="AK142" s="296">
        <v>135.52000000000001</v>
      </c>
      <c r="AL142" s="296">
        <v>126.48</v>
      </c>
      <c r="AM142" s="296">
        <v>117.45</v>
      </c>
      <c r="AN142" s="296">
        <v>108.42</v>
      </c>
      <c r="AO142" s="296">
        <v>99.38</v>
      </c>
      <c r="AP142" s="296">
        <v>90.35</v>
      </c>
      <c r="AQ142" s="296">
        <v>81.31</v>
      </c>
      <c r="AR142" s="296">
        <v>72.28</v>
      </c>
      <c r="AS142" s="296">
        <v>63.24</v>
      </c>
    </row>
    <row r="143" spans="4:45">
      <c r="D143" s="296" t="s">
        <v>2151</v>
      </c>
      <c r="E143" s="296" t="s">
        <v>2149</v>
      </c>
      <c r="F143" s="296" t="s">
        <v>1840</v>
      </c>
      <c r="G143" s="296">
        <v>1548.86</v>
      </c>
      <c r="H143" s="296">
        <v>1593.11</v>
      </c>
      <c r="I143" s="296">
        <v>1637.36</v>
      </c>
      <c r="J143" s="296">
        <v>1681.62</v>
      </c>
      <c r="K143" s="296">
        <v>1725.87</v>
      </c>
      <c r="L143" s="296">
        <v>1770.12</v>
      </c>
      <c r="M143" s="296">
        <v>1725.87</v>
      </c>
      <c r="N143" s="296">
        <v>1681.62</v>
      </c>
      <c r="O143" s="296">
        <v>1637.36</v>
      </c>
      <c r="P143" s="296">
        <v>1593.11</v>
      </c>
      <c r="Q143" s="296">
        <v>1548.86</v>
      </c>
      <c r="R143" s="296">
        <v>1504.6</v>
      </c>
      <c r="S143" s="296">
        <v>1460.35</v>
      </c>
      <c r="T143" s="296">
        <v>1416.1</v>
      </c>
      <c r="U143" s="296">
        <v>1371.85</v>
      </c>
      <c r="V143" s="296">
        <v>1327.59</v>
      </c>
      <c r="W143" s="296">
        <v>1283.3399999999999</v>
      </c>
      <c r="X143" s="296">
        <v>1239.0899999999999</v>
      </c>
      <c r="Y143" s="296">
        <v>1194.83</v>
      </c>
      <c r="Z143" s="296">
        <v>1150.58</v>
      </c>
      <c r="AA143" s="296">
        <v>1106.33</v>
      </c>
      <c r="AB143" s="296">
        <v>1062.07</v>
      </c>
      <c r="AC143" s="296">
        <v>1017.82</v>
      </c>
      <c r="AD143" s="296">
        <v>973.57</v>
      </c>
      <c r="AE143" s="296">
        <v>929.31</v>
      </c>
      <c r="AF143" s="296">
        <v>885.06</v>
      </c>
      <c r="AG143" s="296">
        <v>840.81</v>
      </c>
      <c r="AH143" s="296">
        <v>796.56</v>
      </c>
      <c r="AI143" s="296">
        <v>752.3</v>
      </c>
      <c r="AJ143" s="296">
        <v>708.05</v>
      </c>
      <c r="AK143" s="296">
        <v>663.8</v>
      </c>
      <c r="AL143" s="296">
        <v>619.54</v>
      </c>
      <c r="AM143" s="296">
        <v>575.29</v>
      </c>
      <c r="AN143" s="296">
        <v>531.04</v>
      </c>
      <c r="AO143" s="296">
        <v>486.78</v>
      </c>
      <c r="AP143" s="296">
        <v>442.53</v>
      </c>
      <c r="AQ143" s="296">
        <v>398.28</v>
      </c>
      <c r="AR143" s="296">
        <v>354.02</v>
      </c>
      <c r="AS143" s="296">
        <v>309.77</v>
      </c>
    </row>
    <row r="144" spans="4:45">
      <c r="D144" s="296" t="s">
        <v>2151</v>
      </c>
      <c r="E144" s="296" t="s">
        <v>2149</v>
      </c>
      <c r="F144" s="296" t="s">
        <v>1828</v>
      </c>
      <c r="G144" s="296">
        <v>4967.22</v>
      </c>
      <c r="H144" s="296">
        <v>5109.1400000000003</v>
      </c>
      <c r="I144" s="296">
        <v>5251.06</v>
      </c>
      <c r="J144" s="296">
        <v>5392.98</v>
      </c>
      <c r="K144" s="296">
        <v>5534.9</v>
      </c>
      <c r="L144" s="296">
        <v>5676.82</v>
      </c>
      <c r="M144" s="296">
        <v>5534.9</v>
      </c>
      <c r="N144" s="296">
        <v>5392.98</v>
      </c>
      <c r="O144" s="296">
        <v>5251.06</v>
      </c>
      <c r="P144" s="296">
        <v>5109.1400000000003</v>
      </c>
      <c r="Q144" s="296">
        <v>4967.22</v>
      </c>
      <c r="R144" s="296">
        <v>4825.3</v>
      </c>
      <c r="S144" s="296">
        <v>4683.38</v>
      </c>
      <c r="T144" s="296">
        <v>4541.46</v>
      </c>
      <c r="U144" s="296">
        <v>4399.54</v>
      </c>
      <c r="V144" s="296">
        <v>4257.62</v>
      </c>
      <c r="W144" s="296">
        <v>4115.7</v>
      </c>
      <c r="X144" s="296">
        <v>3973.78</v>
      </c>
      <c r="Y144" s="296">
        <v>3831.86</v>
      </c>
      <c r="Z144" s="296">
        <v>3689.94</v>
      </c>
      <c r="AA144" s="296">
        <v>3548.01</v>
      </c>
      <c r="AB144" s="296">
        <v>3406.09</v>
      </c>
      <c r="AC144" s="296">
        <v>3264.17</v>
      </c>
      <c r="AD144" s="296">
        <v>3122.25</v>
      </c>
      <c r="AE144" s="296">
        <v>2980.33</v>
      </c>
      <c r="AF144" s="296">
        <v>2838.41</v>
      </c>
      <c r="AG144" s="296">
        <v>2696.49</v>
      </c>
      <c r="AH144" s="296">
        <v>2554.5700000000002</v>
      </c>
      <c r="AI144" s="296">
        <v>2412.65</v>
      </c>
      <c r="AJ144" s="296">
        <v>2270.73</v>
      </c>
      <c r="AK144" s="296">
        <v>2128.81</v>
      </c>
      <c r="AL144" s="296">
        <v>1986.89</v>
      </c>
      <c r="AM144" s="296">
        <v>1844.97</v>
      </c>
      <c r="AN144" s="296">
        <v>1703.05</v>
      </c>
      <c r="AO144" s="296">
        <v>1561.13</v>
      </c>
      <c r="AP144" s="296">
        <v>1419.21</v>
      </c>
      <c r="AQ144" s="296">
        <v>1277.29</v>
      </c>
      <c r="AR144" s="296">
        <v>1135.3599999999999</v>
      </c>
      <c r="AS144" s="296">
        <v>993.44</v>
      </c>
    </row>
    <row r="145" spans="4:45">
      <c r="D145" s="296" t="s">
        <v>2151</v>
      </c>
      <c r="E145" s="296" t="s">
        <v>2149</v>
      </c>
      <c r="F145" s="296" t="s">
        <v>1755</v>
      </c>
      <c r="G145" s="296">
        <v>348.5</v>
      </c>
      <c r="H145" s="296">
        <v>348.5</v>
      </c>
      <c r="I145" s="296">
        <v>348.5</v>
      </c>
      <c r="J145" s="296">
        <v>348.5</v>
      </c>
      <c r="K145" s="296">
        <v>348.5</v>
      </c>
      <c r="L145" s="296">
        <v>348.5</v>
      </c>
      <c r="M145" s="296">
        <v>348.5</v>
      </c>
      <c r="N145" s="296">
        <v>348.5</v>
      </c>
      <c r="O145" s="296">
        <v>348.5</v>
      </c>
      <c r="P145" s="296">
        <v>348.5</v>
      </c>
      <c r="Q145" s="296">
        <v>348.5</v>
      </c>
      <c r="R145" s="296">
        <v>348.5</v>
      </c>
      <c r="S145" s="296">
        <v>348.5</v>
      </c>
      <c r="T145" s="296">
        <v>348.5</v>
      </c>
      <c r="U145" s="296">
        <v>348.5</v>
      </c>
      <c r="V145" s="296">
        <v>348.5</v>
      </c>
      <c r="W145" s="296">
        <v>0</v>
      </c>
      <c r="X145" s="296">
        <v>0</v>
      </c>
      <c r="Y145" s="296">
        <v>0</v>
      </c>
      <c r="Z145" s="296">
        <v>0</v>
      </c>
      <c r="AA145" s="296">
        <v>0</v>
      </c>
      <c r="AB145" s="296">
        <v>0</v>
      </c>
      <c r="AC145" s="296">
        <v>0</v>
      </c>
      <c r="AD145" s="296">
        <v>0</v>
      </c>
      <c r="AE145" s="296">
        <v>0</v>
      </c>
      <c r="AF145" s="296">
        <v>0</v>
      </c>
      <c r="AG145" s="296">
        <v>0</v>
      </c>
      <c r="AH145" s="296">
        <v>0</v>
      </c>
      <c r="AI145" s="296">
        <v>0</v>
      </c>
      <c r="AJ145" s="296">
        <v>0</v>
      </c>
      <c r="AK145" s="296">
        <v>0</v>
      </c>
      <c r="AL145" s="296">
        <v>0</v>
      </c>
      <c r="AM145" s="296">
        <v>0</v>
      </c>
      <c r="AN145" s="296">
        <v>0</v>
      </c>
      <c r="AO145" s="296">
        <v>0</v>
      </c>
      <c r="AP145" s="296">
        <v>0</v>
      </c>
      <c r="AQ145" s="296">
        <v>0</v>
      </c>
      <c r="AR145" s="296">
        <v>0</v>
      </c>
      <c r="AS145" s="296">
        <v>0</v>
      </c>
    </row>
    <row r="146" spans="4:45">
      <c r="D146" s="343" t="s">
        <v>2151</v>
      </c>
      <c r="E146" s="343" t="s">
        <v>2149</v>
      </c>
      <c r="F146" s="343" t="s">
        <v>1751</v>
      </c>
      <c r="G146" s="343">
        <v>36</v>
      </c>
      <c r="H146" s="343">
        <v>36</v>
      </c>
      <c r="I146" s="343">
        <v>36</v>
      </c>
      <c r="J146" s="343">
        <v>36</v>
      </c>
      <c r="K146" s="343">
        <v>36</v>
      </c>
      <c r="L146" s="343">
        <v>36</v>
      </c>
      <c r="M146" s="343">
        <v>36</v>
      </c>
      <c r="N146" s="343">
        <v>36</v>
      </c>
      <c r="O146" s="343">
        <v>36</v>
      </c>
      <c r="P146" s="343">
        <v>36</v>
      </c>
      <c r="Q146" s="343">
        <v>0</v>
      </c>
      <c r="R146" s="343">
        <v>0</v>
      </c>
      <c r="S146" s="343">
        <v>0</v>
      </c>
      <c r="T146" s="343">
        <v>0</v>
      </c>
      <c r="U146" s="343">
        <v>0</v>
      </c>
      <c r="V146" s="343">
        <v>0</v>
      </c>
      <c r="W146" s="343">
        <v>0</v>
      </c>
      <c r="X146" s="343">
        <v>0</v>
      </c>
      <c r="Y146" s="343">
        <v>0</v>
      </c>
      <c r="Z146" s="343">
        <v>0</v>
      </c>
      <c r="AA146" s="343">
        <v>0</v>
      </c>
      <c r="AB146" s="343">
        <v>0</v>
      </c>
      <c r="AC146" s="343">
        <v>0</v>
      </c>
      <c r="AD146" s="343">
        <v>0</v>
      </c>
      <c r="AE146" s="343">
        <v>0</v>
      </c>
      <c r="AF146" s="343">
        <v>0</v>
      </c>
      <c r="AG146" s="343">
        <v>0</v>
      </c>
      <c r="AH146" s="343">
        <v>0</v>
      </c>
      <c r="AI146" s="343">
        <v>0</v>
      </c>
      <c r="AJ146" s="343">
        <v>0</v>
      </c>
      <c r="AK146" s="343">
        <v>0</v>
      </c>
      <c r="AL146" s="343">
        <v>0</v>
      </c>
      <c r="AM146" s="343">
        <v>0</v>
      </c>
      <c r="AN146" s="343">
        <v>0</v>
      </c>
      <c r="AO146" s="343">
        <v>0</v>
      </c>
      <c r="AP146" s="343">
        <v>0</v>
      </c>
      <c r="AQ146" s="343">
        <v>0</v>
      </c>
      <c r="AR146" s="343">
        <v>0</v>
      </c>
      <c r="AS146" s="343">
        <v>0</v>
      </c>
    </row>
    <row r="147" spans="4:45">
      <c r="D147" s="296" t="s">
        <v>2151</v>
      </c>
      <c r="E147" s="296" t="s">
        <v>2149</v>
      </c>
      <c r="F147" s="296" t="s">
        <v>1746</v>
      </c>
      <c r="G147" s="296">
        <v>3221.7</v>
      </c>
      <c r="H147" s="296">
        <v>3268.7</v>
      </c>
      <c r="I147" s="296">
        <v>3275.4</v>
      </c>
      <c r="J147" s="296">
        <v>3275.4</v>
      </c>
      <c r="K147" s="296">
        <v>3275.4</v>
      </c>
      <c r="L147" s="296">
        <v>3275.4</v>
      </c>
      <c r="M147" s="296">
        <v>3275.4</v>
      </c>
      <c r="N147" s="296">
        <v>3250.4</v>
      </c>
      <c r="O147" s="296">
        <v>3250.4</v>
      </c>
      <c r="P147" s="296">
        <v>3186.4</v>
      </c>
      <c r="Q147" s="296">
        <v>3186.4</v>
      </c>
      <c r="R147" s="296">
        <v>2776.4</v>
      </c>
      <c r="S147" s="296">
        <v>2716.3</v>
      </c>
      <c r="T147" s="296">
        <v>2604.1999999999998</v>
      </c>
      <c r="U147" s="296">
        <v>2604.1999999999998</v>
      </c>
      <c r="V147" s="296">
        <v>2050</v>
      </c>
      <c r="W147" s="296">
        <v>2027</v>
      </c>
      <c r="X147" s="296">
        <v>1363.3</v>
      </c>
      <c r="Y147" s="296">
        <v>986.9</v>
      </c>
      <c r="Z147" s="296">
        <v>256.10000000000002</v>
      </c>
      <c r="AA147" s="296">
        <v>256.10000000000002</v>
      </c>
      <c r="AB147" s="296">
        <v>256.10000000000002</v>
      </c>
      <c r="AC147" s="296">
        <v>256.10000000000002</v>
      </c>
      <c r="AD147" s="296">
        <v>226.6</v>
      </c>
      <c r="AE147" s="296">
        <v>128.69999999999999</v>
      </c>
      <c r="AF147" s="296">
        <v>128.69999999999999</v>
      </c>
      <c r="AG147" s="296">
        <v>53.7</v>
      </c>
      <c r="AH147" s="296">
        <v>6.7</v>
      </c>
      <c r="AI147" s="296">
        <v>0</v>
      </c>
      <c r="AJ147" s="296">
        <v>0</v>
      </c>
      <c r="AK147" s="296">
        <v>0</v>
      </c>
      <c r="AL147" s="296">
        <v>0</v>
      </c>
      <c r="AM147" s="296">
        <v>0</v>
      </c>
      <c r="AN147" s="296">
        <v>0</v>
      </c>
      <c r="AO147" s="296">
        <v>0</v>
      </c>
      <c r="AP147" s="296">
        <v>0</v>
      </c>
      <c r="AQ147" s="296">
        <v>0</v>
      </c>
      <c r="AR147" s="296">
        <v>0</v>
      </c>
      <c r="AS147" s="296">
        <v>0</v>
      </c>
    </row>
    <row r="148" spans="4:45">
      <c r="D148" s="296" t="s">
        <v>2151</v>
      </c>
      <c r="E148" s="296" t="s">
        <v>2149</v>
      </c>
      <c r="F148" s="296" t="s">
        <v>1737</v>
      </c>
      <c r="G148" s="296">
        <v>823</v>
      </c>
      <c r="H148" s="296">
        <v>823</v>
      </c>
      <c r="I148" s="296">
        <v>823</v>
      </c>
      <c r="J148" s="296">
        <v>823</v>
      </c>
      <c r="K148" s="296">
        <v>823</v>
      </c>
      <c r="L148" s="296">
        <v>823</v>
      </c>
      <c r="M148" s="296">
        <v>823</v>
      </c>
      <c r="N148" s="296">
        <v>823</v>
      </c>
      <c r="O148" s="296">
        <v>823</v>
      </c>
      <c r="P148" s="296">
        <v>823</v>
      </c>
      <c r="Q148" s="296">
        <v>823</v>
      </c>
      <c r="R148" s="296">
        <v>823</v>
      </c>
      <c r="S148" s="296">
        <v>823</v>
      </c>
      <c r="T148" s="296">
        <v>823</v>
      </c>
      <c r="U148" s="296">
        <v>823</v>
      </c>
      <c r="V148" s="296">
        <v>823</v>
      </c>
      <c r="W148" s="296">
        <v>440</v>
      </c>
      <c r="X148" s="296">
        <v>0</v>
      </c>
      <c r="Y148" s="296">
        <v>0</v>
      </c>
      <c r="Z148" s="296">
        <v>0</v>
      </c>
      <c r="AA148" s="296">
        <v>0</v>
      </c>
      <c r="AB148" s="296">
        <v>0</v>
      </c>
      <c r="AC148" s="296">
        <v>0</v>
      </c>
      <c r="AD148" s="296">
        <v>0</v>
      </c>
      <c r="AE148" s="296">
        <v>0</v>
      </c>
      <c r="AF148" s="296">
        <v>0</v>
      </c>
      <c r="AG148" s="296">
        <v>0</v>
      </c>
      <c r="AH148" s="296">
        <v>0</v>
      </c>
      <c r="AI148" s="296">
        <v>0</v>
      </c>
      <c r="AJ148" s="296">
        <v>0</v>
      </c>
      <c r="AK148" s="296">
        <v>0</v>
      </c>
      <c r="AL148" s="296">
        <v>0</v>
      </c>
      <c r="AM148" s="296">
        <v>0</v>
      </c>
      <c r="AN148" s="296">
        <v>0</v>
      </c>
      <c r="AO148" s="296">
        <v>0</v>
      </c>
      <c r="AP148" s="296">
        <v>0</v>
      </c>
      <c r="AQ148" s="296">
        <v>0</v>
      </c>
      <c r="AR148" s="296">
        <v>0</v>
      </c>
      <c r="AS148" s="296">
        <v>0</v>
      </c>
    </row>
    <row r="149" spans="4:45">
      <c r="D149" s="296" t="s">
        <v>2151</v>
      </c>
      <c r="E149" s="296" t="s">
        <v>2149</v>
      </c>
      <c r="F149" s="296" t="s">
        <v>1728</v>
      </c>
      <c r="G149" s="296">
        <v>1760</v>
      </c>
      <c r="H149" s="296">
        <v>1854.6</v>
      </c>
      <c r="I149" s="296">
        <v>1854.6</v>
      </c>
      <c r="J149" s="296">
        <v>1854.6</v>
      </c>
      <c r="K149" s="296">
        <v>1854.6</v>
      </c>
      <c r="L149" s="296">
        <v>1854.6</v>
      </c>
      <c r="M149" s="296">
        <v>1854.6</v>
      </c>
      <c r="N149" s="296">
        <v>1854.6</v>
      </c>
      <c r="O149" s="296">
        <v>1854.6</v>
      </c>
      <c r="P149" s="296">
        <v>1854.6</v>
      </c>
      <c r="Q149" s="296">
        <v>1854.6</v>
      </c>
      <c r="R149" s="296">
        <v>1854.6</v>
      </c>
      <c r="S149" s="296">
        <v>1501.6</v>
      </c>
      <c r="T149" s="296">
        <v>1501.6</v>
      </c>
      <c r="U149" s="296">
        <v>1501.6</v>
      </c>
      <c r="V149" s="296">
        <v>1501.6</v>
      </c>
      <c r="W149" s="296">
        <v>1501.6</v>
      </c>
      <c r="X149" s="296">
        <v>1501.6</v>
      </c>
      <c r="Y149" s="296">
        <v>1501.6</v>
      </c>
      <c r="Z149" s="296">
        <v>1501.6</v>
      </c>
      <c r="AA149" s="296">
        <v>1501.6</v>
      </c>
      <c r="AB149" s="296">
        <v>1501.6</v>
      </c>
      <c r="AC149" s="296">
        <v>1501.6</v>
      </c>
      <c r="AD149" s="296">
        <v>1501.6</v>
      </c>
      <c r="AE149" s="296">
        <v>655.6</v>
      </c>
      <c r="AF149" s="296">
        <v>94.6</v>
      </c>
      <c r="AG149" s="296">
        <v>94.6</v>
      </c>
      <c r="AH149" s="296">
        <v>0</v>
      </c>
      <c r="AI149" s="296">
        <v>0</v>
      </c>
      <c r="AJ149" s="296">
        <v>0</v>
      </c>
      <c r="AK149" s="296">
        <v>0</v>
      </c>
      <c r="AL149" s="296">
        <v>0</v>
      </c>
      <c r="AM149" s="296">
        <v>0</v>
      </c>
      <c r="AN149" s="296">
        <v>0</v>
      </c>
      <c r="AO149" s="296">
        <v>0</v>
      </c>
      <c r="AP149" s="296">
        <v>0</v>
      </c>
      <c r="AQ149" s="296">
        <v>0</v>
      </c>
      <c r="AR149" s="296">
        <v>0</v>
      </c>
      <c r="AS149" s="296">
        <v>0</v>
      </c>
    </row>
    <row r="150" spans="4:45">
      <c r="D150" s="296" t="s">
        <v>2151</v>
      </c>
      <c r="E150" s="296" t="s">
        <v>2149</v>
      </c>
      <c r="F150" s="296" t="s">
        <v>1683</v>
      </c>
      <c r="G150" s="296">
        <v>42</v>
      </c>
      <c r="H150" s="296">
        <v>42</v>
      </c>
      <c r="I150" s="296">
        <v>42</v>
      </c>
      <c r="J150" s="296">
        <v>42</v>
      </c>
      <c r="K150" s="296">
        <v>42</v>
      </c>
      <c r="L150" s="296">
        <v>44.62</v>
      </c>
      <c r="M150" s="296">
        <v>44.62</v>
      </c>
      <c r="N150" s="296">
        <v>44.62</v>
      </c>
      <c r="O150" s="296">
        <v>44.62</v>
      </c>
      <c r="P150" s="296">
        <v>44.62</v>
      </c>
      <c r="Q150" s="296">
        <v>44.62</v>
      </c>
      <c r="R150" s="296">
        <v>44.62</v>
      </c>
      <c r="S150" s="296">
        <v>44.62</v>
      </c>
      <c r="T150" s="296">
        <v>44.62</v>
      </c>
      <c r="U150" s="296">
        <v>44.62</v>
      </c>
      <c r="V150" s="296">
        <v>44.62</v>
      </c>
      <c r="W150" s="296">
        <v>44.62</v>
      </c>
      <c r="X150" s="296">
        <v>2.62</v>
      </c>
      <c r="Y150" s="296">
        <v>2.62</v>
      </c>
      <c r="Z150" s="296">
        <v>2.62</v>
      </c>
      <c r="AA150" s="296">
        <v>2.62</v>
      </c>
      <c r="AB150" s="296">
        <v>2.62</v>
      </c>
      <c r="AC150" s="296">
        <v>2.62</v>
      </c>
      <c r="AD150" s="296">
        <v>2.62</v>
      </c>
      <c r="AE150" s="296">
        <v>2.62</v>
      </c>
      <c r="AF150" s="296">
        <v>2.62</v>
      </c>
      <c r="AG150" s="296">
        <v>2.62</v>
      </c>
      <c r="AH150" s="296">
        <v>2.62</v>
      </c>
      <c r="AI150" s="296">
        <v>2.62</v>
      </c>
      <c r="AJ150" s="296">
        <v>2.62</v>
      </c>
      <c r="AK150" s="296">
        <v>2.62</v>
      </c>
      <c r="AL150" s="296">
        <v>0</v>
      </c>
      <c r="AM150" s="296">
        <v>0</v>
      </c>
      <c r="AN150" s="296">
        <v>0</v>
      </c>
      <c r="AO150" s="296">
        <v>0</v>
      </c>
      <c r="AP150" s="296">
        <v>0</v>
      </c>
      <c r="AQ150" s="296">
        <v>0</v>
      </c>
      <c r="AR150" s="296">
        <v>0</v>
      </c>
      <c r="AS150" s="296">
        <v>0</v>
      </c>
    </row>
    <row r="151" spans="4:45">
      <c r="D151" s="296" t="s">
        <v>2151</v>
      </c>
      <c r="E151" s="296" t="s">
        <v>2149</v>
      </c>
      <c r="F151" s="296" t="s">
        <v>1676</v>
      </c>
      <c r="G151" s="296">
        <v>2388.67</v>
      </c>
      <c r="H151" s="296">
        <v>2454.39</v>
      </c>
      <c r="I151" s="296">
        <v>2504.88</v>
      </c>
      <c r="J151" s="296">
        <v>2512.9299999999998</v>
      </c>
      <c r="K151" s="296">
        <v>2519.9299999999998</v>
      </c>
      <c r="L151" s="296">
        <v>2520.65</v>
      </c>
      <c r="M151" s="296">
        <v>2520.27</v>
      </c>
      <c r="N151" s="296">
        <v>2519.19</v>
      </c>
      <c r="O151" s="296">
        <v>2507.54</v>
      </c>
      <c r="P151" s="296">
        <v>2499.5700000000002</v>
      </c>
      <c r="Q151" s="296">
        <v>2493.64</v>
      </c>
      <c r="R151" s="296">
        <v>2478.5500000000002</v>
      </c>
      <c r="S151" s="296">
        <v>2463.63</v>
      </c>
      <c r="T151" s="296">
        <v>2441.96</v>
      </c>
      <c r="U151" s="296">
        <v>2362.9</v>
      </c>
      <c r="V151" s="296">
        <v>2259.67</v>
      </c>
      <c r="W151" s="296">
        <v>2190.86</v>
      </c>
      <c r="X151" s="296">
        <v>2079.96</v>
      </c>
      <c r="Y151" s="296">
        <v>1864.02</v>
      </c>
      <c r="Z151" s="296">
        <v>1540.93</v>
      </c>
      <c r="AA151" s="296">
        <v>1233</v>
      </c>
      <c r="AB151" s="296">
        <v>1026.75</v>
      </c>
      <c r="AC151" s="296">
        <v>916.66</v>
      </c>
      <c r="AD151" s="296">
        <v>766.84</v>
      </c>
      <c r="AE151" s="296">
        <v>553.19000000000005</v>
      </c>
      <c r="AF151" s="296">
        <v>273.12</v>
      </c>
      <c r="AG151" s="296">
        <v>138.72</v>
      </c>
      <c r="AH151" s="296">
        <v>71.06</v>
      </c>
      <c r="AI151" s="296">
        <v>18.52</v>
      </c>
      <c r="AJ151" s="296">
        <v>10.35</v>
      </c>
      <c r="AK151" s="296">
        <v>3.08</v>
      </c>
      <c r="AL151" s="296">
        <v>0</v>
      </c>
      <c r="AM151" s="296">
        <v>0</v>
      </c>
      <c r="AN151" s="296">
        <v>0</v>
      </c>
      <c r="AO151" s="296">
        <v>0</v>
      </c>
      <c r="AP151" s="296">
        <v>0</v>
      </c>
      <c r="AQ151" s="296">
        <v>0</v>
      </c>
      <c r="AR151" s="296">
        <v>0</v>
      </c>
      <c r="AS151" s="296">
        <v>0</v>
      </c>
    </row>
    <row r="152" spans="4:45">
      <c r="D152" s="296" t="s">
        <v>2151</v>
      </c>
      <c r="E152" s="296" t="s">
        <v>2149</v>
      </c>
      <c r="F152" s="296" t="s">
        <v>1639</v>
      </c>
      <c r="G152" s="296">
        <v>23.9</v>
      </c>
      <c r="H152" s="296">
        <v>33.1</v>
      </c>
      <c r="I152" s="296">
        <v>33.1</v>
      </c>
      <c r="J152" s="296">
        <v>33.1</v>
      </c>
      <c r="K152" s="296">
        <v>33.1</v>
      </c>
      <c r="L152" s="296">
        <v>33.1</v>
      </c>
      <c r="M152" s="296">
        <v>33.1</v>
      </c>
      <c r="N152" s="296">
        <v>33.1</v>
      </c>
      <c r="O152" s="296">
        <v>33.1</v>
      </c>
      <c r="P152" s="296">
        <v>33.1</v>
      </c>
      <c r="Q152" s="296">
        <v>33.1</v>
      </c>
      <c r="R152" s="296">
        <v>33.1</v>
      </c>
      <c r="S152" s="296">
        <v>33.1</v>
      </c>
      <c r="T152" s="296">
        <v>33.1</v>
      </c>
      <c r="U152" s="296">
        <v>33.1</v>
      </c>
      <c r="V152" s="296">
        <v>33.1</v>
      </c>
      <c r="W152" s="296">
        <v>33.1</v>
      </c>
      <c r="X152" s="296">
        <v>33.1</v>
      </c>
      <c r="Y152" s="296">
        <v>33.1</v>
      </c>
      <c r="Z152" s="296">
        <v>33.1</v>
      </c>
      <c r="AA152" s="296">
        <v>33.1</v>
      </c>
      <c r="AB152" s="296">
        <v>33.1</v>
      </c>
      <c r="AC152" s="296">
        <v>33.1</v>
      </c>
      <c r="AD152" s="296">
        <v>33.1</v>
      </c>
      <c r="AE152" s="296">
        <v>33.1</v>
      </c>
      <c r="AF152" s="296">
        <v>13.5</v>
      </c>
      <c r="AG152" s="296">
        <v>9.1999999999999993</v>
      </c>
      <c r="AH152" s="296">
        <v>0</v>
      </c>
      <c r="AI152" s="296">
        <v>0</v>
      </c>
      <c r="AJ152" s="296">
        <v>0</v>
      </c>
      <c r="AK152" s="296">
        <v>0</v>
      </c>
      <c r="AL152" s="296">
        <v>0</v>
      </c>
      <c r="AM152" s="296">
        <v>0</v>
      </c>
      <c r="AN152" s="296">
        <v>0</v>
      </c>
      <c r="AO152" s="296">
        <v>0</v>
      </c>
      <c r="AP152" s="296">
        <v>0</v>
      </c>
      <c r="AQ152" s="296">
        <v>0</v>
      </c>
      <c r="AR152" s="296">
        <v>0</v>
      </c>
      <c r="AS152" s="296">
        <v>0</v>
      </c>
    </row>
    <row r="153" spans="4:45">
      <c r="D153" s="296" t="s">
        <v>2151</v>
      </c>
      <c r="E153" s="296" t="s">
        <v>2149</v>
      </c>
      <c r="F153" s="296" t="s">
        <v>1596</v>
      </c>
      <c r="G153" s="296">
        <v>18.95</v>
      </c>
      <c r="H153" s="296">
        <v>30.26</v>
      </c>
      <c r="I153" s="296">
        <v>33.76</v>
      </c>
      <c r="J153" s="296">
        <v>33.76</v>
      </c>
      <c r="K153" s="296">
        <v>39.26</v>
      </c>
      <c r="L153" s="296">
        <v>39.26</v>
      </c>
      <c r="M153" s="296">
        <v>39.26</v>
      </c>
      <c r="N153" s="296">
        <v>39.26</v>
      </c>
      <c r="O153" s="296">
        <v>39.26</v>
      </c>
      <c r="P153" s="296">
        <v>39.26</v>
      </c>
      <c r="Q153" s="296">
        <v>39.26</v>
      </c>
      <c r="R153" s="296">
        <v>39.26</v>
      </c>
      <c r="S153" s="296">
        <v>39.26</v>
      </c>
      <c r="T153" s="296">
        <v>39.26</v>
      </c>
      <c r="U153" s="296">
        <v>39.26</v>
      </c>
      <c r="V153" s="296">
        <v>39.26</v>
      </c>
      <c r="W153" s="296">
        <v>39.26</v>
      </c>
      <c r="X153" s="296">
        <v>39.26</v>
      </c>
      <c r="Y153" s="296">
        <v>39.26</v>
      </c>
      <c r="Z153" s="296">
        <v>39.26</v>
      </c>
      <c r="AA153" s="296">
        <v>39.26</v>
      </c>
      <c r="AB153" s="296">
        <v>36.26</v>
      </c>
      <c r="AC153" s="296">
        <v>36.26</v>
      </c>
      <c r="AD153" s="296">
        <v>32.119999999999997</v>
      </c>
      <c r="AE153" s="296">
        <v>32.119999999999997</v>
      </c>
      <c r="AF153" s="296">
        <v>32.119999999999997</v>
      </c>
      <c r="AG153" s="296">
        <v>20.32</v>
      </c>
      <c r="AH153" s="296">
        <v>9</v>
      </c>
      <c r="AI153" s="296">
        <v>5.5</v>
      </c>
      <c r="AJ153" s="296">
        <v>5.5</v>
      </c>
      <c r="AK153" s="296">
        <v>0</v>
      </c>
      <c r="AL153" s="296">
        <v>0</v>
      </c>
      <c r="AM153" s="296">
        <v>0</v>
      </c>
      <c r="AN153" s="296">
        <v>0</v>
      </c>
      <c r="AO153" s="296">
        <v>0</v>
      </c>
      <c r="AP153" s="296">
        <v>0</v>
      </c>
      <c r="AQ153" s="296">
        <v>0</v>
      </c>
      <c r="AR153" s="296">
        <v>0</v>
      </c>
      <c r="AS153" s="296">
        <v>0</v>
      </c>
    </row>
    <row r="154" spans="4:45">
      <c r="D154" s="296" t="s">
        <v>2151</v>
      </c>
      <c r="E154" s="296" t="s">
        <v>2149</v>
      </c>
      <c r="F154" s="296" t="s">
        <v>1585</v>
      </c>
      <c r="G154" s="296">
        <v>422.1</v>
      </c>
      <c r="H154" s="296">
        <v>422.1</v>
      </c>
      <c r="I154" s="296">
        <v>422.1</v>
      </c>
      <c r="J154" s="296">
        <v>422.1</v>
      </c>
      <c r="K154" s="296">
        <v>422.1</v>
      </c>
      <c r="L154" s="296">
        <v>422.1</v>
      </c>
      <c r="M154" s="296">
        <v>422.1</v>
      </c>
      <c r="N154" s="296">
        <v>422.1</v>
      </c>
      <c r="O154" s="296">
        <v>422.1</v>
      </c>
      <c r="P154" s="296">
        <v>422.1</v>
      </c>
      <c r="Q154" s="296">
        <v>422.1</v>
      </c>
      <c r="R154" s="296">
        <v>422.1</v>
      </c>
      <c r="S154" s="296">
        <v>422.1</v>
      </c>
      <c r="T154" s="296">
        <v>422.1</v>
      </c>
      <c r="U154" s="296">
        <v>422.1</v>
      </c>
      <c r="V154" s="296">
        <v>422.1</v>
      </c>
      <c r="W154" s="296">
        <v>274.8</v>
      </c>
      <c r="X154" s="296">
        <v>0</v>
      </c>
      <c r="Y154" s="296">
        <v>0</v>
      </c>
      <c r="Z154" s="296">
        <v>0</v>
      </c>
      <c r="AA154" s="296">
        <v>0</v>
      </c>
      <c r="AB154" s="296">
        <v>0</v>
      </c>
      <c r="AC154" s="296">
        <v>0</v>
      </c>
      <c r="AD154" s="296">
        <v>0</v>
      </c>
      <c r="AE154" s="296">
        <v>0</v>
      </c>
      <c r="AF154" s="296">
        <v>0</v>
      </c>
      <c r="AG154" s="296">
        <v>0</v>
      </c>
      <c r="AH154" s="296">
        <v>0</v>
      </c>
      <c r="AI154" s="296">
        <v>0</v>
      </c>
      <c r="AJ154" s="296">
        <v>0</v>
      </c>
      <c r="AK154" s="296">
        <v>0</v>
      </c>
      <c r="AL154" s="296">
        <v>0</v>
      </c>
      <c r="AM154" s="296">
        <v>0</v>
      </c>
      <c r="AN154" s="296">
        <v>0</v>
      </c>
      <c r="AO154" s="296">
        <v>0</v>
      </c>
      <c r="AP154" s="296">
        <v>0</v>
      </c>
      <c r="AQ154" s="296">
        <v>0</v>
      </c>
      <c r="AR154" s="296">
        <v>0</v>
      </c>
      <c r="AS154" s="296">
        <v>0</v>
      </c>
    </row>
    <row r="155" spans="4:45">
      <c r="D155" s="296" t="s">
        <v>2151</v>
      </c>
      <c r="E155" s="296" t="s">
        <v>2149</v>
      </c>
      <c r="F155" s="296" t="s">
        <v>1584</v>
      </c>
      <c r="G155" s="296">
        <v>24</v>
      </c>
      <c r="H155" s="296">
        <v>24</v>
      </c>
      <c r="I155" s="296">
        <v>24</v>
      </c>
      <c r="J155" s="296">
        <v>24</v>
      </c>
      <c r="K155" s="296">
        <v>24</v>
      </c>
      <c r="L155" s="296">
        <v>24</v>
      </c>
      <c r="M155" s="296">
        <v>24</v>
      </c>
      <c r="N155" s="296">
        <v>24</v>
      </c>
      <c r="O155" s="296">
        <v>24</v>
      </c>
      <c r="P155" s="296">
        <v>24</v>
      </c>
      <c r="Q155" s="296">
        <v>24</v>
      </c>
      <c r="R155" s="296">
        <v>24</v>
      </c>
      <c r="S155" s="296">
        <v>24</v>
      </c>
      <c r="T155" s="296">
        <v>24</v>
      </c>
      <c r="U155" s="296">
        <v>24</v>
      </c>
      <c r="V155" s="296">
        <v>24</v>
      </c>
      <c r="W155" s="296">
        <v>24</v>
      </c>
      <c r="X155" s="296">
        <v>24</v>
      </c>
      <c r="Y155" s="296">
        <v>0</v>
      </c>
      <c r="Z155" s="296">
        <v>0</v>
      </c>
      <c r="AA155" s="296">
        <v>0</v>
      </c>
      <c r="AB155" s="296">
        <v>0</v>
      </c>
      <c r="AC155" s="296">
        <v>0</v>
      </c>
      <c r="AD155" s="296">
        <v>0</v>
      </c>
      <c r="AE155" s="296">
        <v>0</v>
      </c>
      <c r="AF155" s="296">
        <v>0</v>
      </c>
      <c r="AG155" s="296">
        <v>0</v>
      </c>
      <c r="AH155" s="296">
        <v>0</v>
      </c>
      <c r="AI155" s="296">
        <v>0</v>
      </c>
      <c r="AJ155" s="296">
        <v>0</v>
      </c>
      <c r="AK155" s="296">
        <v>0</v>
      </c>
      <c r="AL155" s="296">
        <v>0</v>
      </c>
      <c r="AM155" s="296">
        <v>0</v>
      </c>
      <c r="AN155" s="296">
        <v>0</v>
      </c>
      <c r="AO155" s="296">
        <v>0</v>
      </c>
      <c r="AP155" s="296">
        <v>0</v>
      </c>
      <c r="AQ155" s="296">
        <v>0</v>
      </c>
      <c r="AR155" s="296">
        <v>0</v>
      </c>
      <c r="AS155" s="296">
        <v>0</v>
      </c>
    </row>
    <row r="156" spans="4:45">
      <c r="D156" s="296" t="s">
        <v>2151</v>
      </c>
      <c r="E156" s="296" t="s">
        <v>2149</v>
      </c>
      <c r="F156" s="296" t="s">
        <v>1565</v>
      </c>
      <c r="G156" s="296">
        <v>80</v>
      </c>
      <c r="H156" s="296">
        <v>80</v>
      </c>
      <c r="I156" s="296">
        <v>80</v>
      </c>
      <c r="J156" s="296">
        <v>80</v>
      </c>
      <c r="K156" s="296">
        <v>80</v>
      </c>
      <c r="L156" s="296">
        <v>80</v>
      </c>
      <c r="M156" s="296">
        <v>80</v>
      </c>
      <c r="N156" s="296">
        <v>80</v>
      </c>
      <c r="O156" s="296">
        <v>80</v>
      </c>
      <c r="P156" s="296">
        <v>80</v>
      </c>
      <c r="Q156" s="296">
        <v>80</v>
      </c>
      <c r="R156" s="296">
        <v>80</v>
      </c>
      <c r="S156" s="296">
        <v>80</v>
      </c>
      <c r="T156" s="296">
        <v>80</v>
      </c>
      <c r="U156" s="296">
        <v>80</v>
      </c>
      <c r="V156" s="296">
        <v>80</v>
      </c>
      <c r="W156" s="296">
        <v>80</v>
      </c>
      <c r="X156" s="296">
        <v>0</v>
      </c>
      <c r="Y156" s="296">
        <v>0</v>
      </c>
      <c r="Z156" s="296">
        <v>0</v>
      </c>
      <c r="AA156" s="296">
        <v>0</v>
      </c>
      <c r="AB156" s="296">
        <v>0</v>
      </c>
      <c r="AC156" s="296">
        <v>0</v>
      </c>
      <c r="AD156" s="296">
        <v>0</v>
      </c>
      <c r="AE156" s="296">
        <v>0</v>
      </c>
      <c r="AF156" s="296">
        <v>0</v>
      </c>
      <c r="AG156" s="296">
        <v>0</v>
      </c>
      <c r="AH156" s="296">
        <v>0</v>
      </c>
      <c r="AI156" s="296">
        <v>0</v>
      </c>
      <c r="AJ156" s="296">
        <v>0</v>
      </c>
      <c r="AK156" s="296">
        <v>0</v>
      </c>
      <c r="AL156" s="296">
        <v>0</v>
      </c>
      <c r="AM156" s="296">
        <v>0</v>
      </c>
      <c r="AN156" s="296">
        <v>0</v>
      </c>
      <c r="AO156" s="296">
        <v>0</v>
      </c>
      <c r="AP156" s="296">
        <v>0</v>
      </c>
      <c r="AQ156" s="296">
        <v>0</v>
      </c>
      <c r="AR156" s="296">
        <v>0</v>
      </c>
      <c r="AS156" s="296">
        <v>0</v>
      </c>
    </row>
    <row r="157" spans="4:45">
      <c r="D157" s="296" t="s">
        <v>2151</v>
      </c>
      <c r="E157" s="296" t="s">
        <v>2149</v>
      </c>
      <c r="F157" s="296" t="s">
        <v>1562</v>
      </c>
      <c r="G157" s="296">
        <v>184.7</v>
      </c>
      <c r="H157" s="296">
        <v>184.7</v>
      </c>
      <c r="I157" s="296">
        <v>199.8</v>
      </c>
      <c r="J157" s="296">
        <v>199.8</v>
      </c>
      <c r="K157" s="296">
        <v>199.8</v>
      </c>
      <c r="L157" s="296">
        <v>199.8</v>
      </c>
      <c r="M157" s="296">
        <v>152.80000000000001</v>
      </c>
      <c r="N157" s="296">
        <v>144.4</v>
      </c>
      <c r="O157" s="296">
        <v>139.30000000000001</v>
      </c>
      <c r="P157" s="296">
        <v>134.19999999999999</v>
      </c>
      <c r="Q157" s="296">
        <v>134.19999999999999</v>
      </c>
      <c r="R157" s="296">
        <v>69.2</v>
      </c>
      <c r="S157" s="296">
        <v>55.8</v>
      </c>
      <c r="T157" s="296">
        <v>45.8</v>
      </c>
      <c r="U157" s="296">
        <v>45.8</v>
      </c>
      <c r="V157" s="296">
        <v>45.8</v>
      </c>
      <c r="W157" s="296">
        <v>45.8</v>
      </c>
      <c r="X157" s="296">
        <v>45.8</v>
      </c>
      <c r="Y157" s="296">
        <v>15.1</v>
      </c>
      <c r="Z157" s="296">
        <v>15.1</v>
      </c>
      <c r="AA157" s="296">
        <v>15.1</v>
      </c>
      <c r="AB157" s="296">
        <v>15.1</v>
      </c>
      <c r="AC157" s="296">
        <v>15.1</v>
      </c>
      <c r="AD157" s="296">
        <v>15.1</v>
      </c>
      <c r="AE157" s="296">
        <v>15.1</v>
      </c>
      <c r="AF157" s="296">
        <v>15.1</v>
      </c>
      <c r="AG157" s="296">
        <v>15.1</v>
      </c>
      <c r="AH157" s="296">
        <v>15.1</v>
      </c>
      <c r="AI157" s="296">
        <v>0</v>
      </c>
      <c r="AJ157" s="296">
        <v>0</v>
      </c>
      <c r="AK157" s="296">
        <v>0</v>
      </c>
      <c r="AL157" s="296">
        <v>0</v>
      </c>
      <c r="AM157" s="296">
        <v>0</v>
      </c>
      <c r="AN157" s="296">
        <v>0</v>
      </c>
      <c r="AO157" s="296">
        <v>0</v>
      </c>
      <c r="AP157" s="296">
        <v>0</v>
      </c>
      <c r="AQ157" s="296">
        <v>0</v>
      </c>
      <c r="AR157" s="296">
        <v>0</v>
      </c>
      <c r="AS157" s="296">
        <v>0</v>
      </c>
    </row>
    <row r="158" spans="4:45">
      <c r="D158" s="296" t="s">
        <v>2151</v>
      </c>
      <c r="E158" s="296" t="s">
        <v>2149</v>
      </c>
      <c r="F158" s="296" t="s">
        <v>1546</v>
      </c>
      <c r="G158" s="296">
        <v>323</v>
      </c>
      <c r="H158" s="296">
        <v>323</v>
      </c>
      <c r="I158" s="296">
        <v>323</v>
      </c>
      <c r="J158" s="296">
        <v>323</v>
      </c>
      <c r="K158" s="296">
        <v>323</v>
      </c>
      <c r="L158" s="296">
        <v>323</v>
      </c>
      <c r="M158" s="296">
        <v>323</v>
      </c>
      <c r="N158" s="296">
        <v>323</v>
      </c>
      <c r="O158" s="296">
        <v>323</v>
      </c>
      <c r="P158" s="296">
        <v>323</v>
      </c>
      <c r="Q158" s="296">
        <v>323</v>
      </c>
      <c r="R158" s="296">
        <v>323</v>
      </c>
      <c r="S158" s="296">
        <v>323</v>
      </c>
      <c r="T158" s="296">
        <v>323</v>
      </c>
      <c r="U158" s="296">
        <v>323</v>
      </c>
      <c r="V158" s="296">
        <v>323</v>
      </c>
      <c r="W158" s="296">
        <v>161</v>
      </c>
      <c r="X158" s="296">
        <v>0</v>
      </c>
      <c r="Y158" s="296">
        <v>0</v>
      </c>
      <c r="Z158" s="296">
        <v>0</v>
      </c>
      <c r="AA158" s="296">
        <v>0</v>
      </c>
      <c r="AB158" s="296">
        <v>0</v>
      </c>
      <c r="AC158" s="296">
        <v>0</v>
      </c>
      <c r="AD158" s="296">
        <v>0</v>
      </c>
      <c r="AE158" s="296">
        <v>0</v>
      </c>
      <c r="AF158" s="296">
        <v>0</v>
      </c>
      <c r="AG158" s="296">
        <v>0</v>
      </c>
      <c r="AH158" s="296">
        <v>0</v>
      </c>
      <c r="AI158" s="296">
        <v>0</v>
      </c>
      <c r="AJ158" s="296">
        <v>0</v>
      </c>
      <c r="AK158" s="296">
        <v>0</v>
      </c>
      <c r="AL158" s="296">
        <v>0</v>
      </c>
      <c r="AM158" s="296">
        <v>0</v>
      </c>
      <c r="AN158" s="296">
        <v>0</v>
      </c>
      <c r="AO158" s="296">
        <v>0</v>
      </c>
      <c r="AP158" s="296">
        <v>0</v>
      </c>
      <c r="AQ158" s="296">
        <v>0</v>
      </c>
      <c r="AR158" s="296">
        <v>0</v>
      </c>
      <c r="AS158" s="296">
        <v>0</v>
      </c>
    </row>
    <row r="159" spans="4:45">
      <c r="D159" s="296" t="s">
        <v>2151</v>
      </c>
      <c r="E159" s="296" t="s">
        <v>2149</v>
      </c>
      <c r="F159" s="296" t="s">
        <v>1406</v>
      </c>
      <c r="G159" s="296">
        <v>15975.77</v>
      </c>
      <c r="H159" s="296">
        <v>17406.29</v>
      </c>
      <c r="I159" s="296">
        <v>18180.63</v>
      </c>
      <c r="J159" s="296">
        <v>18708.419999999998</v>
      </c>
      <c r="K159" s="296">
        <v>19097.77</v>
      </c>
      <c r="L159" s="296">
        <v>19822.75</v>
      </c>
      <c r="M159" s="296">
        <v>19830.02</v>
      </c>
      <c r="N159" s="296">
        <v>19830.009999999998</v>
      </c>
      <c r="O159" s="296">
        <v>19830.009999999998</v>
      </c>
      <c r="P159" s="296">
        <v>19829.740000000002</v>
      </c>
      <c r="Q159" s="296">
        <v>19829.54</v>
      </c>
      <c r="R159" s="296">
        <v>19829.169999999998</v>
      </c>
      <c r="S159" s="296">
        <v>19828.68</v>
      </c>
      <c r="T159" s="296">
        <v>19828.28</v>
      </c>
      <c r="U159" s="296">
        <v>19828.02</v>
      </c>
      <c r="V159" s="296">
        <v>19826.689999999999</v>
      </c>
      <c r="W159" s="296">
        <v>19824.13</v>
      </c>
      <c r="X159" s="296">
        <v>19822.2</v>
      </c>
      <c r="Y159" s="296">
        <v>19818.61</v>
      </c>
      <c r="Z159" s="296">
        <v>19792.89</v>
      </c>
      <c r="AA159" s="296">
        <v>19720.53</v>
      </c>
      <c r="AB159" s="296">
        <v>19636.78</v>
      </c>
      <c r="AC159" s="296">
        <v>19520.79</v>
      </c>
      <c r="AD159" s="296">
        <v>19043.57</v>
      </c>
      <c r="AE159" s="296">
        <v>18398.78</v>
      </c>
      <c r="AF159" s="296">
        <v>17846.509999999998</v>
      </c>
      <c r="AG159" s="296">
        <v>17027.21</v>
      </c>
      <c r="AH159" s="296">
        <v>15775.92</v>
      </c>
      <c r="AI159" s="296">
        <v>13203.65</v>
      </c>
      <c r="AJ159" s="296">
        <v>9344.42</v>
      </c>
      <c r="AK159" s="296">
        <v>6200.44</v>
      </c>
      <c r="AL159" s="296">
        <v>3854.26</v>
      </c>
      <c r="AM159" s="296">
        <v>2423.7399999999998</v>
      </c>
      <c r="AN159" s="296">
        <v>1649.4</v>
      </c>
      <c r="AO159" s="296">
        <v>1121.6099999999999</v>
      </c>
      <c r="AP159" s="296">
        <v>732.26</v>
      </c>
      <c r="AQ159" s="296">
        <v>7.27</v>
      </c>
      <c r="AR159" s="296">
        <v>0</v>
      </c>
      <c r="AS159" s="296">
        <v>0</v>
      </c>
    </row>
    <row r="160" spans="4:45" ht="15" customHeight="1">
      <c r="D160" s="296" t="s">
        <v>2151</v>
      </c>
      <c r="E160" s="296" t="s">
        <v>2149</v>
      </c>
      <c r="F160" s="296" t="s">
        <v>1383</v>
      </c>
      <c r="G160" s="296">
        <v>124</v>
      </c>
      <c r="H160" s="296">
        <v>124</v>
      </c>
      <c r="I160" s="296">
        <v>124</v>
      </c>
      <c r="J160" s="296">
        <v>124</v>
      </c>
      <c r="K160" s="296">
        <v>124</v>
      </c>
      <c r="L160" s="296">
        <v>124</v>
      </c>
      <c r="M160" s="296">
        <v>124</v>
      </c>
      <c r="N160" s="296">
        <v>124</v>
      </c>
      <c r="O160" s="296">
        <v>124</v>
      </c>
      <c r="P160" s="296">
        <v>124</v>
      </c>
      <c r="Q160" s="296">
        <v>124</v>
      </c>
      <c r="R160" s="296">
        <v>124</v>
      </c>
      <c r="S160" s="296">
        <v>124</v>
      </c>
      <c r="T160" s="296">
        <v>124</v>
      </c>
      <c r="U160" s="296">
        <v>124</v>
      </c>
      <c r="V160" s="296">
        <v>124</v>
      </c>
      <c r="W160" s="296">
        <v>124</v>
      </c>
      <c r="X160" s="296">
        <v>124</v>
      </c>
      <c r="Y160" s="296">
        <v>124</v>
      </c>
      <c r="Z160" s="296">
        <v>124</v>
      </c>
      <c r="AA160" s="296">
        <v>124</v>
      </c>
      <c r="AB160" s="296">
        <v>124</v>
      </c>
      <c r="AC160" s="296">
        <v>124</v>
      </c>
      <c r="AD160" s="296">
        <v>124</v>
      </c>
      <c r="AE160" s="296">
        <v>124</v>
      </c>
      <c r="AF160" s="296">
        <v>124</v>
      </c>
      <c r="AG160" s="296">
        <v>124</v>
      </c>
      <c r="AH160" s="296">
        <v>124</v>
      </c>
      <c r="AI160" s="296">
        <v>124</v>
      </c>
      <c r="AJ160" s="296">
        <v>124</v>
      </c>
      <c r="AK160" s="296">
        <v>124</v>
      </c>
      <c r="AL160" s="296">
        <v>124</v>
      </c>
      <c r="AM160" s="296">
        <v>124</v>
      </c>
      <c r="AN160" s="296">
        <v>124</v>
      </c>
      <c r="AO160" s="296">
        <v>124</v>
      </c>
      <c r="AP160" s="296">
        <v>124</v>
      </c>
      <c r="AQ160" s="296">
        <v>124</v>
      </c>
      <c r="AR160" s="296">
        <v>124</v>
      </c>
      <c r="AS160" s="296">
        <v>124</v>
      </c>
    </row>
    <row r="161" spans="2:45" ht="15" customHeight="1">
      <c r="B161" s="296" t="s">
        <v>2172</v>
      </c>
      <c r="D161" s="296" t="s">
        <v>2151</v>
      </c>
      <c r="E161" s="296" t="s">
        <v>2149</v>
      </c>
      <c r="F161" s="296" t="s">
        <v>1366</v>
      </c>
      <c r="G161" s="296">
        <v>7927.13</v>
      </c>
      <c r="H161" s="296">
        <v>7927.13</v>
      </c>
      <c r="I161" s="296">
        <v>7927.13</v>
      </c>
      <c r="J161" s="296">
        <v>7927.13</v>
      </c>
      <c r="K161" s="296">
        <v>7927.13</v>
      </c>
      <c r="L161" s="296">
        <v>7927.13</v>
      </c>
      <c r="M161" s="296">
        <v>7927.13</v>
      </c>
      <c r="N161" s="296">
        <v>7927.13</v>
      </c>
      <c r="O161" s="296">
        <v>7927.13</v>
      </c>
      <c r="P161" s="296">
        <v>7927.13</v>
      </c>
      <c r="Q161" s="296">
        <v>7927.13</v>
      </c>
      <c r="R161" s="296">
        <v>7927.13</v>
      </c>
      <c r="S161" s="296">
        <v>7927.13</v>
      </c>
      <c r="T161" s="296">
        <v>7927.13</v>
      </c>
      <c r="U161" s="296">
        <v>7927.13</v>
      </c>
      <c r="V161" s="296">
        <v>7927.13</v>
      </c>
      <c r="W161" s="296">
        <v>7927.13</v>
      </c>
      <c r="X161" s="296">
        <v>7927.13</v>
      </c>
      <c r="Y161" s="296">
        <v>7927.13</v>
      </c>
      <c r="Z161" s="296">
        <v>7927.13</v>
      </c>
      <c r="AA161" s="296">
        <v>7927.13</v>
      </c>
      <c r="AB161" s="296">
        <v>7927.13</v>
      </c>
      <c r="AC161" s="296">
        <v>7927.13</v>
      </c>
      <c r="AD161" s="296">
        <v>7927.13</v>
      </c>
      <c r="AE161" s="296">
        <v>7927.13</v>
      </c>
      <c r="AF161" s="296">
        <v>7927.13</v>
      </c>
      <c r="AG161" s="296">
        <v>7927.13</v>
      </c>
      <c r="AH161" s="296">
        <v>7927.13</v>
      </c>
      <c r="AI161" s="296">
        <v>7927.13</v>
      </c>
      <c r="AJ161" s="296">
        <v>7927.13</v>
      </c>
      <c r="AK161" s="296">
        <v>7927.13</v>
      </c>
      <c r="AL161" s="296">
        <v>7927.13</v>
      </c>
      <c r="AM161" s="296">
        <v>7927.13</v>
      </c>
      <c r="AN161" s="296">
        <v>7927.13</v>
      </c>
      <c r="AO161" s="296">
        <v>7927.13</v>
      </c>
      <c r="AP161" s="296">
        <v>7927.13</v>
      </c>
      <c r="AQ161" s="296">
        <v>7927.13</v>
      </c>
      <c r="AR161" s="296">
        <v>7927.13</v>
      </c>
      <c r="AS161" s="296">
        <v>7927.13</v>
      </c>
    </row>
    <row r="162" spans="2:45" ht="15" customHeight="1">
      <c r="D162" s="296" t="s">
        <v>2151</v>
      </c>
      <c r="E162" s="296" t="s">
        <v>2149</v>
      </c>
      <c r="F162" s="296" t="s">
        <v>1344</v>
      </c>
      <c r="G162" s="296">
        <v>242</v>
      </c>
      <c r="H162" s="296">
        <v>242</v>
      </c>
      <c r="I162" s="296">
        <v>242</v>
      </c>
      <c r="J162" s="296">
        <v>242</v>
      </c>
      <c r="K162" s="296">
        <v>242</v>
      </c>
      <c r="L162" s="296">
        <v>242</v>
      </c>
      <c r="M162" s="296">
        <v>242</v>
      </c>
      <c r="N162" s="296">
        <v>242</v>
      </c>
      <c r="O162" s="296">
        <v>242</v>
      </c>
      <c r="P162" s="296">
        <v>242</v>
      </c>
      <c r="Q162" s="296">
        <v>242</v>
      </c>
      <c r="R162" s="296">
        <v>226.4</v>
      </c>
      <c r="S162" s="296">
        <v>226.4</v>
      </c>
      <c r="T162" s="296">
        <v>226.4</v>
      </c>
      <c r="U162" s="296">
        <v>186.4</v>
      </c>
      <c r="V162" s="296">
        <v>178.4</v>
      </c>
      <c r="W162" s="296">
        <v>178.4</v>
      </c>
      <c r="X162" s="296">
        <v>145.69999999999999</v>
      </c>
      <c r="Y162" s="296">
        <v>106.2</v>
      </c>
      <c r="Z162" s="296">
        <v>105.1</v>
      </c>
      <c r="AA162" s="296">
        <v>98.4</v>
      </c>
      <c r="AB162" s="296">
        <v>83.3</v>
      </c>
      <c r="AC162" s="296">
        <v>83.3</v>
      </c>
      <c r="AD162" s="296">
        <v>83.3</v>
      </c>
      <c r="AE162" s="296">
        <v>4.5</v>
      </c>
      <c r="AF162" s="296">
        <v>4.5</v>
      </c>
      <c r="AG162" s="296">
        <v>0</v>
      </c>
      <c r="AH162" s="296">
        <v>0</v>
      </c>
      <c r="AI162" s="296">
        <v>0</v>
      </c>
      <c r="AJ162" s="296">
        <v>0</v>
      </c>
      <c r="AK162" s="296">
        <v>0</v>
      </c>
      <c r="AL162" s="296">
        <v>0</v>
      </c>
      <c r="AM162" s="296">
        <v>0</v>
      </c>
      <c r="AN162" s="296">
        <v>0</v>
      </c>
      <c r="AO162" s="296">
        <v>0</v>
      </c>
      <c r="AP162" s="296">
        <v>0</v>
      </c>
      <c r="AQ162" s="296">
        <v>0</v>
      </c>
      <c r="AR162" s="296">
        <v>0</v>
      </c>
      <c r="AS162" s="296">
        <v>0</v>
      </c>
    </row>
    <row r="163" spans="2:45" ht="15" customHeight="1">
      <c r="D163" s="296" t="s">
        <v>2151</v>
      </c>
      <c r="E163" s="296" t="s">
        <v>2149</v>
      </c>
      <c r="F163" s="296" t="s">
        <v>1341</v>
      </c>
      <c r="G163" s="296">
        <v>40.299999999999997</v>
      </c>
      <c r="H163" s="296">
        <v>40.299999999999997</v>
      </c>
      <c r="I163" s="296">
        <v>40.299999999999997</v>
      </c>
      <c r="J163" s="296">
        <v>40.299999999999997</v>
      </c>
      <c r="K163" s="296">
        <v>40.299999999999997</v>
      </c>
      <c r="L163" s="296">
        <v>40.299999999999997</v>
      </c>
      <c r="M163" s="296">
        <v>40.299999999999997</v>
      </c>
      <c r="N163" s="296">
        <v>40.299999999999997</v>
      </c>
      <c r="O163" s="296">
        <v>40.299999999999997</v>
      </c>
      <c r="P163" s="296">
        <v>40.299999999999997</v>
      </c>
      <c r="Q163" s="296">
        <v>40.299999999999997</v>
      </c>
      <c r="R163" s="296">
        <v>40.299999999999997</v>
      </c>
      <c r="S163" s="296">
        <v>40.299999999999997</v>
      </c>
      <c r="T163" s="296">
        <v>30.5</v>
      </c>
      <c r="U163" s="296">
        <v>30.5</v>
      </c>
      <c r="V163" s="296">
        <v>30.5</v>
      </c>
      <c r="W163" s="296">
        <v>30.5</v>
      </c>
      <c r="X163" s="296">
        <v>0</v>
      </c>
      <c r="Y163" s="296">
        <v>0</v>
      </c>
      <c r="Z163" s="296">
        <v>0</v>
      </c>
      <c r="AA163" s="296">
        <v>0</v>
      </c>
      <c r="AB163" s="296">
        <v>0</v>
      </c>
      <c r="AC163" s="296">
        <v>0</v>
      </c>
      <c r="AD163" s="296">
        <v>0</v>
      </c>
      <c r="AE163" s="296">
        <v>0</v>
      </c>
      <c r="AF163" s="296">
        <v>0</v>
      </c>
      <c r="AG163" s="296">
        <v>0</v>
      </c>
      <c r="AH163" s="296">
        <v>0</v>
      </c>
      <c r="AI163" s="296">
        <v>0</v>
      </c>
      <c r="AJ163" s="296">
        <v>0</v>
      </c>
      <c r="AK163" s="296">
        <v>0</v>
      </c>
      <c r="AL163" s="296">
        <v>0</v>
      </c>
      <c r="AM163" s="296">
        <v>0</v>
      </c>
      <c r="AN163" s="296">
        <v>0</v>
      </c>
      <c r="AO163" s="296">
        <v>0</v>
      </c>
      <c r="AP163" s="296">
        <v>0</v>
      </c>
      <c r="AQ163" s="296">
        <v>0</v>
      </c>
      <c r="AR163" s="296">
        <v>0</v>
      </c>
      <c r="AS163" s="296">
        <v>0</v>
      </c>
    </row>
    <row r="164" spans="2:45" ht="15" customHeight="1">
      <c r="D164" s="296" t="s">
        <v>2151</v>
      </c>
      <c r="E164" s="296" t="s">
        <v>2149</v>
      </c>
      <c r="F164" s="296" t="s">
        <v>1323</v>
      </c>
      <c r="G164" s="296">
        <v>347.8</v>
      </c>
      <c r="H164" s="296">
        <v>347.8</v>
      </c>
      <c r="I164" s="296">
        <v>347.8</v>
      </c>
      <c r="J164" s="296">
        <v>347.8</v>
      </c>
      <c r="K164" s="296">
        <v>347.8</v>
      </c>
      <c r="L164" s="296">
        <v>347.8</v>
      </c>
      <c r="M164" s="296">
        <v>347.8</v>
      </c>
      <c r="N164" s="296">
        <v>327.10000000000002</v>
      </c>
      <c r="O164" s="296">
        <v>327.10000000000002</v>
      </c>
      <c r="P164" s="296">
        <v>309.7</v>
      </c>
      <c r="Q164" s="296">
        <v>309.7</v>
      </c>
      <c r="R164" s="296">
        <v>264.7</v>
      </c>
      <c r="S164" s="296">
        <v>264.7</v>
      </c>
      <c r="T164" s="296">
        <v>219.7</v>
      </c>
      <c r="U164" s="296">
        <v>219.7</v>
      </c>
      <c r="V164" s="296">
        <v>219.7</v>
      </c>
      <c r="W164" s="296">
        <v>219.7</v>
      </c>
      <c r="X164" s="296">
        <v>169.7</v>
      </c>
      <c r="Y164" s="296">
        <v>144.9</v>
      </c>
      <c r="Z164" s="296">
        <v>64</v>
      </c>
      <c r="AA164" s="296">
        <v>64</v>
      </c>
      <c r="AB164" s="296">
        <v>64</v>
      </c>
      <c r="AC164" s="296">
        <v>64</v>
      </c>
      <c r="AD164" s="296">
        <v>64</v>
      </c>
      <c r="AE164" s="296">
        <v>64</v>
      </c>
      <c r="AF164" s="296">
        <v>50.6</v>
      </c>
      <c r="AG164" s="296">
        <v>50.6</v>
      </c>
      <c r="AH164" s="296">
        <v>50.6</v>
      </c>
      <c r="AI164" s="296">
        <v>50.6</v>
      </c>
      <c r="AJ164" s="296">
        <v>50.6</v>
      </c>
      <c r="AK164" s="296">
        <v>50.6</v>
      </c>
      <c r="AL164" s="296">
        <v>50.6</v>
      </c>
      <c r="AM164" s="296">
        <v>50.6</v>
      </c>
      <c r="AN164" s="296">
        <v>50.6</v>
      </c>
      <c r="AO164" s="296">
        <v>50.6</v>
      </c>
      <c r="AP164" s="296">
        <v>50.6</v>
      </c>
      <c r="AQ164" s="296">
        <v>50.6</v>
      </c>
      <c r="AR164" s="296">
        <v>50.6</v>
      </c>
      <c r="AS164" s="296">
        <v>0</v>
      </c>
    </row>
    <row r="165" spans="2:45" ht="15" customHeight="1">
      <c r="D165" s="296" t="s">
        <v>2151</v>
      </c>
      <c r="E165" s="296" t="s">
        <v>2149</v>
      </c>
      <c r="F165" s="296" t="s">
        <v>1315</v>
      </c>
      <c r="G165" s="296">
        <v>726</v>
      </c>
      <c r="H165" s="296">
        <v>726</v>
      </c>
      <c r="I165" s="296">
        <v>726</v>
      </c>
      <c r="J165" s="296">
        <v>726</v>
      </c>
      <c r="K165" s="296">
        <v>726</v>
      </c>
      <c r="L165" s="296">
        <v>726</v>
      </c>
      <c r="M165" s="296">
        <v>726</v>
      </c>
      <c r="N165" s="296">
        <v>726</v>
      </c>
      <c r="O165" s="296">
        <v>726</v>
      </c>
      <c r="P165" s="296">
        <v>726</v>
      </c>
      <c r="Q165" s="296">
        <v>726</v>
      </c>
      <c r="R165" s="296">
        <v>726</v>
      </c>
      <c r="S165" s="296">
        <v>0</v>
      </c>
      <c r="T165" s="296">
        <v>0</v>
      </c>
      <c r="U165" s="296">
        <v>0</v>
      </c>
      <c r="V165" s="296">
        <v>0</v>
      </c>
      <c r="W165" s="296">
        <v>0</v>
      </c>
      <c r="X165" s="296">
        <v>0</v>
      </c>
      <c r="Y165" s="296">
        <v>0</v>
      </c>
      <c r="Z165" s="296">
        <v>0</v>
      </c>
      <c r="AA165" s="296">
        <v>0</v>
      </c>
      <c r="AB165" s="296">
        <v>0</v>
      </c>
      <c r="AC165" s="296">
        <v>0</v>
      </c>
      <c r="AD165" s="296">
        <v>0</v>
      </c>
      <c r="AE165" s="296">
        <v>0</v>
      </c>
      <c r="AF165" s="296">
        <v>0</v>
      </c>
      <c r="AG165" s="296">
        <v>0</v>
      </c>
      <c r="AH165" s="296">
        <v>0</v>
      </c>
      <c r="AI165" s="296">
        <v>0</v>
      </c>
      <c r="AJ165" s="296">
        <v>0</v>
      </c>
      <c r="AK165" s="296">
        <v>0</v>
      </c>
      <c r="AL165" s="296">
        <v>0</v>
      </c>
      <c r="AM165" s="296">
        <v>0</v>
      </c>
      <c r="AN165" s="296">
        <v>0</v>
      </c>
      <c r="AO165" s="296">
        <v>0</v>
      </c>
      <c r="AP165" s="296">
        <v>0</v>
      </c>
      <c r="AQ165" s="296">
        <v>0</v>
      </c>
      <c r="AR165" s="296">
        <v>0</v>
      </c>
      <c r="AS165" s="296">
        <v>0</v>
      </c>
    </row>
    <row r="166" spans="2:45" ht="15" customHeight="1">
      <c r="D166" s="296" t="s">
        <v>2151</v>
      </c>
      <c r="E166" s="296" t="s">
        <v>2149</v>
      </c>
      <c r="F166" s="296" t="s">
        <v>1312</v>
      </c>
      <c r="G166" s="296">
        <v>777</v>
      </c>
      <c r="H166" s="296">
        <v>777</v>
      </c>
      <c r="I166" s="296">
        <v>777</v>
      </c>
      <c r="J166" s="296">
        <v>777</v>
      </c>
      <c r="K166" s="296">
        <v>777</v>
      </c>
      <c r="L166" s="296">
        <v>777</v>
      </c>
      <c r="M166" s="296">
        <v>777</v>
      </c>
      <c r="N166" s="296">
        <v>777</v>
      </c>
      <c r="O166" s="296">
        <v>777</v>
      </c>
      <c r="P166" s="296">
        <v>777</v>
      </c>
      <c r="Q166" s="296">
        <v>777</v>
      </c>
      <c r="R166" s="296">
        <v>777</v>
      </c>
      <c r="S166" s="296">
        <v>777</v>
      </c>
      <c r="T166" s="296">
        <v>777</v>
      </c>
      <c r="U166" s="296">
        <v>777</v>
      </c>
      <c r="V166" s="296">
        <v>777</v>
      </c>
      <c r="W166" s="296">
        <v>777</v>
      </c>
      <c r="X166" s="296">
        <v>283</v>
      </c>
      <c r="Y166" s="296">
        <v>283</v>
      </c>
      <c r="Z166" s="296">
        <v>283</v>
      </c>
      <c r="AA166" s="296">
        <v>283</v>
      </c>
      <c r="AB166" s="296">
        <v>283</v>
      </c>
      <c r="AC166" s="296">
        <v>283</v>
      </c>
      <c r="AD166" s="296">
        <v>283</v>
      </c>
      <c r="AE166" s="296">
        <v>283</v>
      </c>
      <c r="AF166" s="296">
        <v>283</v>
      </c>
      <c r="AG166" s="296">
        <v>283</v>
      </c>
      <c r="AH166" s="296">
        <v>283</v>
      </c>
      <c r="AI166" s="296">
        <v>283</v>
      </c>
      <c r="AJ166" s="296">
        <v>283</v>
      </c>
      <c r="AK166" s="296">
        <v>0</v>
      </c>
      <c r="AL166" s="296">
        <v>0</v>
      </c>
      <c r="AM166" s="296">
        <v>0</v>
      </c>
      <c r="AN166" s="296">
        <v>0</v>
      </c>
      <c r="AO166" s="296">
        <v>0</v>
      </c>
      <c r="AP166" s="296">
        <v>0</v>
      </c>
      <c r="AQ166" s="296">
        <v>0</v>
      </c>
      <c r="AR166" s="296">
        <v>0</v>
      </c>
      <c r="AS166" s="296">
        <v>0</v>
      </c>
    </row>
    <row r="167" spans="2:45" ht="15" customHeight="1">
      <c r="D167" s="296" t="s">
        <v>2151</v>
      </c>
      <c r="E167" s="296" t="s">
        <v>2149</v>
      </c>
      <c r="F167" s="296" t="s">
        <v>1304</v>
      </c>
      <c r="G167" s="296">
        <v>1664.6</v>
      </c>
      <c r="H167" s="296">
        <v>1664.6</v>
      </c>
      <c r="I167" s="296">
        <v>1664.6</v>
      </c>
      <c r="J167" s="296">
        <v>1664.6</v>
      </c>
      <c r="K167" s="296">
        <v>1664.6</v>
      </c>
      <c r="L167" s="296">
        <v>1009</v>
      </c>
      <c r="M167" s="296">
        <v>1009</v>
      </c>
      <c r="N167" s="296">
        <v>1009</v>
      </c>
      <c r="O167" s="296">
        <v>1009</v>
      </c>
      <c r="P167" s="296">
        <v>1009</v>
      </c>
      <c r="Q167" s="296">
        <v>1009</v>
      </c>
      <c r="R167" s="296">
        <v>405</v>
      </c>
      <c r="S167" s="296">
        <v>405</v>
      </c>
      <c r="T167" s="296">
        <v>405</v>
      </c>
      <c r="U167" s="296">
        <v>405</v>
      </c>
      <c r="V167" s="296">
        <v>405</v>
      </c>
      <c r="W167" s="296">
        <v>405</v>
      </c>
      <c r="X167" s="296">
        <v>202.5</v>
      </c>
      <c r="Y167" s="296">
        <v>0</v>
      </c>
      <c r="Z167" s="296">
        <v>0</v>
      </c>
      <c r="AA167" s="296">
        <v>0</v>
      </c>
      <c r="AB167" s="296">
        <v>0</v>
      </c>
      <c r="AC167" s="296">
        <v>0</v>
      </c>
      <c r="AD167" s="296">
        <v>0</v>
      </c>
      <c r="AE167" s="296">
        <v>0</v>
      </c>
      <c r="AF167" s="296">
        <v>0</v>
      </c>
      <c r="AG167" s="296">
        <v>0</v>
      </c>
      <c r="AH167" s="296">
        <v>0</v>
      </c>
      <c r="AI167" s="296">
        <v>0</v>
      </c>
      <c r="AJ167" s="296">
        <v>0</v>
      </c>
      <c r="AK167" s="296">
        <v>0</v>
      </c>
      <c r="AL167" s="296">
        <v>0</v>
      </c>
      <c r="AM167" s="296">
        <v>0</v>
      </c>
      <c r="AN167" s="296">
        <v>0</v>
      </c>
      <c r="AO167" s="296">
        <v>0</v>
      </c>
      <c r="AP167" s="296">
        <v>0</v>
      </c>
      <c r="AQ167" s="296">
        <v>0</v>
      </c>
      <c r="AR167" s="296">
        <v>0</v>
      </c>
      <c r="AS167" s="296">
        <v>0</v>
      </c>
    </row>
    <row r="168" spans="2:45" ht="15" customHeight="1">
      <c r="D168" s="296" t="s">
        <v>2151</v>
      </c>
      <c r="E168" s="296" t="s">
        <v>2149</v>
      </c>
      <c r="F168" s="296" t="s">
        <v>1297</v>
      </c>
      <c r="G168" s="296">
        <v>3875.7</v>
      </c>
      <c r="H168" s="296">
        <v>3875.7</v>
      </c>
      <c r="I168" s="296">
        <v>4709.7</v>
      </c>
      <c r="J168" s="296">
        <v>5552.7</v>
      </c>
      <c r="K168" s="296">
        <v>5552.7</v>
      </c>
      <c r="L168" s="296">
        <v>5552.7</v>
      </c>
      <c r="M168" s="296">
        <v>5552.7</v>
      </c>
      <c r="N168" s="296">
        <v>5552.7</v>
      </c>
      <c r="O168" s="296">
        <v>5552.7</v>
      </c>
      <c r="P168" s="296">
        <v>5552.7</v>
      </c>
      <c r="Q168" s="296">
        <v>5552.7</v>
      </c>
      <c r="R168" s="296">
        <v>5552.7</v>
      </c>
      <c r="S168" s="296">
        <v>5552.7</v>
      </c>
      <c r="T168" s="296">
        <v>5552.7</v>
      </c>
      <c r="U168" s="296">
        <v>3824.7</v>
      </c>
      <c r="V168" s="296">
        <v>3352.7</v>
      </c>
      <c r="W168" s="296">
        <v>3352.7</v>
      </c>
      <c r="X168" s="296">
        <v>3246.7</v>
      </c>
      <c r="Y168" s="296">
        <v>3035.7</v>
      </c>
      <c r="Z168" s="296">
        <v>3035.7</v>
      </c>
      <c r="AA168" s="296">
        <v>2703</v>
      </c>
      <c r="AB168" s="296">
        <v>2703</v>
      </c>
      <c r="AC168" s="296">
        <v>2268</v>
      </c>
      <c r="AD168" s="296">
        <v>2268</v>
      </c>
      <c r="AE168" s="296">
        <v>2268</v>
      </c>
      <c r="AF168" s="296">
        <v>2268</v>
      </c>
      <c r="AG168" s="296">
        <v>1932</v>
      </c>
      <c r="AH168" s="296">
        <v>1932</v>
      </c>
      <c r="AI168" s="296">
        <v>1932</v>
      </c>
      <c r="AJ168" s="296">
        <v>1932</v>
      </c>
      <c r="AK168" s="296">
        <v>1932</v>
      </c>
      <c r="AL168" s="296">
        <v>1932</v>
      </c>
      <c r="AM168" s="296">
        <v>1932</v>
      </c>
      <c r="AN168" s="296">
        <v>1932</v>
      </c>
      <c r="AO168" s="296">
        <v>843</v>
      </c>
      <c r="AP168" s="296">
        <v>0</v>
      </c>
      <c r="AQ168" s="296">
        <v>0</v>
      </c>
      <c r="AR168" s="296">
        <v>0</v>
      </c>
      <c r="AS168" s="296">
        <v>0</v>
      </c>
    </row>
    <row r="169" spans="2:45" ht="15" customHeight="1">
      <c r="D169" s="296" t="s">
        <v>2151</v>
      </c>
      <c r="E169" s="296" t="s">
        <v>2149</v>
      </c>
      <c r="F169" s="296" t="s">
        <v>1284</v>
      </c>
      <c r="G169" s="296">
        <v>405</v>
      </c>
      <c r="H169" s="296">
        <v>405</v>
      </c>
      <c r="I169" s="296">
        <v>405</v>
      </c>
      <c r="J169" s="296">
        <v>405</v>
      </c>
      <c r="K169" s="296">
        <v>405</v>
      </c>
      <c r="L169" s="296">
        <v>405</v>
      </c>
      <c r="M169" s="296">
        <v>405</v>
      </c>
      <c r="N169" s="296">
        <v>405</v>
      </c>
      <c r="O169" s="296">
        <v>405</v>
      </c>
      <c r="P169" s="296">
        <v>405</v>
      </c>
      <c r="Q169" s="296">
        <v>405</v>
      </c>
      <c r="R169" s="296">
        <v>405</v>
      </c>
      <c r="S169" s="296">
        <v>405</v>
      </c>
      <c r="T169" s="296">
        <v>405</v>
      </c>
      <c r="U169" s="296">
        <v>405</v>
      </c>
      <c r="V169" s="296">
        <v>405</v>
      </c>
      <c r="W169" s="296">
        <v>19</v>
      </c>
      <c r="X169" s="296">
        <v>0</v>
      </c>
      <c r="Y169" s="296">
        <v>0</v>
      </c>
      <c r="Z169" s="296">
        <v>0</v>
      </c>
      <c r="AA169" s="296">
        <v>0</v>
      </c>
      <c r="AB169" s="296">
        <v>0</v>
      </c>
      <c r="AC169" s="296">
        <v>0</v>
      </c>
      <c r="AD169" s="296">
        <v>0</v>
      </c>
      <c r="AE169" s="296">
        <v>0</v>
      </c>
      <c r="AF169" s="296">
        <v>0</v>
      </c>
      <c r="AG169" s="296">
        <v>0</v>
      </c>
      <c r="AH169" s="296">
        <v>0</v>
      </c>
      <c r="AI169" s="296">
        <v>0</v>
      </c>
      <c r="AJ169" s="296">
        <v>0</v>
      </c>
      <c r="AK169" s="296">
        <v>0</v>
      </c>
      <c r="AL169" s="296">
        <v>0</v>
      </c>
      <c r="AM169" s="296">
        <v>0</v>
      </c>
      <c r="AN169" s="296">
        <v>0</v>
      </c>
      <c r="AO169" s="296">
        <v>0</v>
      </c>
      <c r="AP169" s="296">
        <v>0</v>
      </c>
      <c r="AQ169" s="296">
        <v>0</v>
      </c>
      <c r="AR169" s="296">
        <v>0</v>
      </c>
      <c r="AS169" s="296">
        <v>0</v>
      </c>
    </row>
    <row r="170" spans="2:45" ht="15" customHeight="1">
      <c r="D170" s="343" t="s">
        <v>2151</v>
      </c>
      <c r="E170" s="343" t="s">
        <v>2149</v>
      </c>
      <c r="F170" s="343" t="s">
        <v>1282</v>
      </c>
      <c r="G170" s="343">
        <v>70</v>
      </c>
      <c r="H170" s="343">
        <v>70</v>
      </c>
      <c r="I170" s="343">
        <v>70</v>
      </c>
      <c r="J170" s="343">
        <v>70</v>
      </c>
      <c r="K170" s="343">
        <v>70</v>
      </c>
      <c r="L170" s="343">
        <v>70</v>
      </c>
      <c r="M170" s="343">
        <v>70</v>
      </c>
      <c r="N170" s="343">
        <v>70</v>
      </c>
      <c r="O170" s="343">
        <v>70</v>
      </c>
      <c r="P170" s="343">
        <v>0</v>
      </c>
      <c r="Q170" s="343">
        <v>0</v>
      </c>
      <c r="R170" s="343">
        <v>0</v>
      </c>
      <c r="S170" s="343">
        <v>0</v>
      </c>
      <c r="T170" s="343">
        <v>0</v>
      </c>
      <c r="U170" s="343">
        <v>0</v>
      </c>
      <c r="V170" s="343">
        <v>0</v>
      </c>
      <c r="W170" s="343">
        <v>0</v>
      </c>
      <c r="X170" s="343">
        <v>0</v>
      </c>
      <c r="Y170" s="343">
        <v>0</v>
      </c>
      <c r="Z170" s="343">
        <v>0</v>
      </c>
      <c r="AA170" s="343">
        <v>0</v>
      </c>
      <c r="AB170" s="343">
        <v>0</v>
      </c>
      <c r="AC170" s="343">
        <v>0</v>
      </c>
      <c r="AD170" s="343">
        <v>0</v>
      </c>
      <c r="AE170" s="343">
        <v>0</v>
      </c>
      <c r="AF170" s="343">
        <v>0</v>
      </c>
      <c r="AG170" s="343">
        <v>0</v>
      </c>
      <c r="AH170" s="343">
        <v>0</v>
      </c>
      <c r="AI170" s="343">
        <v>0</v>
      </c>
      <c r="AJ170" s="343">
        <v>0</v>
      </c>
      <c r="AK170" s="343">
        <v>0</v>
      </c>
      <c r="AL170" s="343">
        <v>0</v>
      </c>
      <c r="AM170" s="343">
        <v>0</v>
      </c>
      <c r="AN170" s="343">
        <v>0</v>
      </c>
      <c r="AO170" s="343">
        <v>0</v>
      </c>
      <c r="AP170" s="343">
        <v>0</v>
      </c>
      <c r="AQ170" s="343">
        <v>0</v>
      </c>
      <c r="AR170" s="343">
        <v>0</v>
      </c>
      <c r="AS170" s="343">
        <v>0</v>
      </c>
    </row>
    <row r="171" spans="2:45" ht="15" customHeight="1">
      <c r="D171" s="296" t="s">
        <v>2151</v>
      </c>
      <c r="E171" s="296" t="s">
        <v>2149</v>
      </c>
      <c r="F171" s="296" t="s">
        <v>1276</v>
      </c>
      <c r="G171" s="296">
        <v>834.8</v>
      </c>
      <c r="H171" s="296">
        <v>834.8</v>
      </c>
      <c r="I171" s="296">
        <v>834.8</v>
      </c>
      <c r="J171" s="296">
        <v>834.8</v>
      </c>
      <c r="K171" s="296">
        <v>834.8</v>
      </c>
      <c r="L171" s="296">
        <v>834.3</v>
      </c>
      <c r="M171" s="296">
        <v>834.3</v>
      </c>
      <c r="N171" s="296">
        <v>834.3</v>
      </c>
      <c r="O171" s="296">
        <v>834.3</v>
      </c>
      <c r="P171" s="296">
        <v>834.3</v>
      </c>
      <c r="Q171" s="296">
        <v>834.3</v>
      </c>
      <c r="R171" s="296">
        <v>834.3</v>
      </c>
      <c r="S171" s="296">
        <v>834.3</v>
      </c>
      <c r="T171" s="296">
        <v>834.3</v>
      </c>
      <c r="U171" s="296">
        <v>834.3</v>
      </c>
      <c r="V171" s="296">
        <v>834.3</v>
      </c>
      <c r="W171" s="296">
        <v>33.299999999999997</v>
      </c>
      <c r="X171" s="296">
        <v>22.8</v>
      </c>
      <c r="Y171" s="296">
        <v>0</v>
      </c>
      <c r="Z171" s="296">
        <v>0</v>
      </c>
      <c r="AA171" s="296">
        <v>0</v>
      </c>
      <c r="AB171" s="296">
        <v>0</v>
      </c>
      <c r="AC171" s="296">
        <v>0</v>
      </c>
      <c r="AD171" s="296">
        <v>0</v>
      </c>
      <c r="AE171" s="296">
        <v>0</v>
      </c>
      <c r="AF171" s="296">
        <v>0</v>
      </c>
      <c r="AG171" s="296">
        <v>0</v>
      </c>
      <c r="AH171" s="296">
        <v>0</v>
      </c>
      <c r="AI171" s="296">
        <v>0</v>
      </c>
      <c r="AJ171" s="296">
        <v>0</v>
      </c>
      <c r="AK171" s="296">
        <v>0</v>
      </c>
      <c r="AL171" s="296">
        <v>0</v>
      </c>
      <c r="AM171" s="296">
        <v>0</v>
      </c>
      <c r="AN171" s="296">
        <v>0</v>
      </c>
      <c r="AO171" s="296">
        <v>0</v>
      </c>
      <c r="AP171" s="296">
        <v>0</v>
      </c>
      <c r="AQ171" s="296">
        <v>0</v>
      </c>
      <c r="AR171" s="296">
        <v>0</v>
      </c>
      <c r="AS171" s="296">
        <v>0</v>
      </c>
    </row>
    <row r="172" spans="2:45" ht="15" customHeight="1">
      <c r="D172" s="296" t="s">
        <v>2151</v>
      </c>
      <c r="E172" s="296" t="s">
        <v>2149</v>
      </c>
      <c r="F172" s="296" t="s">
        <v>1222</v>
      </c>
      <c r="G172" s="296">
        <v>369</v>
      </c>
      <c r="H172" s="296">
        <v>369</v>
      </c>
      <c r="I172" s="296">
        <v>379.5</v>
      </c>
      <c r="J172" s="296">
        <v>379.5</v>
      </c>
      <c r="K172" s="296">
        <v>379.5</v>
      </c>
      <c r="L172" s="296">
        <v>379.5</v>
      </c>
      <c r="M172" s="296">
        <v>349.5</v>
      </c>
      <c r="N172" s="296">
        <v>339.5</v>
      </c>
      <c r="O172" s="296">
        <v>315.10000000000002</v>
      </c>
      <c r="P172" s="296">
        <v>315.10000000000002</v>
      </c>
      <c r="Q172" s="296">
        <v>297.10000000000002</v>
      </c>
      <c r="R172" s="296">
        <v>297.10000000000002</v>
      </c>
      <c r="S172" s="296">
        <v>285.10000000000002</v>
      </c>
      <c r="T172" s="296">
        <v>273.5</v>
      </c>
      <c r="U172" s="296">
        <v>273.5</v>
      </c>
      <c r="V172" s="296">
        <v>273.5</v>
      </c>
      <c r="W172" s="296">
        <v>231</v>
      </c>
      <c r="X172" s="296">
        <v>171.4</v>
      </c>
      <c r="Y172" s="296">
        <v>106.2</v>
      </c>
      <c r="Z172" s="296">
        <v>92.6</v>
      </c>
      <c r="AA172" s="296">
        <v>92.6</v>
      </c>
      <c r="AB172" s="296">
        <v>92.6</v>
      </c>
      <c r="AC172" s="296">
        <v>92.6</v>
      </c>
      <c r="AD172" s="296">
        <v>24.4</v>
      </c>
      <c r="AE172" s="296">
        <v>24.4</v>
      </c>
      <c r="AF172" s="296">
        <v>24.4</v>
      </c>
      <c r="AG172" s="296">
        <v>10.5</v>
      </c>
      <c r="AH172" s="296">
        <v>10.5</v>
      </c>
      <c r="AI172" s="296">
        <v>0</v>
      </c>
      <c r="AJ172" s="296">
        <v>0</v>
      </c>
      <c r="AK172" s="296">
        <v>0</v>
      </c>
      <c r="AL172" s="296">
        <v>0</v>
      </c>
      <c r="AM172" s="296">
        <v>0</v>
      </c>
      <c r="AN172" s="296">
        <v>0</v>
      </c>
      <c r="AO172" s="296">
        <v>0</v>
      </c>
      <c r="AP172" s="296">
        <v>0</v>
      </c>
      <c r="AQ172" s="296">
        <v>0</v>
      </c>
      <c r="AR172" s="296">
        <v>0</v>
      </c>
      <c r="AS172" s="296">
        <v>0</v>
      </c>
    </row>
    <row r="173" spans="2:45" ht="15" customHeight="1">
      <c r="D173" s="296" t="s">
        <v>2151</v>
      </c>
      <c r="E173" s="296" t="s">
        <v>2149</v>
      </c>
      <c r="F173" s="296" t="s">
        <v>1208</v>
      </c>
      <c r="G173" s="296">
        <v>64.5</v>
      </c>
      <c r="H173" s="296">
        <v>64.5</v>
      </c>
      <c r="I173" s="296">
        <v>64.5</v>
      </c>
      <c r="J173" s="296">
        <v>64.5</v>
      </c>
      <c r="K173" s="296">
        <v>64.5</v>
      </c>
      <c r="L173" s="296">
        <v>64.5</v>
      </c>
      <c r="M173" s="296">
        <v>64.5</v>
      </c>
      <c r="N173" s="296">
        <v>64.5</v>
      </c>
      <c r="O173" s="296">
        <v>52</v>
      </c>
      <c r="P173" s="296">
        <v>52</v>
      </c>
      <c r="Q173" s="296">
        <v>52</v>
      </c>
      <c r="R173" s="296">
        <v>36</v>
      </c>
      <c r="S173" s="296">
        <v>36</v>
      </c>
      <c r="T173" s="296">
        <v>11.5</v>
      </c>
      <c r="U173" s="296">
        <v>11.5</v>
      </c>
      <c r="V173" s="296">
        <v>8.6999999999999993</v>
      </c>
      <c r="W173" s="296">
        <v>8.6999999999999993</v>
      </c>
      <c r="X173" s="296">
        <v>8.6999999999999993</v>
      </c>
      <c r="Y173" s="296">
        <v>8.6999999999999993</v>
      </c>
      <c r="Z173" s="296">
        <v>0</v>
      </c>
      <c r="AA173" s="296">
        <v>0</v>
      </c>
      <c r="AB173" s="296">
        <v>0</v>
      </c>
      <c r="AC173" s="296">
        <v>0</v>
      </c>
      <c r="AD173" s="296">
        <v>0</v>
      </c>
      <c r="AE173" s="296">
        <v>0</v>
      </c>
      <c r="AF173" s="296">
        <v>0</v>
      </c>
      <c r="AG173" s="296">
        <v>0</v>
      </c>
      <c r="AH173" s="296">
        <v>0</v>
      </c>
      <c r="AI173" s="296">
        <v>0</v>
      </c>
      <c r="AJ173" s="296">
        <v>0</v>
      </c>
      <c r="AK173" s="296">
        <v>0</v>
      </c>
      <c r="AL173" s="296">
        <v>0</v>
      </c>
      <c r="AM173" s="296">
        <v>0</v>
      </c>
      <c r="AN173" s="296">
        <v>0</v>
      </c>
      <c r="AO173" s="296">
        <v>0</v>
      </c>
      <c r="AP173" s="296">
        <v>0</v>
      </c>
      <c r="AQ173" s="296">
        <v>0</v>
      </c>
      <c r="AR173" s="296">
        <v>0</v>
      </c>
      <c r="AS173" s="296">
        <v>0</v>
      </c>
    </row>
    <row r="174" spans="2:45" ht="15" customHeight="1">
      <c r="D174" s="296" t="s">
        <v>2151</v>
      </c>
      <c r="E174" s="296" t="s">
        <v>2149</v>
      </c>
      <c r="F174" s="296" t="s">
        <v>1197</v>
      </c>
      <c r="G174" s="296">
        <v>825.3</v>
      </c>
      <c r="H174" s="296">
        <v>933.3</v>
      </c>
      <c r="I174" s="296">
        <v>952.2</v>
      </c>
      <c r="J174" s="296">
        <v>1034.4000000000001</v>
      </c>
      <c r="K174" s="296">
        <v>1059.0999999999999</v>
      </c>
      <c r="L174" s="296">
        <v>1059.0999999999999</v>
      </c>
      <c r="M174" s="296">
        <v>1053.8</v>
      </c>
      <c r="N174" s="296">
        <v>1041.5999999999999</v>
      </c>
      <c r="O174" s="296">
        <v>1024.7</v>
      </c>
      <c r="P174" s="296">
        <v>1024.7</v>
      </c>
      <c r="Q174" s="296">
        <v>1013.2</v>
      </c>
      <c r="R174" s="296">
        <v>972.1</v>
      </c>
      <c r="S174" s="296">
        <v>972.1</v>
      </c>
      <c r="T174" s="296">
        <v>972.1</v>
      </c>
      <c r="U174" s="296">
        <v>972.1</v>
      </c>
      <c r="V174" s="296">
        <v>946.7</v>
      </c>
      <c r="W174" s="296">
        <v>819.5</v>
      </c>
      <c r="X174" s="296">
        <v>745.1</v>
      </c>
      <c r="Y174" s="296">
        <v>659.7</v>
      </c>
      <c r="Z174" s="296">
        <v>630.79999999999995</v>
      </c>
      <c r="AA174" s="296">
        <v>579.79999999999995</v>
      </c>
      <c r="AB174" s="296">
        <v>504.3</v>
      </c>
      <c r="AC174" s="296">
        <v>484.9</v>
      </c>
      <c r="AD174" s="296">
        <v>444.9</v>
      </c>
      <c r="AE174" s="296">
        <v>423.9</v>
      </c>
      <c r="AF174" s="296">
        <v>398.9</v>
      </c>
      <c r="AG174" s="296">
        <v>398.9</v>
      </c>
      <c r="AH174" s="296">
        <v>282.89999999999998</v>
      </c>
      <c r="AI174" s="296">
        <v>282.89999999999998</v>
      </c>
      <c r="AJ174" s="296">
        <v>282.89999999999998</v>
      </c>
      <c r="AK174" s="296">
        <v>272.39999999999998</v>
      </c>
      <c r="AL174" s="296">
        <v>233.8</v>
      </c>
      <c r="AM174" s="296">
        <v>125.8</v>
      </c>
      <c r="AN174" s="296">
        <v>106.9</v>
      </c>
      <c r="AO174" s="296">
        <v>24.7</v>
      </c>
      <c r="AP174" s="296">
        <v>0</v>
      </c>
      <c r="AQ174" s="296">
        <v>0</v>
      </c>
      <c r="AR174" s="296">
        <v>0</v>
      </c>
      <c r="AS174" s="296">
        <v>0</v>
      </c>
    </row>
    <row r="175" spans="2:45" ht="15" customHeight="1">
      <c r="D175" s="296" t="s">
        <v>2151</v>
      </c>
      <c r="E175" s="296" t="s">
        <v>2149</v>
      </c>
      <c r="F175" s="296" t="s">
        <v>1177</v>
      </c>
      <c r="G175" s="296">
        <v>7969</v>
      </c>
      <c r="H175" s="296">
        <v>7969</v>
      </c>
      <c r="I175" s="296">
        <v>7969</v>
      </c>
      <c r="J175" s="296">
        <v>7969</v>
      </c>
      <c r="K175" s="296">
        <v>6694</v>
      </c>
      <c r="L175" s="296">
        <v>6694</v>
      </c>
      <c r="M175" s="296">
        <v>5410</v>
      </c>
      <c r="N175" s="296">
        <v>5410</v>
      </c>
      <c r="O175" s="296">
        <v>4008</v>
      </c>
      <c r="P175" s="296">
        <v>4008</v>
      </c>
      <c r="Q175" s="296">
        <v>2720</v>
      </c>
      <c r="R175" s="296">
        <v>0</v>
      </c>
      <c r="S175" s="296">
        <v>0</v>
      </c>
      <c r="T175" s="296">
        <v>0</v>
      </c>
      <c r="U175" s="296">
        <v>0</v>
      </c>
      <c r="V175" s="296">
        <v>0</v>
      </c>
      <c r="W175" s="296">
        <v>0</v>
      </c>
      <c r="X175" s="296">
        <v>0</v>
      </c>
      <c r="Y175" s="296">
        <v>0</v>
      </c>
      <c r="Z175" s="296">
        <v>0</v>
      </c>
      <c r="AA175" s="296">
        <v>0</v>
      </c>
      <c r="AB175" s="296">
        <v>0</v>
      </c>
      <c r="AC175" s="296">
        <v>0</v>
      </c>
      <c r="AD175" s="296">
        <v>0</v>
      </c>
      <c r="AE175" s="296">
        <v>0</v>
      </c>
      <c r="AF175" s="296">
        <v>0</v>
      </c>
      <c r="AG175" s="296">
        <v>0</v>
      </c>
      <c r="AH175" s="296">
        <v>0</v>
      </c>
      <c r="AI175" s="296">
        <v>0</v>
      </c>
      <c r="AJ175" s="296">
        <v>0</v>
      </c>
      <c r="AK175" s="296">
        <v>0</v>
      </c>
      <c r="AL175" s="296">
        <v>0</v>
      </c>
      <c r="AM175" s="296">
        <v>0</v>
      </c>
      <c r="AN175" s="296">
        <v>0</v>
      </c>
      <c r="AO175" s="296">
        <v>0</v>
      </c>
      <c r="AP175" s="296">
        <v>0</v>
      </c>
      <c r="AQ175" s="296">
        <v>0</v>
      </c>
      <c r="AR175" s="296">
        <v>0</v>
      </c>
      <c r="AS175" s="296">
        <v>0</v>
      </c>
    </row>
    <row r="176" spans="2:45" ht="15" customHeight="1">
      <c r="D176" s="296" t="s">
        <v>2151</v>
      </c>
      <c r="E176" s="296" t="s">
        <v>2149</v>
      </c>
      <c r="F176" s="296" t="s">
        <v>1008</v>
      </c>
      <c r="G176" s="296">
        <v>3123.79</v>
      </c>
      <c r="H176" s="296">
        <v>3866.17</v>
      </c>
      <c r="I176" s="296">
        <v>4788.72</v>
      </c>
      <c r="J176" s="296">
        <v>5617.32</v>
      </c>
      <c r="K176" s="296">
        <v>6557.61</v>
      </c>
      <c r="L176" s="296">
        <v>7443.95</v>
      </c>
      <c r="M176" s="296">
        <v>7443.59</v>
      </c>
      <c r="N176" s="296">
        <v>7442.39</v>
      </c>
      <c r="O176" s="296">
        <v>7436.84</v>
      </c>
      <c r="P176" s="296">
        <v>7430.07</v>
      </c>
      <c r="Q176" s="296">
        <v>7424.1</v>
      </c>
      <c r="R176" s="296">
        <v>7411.72</v>
      </c>
      <c r="S176" s="296">
        <v>7392.78</v>
      </c>
      <c r="T176" s="296">
        <v>7359.84</v>
      </c>
      <c r="U176" s="296">
        <v>7243.69</v>
      </c>
      <c r="V176" s="296">
        <v>7070.76</v>
      </c>
      <c r="W176" s="296">
        <v>6806.71</v>
      </c>
      <c r="X176" s="296">
        <v>6640.58</v>
      </c>
      <c r="Y176" s="296">
        <v>6489.08</v>
      </c>
      <c r="Z176" s="296">
        <v>6335.59</v>
      </c>
      <c r="AA176" s="296">
        <v>6053.34</v>
      </c>
      <c r="AB176" s="296">
        <v>5787.09</v>
      </c>
      <c r="AC176" s="296">
        <v>5720.6</v>
      </c>
      <c r="AD176" s="296">
        <v>5471.22</v>
      </c>
      <c r="AE176" s="296">
        <v>5282.49</v>
      </c>
      <c r="AF176" s="296">
        <v>4847.17</v>
      </c>
      <c r="AG176" s="296">
        <v>4321.34</v>
      </c>
      <c r="AH176" s="296">
        <v>3578.96</v>
      </c>
      <c r="AI176" s="296">
        <v>2656.41</v>
      </c>
      <c r="AJ176" s="296">
        <v>1827.77</v>
      </c>
      <c r="AK176" s="296">
        <v>887.33</v>
      </c>
      <c r="AL176" s="296">
        <v>0</v>
      </c>
      <c r="AM176" s="296">
        <v>0</v>
      </c>
      <c r="AN176" s="296">
        <v>0</v>
      </c>
      <c r="AO176" s="296">
        <v>0</v>
      </c>
      <c r="AP176" s="296">
        <v>0</v>
      </c>
      <c r="AQ176" s="296">
        <v>0</v>
      </c>
      <c r="AR176" s="296">
        <v>0</v>
      </c>
      <c r="AS176" s="296">
        <v>0</v>
      </c>
    </row>
    <row r="177" spans="4:45" ht="15" customHeight="1">
      <c r="D177" s="296" t="s">
        <v>2150</v>
      </c>
      <c r="E177" s="296" t="s">
        <v>2149</v>
      </c>
      <c r="F177" s="296" t="s">
        <v>2019</v>
      </c>
      <c r="G177" s="296">
        <v>0</v>
      </c>
      <c r="H177" s="296">
        <v>0</v>
      </c>
      <c r="I177" s="296">
        <v>0</v>
      </c>
      <c r="J177" s="296">
        <v>0</v>
      </c>
      <c r="K177" s="296">
        <v>0</v>
      </c>
      <c r="L177" s="296">
        <v>4.47</v>
      </c>
      <c r="M177" s="296">
        <v>4.47</v>
      </c>
      <c r="N177" s="296">
        <v>4.47</v>
      </c>
      <c r="O177" s="296">
        <v>4.47</v>
      </c>
      <c r="P177" s="296">
        <v>4.47</v>
      </c>
      <c r="Q177" s="296">
        <v>4.47</v>
      </c>
      <c r="R177" s="296">
        <v>4.47</v>
      </c>
      <c r="S177" s="296">
        <v>4.47</v>
      </c>
      <c r="T177" s="296">
        <v>4.47</v>
      </c>
      <c r="U177" s="296">
        <v>4.47</v>
      </c>
      <c r="V177" s="296">
        <v>4.47</v>
      </c>
      <c r="W177" s="296">
        <v>4.47</v>
      </c>
      <c r="X177" s="296">
        <v>4.47</v>
      </c>
      <c r="Y177" s="296">
        <v>4.47</v>
      </c>
      <c r="Z177" s="296">
        <v>4.47</v>
      </c>
      <c r="AA177" s="296">
        <v>4.47</v>
      </c>
      <c r="AB177" s="296">
        <v>0</v>
      </c>
      <c r="AC177" s="296">
        <v>0</v>
      </c>
      <c r="AD177" s="296">
        <v>0</v>
      </c>
      <c r="AE177" s="296">
        <v>0</v>
      </c>
      <c r="AF177" s="296">
        <v>0</v>
      </c>
      <c r="AG177" s="296">
        <v>0</v>
      </c>
      <c r="AH177" s="296">
        <v>0</v>
      </c>
      <c r="AI177" s="296">
        <v>0</v>
      </c>
      <c r="AJ177" s="296">
        <v>0</v>
      </c>
      <c r="AK177" s="296">
        <v>0</v>
      </c>
      <c r="AL177" s="296">
        <v>0</v>
      </c>
      <c r="AM177" s="296">
        <v>0</v>
      </c>
      <c r="AN177" s="296">
        <v>0</v>
      </c>
      <c r="AO177" s="296">
        <v>0</v>
      </c>
      <c r="AP177" s="296">
        <v>0</v>
      </c>
      <c r="AQ177" s="296">
        <v>0</v>
      </c>
      <c r="AR177" s="296">
        <v>0</v>
      </c>
      <c r="AS177" s="296">
        <v>0</v>
      </c>
    </row>
    <row r="178" spans="4:45" ht="15" customHeight="1">
      <c r="D178" s="296" t="s">
        <v>2150</v>
      </c>
      <c r="E178" s="296" t="s">
        <v>2149</v>
      </c>
      <c r="F178" s="296" t="s">
        <v>2018</v>
      </c>
      <c r="G178" s="296">
        <v>9184</v>
      </c>
      <c r="H178" s="296">
        <v>9184</v>
      </c>
      <c r="I178" s="296">
        <v>9184</v>
      </c>
      <c r="J178" s="296">
        <v>9184</v>
      </c>
      <c r="K178" s="296">
        <v>9184</v>
      </c>
      <c r="L178" s="296">
        <v>9184</v>
      </c>
      <c r="M178" s="296">
        <v>9184</v>
      </c>
      <c r="N178" s="296">
        <v>9184</v>
      </c>
      <c r="O178" s="296">
        <v>9184</v>
      </c>
      <c r="P178" s="296">
        <v>9184</v>
      </c>
      <c r="Q178" s="296">
        <v>9184</v>
      </c>
      <c r="R178" s="296">
        <v>9184</v>
      </c>
      <c r="S178" s="296">
        <v>9184</v>
      </c>
      <c r="T178" s="296">
        <v>9184</v>
      </c>
      <c r="U178" s="296">
        <v>9184</v>
      </c>
      <c r="V178" s="296">
        <v>9184</v>
      </c>
      <c r="W178" s="296">
        <v>9184</v>
      </c>
      <c r="X178" s="296">
        <v>9184</v>
      </c>
      <c r="Y178" s="296">
        <v>9184</v>
      </c>
      <c r="Z178" s="296">
        <v>9184</v>
      </c>
      <c r="AA178" s="296">
        <v>9184</v>
      </c>
      <c r="AB178" s="296">
        <v>9184</v>
      </c>
      <c r="AC178" s="296">
        <v>9184</v>
      </c>
      <c r="AD178" s="296">
        <v>9184</v>
      </c>
      <c r="AE178" s="296">
        <v>9184</v>
      </c>
      <c r="AF178" s="296">
        <v>9184</v>
      </c>
      <c r="AG178" s="296">
        <v>9184</v>
      </c>
      <c r="AH178" s="296">
        <v>9184</v>
      </c>
      <c r="AI178" s="296">
        <v>9184</v>
      </c>
      <c r="AJ178" s="296">
        <v>9184</v>
      </c>
      <c r="AK178" s="296">
        <v>9184</v>
      </c>
      <c r="AL178" s="296">
        <v>9184</v>
      </c>
      <c r="AM178" s="296">
        <v>9184</v>
      </c>
      <c r="AN178" s="296">
        <v>9184</v>
      </c>
      <c r="AO178" s="296">
        <v>9184</v>
      </c>
      <c r="AP178" s="296">
        <v>9184</v>
      </c>
      <c r="AQ178" s="296">
        <v>9184</v>
      </c>
      <c r="AR178" s="296">
        <v>9184</v>
      </c>
      <c r="AS178" s="296">
        <v>9184</v>
      </c>
    </row>
    <row r="179" spans="4:45" ht="15" customHeight="1">
      <c r="D179" s="296" t="s">
        <v>2150</v>
      </c>
      <c r="E179" s="296" t="s">
        <v>2149</v>
      </c>
      <c r="F179" s="296" t="s">
        <v>1937</v>
      </c>
      <c r="G179" s="296">
        <v>232.99</v>
      </c>
      <c r="H179" s="296">
        <v>239.65</v>
      </c>
      <c r="I179" s="296">
        <v>246.31</v>
      </c>
      <c r="J179" s="296">
        <v>252.96</v>
      </c>
      <c r="K179" s="296">
        <v>259.62</v>
      </c>
      <c r="L179" s="296">
        <v>266.27999999999997</v>
      </c>
      <c r="M179" s="296">
        <v>259.62</v>
      </c>
      <c r="N179" s="296">
        <v>252.96</v>
      </c>
      <c r="O179" s="296">
        <v>246.31</v>
      </c>
      <c r="P179" s="296">
        <v>239.65</v>
      </c>
      <c r="Q179" s="296">
        <v>232.99</v>
      </c>
      <c r="R179" s="296">
        <v>226.33</v>
      </c>
      <c r="S179" s="296">
        <v>219.68</v>
      </c>
      <c r="T179" s="296">
        <v>213.02</v>
      </c>
      <c r="U179" s="296">
        <v>206.36</v>
      </c>
      <c r="V179" s="296">
        <v>199.71</v>
      </c>
      <c r="W179" s="296">
        <v>193.05</v>
      </c>
      <c r="X179" s="296">
        <v>186.39</v>
      </c>
      <c r="Y179" s="296">
        <v>179.74</v>
      </c>
      <c r="Z179" s="296">
        <v>173.08</v>
      </c>
      <c r="AA179" s="296">
        <v>166.42</v>
      </c>
      <c r="AB179" s="296">
        <v>159.77000000000001</v>
      </c>
      <c r="AC179" s="296">
        <v>153.11000000000001</v>
      </c>
      <c r="AD179" s="296">
        <v>146.44999999999999</v>
      </c>
      <c r="AE179" s="296">
        <v>139.80000000000001</v>
      </c>
      <c r="AF179" s="296">
        <v>133.13999999999999</v>
      </c>
      <c r="AG179" s="296">
        <v>126.48</v>
      </c>
      <c r="AH179" s="296">
        <v>119.82</v>
      </c>
      <c r="AI179" s="296">
        <v>113.17</v>
      </c>
      <c r="AJ179" s="296">
        <v>106.51</v>
      </c>
      <c r="AK179" s="296">
        <v>99.85</v>
      </c>
      <c r="AL179" s="296">
        <v>93.2</v>
      </c>
      <c r="AM179" s="296">
        <v>86.54</v>
      </c>
      <c r="AN179" s="296">
        <v>79.88</v>
      </c>
      <c r="AO179" s="296">
        <v>73.23</v>
      </c>
      <c r="AP179" s="296">
        <v>66.569999999999993</v>
      </c>
      <c r="AQ179" s="296">
        <v>59.91</v>
      </c>
      <c r="AR179" s="296">
        <v>53.26</v>
      </c>
      <c r="AS179" s="296">
        <v>46.6</v>
      </c>
    </row>
    <row r="180" spans="4:45" ht="15" customHeight="1">
      <c r="D180" s="296" t="s">
        <v>2150</v>
      </c>
      <c r="E180" s="296" t="s">
        <v>2149</v>
      </c>
      <c r="F180" s="296" t="s">
        <v>1913</v>
      </c>
      <c r="G180" s="296">
        <v>409.76</v>
      </c>
      <c r="H180" s="296">
        <v>421.47</v>
      </c>
      <c r="I180" s="296">
        <v>433.17</v>
      </c>
      <c r="J180" s="296">
        <v>444.88</v>
      </c>
      <c r="K180" s="296">
        <v>456.59</v>
      </c>
      <c r="L180" s="296">
        <v>468.3</v>
      </c>
      <c r="M180" s="296">
        <v>456.59</v>
      </c>
      <c r="N180" s="296">
        <v>444.88</v>
      </c>
      <c r="O180" s="296">
        <v>433.17</v>
      </c>
      <c r="P180" s="296">
        <v>421.47</v>
      </c>
      <c r="Q180" s="296">
        <v>409.76</v>
      </c>
      <c r="R180" s="296">
        <v>398.05</v>
      </c>
      <c r="S180" s="296">
        <v>386.34</v>
      </c>
      <c r="T180" s="296">
        <v>374.64</v>
      </c>
      <c r="U180" s="296">
        <v>362.93</v>
      </c>
      <c r="V180" s="296">
        <v>351.22</v>
      </c>
      <c r="W180" s="296">
        <v>339.51</v>
      </c>
      <c r="X180" s="296">
        <v>327.81</v>
      </c>
      <c r="Y180" s="296">
        <v>316.10000000000002</v>
      </c>
      <c r="Z180" s="296">
        <v>304.39</v>
      </c>
      <c r="AA180" s="296">
        <v>292.69</v>
      </c>
      <c r="AB180" s="296">
        <v>280.98</v>
      </c>
      <c r="AC180" s="296">
        <v>269.27</v>
      </c>
      <c r="AD180" s="296">
        <v>257.56</v>
      </c>
      <c r="AE180" s="296">
        <v>245.86</v>
      </c>
      <c r="AF180" s="296">
        <v>234.15</v>
      </c>
      <c r="AG180" s="296">
        <v>222.44</v>
      </c>
      <c r="AH180" s="296">
        <v>210.73</v>
      </c>
      <c r="AI180" s="296">
        <v>199.03</v>
      </c>
      <c r="AJ180" s="296">
        <v>187.32</v>
      </c>
      <c r="AK180" s="296">
        <v>175.61</v>
      </c>
      <c r="AL180" s="296">
        <v>163.9</v>
      </c>
      <c r="AM180" s="296">
        <v>152.19999999999999</v>
      </c>
      <c r="AN180" s="296">
        <v>140.49</v>
      </c>
      <c r="AO180" s="296">
        <v>128.78</v>
      </c>
      <c r="AP180" s="296">
        <v>117.07</v>
      </c>
      <c r="AQ180" s="296">
        <v>105.37</v>
      </c>
      <c r="AR180" s="296">
        <v>93.66</v>
      </c>
      <c r="AS180" s="296">
        <v>81.95</v>
      </c>
    </row>
    <row r="181" spans="4:45" ht="15" customHeight="1">
      <c r="D181" s="296" t="s">
        <v>2150</v>
      </c>
      <c r="E181" s="296" t="s">
        <v>2149</v>
      </c>
      <c r="F181" s="296" t="s">
        <v>1904</v>
      </c>
      <c r="G181" s="296">
        <v>334.49</v>
      </c>
      <c r="H181" s="296">
        <v>344.04</v>
      </c>
      <c r="I181" s="296">
        <v>353.6</v>
      </c>
      <c r="J181" s="296">
        <v>363.16</v>
      </c>
      <c r="K181" s="296">
        <v>372.71</v>
      </c>
      <c r="L181" s="296">
        <v>382.27</v>
      </c>
      <c r="M181" s="296">
        <v>372.71</v>
      </c>
      <c r="N181" s="296">
        <v>363.16</v>
      </c>
      <c r="O181" s="296">
        <v>353.6</v>
      </c>
      <c r="P181" s="296">
        <v>344.04</v>
      </c>
      <c r="Q181" s="296">
        <v>334.49</v>
      </c>
      <c r="R181" s="296">
        <v>324.93</v>
      </c>
      <c r="S181" s="296">
        <v>315.37</v>
      </c>
      <c r="T181" s="296">
        <v>305.82</v>
      </c>
      <c r="U181" s="296">
        <v>296.26</v>
      </c>
      <c r="V181" s="296">
        <v>286.7</v>
      </c>
      <c r="W181" s="296">
        <v>277.14999999999998</v>
      </c>
      <c r="X181" s="296">
        <v>267.58999999999997</v>
      </c>
      <c r="Y181" s="296">
        <v>258.02999999999997</v>
      </c>
      <c r="Z181" s="296">
        <v>248.47</v>
      </c>
      <c r="AA181" s="296">
        <v>238.92</v>
      </c>
      <c r="AB181" s="296">
        <v>229.36</v>
      </c>
      <c r="AC181" s="296">
        <v>219.8</v>
      </c>
      <c r="AD181" s="296">
        <v>210.25</v>
      </c>
      <c r="AE181" s="296">
        <v>200.69</v>
      </c>
      <c r="AF181" s="296">
        <v>191.13</v>
      </c>
      <c r="AG181" s="296">
        <v>181.58</v>
      </c>
      <c r="AH181" s="296">
        <v>172.02</v>
      </c>
      <c r="AI181" s="296">
        <v>162.46</v>
      </c>
      <c r="AJ181" s="296">
        <v>152.91</v>
      </c>
      <c r="AK181" s="296">
        <v>143.35</v>
      </c>
      <c r="AL181" s="296">
        <v>133.79</v>
      </c>
      <c r="AM181" s="296">
        <v>124.24</v>
      </c>
      <c r="AN181" s="296">
        <v>114.68</v>
      </c>
      <c r="AO181" s="296">
        <v>105.12</v>
      </c>
      <c r="AP181" s="296">
        <v>95.57</v>
      </c>
      <c r="AQ181" s="296">
        <v>86.01</v>
      </c>
      <c r="AR181" s="296">
        <v>76.45</v>
      </c>
      <c r="AS181" s="296">
        <v>66.900000000000006</v>
      </c>
    </row>
    <row r="182" spans="4:45" ht="15" customHeight="1">
      <c r="D182" s="296" t="s">
        <v>2150</v>
      </c>
      <c r="E182" s="296" t="s">
        <v>2149</v>
      </c>
      <c r="F182" s="296" t="s">
        <v>1891</v>
      </c>
      <c r="G182" s="296">
        <v>1230.79</v>
      </c>
      <c r="H182" s="296">
        <v>1265.95</v>
      </c>
      <c r="I182" s="296">
        <v>1301.1199999999999</v>
      </c>
      <c r="J182" s="296">
        <v>1336.28</v>
      </c>
      <c r="K182" s="296">
        <v>1371.45</v>
      </c>
      <c r="L182" s="296">
        <v>1406.61</v>
      </c>
      <c r="M182" s="296">
        <v>1371.45</v>
      </c>
      <c r="N182" s="296">
        <v>1336.28</v>
      </c>
      <c r="O182" s="296">
        <v>1301.1199999999999</v>
      </c>
      <c r="P182" s="296">
        <v>1265.95</v>
      </c>
      <c r="Q182" s="296">
        <v>1230.79</v>
      </c>
      <c r="R182" s="296">
        <v>1195.6199999999999</v>
      </c>
      <c r="S182" s="296">
        <v>1160.46</v>
      </c>
      <c r="T182" s="296">
        <v>1125.29</v>
      </c>
      <c r="U182" s="296">
        <v>1090.1300000000001</v>
      </c>
      <c r="V182" s="296">
        <v>1054.96</v>
      </c>
      <c r="W182" s="296">
        <v>1019.79</v>
      </c>
      <c r="X182" s="296">
        <v>984.63</v>
      </c>
      <c r="Y182" s="296">
        <v>949.46</v>
      </c>
      <c r="Z182" s="296">
        <v>914.3</v>
      </c>
      <c r="AA182" s="296">
        <v>879.13</v>
      </c>
      <c r="AB182" s="296">
        <v>843.97</v>
      </c>
      <c r="AC182" s="296">
        <v>808.8</v>
      </c>
      <c r="AD182" s="296">
        <v>773.64</v>
      </c>
      <c r="AE182" s="296">
        <v>738.47</v>
      </c>
      <c r="AF182" s="296">
        <v>703.31</v>
      </c>
      <c r="AG182" s="296">
        <v>668.14</v>
      </c>
      <c r="AH182" s="296">
        <v>632.98</v>
      </c>
      <c r="AI182" s="296">
        <v>597.80999999999995</v>
      </c>
      <c r="AJ182" s="296">
        <v>562.65</v>
      </c>
      <c r="AK182" s="296">
        <v>527.48</v>
      </c>
      <c r="AL182" s="296">
        <v>492.31</v>
      </c>
      <c r="AM182" s="296">
        <v>457.15</v>
      </c>
      <c r="AN182" s="296">
        <v>421.98</v>
      </c>
      <c r="AO182" s="296">
        <v>386.82</v>
      </c>
      <c r="AP182" s="296">
        <v>351.65</v>
      </c>
      <c r="AQ182" s="296">
        <v>316.49</v>
      </c>
      <c r="AR182" s="296">
        <v>281.32</v>
      </c>
      <c r="AS182" s="296">
        <v>246.16</v>
      </c>
    </row>
    <row r="183" spans="4:45" ht="15" customHeight="1">
      <c r="D183" s="296" t="s">
        <v>2150</v>
      </c>
      <c r="E183" s="296" t="s">
        <v>2149</v>
      </c>
      <c r="F183" s="296" t="s">
        <v>1840</v>
      </c>
      <c r="G183" s="296">
        <v>447.5</v>
      </c>
      <c r="H183" s="296">
        <v>460.29</v>
      </c>
      <c r="I183" s="296">
        <v>473.08</v>
      </c>
      <c r="J183" s="296">
        <v>485.86</v>
      </c>
      <c r="K183" s="296">
        <v>498.65</v>
      </c>
      <c r="L183" s="296">
        <v>511.43</v>
      </c>
      <c r="M183" s="296">
        <v>498.65</v>
      </c>
      <c r="N183" s="296">
        <v>485.86</v>
      </c>
      <c r="O183" s="296">
        <v>473.08</v>
      </c>
      <c r="P183" s="296">
        <v>460.29</v>
      </c>
      <c r="Q183" s="296">
        <v>447.5</v>
      </c>
      <c r="R183" s="296">
        <v>434.72</v>
      </c>
      <c r="S183" s="296">
        <v>421.93</v>
      </c>
      <c r="T183" s="296">
        <v>409.15</v>
      </c>
      <c r="U183" s="296">
        <v>396.36</v>
      </c>
      <c r="V183" s="296">
        <v>383.58</v>
      </c>
      <c r="W183" s="296">
        <v>370.79</v>
      </c>
      <c r="X183" s="296">
        <v>358</v>
      </c>
      <c r="Y183" s="296">
        <v>345.22</v>
      </c>
      <c r="Z183" s="296">
        <v>332.43</v>
      </c>
      <c r="AA183" s="296">
        <v>319.64999999999998</v>
      </c>
      <c r="AB183" s="296">
        <v>306.86</v>
      </c>
      <c r="AC183" s="296">
        <v>294.07</v>
      </c>
      <c r="AD183" s="296">
        <v>281.29000000000002</v>
      </c>
      <c r="AE183" s="296">
        <v>268.5</v>
      </c>
      <c r="AF183" s="296">
        <v>255.72</v>
      </c>
      <c r="AG183" s="296">
        <v>242.93</v>
      </c>
      <c r="AH183" s="296">
        <v>230.15</v>
      </c>
      <c r="AI183" s="296">
        <v>217.36</v>
      </c>
      <c r="AJ183" s="296">
        <v>204.57</v>
      </c>
      <c r="AK183" s="296">
        <v>191.79</v>
      </c>
      <c r="AL183" s="296">
        <v>179</v>
      </c>
      <c r="AM183" s="296">
        <v>166.22</v>
      </c>
      <c r="AN183" s="296">
        <v>153.43</v>
      </c>
      <c r="AO183" s="296">
        <v>140.63999999999999</v>
      </c>
      <c r="AP183" s="296">
        <v>127.86</v>
      </c>
      <c r="AQ183" s="296">
        <v>115.07</v>
      </c>
      <c r="AR183" s="296">
        <v>102.29</v>
      </c>
      <c r="AS183" s="296">
        <v>89.5</v>
      </c>
    </row>
    <row r="184" spans="4:45" ht="15" customHeight="1">
      <c r="D184" s="296" t="s">
        <v>2150</v>
      </c>
      <c r="E184" s="296" t="s">
        <v>2149</v>
      </c>
      <c r="F184" s="296" t="s">
        <v>1828</v>
      </c>
      <c r="G184" s="296">
        <v>10461.530000000001</v>
      </c>
      <c r="H184" s="296">
        <v>10760.43</v>
      </c>
      <c r="I184" s="296">
        <v>11059.33</v>
      </c>
      <c r="J184" s="296">
        <v>11358.23</v>
      </c>
      <c r="K184" s="296">
        <v>11657.13</v>
      </c>
      <c r="L184" s="296">
        <v>11956.04</v>
      </c>
      <c r="M184" s="296">
        <v>11657.13</v>
      </c>
      <c r="N184" s="296">
        <v>11358.23</v>
      </c>
      <c r="O184" s="296">
        <v>11059.33</v>
      </c>
      <c r="P184" s="296">
        <v>10760.43</v>
      </c>
      <c r="Q184" s="296">
        <v>10461.530000000001</v>
      </c>
      <c r="R184" s="296">
        <v>10162.629999999999</v>
      </c>
      <c r="S184" s="296">
        <v>9863.73</v>
      </c>
      <c r="T184" s="296">
        <v>9564.83</v>
      </c>
      <c r="U184" s="296">
        <v>9265.93</v>
      </c>
      <c r="V184" s="296">
        <v>8967.0300000000007</v>
      </c>
      <c r="W184" s="296">
        <v>8668.1299999999992</v>
      </c>
      <c r="X184" s="296">
        <v>8369.2199999999993</v>
      </c>
      <c r="Y184" s="296">
        <v>8070.32</v>
      </c>
      <c r="Z184" s="296">
        <v>7771.42</v>
      </c>
      <c r="AA184" s="296">
        <v>7472.52</v>
      </c>
      <c r="AB184" s="296">
        <v>7173.62</v>
      </c>
      <c r="AC184" s="296">
        <v>6874.72</v>
      </c>
      <c r="AD184" s="296">
        <v>6575.82</v>
      </c>
      <c r="AE184" s="296">
        <v>6276.92</v>
      </c>
      <c r="AF184" s="296">
        <v>5978.02</v>
      </c>
      <c r="AG184" s="296">
        <v>5679.12</v>
      </c>
      <c r="AH184" s="296">
        <v>5380.22</v>
      </c>
      <c r="AI184" s="296">
        <v>5081.32</v>
      </c>
      <c r="AJ184" s="296">
        <v>4782.41</v>
      </c>
      <c r="AK184" s="296">
        <v>4483.51</v>
      </c>
      <c r="AL184" s="296">
        <v>4184.6099999999997</v>
      </c>
      <c r="AM184" s="296">
        <v>3885.71</v>
      </c>
      <c r="AN184" s="296">
        <v>3586.81</v>
      </c>
      <c r="AO184" s="296">
        <v>3287.91</v>
      </c>
      <c r="AP184" s="296">
        <v>2989.01</v>
      </c>
      <c r="AQ184" s="296">
        <v>2690.11</v>
      </c>
      <c r="AR184" s="296">
        <v>2391.21</v>
      </c>
      <c r="AS184" s="296">
        <v>2092.31</v>
      </c>
    </row>
    <row r="185" spans="4:45" ht="15" customHeight="1">
      <c r="D185" s="296" t="s">
        <v>2150</v>
      </c>
      <c r="E185" s="296" t="s">
        <v>2149</v>
      </c>
      <c r="F185" s="296" t="s">
        <v>1760</v>
      </c>
      <c r="G185" s="296">
        <v>120</v>
      </c>
      <c r="H185" s="296">
        <v>120</v>
      </c>
      <c r="I185" s="296">
        <v>120</v>
      </c>
      <c r="J185" s="296">
        <v>120</v>
      </c>
      <c r="K185" s="296">
        <v>120</v>
      </c>
      <c r="L185" s="296">
        <v>120</v>
      </c>
      <c r="M185" s="296">
        <v>120</v>
      </c>
      <c r="N185" s="296">
        <v>120</v>
      </c>
      <c r="O185" s="296">
        <v>120</v>
      </c>
      <c r="P185" s="296">
        <v>120</v>
      </c>
      <c r="Q185" s="296">
        <v>120</v>
      </c>
      <c r="R185" s="296">
        <v>120</v>
      </c>
      <c r="S185" s="296">
        <v>120</v>
      </c>
      <c r="T185" s="296">
        <v>120</v>
      </c>
      <c r="U185" s="296">
        <v>0</v>
      </c>
      <c r="V185" s="296">
        <v>0</v>
      </c>
      <c r="W185" s="296">
        <v>0</v>
      </c>
      <c r="X185" s="296">
        <v>0</v>
      </c>
      <c r="Y185" s="296">
        <v>0</v>
      </c>
      <c r="Z185" s="296">
        <v>0</v>
      </c>
      <c r="AA185" s="296">
        <v>0</v>
      </c>
      <c r="AB185" s="296">
        <v>0</v>
      </c>
      <c r="AC185" s="296">
        <v>0</v>
      </c>
      <c r="AD185" s="296">
        <v>0</v>
      </c>
      <c r="AE185" s="296">
        <v>0</v>
      </c>
      <c r="AF185" s="296">
        <v>0</v>
      </c>
      <c r="AG185" s="296">
        <v>0</v>
      </c>
      <c r="AH185" s="296">
        <v>0</v>
      </c>
      <c r="AI185" s="296">
        <v>0</v>
      </c>
      <c r="AJ185" s="296">
        <v>0</v>
      </c>
      <c r="AK185" s="296">
        <v>0</v>
      </c>
      <c r="AL185" s="296">
        <v>0</v>
      </c>
      <c r="AM185" s="296">
        <v>0</v>
      </c>
      <c r="AN185" s="296">
        <v>0</v>
      </c>
      <c r="AO185" s="296">
        <v>0</v>
      </c>
      <c r="AP185" s="296">
        <v>0</v>
      </c>
      <c r="AQ185" s="296">
        <v>0</v>
      </c>
      <c r="AR185" s="296">
        <v>0</v>
      </c>
      <c r="AS185" s="296">
        <v>0</v>
      </c>
    </row>
    <row r="186" spans="4:45" ht="15" customHeight="1">
      <c r="D186" s="296" t="s">
        <v>2150</v>
      </c>
      <c r="E186" s="296" t="s">
        <v>2149</v>
      </c>
      <c r="F186" s="296" t="s">
        <v>1759</v>
      </c>
      <c r="G186" s="296">
        <v>224.8</v>
      </c>
      <c r="H186" s="296">
        <v>224.8</v>
      </c>
      <c r="I186" s="296">
        <v>224.8</v>
      </c>
      <c r="J186" s="296">
        <v>224.8</v>
      </c>
      <c r="K186" s="296">
        <v>224.8</v>
      </c>
      <c r="L186" s="296">
        <v>224.8</v>
      </c>
      <c r="M186" s="296">
        <v>224.8</v>
      </c>
      <c r="N186" s="296">
        <v>224.8</v>
      </c>
      <c r="O186" s="296">
        <v>224.8</v>
      </c>
      <c r="P186" s="296">
        <v>224.8</v>
      </c>
      <c r="Q186" s="296">
        <v>224.8</v>
      </c>
      <c r="R186" s="296">
        <v>224.8</v>
      </c>
      <c r="S186" s="296">
        <v>164.6</v>
      </c>
      <c r="T186" s="296">
        <v>121.3</v>
      </c>
      <c r="U186" s="296">
        <v>121.3</v>
      </c>
      <c r="V186" s="296">
        <v>121.3</v>
      </c>
      <c r="W186" s="296">
        <v>121.3</v>
      </c>
      <c r="X186" s="296">
        <v>121.3</v>
      </c>
      <c r="Y186" s="296">
        <v>0</v>
      </c>
      <c r="Z186" s="296">
        <v>0</v>
      </c>
      <c r="AA186" s="296">
        <v>0</v>
      </c>
      <c r="AB186" s="296">
        <v>0</v>
      </c>
      <c r="AC186" s="296">
        <v>0</v>
      </c>
      <c r="AD186" s="296">
        <v>0</v>
      </c>
      <c r="AE186" s="296">
        <v>0</v>
      </c>
      <c r="AF186" s="296">
        <v>0</v>
      </c>
      <c r="AG186" s="296">
        <v>0</v>
      </c>
      <c r="AH186" s="296">
        <v>0</v>
      </c>
      <c r="AI186" s="296">
        <v>0</v>
      </c>
      <c r="AJ186" s="296">
        <v>0</v>
      </c>
      <c r="AK186" s="296">
        <v>0</v>
      </c>
      <c r="AL186" s="296">
        <v>0</v>
      </c>
      <c r="AM186" s="296">
        <v>0</v>
      </c>
      <c r="AN186" s="296">
        <v>0</v>
      </c>
      <c r="AO186" s="296">
        <v>0</v>
      </c>
      <c r="AP186" s="296">
        <v>0</v>
      </c>
      <c r="AQ186" s="296">
        <v>0</v>
      </c>
      <c r="AR186" s="296">
        <v>0</v>
      </c>
      <c r="AS186" s="296">
        <v>0</v>
      </c>
    </row>
    <row r="187" spans="4:45" ht="15" customHeight="1">
      <c r="D187" s="296" t="s">
        <v>2150</v>
      </c>
      <c r="E187" s="296" t="s">
        <v>2149</v>
      </c>
      <c r="F187" s="296" t="s">
        <v>1756</v>
      </c>
      <c r="G187" s="296">
        <v>146.30000000000001</v>
      </c>
      <c r="H187" s="296">
        <v>146.30000000000001</v>
      </c>
      <c r="I187" s="296">
        <v>146.30000000000001</v>
      </c>
      <c r="J187" s="296">
        <v>146.30000000000001</v>
      </c>
      <c r="K187" s="296">
        <v>146.30000000000001</v>
      </c>
      <c r="L187" s="296">
        <v>146.30000000000001</v>
      </c>
      <c r="M187" s="296">
        <v>146.30000000000001</v>
      </c>
      <c r="N187" s="296">
        <v>146.30000000000001</v>
      </c>
      <c r="O187" s="296">
        <v>146.30000000000001</v>
      </c>
      <c r="P187" s="296">
        <v>146.30000000000001</v>
      </c>
      <c r="Q187" s="296">
        <v>146.30000000000001</v>
      </c>
      <c r="R187" s="296">
        <v>146.30000000000001</v>
      </c>
      <c r="S187" s="296">
        <v>146.30000000000001</v>
      </c>
      <c r="T187" s="296">
        <v>66.3</v>
      </c>
      <c r="U187" s="296">
        <v>0</v>
      </c>
      <c r="V187" s="296">
        <v>0</v>
      </c>
      <c r="W187" s="296">
        <v>0</v>
      </c>
      <c r="X187" s="296">
        <v>0</v>
      </c>
      <c r="Y187" s="296">
        <v>0</v>
      </c>
      <c r="Z187" s="296">
        <v>0</v>
      </c>
      <c r="AA187" s="296">
        <v>0</v>
      </c>
      <c r="AB187" s="296">
        <v>0</v>
      </c>
      <c r="AC187" s="296">
        <v>0</v>
      </c>
      <c r="AD187" s="296">
        <v>0</v>
      </c>
      <c r="AE187" s="296">
        <v>0</v>
      </c>
      <c r="AF187" s="296">
        <v>0</v>
      </c>
      <c r="AG187" s="296">
        <v>0</v>
      </c>
      <c r="AH187" s="296">
        <v>0</v>
      </c>
      <c r="AI187" s="296">
        <v>0</v>
      </c>
      <c r="AJ187" s="296">
        <v>0</v>
      </c>
      <c r="AK187" s="296">
        <v>0</v>
      </c>
      <c r="AL187" s="296">
        <v>0</v>
      </c>
      <c r="AM187" s="296">
        <v>0</v>
      </c>
      <c r="AN187" s="296">
        <v>0</v>
      </c>
      <c r="AO187" s="296">
        <v>0</v>
      </c>
      <c r="AP187" s="296">
        <v>0</v>
      </c>
      <c r="AQ187" s="296">
        <v>0</v>
      </c>
      <c r="AR187" s="296">
        <v>0</v>
      </c>
      <c r="AS187" s="296">
        <v>0</v>
      </c>
    </row>
    <row r="188" spans="4:45" ht="15" customHeight="1">
      <c r="D188" s="296" t="s">
        <v>2150</v>
      </c>
      <c r="E188" s="296" t="s">
        <v>2149</v>
      </c>
      <c r="F188" s="296" t="s">
        <v>1755</v>
      </c>
      <c r="G188" s="296">
        <v>266</v>
      </c>
      <c r="H188" s="296">
        <v>266</v>
      </c>
      <c r="I188" s="296">
        <v>266</v>
      </c>
      <c r="J188" s="296">
        <v>266</v>
      </c>
      <c r="K188" s="296">
        <v>266</v>
      </c>
      <c r="L188" s="296">
        <v>266</v>
      </c>
      <c r="M188" s="296">
        <v>266</v>
      </c>
      <c r="N188" s="296">
        <v>266</v>
      </c>
      <c r="O188" s="296">
        <v>266</v>
      </c>
      <c r="P188" s="296">
        <v>266</v>
      </c>
      <c r="Q188" s="296">
        <v>266</v>
      </c>
      <c r="R188" s="296">
        <v>266</v>
      </c>
      <c r="S188" s="296">
        <v>266</v>
      </c>
      <c r="T188" s="296">
        <v>266</v>
      </c>
      <c r="U188" s="296">
        <v>266</v>
      </c>
      <c r="V188" s="296">
        <v>266</v>
      </c>
      <c r="W188" s="296">
        <v>60</v>
      </c>
      <c r="X188" s="296">
        <v>0</v>
      </c>
      <c r="Y188" s="296">
        <v>0</v>
      </c>
      <c r="Z188" s="296">
        <v>0</v>
      </c>
      <c r="AA188" s="296">
        <v>0</v>
      </c>
      <c r="AB188" s="296">
        <v>0</v>
      </c>
      <c r="AC188" s="296">
        <v>0</v>
      </c>
      <c r="AD188" s="296">
        <v>0</v>
      </c>
      <c r="AE188" s="296">
        <v>0</v>
      </c>
      <c r="AF188" s="296">
        <v>0</v>
      </c>
      <c r="AG188" s="296">
        <v>0</v>
      </c>
      <c r="AH188" s="296">
        <v>0</v>
      </c>
      <c r="AI188" s="296">
        <v>0</v>
      </c>
      <c r="AJ188" s="296">
        <v>0</v>
      </c>
      <c r="AK188" s="296">
        <v>0</v>
      </c>
      <c r="AL188" s="296">
        <v>0</v>
      </c>
      <c r="AM188" s="296">
        <v>0</v>
      </c>
      <c r="AN188" s="296">
        <v>0</v>
      </c>
      <c r="AO188" s="296">
        <v>0</v>
      </c>
      <c r="AP188" s="296">
        <v>0</v>
      </c>
      <c r="AQ188" s="296">
        <v>0</v>
      </c>
      <c r="AR188" s="296">
        <v>0</v>
      </c>
      <c r="AS188" s="296">
        <v>0</v>
      </c>
    </row>
    <row r="189" spans="4:45" ht="15" customHeight="1">
      <c r="D189" s="296" t="s">
        <v>2150</v>
      </c>
      <c r="E189" s="296" t="s">
        <v>2149</v>
      </c>
      <c r="F189" s="296" t="s">
        <v>1749</v>
      </c>
      <c r="G189" s="296">
        <v>109.5</v>
      </c>
      <c r="H189" s="296">
        <v>109.5</v>
      </c>
      <c r="I189" s="296">
        <v>109.5</v>
      </c>
      <c r="J189" s="296">
        <v>109.5</v>
      </c>
      <c r="K189" s="296">
        <v>109.5</v>
      </c>
      <c r="L189" s="296">
        <v>109.5</v>
      </c>
      <c r="M189" s="296">
        <v>109.5</v>
      </c>
      <c r="N189" s="296">
        <v>109.5</v>
      </c>
      <c r="O189" s="296">
        <v>109.5</v>
      </c>
      <c r="P189" s="296">
        <v>109.5</v>
      </c>
      <c r="Q189" s="296">
        <v>109.5</v>
      </c>
      <c r="R189" s="296">
        <v>109.5</v>
      </c>
      <c r="S189" s="296">
        <v>109.5</v>
      </c>
      <c r="T189" s="296">
        <v>109.5</v>
      </c>
      <c r="U189" s="296">
        <v>109.5</v>
      </c>
      <c r="V189" s="296">
        <v>109.5</v>
      </c>
      <c r="W189" s="296">
        <v>0</v>
      </c>
      <c r="X189" s="296">
        <v>0</v>
      </c>
      <c r="Y189" s="296">
        <v>0</v>
      </c>
      <c r="Z189" s="296">
        <v>0</v>
      </c>
      <c r="AA189" s="296">
        <v>0</v>
      </c>
      <c r="AB189" s="296">
        <v>0</v>
      </c>
      <c r="AC189" s="296">
        <v>0</v>
      </c>
      <c r="AD189" s="296">
        <v>0</v>
      </c>
      <c r="AE189" s="296">
        <v>0</v>
      </c>
      <c r="AF189" s="296">
        <v>0</v>
      </c>
      <c r="AG189" s="296">
        <v>0</v>
      </c>
      <c r="AH189" s="296">
        <v>0</v>
      </c>
      <c r="AI189" s="296">
        <v>0</v>
      </c>
      <c r="AJ189" s="296">
        <v>0</v>
      </c>
      <c r="AK189" s="296">
        <v>0</v>
      </c>
      <c r="AL189" s="296">
        <v>0</v>
      </c>
      <c r="AM189" s="296">
        <v>0</v>
      </c>
      <c r="AN189" s="296">
        <v>0</v>
      </c>
      <c r="AO189" s="296">
        <v>0</v>
      </c>
      <c r="AP189" s="296">
        <v>0</v>
      </c>
      <c r="AQ189" s="296">
        <v>0</v>
      </c>
      <c r="AR189" s="296">
        <v>0</v>
      </c>
      <c r="AS189" s="296">
        <v>0</v>
      </c>
    </row>
    <row r="190" spans="4:45" ht="15" customHeight="1">
      <c r="D190" s="296" t="s">
        <v>2150</v>
      </c>
      <c r="E190" s="296" t="s">
        <v>2149</v>
      </c>
      <c r="F190" s="296" t="s">
        <v>1743</v>
      </c>
      <c r="G190" s="296">
        <v>4114.3999999999996</v>
      </c>
      <c r="H190" s="296">
        <v>4422.3999999999996</v>
      </c>
      <c r="I190" s="296">
        <v>4595.3999999999996</v>
      </c>
      <c r="J190" s="296">
        <v>4595.3999999999996</v>
      </c>
      <c r="K190" s="296">
        <v>5190.3999999999996</v>
      </c>
      <c r="L190" s="296">
        <v>5190.3999999999996</v>
      </c>
      <c r="M190" s="296">
        <v>5148.3999999999996</v>
      </c>
      <c r="N190" s="296">
        <v>5148.3999999999996</v>
      </c>
      <c r="O190" s="296">
        <v>5113.3999999999996</v>
      </c>
      <c r="P190" s="296">
        <v>5113.3999999999996</v>
      </c>
      <c r="Q190" s="296">
        <v>5061.5</v>
      </c>
      <c r="R190" s="296">
        <v>5061.5</v>
      </c>
      <c r="S190" s="296">
        <v>5061.5</v>
      </c>
      <c r="T190" s="296">
        <v>5061.5</v>
      </c>
      <c r="U190" s="296">
        <v>4363</v>
      </c>
      <c r="V190" s="296">
        <v>4347.2</v>
      </c>
      <c r="W190" s="296">
        <v>3399.7</v>
      </c>
      <c r="X190" s="296">
        <v>3313.7</v>
      </c>
      <c r="Y190" s="296">
        <v>3205.7</v>
      </c>
      <c r="Z190" s="296">
        <v>2269</v>
      </c>
      <c r="AA190" s="296">
        <v>2269</v>
      </c>
      <c r="AB190" s="296">
        <v>2269</v>
      </c>
      <c r="AC190" s="296">
        <v>2269</v>
      </c>
      <c r="AD190" s="296">
        <v>2269</v>
      </c>
      <c r="AE190" s="296">
        <v>1308</v>
      </c>
      <c r="AF190" s="296">
        <v>1076</v>
      </c>
      <c r="AG190" s="296">
        <v>1076</v>
      </c>
      <c r="AH190" s="296">
        <v>768</v>
      </c>
      <c r="AI190" s="296">
        <v>595</v>
      </c>
      <c r="AJ190" s="296">
        <v>595</v>
      </c>
      <c r="AK190" s="296">
        <v>0</v>
      </c>
      <c r="AL190" s="296">
        <v>0</v>
      </c>
      <c r="AM190" s="296">
        <v>0</v>
      </c>
      <c r="AN190" s="296">
        <v>0</v>
      </c>
      <c r="AO190" s="296">
        <v>0</v>
      </c>
      <c r="AP190" s="296">
        <v>0</v>
      </c>
      <c r="AQ190" s="296">
        <v>0</v>
      </c>
      <c r="AR190" s="296">
        <v>0</v>
      </c>
      <c r="AS190" s="296">
        <v>0</v>
      </c>
    </row>
    <row r="191" spans="4:45" ht="15" customHeight="1">
      <c r="D191" s="296" t="s">
        <v>2150</v>
      </c>
      <c r="E191" s="296" t="s">
        <v>2149</v>
      </c>
      <c r="F191" s="296" t="s">
        <v>1738</v>
      </c>
      <c r="G191" s="296">
        <v>1021.5</v>
      </c>
      <c r="H191" s="296">
        <v>1021.5</v>
      </c>
      <c r="I191" s="296">
        <v>1021.5</v>
      </c>
      <c r="J191" s="296">
        <v>1021.5</v>
      </c>
      <c r="K191" s="296">
        <v>1021.5</v>
      </c>
      <c r="L191" s="296">
        <v>1021.5</v>
      </c>
      <c r="M191" s="296">
        <v>1021.5</v>
      </c>
      <c r="N191" s="296">
        <v>1021.5</v>
      </c>
      <c r="O191" s="296">
        <v>1021.5</v>
      </c>
      <c r="P191" s="296">
        <v>1021.5</v>
      </c>
      <c r="Q191" s="296">
        <v>1021.5</v>
      </c>
      <c r="R191" s="296">
        <v>1021.5</v>
      </c>
      <c r="S191" s="296">
        <v>1021.5</v>
      </c>
      <c r="T191" s="296">
        <v>1021.5</v>
      </c>
      <c r="U191" s="296">
        <v>1021.5</v>
      </c>
      <c r="V191" s="296">
        <v>1021.5</v>
      </c>
      <c r="W191" s="296">
        <v>201.5</v>
      </c>
      <c r="X191" s="296">
        <v>0</v>
      </c>
      <c r="Y191" s="296">
        <v>0</v>
      </c>
      <c r="Z191" s="296">
        <v>0</v>
      </c>
      <c r="AA191" s="296">
        <v>0</v>
      </c>
      <c r="AB191" s="296">
        <v>0</v>
      </c>
      <c r="AC191" s="296">
        <v>0</v>
      </c>
      <c r="AD191" s="296">
        <v>0</v>
      </c>
      <c r="AE191" s="296">
        <v>0</v>
      </c>
      <c r="AF191" s="296">
        <v>0</v>
      </c>
      <c r="AG191" s="296">
        <v>0</v>
      </c>
      <c r="AH191" s="296">
        <v>0</v>
      </c>
      <c r="AI191" s="296">
        <v>0</v>
      </c>
      <c r="AJ191" s="296">
        <v>0</v>
      </c>
      <c r="AK191" s="296">
        <v>0</v>
      </c>
      <c r="AL191" s="296">
        <v>0</v>
      </c>
      <c r="AM191" s="296">
        <v>0</v>
      </c>
      <c r="AN191" s="296">
        <v>0</v>
      </c>
      <c r="AO191" s="296">
        <v>0</v>
      </c>
      <c r="AP191" s="296">
        <v>0</v>
      </c>
      <c r="AQ191" s="296">
        <v>0</v>
      </c>
      <c r="AR191" s="296">
        <v>0</v>
      </c>
      <c r="AS191" s="296">
        <v>0</v>
      </c>
    </row>
    <row r="192" spans="4:45" ht="15" customHeight="1">
      <c r="D192" s="296" t="s">
        <v>2150</v>
      </c>
      <c r="E192" s="296" t="s">
        <v>2149</v>
      </c>
      <c r="F192" s="296" t="s">
        <v>1728</v>
      </c>
      <c r="G192" s="296">
        <v>2285</v>
      </c>
      <c r="H192" s="296">
        <v>2715</v>
      </c>
      <c r="I192" s="296">
        <v>2715</v>
      </c>
      <c r="J192" s="296">
        <v>2715</v>
      </c>
      <c r="K192" s="296">
        <v>3159.5</v>
      </c>
      <c r="L192" s="296">
        <v>3159.5</v>
      </c>
      <c r="M192" s="296">
        <v>3159.5</v>
      </c>
      <c r="N192" s="296">
        <v>3159.5</v>
      </c>
      <c r="O192" s="296">
        <v>3159.5</v>
      </c>
      <c r="P192" s="296">
        <v>3159.5</v>
      </c>
      <c r="Q192" s="296">
        <v>3159.5</v>
      </c>
      <c r="R192" s="296">
        <v>3159.5</v>
      </c>
      <c r="S192" s="296">
        <v>3159.5</v>
      </c>
      <c r="T192" s="296">
        <v>3159.5</v>
      </c>
      <c r="U192" s="296">
        <v>3159.5</v>
      </c>
      <c r="V192" s="296">
        <v>3159.5</v>
      </c>
      <c r="W192" s="296">
        <v>3159.5</v>
      </c>
      <c r="X192" s="296">
        <v>2929.5</v>
      </c>
      <c r="Y192" s="296">
        <v>2929.5</v>
      </c>
      <c r="Z192" s="296">
        <v>2929.5</v>
      </c>
      <c r="AA192" s="296">
        <v>2129.5</v>
      </c>
      <c r="AB192" s="296">
        <v>1712.5</v>
      </c>
      <c r="AC192" s="296">
        <v>874.5</v>
      </c>
      <c r="AD192" s="296">
        <v>874.5</v>
      </c>
      <c r="AE192" s="296">
        <v>874.5</v>
      </c>
      <c r="AF192" s="296">
        <v>874.5</v>
      </c>
      <c r="AG192" s="296">
        <v>874.5</v>
      </c>
      <c r="AH192" s="296">
        <v>444.5</v>
      </c>
      <c r="AI192" s="296">
        <v>444.5</v>
      </c>
      <c r="AJ192" s="296">
        <v>444.5</v>
      </c>
      <c r="AK192" s="296">
        <v>0</v>
      </c>
      <c r="AL192" s="296">
        <v>0</v>
      </c>
      <c r="AM192" s="296">
        <v>0</v>
      </c>
      <c r="AN192" s="296">
        <v>0</v>
      </c>
      <c r="AO192" s="296">
        <v>0</v>
      </c>
      <c r="AP192" s="296">
        <v>0</v>
      </c>
      <c r="AQ192" s="296">
        <v>0</v>
      </c>
      <c r="AR192" s="296">
        <v>0</v>
      </c>
      <c r="AS192" s="296">
        <v>0</v>
      </c>
    </row>
    <row r="193" spans="2:45" ht="15" customHeight="1">
      <c r="D193" s="296" t="s">
        <v>2150</v>
      </c>
      <c r="E193" s="296" t="s">
        <v>2149</v>
      </c>
      <c r="F193" s="296" t="s">
        <v>1683</v>
      </c>
      <c r="G193" s="296">
        <v>1.9</v>
      </c>
      <c r="H193" s="296">
        <v>1.9</v>
      </c>
      <c r="I193" s="296">
        <v>1.9</v>
      </c>
      <c r="J193" s="296">
        <v>1.9</v>
      </c>
      <c r="K193" s="296">
        <v>1.9</v>
      </c>
      <c r="L193" s="296">
        <v>7.01</v>
      </c>
      <c r="M193" s="296">
        <v>7.01</v>
      </c>
      <c r="N193" s="296">
        <v>7.01</v>
      </c>
      <c r="O193" s="296">
        <v>7.01</v>
      </c>
      <c r="P193" s="296">
        <v>7.01</v>
      </c>
      <c r="Q193" s="296">
        <v>7.01</v>
      </c>
      <c r="R193" s="296">
        <v>7.01</v>
      </c>
      <c r="S193" s="296">
        <v>7.01</v>
      </c>
      <c r="T193" s="296">
        <v>7.01</v>
      </c>
      <c r="U193" s="296">
        <v>7.01</v>
      </c>
      <c r="V193" s="296">
        <v>7.01</v>
      </c>
      <c r="W193" s="296">
        <v>7.01</v>
      </c>
      <c r="X193" s="296">
        <v>7.01</v>
      </c>
      <c r="Y193" s="296">
        <v>7.01</v>
      </c>
      <c r="Z193" s="296">
        <v>7.01</v>
      </c>
      <c r="AA193" s="296">
        <v>5.1100000000000003</v>
      </c>
      <c r="AB193" s="296">
        <v>5.1100000000000003</v>
      </c>
      <c r="AC193" s="296">
        <v>5.1100000000000003</v>
      </c>
      <c r="AD193" s="296">
        <v>5.1100000000000003</v>
      </c>
      <c r="AE193" s="296">
        <v>5.1100000000000003</v>
      </c>
      <c r="AF193" s="296">
        <v>5.1100000000000003</v>
      </c>
      <c r="AG193" s="296">
        <v>5.1100000000000003</v>
      </c>
      <c r="AH193" s="296">
        <v>5.1100000000000003</v>
      </c>
      <c r="AI193" s="296">
        <v>5.1100000000000003</v>
      </c>
      <c r="AJ193" s="296">
        <v>5.1100000000000003</v>
      </c>
      <c r="AK193" s="296">
        <v>5.1100000000000003</v>
      </c>
      <c r="AL193" s="296">
        <v>0</v>
      </c>
      <c r="AM193" s="296">
        <v>0</v>
      </c>
      <c r="AN193" s="296">
        <v>0</v>
      </c>
      <c r="AO193" s="296">
        <v>0</v>
      </c>
      <c r="AP193" s="296">
        <v>0</v>
      </c>
      <c r="AQ193" s="296">
        <v>0</v>
      </c>
      <c r="AR193" s="296">
        <v>0</v>
      </c>
      <c r="AS193" s="296">
        <v>0</v>
      </c>
    </row>
    <row r="194" spans="2:45" ht="15" customHeight="1">
      <c r="D194" s="296" t="s">
        <v>2150</v>
      </c>
      <c r="E194" s="296" t="s">
        <v>2149</v>
      </c>
      <c r="F194" s="296" t="s">
        <v>1676</v>
      </c>
      <c r="G194" s="296">
        <v>2397.36</v>
      </c>
      <c r="H194" s="296">
        <v>2439.48</v>
      </c>
      <c r="I194" s="296">
        <v>2507.0100000000002</v>
      </c>
      <c r="J194" s="296">
        <v>2512.9</v>
      </c>
      <c r="K194" s="296">
        <v>2520.3200000000002</v>
      </c>
      <c r="L194" s="296">
        <v>2517.69</v>
      </c>
      <c r="M194" s="296">
        <v>2514.08</v>
      </c>
      <c r="N194" s="296">
        <v>2509.77</v>
      </c>
      <c r="O194" s="296">
        <v>2505.9899999999998</v>
      </c>
      <c r="P194" s="296">
        <v>2502</v>
      </c>
      <c r="Q194" s="296">
        <v>2487.54</v>
      </c>
      <c r="R194" s="296">
        <v>2474.02</v>
      </c>
      <c r="S194" s="296">
        <v>2455.4</v>
      </c>
      <c r="T194" s="296">
        <v>2442.62</v>
      </c>
      <c r="U194" s="296">
        <v>2332.33</v>
      </c>
      <c r="V194" s="296">
        <v>2246.5700000000002</v>
      </c>
      <c r="W194" s="296">
        <v>2190.11</v>
      </c>
      <c r="X194" s="296">
        <v>2079.48</v>
      </c>
      <c r="Y194" s="296">
        <v>1905.57</v>
      </c>
      <c r="Z194" s="296">
        <v>1698.83</v>
      </c>
      <c r="AA194" s="296">
        <v>1379.27</v>
      </c>
      <c r="AB194" s="296">
        <v>1188.6199999999999</v>
      </c>
      <c r="AC194" s="296">
        <v>1092.1199999999999</v>
      </c>
      <c r="AD194" s="296">
        <v>937.53</v>
      </c>
      <c r="AE194" s="296">
        <v>706.15</v>
      </c>
      <c r="AF194" s="296">
        <v>259.68</v>
      </c>
      <c r="AG194" s="296">
        <v>165.21</v>
      </c>
      <c r="AH194" s="296">
        <v>87.42</v>
      </c>
      <c r="AI194" s="296">
        <v>18.46</v>
      </c>
      <c r="AJ194" s="296">
        <v>12.47</v>
      </c>
      <c r="AK194" s="296">
        <v>1.58</v>
      </c>
      <c r="AL194" s="296">
        <v>0</v>
      </c>
      <c r="AM194" s="296">
        <v>0</v>
      </c>
      <c r="AN194" s="296">
        <v>0</v>
      </c>
      <c r="AO194" s="296">
        <v>0</v>
      </c>
      <c r="AP194" s="296">
        <v>0</v>
      </c>
      <c r="AQ194" s="296">
        <v>0</v>
      </c>
      <c r="AR194" s="296">
        <v>0</v>
      </c>
      <c r="AS194" s="296">
        <v>0</v>
      </c>
    </row>
    <row r="195" spans="2:45" ht="15" customHeight="1">
      <c r="D195" s="296" t="s">
        <v>2150</v>
      </c>
      <c r="E195" s="296" t="s">
        <v>2149</v>
      </c>
      <c r="F195" s="343" t="s">
        <v>1641</v>
      </c>
      <c r="G195" s="343">
        <v>14</v>
      </c>
      <c r="H195" s="343">
        <v>14</v>
      </c>
      <c r="I195" s="343">
        <v>14</v>
      </c>
      <c r="J195" s="343">
        <v>14</v>
      </c>
      <c r="K195" s="343">
        <v>14</v>
      </c>
      <c r="L195" s="343">
        <v>14</v>
      </c>
      <c r="M195" s="343">
        <v>14</v>
      </c>
      <c r="N195" s="343">
        <v>14</v>
      </c>
      <c r="O195" s="343">
        <v>14</v>
      </c>
      <c r="P195" s="343">
        <v>0</v>
      </c>
      <c r="Q195" s="343">
        <v>0</v>
      </c>
      <c r="R195" s="343">
        <v>0</v>
      </c>
      <c r="S195" s="343">
        <v>0</v>
      </c>
      <c r="T195" s="343">
        <v>0</v>
      </c>
      <c r="U195" s="343">
        <v>0</v>
      </c>
      <c r="V195" s="343">
        <v>0</v>
      </c>
      <c r="W195" s="343">
        <v>0</v>
      </c>
      <c r="X195" s="343">
        <v>0</v>
      </c>
      <c r="Y195" s="343">
        <v>0</v>
      </c>
      <c r="Z195" s="343">
        <v>0</v>
      </c>
      <c r="AA195" s="343">
        <v>0</v>
      </c>
      <c r="AB195" s="343">
        <v>0</v>
      </c>
      <c r="AC195" s="343">
        <v>0</v>
      </c>
      <c r="AD195" s="343">
        <v>0</v>
      </c>
      <c r="AE195" s="343">
        <v>0</v>
      </c>
      <c r="AF195" s="343">
        <v>0</v>
      </c>
      <c r="AG195" s="343">
        <v>0</v>
      </c>
      <c r="AH195" s="343">
        <v>0</v>
      </c>
      <c r="AI195" s="343">
        <v>0</v>
      </c>
      <c r="AJ195" s="343">
        <v>0</v>
      </c>
      <c r="AK195" s="343">
        <v>0</v>
      </c>
      <c r="AL195" s="343">
        <v>0</v>
      </c>
      <c r="AM195" s="343">
        <v>0</v>
      </c>
      <c r="AN195" s="343">
        <v>0</v>
      </c>
      <c r="AO195" s="343">
        <v>0</v>
      </c>
      <c r="AP195" s="343">
        <v>0</v>
      </c>
      <c r="AQ195" s="343">
        <v>0</v>
      </c>
      <c r="AR195" s="343">
        <v>0</v>
      </c>
      <c r="AS195" s="343">
        <v>0</v>
      </c>
    </row>
    <row r="196" spans="2:45" ht="15" customHeight="1">
      <c r="D196" s="296" t="s">
        <v>2150</v>
      </c>
      <c r="E196" s="296" t="s">
        <v>2149</v>
      </c>
      <c r="F196" s="296" t="s">
        <v>1586</v>
      </c>
      <c r="G196" s="296">
        <v>228.2</v>
      </c>
      <c r="H196" s="296">
        <v>228.2</v>
      </c>
      <c r="I196" s="296">
        <v>228.2</v>
      </c>
      <c r="J196" s="296">
        <v>228.2</v>
      </c>
      <c r="K196" s="296">
        <v>228.2</v>
      </c>
      <c r="L196" s="296">
        <v>228.2</v>
      </c>
      <c r="M196" s="296">
        <v>228.2</v>
      </c>
      <c r="N196" s="296">
        <v>228.2</v>
      </c>
      <c r="O196" s="296">
        <v>228.2</v>
      </c>
      <c r="P196" s="296">
        <v>228.2</v>
      </c>
      <c r="Q196" s="296">
        <v>228.2</v>
      </c>
      <c r="R196" s="296">
        <v>228.2</v>
      </c>
      <c r="S196" s="296">
        <v>228.2</v>
      </c>
      <c r="T196" s="296">
        <v>228.2</v>
      </c>
      <c r="U196" s="296">
        <v>228.2</v>
      </c>
      <c r="V196" s="296">
        <v>228.2</v>
      </c>
      <c r="W196" s="296">
        <v>86.2</v>
      </c>
      <c r="X196" s="296">
        <v>0</v>
      </c>
      <c r="Y196" s="296">
        <v>0</v>
      </c>
      <c r="Z196" s="296">
        <v>0</v>
      </c>
      <c r="AA196" s="296">
        <v>0</v>
      </c>
      <c r="AB196" s="296">
        <v>0</v>
      </c>
      <c r="AC196" s="296">
        <v>0</v>
      </c>
      <c r="AD196" s="296">
        <v>0</v>
      </c>
      <c r="AE196" s="296">
        <v>0</v>
      </c>
      <c r="AF196" s="296">
        <v>0</v>
      </c>
      <c r="AG196" s="296">
        <v>0</v>
      </c>
      <c r="AH196" s="296">
        <v>0</v>
      </c>
      <c r="AI196" s="296">
        <v>0</v>
      </c>
      <c r="AJ196" s="296">
        <v>0</v>
      </c>
      <c r="AK196" s="296">
        <v>0</v>
      </c>
      <c r="AL196" s="296">
        <v>0</v>
      </c>
      <c r="AM196" s="296">
        <v>0</v>
      </c>
      <c r="AN196" s="296">
        <v>0</v>
      </c>
      <c r="AO196" s="296">
        <v>0</v>
      </c>
      <c r="AP196" s="296">
        <v>0</v>
      </c>
      <c r="AQ196" s="296">
        <v>0</v>
      </c>
      <c r="AR196" s="296">
        <v>0</v>
      </c>
      <c r="AS196" s="296">
        <v>0</v>
      </c>
    </row>
    <row r="197" spans="2:45" ht="15" customHeight="1">
      <c r="D197" s="296" t="s">
        <v>2150</v>
      </c>
      <c r="E197" s="296" t="s">
        <v>2149</v>
      </c>
      <c r="F197" s="296" t="s">
        <v>1566</v>
      </c>
      <c r="G197" s="296">
        <v>104</v>
      </c>
      <c r="H197" s="296">
        <v>104</v>
      </c>
      <c r="I197" s="296">
        <v>104</v>
      </c>
      <c r="J197" s="296">
        <v>104</v>
      </c>
      <c r="K197" s="296">
        <v>104</v>
      </c>
      <c r="L197" s="296">
        <v>104</v>
      </c>
      <c r="M197" s="296">
        <v>104</v>
      </c>
      <c r="N197" s="296">
        <v>104</v>
      </c>
      <c r="O197" s="296">
        <v>104</v>
      </c>
      <c r="P197" s="296">
        <v>104</v>
      </c>
      <c r="Q197" s="296">
        <v>104</v>
      </c>
      <c r="R197" s="296">
        <v>104</v>
      </c>
      <c r="S197" s="296">
        <v>104</v>
      </c>
      <c r="T197" s="296">
        <v>104</v>
      </c>
      <c r="U197" s="296">
        <v>104</v>
      </c>
      <c r="V197" s="296">
        <v>79</v>
      </c>
      <c r="W197" s="296">
        <v>79</v>
      </c>
      <c r="X197" s="296">
        <v>0</v>
      </c>
      <c r="Y197" s="296">
        <v>0</v>
      </c>
      <c r="Z197" s="296">
        <v>0</v>
      </c>
      <c r="AA197" s="296">
        <v>0</v>
      </c>
      <c r="AB197" s="296">
        <v>0</v>
      </c>
      <c r="AC197" s="296">
        <v>0</v>
      </c>
      <c r="AD197" s="296">
        <v>0</v>
      </c>
      <c r="AE197" s="296">
        <v>0</v>
      </c>
      <c r="AF197" s="296">
        <v>0</v>
      </c>
      <c r="AG197" s="296">
        <v>0</v>
      </c>
      <c r="AH197" s="296">
        <v>0</v>
      </c>
      <c r="AI197" s="296">
        <v>0</v>
      </c>
      <c r="AJ197" s="296">
        <v>0</v>
      </c>
      <c r="AK197" s="296">
        <v>0</v>
      </c>
      <c r="AL197" s="296">
        <v>0</v>
      </c>
      <c r="AM197" s="296">
        <v>0</v>
      </c>
      <c r="AN197" s="296">
        <v>0</v>
      </c>
      <c r="AO197" s="296">
        <v>0</v>
      </c>
      <c r="AP197" s="296">
        <v>0</v>
      </c>
      <c r="AQ197" s="296">
        <v>0</v>
      </c>
      <c r="AR197" s="296">
        <v>0</v>
      </c>
      <c r="AS197" s="296">
        <v>0</v>
      </c>
    </row>
    <row r="198" spans="2:45" ht="15" customHeight="1">
      <c r="D198" s="296" t="s">
        <v>2150</v>
      </c>
      <c r="E198" s="296" t="s">
        <v>2149</v>
      </c>
      <c r="F198" s="296" t="s">
        <v>1559</v>
      </c>
      <c r="G198" s="296">
        <v>249.9</v>
      </c>
      <c r="H198" s="296">
        <v>249.9</v>
      </c>
      <c r="I198" s="296">
        <v>249.9</v>
      </c>
      <c r="J198" s="296">
        <v>249.9</v>
      </c>
      <c r="K198" s="296">
        <v>249.9</v>
      </c>
      <c r="L198" s="296">
        <v>239.7</v>
      </c>
      <c r="M198" s="296">
        <v>239.7</v>
      </c>
      <c r="N198" s="296">
        <v>239.7</v>
      </c>
      <c r="O198" s="296">
        <v>140.69999999999999</v>
      </c>
      <c r="P198" s="296">
        <v>140.69999999999999</v>
      </c>
      <c r="Q198" s="296">
        <v>127.2</v>
      </c>
      <c r="R198" s="296">
        <v>127.2</v>
      </c>
      <c r="S198" s="296">
        <v>127.2</v>
      </c>
      <c r="T198" s="296">
        <v>127.2</v>
      </c>
      <c r="U198" s="296">
        <v>127.2</v>
      </c>
      <c r="V198" s="296">
        <v>127.2</v>
      </c>
      <c r="W198" s="296">
        <v>127.2</v>
      </c>
      <c r="X198" s="296">
        <v>127.2</v>
      </c>
      <c r="Y198" s="296">
        <v>127.2</v>
      </c>
      <c r="Z198" s="296">
        <v>127.2</v>
      </c>
      <c r="AA198" s="296">
        <v>127.2</v>
      </c>
      <c r="AB198" s="296">
        <v>127.2</v>
      </c>
      <c r="AC198" s="296">
        <v>127.2</v>
      </c>
      <c r="AD198" s="296">
        <v>127.2</v>
      </c>
      <c r="AE198" s="296">
        <v>127.2</v>
      </c>
      <c r="AF198" s="296">
        <v>127.2</v>
      </c>
      <c r="AG198" s="296">
        <v>0</v>
      </c>
      <c r="AH198" s="296">
        <v>0</v>
      </c>
      <c r="AI198" s="296">
        <v>0</v>
      </c>
      <c r="AJ198" s="296">
        <v>0</v>
      </c>
      <c r="AK198" s="296">
        <v>0</v>
      </c>
      <c r="AL198" s="296">
        <v>0</v>
      </c>
      <c r="AM198" s="296">
        <v>0</v>
      </c>
      <c r="AN198" s="296">
        <v>0</v>
      </c>
      <c r="AO198" s="296">
        <v>0</v>
      </c>
      <c r="AP198" s="296">
        <v>0</v>
      </c>
      <c r="AQ198" s="296">
        <v>0</v>
      </c>
      <c r="AR198" s="296">
        <v>0</v>
      </c>
      <c r="AS198" s="296">
        <v>0</v>
      </c>
    </row>
    <row r="199" spans="2:45" ht="15" customHeight="1">
      <c r="D199" s="296" t="s">
        <v>2150</v>
      </c>
      <c r="E199" s="296" t="s">
        <v>2149</v>
      </c>
      <c r="F199" s="296" t="s">
        <v>1545</v>
      </c>
      <c r="G199" s="296">
        <v>581.4</v>
      </c>
      <c r="H199" s="296">
        <v>581.4</v>
      </c>
      <c r="I199" s="296">
        <v>581.4</v>
      </c>
      <c r="J199" s="296">
        <v>581.4</v>
      </c>
      <c r="K199" s="296">
        <v>581.4</v>
      </c>
      <c r="L199" s="296">
        <v>581.4</v>
      </c>
      <c r="M199" s="296">
        <v>581.4</v>
      </c>
      <c r="N199" s="296">
        <v>581.4</v>
      </c>
      <c r="O199" s="296">
        <v>581.4</v>
      </c>
      <c r="P199" s="296">
        <v>581.4</v>
      </c>
      <c r="Q199" s="296">
        <v>581.4</v>
      </c>
      <c r="R199" s="296">
        <v>581.4</v>
      </c>
      <c r="S199" s="296">
        <v>581.4</v>
      </c>
      <c r="T199" s="296">
        <v>581.4</v>
      </c>
      <c r="U199" s="296">
        <v>581.4</v>
      </c>
      <c r="V199" s="296">
        <v>581.4</v>
      </c>
      <c r="W199" s="296">
        <v>167</v>
      </c>
      <c r="X199" s="296">
        <v>112</v>
      </c>
      <c r="Y199" s="296">
        <v>0</v>
      </c>
      <c r="Z199" s="296">
        <v>0</v>
      </c>
      <c r="AA199" s="296">
        <v>0</v>
      </c>
      <c r="AB199" s="296">
        <v>0</v>
      </c>
      <c r="AC199" s="296">
        <v>0</v>
      </c>
      <c r="AD199" s="296">
        <v>0</v>
      </c>
      <c r="AE199" s="296">
        <v>0</v>
      </c>
      <c r="AF199" s="296">
        <v>0</v>
      </c>
      <c r="AG199" s="296">
        <v>0</v>
      </c>
      <c r="AH199" s="296">
        <v>0</v>
      </c>
      <c r="AI199" s="296">
        <v>0</v>
      </c>
      <c r="AJ199" s="296">
        <v>0</v>
      </c>
      <c r="AK199" s="296">
        <v>0</v>
      </c>
      <c r="AL199" s="296">
        <v>0</v>
      </c>
      <c r="AM199" s="296">
        <v>0</v>
      </c>
      <c r="AN199" s="296">
        <v>0</v>
      </c>
      <c r="AO199" s="296">
        <v>0</v>
      </c>
      <c r="AP199" s="296">
        <v>0</v>
      </c>
      <c r="AQ199" s="296">
        <v>0</v>
      </c>
      <c r="AR199" s="296">
        <v>0</v>
      </c>
      <c r="AS199" s="296">
        <v>0</v>
      </c>
    </row>
    <row r="200" spans="2:45" ht="15" customHeight="1">
      <c r="D200" s="296" t="s">
        <v>2150</v>
      </c>
      <c r="E200" s="296" t="s">
        <v>2149</v>
      </c>
      <c r="F200" s="296" t="s">
        <v>1539</v>
      </c>
      <c r="G200" s="296">
        <v>721</v>
      </c>
      <c r="H200" s="296">
        <v>721</v>
      </c>
      <c r="I200" s="296">
        <v>721</v>
      </c>
      <c r="J200" s="296">
        <v>721</v>
      </c>
      <c r="K200" s="296">
        <v>721</v>
      </c>
      <c r="L200" s="296">
        <v>721</v>
      </c>
      <c r="M200" s="296">
        <v>721</v>
      </c>
      <c r="N200" s="296">
        <v>721</v>
      </c>
      <c r="O200" s="296">
        <v>721</v>
      </c>
      <c r="P200" s="296">
        <v>721</v>
      </c>
      <c r="Q200" s="296">
        <v>721</v>
      </c>
      <c r="R200" s="296">
        <v>721</v>
      </c>
      <c r="S200" s="296">
        <v>721</v>
      </c>
      <c r="T200" s="296">
        <v>721</v>
      </c>
      <c r="U200" s="296">
        <v>721</v>
      </c>
      <c r="V200" s="296">
        <v>721</v>
      </c>
      <c r="W200" s="296">
        <v>721</v>
      </c>
      <c r="X200" s="296">
        <v>400</v>
      </c>
      <c r="Y200" s="296">
        <v>400</v>
      </c>
      <c r="Z200" s="296">
        <v>400</v>
      </c>
      <c r="AA200" s="296">
        <v>0</v>
      </c>
      <c r="AB200" s="296">
        <v>0</v>
      </c>
      <c r="AC200" s="296">
        <v>0</v>
      </c>
      <c r="AD200" s="296">
        <v>0</v>
      </c>
      <c r="AE200" s="296">
        <v>0</v>
      </c>
      <c r="AF200" s="296">
        <v>0</v>
      </c>
      <c r="AG200" s="296">
        <v>0</v>
      </c>
      <c r="AH200" s="296">
        <v>0</v>
      </c>
      <c r="AI200" s="296">
        <v>0</v>
      </c>
      <c r="AJ200" s="296">
        <v>0</v>
      </c>
      <c r="AK200" s="296">
        <v>0</v>
      </c>
      <c r="AL200" s="296">
        <v>0</v>
      </c>
      <c r="AM200" s="296">
        <v>0</v>
      </c>
      <c r="AN200" s="296">
        <v>0</v>
      </c>
      <c r="AO200" s="296">
        <v>0</v>
      </c>
      <c r="AP200" s="296">
        <v>0</v>
      </c>
      <c r="AQ200" s="296">
        <v>0</v>
      </c>
      <c r="AR200" s="296">
        <v>0</v>
      </c>
      <c r="AS200" s="296">
        <v>0</v>
      </c>
    </row>
    <row r="201" spans="2:45" ht="15" customHeight="1">
      <c r="D201" s="296" t="s">
        <v>2150</v>
      </c>
      <c r="E201" s="296" t="s">
        <v>2149</v>
      </c>
      <c r="F201" s="296" t="s">
        <v>1406</v>
      </c>
      <c r="G201" s="296">
        <v>8143.21</v>
      </c>
      <c r="H201" s="296">
        <v>8883.34</v>
      </c>
      <c r="I201" s="296">
        <v>9289.4699999999993</v>
      </c>
      <c r="J201" s="296">
        <v>9582.7800000000007</v>
      </c>
      <c r="K201" s="296">
        <v>9792.82</v>
      </c>
      <c r="L201" s="296">
        <v>10152.709999999999</v>
      </c>
      <c r="M201" s="296">
        <v>10154.75</v>
      </c>
      <c r="N201" s="296">
        <v>10154.64</v>
      </c>
      <c r="O201" s="296">
        <v>10154.64</v>
      </c>
      <c r="P201" s="296">
        <v>10154.620000000001</v>
      </c>
      <c r="Q201" s="296">
        <v>10154.09</v>
      </c>
      <c r="R201" s="296">
        <v>10153.629999999999</v>
      </c>
      <c r="S201" s="296">
        <v>10153.18</v>
      </c>
      <c r="T201" s="296">
        <v>10152.85</v>
      </c>
      <c r="U201" s="296">
        <v>10152.15</v>
      </c>
      <c r="V201" s="296">
        <v>10149.709999999999</v>
      </c>
      <c r="W201" s="296">
        <v>10146.74</v>
      </c>
      <c r="X201" s="296">
        <v>10143.85</v>
      </c>
      <c r="Y201" s="296">
        <v>10139.780000000001</v>
      </c>
      <c r="Z201" s="296">
        <v>10128.27</v>
      </c>
      <c r="AA201" s="296">
        <v>10102.290000000001</v>
      </c>
      <c r="AB201" s="296">
        <v>10082.69</v>
      </c>
      <c r="AC201" s="296">
        <v>10061.950000000001</v>
      </c>
      <c r="AD201" s="296">
        <v>9936.58</v>
      </c>
      <c r="AE201" s="296">
        <v>9744.31</v>
      </c>
      <c r="AF201" s="296">
        <v>9539.51</v>
      </c>
      <c r="AG201" s="296">
        <v>9271.69</v>
      </c>
      <c r="AH201" s="296">
        <v>8855.8799999999992</v>
      </c>
      <c r="AI201" s="296">
        <v>7774.88</v>
      </c>
      <c r="AJ201" s="296">
        <v>5734.47</v>
      </c>
      <c r="AK201" s="296">
        <v>3648.07</v>
      </c>
      <c r="AL201" s="296">
        <v>2011.55</v>
      </c>
      <c r="AM201" s="296">
        <v>1271.42</v>
      </c>
      <c r="AN201" s="296">
        <v>865.29</v>
      </c>
      <c r="AO201" s="296">
        <v>571.98</v>
      </c>
      <c r="AP201" s="296">
        <v>361.94</v>
      </c>
      <c r="AQ201" s="296">
        <v>2.0499999999999998</v>
      </c>
      <c r="AR201" s="296">
        <v>0</v>
      </c>
      <c r="AS201" s="296">
        <v>0</v>
      </c>
    </row>
    <row r="202" spans="2:45" ht="15" customHeight="1">
      <c r="B202" s="296" t="s">
        <v>2154</v>
      </c>
      <c r="D202" s="296" t="s">
        <v>2150</v>
      </c>
      <c r="E202" s="296" t="s">
        <v>2149</v>
      </c>
      <c r="F202" s="296" t="s">
        <v>1366</v>
      </c>
      <c r="G202" s="296">
        <v>360.4</v>
      </c>
      <c r="H202" s="296">
        <v>360.4</v>
      </c>
      <c r="I202" s="296">
        <v>360.4</v>
      </c>
      <c r="J202" s="296">
        <v>360.4</v>
      </c>
      <c r="K202" s="296">
        <v>360.4</v>
      </c>
      <c r="L202" s="296">
        <v>360.4</v>
      </c>
      <c r="M202" s="296">
        <v>360.4</v>
      </c>
      <c r="N202" s="296">
        <v>360.4</v>
      </c>
      <c r="O202" s="296">
        <v>360.4</v>
      </c>
      <c r="P202" s="296">
        <v>360.4</v>
      </c>
      <c r="Q202" s="296">
        <v>360.4</v>
      </c>
      <c r="R202" s="296">
        <v>360.4</v>
      </c>
      <c r="S202" s="296">
        <v>360.4</v>
      </c>
      <c r="T202" s="296">
        <v>360.4</v>
      </c>
      <c r="U202" s="296">
        <v>360.4</v>
      </c>
      <c r="V202" s="296">
        <v>360.4</v>
      </c>
      <c r="W202" s="296">
        <v>360.4</v>
      </c>
      <c r="X202" s="296">
        <v>360.4</v>
      </c>
      <c r="Y202" s="296">
        <v>360.4</v>
      </c>
      <c r="Z202" s="296">
        <v>360.4</v>
      </c>
      <c r="AA202" s="296">
        <v>360.4</v>
      </c>
      <c r="AB202" s="296">
        <v>360.4</v>
      </c>
      <c r="AC202" s="296">
        <v>360.4</v>
      </c>
      <c r="AD202" s="296">
        <v>360.4</v>
      </c>
      <c r="AE202" s="296">
        <v>360.4</v>
      </c>
      <c r="AF202" s="296">
        <v>360.4</v>
      </c>
      <c r="AG202" s="296">
        <v>360.4</v>
      </c>
      <c r="AH202" s="296">
        <v>360.4</v>
      </c>
      <c r="AI202" s="296">
        <v>360.4</v>
      </c>
      <c r="AJ202" s="296">
        <v>360.4</v>
      </c>
      <c r="AK202" s="296">
        <v>360.4</v>
      </c>
      <c r="AL202" s="296">
        <v>360.4</v>
      </c>
      <c r="AM202" s="296">
        <v>360.4</v>
      </c>
      <c r="AN202" s="296">
        <v>360.4</v>
      </c>
      <c r="AO202" s="296">
        <v>360.4</v>
      </c>
      <c r="AP202" s="296">
        <v>360.4</v>
      </c>
      <c r="AQ202" s="296">
        <v>360.4</v>
      </c>
      <c r="AR202" s="296">
        <v>360.4</v>
      </c>
      <c r="AS202" s="296">
        <v>360.4</v>
      </c>
    </row>
    <row r="203" spans="2:45" ht="15" customHeight="1">
      <c r="D203" s="296" t="s">
        <v>2150</v>
      </c>
      <c r="E203" s="296" t="s">
        <v>2149</v>
      </c>
      <c r="F203" s="296" t="s">
        <v>1344</v>
      </c>
      <c r="G203" s="296">
        <v>153.19999999999999</v>
      </c>
      <c r="H203" s="296">
        <v>153.19999999999999</v>
      </c>
      <c r="I203" s="296">
        <v>153.19999999999999</v>
      </c>
      <c r="J203" s="296">
        <v>153.19999999999999</v>
      </c>
      <c r="K203" s="296">
        <v>153.19999999999999</v>
      </c>
      <c r="L203" s="296">
        <v>153.19999999999999</v>
      </c>
      <c r="M203" s="296">
        <v>153.19999999999999</v>
      </c>
      <c r="N203" s="296">
        <v>153.19999999999999</v>
      </c>
      <c r="O203" s="296">
        <v>153.19999999999999</v>
      </c>
      <c r="P203" s="296">
        <v>153.19999999999999</v>
      </c>
      <c r="Q203" s="296">
        <v>153.19999999999999</v>
      </c>
      <c r="R203" s="296">
        <v>153.19999999999999</v>
      </c>
      <c r="S203" s="296">
        <v>153.19999999999999</v>
      </c>
      <c r="T203" s="296">
        <v>153.19999999999999</v>
      </c>
      <c r="U203" s="296">
        <v>153.19999999999999</v>
      </c>
      <c r="V203" s="296">
        <v>141.1</v>
      </c>
      <c r="W203" s="296">
        <v>141.1</v>
      </c>
      <c r="X203" s="296">
        <v>141.1</v>
      </c>
      <c r="Y203" s="296">
        <v>59.7</v>
      </c>
      <c r="Z203" s="296">
        <v>20</v>
      </c>
      <c r="AA203" s="296">
        <v>0</v>
      </c>
      <c r="AB203" s="296">
        <v>0</v>
      </c>
      <c r="AC203" s="296">
        <v>0</v>
      </c>
      <c r="AD203" s="296">
        <v>0</v>
      </c>
      <c r="AE203" s="296">
        <v>0</v>
      </c>
      <c r="AF203" s="296">
        <v>0</v>
      </c>
      <c r="AG203" s="296">
        <v>0</v>
      </c>
      <c r="AH203" s="296">
        <v>0</v>
      </c>
      <c r="AI203" s="296">
        <v>0</v>
      </c>
      <c r="AJ203" s="296">
        <v>0</v>
      </c>
      <c r="AK203" s="296">
        <v>0</v>
      </c>
      <c r="AL203" s="296">
        <v>0</v>
      </c>
      <c r="AM203" s="296">
        <v>0</v>
      </c>
      <c r="AN203" s="296">
        <v>0</v>
      </c>
      <c r="AO203" s="296">
        <v>0</v>
      </c>
      <c r="AP203" s="296">
        <v>0</v>
      </c>
      <c r="AQ203" s="296">
        <v>0</v>
      </c>
      <c r="AR203" s="296">
        <v>0</v>
      </c>
      <c r="AS203" s="296">
        <v>0</v>
      </c>
    </row>
    <row r="204" spans="2:45" ht="15" customHeight="1">
      <c r="D204" s="296" t="s">
        <v>2150</v>
      </c>
      <c r="E204" s="296" t="s">
        <v>2149</v>
      </c>
      <c r="F204" s="296" t="s">
        <v>1343</v>
      </c>
      <c r="G204" s="296">
        <v>33.4</v>
      </c>
      <c r="H204" s="296">
        <v>33.4</v>
      </c>
      <c r="I204" s="296">
        <v>33.4</v>
      </c>
      <c r="J204" s="296">
        <v>33.4</v>
      </c>
      <c r="K204" s="296">
        <v>33.4</v>
      </c>
      <c r="L204" s="296">
        <v>33.4</v>
      </c>
      <c r="M204" s="296">
        <v>33.4</v>
      </c>
      <c r="N204" s="296">
        <v>33.4</v>
      </c>
      <c r="O204" s="296">
        <v>33.4</v>
      </c>
      <c r="P204" s="296">
        <v>33.4</v>
      </c>
      <c r="Q204" s="296">
        <v>33.4</v>
      </c>
      <c r="R204" s="296">
        <v>33.4</v>
      </c>
      <c r="S204" s="296">
        <v>33.4</v>
      </c>
      <c r="T204" s="296">
        <v>33.4</v>
      </c>
      <c r="U204" s="296">
        <v>33.4</v>
      </c>
      <c r="V204" s="296">
        <v>33.4</v>
      </c>
      <c r="W204" s="296">
        <v>33.4</v>
      </c>
      <c r="X204" s="296">
        <v>33.4</v>
      </c>
      <c r="Y204" s="296">
        <v>0</v>
      </c>
      <c r="Z204" s="296">
        <v>0</v>
      </c>
      <c r="AA204" s="296">
        <v>0</v>
      </c>
      <c r="AB204" s="296">
        <v>0</v>
      </c>
      <c r="AC204" s="296">
        <v>0</v>
      </c>
      <c r="AD204" s="296">
        <v>0</v>
      </c>
      <c r="AE204" s="296">
        <v>0</v>
      </c>
      <c r="AF204" s="296">
        <v>0</v>
      </c>
      <c r="AG204" s="296">
        <v>0</v>
      </c>
      <c r="AH204" s="296">
        <v>0</v>
      </c>
      <c r="AI204" s="296">
        <v>0</v>
      </c>
      <c r="AJ204" s="296">
        <v>0</v>
      </c>
      <c r="AK204" s="296">
        <v>0</v>
      </c>
      <c r="AL204" s="296">
        <v>0</v>
      </c>
      <c r="AM204" s="296">
        <v>0</v>
      </c>
      <c r="AN204" s="296">
        <v>0</v>
      </c>
      <c r="AO204" s="296">
        <v>0</v>
      </c>
      <c r="AP204" s="296">
        <v>0</v>
      </c>
      <c r="AQ204" s="296">
        <v>0</v>
      </c>
      <c r="AR204" s="296">
        <v>0</v>
      </c>
      <c r="AS204" s="296">
        <v>0</v>
      </c>
    </row>
    <row r="205" spans="2:45" ht="15" customHeight="1">
      <c r="D205" s="296" t="s">
        <v>2150</v>
      </c>
      <c r="E205" s="296" t="s">
        <v>2149</v>
      </c>
      <c r="F205" s="296" t="s">
        <v>1341</v>
      </c>
      <c r="G205" s="296">
        <v>78.8</v>
      </c>
      <c r="H205" s="296">
        <v>78.8</v>
      </c>
      <c r="I205" s="296">
        <v>78.8</v>
      </c>
      <c r="J205" s="296">
        <v>78.8</v>
      </c>
      <c r="K205" s="296">
        <v>78.8</v>
      </c>
      <c r="L205" s="296">
        <v>78.8</v>
      </c>
      <c r="M205" s="296">
        <v>78.8</v>
      </c>
      <c r="N205" s="296">
        <v>78.8</v>
      </c>
      <c r="O205" s="296">
        <v>78.8</v>
      </c>
      <c r="P205" s="296">
        <v>78.8</v>
      </c>
      <c r="Q205" s="296">
        <v>78.8</v>
      </c>
      <c r="R205" s="296">
        <v>78.8</v>
      </c>
      <c r="S205" s="296">
        <v>78.8</v>
      </c>
      <c r="T205" s="296">
        <v>78.8</v>
      </c>
      <c r="U205" s="296">
        <v>78.8</v>
      </c>
      <c r="V205" s="296">
        <v>78.8</v>
      </c>
      <c r="W205" s="296">
        <v>62</v>
      </c>
      <c r="X205" s="296">
        <v>42</v>
      </c>
      <c r="Y205" s="296">
        <v>42</v>
      </c>
      <c r="Z205" s="296">
        <v>20</v>
      </c>
      <c r="AA205" s="296">
        <v>0</v>
      </c>
      <c r="AB205" s="296">
        <v>0</v>
      </c>
      <c r="AC205" s="296">
        <v>0</v>
      </c>
      <c r="AD205" s="296">
        <v>0</v>
      </c>
      <c r="AE205" s="296">
        <v>0</v>
      </c>
      <c r="AF205" s="296">
        <v>0</v>
      </c>
      <c r="AG205" s="296">
        <v>0</v>
      </c>
      <c r="AH205" s="296">
        <v>0</v>
      </c>
      <c r="AI205" s="296">
        <v>0</v>
      </c>
      <c r="AJ205" s="296">
        <v>0</v>
      </c>
      <c r="AK205" s="296">
        <v>0</v>
      </c>
      <c r="AL205" s="296">
        <v>0</v>
      </c>
      <c r="AM205" s="296">
        <v>0</v>
      </c>
      <c r="AN205" s="296">
        <v>0</v>
      </c>
      <c r="AO205" s="296">
        <v>0</v>
      </c>
      <c r="AP205" s="296">
        <v>0</v>
      </c>
      <c r="AQ205" s="296">
        <v>0</v>
      </c>
      <c r="AR205" s="296">
        <v>0</v>
      </c>
      <c r="AS205" s="296">
        <v>0</v>
      </c>
    </row>
    <row r="206" spans="2:45" ht="15" customHeight="1">
      <c r="D206" s="296" t="s">
        <v>2150</v>
      </c>
      <c r="E206" s="296" t="s">
        <v>2149</v>
      </c>
      <c r="F206" s="296" t="s">
        <v>1330</v>
      </c>
      <c r="G206" s="296">
        <v>295.39999999999998</v>
      </c>
      <c r="H206" s="296">
        <v>295.39999999999998</v>
      </c>
      <c r="I206" s="296">
        <v>295.39999999999998</v>
      </c>
      <c r="J206" s="296">
        <v>295.39999999999998</v>
      </c>
      <c r="K206" s="296">
        <v>295.39999999999998</v>
      </c>
      <c r="L206" s="296">
        <v>295.39999999999998</v>
      </c>
      <c r="M206" s="296">
        <v>295.39999999999998</v>
      </c>
      <c r="N206" s="296">
        <v>295.39999999999998</v>
      </c>
      <c r="O206" s="296">
        <v>295.39999999999998</v>
      </c>
      <c r="P206" s="296">
        <v>295.39999999999998</v>
      </c>
      <c r="Q206" s="296">
        <v>295.39999999999998</v>
      </c>
      <c r="R206" s="296">
        <v>295.39999999999998</v>
      </c>
      <c r="S206" s="296">
        <v>276.39999999999998</v>
      </c>
      <c r="T206" s="296">
        <v>276.39999999999998</v>
      </c>
      <c r="U206" s="296">
        <v>276.39999999999998</v>
      </c>
      <c r="V206" s="296">
        <v>276.39999999999998</v>
      </c>
      <c r="W206" s="296">
        <v>250.4</v>
      </c>
      <c r="X206" s="296">
        <v>0</v>
      </c>
      <c r="Y206" s="296">
        <v>0</v>
      </c>
      <c r="Z206" s="296">
        <v>0</v>
      </c>
      <c r="AA206" s="296">
        <v>0</v>
      </c>
      <c r="AB206" s="296">
        <v>0</v>
      </c>
      <c r="AC206" s="296">
        <v>0</v>
      </c>
      <c r="AD206" s="296">
        <v>0</v>
      </c>
      <c r="AE206" s="296">
        <v>0</v>
      </c>
      <c r="AF206" s="296">
        <v>0</v>
      </c>
      <c r="AG206" s="296">
        <v>0</v>
      </c>
      <c r="AH206" s="296">
        <v>0</v>
      </c>
      <c r="AI206" s="296">
        <v>0</v>
      </c>
      <c r="AJ206" s="296">
        <v>0</v>
      </c>
      <c r="AK206" s="296">
        <v>0</v>
      </c>
      <c r="AL206" s="296">
        <v>0</v>
      </c>
      <c r="AM206" s="296">
        <v>0</v>
      </c>
      <c r="AN206" s="296">
        <v>0</v>
      </c>
      <c r="AO206" s="296">
        <v>0</v>
      </c>
      <c r="AP206" s="296">
        <v>0</v>
      </c>
      <c r="AQ206" s="296">
        <v>0</v>
      </c>
      <c r="AR206" s="296">
        <v>0</v>
      </c>
      <c r="AS206" s="296">
        <v>0</v>
      </c>
    </row>
    <row r="207" spans="2:45" ht="15" customHeight="1">
      <c r="D207" s="296" t="s">
        <v>2150</v>
      </c>
      <c r="E207" s="296" t="s">
        <v>2149</v>
      </c>
      <c r="F207" s="296" t="s">
        <v>1323</v>
      </c>
      <c r="G207" s="296">
        <v>536</v>
      </c>
      <c r="H207" s="296">
        <v>536</v>
      </c>
      <c r="I207" s="296">
        <v>536</v>
      </c>
      <c r="J207" s="296">
        <v>536</v>
      </c>
      <c r="K207" s="296">
        <v>536</v>
      </c>
      <c r="L207" s="296">
        <v>536</v>
      </c>
      <c r="M207" s="296">
        <v>536</v>
      </c>
      <c r="N207" s="296">
        <v>536</v>
      </c>
      <c r="O207" s="296">
        <v>536</v>
      </c>
      <c r="P207" s="296">
        <v>536</v>
      </c>
      <c r="Q207" s="296">
        <v>536</v>
      </c>
      <c r="R207" s="296">
        <v>536</v>
      </c>
      <c r="S207" s="296">
        <v>536</v>
      </c>
      <c r="T207" s="296">
        <v>536</v>
      </c>
      <c r="U207" s="296">
        <v>371</v>
      </c>
      <c r="V207" s="296">
        <v>371</v>
      </c>
      <c r="W207" s="296">
        <v>371</v>
      </c>
      <c r="X207" s="296">
        <v>371</v>
      </c>
      <c r="Y207" s="296">
        <v>163</v>
      </c>
      <c r="Z207" s="296">
        <v>123</v>
      </c>
      <c r="AA207" s="296">
        <v>123</v>
      </c>
      <c r="AB207" s="296">
        <v>123</v>
      </c>
      <c r="AC207" s="296">
        <v>123</v>
      </c>
      <c r="AD207" s="296">
        <v>123</v>
      </c>
      <c r="AE207" s="296">
        <v>123</v>
      </c>
      <c r="AF207" s="296">
        <v>123</v>
      </c>
      <c r="AG207" s="296">
        <v>123</v>
      </c>
      <c r="AH207" s="296">
        <v>123</v>
      </c>
      <c r="AI207" s="296">
        <v>123</v>
      </c>
      <c r="AJ207" s="296">
        <v>0</v>
      </c>
      <c r="AK207" s="296">
        <v>0</v>
      </c>
      <c r="AL207" s="296">
        <v>0</v>
      </c>
      <c r="AM207" s="296">
        <v>0</v>
      </c>
      <c r="AN207" s="296">
        <v>0</v>
      </c>
      <c r="AO207" s="296">
        <v>0</v>
      </c>
      <c r="AP207" s="296">
        <v>0</v>
      </c>
      <c r="AQ207" s="296">
        <v>0</v>
      </c>
      <c r="AR207" s="296">
        <v>0</v>
      </c>
      <c r="AS207" s="296">
        <v>0</v>
      </c>
    </row>
    <row r="208" spans="2:45" ht="15" customHeight="1">
      <c r="D208" s="296" t="s">
        <v>2150</v>
      </c>
      <c r="E208" s="296" t="s">
        <v>2149</v>
      </c>
      <c r="F208" s="296" t="s">
        <v>1316</v>
      </c>
      <c r="G208" s="296">
        <v>7100</v>
      </c>
      <c r="H208" s="296">
        <v>7100</v>
      </c>
      <c r="I208" s="296">
        <v>7100</v>
      </c>
      <c r="J208" s="296">
        <v>7100</v>
      </c>
      <c r="K208" s="296">
        <v>7100</v>
      </c>
      <c r="L208" s="296">
        <v>6343</v>
      </c>
      <c r="M208" s="296">
        <v>6343</v>
      </c>
      <c r="N208" s="296">
        <v>6343</v>
      </c>
      <c r="O208" s="296">
        <v>5667</v>
      </c>
      <c r="P208" s="296">
        <v>5667</v>
      </c>
      <c r="Q208" s="296">
        <v>5667</v>
      </c>
      <c r="R208" s="296">
        <v>4662</v>
      </c>
      <c r="S208" s="296">
        <v>4662</v>
      </c>
      <c r="T208" s="296">
        <v>4048</v>
      </c>
      <c r="U208" s="296">
        <v>3353</v>
      </c>
      <c r="V208" s="296">
        <v>3353</v>
      </c>
      <c r="W208" s="296">
        <v>2349</v>
      </c>
      <c r="X208" s="296">
        <v>1819</v>
      </c>
      <c r="Y208" s="296">
        <v>0</v>
      </c>
      <c r="Z208" s="296">
        <v>0</v>
      </c>
      <c r="AA208" s="296">
        <v>0</v>
      </c>
      <c r="AB208" s="296">
        <v>0</v>
      </c>
      <c r="AC208" s="296">
        <v>0</v>
      </c>
      <c r="AD208" s="296">
        <v>0</v>
      </c>
      <c r="AE208" s="296">
        <v>0</v>
      </c>
      <c r="AF208" s="296">
        <v>0</v>
      </c>
      <c r="AG208" s="296">
        <v>0</v>
      </c>
      <c r="AH208" s="296">
        <v>0</v>
      </c>
      <c r="AI208" s="296">
        <v>0</v>
      </c>
      <c r="AJ208" s="296">
        <v>0</v>
      </c>
      <c r="AK208" s="296">
        <v>0</v>
      </c>
      <c r="AL208" s="296">
        <v>0</v>
      </c>
      <c r="AM208" s="296">
        <v>0</v>
      </c>
      <c r="AN208" s="296">
        <v>0</v>
      </c>
      <c r="AO208" s="296">
        <v>0</v>
      </c>
      <c r="AP208" s="296">
        <v>0</v>
      </c>
      <c r="AQ208" s="296">
        <v>0</v>
      </c>
      <c r="AR208" s="296">
        <v>0</v>
      </c>
      <c r="AS208" s="296">
        <v>0</v>
      </c>
    </row>
    <row r="209" spans="4:45" ht="15" customHeight="1">
      <c r="D209" s="296" t="s">
        <v>2150</v>
      </c>
      <c r="E209" s="296" t="s">
        <v>2149</v>
      </c>
      <c r="F209" s="296" t="s">
        <v>1312</v>
      </c>
      <c r="G209" s="296">
        <v>1189</v>
      </c>
      <c r="H209" s="296">
        <v>1189</v>
      </c>
      <c r="I209" s="296">
        <v>2717.7</v>
      </c>
      <c r="J209" s="296">
        <v>3448.7</v>
      </c>
      <c r="K209" s="296">
        <v>3448.7</v>
      </c>
      <c r="L209" s="296">
        <v>3448.7</v>
      </c>
      <c r="M209" s="296">
        <v>3448.7</v>
      </c>
      <c r="N209" s="296">
        <v>3448.7</v>
      </c>
      <c r="O209" s="296">
        <v>2758.7</v>
      </c>
      <c r="P209" s="296">
        <v>2758.7</v>
      </c>
      <c r="Q209" s="296">
        <v>2758.7</v>
      </c>
      <c r="R209" s="296">
        <v>2758.7</v>
      </c>
      <c r="S209" s="296">
        <v>2758.7</v>
      </c>
      <c r="T209" s="296">
        <v>2758.7</v>
      </c>
      <c r="U209" s="296">
        <v>2758.7</v>
      </c>
      <c r="V209" s="296">
        <v>2758.7</v>
      </c>
      <c r="W209" s="296">
        <v>2758.7</v>
      </c>
      <c r="X209" s="296">
        <v>2609.6999999999998</v>
      </c>
      <c r="Y209" s="296">
        <v>2259.6999999999998</v>
      </c>
      <c r="Z209" s="296">
        <v>2259.6999999999998</v>
      </c>
      <c r="AA209" s="296">
        <v>2259.6999999999998</v>
      </c>
      <c r="AB209" s="296">
        <v>2259.6999999999998</v>
      </c>
      <c r="AC209" s="296">
        <v>2259.6999999999998</v>
      </c>
      <c r="AD209" s="296">
        <v>2259.6999999999998</v>
      </c>
      <c r="AE209" s="296">
        <v>2259.6999999999998</v>
      </c>
      <c r="AF209" s="296">
        <v>2259.6999999999998</v>
      </c>
      <c r="AG209" s="296">
        <v>2259.6999999999998</v>
      </c>
      <c r="AH209" s="296">
        <v>2259.6999999999998</v>
      </c>
      <c r="AI209" s="296">
        <v>2259.6999999999998</v>
      </c>
      <c r="AJ209" s="296">
        <v>2259.6999999999998</v>
      </c>
      <c r="AK209" s="296">
        <v>2259.6999999999998</v>
      </c>
      <c r="AL209" s="296">
        <v>2259.6999999999998</v>
      </c>
      <c r="AM209" s="296">
        <v>2259.6999999999998</v>
      </c>
      <c r="AN209" s="296">
        <v>2259.6999999999998</v>
      </c>
      <c r="AO209" s="296">
        <v>731</v>
      </c>
      <c r="AP209" s="296">
        <v>0</v>
      </c>
      <c r="AQ209" s="296">
        <v>0</v>
      </c>
      <c r="AR209" s="296">
        <v>0</v>
      </c>
      <c r="AS209" s="296">
        <v>0</v>
      </c>
    </row>
    <row r="210" spans="4:45" ht="15" customHeight="1">
      <c r="D210" s="296" t="s">
        <v>2150</v>
      </c>
      <c r="E210" s="296" t="s">
        <v>2149</v>
      </c>
      <c r="F210" s="296" t="s">
        <v>1305</v>
      </c>
      <c r="G210" s="296">
        <v>3876</v>
      </c>
      <c r="H210" s="296">
        <v>3876</v>
      </c>
      <c r="I210" s="296">
        <v>3876</v>
      </c>
      <c r="J210" s="296">
        <v>3876</v>
      </c>
      <c r="K210" s="296">
        <v>3876</v>
      </c>
      <c r="L210" s="296">
        <v>3876</v>
      </c>
      <c r="M210" s="296">
        <v>3876</v>
      </c>
      <c r="N210" s="296">
        <v>3876</v>
      </c>
      <c r="O210" s="296">
        <v>3573</v>
      </c>
      <c r="P210" s="296">
        <v>3573</v>
      </c>
      <c r="Q210" s="296">
        <v>2856</v>
      </c>
      <c r="R210" s="296">
        <v>2856</v>
      </c>
      <c r="S210" s="296">
        <v>2856</v>
      </c>
      <c r="T210" s="296">
        <v>2856</v>
      </c>
      <c r="U210" s="296">
        <v>2579</v>
      </c>
      <c r="V210" s="296">
        <v>2579</v>
      </c>
      <c r="W210" s="296">
        <v>2447</v>
      </c>
      <c r="X210" s="296">
        <v>1962</v>
      </c>
      <c r="Y210" s="296">
        <v>0</v>
      </c>
      <c r="Z210" s="296">
        <v>0</v>
      </c>
      <c r="AA210" s="296">
        <v>0</v>
      </c>
      <c r="AB210" s="296">
        <v>0</v>
      </c>
      <c r="AC210" s="296">
        <v>0</v>
      </c>
      <c r="AD210" s="296">
        <v>0</v>
      </c>
      <c r="AE210" s="296">
        <v>0</v>
      </c>
      <c r="AF210" s="296">
        <v>0</v>
      </c>
      <c r="AG210" s="296">
        <v>0</v>
      </c>
      <c r="AH210" s="296">
        <v>0</v>
      </c>
      <c r="AI210" s="296">
        <v>0</v>
      </c>
      <c r="AJ210" s="296">
        <v>0</v>
      </c>
      <c r="AK210" s="296">
        <v>0</v>
      </c>
      <c r="AL210" s="296">
        <v>0</v>
      </c>
      <c r="AM210" s="296">
        <v>0</v>
      </c>
      <c r="AN210" s="296">
        <v>0</v>
      </c>
      <c r="AO210" s="296">
        <v>0</v>
      </c>
      <c r="AP210" s="296">
        <v>0</v>
      </c>
      <c r="AQ210" s="296">
        <v>0</v>
      </c>
      <c r="AR210" s="296">
        <v>0</v>
      </c>
      <c r="AS210" s="296">
        <v>0</v>
      </c>
    </row>
    <row r="211" spans="4:45" ht="15" customHeight="1">
      <c r="D211" s="296" t="s">
        <v>2150</v>
      </c>
      <c r="E211" s="296" t="s">
        <v>2149</v>
      </c>
      <c r="F211" s="296" t="s">
        <v>1298</v>
      </c>
      <c r="G211" s="296">
        <v>2999</v>
      </c>
      <c r="H211" s="296">
        <v>4459</v>
      </c>
      <c r="I211" s="296">
        <v>4578</v>
      </c>
      <c r="J211" s="296">
        <v>4578</v>
      </c>
      <c r="K211" s="296">
        <v>4578</v>
      </c>
      <c r="L211" s="296">
        <v>4578</v>
      </c>
      <c r="M211" s="296">
        <v>4578</v>
      </c>
      <c r="N211" s="296">
        <v>4578</v>
      </c>
      <c r="O211" s="296">
        <v>4578</v>
      </c>
      <c r="P211" s="296">
        <v>4578</v>
      </c>
      <c r="Q211" s="296">
        <v>4578</v>
      </c>
      <c r="R211" s="296">
        <v>4578</v>
      </c>
      <c r="S211" s="296">
        <v>4578</v>
      </c>
      <c r="T211" s="296">
        <v>4578</v>
      </c>
      <c r="U211" s="296">
        <v>3784</v>
      </c>
      <c r="V211" s="296">
        <v>3784</v>
      </c>
      <c r="W211" s="296">
        <v>3784</v>
      </c>
      <c r="X211" s="296">
        <v>3134</v>
      </c>
      <c r="Y211" s="296">
        <v>2089</v>
      </c>
      <c r="Z211" s="296">
        <v>2089</v>
      </c>
      <c r="AA211" s="296">
        <v>2089</v>
      </c>
      <c r="AB211" s="296">
        <v>1579</v>
      </c>
      <c r="AC211" s="296">
        <v>1579</v>
      </c>
      <c r="AD211" s="296">
        <v>1579</v>
      </c>
      <c r="AE211" s="296">
        <v>1579</v>
      </c>
      <c r="AF211" s="296">
        <v>1579</v>
      </c>
      <c r="AG211" s="296">
        <v>1579</v>
      </c>
      <c r="AH211" s="296">
        <v>1579</v>
      </c>
      <c r="AI211" s="296">
        <v>1579</v>
      </c>
      <c r="AJ211" s="296">
        <v>1579</v>
      </c>
      <c r="AK211" s="296">
        <v>1579</v>
      </c>
      <c r="AL211" s="296">
        <v>1579</v>
      </c>
      <c r="AM211" s="296">
        <v>119</v>
      </c>
      <c r="AN211" s="296">
        <v>119</v>
      </c>
      <c r="AO211" s="296">
        <v>0</v>
      </c>
      <c r="AP211" s="296">
        <v>0</v>
      </c>
      <c r="AQ211" s="296">
        <v>0</v>
      </c>
      <c r="AR211" s="296">
        <v>0</v>
      </c>
      <c r="AS211" s="296">
        <v>0</v>
      </c>
    </row>
    <row r="212" spans="4:45" ht="15" customHeight="1">
      <c r="D212" s="296" t="s">
        <v>2150</v>
      </c>
      <c r="E212" s="296" t="s">
        <v>2149</v>
      </c>
      <c r="F212" s="296" t="s">
        <v>1273</v>
      </c>
      <c r="G212" s="296">
        <v>33.200000000000003</v>
      </c>
      <c r="H212" s="296">
        <v>33.200000000000003</v>
      </c>
      <c r="I212" s="296">
        <v>33.200000000000003</v>
      </c>
      <c r="J212" s="296">
        <v>33.200000000000003</v>
      </c>
      <c r="K212" s="296">
        <v>33.200000000000003</v>
      </c>
      <c r="L212" s="296">
        <v>33.200000000000003</v>
      </c>
      <c r="M212" s="296">
        <v>33.200000000000003</v>
      </c>
      <c r="N212" s="296">
        <v>33.200000000000003</v>
      </c>
      <c r="O212" s="296">
        <v>30.4</v>
      </c>
      <c r="P212" s="296">
        <v>29.6</v>
      </c>
      <c r="Q212" s="296">
        <v>29.6</v>
      </c>
      <c r="R212" s="296">
        <v>24.8</v>
      </c>
      <c r="S212" s="296">
        <v>24.8</v>
      </c>
      <c r="T212" s="296">
        <v>24.8</v>
      </c>
      <c r="U212" s="296">
        <v>24.8</v>
      </c>
      <c r="V212" s="296">
        <v>24.8</v>
      </c>
      <c r="W212" s="296">
        <v>24.8</v>
      </c>
      <c r="X212" s="296">
        <v>24.8</v>
      </c>
      <c r="Y212" s="296">
        <v>24.8</v>
      </c>
      <c r="Z212" s="296">
        <v>24.8</v>
      </c>
      <c r="AA212" s="296">
        <v>24.8</v>
      </c>
      <c r="AB212" s="296">
        <v>24.8</v>
      </c>
      <c r="AC212" s="296">
        <v>24.8</v>
      </c>
      <c r="AD212" s="296">
        <v>24.8</v>
      </c>
      <c r="AE212" s="296">
        <v>24.8</v>
      </c>
      <c r="AF212" s="296">
        <v>0</v>
      </c>
      <c r="AG212" s="296">
        <v>0</v>
      </c>
      <c r="AH212" s="296">
        <v>0</v>
      </c>
      <c r="AI212" s="296">
        <v>0</v>
      </c>
      <c r="AJ212" s="296">
        <v>0</v>
      </c>
      <c r="AK212" s="296">
        <v>0</v>
      </c>
      <c r="AL212" s="296">
        <v>0</v>
      </c>
      <c r="AM212" s="296">
        <v>0</v>
      </c>
      <c r="AN212" s="296">
        <v>0</v>
      </c>
      <c r="AO212" s="296">
        <v>0</v>
      </c>
      <c r="AP212" s="296">
        <v>0</v>
      </c>
      <c r="AQ212" s="296">
        <v>0</v>
      </c>
      <c r="AR212" s="296">
        <v>0</v>
      </c>
      <c r="AS212" s="296">
        <v>0</v>
      </c>
    </row>
    <row r="213" spans="4:45" ht="15" customHeight="1">
      <c r="D213" s="296" t="s">
        <v>2150</v>
      </c>
      <c r="E213" s="296" t="s">
        <v>2149</v>
      </c>
      <c r="F213" s="296" t="s">
        <v>1265</v>
      </c>
      <c r="G213" s="296">
        <v>27.5</v>
      </c>
      <c r="H213" s="296">
        <v>27.5</v>
      </c>
      <c r="I213" s="296">
        <v>27.5</v>
      </c>
      <c r="J213" s="296">
        <v>27.5</v>
      </c>
      <c r="K213" s="296">
        <v>27.5</v>
      </c>
      <c r="L213" s="296">
        <v>27.5</v>
      </c>
      <c r="M213" s="296">
        <v>27.5</v>
      </c>
      <c r="N213" s="296">
        <v>27.5</v>
      </c>
      <c r="O213" s="296">
        <v>27.5</v>
      </c>
      <c r="P213" s="296">
        <v>27.5</v>
      </c>
      <c r="Q213" s="296">
        <v>27.5</v>
      </c>
      <c r="R213" s="296">
        <v>27.5</v>
      </c>
      <c r="S213" s="296">
        <v>27.5</v>
      </c>
      <c r="T213" s="296">
        <v>27.5</v>
      </c>
      <c r="U213" s="296">
        <v>27.5</v>
      </c>
      <c r="V213" s="296">
        <v>27.5</v>
      </c>
      <c r="W213" s="296">
        <v>27.5</v>
      </c>
      <c r="X213" s="296">
        <v>0</v>
      </c>
      <c r="Y213" s="296">
        <v>0</v>
      </c>
      <c r="Z213" s="296">
        <v>0</v>
      </c>
      <c r="AA213" s="296">
        <v>0</v>
      </c>
      <c r="AB213" s="296">
        <v>0</v>
      </c>
      <c r="AC213" s="296">
        <v>0</v>
      </c>
      <c r="AD213" s="296">
        <v>0</v>
      </c>
      <c r="AE213" s="296">
        <v>0</v>
      </c>
      <c r="AF213" s="296">
        <v>0</v>
      </c>
      <c r="AG213" s="296">
        <v>0</v>
      </c>
      <c r="AH213" s="296">
        <v>0</v>
      </c>
      <c r="AI213" s="296">
        <v>0</v>
      </c>
      <c r="AJ213" s="296">
        <v>0</v>
      </c>
      <c r="AK213" s="296">
        <v>0</v>
      </c>
      <c r="AL213" s="296">
        <v>0</v>
      </c>
      <c r="AM213" s="296">
        <v>0</v>
      </c>
      <c r="AN213" s="296">
        <v>0</v>
      </c>
      <c r="AO213" s="296">
        <v>0</v>
      </c>
      <c r="AP213" s="296">
        <v>0</v>
      </c>
      <c r="AQ213" s="296">
        <v>0</v>
      </c>
      <c r="AR213" s="296">
        <v>0</v>
      </c>
      <c r="AS213" s="296">
        <v>0</v>
      </c>
    </row>
    <row r="214" spans="4:45" ht="15" customHeight="1">
      <c r="D214" s="296" t="s">
        <v>2150</v>
      </c>
      <c r="E214" s="296" t="s">
        <v>2149</v>
      </c>
      <c r="F214" s="296" t="s">
        <v>1260</v>
      </c>
      <c r="G214" s="296">
        <v>380.2</v>
      </c>
      <c r="H214" s="296">
        <v>394.7</v>
      </c>
      <c r="I214" s="296">
        <v>394.7</v>
      </c>
      <c r="J214" s="296">
        <v>394.7</v>
      </c>
      <c r="K214" s="296">
        <v>394.7</v>
      </c>
      <c r="L214" s="296">
        <v>394.7</v>
      </c>
      <c r="M214" s="296">
        <v>394.7</v>
      </c>
      <c r="N214" s="296">
        <v>375.2</v>
      </c>
      <c r="O214" s="296">
        <v>375.2</v>
      </c>
      <c r="P214" s="296">
        <v>375.2</v>
      </c>
      <c r="Q214" s="296">
        <v>375.2</v>
      </c>
      <c r="R214" s="296">
        <v>375.2</v>
      </c>
      <c r="S214" s="296">
        <v>365.9</v>
      </c>
      <c r="T214" s="296">
        <v>350.9</v>
      </c>
      <c r="U214" s="296">
        <v>350.9</v>
      </c>
      <c r="V214" s="296">
        <v>350.9</v>
      </c>
      <c r="W214" s="296">
        <v>350.9</v>
      </c>
      <c r="X214" s="296">
        <v>317.39999999999998</v>
      </c>
      <c r="Y214" s="296">
        <v>317.39999999999998</v>
      </c>
      <c r="Z214" s="296">
        <v>317.39999999999998</v>
      </c>
      <c r="AA214" s="296">
        <v>219.4</v>
      </c>
      <c r="AB214" s="296">
        <v>179.4</v>
      </c>
      <c r="AC214" s="296">
        <v>134.4</v>
      </c>
      <c r="AD214" s="296">
        <v>134.4</v>
      </c>
      <c r="AE214" s="296">
        <v>114.4</v>
      </c>
      <c r="AF214" s="296">
        <v>114.4</v>
      </c>
      <c r="AG214" s="296">
        <v>114.4</v>
      </c>
      <c r="AH214" s="296">
        <v>114.4</v>
      </c>
      <c r="AI214" s="296">
        <v>114.4</v>
      </c>
      <c r="AJ214" s="296">
        <v>39.1</v>
      </c>
      <c r="AK214" s="296">
        <v>39.1</v>
      </c>
      <c r="AL214" s="296">
        <v>39.1</v>
      </c>
      <c r="AM214" s="296">
        <v>24.6</v>
      </c>
      <c r="AN214" s="296">
        <v>0</v>
      </c>
      <c r="AO214" s="296">
        <v>0</v>
      </c>
      <c r="AP214" s="296">
        <v>0</v>
      </c>
      <c r="AQ214" s="296">
        <v>0</v>
      </c>
      <c r="AR214" s="296">
        <v>0</v>
      </c>
      <c r="AS214" s="296">
        <v>0</v>
      </c>
    </row>
    <row r="215" spans="4:45" ht="15" customHeight="1">
      <c r="D215" s="296" t="s">
        <v>2150</v>
      </c>
      <c r="E215" s="296" t="s">
        <v>2149</v>
      </c>
      <c r="F215" s="296" t="s">
        <v>1259</v>
      </c>
      <c r="G215" s="296">
        <v>4539</v>
      </c>
      <c r="H215" s="296">
        <v>4539</v>
      </c>
      <c r="I215" s="296">
        <v>4539</v>
      </c>
      <c r="J215" s="296">
        <v>4539</v>
      </c>
      <c r="K215" s="296">
        <v>4539</v>
      </c>
      <c r="L215" s="296">
        <v>4539</v>
      </c>
      <c r="M215" s="296">
        <v>4539</v>
      </c>
      <c r="N215" s="296">
        <v>4539</v>
      </c>
      <c r="O215" s="296">
        <v>4539</v>
      </c>
      <c r="P215" s="296">
        <v>4539</v>
      </c>
      <c r="Q215" s="296">
        <v>4539</v>
      </c>
      <c r="R215" s="296">
        <v>4539</v>
      </c>
      <c r="S215" s="296">
        <v>4539</v>
      </c>
      <c r="T215" s="296">
        <v>4539</v>
      </c>
      <c r="U215" s="296">
        <v>4539</v>
      </c>
      <c r="V215" s="296">
        <v>4539</v>
      </c>
      <c r="W215" s="296">
        <v>4015</v>
      </c>
      <c r="X215" s="296">
        <v>1771</v>
      </c>
      <c r="Y215" s="296">
        <v>0</v>
      </c>
      <c r="Z215" s="296">
        <v>0</v>
      </c>
      <c r="AA215" s="296">
        <v>0</v>
      </c>
      <c r="AB215" s="296">
        <v>0</v>
      </c>
      <c r="AC215" s="296">
        <v>0</v>
      </c>
      <c r="AD215" s="296">
        <v>0</v>
      </c>
      <c r="AE215" s="296">
        <v>0</v>
      </c>
      <c r="AF215" s="296">
        <v>0</v>
      </c>
      <c r="AG215" s="296">
        <v>0</v>
      </c>
      <c r="AH215" s="296">
        <v>0</v>
      </c>
      <c r="AI215" s="296">
        <v>0</v>
      </c>
      <c r="AJ215" s="296">
        <v>0</v>
      </c>
      <c r="AK215" s="296">
        <v>0</v>
      </c>
      <c r="AL215" s="296">
        <v>0</v>
      </c>
      <c r="AM215" s="296">
        <v>0</v>
      </c>
      <c r="AN215" s="296">
        <v>0</v>
      </c>
      <c r="AO215" s="296">
        <v>0</v>
      </c>
      <c r="AP215" s="296">
        <v>0</v>
      </c>
      <c r="AQ215" s="296">
        <v>0</v>
      </c>
      <c r="AR215" s="296">
        <v>0</v>
      </c>
      <c r="AS215" s="296">
        <v>0</v>
      </c>
    </row>
    <row r="216" spans="4:45" ht="15" customHeight="1">
      <c r="D216" s="296" t="s">
        <v>2150</v>
      </c>
      <c r="E216" s="296" t="s">
        <v>2149</v>
      </c>
      <c r="F216" s="296" t="s">
        <v>1258</v>
      </c>
      <c r="G216" s="296">
        <v>4342</v>
      </c>
      <c r="H216" s="296">
        <v>4342</v>
      </c>
      <c r="I216" s="296">
        <v>4342</v>
      </c>
      <c r="J216" s="296">
        <v>4342</v>
      </c>
      <c r="K216" s="296">
        <v>4342</v>
      </c>
      <c r="L216" s="296">
        <v>4342</v>
      </c>
      <c r="M216" s="296">
        <v>4342</v>
      </c>
      <c r="N216" s="296">
        <v>4342</v>
      </c>
      <c r="O216" s="296">
        <v>4342</v>
      </c>
      <c r="P216" s="296">
        <v>4342</v>
      </c>
      <c r="Q216" s="296">
        <v>4342</v>
      </c>
      <c r="R216" s="296">
        <v>4342</v>
      </c>
      <c r="S216" s="296">
        <v>4342</v>
      </c>
      <c r="T216" s="296">
        <v>4342</v>
      </c>
      <c r="U216" s="296">
        <v>3990</v>
      </c>
      <c r="V216" s="296">
        <v>3990</v>
      </c>
      <c r="W216" s="296">
        <v>3990</v>
      </c>
      <c r="X216" s="296">
        <v>3990</v>
      </c>
      <c r="Y216" s="296">
        <v>3064</v>
      </c>
      <c r="Z216" s="296">
        <v>3064</v>
      </c>
      <c r="AA216" s="296">
        <v>3064</v>
      </c>
      <c r="AB216" s="296">
        <v>3064</v>
      </c>
      <c r="AC216" s="296">
        <v>3064</v>
      </c>
      <c r="AD216" s="296">
        <v>3064</v>
      </c>
      <c r="AE216" s="296">
        <v>3064</v>
      </c>
      <c r="AF216" s="296">
        <v>3064</v>
      </c>
      <c r="AG216" s="296">
        <v>3064</v>
      </c>
      <c r="AH216" s="296">
        <v>3064</v>
      </c>
      <c r="AI216" s="296">
        <v>3064</v>
      </c>
      <c r="AJ216" s="296">
        <v>3064</v>
      </c>
      <c r="AK216" s="296">
        <v>3064</v>
      </c>
      <c r="AL216" s="296">
        <v>0</v>
      </c>
      <c r="AM216" s="296">
        <v>0</v>
      </c>
      <c r="AN216" s="296">
        <v>0</v>
      </c>
      <c r="AO216" s="296">
        <v>0</v>
      </c>
      <c r="AP216" s="296">
        <v>0</v>
      </c>
      <c r="AQ216" s="296">
        <v>0</v>
      </c>
      <c r="AR216" s="296">
        <v>0</v>
      </c>
      <c r="AS216" s="296">
        <v>0</v>
      </c>
    </row>
    <row r="217" spans="4:45" ht="15" customHeight="1">
      <c r="D217" s="296" t="s">
        <v>2150</v>
      </c>
      <c r="E217" s="296" t="s">
        <v>2149</v>
      </c>
      <c r="F217" s="296" t="s">
        <v>1255</v>
      </c>
      <c r="G217" s="296">
        <v>2653</v>
      </c>
      <c r="H217" s="296">
        <v>2653</v>
      </c>
      <c r="I217" s="296">
        <v>2653</v>
      </c>
      <c r="J217" s="296">
        <v>2653</v>
      </c>
      <c r="K217" s="296">
        <v>2653</v>
      </c>
      <c r="L217" s="296">
        <v>2049</v>
      </c>
      <c r="M217" s="296">
        <v>2049</v>
      </c>
      <c r="N217" s="296">
        <v>2049</v>
      </c>
      <c r="O217" s="296">
        <v>2049</v>
      </c>
      <c r="P217" s="296">
        <v>2049</v>
      </c>
      <c r="Q217" s="296">
        <v>2049</v>
      </c>
      <c r="R217" s="296">
        <v>2049</v>
      </c>
      <c r="S217" s="296">
        <v>2049</v>
      </c>
      <c r="T217" s="296">
        <v>2049</v>
      </c>
      <c r="U217" s="296">
        <v>2049</v>
      </c>
      <c r="V217" s="296">
        <v>2049</v>
      </c>
      <c r="W217" s="296">
        <v>1926</v>
      </c>
      <c r="X217" s="296">
        <v>1926</v>
      </c>
      <c r="Y217" s="296">
        <v>0</v>
      </c>
      <c r="Z217" s="296">
        <v>0</v>
      </c>
      <c r="AA217" s="296">
        <v>0</v>
      </c>
      <c r="AB217" s="296">
        <v>0</v>
      </c>
      <c r="AC217" s="296">
        <v>0</v>
      </c>
      <c r="AD217" s="296">
        <v>0</v>
      </c>
      <c r="AE217" s="296">
        <v>0</v>
      </c>
      <c r="AF217" s="296">
        <v>0</v>
      </c>
      <c r="AG217" s="296">
        <v>0</v>
      </c>
      <c r="AH217" s="296">
        <v>0</v>
      </c>
      <c r="AI217" s="296">
        <v>0</v>
      </c>
      <c r="AJ217" s="296">
        <v>0</v>
      </c>
      <c r="AK217" s="296">
        <v>0</v>
      </c>
      <c r="AL217" s="296">
        <v>0</v>
      </c>
      <c r="AM217" s="296">
        <v>0</v>
      </c>
      <c r="AN217" s="296">
        <v>0</v>
      </c>
      <c r="AO217" s="296">
        <v>0</v>
      </c>
      <c r="AP217" s="296">
        <v>0</v>
      </c>
      <c r="AQ217" s="296">
        <v>0</v>
      </c>
      <c r="AR217" s="296">
        <v>0</v>
      </c>
      <c r="AS217" s="296">
        <v>0</v>
      </c>
    </row>
    <row r="218" spans="4:45" ht="15" customHeight="1">
      <c r="D218" s="328" t="s">
        <v>2150</v>
      </c>
      <c r="E218" s="296" t="s">
        <v>2149</v>
      </c>
      <c r="F218" s="296" t="s">
        <v>1253</v>
      </c>
      <c r="G218" s="296">
        <v>1088</v>
      </c>
      <c r="H218" s="296">
        <v>1088</v>
      </c>
      <c r="I218" s="296">
        <v>1088</v>
      </c>
      <c r="J218" s="296">
        <v>1088</v>
      </c>
      <c r="K218" s="296">
        <v>1088</v>
      </c>
      <c r="L218" s="296">
        <v>1088</v>
      </c>
      <c r="M218" s="296">
        <v>1088</v>
      </c>
      <c r="N218" s="296">
        <v>1088</v>
      </c>
      <c r="O218" s="296">
        <v>1088</v>
      </c>
      <c r="P218" s="296">
        <v>1088</v>
      </c>
      <c r="Q218" s="296">
        <v>1088</v>
      </c>
      <c r="R218" s="296">
        <v>1088</v>
      </c>
      <c r="S218" s="296">
        <v>1088</v>
      </c>
      <c r="T218" s="296">
        <v>1088</v>
      </c>
      <c r="U218" s="296">
        <v>1088</v>
      </c>
      <c r="V218" s="296">
        <v>1088</v>
      </c>
      <c r="W218" s="296">
        <v>912</v>
      </c>
      <c r="X218" s="296">
        <v>628</v>
      </c>
      <c r="Y218" s="296">
        <v>0</v>
      </c>
      <c r="Z218" s="296">
        <v>0</v>
      </c>
      <c r="AA218" s="296">
        <v>0</v>
      </c>
      <c r="AB218" s="296">
        <v>0</v>
      </c>
      <c r="AC218" s="296">
        <v>0</v>
      </c>
      <c r="AD218" s="296">
        <v>0</v>
      </c>
      <c r="AE218" s="296">
        <v>0</v>
      </c>
      <c r="AF218" s="296">
        <v>0</v>
      </c>
      <c r="AG218" s="296">
        <v>0</v>
      </c>
      <c r="AH218" s="296">
        <v>0</v>
      </c>
      <c r="AI218" s="296">
        <v>0</v>
      </c>
      <c r="AJ218" s="296">
        <v>0</v>
      </c>
      <c r="AK218" s="296">
        <v>0</v>
      </c>
      <c r="AL218" s="296">
        <v>0</v>
      </c>
      <c r="AM218" s="296">
        <v>0</v>
      </c>
      <c r="AN218" s="296">
        <v>0</v>
      </c>
      <c r="AO218" s="296">
        <v>0</v>
      </c>
      <c r="AP218" s="296">
        <v>0</v>
      </c>
      <c r="AQ218" s="296">
        <v>0</v>
      </c>
      <c r="AR218" s="296">
        <v>0</v>
      </c>
      <c r="AS218" s="296">
        <v>0</v>
      </c>
    </row>
    <row r="219" spans="4:45" ht="15" customHeight="1">
      <c r="D219" s="328" t="s">
        <v>2150</v>
      </c>
      <c r="E219" s="296" t="s">
        <v>2149</v>
      </c>
      <c r="F219" s="296" t="s">
        <v>1222</v>
      </c>
      <c r="G219" s="296">
        <v>582.1</v>
      </c>
      <c r="H219" s="296">
        <v>582.1</v>
      </c>
      <c r="I219" s="296">
        <v>582.1</v>
      </c>
      <c r="J219" s="296">
        <v>582.1</v>
      </c>
      <c r="K219" s="296">
        <v>582.1</v>
      </c>
      <c r="L219" s="296">
        <v>570.1</v>
      </c>
      <c r="M219" s="296">
        <v>570.1</v>
      </c>
      <c r="N219" s="296">
        <v>570.1</v>
      </c>
      <c r="O219" s="296">
        <v>570.1</v>
      </c>
      <c r="P219" s="296">
        <v>555.4</v>
      </c>
      <c r="Q219" s="296">
        <v>528.4</v>
      </c>
      <c r="R219" s="296">
        <v>464.5</v>
      </c>
      <c r="S219" s="296">
        <v>438.5</v>
      </c>
      <c r="T219" s="296">
        <v>438.5</v>
      </c>
      <c r="U219" s="296">
        <v>384.8</v>
      </c>
      <c r="V219" s="296">
        <v>384.8</v>
      </c>
      <c r="W219" s="296">
        <v>384.8</v>
      </c>
      <c r="X219" s="296">
        <v>265.2</v>
      </c>
      <c r="Y219" s="296">
        <v>157.5</v>
      </c>
      <c r="Z219" s="296">
        <v>157.5</v>
      </c>
      <c r="AA219" s="296">
        <v>89.9</v>
      </c>
      <c r="AB219" s="296">
        <v>89.9</v>
      </c>
      <c r="AC219" s="296">
        <v>56.5</v>
      </c>
      <c r="AD219" s="296">
        <v>44</v>
      </c>
      <c r="AE219" s="296">
        <v>44</v>
      </c>
      <c r="AF219" s="296">
        <v>44</v>
      </c>
      <c r="AG219" s="296">
        <v>0</v>
      </c>
      <c r="AH219" s="296">
        <v>0</v>
      </c>
      <c r="AI219" s="296">
        <v>0</v>
      </c>
      <c r="AJ219" s="296">
        <v>0</v>
      </c>
      <c r="AK219" s="296">
        <v>0</v>
      </c>
      <c r="AL219" s="296">
        <v>0</v>
      </c>
      <c r="AM219" s="296">
        <v>0</v>
      </c>
      <c r="AN219" s="296">
        <v>0</v>
      </c>
      <c r="AO219" s="296">
        <v>0</v>
      </c>
      <c r="AP219" s="296">
        <v>0</v>
      </c>
      <c r="AQ219" s="296">
        <v>0</v>
      </c>
      <c r="AR219" s="296">
        <v>0</v>
      </c>
      <c r="AS219" s="296">
        <v>0</v>
      </c>
    </row>
    <row r="220" spans="4:45" ht="15" customHeight="1">
      <c r="D220" s="328" t="s">
        <v>2150</v>
      </c>
      <c r="E220" s="296" t="s">
        <v>2149</v>
      </c>
      <c r="F220" s="296" t="s">
        <v>1208</v>
      </c>
      <c r="G220" s="296">
        <v>172.8</v>
      </c>
      <c r="H220" s="296">
        <v>172.8</v>
      </c>
      <c r="I220" s="296">
        <v>172.8</v>
      </c>
      <c r="J220" s="296">
        <v>172.8</v>
      </c>
      <c r="K220" s="296">
        <v>172.8</v>
      </c>
      <c r="L220" s="296">
        <v>190.8</v>
      </c>
      <c r="M220" s="296">
        <v>190.8</v>
      </c>
      <c r="N220" s="296">
        <v>190.8</v>
      </c>
      <c r="O220" s="296">
        <v>190.8</v>
      </c>
      <c r="P220" s="296">
        <v>190.8</v>
      </c>
      <c r="Q220" s="296">
        <v>190.8</v>
      </c>
      <c r="R220" s="296">
        <v>190.8</v>
      </c>
      <c r="S220" s="296">
        <v>153.30000000000001</v>
      </c>
      <c r="T220" s="296">
        <v>153.30000000000001</v>
      </c>
      <c r="U220" s="296">
        <v>104.4</v>
      </c>
      <c r="V220" s="296">
        <v>90.6</v>
      </c>
      <c r="W220" s="296">
        <v>90.6</v>
      </c>
      <c r="X220" s="296">
        <v>90.6</v>
      </c>
      <c r="Y220" s="296">
        <v>90.6</v>
      </c>
      <c r="Z220" s="296">
        <v>68.099999999999994</v>
      </c>
      <c r="AA220" s="296">
        <v>68.099999999999994</v>
      </c>
      <c r="AB220" s="296">
        <v>68.099999999999994</v>
      </c>
      <c r="AC220" s="296">
        <v>68.099999999999994</v>
      </c>
      <c r="AD220" s="296">
        <v>18</v>
      </c>
      <c r="AE220" s="296">
        <v>18</v>
      </c>
      <c r="AF220" s="296">
        <v>18</v>
      </c>
      <c r="AG220" s="296">
        <v>18</v>
      </c>
      <c r="AH220" s="296">
        <v>18</v>
      </c>
      <c r="AI220" s="296">
        <v>18</v>
      </c>
      <c r="AJ220" s="296">
        <v>18</v>
      </c>
      <c r="AK220" s="296">
        <v>18</v>
      </c>
      <c r="AL220" s="296">
        <v>0</v>
      </c>
      <c r="AM220" s="296">
        <v>0</v>
      </c>
      <c r="AN220" s="296">
        <v>0</v>
      </c>
      <c r="AO220" s="296">
        <v>0</v>
      </c>
      <c r="AP220" s="296">
        <v>0</v>
      </c>
      <c r="AQ220" s="296">
        <v>0</v>
      </c>
      <c r="AR220" s="296">
        <v>0</v>
      </c>
      <c r="AS220" s="296">
        <v>0</v>
      </c>
    </row>
    <row r="221" spans="4:45" ht="15" customHeight="1">
      <c r="D221" s="328" t="s">
        <v>2150</v>
      </c>
      <c r="E221" s="296" t="s">
        <v>2149</v>
      </c>
      <c r="F221" s="296" t="s">
        <v>1199</v>
      </c>
      <c r="G221" s="296">
        <v>194.9</v>
      </c>
      <c r="H221" s="296">
        <v>194.9</v>
      </c>
      <c r="I221" s="296">
        <v>194.9</v>
      </c>
      <c r="J221" s="296">
        <v>194.9</v>
      </c>
      <c r="K221" s="296">
        <v>194.9</v>
      </c>
      <c r="L221" s="296">
        <v>194.9</v>
      </c>
      <c r="M221" s="296">
        <v>194.9</v>
      </c>
      <c r="N221" s="296">
        <v>194.9</v>
      </c>
      <c r="O221" s="296">
        <v>194.9</v>
      </c>
      <c r="P221" s="296">
        <v>172.8</v>
      </c>
      <c r="Q221" s="296">
        <v>172.8</v>
      </c>
      <c r="R221" s="296">
        <v>172.8</v>
      </c>
      <c r="S221" s="296">
        <v>172.8</v>
      </c>
      <c r="T221" s="296">
        <v>172.8</v>
      </c>
      <c r="U221" s="296">
        <v>47.2</v>
      </c>
      <c r="V221" s="296">
        <v>35</v>
      </c>
      <c r="W221" s="296">
        <v>0</v>
      </c>
      <c r="X221" s="296">
        <v>0</v>
      </c>
      <c r="Y221" s="296">
        <v>0</v>
      </c>
      <c r="Z221" s="296">
        <v>0</v>
      </c>
      <c r="AA221" s="296">
        <v>0</v>
      </c>
      <c r="AB221" s="296">
        <v>0</v>
      </c>
      <c r="AC221" s="296">
        <v>0</v>
      </c>
      <c r="AD221" s="296">
        <v>0</v>
      </c>
      <c r="AE221" s="296">
        <v>0</v>
      </c>
      <c r="AF221" s="296">
        <v>0</v>
      </c>
      <c r="AG221" s="296">
        <v>0</v>
      </c>
      <c r="AH221" s="296">
        <v>0</v>
      </c>
      <c r="AI221" s="296">
        <v>0</v>
      </c>
      <c r="AJ221" s="296">
        <v>0</v>
      </c>
      <c r="AK221" s="296">
        <v>0</v>
      </c>
      <c r="AL221" s="296">
        <v>0</v>
      </c>
      <c r="AM221" s="296">
        <v>0</v>
      </c>
      <c r="AN221" s="296">
        <v>0</v>
      </c>
      <c r="AO221" s="296">
        <v>0</v>
      </c>
      <c r="AP221" s="296">
        <v>0</v>
      </c>
      <c r="AQ221" s="296">
        <v>0</v>
      </c>
      <c r="AR221" s="296">
        <v>0</v>
      </c>
      <c r="AS221" s="296">
        <v>0</v>
      </c>
    </row>
    <row r="222" spans="4:45" ht="15" customHeight="1">
      <c r="D222" s="328" t="s">
        <v>2150</v>
      </c>
      <c r="E222" s="296" t="s">
        <v>2149</v>
      </c>
      <c r="F222" s="296" t="s">
        <v>1197</v>
      </c>
      <c r="G222" s="296">
        <v>738.5</v>
      </c>
      <c r="H222" s="296">
        <v>863.4</v>
      </c>
      <c r="I222" s="296">
        <v>907.4</v>
      </c>
      <c r="J222" s="296">
        <v>917.8</v>
      </c>
      <c r="K222" s="296">
        <v>978.4</v>
      </c>
      <c r="L222" s="296">
        <v>1017.5</v>
      </c>
      <c r="M222" s="296">
        <v>967.5</v>
      </c>
      <c r="N222" s="296">
        <v>967.5</v>
      </c>
      <c r="O222" s="296">
        <v>909.4</v>
      </c>
      <c r="P222" s="296">
        <v>883.2</v>
      </c>
      <c r="Q222" s="296">
        <v>883.2</v>
      </c>
      <c r="R222" s="296">
        <v>864.3</v>
      </c>
      <c r="S222" s="296">
        <v>864.3</v>
      </c>
      <c r="T222" s="296">
        <v>842.3</v>
      </c>
      <c r="U222" s="296">
        <v>772.7</v>
      </c>
      <c r="V222" s="296">
        <v>706.7</v>
      </c>
      <c r="W222" s="296">
        <v>617.29999999999995</v>
      </c>
      <c r="X222" s="296">
        <v>543.20000000000005</v>
      </c>
      <c r="Y222" s="296">
        <v>471.7</v>
      </c>
      <c r="Z222" s="296">
        <v>445.7</v>
      </c>
      <c r="AA222" s="296">
        <v>432.9</v>
      </c>
      <c r="AB222" s="296">
        <v>392.9</v>
      </c>
      <c r="AC222" s="296">
        <v>392.9</v>
      </c>
      <c r="AD222" s="296">
        <v>334.8</v>
      </c>
      <c r="AE222" s="296">
        <v>308.10000000000002</v>
      </c>
      <c r="AF222" s="296">
        <v>308.10000000000002</v>
      </c>
      <c r="AG222" s="296">
        <v>308.10000000000002</v>
      </c>
      <c r="AH222" s="296">
        <v>308.10000000000002</v>
      </c>
      <c r="AI222" s="296">
        <v>308.10000000000002</v>
      </c>
      <c r="AJ222" s="296">
        <v>308.10000000000002</v>
      </c>
      <c r="AK222" s="296">
        <v>308.10000000000002</v>
      </c>
      <c r="AL222" s="296">
        <v>279</v>
      </c>
      <c r="AM222" s="296">
        <v>154.1</v>
      </c>
      <c r="AN222" s="296">
        <v>110.1</v>
      </c>
      <c r="AO222" s="296">
        <v>99.7</v>
      </c>
      <c r="AP222" s="296">
        <v>39.1</v>
      </c>
      <c r="AQ222" s="296">
        <v>0</v>
      </c>
      <c r="AR222" s="296">
        <v>0</v>
      </c>
      <c r="AS222" s="296">
        <v>0</v>
      </c>
    </row>
    <row r="223" spans="4:45" ht="15" customHeight="1">
      <c r="D223" s="328" t="s">
        <v>2150</v>
      </c>
      <c r="E223" s="296" t="s">
        <v>2149</v>
      </c>
      <c r="F223" s="296" t="s">
        <v>1193</v>
      </c>
      <c r="G223" s="296">
        <v>2126</v>
      </c>
      <c r="H223" s="296">
        <v>2126</v>
      </c>
      <c r="I223" s="296">
        <v>2126</v>
      </c>
      <c r="J223" s="296">
        <v>2126</v>
      </c>
      <c r="K223" s="296">
        <v>2126</v>
      </c>
      <c r="L223" s="296">
        <v>2126</v>
      </c>
      <c r="M223" s="296">
        <v>2126</v>
      </c>
      <c r="N223" s="296">
        <v>2126</v>
      </c>
      <c r="O223" s="296">
        <v>2126</v>
      </c>
      <c r="P223" s="296">
        <v>2126</v>
      </c>
      <c r="Q223" s="296">
        <v>2126</v>
      </c>
      <c r="R223" s="296">
        <v>2126</v>
      </c>
      <c r="S223" s="296">
        <v>2126</v>
      </c>
      <c r="T223" s="296">
        <v>2126</v>
      </c>
      <c r="U223" s="296">
        <v>2126</v>
      </c>
      <c r="V223" s="296">
        <v>2126</v>
      </c>
      <c r="W223" s="296">
        <v>2126</v>
      </c>
      <c r="X223" s="296">
        <v>0</v>
      </c>
      <c r="Y223" s="296">
        <v>0</v>
      </c>
      <c r="Z223" s="296">
        <v>0</v>
      </c>
      <c r="AA223" s="296">
        <v>0</v>
      </c>
      <c r="AB223" s="296">
        <v>0</v>
      </c>
      <c r="AC223" s="296">
        <v>0</v>
      </c>
      <c r="AD223" s="296">
        <v>0</v>
      </c>
      <c r="AE223" s="296">
        <v>0</v>
      </c>
      <c r="AF223" s="296">
        <v>0</v>
      </c>
      <c r="AG223" s="296">
        <v>0</v>
      </c>
      <c r="AH223" s="296">
        <v>0</v>
      </c>
      <c r="AI223" s="296">
        <v>0</v>
      </c>
      <c r="AJ223" s="296">
        <v>0</v>
      </c>
      <c r="AK223" s="296">
        <v>0</v>
      </c>
      <c r="AL223" s="296">
        <v>0</v>
      </c>
      <c r="AM223" s="296">
        <v>0</v>
      </c>
      <c r="AN223" s="296">
        <v>0</v>
      </c>
      <c r="AO223" s="296">
        <v>0</v>
      </c>
      <c r="AP223" s="296">
        <v>0</v>
      </c>
      <c r="AQ223" s="296">
        <v>0</v>
      </c>
      <c r="AR223" s="296">
        <v>0</v>
      </c>
      <c r="AS223" s="296">
        <v>0</v>
      </c>
    </row>
    <row r="224" spans="4:45" ht="15" customHeight="1">
      <c r="D224" s="328" t="s">
        <v>2150</v>
      </c>
      <c r="E224" s="296" t="s">
        <v>2149</v>
      </c>
      <c r="F224" s="296" t="s">
        <v>1190</v>
      </c>
      <c r="G224" s="296">
        <v>14</v>
      </c>
      <c r="H224" s="296">
        <v>14</v>
      </c>
      <c r="I224" s="296">
        <v>14</v>
      </c>
      <c r="J224" s="296">
        <v>14</v>
      </c>
      <c r="K224" s="296">
        <v>14</v>
      </c>
      <c r="L224" s="296">
        <v>14</v>
      </c>
      <c r="M224" s="296">
        <v>14</v>
      </c>
      <c r="N224" s="296">
        <v>14</v>
      </c>
      <c r="O224" s="296">
        <v>14</v>
      </c>
      <c r="P224" s="296">
        <v>14</v>
      </c>
      <c r="Q224" s="296">
        <v>14</v>
      </c>
      <c r="R224" s="296">
        <v>14</v>
      </c>
      <c r="S224" s="296">
        <v>14</v>
      </c>
      <c r="T224" s="296">
        <v>14</v>
      </c>
      <c r="U224" s="296">
        <v>14</v>
      </c>
      <c r="V224" s="296">
        <v>14</v>
      </c>
      <c r="W224" s="296">
        <v>14</v>
      </c>
      <c r="X224" s="296">
        <v>14</v>
      </c>
      <c r="Y224" s="296">
        <v>14</v>
      </c>
      <c r="Z224" s="296">
        <v>14</v>
      </c>
      <c r="AA224" s="296">
        <v>14</v>
      </c>
      <c r="AB224" s="296">
        <v>14</v>
      </c>
      <c r="AC224" s="296">
        <v>14</v>
      </c>
      <c r="AD224" s="296">
        <v>14</v>
      </c>
      <c r="AE224" s="296">
        <v>14</v>
      </c>
      <c r="AF224" s="296">
        <v>14</v>
      </c>
      <c r="AG224" s="296">
        <v>14</v>
      </c>
      <c r="AH224" s="296">
        <v>14</v>
      </c>
      <c r="AI224" s="296">
        <v>14</v>
      </c>
      <c r="AJ224" s="296">
        <v>14</v>
      </c>
      <c r="AK224" s="296">
        <v>0</v>
      </c>
      <c r="AL224" s="296">
        <v>0</v>
      </c>
      <c r="AM224" s="296">
        <v>0</v>
      </c>
      <c r="AN224" s="296">
        <v>0</v>
      </c>
      <c r="AO224" s="296">
        <v>0</v>
      </c>
      <c r="AP224" s="296">
        <v>0</v>
      </c>
      <c r="AQ224" s="296">
        <v>0</v>
      </c>
      <c r="AR224" s="296">
        <v>0</v>
      </c>
      <c r="AS224" s="296">
        <v>0</v>
      </c>
    </row>
    <row r="225" spans="2:46" ht="15" customHeight="1">
      <c r="D225" s="328" t="s">
        <v>2150</v>
      </c>
      <c r="E225" s="296" t="s">
        <v>2149</v>
      </c>
      <c r="F225" s="296" t="s">
        <v>1185</v>
      </c>
      <c r="G225" s="296">
        <v>740</v>
      </c>
      <c r="H225" s="296">
        <v>740</v>
      </c>
      <c r="I225" s="296">
        <v>740</v>
      </c>
      <c r="J225" s="296">
        <v>740</v>
      </c>
      <c r="K225" s="296">
        <v>740</v>
      </c>
      <c r="L225" s="296">
        <v>740</v>
      </c>
      <c r="M225" s="296">
        <v>740</v>
      </c>
      <c r="N225" s="296">
        <v>740</v>
      </c>
      <c r="O225" s="296">
        <v>740</v>
      </c>
      <c r="P225" s="296">
        <v>740</v>
      </c>
      <c r="Q225" s="296">
        <v>740</v>
      </c>
      <c r="R225" s="296">
        <v>740</v>
      </c>
      <c r="S225" s="296">
        <v>740</v>
      </c>
      <c r="T225" s="296">
        <v>740</v>
      </c>
      <c r="U225" s="296">
        <v>740</v>
      </c>
      <c r="V225" s="296">
        <v>740</v>
      </c>
      <c r="W225" s="296">
        <v>740</v>
      </c>
      <c r="X225" s="296">
        <v>0</v>
      </c>
      <c r="Y225" s="296">
        <v>0</v>
      </c>
      <c r="Z225" s="296">
        <v>0</v>
      </c>
      <c r="AA225" s="296">
        <v>0</v>
      </c>
      <c r="AB225" s="296">
        <v>0</v>
      </c>
      <c r="AC225" s="296">
        <v>0</v>
      </c>
      <c r="AD225" s="296">
        <v>0</v>
      </c>
      <c r="AE225" s="296">
        <v>0</v>
      </c>
      <c r="AF225" s="296">
        <v>0</v>
      </c>
      <c r="AG225" s="296">
        <v>0</v>
      </c>
      <c r="AH225" s="296">
        <v>0</v>
      </c>
      <c r="AI225" s="296">
        <v>0</v>
      </c>
      <c r="AJ225" s="296">
        <v>0</v>
      </c>
      <c r="AK225" s="296">
        <v>0</v>
      </c>
      <c r="AL225" s="296">
        <v>0</v>
      </c>
      <c r="AM225" s="296">
        <v>0</v>
      </c>
      <c r="AN225" s="296">
        <v>0</v>
      </c>
      <c r="AO225" s="296">
        <v>0</v>
      </c>
      <c r="AP225" s="296">
        <v>0</v>
      </c>
      <c r="AQ225" s="296">
        <v>0</v>
      </c>
      <c r="AR225" s="296">
        <v>0</v>
      </c>
      <c r="AS225" s="296">
        <v>0</v>
      </c>
    </row>
    <row r="226" spans="2:46" ht="15" customHeight="1">
      <c r="D226" s="328" t="s">
        <v>2150</v>
      </c>
      <c r="E226" s="296" t="s">
        <v>2149</v>
      </c>
      <c r="F226" s="296" t="s">
        <v>1183</v>
      </c>
      <c r="G226" s="296">
        <v>0</v>
      </c>
      <c r="H226" s="296">
        <v>0</v>
      </c>
      <c r="I226" s="296">
        <v>0</v>
      </c>
      <c r="J226" s="296">
        <v>0</v>
      </c>
      <c r="K226" s="296">
        <v>459.9</v>
      </c>
      <c r="L226" s="296">
        <v>459.9</v>
      </c>
      <c r="M226" s="296">
        <v>459.9</v>
      </c>
      <c r="N226" s="296">
        <v>459.9</v>
      </c>
      <c r="O226" s="296">
        <v>459.9</v>
      </c>
      <c r="P226" s="296">
        <v>459.9</v>
      </c>
      <c r="Q226" s="296">
        <v>459.9</v>
      </c>
      <c r="R226" s="296">
        <v>459.9</v>
      </c>
      <c r="S226" s="296">
        <v>459.9</v>
      </c>
      <c r="T226" s="296">
        <v>459.9</v>
      </c>
      <c r="U226" s="296">
        <v>459.9</v>
      </c>
      <c r="V226" s="296">
        <v>459.9</v>
      </c>
      <c r="W226" s="296">
        <v>459.9</v>
      </c>
      <c r="X226" s="296">
        <v>459.9</v>
      </c>
      <c r="Y226" s="296">
        <v>459.9</v>
      </c>
      <c r="Z226" s="296">
        <v>459.9</v>
      </c>
      <c r="AA226" s="296">
        <v>459.9</v>
      </c>
      <c r="AB226" s="296">
        <v>459.9</v>
      </c>
      <c r="AC226" s="296">
        <v>459.9</v>
      </c>
      <c r="AD226" s="296">
        <v>459.9</v>
      </c>
      <c r="AE226" s="296">
        <v>459.9</v>
      </c>
      <c r="AF226" s="296">
        <v>459.9</v>
      </c>
      <c r="AG226" s="296">
        <v>459.9</v>
      </c>
      <c r="AH226" s="296">
        <v>459.9</v>
      </c>
      <c r="AI226" s="296">
        <v>459.9</v>
      </c>
      <c r="AJ226" s="296">
        <v>459.9</v>
      </c>
      <c r="AK226" s="296">
        <v>459.9</v>
      </c>
      <c r="AL226" s="296">
        <v>459.9</v>
      </c>
      <c r="AM226" s="296">
        <v>459.9</v>
      </c>
      <c r="AN226" s="296">
        <v>459.9</v>
      </c>
      <c r="AO226" s="296">
        <v>459.9</v>
      </c>
      <c r="AP226" s="296">
        <v>0</v>
      </c>
      <c r="AQ226" s="296">
        <v>0</v>
      </c>
      <c r="AR226" s="296">
        <v>0</v>
      </c>
      <c r="AS226" s="296">
        <v>0</v>
      </c>
    </row>
    <row r="227" spans="2:46" ht="15" customHeight="1">
      <c r="D227" s="328" t="s">
        <v>2150</v>
      </c>
      <c r="E227" s="296" t="s">
        <v>2149</v>
      </c>
      <c r="F227" s="296" t="s">
        <v>1177</v>
      </c>
      <c r="G227" s="296">
        <v>2696</v>
      </c>
      <c r="H227" s="296">
        <v>2696</v>
      </c>
      <c r="I227" s="296">
        <v>2696</v>
      </c>
      <c r="J227" s="296">
        <v>2696</v>
      </c>
      <c r="K227" s="296">
        <v>2696</v>
      </c>
      <c r="L227" s="296">
        <v>2696</v>
      </c>
      <c r="M227" s="296">
        <v>2696</v>
      </c>
      <c r="N227" s="296">
        <v>2696</v>
      </c>
      <c r="O227" s="296">
        <v>2696</v>
      </c>
      <c r="P227" s="296">
        <v>2696</v>
      </c>
      <c r="Q227" s="296">
        <v>1336</v>
      </c>
      <c r="R227" s="296">
        <v>0</v>
      </c>
      <c r="S227" s="296">
        <v>0</v>
      </c>
      <c r="T227" s="296">
        <v>0</v>
      </c>
      <c r="U227" s="296">
        <v>0</v>
      </c>
      <c r="V227" s="296">
        <v>0</v>
      </c>
      <c r="W227" s="296">
        <v>0</v>
      </c>
      <c r="X227" s="296">
        <v>0</v>
      </c>
      <c r="Y227" s="296">
        <v>0</v>
      </c>
      <c r="Z227" s="296">
        <v>0</v>
      </c>
      <c r="AA227" s="296">
        <v>0</v>
      </c>
      <c r="AB227" s="296">
        <v>0</v>
      </c>
      <c r="AC227" s="296">
        <v>0</v>
      </c>
      <c r="AD227" s="296">
        <v>0</v>
      </c>
      <c r="AE227" s="296">
        <v>0</v>
      </c>
      <c r="AF227" s="296">
        <v>0</v>
      </c>
      <c r="AG227" s="296">
        <v>0</v>
      </c>
      <c r="AH227" s="296">
        <v>0</v>
      </c>
      <c r="AI227" s="296">
        <v>0</v>
      </c>
      <c r="AJ227" s="296">
        <v>0</v>
      </c>
      <c r="AK227" s="296">
        <v>0</v>
      </c>
      <c r="AL227" s="296">
        <v>0</v>
      </c>
      <c r="AM227" s="296">
        <v>0</v>
      </c>
      <c r="AN227" s="296">
        <v>0</v>
      </c>
      <c r="AO227" s="296">
        <v>0</v>
      </c>
      <c r="AP227" s="296">
        <v>0</v>
      </c>
      <c r="AQ227" s="296">
        <v>0</v>
      </c>
      <c r="AR227" s="296">
        <v>0</v>
      </c>
      <c r="AS227" s="296">
        <v>0</v>
      </c>
    </row>
    <row r="228" spans="2:46" ht="15" customHeight="1">
      <c r="D228" s="328" t="s">
        <v>2150</v>
      </c>
      <c r="E228" s="296" t="s">
        <v>2149</v>
      </c>
      <c r="F228" s="296" t="s">
        <v>1008</v>
      </c>
      <c r="G228" s="296">
        <v>11045.9</v>
      </c>
      <c r="H228" s="296">
        <v>11859.55</v>
      </c>
      <c r="I228" s="296">
        <v>13066.78</v>
      </c>
      <c r="J228" s="296">
        <v>14086.14</v>
      </c>
      <c r="K228" s="296">
        <v>15706.83</v>
      </c>
      <c r="L228" s="296">
        <v>18069.34</v>
      </c>
      <c r="M228" s="296">
        <v>18056.45</v>
      </c>
      <c r="N228" s="296">
        <v>18020.509999999998</v>
      </c>
      <c r="O228" s="296">
        <v>17964.16</v>
      </c>
      <c r="P228" s="296">
        <v>17824.68</v>
      </c>
      <c r="Q228" s="296">
        <v>17688.150000000001</v>
      </c>
      <c r="R228" s="296">
        <v>17539.68</v>
      </c>
      <c r="S228" s="296">
        <v>17287.13</v>
      </c>
      <c r="T228" s="296">
        <v>16955.8</v>
      </c>
      <c r="U228" s="296">
        <v>16122.6</v>
      </c>
      <c r="V228" s="296">
        <v>15058.13</v>
      </c>
      <c r="W228" s="296">
        <v>13720.02</v>
      </c>
      <c r="X228" s="296">
        <v>12681.15</v>
      </c>
      <c r="Y228" s="296">
        <v>11779.51</v>
      </c>
      <c r="Z228" s="296">
        <v>11118.29</v>
      </c>
      <c r="AA228" s="296">
        <v>10491.98</v>
      </c>
      <c r="AB228" s="296">
        <v>9907.2800000000007</v>
      </c>
      <c r="AC228" s="296">
        <v>9701.91</v>
      </c>
      <c r="AD228" s="296">
        <v>8815.48</v>
      </c>
      <c r="AE228" s="296">
        <v>8366.59</v>
      </c>
      <c r="AF228" s="296">
        <v>7687.74</v>
      </c>
      <c r="AG228" s="296">
        <v>7035.43</v>
      </c>
      <c r="AH228" s="296">
        <v>6221.44</v>
      </c>
      <c r="AI228" s="296">
        <v>5013.8900000000003</v>
      </c>
      <c r="AJ228" s="296">
        <v>3994.13</v>
      </c>
      <c r="AK228" s="296">
        <v>2367.88</v>
      </c>
      <c r="AL228" s="296">
        <v>0</v>
      </c>
      <c r="AM228" s="296">
        <v>0</v>
      </c>
      <c r="AN228" s="296">
        <v>0</v>
      </c>
      <c r="AO228" s="296">
        <v>0</v>
      </c>
      <c r="AP228" s="296">
        <v>0</v>
      </c>
      <c r="AQ228" s="296">
        <v>0</v>
      </c>
      <c r="AR228" s="296">
        <v>0</v>
      </c>
      <c r="AS228" s="296">
        <v>0</v>
      </c>
    </row>
    <row r="229" spans="2:46" ht="15" customHeight="1">
      <c r="D229" s="328" t="s">
        <v>2169</v>
      </c>
      <c r="E229" s="296" t="s">
        <v>2149</v>
      </c>
      <c r="F229" s="296" t="s">
        <v>1037</v>
      </c>
      <c r="G229" s="296">
        <v>0</v>
      </c>
      <c r="H229" s="296">
        <v>0</v>
      </c>
      <c r="I229" s="296">
        <v>0</v>
      </c>
      <c r="J229" s="296">
        <v>0</v>
      </c>
      <c r="K229" s="296">
        <v>111</v>
      </c>
      <c r="L229" s="296">
        <v>1011</v>
      </c>
      <c r="M229" s="296">
        <v>1011</v>
      </c>
      <c r="N229" s="296">
        <v>2811</v>
      </c>
      <c r="O229" s="296">
        <v>3711</v>
      </c>
      <c r="P229" s="296">
        <v>4611</v>
      </c>
      <c r="Q229" s="296">
        <v>5511</v>
      </c>
      <c r="R229" s="296">
        <v>5511</v>
      </c>
      <c r="S229" s="296">
        <v>5511</v>
      </c>
      <c r="T229" s="296">
        <v>5511</v>
      </c>
      <c r="U229" s="296">
        <v>5511</v>
      </c>
      <c r="V229" s="296">
        <v>5511</v>
      </c>
      <c r="W229" s="296">
        <v>5511</v>
      </c>
      <c r="X229" s="296">
        <v>5511</v>
      </c>
      <c r="Y229" s="296">
        <v>5511</v>
      </c>
      <c r="Z229" s="296">
        <v>5511</v>
      </c>
      <c r="AA229" s="296">
        <v>5511</v>
      </c>
      <c r="AB229" s="296">
        <v>5511</v>
      </c>
      <c r="AC229" s="296">
        <v>5511</v>
      </c>
      <c r="AD229" s="296">
        <v>5511</v>
      </c>
      <c r="AE229" s="296">
        <v>5511</v>
      </c>
      <c r="AF229" s="296">
        <v>5511</v>
      </c>
      <c r="AG229" s="296">
        <v>5511</v>
      </c>
      <c r="AH229" s="296">
        <v>5511</v>
      </c>
      <c r="AI229" s="296">
        <v>5511</v>
      </c>
      <c r="AJ229" s="296">
        <v>5511</v>
      </c>
      <c r="AK229" s="296">
        <v>5400</v>
      </c>
      <c r="AL229" s="296">
        <v>4500</v>
      </c>
      <c r="AM229" s="296">
        <v>4500</v>
      </c>
      <c r="AN229" s="296">
        <v>2700</v>
      </c>
      <c r="AO229" s="296">
        <v>1800</v>
      </c>
      <c r="AP229" s="296">
        <v>900</v>
      </c>
      <c r="AQ229" s="296">
        <v>0</v>
      </c>
      <c r="AR229" s="296">
        <v>0</v>
      </c>
      <c r="AS229" s="296">
        <v>0</v>
      </c>
    </row>
    <row r="230" spans="2:46" ht="15" customHeight="1">
      <c r="B230" s="296" t="s">
        <v>2154</v>
      </c>
      <c r="C230"/>
      <c r="D230"/>
      <c r="E230"/>
      <c r="F230"/>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row>
    <row r="231" spans="2:46" ht="15" customHeight="1">
      <c r="D231" s="296"/>
    </row>
    <row r="232" spans="2:46" ht="15" customHeight="1">
      <c r="D232" s="296"/>
    </row>
    <row r="233" spans="2:46" ht="15" customHeight="1">
      <c r="D233" s="296"/>
    </row>
    <row r="234" spans="2:46" ht="15" customHeight="1">
      <c r="D234" s="296"/>
    </row>
    <row r="235" spans="2:46" ht="15" customHeight="1">
      <c r="D235" s="296"/>
    </row>
    <row r="236" spans="2:46" ht="15" customHeight="1">
      <c r="D236" s="296"/>
    </row>
    <row r="237" spans="2:46" ht="15" customHeight="1">
      <c r="D237" s="296"/>
    </row>
    <row r="238" spans="2:46" ht="15" customHeight="1">
      <c r="D238" s="296"/>
    </row>
    <row r="239" spans="2:46" ht="15" customHeight="1">
      <c r="D239" s="296"/>
    </row>
    <row r="240" spans="2:46" ht="15" customHeight="1">
      <c r="D240" s="296"/>
    </row>
    <row r="241" spans="4:4" ht="15" customHeight="1">
      <c r="D241" s="296"/>
    </row>
    <row r="242" spans="4:4" ht="15" customHeight="1">
      <c r="D242" s="296"/>
    </row>
    <row r="243" spans="4:4" ht="15" customHeight="1">
      <c r="D243" s="296"/>
    </row>
    <row r="244" spans="4:4" ht="15" customHeight="1">
      <c r="D244" s="296"/>
    </row>
    <row r="245" spans="4:4" ht="15" customHeight="1">
      <c r="D245" s="296"/>
    </row>
    <row r="246" spans="4:4" ht="15" customHeight="1">
      <c r="D246" s="296"/>
    </row>
    <row r="247" spans="4:4" ht="15" customHeight="1">
      <c r="D247" s="296"/>
    </row>
    <row r="248" spans="4:4" ht="15" customHeight="1">
      <c r="D248" s="296"/>
    </row>
    <row r="249" spans="4:4" ht="15" customHeight="1">
      <c r="D249" s="296"/>
    </row>
    <row r="250" spans="4:4" ht="15" customHeight="1">
      <c r="D250" s="296"/>
    </row>
    <row r="251" spans="4:4" ht="15" customHeight="1">
      <c r="D251" s="296"/>
    </row>
    <row r="252" spans="4:4" ht="15" customHeight="1">
      <c r="D252" s="296"/>
    </row>
    <row r="253" spans="4:4" ht="15" customHeight="1">
      <c r="D253" s="296"/>
    </row>
    <row r="254" spans="4:4" ht="15" customHeight="1">
      <c r="D254" s="296"/>
    </row>
    <row r="255" spans="4:4" ht="15" customHeight="1">
      <c r="D255" s="296"/>
    </row>
    <row r="256" spans="4:4" ht="15" customHeight="1">
      <c r="D256" s="296"/>
    </row>
    <row r="257" spans="2:4" ht="15" customHeight="1">
      <c r="D257" s="296"/>
    </row>
    <row r="258" spans="2:4" ht="15" customHeight="1">
      <c r="D258" s="296"/>
    </row>
    <row r="259" spans="2:4" ht="15" customHeight="1">
      <c r="D259" s="296"/>
    </row>
    <row r="260" spans="2:4" ht="15" customHeight="1">
      <c r="D260" s="296"/>
    </row>
    <row r="261" spans="2:4" ht="15" customHeight="1">
      <c r="D261" s="296"/>
    </row>
    <row r="262" spans="2:4" ht="15" customHeight="1">
      <c r="D262" s="296"/>
    </row>
    <row r="263" spans="2:4" ht="15" customHeight="1">
      <c r="D263" s="296"/>
    </row>
    <row r="264" spans="2:4" ht="15" customHeight="1">
      <c r="D264" s="296"/>
    </row>
    <row r="265" spans="2:4" ht="15" customHeight="1">
      <c r="D265" s="296"/>
    </row>
    <row r="266" spans="2:4" ht="15" customHeight="1">
      <c r="D266" s="296"/>
    </row>
    <row r="267" spans="2:4" ht="15" customHeight="1">
      <c r="D267" s="296"/>
    </row>
    <row r="268" spans="2:4" ht="15" customHeight="1">
      <c r="D268" s="296"/>
    </row>
    <row r="269" spans="2:4" ht="15" customHeight="1">
      <c r="D269" s="296"/>
    </row>
    <row r="270" spans="2:4" ht="15" customHeight="1">
      <c r="D270" s="296"/>
    </row>
    <row r="271" spans="2:4" ht="15" customHeight="1">
      <c r="B271" s="296" t="s">
        <v>2154</v>
      </c>
      <c r="D271" s="296"/>
    </row>
    <row r="272" spans="2:4" ht="15" customHeight="1">
      <c r="D272" s="296"/>
    </row>
    <row r="273" spans="4:4" ht="15" customHeight="1">
      <c r="D273" s="296"/>
    </row>
    <row r="274" spans="4:4" ht="15" customHeight="1">
      <c r="D274" s="296"/>
    </row>
    <row r="275" spans="4:4" ht="15" customHeight="1">
      <c r="D275" s="296"/>
    </row>
    <row r="276" spans="4:4" ht="15" customHeight="1">
      <c r="D276" s="296"/>
    </row>
    <row r="277" spans="4:4" ht="15" customHeight="1">
      <c r="D277" s="296"/>
    </row>
    <row r="278" spans="4:4" ht="15" customHeight="1">
      <c r="D278" s="296"/>
    </row>
    <row r="279" spans="4:4" ht="15" customHeight="1">
      <c r="D279" s="296"/>
    </row>
    <row r="280" spans="4:4" ht="15" customHeight="1">
      <c r="D280" s="296"/>
    </row>
    <row r="281" spans="4:4" ht="15" customHeight="1">
      <c r="D281" s="296"/>
    </row>
    <row r="282" spans="4:4" ht="15" customHeight="1">
      <c r="D282" s="296"/>
    </row>
    <row r="283" spans="4:4" ht="15" customHeight="1">
      <c r="D283" s="296"/>
    </row>
    <row r="284" spans="4:4" ht="15" customHeight="1">
      <c r="D284" s="296"/>
    </row>
    <row r="285" spans="4:4" ht="15" customHeight="1">
      <c r="D285" s="296"/>
    </row>
    <row r="286" spans="4:4" ht="15" customHeight="1">
      <c r="D286" s="296"/>
    </row>
    <row r="287" spans="4:4" ht="15" customHeight="1">
      <c r="D287" s="296"/>
    </row>
    <row r="288" spans="4:4" ht="15" customHeight="1">
      <c r="D288" s="296"/>
    </row>
    <row r="289" spans="4:4" ht="15" customHeight="1">
      <c r="D289" s="296"/>
    </row>
    <row r="290" spans="4:4" ht="15" customHeight="1">
      <c r="D290" s="296"/>
    </row>
    <row r="291" spans="4:4" ht="15" customHeight="1">
      <c r="D291" s="296"/>
    </row>
    <row r="292" spans="4:4" ht="15" customHeight="1">
      <c r="D292" s="296"/>
    </row>
    <row r="293" spans="4:4" ht="15" customHeight="1">
      <c r="D293" s="296"/>
    </row>
    <row r="294" spans="4:4" ht="15" customHeight="1">
      <c r="D294" s="296"/>
    </row>
    <row r="295" spans="4:4" ht="15" customHeight="1">
      <c r="D295" s="296"/>
    </row>
    <row r="296" spans="4:4" ht="15" customHeight="1">
      <c r="D296" s="296"/>
    </row>
    <row r="297" spans="4:4" ht="15" customHeight="1">
      <c r="D297" s="296"/>
    </row>
    <row r="298" spans="4:4" ht="15" customHeight="1">
      <c r="D298" s="296"/>
    </row>
    <row r="299" spans="4:4" ht="15" customHeight="1">
      <c r="D299" s="296"/>
    </row>
    <row r="300" spans="4:4" ht="15" customHeight="1">
      <c r="D300" s="296"/>
    </row>
    <row r="301" spans="4:4" ht="15" customHeight="1">
      <c r="D301" s="296"/>
    </row>
    <row r="302" spans="4:4" ht="15" customHeight="1">
      <c r="D302" s="296"/>
    </row>
    <row r="303" spans="4:4" ht="15" customHeight="1">
      <c r="D303" s="296"/>
    </row>
    <row r="304" spans="4:4" ht="15" customHeight="1">
      <c r="D304" s="296"/>
    </row>
    <row r="305" spans="4:4" ht="15" customHeight="1">
      <c r="D305" s="296"/>
    </row>
    <row r="306" spans="4:4" ht="15" customHeight="1">
      <c r="D306" s="296"/>
    </row>
    <row r="307" spans="4:4" ht="15" customHeight="1">
      <c r="D307" s="296"/>
    </row>
    <row r="308" spans="4:4" ht="15" customHeight="1">
      <c r="D308" s="296"/>
    </row>
    <row r="309" spans="4:4" ht="15" customHeight="1">
      <c r="D309" s="296"/>
    </row>
    <row r="310" spans="4:4" ht="15" customHeight="1">
      <c r="D310" s="296"/>
    </row>
    <row r="311" spans="4:4" ht="15" customHeight="1">
      <c r="D311" s="296"/>
    </row>
    <row r="312" spans="4:4" ht="15" customHeight="1">
      <c r="D312" s="296"/>
    </row>
    <row r="313" spans="4:4" ht="15" customHeight="1">
      <c r="D313" s="296"/>
    </row>
    <row r="314" spans="4:4" ht="15" customHeight="1">
      <c r="D314" s="296"/>
    </row>
    <row r="315" spans="4:4" ht="15" customHeight="1">
      <c r="D315" s="296"/>
    </row>
    <row r="316" spans="4:4" ht="15" customHeight="1">
      <c r="D316" s="296"/>
    </row>
    <row r="317" spans="4:4" ht="15" customHeight="1">
      <c r="D317" s="296"/>
    </row>
    <row r="318" spans="4:4" ht="15" customHeight="1">
      <c r="D318" s="296"/>
    </row>
    <row r="319" spans="4:4" ht="15" customHeight="1">
      <c r="D319" s="296"/>
    </row>
    <row r="320" spans="4:4" ht="15" customHeight="1">
      <c r="D320" s="296"/>
    </row>
    <row r="321" spans="2:53" ht="15" customHeight="1">
      <c r="D321" s="296"/>
    </row>
    <row r="322" spans="2:53" ht="15" customHeight="1">
      <c r="D322" s="296"/>
    </row>
    <row r="323" spans="2:53" ht="15" customHeight="1">
      <c r="B323" s="296" t="s">
        <v>2154</v>
      </c>
      <c r="D323" s="296"/>
    </row>
    <row r="324" spans="2:53" ht="15" customHeight="1">
      <c r="D324" s="296"/>
    </row>
    <row r="325" spans="2:53">
      <c r="B325" s="296" t="s">
        <v>2168</v>
      </c>
      <c r="D325" s="296"/>
      <c r="AU325"/>
      <c r="AV325"/>
      <c r="AW325"/>
      <c r="AX325"/>
      <c r="AY325"/>
      <c r="AZ325"/>
      <c r="BA325"/>
    </row>
    <row r="326" spans="2:53">
      <c r="B326" s="296" t="s">
        <v>2167</v>
      </c>
      <c r="C326"/>
      <c r="D326"/>
      <c r="E326"/>
      <c r="F326"/>
      <c r="G326"/>
      <c r="H326"/>
      <c r="I326"/>
      <c r="J326"/>
      <c r="K326"/>
      <c r="L326"/>
      <c r="M326"/>
      <c r="N326"/>
      <c r="O326"/>
      <c r="P326"/>
      <c r="Q326"/>
      <c r="R326"/>
      <c r="S326"/>
      <c r="T326"/>
      <c r="U326"/>
      <c r="V326"/>
      <c r="W326"/>
      <c r="X326"/>
      <c r="Y326"/>
      <c r="Z326"/>
      <c r="AA326"/>
      <c r="AB326"/>
      <c r="AC326"/>
      <c r="AD326"/>
      <c r="AE326"/>
      <c r="AF326"/>
      <c r="AG326"/>
      <c r="AH326"/>
      <c r="AI326"/>
      <c r="AJ326"/>
      <c r="AK326"/>
      <c r="AL326"/>
      <c r="AM326"/>
      <c r="AN326"/>
      <c r="AO326"/>
      <c r="AP326"/>
      <c r="AQ326"/>
      <c r="AR326"/>
      <c r="AS326"/>
      <c r="AT326"/>
      <c r="AU326"/>
      <c r="AV326"/>
      <c r="AW326"/>
      <c r="AX326"/>
      <c r="AY326"/>
      <c r="AZ326"/>
      <c r="BA326"/>
    </row>
    <row r="327" spans="2:53">
      <c r="C327"/>
      <c r="D327"/>
      <c r="E327"/>
      <c r="F327"/>
      <c r="G327"/>
      <c r="H327"/>
      <c r="I327"/>
      <c r="J327"/>
      <c r="K327"/>
      <c r="L327"/>
      <c r="M327"/>
      <c r="N327"/>
      <c r="O327"/>
      <c r="P327"/>
      <c r="Q327"/>
      <c r="R327"/>
      <c r="S327"/>
      <c r="T327"/>
      <c r="U327"/>
      <c r="V327"/>
      <c r="W327"/>
      <c r="X327"/>
      <c r="Y327"/>
      <c r="Z327"/>
      <c r="AA327"/>
      <c r="AB327"/>
      <c r="AC327"/>
      <c r="AD327"/>
      <c r="AE327"/>
      <c r="AF327"/>
      <c r="AG327"/>
      <c r="AH327"/>
      <c r="AI327"/>
      <c r="AJ327"/>
      <c r="AK327"/>
      <c r="AL327"/>
      <c r="AM327"/>
      <c r="AN327"/>
      <c r="AO327"/>
      <c r="AP327"/>
      <c r="AQ327"/>
      <c r="AR327"/>
      <c r="AS327"/>
      <c r="AT327"/>
      <c r="AU327"/>
      <c r="AV327"/>
      <c r="AW327"/>
      <c r="AX327"/>
      <c r="AY327"/>
      <c r="AZ327"/>
      <c r="BA327"/>
    </row>
    <row r="328" spans="2:53">
      <c r="C328"/>
      <c r="D328"/>
      <c r="E328"/>
      <c r="F328"/>
      <c r="G328"/>
      <c r="H328"/>
      <c r="I328"/>
      <c r="J328"/>
      <c r="K328"/>
      <c r="L328"/>
      <c r="M328"/>
      <c r="N328"/>
      <c r="O328"/>
      <c r="P328"/>
      <c r="Q328"/>
      <c r="R328"/>
      <c r="S328"/>
      <c r="T328"/>
      <c r="U328"/>
      <c r="V328"/>
      <c r="W328"/>
      <c r="X328"/>
      <c r="Y328"/>
      <c r="Z328"/>
      <c r="AA328"/>
      <c r="AB328"/>
      <c r="AC328"/>
      <c r="AD328"/>
      <c r="AE328"/>
      <c r="AF328"/>
      <c r="AG328"/>
      <c r="AH328"/>
      <c r="AI328"/>
      <c r="AJ328"/>
      <c r="AK328"/>
      <c r="AL328"/>
      <c r="AM328"/>
      <c r="AN328"/>
      <c r="AO328"/>
      <c r="AP328"/>
      <c r="AQ328"/>
      <c r="AR328"/>
      <c r="AS328"/>
      <c r="AT328"/>
      <c r="AU328"/>
      <c r="AV328"/>
      <c r="AW328"/>
      <c r="AX328"/>
      <c r="AY328"/>
      <c r="AZ328"/>
      <c r="BA328"/>
    </row>
    <row r="329" spans="2:53">
      <c r="C329"/>
      <c r="D329"/>
      <c r="E329"/>
      <c r="F329"/>
      <c r="G329"/>
      <c r="H329"/>
      <c r="I329"/>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c r="AT329"/>
      <c r="AU329"/>
      <c r="AV329"/>
      <c r="AW329"/>
      <c r="AX329"/>
      <c r="AY329"/>
      <c r="AZ329"/>
      <c r="BA329"/>
    </row>
    <row r="330" spans="2:53">
      <c r="C330"/>
      <c r="D330"/>
      <c r="E330"/>
      <c r="F330"/>
      <c r="G330"/>
      <c r="H330"/>
      <c r="I330"/>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c r="AT330"/>
      <c r="AU330"/>
      <c r="AV330"/>
      <c r="AW330"/>
      <c r="AX330"/>
      <c r="AY330"/>
      <c r="AZ330"/>
      <c r="BA330"/>
    </row>
    <row r="331" spans="2:53">
      <c r="C331"/>
      <c r="D331"/>
      <c r="E331"/>
      <c r="F331"/>
      <c r="G331"/>
      <c r="H331"/>
      <c r="I331"/>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c r="AT331"/>
      <c r="AU331"/>
      <c r="AV331"/>
      <c r="AW331"/>
      <c r="AX331"/>
      <c r="AY331"/>
      <c r="AZ331"/>
      <c r="BA331"/>
    </row>
    <row r="332" spans="2:53">
      <c r="C332"/>
      <c r="D332"/>
      <c r="E332"/>
      <c r="F332"/>
      <c r="G332"/>
      <c r="H332"/>
      <c r="I332"/>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c r="AT332"/>
      <c r="AU332"/>
      <c r="AV332"/>
      <c r="AW332"/>
      <c r="AX332"/>
      <c r="AY332"/>
      <c r="AZ332"/>
      <c r="BA332"/>
    </row>
    <row r="333" spans="2:53">
      <c r="C333"/>
      <c r="D333"/>
      <c r="E333"/>
      <c r="F333"/>
      <c r="G333"/>
      <c r="H333"/>
      <c r="I333"/>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c r="AT333"/>
      <c r="AU333"/>
      <c r="AV333"/>
      <c r="AW333"/>
      <c r="AX333"/>
      <c r="AY333"/>
      <c r="AZ333"/>
      <c r="BA333"/>
    </row>
    <row r="334" spans="2:53">
      <c r="C334"/>
      <c r="D334"/>
      <c r="E334"/>
      <c r="F334"/>
      <c r="G334"/>
      <c r="H334"/>
      <c r="I33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c r="AT334"/>
      <c r="AU334"/>
      <c r="AV334"/>
      <c r="AW334"/>
      <c r="AX334"/>
      <c r="AY334"/>
      <c r="AZ334"/>
      <c r="BA334"/>
    </row>
    <row r="335" spans="2:53">
      <c r="C335"/>
      <c r="D335"/>
      <c r="E335"/>
      <c r="F335"/>
      <c r="G335"/>
      <c r="H335"/>
      <c r="I335"/>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c r="AT335"/>
      <c r="AU335"/>
      <c r="AV335"/>
      <c r="AW335"/>
      <c r="AX335"/>
      <c r="AY335"/>
      <c r="AZ335"/>
      <c r="BA335"/>
    </row>
    <row r="336" spans="2:53">
      <c r="C336"/>
      <c r="D336"/>
      <c r="E336"/>
      <c r="F336"/>
      <c r="G336"/>
      <c r="H336"/>
      <c r="I336"/>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c r="AU336"/>
      <c r="AV336"/>
      <c r="AW336"/>
      <c r="AX336"/>
      <c r="AY336"/>
      <c r="AZ336"/>
      <c r="BA336"/>
    </row>
    <row r="337" spans="3:53">
      <c r="C337"/>
      <c r="D337"/>
      <c r="E337"/>
      <c r="F337"/>
      <c r="G337"/>
      <c r="H337"/>
      <c r="I337"/>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c r="AT337"/>
      <c r="AU337"/>
      <c r="AV337"/>
      <c r="AW337"/>
      <c r="AX337"/>
      <c r="AY337"/>
      <c r="AZ337"/>
      <c r="BA337"/>
    </row>
    <row r="338" spans="3:53">
      <c r="C338"/>
      <c r="D338"/>
      <c r="E338"/>
      <c r="F338"/>
      <c r="G338"/>
      <c r="H338"/>
      <c r="I338"/>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c r="AT338"/>
      <c r="AU338"/>
      <c r="AV338"/>
      <c r="AW338"/>
      <c r="AX338"/>
      <c r="AY338"/>
      <c r="AZ338"/>
      <c r="BA338"/>
    </row>
    <row r="339" spans="3:53">
      <c r="C339"/>
      <c r="D339"/>
      <c r="E339"/>
      <c r="F339"/>
      <c r="G339"/>
      <c r="H339"/>
      <c r="I339"/>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c r="AT339"/>
      <c r="AU339"/>
      <c r="AV339"/>
      <c r="AW339"/>
      <c r="AX339"/>
      <c r="AY339"/>
      <c r="AZ339"/>
      <c r="BA339"/>
    </row>
    <row r="340" spans="3:53">
      <c r="C340"/>
      <c r="D340"/>
      <c r="E340"/>
      <c r="F340"/>
      <c r="G340"/>
      <c r="H340"/>
      <c r="I340"/>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c r="AT340"/>
      <c r="AU340"/>
      <c r="AV340"/>
      <c r="AW340"/>
      <c r="AX340"/>
      <c r="AY340"/>
      <c r="AZ340"/>
      <c r="BA340"/>
    </row>
    <row r="341" spans="3:53">
      <c r="C341"/>
      <c r="D341"/>
      <c r="E341"/>
      <c r="F341"/>
      <c r="G341"/>
      <c r="H341"/>
      <c r="I341"/>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c r="AT341"/>
      <c r="AU341"/>
      <c r="AV341"/>
      <c r="AW341"/>
      <c r="AX341"/>
      <c r="AY341"/>
      <c r="AZ341"/>
      <c r="BA341"/>
    </row>
    <row r="342" spans="3:53">
      <c r="C342"/>
      <c r="D342"/>
      <c r="E342"/>
      <c r="F342"/>
      <c r="G342"/>
      <c r="H342"/>
      <c r="I342"/>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c r="AT342"/>
      <c r="AU342"/>
      <c r="AV342"/>
      <c r="AW342"/>
      <c r="AX342"/>
      <c r="AY342"/>
      <c r="AZ342"/>
      <c r="BA342"/>
    </row>
    <row r="343" spans="3:53">
      <c r="C343"/>
      <c r="D343"/>
      <c r="E343"/>
      <c r="F343"/>
      <c r="G343"/>
      <c r="H343"/>
      <c r="I343"/>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c r="AT343"/>
      <c r="AU343"/>
      <c r="AV343"/>
      <c r="AW343"/>
      <c r="AX343"/>
      <c r="AY343"/>
      <c r="AZ343"/>
      <c r="BA343"/>
    </row>
    <row r="344" spans="3:53">
      <c r="C344"/>
      <c r="D344"/>
      <c r="E344"/>
      <c r="F344"/>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row>
    <row r="345" spans="3:53">
      <c r="C345"/>
      <c r="D345"/>
      <c r="E345"/>
      <c r="F345"/>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row>
    <row r="346" spans="3:53">
      <c r="C346"/>
      <c r="D346"/>
      <c r="E346"/>
      <c r="F346"/>
      <c r="G346"/>
      <c r="H346"/>
      <c r="I346"/>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c r="AT346"/>
      <c r="AU346"/>
      <c r="AV346"/>
      <c r="AW346"/>
      <c r="AX346"/>
      <c r="AY346"/>
      <c r="AZ346"/>
      <c r="BA346"/>
    </row>
    <row r="347" spans="3:53">
      <c r="C347"/>
      <c r="D347"/>
      <c r="E347"/>
      <c r="F347"/>
      <c r="G347"/>
      <c r="H347"/>
      <c r="I347"/>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c r="AT347"/>
      <c r="AU347"/>
      <c r="AV347"/>
      <c r="AW347"/>
      <c r="AX347"/>
      <c r="AY347"/>
      <c r="AZ347"/>
      <c r="BA347"/>
    </row>
    <row r="348" spans="3:53">
      <c r="C348"/>
      <c r="D348"/>
      <c r="E348"/>
      <c r="F348"/>
      <c r="G348"/>
      <c r="H348"/>
      <c r="I348"/>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c r="AT348"/>
      <c r="AU348"/>
      <c r="AV348"/>
      <c r="AW348"/>
      <c r="AX348"/>
      <c r="AY348"/>
      <c r="AZ348"/>
      <c r="BA348"/>
    </row>
    <row r="349" spans="3:53">
      <c r="C349"/>
      <c r="D349"/>
      <c r="E349"/>
      <c r="F349"/>
      <c r="G349"/>
      <c r="H349"/>
      <c r="I349"/>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c r="AT349"/>
      <c r="AU349"/>
      <c r="AV349"/>
      <c r="AW349"/>
      <c r="AX349"/>
      <c r="AY349"/>
      <c r="AZ349"/>
      <c r="BA349"/>
    </row>
    <row r="350" spans="3:53">
      <c r="C350"/>
      <c r="D350"/>
      <c r="E350"/>
      <c r="F350"/>
      <c r="G350"/>
      <c r="H350"/>
      <c r="I350"/>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c r="AT350"/>
      <c r="AU350"/>
      <c r="AV350"/>
      <c r="AW350"/>
      <c r="AX350"/>
      <c r="AY350"/>
      <c r="AZ350"/>
      <c r="BA350"/>
    </row>
    <row r="351" spans="3:53">
      <c r="C351"/>
      <c r="D351"/>
      <c r="E351"/>
      <c r="F351"/>
      <c r="G351"/>
      <c r="H351"/>
      <c r="I351"/>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c r="AT351"/>
      <c r="AU351"/>
      <c r="AV351"/>
      <c r="AW351"/>
      <c r="AX351"/>
      <c r="AY351"/>
      <c r="AZ351"/>
      <c r="BA351"/>
    </row>
    <row r="352" spans="3:53">
      <c r="C352"/>
      <c r="D352"/>
      <c r="E352"/>
      <c r="F352"/>
      <c r="G352"/>
      <c r="H352"/>
      <c r="I352"/>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c r="AT352"/>
      <c r="AU352"/>
      <c r="AV352"/>
      <c r="AW352"/>
      <c r="AX352"/>
      <c r="AY352"/>
      <c r="AZ352"/>
      <c r="BA352"/>
    </row>
    <row r="353" spans="3:53">
      <c r="C353"/>
      <c r="D353"/>
      <c r="E353"/>
      <c r="F353"/>
      <c r="G353"/>
      <c r="H353"/>
      <c r="I353"/>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c r="AT353"/>
      <c r="AU353"/>
      <c r="AV353"/>
      <c r="AW353"/>
      <c r="AX353"/>
      <c r="AY353"/>
      <c r="AZ353"/>
      <c r="BA353"/>
    </row>
    <row r="354" spans="3:53">
      <c r="C354"/>
      <c r="D354"/>
      <c r="E354"/>
      <c r="F354"/>
      <c r="G354"/>
      <c r="H354"/>
      <c r="I354"/>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c r="AT354"/>
      <c r="AU354"/>
      <c r="AV354"/>
      <c r="AW354"/>
      <c r="AX354"/>
      <c r="AY354"/>
      <c r="AZ354"/>
      <c r="BA354"/>
    </row>
    <row r="355" spans="3:53">
      <c r="C355"/>
      <c r="D355"/>
      <c r="E355"/>
      <c r="F355"/>
      <c r="G355"/>
      <c r="H355"/>
      <c r="I355"/>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c r="AT355"/>
      <c r="AU355"/>
      <c r="AV355"/>
      <c r="AW355"/>
      <c r="AX355"/>
      <c r="AY355"/>
      <c r="AZ355"/>
      <c r="BA355"/>
    </row>
    <row r="356" spans="3:53">
      <c r="C356"/>
      <c r="D356"/>
      <c r="E356"/>
      <c r="F356"/>
      <c r="G356"/>
      <c r="H356"/>
      <c r="I356"/>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c r="AT356"/>
      <c r="AU356"/>
      <c r="AV356"/>
      <c r="AW356"/>
      <c r="AX356"/>
      <c r="AY356"/>
      <c r="AZ356"/>
      <c r="BA356"/>
    </row>
    <row r="357" spans="3:53">
      <c r="C357"/>
      <c r="D357"/>
      <c r="E357"/>
      <c r="F357"/>
      <c r="G357"/>
      <c r="H357"/>
      <c r="I357"/>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c r="AT357"/>
      <c r="AU357"/>
      <c r="AV357"/>
      <c r="AW357"/>
      <c r="AX357"/>
      <c r="AY357"/>
      <c r="AZ357"/>
      <c r="BA357"/>
    </row>
    <row r="358" spans="3:53">
      <c r="C358"/>
      <c r="D358"/>
      <c r="E358"/>
      <c r="F358"/>
      <c r="G358"/>
      <c r="H358"/>
      <c r="I358"/>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c r="AT358"/>
      <c r="AU358"/>
      <c r="AV358"/>
      <c r="AW358"/>
      <c r="AX358"/>
      <c r="AY358"/>
      <c r="AZ358"/>
      <c r="BA358"/>
    </row>
    <row r="359" spans="3:53">
      <c r="C359"/>
      <c r="D359"/>
      <c r="E359"/>
      <c r="F359"/>
      <c r="G359"/>
      <c r="H359"/>
      <c r="I359"/>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c r="AT359"/>
      <c r="AU359"/>
      <c r="AV359"/>
      <c r="AW359"/>
      <c r="AX359"/>
      <c r="AY359"/>
      <c r="AZ359"/>
      <c r="BA359"/>
    </row>
    <row r="360" spans="3:53">
      <c r="C360"/>
      <c r="D360"/>
      <c r="E360"/>
      <c r="F360"/>
      <c r="G360"/>
      <c r="H360"/>
      <c r="I360"/>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c r="AT360"/>
      <c r="AU360"/>
      <c r="AV360"/>
      <c r="AW360"/>
      <c r="AX360"/>
      <c r="AY360"/>
      <c r="AZ360"/>
      <c r="BA360"/>
    </row>
    <row r="361" spans="3:53">
      <c r="C361"/>
      <c r="D361"/>
      <c r="E361"/>
      <c r="F361"/>
      <c r="G361"/>
      <c r="H361"/>
      <c r="I361"/>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c r="AT361"/>
      <c r="AU361"/>
      <c r="AV361"/>
      <c r="AW361"/>
      <c r="AX361"/>
      <c r="AY361"/>
      <c r="AZ361"/>
      <c r="BA361"/>
    </row>
    <row r="362" spans="3:53">
      <c r="C362"/>
      <c r="D362"/>
      <c r="E362"/>
      <c r="F362"/>
      <c r="G362"/>
      <c r="H362"/>
      <c r="I362"/>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c r="AT362"/>
      <c r="AU362"/>
      <c r="AV362"/>
      <c r="AW362"/>
      <c r="AX362"/>
      <c r="AY362"/>
      <c r="AZ362"/>
      <c r="BA362"/>
    </row>
    <row r="363" spans="3:53">
      <c r="C363"/>
      <c r="D363"/>
      <c r="E363"/>
      <c r="F363"/>
      <c r="G363"/>
      <c r="H363"/>
      <c r="I363"/>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c r="AT363"/>
      <c r="AU363"/>
      <c r="AV363"/>
      <c r="AW363"/>
      <c r="AX363"/>
      <c r="AY363"/>
      <c r="AZ363"/>
      <c r="BA363"/>
    </row>
    <row r="364" spans="3:53">
      <c r="C364"/>
      <c r="D364"/>
      <c r="E364"/>
      <c r="F364"/>
      <c r="G364"/>
      <c r="H364"/>
      <c r="I364"/>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c r="AT364"/>
      <c r="AU364"/>
      <c r="AV364"/>
      <c r="AW364"/>
      <c r="AX364"/>
      <c r="AY364"/>
      <c r="AZ364"/>
      <c r="BA364"/>
    </row>
    <row r="365" spans="3:53">
      <c r="C365"/>
      <c r="D365"/>
      <c r="E365"/>
      <c r="F365"/>
      <c r="G365"/>
      <c r="H365"/>
      <c r="I365"/>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c r="AT365"/>
      <c r="AU365"/>
      <c r="AV365"/>
      <c r="AW365"/>
      <c r="AX365"/>
      <c r="AY365"/>
      <c r="AZ365"/>
      <c r="BA365"/>
    </row>
    <row r="366" spans="3:53">
      <c r="C366"/>
      <c r="D366"/>
      <c r="E366"/>
      <c r="F366"/>
      <c r="G366"/>
      <c r="H366"/>
      <c r="I366"/>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c r="AT366"/>
      <c r="AU366"/>
      <c r="AV366"/>
      <c r="AW366"/>
      <c r="AX366"/>
      <c r="AY366"/>
      <c r="AZ366"/>
      <c r="BA366"/>
    </row>
    <row r="367" spans="3:53">
      <c r="C367"/>
      <c r="D367"/>
      <c r="E367"/>
      <c r="F367"/>
      <c r="G367"/>
      <c r="H367"/>
      <c r="I367"/>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c r="AT367"/>
      <c r="AU367"/>
      <c r="AV367"/>
      <c r="AW367"/>
      <c r="AX367"/>
      <c r="AY367"/>
      <c r="AZ367"/>
      <c r="BA367"/>
    </row>
    <row r="368" spans="3:53">
      <c r="C368"/>
      <c r="D368"/>
      <c r="E368"/>
      <c r="F368"/>
      <c r="G368"/>
      <c r="H368"/>
      <c r="I368"/>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c r="AT368"/>
      <c r="AU368"/>
      <c r="AV368"/>
      <c r="AW368"/>
      <c r="AX368"/>
      <c r="AY368"/>
      <c r="AZ368"/>
      <c r="BA368"/>
    </row>
    <row r="369" spans="3:53">
      <c r="C369"/>
      <c r="D369"/>
      <c r="E369"/>
      <c r="F369"/>
      <c r="G369"/>
      <c r="H369"/>
      <c r="I369"/>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c r="AT369"/>
      <c r="AU369"/>
      <c r="AV369"/>
      <c r="AW369"/>
      <c r="AX369"/>
      <c r="AY369"/>
      <c r="AZ369"/>
      <c r="BA369"/>
    </row>
    <row r="370" spans="3:53">
      <c r="C370"/>
      <c r="D370"/>
      <c r="E370"/>
      <c r="F370"/>
      <c r="G370"/>
      <c r="H370"/>
      <c r="I370"/>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c r="AT370"/>
      <c r="AU370"/>
      <c r="AV370"/>
      <c r="AW370"/>
      <c r="AX370"/>
      <c r="AY370"/>
      <c r="AZ370"/>
      <c r="BA370"/>
    </row>
    <row r="371" spans="3:53">
      <c r="C371"/>
      <c r="D371"/>
      <c r="E371"/>
      <c r="F371"/>
      <c r="G371"/>
      <c r="H371"/>
      <c r="I371"/>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c r="AT371"/>
      <c r="AU371"/>
      <c r="AV371"/>
      <c r="AW371"/>
      <c r="AX371"/>
      <c r="AY371"/>
      <c r="AZ371"/>
      <c r="BA371"/>
    </row>
    <row r="372" spans="3:53">
      <c r="C372"/>
      <c r="D372"/>
      <c r="E372"/>
      <c r="F372"/>
      <c r="G372"/>
      <c r="H372"/>
      <c r="I372"/>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c r="AT372"/>
      <c r="AU372"/>
      <c r="AV372"/>
      <c r="AW372"/>
      <c r="AX372"/>
      <c r="AY372"/>
      <c r="AZ372"/>
      <c r="BA372"/>
    </row>
    <row r="373" spans="3:53">
      <c r="C373"/>
      <c r="D373"/>
      <c r="E373"/>
      <c r="F373"/>
      <c r="G373"/>
      <c r="H373"/>
      <c r="I373"/>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c r="AT373"/>
      <c r="AU373"/>
      <c r="AV373"/>
      <c r="AW373"/>
      <c r="AX373"/>
      <c r="AY373"/>
      <c r="AZ373"/>
      <c r="BA373"/>
    </row>
    <row r="374" spans="3:53">
      <c r="C374"/>
      <c r="D374"/>
      <c r="E374"/>
      <c r="F374"/>
      <c r="G374"/>
      <c r="H374"/>
      <c r="I374"/>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c r="AT374"/>
      <c r="AU374"/>
      <c r="AV374"/>
      <c r="AW374"/>
      <c r="AX374"/>
      <c r="AY374"/>
      <c r="AZ374"/>
      <c r="BA374"/>
    </row>
    <row r="375" spans="3:53">
      <c r="C375"/>
      <c r="D375"/>
      <c r="E375"/>
      <c r="F375"/>
      <c r="G375"/>
      <c r="H375"/>
      <c r="I375"/>
      <c r="J375"/>
      <c r="K375"/>
      <c r="L375"/>
      <c r="M375"/>
      <c r="N375"/>
      <c r="O375"/>
      <c r="P375"/>
      <c r="Q375"/>
      <c r="R375"/>
      <c r="S375"/>
      <c r="T375"/>
      <c r="U375"/>
      <c r="V375"/>
      <c r="W375"/>
      <c r="X375"/>
      <c r="Y375"/>
      <c r="Z375"/>
      <c r="AA375"/>
      <c r="AB375"/>
      <c r="AC375"/>
      <c r="AD375"/>
      <c r="AE375"/>
      <c r="AF375"/>
      <c r="AG375"/>
      <c r="AH375"/>
      <c r="AI375"/>
      <c r="AJ375"/>
      <c r="AK375"/>
      <c r="AL375"/>
      <c r="AM375"/>
      <c r="AN375"/>
      <c r="AO375"/>
      <c r="AP375"/>
      <c r="AQ375"/>
      <c r="AR375"/>
      <c r="AS375"/>
      <c r="AT375"/>
      <c r="AU375"/>
      <c r="AV375"/>
      <c r="AW375"/>
      <c r="AX375"/>
      <c r="AY375"/>
      <c r="AZ375"/>
      <c r="BA375"/>
    </row>
    <row r="376" spans="3:53">
      <c r="C376"/>
      <c r="D376"/>
      <c r="E376"/>
      <c r="F376"/>
      <c r="G376"/>
      <c r="H376"/>
      <c r="I376"/>
      <c r="J376"/>
      <c r="K376"/>
      <c r="L376"/>
      <c r="M376"/>
      <c r="N376"/>
      <c r="O376"/>
      <c r="P376"/>
      <c r="Q376"/>
      <c r="R376"/>
      <c r="S376"/>
      <c r="T376"/>
      <c r="U376"/>
      <c r="V376"/>
      <c r="W376"/>
      <c r="X376"/>
      <c r="Y376"/>
      <c r="Z376"/>
      <c r="AA376"/>
      <c r="AB376"/>
      <c r="AC376"/>
      <c r="AD376"/>
      <c r="AE376"/>
      <c r="AF376"/>
      <c r="AG376"/>
      <c r="AH376"/>
      <c r="AI376"/>
      <c r="AJ376"/>
      <c r="AK376"/>
      <c r="AL376"/>
      <c r="AM376"/>
      <c r="AN376"/>
      <c r="AO376"/>
      <c r="AP376"/>
      <c r="AQ376"/>
      <c r="AR376"/>
      <c r="AS376"/>
      <c r="AT376"/>
      <c r="AU376"/>
      <c r="AV376"/>
      <c r="AW376"/>
      <c r="AX376"/>
      <c r="AY376"/>
      <c r="AZ376"/>
      <c r="BA376"/>
    </row>
    <row r="377" spans="3:53">
      <c r="C377"/>
      <c r="D377"/>
      <c r="E377"/>
      <c r="F377"/>
      <c r="G377"/>
      <c r="H377"/>
      <c r="I377"/>
      <c r="J377"/>
      <c r="K377"/>
      <c r="L377"/>
      <c r="M377"/>
      <c r="N377"/>
      <c r="O377"/>
      <c r="P377"/>
      <c r="Q377"/>
      <c r="R377"/>
      <c r="S377"/>
      <c r="T377"/>
      <c r="U377"/>
      <c r="V377"/>
      <c r="W377"/>
      <c r="X377"/>
      <c r="Y377"/>
      <c r="Z377"/>
      <c r="AA377"/>
      <c r="AB377"/>
      <c r="AC377"/>
      <c r="AD377"/>
      <c r="AE377"/>
      <c r="AF377"/>
      <c r="AG377"/>
      <c r="AH377"/>
      <c r="AI377"/>
      <c r="AJ377"/>
      <c r="AK377"/>
      <c r="AL377"/>
      <c r="AM377"/>
      <c r="AN377"/>
      <c r="AO377"/>
      <c r="AP377"/>
      <c r="AQ377"/>
      <c r="AR377"/>
      <c r="AS377"/>
      <c r="AT377"/>
      <c r="AU377"/>
      <c r="AV377"/>
      <c r="AW377"/>
      <c r="AX377"/>
      <c r="AY377"/>
      <c r="AZ377"/>
      <c r="BA377"/>
    </row>
    <row r="378" spans="3:53">
      <c r="C378"/>
      <c r="D378"/>
      <c r="E378"/>
      <c r="F378"/>
      <c r="G378"/>
      <c r="H378"/>
      <c r="I378"/>
      <c r="J378"/>
      <c r="K378"/>
      <c r="L378"/>
      <c r="M378"/>
      <c r="N378"/>
      <c r="O378"/>
      <c r="P378"/>
      <c r="Q378"/>
      <c r="R378"/>
      <c r="S378"/>
      <c r="T378"/>
      <c r="U378"/>
      <c r="V378"/>
      <c r="W378"/>
      <c r="X378"/>
      <c r="Y378"/>
      <c r="Z378"/>
      <c r="AA378"/>
      <c r="AB378"/>
      <c r="AC378"/>
      <c r="AD378"/>
      <c r="AE378"/>
      <c r="AF378"/>
      <c r="AG378"/>
      <c r="AH378"/>
      <c r="AI378"/>
      <c r="AJ378"/>
      <c r="AK378"/>
      <c r="AL378"/>
      <c r="AM378"/>
      <c r="AN378"/>
      <c r="AO378"/>
      <c r="AP378"/>
      <c r="AQ378"/>
      <c r="AR378"/>
      <c r="AS378"/>
      <c r="AT378"/>
      <c r="AU378"/>
      <c r="AV378"/>
      <c r="AW378"/>
      <c r="AX378"/>
      <c r="AY378"/>
      <c r="AZ378"/>
      <c r="BA378"/>
    </row>
    <row r="379" spans="3:53">
      <c r="C379"/>
      <c r="D379"/>
      <c r="E379"/>
      <c r="F379"/>
      <c r="G379"/>
      <c r="H379"/>
      <c r="I379"/>
      <c r="J379"/>
      <c r="K379"/>
      <c r="L379"/>
      <c r="M379"/>
      <c r="N379"/>
      <c r="O379"/>
      <c r="P379"/>
      <c r="Q379"/>
      <c r="R379"/>
      <c r="S379"/>
      <c r="T379"/>
      <c r="U379"/>
      <c r="V379"/>
      <c r="W379"/>
      <c r="X379"/>
      <c r="Y379"/>
      <c r="Z379"/>
      <c r="AA379"/>
      <c r="AB379"/>
      <c r="AC379"/>
      <c r="AD379"/>
      <c r="AE379"/>
      <c r="AF379"/>
      <c r="AG379"/>
      <c r="AH379"/>
      <c r="AI379"/>
      <c r="AJ379"/>
      <c r="AK379"/>
      <c r="AL379"/>
      <c r="AM379"/>
      <c r="AN379"/>
      <c r="AO379"/>
      <c r="AP379"/>
      <c r="AQ379"/>
      <c r="AR379"/>
      <c r="AS379"/>
      <c r="AT379"/>
      <c r="AU379"/>
      <c r="AV379"/>
      <c r="AW379"/>
      <c r="AX379"/>
      <c r="AY379"/>
      <c r="AZ379"/>
      <c r="BA379"/>
    </row>
    <row r="380" spans="3:53">
      <c r="C380"/>
      <c r="D380"/>
      <c r="E380"/>
      <c r="F380"/>
      <c r="G380"/>
      <c r="H380"/>
      <c r="I380"/>
      <c r="J380"/>
      <c r="K380"/>
      <c r="L380"/>
      <c r="M380"/>
      <c r="N380"/>
      <c r="O380"/>
      <c r="P380"/>
      <c r="Q380"/>
      <c r="R380"/>
      <c r="S380"/>
      <c r="T380"/>
      <c r="U380"/>
      <c r="V380"/>
      <c r="W380"/>
      <c r="X380"/>
      <c r="Y380"/>
      <c r="Z380"/>
      <c r="AA380"/>
      <c r="AB380"/>
      <c r="AC380"/>
      <c r="AD380"/>
      <c r="AE380"/>
      <c r="AF380"/>
      <c r="AG380"/>
      <c r="AH380"/>
      <c r="AI380"/>
      <c r="AJ380"/>
      <c r="AK380"/>
      <c r="AL380"/>
      <c r="AM380"/>
      <c r="AN380"/>
      <c r="AO380"/>
      <c r="AP380"/>
      <c r="AQ380"/>
      <c r="AR380"/>
      <c r="AS380"/>
      <c r="AT380"/>
      <c r="AU380"/>
      <c r="AV380"/>
      <c r="AW380"/>
      <c r="AX380"/>
      <c r="AY380"/>
      <c r="AZ380"/>
      <c r="BA380"/>
    </row>
    <row r="381" spans="3:53">
      <c r="C381"/>
      <c r="D381"/>
      <c r="E381"/>
      <c r="F381"/>
      <c r="G381"/>
      <c r="H381"/>
      <c r="I381"/>
      <c r="J381"/>
      <c r="K381"/>
      <c r="L381"/>
      <c r="M381"/>
      <c r="N381"/>
      <c r="O381"/>
      <c r="P381"/>
      <c r="Q381"/>
      <c r="R381"/>
      <c r="S381"/>
      <c r="T381"/>
      <c r="U381"/>
      <c r="V381"/>
      <c r="W381"/>
      <c r="X381"/>
      <c r="Y381"/>
      <c r="Z381"/>
      <c r="AA381"/>
      <c r="AB381"/>
      <c r="AC381"/>
      <c r="AD381"/>
      <c r="AE381"/>
      <c r="AF381"/>
      <c r="AG381"/>
      <c r="AH381"/>
      <c r="AI381"/>
      <c r="AJ381"/>
      <c r="AK381"/>
      <c r="AL381"/>
      <c r="AM381"/>
      <c r="AN381"/>
      <c r="AO381"/>
      <c r="AP381"/>
      <c r="AQ381"/>
      <c r="AR381"/>
      <c r="AS381"/>
      <c r="AT381"/>
      <c r="AU381"/>
      <c r="AV381"/>
      <c r="AW381"/>
      <c r="AX381"/>
      <c r="AY381"/>
      <c r="AZ381"/>
      <c r="BA381"/>
    </row>
    <row r="382" spans="3:53">
      <c r="C382"/>
      <c r="D382"/>
      <c r="E382"/>
      <c r="F382"/>
      <c r="G382"/>
      <c r="H382"/>
      <c r="I382"/>
      <c r="J382"/>
      <c r="K382"/>
      <c r="L382"/>
      <c r="M382"/>
      <c r="N382"/>
      <c r="O382"/>
      <c r="P382"/>
      <c r="Q382"/>
      <c r="R382"/>
      <c r="S382"/>
      <c r="T382"/>
      <c r="U382"/>
      <c r="V382"/>
      <c r="W382"/>
      <c r="X382"/>
      <c r="Y382"/>
      <c r="Z382"/>
      <c r="AA382"/>
      <c r="AB382"/>
      <c r="AC382"/>
      <c r="AD382"/>
      <c r="AE382"/>
      <c r="AF382"/>
      <c r="AG382"/>
      <c r="AH382"/>
      <c r="AI382"/>
      <c r="AJ382"/>
      <c r="AK382"/>
      <c r="AL382"/>
      <c r="AM382"/>
      <c r="AN382"/>
      <c r="AO382"/>
      <c r="AP382"/>
      <c r="AQ382"/>
      <c r="AR382"/>
      <c r="AS382"/>
      <c r="AT382"/>
      <c r="AU382"/>
      <c r="AV382"/>
      <c r="AW382"/>
      <c r="AX382"/>
      <c r="AY382"/>
      <c r="AZ382"/>
      <c r="BA382"/>
    </row>
    <row r="383" spans="3:53">
      <c r="C383"/>
      <c r="D383"/>
      <c r="E383"/>
      <c r="F383"/>
      <c r="G383"/>
      <c r="H383"/>
      <c r="I383"/>
      <c r="J383"/>
      <c r="K383"/>
      <c r="L383"/>
      <c r="M383"/>
      <c r="N383"/>
      <c r="O383"/>
      <c r="P383"/>
      <c r="Q383"/>
      <c r="R383"/>
      <c r="S383"/>
      <c r="T383"/>
      <c r="U383"/>
      <c r="V383"/>
      <c r="W383"/>
      <c r="X383"/>
      <c r="Y383"/>
      <c r="Z383"/>
      <c r="AA383"/>
      <c r="AB383"/>
      <c r="AC383"/>
      <c r="AD383"/>
      <c r="AE383"/>
      <c r="AF383"/>
      <c r="AG383"/>
      <c r="AH383"/>
      <c r="AI383"/>
      <c r="AJ383"/>
      <c r="AK383"/>
      <c r="AL383"/>
      <c r="AM383"/>
      <c r="AN383"/>
      <c r="AO383"/>
      <c r="AP383"/>
      <c r="AQ383"/>
      <c r="AR383"/>
      <c r="AS383"/>
      <c r="AT383"/>
      <c r="AU383"/>
      <c r="AV383"/>
      <c r="AW383"/>
      <c r="AX383"/>
      <c r="AY383"/>
      <c r="AZ383"/>
      <c r="BA383"/>
    </row>
    <row r="384" spans="3:53">
      <c r="C384"/>
      <c r="D384"/>
      <c r="E384"/>
      <c r="F384"/>
      <c r="G384"/>
      <c r="H384"/>
      <c r="I384"/>
      <c r="J384"/>
      <c r="K384"/>
      <c r="L384"/>
      <c r="M384"/>
      <c r="N384"/>
      <c r="O384"/>
      <c r="P384"/>
      <c r="Q384"/>
      <c r="R384"/>
      <c r="S384"/>
      <c r="T384"/>
      <c r="U384"/>
      <c r="V384"/>
      <c r="W384"/>
      <c r="X384"/>
      <c r="Y384"/>
      <c r="Z384"/>
      <c r="AA384"/>
      <c r="AB384"/>
      <c r="AC384"/>
      <c r="AD384"/>
      <c r="AE384"/>
      <c r="AF384"/>
      <c r="AG384"/>
      <c r="AH384"/>
      <c r="AI384"/>
      <c r="AJ384"/>
      <c r="AK384"/>
      <c r="AL384"/>
      <c r="AM384"/>
      <c r="AN384"/>
      <c r="AO384"/>
      <c r="AP384"/>
      <c r="AQ384"/>
      <c r="AR384"/>
      <c r="AS384"/>
      <c r="AT384"/>
      <c r="AU384"/>
      <c r="AV384"/>
      <c r="AW384"/>
      <c r="AX384"/>
      <c r="AY384"/>
      <c r="AZ384"/>
      <c r="BA384"/>
    </row>
    <row r="385" spans="2:53">
      <c r="C385"/>
      <c r="D385"/>
      <c r="E385"/>
      <c r="F385"/>
      <c r="G385"/>
      <c r="H385"/>
      <c r="I385"/>
      <c r="J385"/>
      <c r="K385"/>
      <c r="L385"/>
      <c r="M385"/>
      <c r="N385"/>
      <c r="O385"/>
      <c r="P385"/>
      <c r="Q385"/>
      <c r="R385"/>
      <c r="S385"/>
      <c r="T385"/>
      <c r="U385"/>
      <c r="V385"/>
      <c r="W385"/>
      <c r="X385"/>
      <c r="Y385"/>
      <c r="Z385"/>
      <c r="AA385"/>
      <c r="AB385"/>
      <c r="AC385"/>
      <c r="AD385"/>
      <c r="AE385"/>
      <c r="AF385"/>
      <c r="AG385"/>
      <c r="AH385"/>
      <c r="AI385"/>
      <c r="AJ385"/>
      <c r="AK385"/>
      <c r="AL385"/>
      <c r="AM385"/>
      <c r="AN385"/>
      <c r="AO385"/>
      <c r="AP385"/>
      <c r="AQ385"/>
      <c r="AR385"/>
      <c r="AS385"/>
      <c r="AT385"/>
      <c r="AU385"/>
      <c r="AV385"/>
      <c r="AW385"/>
      <c r="AX385"/>
      <c r="AY385"/>
      <c r="AZ385"/>
      <c r="BA385"/>
    </row>
    <row r="386" spans="2:53">
      <c r="C386"/>
      <c r="D386"/>
      <c r="E386"/>
      <c r="F386"/>
      <c r="G386"/>
      <c r="H386"/>
      <c r="I386"/>
      <c r="J386"/>
      <c r="K386"/>
      <c r="L386"/>
      <c r="M386"/>
      <c r="N386"/>
      <c r="O386"/>
      <c r="P386"/>
      <c r="Q386"/>
      <c r="R386"/>
      <c r="S386"/>
      <c r="T386"/>
      <c r="U386"/>
      <c r="V386"/>
      <c r="W386"/>
      <c r="X386"/>
      <c r="Y386"/>
      <c r="Z386"/>
      <c r="AA386"/>
      <c r="AB386"/>
      <c r="AC386"/>
      <c r="AD386"/>
      <c r="AE386"/>
      <c r="AF386"/>
      <c r="AG386"/>
      <c r="AH386"/>
      <c r="AI386"/>
      <c r="AJ386"/>
      <c r="AK386"/>
      <c r="AL386"/>
      <c r="AM386"/>
      <c r="AN386"/>
      <c r="AO386"/>
      <c r="AP386"/>
      <c r="AQ386"/>
      <c r="AR386"/>
      <c r="AS386"/>
      <c r="AT386"/>
      <c r="AU386"/>
      <c r="AV386"/>
      <c r="AW386"/>
      <c r="AX386"/>
      <c r="AY386"/>
      <c r="AZ386"/>
      <c r="BA386"/>
    </row>
    <row r="387" spans="2:53">
      <c r="C387"/>
      <c r="D387"/>
      <c r="E387"/>
      <c r="F387"/>
      <c r="G387"/>
      <c r="H387"/>
      <c r="I387"/>
      <c r="J387"/>
      <c r="K387"/>
      <c r="L387"/>
      <c r="M387"/>
      <c r="N387"/>
      <c r="O387"/>
      <c r="P387"/>
      <c r="Q387"/>
      <c r="R387"/>
      <c r="S387"/>
      <c r="T387"/>
      <c r="U387"/>
      <c r="V387"/>
      <c r="W387"/>
      <c r="X387"/>
      <c r="Y387"/>
      <c r="Z387"/>
      <c r="AA387"/>
      <c r="AB387"/>
      <c r="AC387"/>
      <c r="AD387"/>
      <c r="AE387"/>
      <c r="AF387"/>
      <c r="AG387"/>
      <c r="AH387"/>
      <c r="AI387"/>
      <c r="AJ387"/>
      <c r="AK387"/>
      <c r="AL387"/>
      <c r="AM387"/>
      <c r="AN387"/>
      <c r="AO387"/>
      <c r="AP387"/>
      <c r="AQ387"/>
      <c r="AR387"/>
      <c r="AS387"/>
      <c r="AT387"/>
      <c r="AU387"/>
      <c r="AV387"/>
      <c r="AW387"/>
      <c r="AX387"/>
      <c r="AY387"/>
      <c r="AZ387"/>
      <c r="BA387"/>
    </row>
    <row r="388" spans="2:53">
      <c r="C388"/>
      <c r="D388"/>
      <c r="E388"/>
      <c r="F388"/>
      <c r="G388"/>
      <c r="H388"/>
      <c r="I388"/>
      <c r="J388"/>
      <c r="K388"/>
      <c r="L388"/>
      <c r="M388"/>
      <c r="N388"/>
      <c r="O388"/>
      <c r="P388"/>
      <c r="Q388"/>
      <c r="R388"/>
      <c r="S388"/>
      <c r="T388"/>
      <c r="U388"/>
      <c r="V388"/>
      <c r="W388"/>
      <c r="X388"/>
      <c r="Y388"/>
      <c r="Z388"/>
      <c r="AA388"/>
      <c r="AB388"/>
      <c r="AC388"/>
      <c r="AD388"/>
      <c r="AE388"/>
      <c r="AF388"/>
      <c r="AG388"/>
      <c r="AH388"/>
      <c r="AI388"/>
      <c r="AJ388"/>
      <c r="AK388"/>
      <c r="AL388"/>
      <c r="AM388"/>
      <c r="AN388"/>
      <c r="AO388"/>
      <c r="AP388"/>
      <c r="AQ388"/>
      <c r="AR388"/>
      <c r="AS388"/>
      <c r="AT388"/>
      <c r="AU388"/>
      <c r="AV388"/>
      <c r="AW388"/>
      <c r="AX388"/>
      <c r="AY388"/>
      <c r="AZ388"/>
      <c r="BA388"/>
    </row>
    <row r="389" spans="2:53">
      <c r="C389"/>
      <c r="D389"/>
      <c r="E389"/>
      <c r="F389"/>
      <c r="G389"/>
      <c r="H389"/>
      <c r="I389"/>
      <c r="J389"/>
      <c r="K389"/>
      <c r="L389"/>
      <c r="M389"/>
      <c r="N389"/>
      <c r="O389"/>
      <c r="P389"/>
      <c r="Q389"/>
      <c r="R389"/>
      <c r="S389"/>
      <c r="T389"/>
      <c r="U389"/>
      <c r="V389"/>
      <c r="W389"/>
      <c r="X389"/>
      <c r="Y389"/>
      <c r="Z389"/>
      <c r="AA389"/>
      <c r="AB389"/>
      <c r="AC389"/>
      <c r="AD389"/>
      <c r="AE389"/>
      <c r="AF389"/>
      <c r="AG389"/>
      <c r="AH389"/>
      <c r="AI389"/>
      <c r="AJ389"/>
      <c r="AK389"/>
      <c r="AL389"/>
      <c r="AM389"/>
      <c r="AN389"/>
      <c r="AO389"/>
      <c r="AP389"/>
      <c r="AQ389"/>
      <c r="AR389"/>
      <c r="AS389"/>
      <c r="AT389"/>
      <c r="AU389"/>
      <c r="AV389"/>
      <c r="AW389"/>
      <c r="AX389"/>
      <c r="AY389"/>
      <c r="AZ389"/>
      <c r="BA389"/>
    </row>
    <row r="390" spans="2:53">
      <c r="C390"/>
      <c r="D390"/>
      <c r="E390"/>
      <c r="F390"/>
      <c r="G390"/>
      <c r="H390"/>
      <c r="I390"/>
      <c r="J390"/>
      <c r="K390"/>
      <c r="L390"/>
      <c r="M390"/>
      <c r="N390"/>
      <c r="O390"/>
      <c r="P390"/>
      <c r="Q390"/>
      <c r="R390"/>
      <c r="S390"/>
      <c r="T390"/>
      <c r="U390"/>
      <c r="V390"/>
      <c r="W390"/>
      <c r="X390"/>
      <c r="Y390"/>
      <c r="Z390"/>
      <c r="AA390"/>
      <c r="AB390"/>
      <c r="AC390"/>
      <c r="AD390"/>
      <c r="AE390"/>
      <c r="AF390"/>
      <c r="AG390"/>
      <c r="AH390"/>
      <c r="AI390"/>
      <c r="AJ390"/>
      <c r="AK390"/>
      <c r="AL390"/>
      <c r="AM390"/>
      <c r="AN390"/>
      <c r="AO390"/>
      <c r="AP390"/>
      <c r="AQ390"/>
      <c r="AR390"/>
      <c r="AS390"/>
      <c r="AT390"/>
      <c r="AU390"/>
      <c r="AV390"/>
      <c r="AW390"/>
      <c r="AX390"/>
      <c r="AY390"/>
      <c r="AZ390"/>
      <c r="BA390"/>
    </row>
    <row r="391" spans="2:53">
      <c r="B391" s="296" t="s">
        <v>2166</v>
      </c>
      <c r="C391"/>
      <c r="D391"/>
      <c r="E391"/>
      <c r="F391"/>
      <c r="G391"/>
      <c r="H391"/>
      <c r="I391"/>
      <c r="J391"/>
      <c r="K391"/>
      <c r="L391"/>
      <c r="M391"/>
      <c r="N391"/>
      <c r="O391"/>
      <c r="P391"/>
      <c r="Q391"/>
      <c r="R391"/>
      <c r="S391"/>
      <c r="T391"/>
      <c r="U391"/>
      <c r="V391"/>
      <c r="W391"/>
      <c r="X391"/>
      <c r="Y391"/>
      <c r="Z391"/>
      <c r="AA391"/>
      <c r="AB391"/>
      <c r="AC391"/>
      <c r="AD391"/>
      <c r="AE391"/>
      <c r="AF391"/>
      <c r="AG391"/>
      <c r="AH391"/>
      <c r="AI391"/>
      <c r="AJ391"/>
      <c r="AK391"/>
      <c r="AL391"/>
      <c r="AM391"/>
      <c r="AN391"/>
      <c r="AO391"/>
      <c r="AP391"/>
      <c r="AQ391"/>
      <c r="AR391"/>
      <c r="AS391"/>
      <c r="AT391"/>
      <c r="AU391"/>
      <c r="AV391"/>
      <c r="AW391"/>
      <c r="AX391"/>
      <c r="AY391"/>
      <c r="AZ391"/>
      <c r="BA391"/>
    </row>
    <row r="392" spans="2:53">
      <c r="C392"/>
      <c r="D392"/>
      <c r="E392"/>
      <c r="F392"/>
      <c r="G392"/>
      <c r="H392"/>
      <c r="I392"/>
      <c r="J392"/>
      <c r="K392"/>
      <c r="L392"/>
      <c r="M392"/>
      <c r="N392"/>
      <c r="O392"/>
      <c r="P392"/>
      <c r="Q392"/>
      <c r="R392"/>
      <c r="S392"/>
      <c r="T392"/>
      <c r="U392"/>
      <c r="V392"/>
      <c r="W392"/>
      <c r="X392"/>
      <c r="Y392"/>
      <c r="Z392"/>
      <c r="AA392"/>
      <c r="AB392"/>
      <c r="AC392"/>
      <c r="AD392"/>
      <c r="AE392"/>
      <c r="AF392"/>
      <c r="AG392"/>
      <c r="AH392"/>
      <c r="AI392"/>
      <c r="AJ392"/>
      <c r="AK392"/>
      <c r="AL392"/>
      <c r="AM392"/>
      <c r="AN392"/>
      <c r="AO392"/>
      <c r="AP392"/>
      <c r="AQ392"/>
      <c r="AR392"/>
      <c r="AS392"/>
      <c r="AT392"/>
      <c r="AU392"/>
      <c r="AV392"/>
      <c r="AW392"/>
      <c r="AX392"/>
      <c r="AY392"/>
      <c r="AZ392"/>
      <c r="BA392"/>
    </row>
    <row r="393" spans="2:53">
      <c r="C393"/>
      <c r="D393"/>
      <c r="E393"/>
      <c r="F393"/>
      <c r="G393"/>
      <c r="H393"/>
      <c r="I393"/>
      <c r="J393"/>
      <c r="K393"/>
      <c r="L393"/>
      <c r="M393"/>
      <c r="N393"/>
      <c r="O393"/>
      <c r="P393"/>
      <c r="Q393"/>
      <c r="R393"/>
      <c r="S393"/>
      <c r="T393"/>
      <c r="U393"/>
      <c r="V393"/>
      <c r="W393"/>
      <c r="X393"/>
      <c r="Y393"/>
      <c r="Z393"/>
      <c r="AA393"/>
      <c r="AB393"/>
      <c r="AC393"/>
      <c r="AD393"/>
      <c r="AE393"/>
      <c r="AF393"/>
      <c r="AG393"/>
      <c r="AH393"/>
      <c r="AI393"/>
      <c r="AJ393"/>
      <c r="AK393"/>
      <c r="AL393"/>
      <c r="AM393"/>
      <c r="AN393"/>
      <c r="AO393"/>
      <c r="AP393"/>
      <c r="AQ393"/>
      <c r="AR393"/>
      <c r="AS393"/>
      <c r="AT393"/>
      <c r="AU393"/>
      <c r="AV393"/>
      <c r="AW393"/>
      <c r="AX393"/>
      <c r="AY393"/>
      <c r="AZ393"/>
      <c r="BA393"/>
    </row>
    <row r="394" spans="2:53">
      <c r="C394"/>
      <c r="D394"/>
      <c r="E394"/>
      <c r="F394"/>
      <c r="G394"/>
      <c r="H394"/>
      <c r="I394"/>
      <c r="J394"/>
      <c r="K394"/>
      <c r="L394"/>
      <c r="M394"/>
      <c r="N394"/>
      <c r="O394"/>
      <c r="P394"/>
      <c r="Q394"/>
      <c r="R394"/>
      <c r="S394"/>
      <c r="T394"/>
      <c r="U394"/>
      <c r="V394"/>
      <c r="W394"/>
      <c r="X394"/>
      <c r="Y394"/>
      <c r="Z394"/>
      <c r="AA394"/>
      <c r="AB394"/>
      <c r="AC394"/>
      <c r="AD394"/>
      <c r="AE394"/>
      <c r="AF394"/>
      <c r="AG394"/>
      <c r="AH394"/>
      <c r="AI394"/>
      <c r="AJ394"/>
      <c r="AK394"/>
      <c r="AL394"/>
      <c r="AM394"/>
      <c r="AN394"/>
      <c r="AO394"/>
      <c r="AP394"/>
      <c r="AQ394"/>
      <c r="AR394"/>
      <c r="AS394"/>
      <c r="AT394"/>
      <c r="AU394"/>
      <c r="AV394"/>
      <c r="AW394"/>
      <c r="AX394"/>
      <c r="AY394"/>
      <c r="AZ394"/>
      <c r="BA394"/>
    </row>
    <row r="395" spans="2:53">
      <c r="C395"/>
      <c r="D395"/>
      <c r="E395"/>
      <c r="F395"/>
      <c r="G395"/>
      <c r="H395"/>
      <c r="I395"/>
      <c r="J395"/>
      <c r="K395"/>
      <c r="L395"/>
      <c r="M395"/>
      <c r="N395"/>
      <c r="O395"/>
      <c r="P395"/>
      <c r="Q395"/>
      <c r="R395"/>
      <c r="S395"/>
      <c r="T395"/>
      <c r="U395"/>
      <c r="V395"/>
      <c r="W395"/>
      <c r="X395"/>
      <c r="Y395"/>
      <c r="Z395"/>
      <c r="AA395"/>
      <c r="AB395"/>
      <c r="AC395"/>
      <c r="AD395"/>
      <c r="AE395"/>
      <c r="AF395"/>
      <c r="AG395"/>
      <c r="AH395"/>
      <c r="AI395"/>
      <c r="AJ395"/>
      <c r="AK395"/>
      <c r="AL395"/>
      <c r="AM395"/>
      <c r="AN395"/>
      <c r="AO395"/>
      <c r="AP395"/>
      <c r="AQ395"/>
      <c r="AR395"/>
      <c r="AS395"/>
      <c r="AT395"/>
      <c r="AU395"/>
      <c r="AV395"/>
      <c r="AW395"/>
      <c r="AX395"/>
      <c r="AY395"/>
      <c r="AZ395"/>
      <c r="BA395"/>
    </row>
    <row r="396" spans="2:53">
      <c r="C396"/>
      <c r="D396"/>
      <c r="E396"/>
      <c r="F396"/>
      <c r="G396"/>
      <c r="H396"/>
      <c r="I396"/>
      <c r="J396"/>
      <c r="K396"/>
      <c r="L396"/>
      <c r="M396"/>
      <c r="N396"/>
      <c r="O396"/>
      <c r="P396"/>
      <c r="Q396"/>
      <c r="R396"/>
      <c r="S396"/>
      <c r="T396"/>
      <c r="U396"/>
      <c r="V396"/>
      <c r="W396"/>
      <c r="X396"/>
      <c r="Y396"/>
      <c r="Z396"/>
      <c r="AA396"/>
      <c r="AB396"/>
      <c r="AC396"/>
      <c r="AD396"/>
      <c r="AE396"/>
      <c r="AF396"/>
      <c r="AG396"/>
      <c r="AH396"/>
      <c r="AI396"/>
      <c r="AJ396"/>
      <c r="AK396"/>
      <c r="AL396"/>
      <c r="AM396"/>
      <c r="AN396"/>
      <c r="AO396"/>
      <c r="AP396"/>
      <c r="AQ396"/>
      <c r="AR396"/>
      <c r="AS396"/>
      <c r="AT396"/>
      <c r="AU396"/>
      <c r="AV396"/>
      <c r="AW396"/>
      <c r="AX396"/>
      <c r="AY396"/>
      <c r="AZ396"/>
      <c r="BA396"/>
    </row>
    <row r="397" spans="2:53">
      <c r="C397"/>
      <c r="D397"/>
      <c r="E397"/>
      <c r="F397"/>
      <c r="G397"/>
      <c r="H397"/>
      <c r="I397"/>
      <c r="J397"/>
      <c r="K397"/>
      <c r="L397"/>
      <c r="M397"/>
      <c r="N397"/>
      <c r="O397"/>
      <c r="P397"/>
      <c r="Q397"/>
      <c r="R397"/>
      <c r="S397"/>
      <c r="T397"/>
      <c r="U397"/>
      <c r="V397"/>
      <c r="W397"/>
      <c r="X397"/>
      <c r="Y397"/>
      <c r="Z397"/>
      <c r="AA397"/>
      <c r="AB397"/>
      <c r="AC397"/>
      <c r="AD397"/>
      <c r="AE397"/>
      <c r="AF397"/>
      <c r="AG397"/>
      <c r="AH397"/>
      <c r="AI397"/>
      <c r="AJ397"/>
      <c r="AK397"/>
      <c r="AL397"/>
      <c r="AM397"/>
      <c r="AN397"/>
      <c r="AO397"/>
      <c r="AP397"/>
      <c r="AQ397"/>
      <c r="AR397"/>
      <c r="AS397"/>
      <c r="AT397"/>
      <c r="AU397"/>
      <c r="AV397"/>
      <c r="AW397"/>
      <c r="AX397"/>
      <c r="AY397"/>
      <c r="AZ397"/>
      <c r="BA397"/>
    </row>
    <row r="398" spans="2:53">
      <c r="C398"/>
      <c r="D398"/>
      <c r="E398"/>
      <c r="F398"/>
      <c r="G398"/>
      <c r="H398"/>
      <c r="I398"/>
      <c r="J398"/>
      <c r="K398"/>
      <c r="L398"/>
      <c r="M398"/>
      <c r="N398"/>
      <c r="O398"/>
      <c r="P398"/>
      <c r="Q398"/>
      <c r="R398"/>
      <c r="S398"/>
      <c r="T398"/>
      <c r="U398"/>
      <c r="V398"/>
      <c r="W398"/>
      <c r="X398"/>
      <c r="Y398"/>
      <c r="Z398"/>
      <c r="AA398"/>
      <c r="AB398"/>
      <c r="AC398"/>
      <c r="AD398"/>
      <c r="AE398"/>
      <c r="AF398"/>
      <c r="AG398"/>
      <c r="AH398"/>
      <c r="AI398"/>
      <c r="AJ398"/>
      <c r="AK398"/>
      <c r="AL398"/>
      <c r="AM398"/>
      <c r="AN398"/>
      <c r="AO398"/>
      <c r="AP398"/>
      <c r="AQ398"/>
      <c r="AR398"/>
      <c r="AS398"/>
      <c r="AT398"/>
      <c r="AU398"/>
      <c r="AV398"/>
      <c r="AW398"/>
      <c r="AX398"/>
      <c r="AY398"/>
      <c r="AZ398"/>
      <c r="BA398"/>
    </row>
    <row r="399" spans="2:53">
      <c r="C399"/>
      <c r="D399"/>
      <c r="E399"/>
      <c r="F399"/>
      <c r="G399"/>
      <c r="H399"/>
      <c r="I399"/>
      <c r="J399"/>
      <c r="K399"/>
      <c r="L399"/>
      <c r="M399"/>
      <c r="N399"/>
      <c r="O399"/>
      <c r="P399"/>
      <c r="Q399"/>
      <c r="R399"/>
      <c r="S399"/>
      <c r="T399"/>
      <c r="U399"/>
      <c r="V399"/>
      <c r="W399"/>
      <c r="X399"/>
      <c r="Y399"/>
      <c r="Z399"/>
      <c r="AA399"/>
      <c r="AB399"/>
      <c r="AC399"/>
      <c r="AD399"/>
      <c r="AE399"/>
      <c r="AF399"/>
      <c r="AG399"/>
      <c r="AH399"/>
      <c r="AI399"/>
      <c r="AJ399"/>
      <c r="AK399"/>
      <c r="AL399"/>
      <c r="AM399"/>
      <c r="AN399"/>
      <c r="AO399"/>
      <c r="AP399"/>
      <c r="AQ399"/>
      <c r="AR399"/>
      <c r="AS399"/>
      <c r="AT399"/>
      <c r="AU399"/>
      <c r="AV399"/>
      <c r="AW399"/>
      <c r="AX399"/>
      <c r="AY399"/>
      <c r="AZ399"/>
      <c r="BA399"/>
    </row>
    <row r="400" spans="2:53">
      <c r="C400"/>
      <c r="D400"/>
      <c r="E400"/>
      <c r="F400"/>
      <c r="G400"/>
      <c r="H400"/>
      <c r="I400"/>
      <c r="J400"/>
      <c r="K400"/>
      <c r="L400"/>
      <c r="M400"/>
      <c r="N400"/>
      <c r="O400"/>
      <c r="P400"/>
      <c r="Q400"/>
      <c r="R400"/>
      <c r="S400"/>
      <c r="T400"/>
      <c r="U400"/>
      <c r="V400"/>
      <c r="W400"/>
      <c r="X400"/>
      <c r="Y400"/>
      <c r="Z400"/>
      <c r="AA400"/>
      <c r="AB400"/>
      <c r="AC400"/>
      <c r="AD400"/>
      <c r="AE400"/>
      <c r="AF400"/>
      <c r="AG400"/>
      <c r="AH400"/>
      <c r="AI400"/>
      <c r="AJ400"/>
      <c r="AK400"/>
      <c r="AL400"/>
      <c r="AM400"/>
      <c r="AN400"/>
      <c r="AO400"/>
      <c r="AP400"/>
      <c r="AQ400"/>
      <c r="AR400"/>
      <c r="AS400"/>
      <c r="AT400"/>
      <c r="AU400"/>
      <c r="AV400"/>
      <c r="AW400"/>
      <c r="AX400"/>
      <c r="AY400"/>
      <c r="AZ400"/>
      <c r="BA400"/>
    </row>
    <row r="401" spans="3:53">
      <c r="C401"/>
      <c r="D401"/>
      <c r="E401"/>
      <c r="F401"/>
      <c r="G401"/>
      <c r="H401"/>
      <c r="I401"/>
      <c r="J401"/>
      <c r="K401"/>
      <c r="L401"/>
      <c r="M401"/>
      <c r="N401"/>
      <c r="O401"/>
      <c r="P401"/>
      <c r="Q401"/>
      <c r="R401"/>
      <c r="S401"/>
      <c r="T401"/>
      <c r="U401"/>
      <c r="V401"/>
      <c r="W401"/>
      <c r="X401"/>
      <c r="Y401"/>
      <c r="Z401"/>
      <c r="AA401"/>
      <c r="AB401"/>
      <c r="AC401"/>
      <c r="AD401"/>
      <c r="AE401"/>
      <c r="AF401"/>
      <c r="AG401"/>
      <c r="AH401"/>
      <c r="AI401"/>
      <c r="AJ401"/>
      <c r="AK401"/>
      <c r="AL401"/>
      <c r="AM401"/>
      <c r="AN401"/>
      <c r="AO401"/>
      <c r="AP401"/>
      <c r="AQ401"/>
      <c r="AR401"/>
      <c r="AS401"/>
      <c r="AT401"/>
      <c r="AU401"/>
      <c r="AV401"/>
      <c r="AW401"/>
      <c r="AX401"/>
      <c r="AY401"/>
      <c r="AZ401"/>
      <c r="BA401"/>
    </row>
    <row r="402" spans="3:53">
      <c r="C402"/>
      <c r="D402"/>
      <c r="E402"/>
      <c r="F402"/>
      <c r="G402"/>
      <c r="H402"/>
      <c r="I402"/>
      <c r="J402"/>
      <c r="K402"/>
      <c r="L402"/>
      <c r="M402"/>
      <c r="N402"/>
      <c r="O402"/>
      <c r="P402"/>
      <c r="Q402"/>
      <c r="R402"/>
      <c r="S402"/>
      <c r="T402"/>
      <c r="U402"/>
      <c r="V402"/>
      <c r="W402"/>
      <c r="X402"/>
      <c r="Y402"/>
      <c r="Z402"/>
      <c r="AA402"/>
      <c r="AB402"/>
      <c r="AC402"/>
      <c r="AD402"/>
      <c r="AE402"/>
      <c r="AF402"/>
      <c r="AG402"/>
      <c r="AH402"/>
      <c r="AI402"/>
      <c r="AJ402"/>
      <c r="AK402"/>
      <c r="AL402"/>
      <c r="AM402"/>
      <c r="AN402"/>
      <c r="AO402"/>
      <c r="AP402"/>
      <c r="AQ402"/>
      <c r="AR402"/>
      <c r="AS402"/>
      <c r="AT402"/>
      <c r="AU402"/>
      <c r="AV402"/>
      <c r="AW402"/>
      <c r="AX402"/>
      <c r="AY402"/>
      <c r="AZ402"/>
      <c r="BA402"/>
    </row>
    <row r="403" spans="3:53">
      <c r="C403"/>
      <c r="D403"/>
      <c r="E403"/>
      <c r="F403"/>
      <c r="G403"/>
      <c r="H403"/>
      <c r="I403"/>
      <c r="J403"/>
      <c r="K403"/>
      <c r="L403"/>
      <c r="M403"/>
      <c r="N403"/>
      <c r="O403"/>
      <c r="P403"/>
      <c r="Q403"/>
      <c r="R403"/>
      <c r="S403"/>
      <c r="T403"/>
      <c r="U403"/>
      <c r="V403"/>
      <c r="W403"/>
      <c r="X403"/>
      <c r="Y403"/>
      <c r="Z403"/>
      <c r="AA403"/>
      <c r="AB403"/>
      <c r="AC403"/>
      <c r="AD403"/>
      <c r="AE403"/>
      <c r="AF403"/>
      <c r="AG403"/>
      <c r="AH403"/>
      <c r="AI403"/>
      <c r="AJ403"/>
      <c r="AK403"/>
      <c r="AL403"/>
      <c r="AM403"/>
      <c r="AN403"/>
      <c r="AO403"/>
      <c r="AP403"/>
      <c r="AQ403"/>
      <c r="AR403"/>
      <c r="AS403"/>
      <c r="AT403"/>
      <c r="AU403"/>
      <c r="AV403"/>
      <c r="AW403"/>
      <c r="AX403"/>
      <c r="AY403"/>
      <c r="AZ403"/>
      <c r="BA403"/>
    </row>
    <row r="404" spans="3:53">
      <c r="C404"/>
      <c r="D404"/>
      <c r="E404"/>
      <c r="F404"/>
      <c r="G404"/>
      <c r="H404"/>
      <c r="I404"/>
      <c r="J404"/>
      <c r="K404"/>
      <c r="L404"/>
      <c r="M404"/>
      <c r="N404"/>
      <c r="O404"/>
      <c r="P404"/>
      <c r="Q404"/>
      <c r="R404"/>
      <c r="S404"/>
      <c r="T404"/>
      <c r="U404"/>
      <c r="V404"/>
      <c r="W404"/>
      <c r="X404"/>
      <c r="Y404"/>
      <c r="Z404"/>
      <c r="AA404"/>
      <c r="AB404"/>
      <c r="AC404"/>
      <c r="AD404"/>
      <c r="AE404"/>
      <c r="AF404"/>
      <c r="AG404"/>
      <c r="AH404"/>
      <c r="AI404"/>
      <c r="AJ404"/>
      <c r="AK404"/>
      <c r="AL404"/>
      <c r="AM404"/>
      <c r="AN404"/>
      <c r="AO404"/>
      <c r="AP404"/>
      <c r="AQ404"/>
      <c r="AR404"/>
      <c r="AS404"/>
      <c r="AT404"/>
      <c r="AU404"/>
      <c r="AV404"/>
      <c r="AW404"/>
      <c r="AX404"/>
      <c r="AY404"/>
      <c r="AZ404"/>
      <c r="BA404"/>
    </row>
    <row r="405" spans="3:53">
      <c r="C405"/>
      <c r="D405"/>
      <c r="E405"/>
      <c r="F405"/>
      <c r="G405"/>
      <c r="H405"/>
      <c r="I405"/>
      <c r="J405"/>
      <c r="K405"/>
      <c r="L405"/>
      <c r="M405"/>
      <c r="N405"/>
      <c r="O405"/>
      <c r="P405"/>
      <c r="Q405"/>
      <c r="R405"/>
      <c r="S405"/>
      <c r="T405"/>
      <c r="U405"/>
      <c r="V405"/>
      <c r="W405"/>
      <c r="X405"/>
      <c r="Y405"/>
      <c r="Z405"/>
      <c r="AA405"/>
      <c r="AB405"/>
      <c r="AC405"/>
      <c r="AD405"/>
      <c r="AE405"/>
      <c r="AF405"/>
      <c r="AG405"/>
      <c r="AH405"/>
      <c r="AI405"/>
      <c r="AJ405"/>
      <c r="AK405"/>
      <c r="AL405"/>
      <c r="AM405"/>
      <c r="AN405"/>
      <c r="AO405"/>
      <c r="AP405"/>
      <c r="AQ405"/>
      <c r="AR405"/>
      <c r="AS405"/>
      <c r="AT405"/>
      <c r="AU405"/>
      <c r="AV405"/>
      <c r="AW405"/>
      <c r="AX405"/>
      <c r="AY405"/>
      <c r="AZ405"/>
      <c r="BA405"/>
    </row>
    <row r="406" spans="3:53">
      <c r="C406"/>
      <c r="D406"/>
      <c r="E406"/>
      <c r="F406"/>
      <c r="G406"/>
      <c r="H406"/>
      <c r="I406"/>
      <c r="J406"/>
      <c r="K406"/>
      <c r="L406"/>
      <c r="M406"/>
      <c r="N406"/>
      <c r="O406"/>
      <c r="P406"/>
      <c r="Q406"/>
      <c r="R406"/>
      <c r="S406"/>
      <c r="T406"/>
      <c r="U406"/>
      <c r="V406"/>
      <c r="W406"/>
      <c r="X406"/>
      <c r="Y406"/>
      <c r="Z406"/>
      <c r="AA406"/>
      <c r="AB406"/>
      <c r="AC406"/>
      <c r="AD406"/>
      <c r="AE406"/>
      <c r="AF406"/>
      <c r="AG406"/>
      <c r="AH406"/>
      <c r="AI406"/>
      <c r="AJ406"/>
      <c r="AK406"/>
      <c r="AL406"/>
      <c r="AM406"/>
      <c r="AN406"/>
      <c r="AO406"/>
      <c r="AP406"/>
      <c r="AQ406"/>
      <c r="AR406"/>
      <c r="AS406"/>
      <c r="AT406"/>
      <c r="AU406"/>
      <c r="AV406"/>
      <c r="AW406"/>
      <c r="AX406"/>
      <c r="AY406"/>
      <c r="AZ406"/>
      <c r="BA406"/>
    </row>
    <row r="407" spans="3:53">
      <c r="C407"/>
      <c r="D407"/>
      <c r="E407"/>
      <c r="F407"/>
      <c r="G407"/>
      <c r="H407"/>
      <c r="I407"/>
      <c r="J407"/>
      <c r="K407"/>
      <c r="L407"/>
      <c r="M407"/>
      <c r="N407"/>
      <c r="O407"/>
      <c r="P407"/>
      <c r="Q407"/>
      <c r="R407"/>
      <c r="S407"/>
      <c r="T407"/>
      <c r="U407"/>
      <c r="V407"/>
      <c r="W407"/>
      <c r="X407"/>
      <c r="Y407"/>
      <c r="Z407"/>
      <c r="AA407"/>
      <c r="AB407"/>
      <c r="AC407"/>
      <c r="AD407"/>
      <c r="AE407"/>
      <c r="AF407"/>
      <c r="AG407"/>
      <c r="AH407"/>
      <c r="AI407"/>
      <c r="AJ407"/>
      <c r="AK407"/>
      <c r="AL407"/>
      <c r="AM407"/>
      <c r="AN407"/>
      <c r="AO407"/>
      <c r="AP407"/>
      <c r="AQ407"/>
      <c r="AR407"/>
      <c r="AS407"/>
      <c r="AT407"/>
      <c r="AU407"/>
      <c r="AV407"/>
      <c r="AW407"/>
      <c r="AX407"/>
      <c r="AY407"/>
      <c r="AZ407"/>
      <c r="BA407"/>
    </row>
    <row r="408" spans="3:53">
      <c r="C408"/>
      <c r="D408"/>
      <c r="E408"/>
      <c r="F408"/>
      <c r="G408"/>
      <c r="H408"/>
      <c r="I408"/>
      <c r="J408"/>
      <c r="K408"/>
      <c r="L408"/>
      <c r="M408"/>
      <c r="N408"/>
      <c r="O408"/>
      <c r="P408"/>
      <c r="Q408"/>
      <c r="R408"/>
      <c r="S408"/>
      <c r="T408"/>
      <c r="U408"/>
      <c r="V408"/>
      <c r="W408"/>
      <c r="X408"/>
      <c r="Y408"/>
      <c r="Z408"/>
      <c r="AA408"/>
      <c r="AB408"/>
      <c r="AC408"/>
      <c r="AD408"/>
      <c r="AE408"/>
      <c r="AF408"/>
      <c r="AG408"/>
      <c r="AH408"/>
      <c r="AI408"/>
      <c r="AJ408"/>
      <c r="AK408"/>
      <c r="AL408"/>
      <c r="AM408"/>
      <c r="AN408"/>
      <c r="AO408"/>
      <c r="AP408"/>
      <c r="AQ408"/>
      <c r="AR408"/>
      <c r="AS408"/>
      <c r="AT408"/>
      <c r="AU408"/>
      <c r="AV408"/>
      <c r="AW408"/>
      <c r="AX408"/>
      <c r="AY408"/>
      <c r="AZ408"/>
      <c r="BA408"/>
    </row>
    <row r="409" spans="3:53">
      <c r="C409"/>
      <c r="D409"/>
      <c r="E409"/>
      <c r="F409"/>
      <c r="G409"/>
      <c r="H409"/>
      <c r="I409"/>
      <c r="J409"/>
      <c r="K409"/>
      <c r="L409"/>
      <c r="M409"/>
      <c r="N409"/>
      <c r="O409"/>
      <c r="P409"/>
      <c r="Q409"/>
      <c r="R409"/>
      <c r="S409"/>
      <c r="T409"/>
      <c r="U409"/>
      <c r="V409"/>
      <c r="W409"/>
      <c r="X409"/>
      <c r="Y409"/>
      <c r="Z409"/>
      <c r="AA409"/>
      <c r="AB409"/>
      <c r="AC409"/>
      <c r="AD409"/>
      <c r="AE409"/>
      <c r="AF409"/>
      <c r="AG409"/>
      <c r="AH409"/>
      <c r="AI409"/>
      <c r="AJ409"/>
      <c r="AK409"/>
      <c r="AL409"/>
      <c r="AM409"/>
      <c r="AN409"/>
      <c r="AO409"/>
      <c r="AP409"/>
      <c r="AQ409"/>
      <c r="AR409"/>
      <c r="AS409"/>
      <c r="AT409"/>
      <c r="AU409"/>
      <c r="AV409"/>
      <c r="AW409"/>
      <c r="AX409"/>
      <c r="AY409"/>
      <c r="AZ409"/>
      <c r="BA409"/>
    </row>
    <row r="410" spans="3:53">
      <c r="C410"/>
      <c r="D410"/>
      <c r="E410"/>
      <c r="F410"/>
      <c r="G410"/>
      <c r="H410"/>
      <c r="I410"/>
      <c r="J410"/>
      <c r="K410"/>
      <c r="L410"/>
      <c r="M410"/>
      <c r="N410"/>
      <c r="O410"/>
      <c r="P410"/>
      <c r="Q410"/>
      <c r="R410"/>
      <c r="S410"/>
      <c r="T410"/>
      <c r="U410"/>
      <c r="V410"/>
      <c r="W410"/>
      <c r="X410"/>
      <c r="Y410"/>
      <c r="Z410"/>
      <c r="AA410"/>
      <c r="AB410"/>
      <c r="AC410"/>
      <c r="AD410"/>
      <c r="AE410"/>
      <c r="AF410"/>
      <c r="AG410"/>
      <c r="AH410"/>
      <c r="AI410"/>
      <c r="AJ410"/>
      <c r="AK410"/>
      <c r="AL410"/>
      <c r="AM410"/>
      <c r="AN410"/>
      <c r="AO410"/>
      <c r="AP410"/>
      <c r="AQ410"/>
      <c r="AR410"/>
      <c r="AS410"/>
      <c r="AT410"/>
      <c r="AU410"/>
      <c r="AV410"/>
      <c r="AW410"/>
      <c r="AX410"/>
      <c r="AY410"/>
      <c r="AZ410"/>
      <c r="BA410"/>
    </row>
    <row r="411" spans="3:53">
      <c r="C411"/>
      <c r="D411"/>
      <c r="E411"/>
      <c r="F411"/>
      <c r="G411"/>
      <c r="H411"/>
      <c r="I411"/>
      <c r="J411"/>
      <c r="K411"/>
      <c r="L411"/>
      <c r="M411"/>
      <c r="N411"/>
      <c r="O411"/>
      <c r="P411"/>
      <c r="Q411"/>
      <c r="R411"/>
      <c r="S411"/>
      <c r="T411"/>
      <c r="U411"/>
      <c r="V411"/>
      <c r="W411"/>
      <c r="X411"/>
      <c r="Y411"/>
      <c r="Z411"/>
      <c r="AA411"/>
      <c r="AB411"/>
      <c r="AC411"/>
      <c r="AD411"/>
      <c r="AE411"/>
      <c r="AF411"/>
      <c r="AG411"/>
      <c r="AH411"/>
      <c r="AI411"/>
      <c r="AJ411"/>
      <c r="AK411"/>
      <c r="AL411"/>
      <c r="AM411"/>
      <c r="AN411"/>
      <c r="AO411"/>
      <c r="AP411"/>
      <c r="AQ411"/>
      <c r="AR411"/>
      <c r="AS411"/>
      <c r="AT411"/>
      <c r="AU411"/>
      <c r="AV411"/>
      <c r="AW411"/>
      <c r="AX411"/>
      <c r="AY411"/>
      <c r="AZ411"/>
      <c r="BA411"/>
    </row>
    <row r="412" spans="3:53">
      <c r="C412"/>
      <c r="D412"/>
      <c r="E412"/>
      <c r="F412"/>
      <c r="G412"/>
      <c r="H412"/>
      <c r="I412"/>
      <c r="J412"/>
      <c r="K412"/>
      <c r="L412"/>
      <c r="M412"/>
      <c r="N412"/>
      <c r="O412"/>
      <c r="P412"/>
      <c r="Q412"/>
      <c r="R412"/>
      <c r="S412"/>
      <c r="T412"/>
      <c r="U412"/>
      <c r="V412"/>
      <c r="W412"/>
      <c r="X412"/>
      <c r="Y412"/>
      <c r="Z412"/>
      <c r="AA412"/>
      <c r="AB412"/>
      <c r="AC412"/>
      <c r="AD412"/>
      <c r="AE412"/>
      <c r="AF412"/>
      <c r="AG412"/>
      <c r="AH412"/>
      <c r="AI412"/>
      <c r="AJ412"/>
      <c r="AK412"/>
      <c r="AL412"/>
      <c r="AM412"/>
      <c r="AN412"/>
      <c r="AO412"/>
      <c r="AP412"/>
      <c r="AQ412"/>
      <c r="AR412"/>
      <c r="AS412"/>
      <c r="AT412"/>
      <c r="AU412"/>
      <c r="AV412"/>
      <c r="AW412"/>
      <c r="AX412"/>
      <c r="AY412"/>
      <c r="AZ412"/>
      <c r="BA412"/>
    </row>
    <row r="413" spans="3:53">
      <c r="C413"/>
      <c r="D413"/>
      <c r="E413"/>
      <c r="F413"/>
      <c r="G413"/>
      <c r="H413"/>
      <c r="I413"/>
      <c r="J413"/>
      <c r="K413"/>
      <c r="L413"/>
      <c r="M413"/>
      <c r="N413"/>
      <c r="O413"/>
      <c r="P413"/>
      <c r="Q413"/>
      <c r="R413"/>
      <c r="S413"/>
      <c r="T413"/>
      <c r="U413"/>
      <c r="V413"/>
      <c r="W413"/>
      <c r="X413"/>
      <c r="Y413"/>
      <c r="Z413"/>
      <c r="AA413"/>
      <c r="AB413"/>
      <c r="AC413"/>
      <c r="AD413"/>
      <c r="AE413"/>
      <c r="AF413"/>
      <c r="AG413"/>
      <c r="AH413"/>
      <c r="AI413"/>
      <c r="AJ413"/>
      <c r="AK413"/>
      <c r="AL413"/>
      <c r="AM413"/>
      <c r="AN413"/>
      <c r="AO413"/>
      <c r="AP413"/>
      <c r="AQ413"/>
      <c r="AR413"/>
      <c r="AS413"/>
      <c r="AT413"/>
      <c r="AU413"/>
      <c r="AV413"/>
      <c r="AW413"/>
      <c r="AX413"/>
      <c r="AY413"/>
      <c r="AZ413"/>
      <c r="BA413"/>
    </row>
    <row r="414" spans="3:53">
      <c r="C414"/>
      <c r="D414"/>
      <c r="E414"/>
      <c r="F414"/>
      <c r="G414"/>
      <c r="H414"/>
      <c r="I414"/>
      <c r="J414"/>
      <c r="K414"/>
      <c r="L414"/>
      <c r="M414"/>
      <c r="N414"/>
      <c r="O414"/>
      <c r="P414"/>
      <c r="Q414"/>
      <c r="R414"/>
      <c r="S414"/>
      <c r="T414"/>
      <c r="U414"/>
      <c r="V414"/>
      <c r="W414"/>
      <c r="X414"/>
      <c r="Y414"/>
      <c r="Z414"/>
      <c r="AA414"/>
      <c r="AB414"/>
      <c r="AC414"/>
      <c r="AD414"/>
      <c r="AE414"/>
      <c r="AF414"/>
      <c r="AG414"/>
      <c r="AH414"/>
      <c r="AI414"/>
      <c r="AJ414"/>
      <c r="AK414"/>
      <c r="AL414"/>
      <c r="AM414"/>
      <c r="AN414"/>
      <c r="AO414"/>
      <c r="AP414"/>
      <c r="AQ414"/>
      <c r="AR414"/>
      <c r="AS414"/>
      <c r="AT414"/>
      <c r="AU414"/>
      <c r="AV414"/>
      <c r="AW414"/>
      <c r="AX414"/>
      <c r="AY414"/>
      <c r="AZ414"/>
      <c r="BA414"/>
    </row>
    <row r="415" spans="3:53">
      <c r="C415"/>
      <c r="D415"/>
      <c r="E415"/>
      <c r="F415"/>
      <c r="G415"/>
      <c r="H415"/>
      <c r="I415"/>
      <c r="J415"/>
      <c r="K415"/>
      <c r="L415"/>
      <c r="M415"/>
      <c r="N415"/>
      <c r="O415"/>
      <c r="P415"/>
      <c r="Q415"/>
      <c r="R415"/>
      <c r="S415"/>
      <c r="T415"/>
      <c r="U415"/>
      <c r="V415"/>
      <c r="W415"/>
      <c r="X415"/>
      <c r="Y415"/>
      <c r="Z415"/>
      <c r="AA415"/>
      <c r="AB415"/>
      <c r="AC415"/>
      <c r="AD415"/>
      <c r="AE415"/>
      <c r="AF415"/>
      <c r="AG415"/>
      <c r="AH415"/>
      <c r="AI415"/>
      <c r="AJ415"/>
      <c r="AK415"/>
      <c r="AL415"/>
      <c r="AM415"/>
      <c r="AN415"/>
      <c r="AO415"/>
      <c r="AP415"/>
      <c r="AQ415"/>
      <c r="AR415"/>
      <c r="AS415"/>
      <c r="AT415"/>
      <c r="AU415"/>
      <c r="AV415"/>
      <c r="AW415"/>
      <c r="AX415"/>
      <c r="AY415"/>
      <c r="AZ415"/>
      <c r="BA415"/>
    </row>
    <row r="416" spans="3:53">
      <c r="C416"/>
      <c r="D416"/>
      <c r="E416"/>
      <c r="F416"/>
      <c r="G416"/>
      <c r="H416"/>
      <c r="I416"/>
      <c r="J416"/>
      <c r="K416"/>
      <c r="L416"/>
      <c r="M416"/>
      <c r="N416"/>
      <c r="O416"/>
      <c r="P416"/>
      <c r="Q416"/>
      <c r="R416"/>
      <c r="S416"/>
      <c r="T416"/>
      <c r="U416"/>
      <c r="V416"/>
      <c r="W416"/>
      <c r="X416"/>
      <c r="Y416"/>
      <c r="Z416"/>
      <c r="AA416"/>
      <c r="AB416"/>
      <c r="AC416"/>
      <c r="AD416"/>
      <c r="AE416"/>
      <c r="AF416"/>
      <c r="AG416"/>
      <c r="AH416"/>
      <c r="AI416"/>
      <c r="AJ416"/>
      <c r="AK416"/>
      <c r="AL416"/>
      <c r="AM416"/>
      <c r="AN416"/>
      <c r="AO416"/>
      <c r="AP416"/>
      <c r="AQ416"/>
      <c r="AR416"/>
      <c r="AS416"/>
      <c r="AT416"/>
      <c r="AU416"/>
      <c r="AV416"/>
      <c r="AW416"/>
      <c r="AX416"/>
      <c r="AY416"/>
      <c r="AZ416"/>
      <c r="BA416"/>
    </row>
    <row r="417" spans="3:53">
      <c r="C417"/>
      <c r="D417"/>
      <c r="E417"/>
      <c r="F417"/>
      <c r="G417"/>
      <c r="H417"/>
      <c r="I417"/>
      <c r="J417"/>
      <c r="K417"/>
      <c r="L417"/>
      <c r="M417"/>
      <c r="N417"/>
      <c r="O417"/>
      <c r="P417"/>
      <c r="Q417"/>
      <c r="R417"/>
      <c r="S417"/>
      <c r="T417"/>
      <c r="U417"/>
      <c r="V417"/>
      <c r="W417"/>
      <c r="X417"/>
      <c r="Y417"/>
      <c r="Z417"/>
      <c r="AA417"/>
      <c r="AB417"/>
      <c r="AC417"/>
      <c r="AD417"/>
      <c r="AE417"/>
      <c r="AF417"/>
      <c r="AG417"/>
      <c r="AH417"/>
      <c r="AI417"/>
      <c r="AJ417"/>
      <c r="AK417"/>
      <c r="AL417"/>
      <c r="AM417"/>
      <c r="AN417"/>
      <c r="AO417"/>
      <c r="AP417"/>
      <c r="AQ417"/>
      <c r="AR417"/>
      <c r="AS417"/>
      <c r="AT417"/>
      <c r="AU417"/>
      <c r="AV417"/>
      <c r="AW417"/>
      <c r="AX417"/>
      <c r="AY417"/>
      <c r="AZ417"/>
      <c r="BA417"/>
    </row>
    <row r="418" spans="3:53">
      <c r="C418"/>
      <c r="D418"/>
      <c r="E418"/>
      <c r="F418"/>
      <c r="G418"/>
      <c r="H418"/>
      <c r="I418"/>
      <c r="J418"/>
      <c r="K418"/>
      <c r="L418"/>
      <c r="M418"/>
      <c r="N418"/>
      <c r="O418"/>
      <c r="P418"/>
      <c r="Q418"/>
      <c r="R418"/>
      <c r="S418"/>
      <c r="T418"/>
      <c r="U418"/>
      <c r="V418"/>
      <c r="W418"/>
      <c r="X418"/>
      <c r="Y418"/>
      <c r="Z418"/>
      <c r="AA418"/>
      <c r="AB418"/>
      <c r="AC418"/>
      <c r="AD418"/>
      <c r="AE418"/>
      <c r="AF418"/>
      <c r="AG418"/>
      <c r="AH418"/>
      <c r="AI418"/>
      <c r="AJ418"/>
      <c r="AK418"/>
      <c r="AL418"/>
      <c r="AM418"/>
      <c r="AN418"/>
      <c r="AO418"/>
      <c r="AP418"/>
      <c r="AQ418"/>
      <c r="AR418"/>
      <c r="AS418"/>
      <c r="AT418"/>
      <c r="AU418"/>
      <c r="AV418"/>
      <c r="AW418"/>
      <c r="AX418"/>
      <c r="AY418"/>
      <c r="AZ418"/>
      <c r="BA418"/>
    </row>
    <row r="419" spans="3:53">
      <c r="C419"/>
      <c r="D419"/>
      <c r="E419"/>
      <c r="F419"/>
      <c r="G419"/>
      <c r="H419"/>
      <c r="I419"/>
      <c r="J419"/>
      <c r="K419"/>
      <c r="L419"/>
      <c r="M419"/>
      <c r="N419"/>
      <c r="O419"/>
      <c r="P419"/>
      <c r="Q419"/>
      <c r="R419"/>
      <c r="S419"/>
      <c r="T419"/>
      <c r="U419"/>
      <c r="V419"/>
      <c r="W419"/>
      <c r="X419"/>
      <c r="Y419"/>
      <c r="Z419"/>
      <c r="AA419"/>
      <c r="AB419"/>
      <c r="AC419"/>
      <c r="AD419"/>
      <c r="AE419"/>
      <c r="AF419"/>
      <c r="AG419"/>
      <c r="AH419"/>
      <c r="AI419"/>
      <c r="AJ419"/>
      <c r="AK419"/>
      <c r="AL419"/>
      <c r="AM419"/>
      <c r="AN419"/>
      <c r="AO419"/>
      <c r="AP419"/>
      <c r="AQ419"/>
      <c r="AR419"/>
      <c r="AS419"/>
      <c r="AT419"/>
      <c r="AU419"/>
      <c r="AV419"/>
      <c r="AW419"/>
      <c r="AX419"/>
      <c r="AY419"/>
      <c r="AZ419"/>
      <c r="BA419"/>
    </row>
    <row r="420" spans="3:53">
      <c r="C420"/>
      <c r="D420"/>
      <c r="E420"/>
      <c r="F420"/>
      <c r="G420"/>
      <c r="H420"/>
      <c r="I420"/>
      <c r="J420"/>
      <c r="K420"/>
      <c r="L420"/>
      <c r="M420"/>
      <c r="N420"/>
      <c r="O420"/>
      <c r="P420"/>
      <c r="Q420"/>
      <c r="R420"/>
      <c r="S420"/>
      <c r="T420"/>
      <c r="U420"/>
      <c r="V420"/>
      <c r="W420"/>
      <c r="X420"/>
      <c r="Y420"/>
      <c r="Z420"/>
      <c r="AA420"/>
      <c r="AB420"/>
      <c r="AC420"/>
      <c r="AD420"/>
      <c r="AE420"/>
      <c r="AF420"/>
      <c r="AG420"/>
      <c r="AH420"/>
      <c r="AI420"/>
      <c r="AJ420"/>
      <c r="AK420"/>
      <c r="AL420"/>
      <c r="AM420"/>
      <c r="AN420"/>
      <c r="AO420"/>
      <c r="AP420"/>
      <c r="AQ420"/>
      <c r="AR420"/>
      <c r="AS420"/>
      <c r="AT420"/>
      <c r="AU420"/>
      <c r="AV420"/>
      <c r="AW420"/>
      <c r="AX420"/>
      <c r="AY420"/>
      <c r="AZ420"/>
      <c r="BA420"/>
    </row>
    <row r="421" spans="3:53">
      <c r="C421"/>
      <c r="D421"/>
      <c r="E421"/>
      <c r="F421"/>
      <c r="G421"/>
      <c r="H421"/>
      <c r="I421"/>
      <c r="J421"/>
      <c r="K421"/>
      <c r="L421"/>
      <c r="M421"/>
      <c r="N421"/>
      <c r="O421"/>
      <c r="P421"/>
      <c r="Q421"/>
      <c r="R421"/>
      <c r="S421"/>
      <c r="T421"/>
      <c r="U421"/>
      <c r="V421"/>
      <c r="W421"/>
      <c r="X421"/>
      <c r="Y421"/>
      <c r="Z421"/>
      <c r="AA421"/>
      <c r="AB421"/>
      <c r="AC421"/>
      <c r="AD421"/>
      <c r="AE421"/>
      <c r="AF421"/>
      <c r="AG421"/>
      <c r="AH421"/>
      <c r="AI421"/>
      <c r="AJ421"/>
      <c r="AK421"/>
      <c r="AL421"/>
      <c r="AM421"/>
      <c r="AN421"/>
      <c r="AO421"/>
      <c r="AP421"/>
      <c r="AQ421"/>
      <c r="AR421"/>
      <c r="AS421"/>
      <c r="AT421"/>
      <c r="AU421"/>
      <c r="AV421"/>
      <c r="AW421"/>
      <c r="AX421"/>
      <c r="AY421"/>
      <c r="AZ421"/>
      <c r="BA421"/>
    </row>
    <row r="422" spans="3:53">
      <c r="C422"/>
      <c r="D422"/>
      <c r="E422"/>
      <c r="F422"/>
      <c r="G422"/>
      <c r="H422"/>
      <c r="I422"/>
      <c r="J422"/>
      <c r="K422"/>
      <c r="L422"/>
      <c r="M422"/>
      <c r="N422"/>
      <c r="O422"/>
      <c r="P422"/>
      <c r="Q422"/>
      <c r="R422"/>
      <c r="S422"/>
      <c r="T422"/>
      <c r="U422"/>
      <c r="V422"/>
      <c r="W422"/>
      <c r="X422"/>
      <c r="Y422"/>
      <c r="Z422"/>
      <c r="AA422"/>
      <c r="AB422"/>
      <c r="AC422"/>
      <c r="AD422"/>
      <c r="AE422"/>
      <c r="AF422"/>
      <c r="AG422"/>
      <c r="AH422"/>
      <c r="AI422"/>
      <c r="AJ422"/>
      <c r="AK422"/>
      <c r="AL422"/>
      <c r="AM422"/>
      <c r="AN422"/>
      <c r="AO422"/>
      <c r="AP422"/>
      <c r="AQ422"/>
      <c r="AR422"/>
      <c r="AS422"/>
      <c r="AT422"/>
      <c r="AU422"/>
      <c r="AV422"/>
      <c r="AW422"/>
      <c r="AX422"/>
      <c r="AY422"/>
      <c r="AZ422"/>
      <c r="BA422"/>
    </row>
    <row r="423" spans="3:53">
      <c r="C423"/>
      <c r="D423"/>
      <c r="E423"/>
      <c r="F423"/>
      <c r="G423"/>
      <c r="H423"/>
      <c r="I423"/>
      <c r="J423"/>
      <c r="K423"/>
      <c r="L423"/>
      <c r="M423"/>
      <c r="N423"/>
      <c r="O423"/>
      <c r="P423"/>
      <c r="Q423"/>
      <c r="R423"/>
      <c r="S423"/>
      <c r="T423"/>
      <c r="U423"/>
      <c r="V423"/>
      <c r="W423"/>
      <c r="X423"/>
      <c r="Y423"/>
      <c r="Z423"/>
      <c r="AA423"/>
      <c r="AB423"/>
      <c r="AC423"/>
      <c r="AD423"/>
      <c r="AE423"/>
      <c r="AF423"/>
      <c r="AG423"/>
      <c r="AH423"/>
      <c r="AI423"/>
      <c r="AJ423"/>
      <c r="AK423"/>
      <c r="AL423"/>
      <c r="AM423"/>
      <c r="AN423"/>
      <c r="AO423"/>
      <c r="AP423"/>
      <c r="AQ423"/>
      <c r="AR423"/>
      <c r="AS423"/>
      <c r="AT423"/>
      <c r="AU423"/>
      <c r="AV423"/>
      <c r="AW423"/>
      <c r="AX423"/>
      <c r="AY423"/>
      <c r="AZ423"/>
      <c r="BA423"/>
    </row>
    <row r="424" spans="3:53">
      <c r="C424"/>
      <c r="D424"/>
      <c r="E424"/>
      <c r="F424"/>
      <c r="G424"/>
      <c r="H424"/>
      <c r="I424"/>
      <c r="J424"/>
      <c r="K424"/>
      <c r="L424"/>
      <c r="M424"/>
      <c r="N424"/>
      <c r="O424"/>
      <c r="P424"/>
      <c r="Q424"/>
      <c r="R424"/>
      <c r="S424"/>
      <c r="T424"/>
      <c r="U424"/>
      <c r="V424"/>
      <c r="W424"/>
      <c r="X424"/>
      <c r="Y424"/>
      <c r="Z424"/>
      <c r="AA424"/>
      <c r="AB424"/>
      <c r="AC424"/>
      <c r="AD424"/>
      <c r="AE424"/>
      <c r="AF424"/>
      <c r="AG424"/>
      <c r="AH424"/>
      <c r="AI424"/>
      <c r="AJ424"/>
      <c r="AK424"/>
      <c r="AL424"/>
      <c r="AM424"/>
      <c r="AN424"/>
      <c r="AO424"/>
      <c r="AP424"/>
      <c r="AQ424"/>
      <c r="AR424"/>
      <c r="AS424"/>
      <c r="AT424"/>
      <c r="AU424"/>
      <c r="AV424"/>
      <c r="AW424"/>
      <c r="AX424"/>
      <c r="AY424"/>
      <c r="AZ424"/>
      <c r="BA424"/>
    </row>
    <row r="425" spans="3:53">
      <c r="C425"/>
      <c r="D425"/>
      <c r="E425"/>
      <c r="F425"/>
      <c r="G425"/>
      <c r="H425"/>
      <c r="I425"/>
      <c r="J425"/>
      <c r="K425"/>
      <c r="L425"/>
      <c r="M425"/>
      <c r="N425"/>
      <c r="O425"/>
      <c r="P425"/>
      <c r="Q425"/>
      <c r="R425"/>
      <c r="S425"/>
      <c r="T425"/>
      <c r="U425"/>
      <c r="V425"/>
      <c r="W425"/>
      <c r="X425"/>
      <c r="Y425"/>
      <c r="Z425"/>
      <c r="AA425"/>
      <c r="AB425"/>
      <c r="AC425"/>
      <c r="AD425"/>
      <c r="AE425"/>
      <c r="AF425"/>
      <c r="AG425"/>
      <c r="AH425"/>
      <c r="AI425"/>
      <c r="AJ425"/>
      <c r="AK425"/>
      <c r="AL425"/>
      <c r="AM425"/>
      <c r="AN425"/>
      <c r="AO425"/>
      <c r="AP425"/>
      <c r="AQ425"/>
      <c r="AR425"/>
      <c r="AS425"/>
      <c r="AT425"/>
      <c r="AU425"/>
      <c r="AV425"/>
      <c r="AW425"/>
      <c r="AX425"/>
      <c r="AY425"/>
      <c r="AZ425"/>
      <c r="BA425"/>
    </row>
    <row r="426" spans="3:53">
      <c r="C426"/>
      <c r="D426"/>
      <c r="E426"/>
      <c r="F426"/>
      <c r="G426"/>
      <c r="H426"/>
      <c r="I426"/>
      <c r="J426"/>
      <c r="K426"/>
      <c r="L426"/>
      <c r="M426"/>
      <c r="N426"/>
      <c r="O426"/>
      <c r="P426"/>
      <c r="Q426"/>
      <c r="R426"/>
      <c r="S426"/>
      <c r="T426"/>
      <c r="U426"/>
      <c r="V426"/>
      <c r="W426"/>
      <c r="X426"/>
      <c r="Y426"/>
      <c r="Z426"/>
      <c r="AA426"/>
      <c r="AB426"/>
      <c r="AC426"/>
      <c r="AD426"/>
      <c r="AE426"/>
      <c r="AF426"/>
      <c r="AG426"/>
      <c r="AH426"/>
      <c r="AI426"/>
      <c r="AJ426"/>
      <c r="AK426"/>
      <c r="AL426"/>
      <c r="AM426"/>
      <c r="AN426"/>
      <c r="AO426"/>
      <c r="AP426"/>
      <c r="AQ426"/>
      <c r="AR426"/>
      <c r="AS426"/>
      <c r="AT426"/>
      <c r="AU426"/>
      <c r="AV426"/>
      <c r="AW426"/>
      <c r="AX426"/>
      <c r="AY426"/>
      <c r="AZ426"/>
      <c r="BA426"/>
    </row>
    <row r="427" spans="3:53">
      <c r="C427"/>
      <c r="D427"/>
      <c r="E427"/>
      <c r="F427"/>
      <c r="G427"/>
      <c r="H427"/>
      <c r="I427"/>
      <c r="J427"/>
      <c r="K427"/>
      <c r="L427"/>
      <c r="M427"/>
      <c r="N427"/>
      <c r="O427"/>
      <c r="P427"/>
      <c r="Q427"/>
      <c r="R427"/>
      <c r="S427"/>
      <c r="T427"/>
      <c r="U427"/>
      <c r="V427"/>
      <c r="W427"/>
      <c r="X427"/>
      <c r="Y427"/>
      <c r="Z427"/>
      <c r="AA427"/>
      <c r="AB427"/>
      <c r="AC427"/>
      <c r="AD427"/>
      <c r="AE427"/>
      <c r="AF427"/>
      <c r="AG427"/>
      <c r="AH427"/>
      <c r="AI427"/>
      <c r="AJ427"/>
      <c r="AK427"/>
      <c r="AL427"/>
      <c r="AM427"/>
      <c r="AN427"/>
      <c r="AO427"/>
      <c r="AP427"/>
      <c r="AQ427"/>
      <c r="AR427"/>
      <c r="AS427"/>
      <c r="AT427"/>
      <c r="AU427"/>
      <c r="AV427"/>
      <c r="AW427"/>
      <c r="AX427"/>
      <c r="AY427"/>
      <c r="AZ427"/>
      <c r="BA427"/>
    </row>
    <row r="428" spans="3:53">
      <c r="C428"/>
      <c r="D428"/>
      <c r="E428"/>
      <c r="F428"/>
      <c r="G428"/>
      <c r="H428"/>
      <c r="I428"/>
      <c r="J428"/>
      <c r="K428"/>
      <c r="L428"/>
      <c r="M428"/>
      <c r="N428"/>
      <c r="O428"/>
      <c r="P428"/>
      <c r="Q428"/>
      <c r="R428"/>
      <c r="S428"/>
      <c r="T428"/>
      <c r="U428"/>
      <c r="V428"/>
      <c r="W428"/>
      <c r="X428"/>
      <c r="Y428"/>
      <c r="Z428"/>
      <c r="AA428"/>
      <c r="AB428"/>
      <c r="AC428"/>
      <c r="AD428"/>
      <c r="AE428"/>
      <c r="AF428"/>
      <c r="AG428"/>
      <c r="AH428"/>
      <c r="AI428"/>
      <c r="AJ428"/>
      <c r="AK428"/>
      <c r="AL428"/>
      <c r="AM428"/>
      <c r="AN428"/>
      <c r="AO428"/>
      <c r="AP428"/>
      <c r="AQ428"/>
      <c r="AR428"/>
      <c r="AS428"/>
      <c r="AT428"/>
      <c r="AU428"/>
      <c r="AV428"/>
      <c r="AW428"/>
      <c r="AX428"/>
      <c r="AY428"/>
      <c r="AZ428"/>
      <c r="BA428"/>
    </row>
    <row r="429" spans="3:53">
      <c r="C429"/>
      <c r="D429"/>
      <c r="E429"/>
      <c r="F429"/>
      <c r="G429"/>
      <c r="H429"/>
      <c r="I429"/>
      <c r="J429"/>
      <c r="K429"/>
      <c r="L429"/>
      <c r="M429"/>
      <c r="N429"/>
      <c r="O429"/>
      <c r="P429"/>
      <c r="Q429"/>
      <c r="R429"/>
      <c r="S429"/>
      <c r="T429"/>
      <c r="U429"/>
      <c r="V429"/>
      <c r="W429"/>
      <c r="X429"/>
      <c r="Y429"/>
      <c r="Z429"/>
      <c r="AA429"/>
      <c r="AB429"/>
      <c r="AC429"/>
      <c r="AD429"/>
      <c r="AE429"/>
      <c r="AF429"/>
      <c r="AG429"/>
      <c r="AH429"/>
      <c r="AI429"/>
      <c r="AJ429"/>
      <c r="AK429"/>
      <c r="AL429"/>
      <c r="AM429"/>
      <c r="AN429"/>
      <c r="AO429"/>
      <c r="AP429"/>
      <c r="AQ429"/>
      <c r="AR429"/>
      <c r="AS429"/>
      <c r="AT429"/>
      <c r="AU429"/>
      <c r="AV429"/>
      <c r="AW429"/>
      <c r="AX429"/>
      <c r="AY429"/>
      <c r="AZ429"/>
      <c r="BA429"/>
    </row>
    <row r="430" spans="3:53">
      <c r="C430"/>
      <c r="D430"/>
      <c r="E430"/>
      <c r="F430"/>
      <c r="G430"/>
      <c r="H430"/>
      <c r="I430"/>
      <c r="J430"/>
      <c r="K430"/>
      <c r="L430"/>
      <c r="M430"/>
      <c r="N430"/>
      <c r="O430"/>
      <c r="P430"/>
      <c r="Q430"/>
      <c r="R430"/>
      <c r="S430"/>
      <c r="T430"/>
      <c r="U430"/>
      <c r="V430"/>
      <c r="W430"/>
      <c r="X430"/>
      <c r="Y430"/>
      <c r="Z430"/>
      <c r="AA430"/>
      <c r="AB430"/>
      <c r="AC430"/>
      <c r="AD430"/>
      <c r="AE430"/>
      <c r="AF430"/>
      <c r="AG430"/>
      <c r="AH430"/>
      <c r="AI430"/>
      <c r="AJ430"/>
      <c r="AK430"/>
      <c r="AL430"/>
      <c r="AM430"/>
      <c r="AN430"/>
      <c r="AO430"/>
      <c r="AP430"/>
      <c r="AQ430"/>
      <c r="AR430"/>
      <c r="AS430"/>
      <c r="AT430"/>
      <c r="AU430"/>
      <c r="AV430"/>
      <c r="AW430"/>
      <c r="AX430"/>
      <c r="AY430"/>
      <c r="AZ430"/>
      <c r="BA430"/>
    </row>
    <row r="431" spans="3:53">
      <c r="C431"/>
      <c r="D431"/>
      <c r="E431"/>
      <c r="F431"/>
      <c r="G431"/>
      <c r="H431"/>
      <c r="I431"/>
      <c r="J431"/>
      <c r="K431"/>
      <c r="L431"/>
      <c r="M431"/>
      <c r="N431"/>
      <c r="O431"/>
      <c r="P431"/>
      <c r="Q431"/>
      <c r="R431"/>
      <c r="S431"/>
      <c r="T431"/>
      <c r="U431"/>
      <c r="V431"/>
      <c r="W431"/>
      <c r="X431"/>
      <c r="Y431"/>
      <c r="Z431"/>
      <c r="AA431"/>
      <c r="AB431"/>
      <c r="AC431"/>
      <c r="AD431"/>
      <c r="AE431"/>
      <c r="AF431"/>
      <c r="AG431"/>
      <c r="AH431"/>
      <c r="AI431"/>
      <c r="AJ431"/>
      <c r="AK431"/>
      <c r="AL431"/>
      <c r="AM431"/>
      <c r="AN431"/>
      <c r="AO431"/>
      <c r="AP431"/>
      <c r="AQ431"/>
      <c r="AR431"/>
      <c r="AS431"/>
      <c r="AT431"/>
      <c r="AU431"/>
      <c r="AV431"/>
      <c r="AW431"/>
      <c r="AX431"/>
      <c r="AY431"/>
      <c r="AZ431"/>
      <c r="BA431"/>
    </row>
    <row r="432" spans="3:53">
      <c r="C432"/>
      <c r="D432"/>
      <c r="E432"/>
      <c r="F432"/>
      <c r="G432"/>
      <c r="H432"/>
      <c r="I432"/>
      <c r="J432"/>
      <c r="K432"/>
      <c r="L432"/>
      <c r="M432"/>
      <c r="N432"/>
      <c r="O432"/>
      <c r="P432"/>
      <c r="Q432"/>
      <c r="R432"/>
      <c r="S432"/>
      <c r="T432"/>
      <c r="U432"/>
      <c r="V432"/>
      <c r="W432"/>
      <c r="X432"/>
      <c r="Y432"/>
      <c r="Z432"/>
      <c r="AA432"/>
      <c r="AB432"/>
      <c r="AC432"/>
      <c r="AD432"/>
      <c r="AE432"/>
      <c r="AF432"/>
      <c r="AG432"/>
      <c r="AH432"/>
      <c r="AI432"/>
      <c r="AJ432"/>
      <c r="AK432"/>
      <c r="AL432"/>
      <c r="AM432"/>
      <c r="AN432"/>
      <c r="AO432"/>
      <c r="AP432"/>
      <c r="AQ432"/>
      <c r="AR432"/>
      <c r="AS432"/>
      <c r="AT432"/>
      <c r="AU432"/>
      <c r="AV432"/>
      <c r="AW432"/>
      <c r="AX432"/>
      <c r="AY432"/>
      <c r="AZ432"/>
      <c r="BA432"/>
    </row>
    <row r="433" spans="2:53">
      <c r="C433"/>
      <c r="D433"/>
      <c r="E433"/>
      <c r="F433"/>
      <c r="G433"/>
      <c r="H433"/>
      <c r="I433"/>
      <c r="J433"/>
      <c r="K433"/>
      <c r="L433"/>
      <c r="M433"/>
      <c r="N433"/>
      <c r="O433"/>
      <c r="P433"/>
      <c r="Q433"/>
      <c r="R433"/>
      <c r="S433"/>
      <c r="T433"/>
      <c r="U433"/>
      <c r="V433"/>
      <c r="W433"/>
      <c r="X433"/>
      <c r="Y433"/>
      <c r="Z433"/>
      <c r="AA433"/>
      <c r="AB433"/>
      <c r="AC433"/>
      <c r="AD433"/>
      <c r="AE433"/>
      <c r="AF433"/>
      <c r="AG433"/>
      <c r="AH433"/>
      <c r="AI433"/>
      <c r="AJ433"/>
      <c r="AK433"/>
      <c r="AL433"/>
      <c r="AM433"/>
      <c r="AN433"/>
      <c r="AO433"/>
      <c r="AP433"/>
      <c r="AQ433"/>
      <c r="AR433"/>
      <c r="AS433"/>
      <c r="AT433"/>
      <c r="AU433"/>
      <c r="AV433"/>
      <c r="AW433"/>
      <c r="AX433"/>
      <c r="AY433"/>
      <c r="AZ433"/>
      <c r="BA433"/>
    </row>
    <row r="434" spans="2:53">
      <c r="C434"/>
      <c r="D434"/>
      <c r="E434"/>
      <c r="F434"/>
      <c r="G434"/>
      <c r="H434"/>
      <c r="I434"/>
      <c r="J434"/>
      <c r="K434"/>
      <c r="L434"/>
      <c r="M434"/>
      <c r="N434"/>
      <c r="O434"/>
      <c r="P434"/>
      <c r="Q434"/>
      <c r="R434"/>
      <c r="S434"/>
      <c r="T434"/>
      <c r="U434"/>
      <c r="V434"/>
      <c r="W434"/>
      <c r="X434"/>
      <c r="Y434"/>
      <c r="Z434"/>
      <c r="AA434"/>
      <c r="AB434"/>
      <c r="AC434"/>
      <c r="AD434"/>
      <c r="AE434"/>
      <c r="AF434"/>
      <c r="AG434"/>
      <c r="AH434"/>
      <c r="AI434"/>
      <c r="AJ434"/>
      <c r="AK434"/>
      <c r="AL434"/>
      <c r="AM434"/>
      <c r="AN434"/>
      <c r="AO434"/>
      <c r="AP434"/>
      <c r="AQ434"/>
      <c r="AR434"/>
      <c r="AS434"/>
      <c r="AT434"/>
      <c r="AU434"/>
      <c r="AV434"/>
      <c r="AW434"/>
      <c r="AX434"/>
      <c r="AY434"/>
      <c r="AZ434"/>
      <c r="BA434"/>
    </row>
    <row r="435" spans="2:53">
      <c r="C435"/>
      <c r="D435"/>
      <c r="E435"/>
      <c r="F435"/>
      <c r="G435"/>
      <c r="H435"/>
      <c r="I435"/>
      <c r="J435"/>
      <c r="K435"/>
      <c r="L435"/>
      <c r="M435"/>
      <c r="N435"/>
      <c r="O435"/>
      <c r="P435"/>
      <c r="Q435"/>
      <c r="R435"/>
      <c r="S435"/>
      <c r="T435"/>
      <c r="U435"/>
      <c r="V435"/>
      <c r="W435"/>
      <c r="X435"/>
      <c r="Y435"/>
      <c r="Z435"/>
      <c r="AA435"/>
      <c r="AB435"/>
      <c r="AC435"/>
      <c r="AD435"/>
      <c r="AE435"/>
      <c r="AF435"/>
      <c r="AG435"/>
      <c r="AH435"/>
      <c r="AI435"/>
      <c r="AJ435"/>
      <c r="AK435"/>
      <c r="AL435"/>
      <c r="AM435"/>
      <c r="AN435"/>
      <c r="AO435"/>
      <c r="AP435"/>
      <c r="AQ435"/>
      <c r="AR435"/>
      <c r="AS435"/>
      <c r="AT435"/>
      <c r="AU435"/>
      <c r="AV435"/>
      <c r="AW435"/>
      <c r="AX435"/>
      <c r="AY435"/>
      <c r="AZ435"/>
      <c r="BA435"/>
    </row>
    <row r="436" spans="2:53">
      <c r="C436"/>
      <c r="D436"/>
      <c r="E436"/>
      <c r="F436"/>
      <c r="G436"/>
      <c r="H436"/>
      <c r="I436"/>
      <c r="J436"/>
      <c r="K436"/>
      <c r="L436"/>
      <c r="M436"/>
      <c r="N436"/>
      <c r="O436"/>
      <c r="P436"/>
      <c r="Q436"/>
      <c r="R436"/>
      <c r="S436"/>
      <c r="T436"/>
      <c r="U436"/>
      <c r="V436"/>
      <c r="W436"/>
      <c r="X436"/>
      <c r="Y436"/>
      <c r="Z436"/>
      <c r="AA436"/>
      <c r="AB436"/>
      <c r="AC436"/>
      <c r="AD436"/>
      <c r="AE436"/>
      <c r="AF436"/>
      <c r="AG436"/>
      <c r="AH436"/>
      <c r="AI436"/>
      <c r="AJ436"/>
      <c r="AK436"/>
      <c r="AL436"/>
      <c r="AM436"/>
      <c r="AN436"/>
      <c r="AO436"/>
      <c r="AP436"/>
      <c r="AQ436"/>
      <c r="AR436"/>
      <c r="AS436"/>
      <c r="AT436"/>
      <c r="AU436"/>
      <c r="AV436"/>
      <c r="AW436"/>
      <c r="AX436"/>
      <c r="AY436"/>
      <c r="AZ436"/>
      <c r="BA436"/>
    </row>
    <row r="437" spans="2:53">
      <c r="C437"/>
      <c r="D437"/>
      <c r="E437"/>
      <c r="F437"/>
      <c r="G437"/>
      <c r="H437"/>
      <c r="I437"/>
      <c r="J437"/>
      <c r="K437"/>
      <c r="L437"/>
      <c r="M437"/>
      <c r="N437"/>
      <c r="O437"/>
      <c r="P437"/>
      <c r="Q437"/>
      <c r="R437"/>
      <c r="S437"/>
      <c r="T437"/>
      <c r="U437"/>
      <c r="V437"/>
      <c r="W437"/>
      <c r="X437"/>
      <c r="Y437"/>
      <c r="Z437"/>
      <c r="AA437"/>
      <c r="AB437"/>
      <c r="AC437"/>
      <c r="AD437"/>
      <c r="AE437"/>
      <c r="AF437"/>
      <c r="AG437"/>
      <c r="AH437"/>
      <c r="AI437"/>
      <c r="AJ437"/>
      <c r="AK437"/>
      <c r="AL437"/>
      <c r="AM437"/>
      <c r="AN437"/>
      <c r="AO437"/>
      <c r="AP437"/>
      <c r="AQ437"/>
      <c r="AR437"/>
      <c r="AS437"/>
      <c r="AT437"/>
      <c r="AU437"/>
      <c r="AV437"/>
      <c r="AW437"/>
      <c r="AX437"/>
      <c r="AY437"/>
      <c r="AZ437"/>
      <c r="BA437"/>
    </row>
    <row r="438" spans="2:53">
      <c r="C438"/>
      <c r="D438"/>
      <c r="E438"/>
      <c r="F438"/>
      <c r="G438"/>
      <c r="H438"/>
      <c r="I438"/>
      <c r="J438"/>
      <c r="K438"/>
      <c r="L438"/>
      <c r="M438"/>
      <c r="N438"/>
      <c r="O438"/>
      <c r="P438"/>
      <c r="Q438"/>
      <c r="R438"/>
      <c r="S438"/>
      <c r="T438"/>
      <c r="U438"/>
      <c r="V438"/>
      <c r="W438"/>
      <c r="X438"/>
      <c r="Y438"/>
      <c r="Z438"/>
      <c r="AA438"/>
      <c r="AB438"/>
      <c r="AC438"/>
      <c r="AD438"/>
      <c r="AE438"/>
      <c r="AF438"/>
      <c r="AG438"/>
      <c r="AH438"/>
      <c r="AI438"/>
      <c r="AJ438"/>
      <c r="AK438"/>
      <c r="AL438"/>
      <c r="AM438"/>
      <c r="AN438"/>
      <c r="AO438"/>
      <c r="AP438"/>
      <c r="AQ438"/>
      <c r="AR438"/>
      <c r="AS438"/>
      <c r="AT438"/>
      <c r="AU438"/>
      <c r="AV438"/>
      <c r="AW438"/>
      <c r="AX438"/>
      <c r="AY438"/>
      <c r="AZ438"/>
      <c r="BA438"/>
    </row>
    <row r="439" spans="2:53">
      <c r="C439"/>
      <c r="D439"/>
      <c r="E439"/>
      <c r="F439"/>
      <c r="G439"/>
      <c r="H439"/>
      <c r="I439"/>
      <c r="J439"/>
      <c r="K439"/>
      <c r="L439"/>
      <c r="M439"/>
      <c r="N439"/>
      <c r="O439"/>
      <c r="P439"/>
      <c r="Q439"/>
      <c r="R439"/>
      <c r="S439"/>
      <c r="T439"/>
      <c r="U439"/>
      <c r="V439"/>
      <c r="W439"/>
      <c r="X439"/>
      <c r="Y439"/>
      <c r="Z439"/>
      <c r="AA439"/>
      <c r="AB439"/>
      <c r="AC439"/>
      <c r="AD439"/>
      <c r="AE439"/>
      <c r="AF439"/>
      <c r="AG439"/>
      <c r="AH439"/>
      <c r="AI439"/>
      <c r="AJ439"/>
      <c r="AK439"/>
      <c r="AL439"/>
      <c r="AM439"/>
      <c r="AN439"/>
      <c r="AO439"/>
      <c r="AP439"/>
      <c r="AQ439"/>
      <c r="AR439"/>
      <c r="AS439"/>
      <c r="AT439"/>
      <c r="AU439"/>
      <c r="AV439"/>
      <c r="AW439"/>
      <c r="AX439"/>
      <c r="AY439"/>
      <c r="AZ439"/>
      <c r="BA439"/>
    </row>
    <row r="440" spans="2:53">
      <c r="C440"/>
      <c r="D440"/>
      <c r="E440"/>
      <c r="F440"/>
      <c r="G440"/>
      <c r="H440"/>
      <c r="I440"/>
      <c r="J440"/>
      <c r="K440"/>
      <c r="L440"/>
      <c r="M440"/>
      <c r="N440"/>
      <c r="O440"/>
      <c r="P440"/>
      <c r="Q440"/>
      <c r="R440"/>
      <c r="S440"/>
      <c r="T440"/>
      <c r="U440"/>
      <c r="V440"/>
      <c r="W440"/>
      <c r="X440"/>
      <c r="Y440"/>
      <c r="Z440"/>
      <c r="AA440"/>
      <c r="AB440"/>
      <c r="AC440"/>
      <c r="AD440"/>
      <c r="AE440"/>
      <c r="AF440"/>
      <c r="AG440"/>
      <c r="AH440"/>
      <c r="AI440"/>
      <c r="AJ440"/>
      <c r="AK440"/>
      <c r="AL440"/>
      <c r="AM440"/>
      <c r="AN440"/>
      <c r="AO440"/>
      <c r="AP440"/>
      <c r="AQ440"/>
      <c r="AR440"/>
      <c r="AS440"/>
      <c r="AT440"/>
      <c r="AU440"/>
      <c r="AV440"/>
      <c r="AW440"/>
      <c r="AX440"/>
      <c r="AY440"/>
      <c r="AZ440"/>
      <c r="BA440"/>
    </row>
    <row r="441" spans="2:53">
      <c r="C441"/>
      <c r="D441"/>
      <c r="E441"/>
      <c r="F441"/>
      <c r="G441"/>
      <c r="H441"/>
      <c r="I441"/>
      <c r="J441"/>
      <c r="K441"/>
      <c r="L441"/>
      <c r="M441"/>
      <c r="N441"/>
      <c r="O441"/>
      <c r="P441"/>
      <c r="Q441"/>
      <c r="R441"/>
      <c r="S441"/>
      <c r="T441"/>
      <c r="U441"/>
      <c r="V441"/>
      <c r="W441"/>
      <c r="X441"/>
      <c r="Y441"/>
      <c r="Z441"/>
      <c r="AA441"/>
      <c r="AB441"/>
      <c r="AC441"/>
      <c r="AD441"/>
      <c r="AE441"/>
      <c r="AF441"/>
      <c r="AG441"/>
      <c r="AH441"/>
      <c r="AI441"/>
      <c r="AJ441"/>
      <c r="AK441"/>
      <c r="AL441"/>
      <c r="AM441"/>
      <c r="AN441"/>
      <c r="AO441"/>
      <c r="AP441"/>
      <c r="AQ441"/>
      <c r="AR441"/>
      <c r="AS441"/>
      <c r="AT441"/>
      <c r="AU441"/>
      <c r="AV441"/>
      <c r="AW441"/>
      <c r="AX441"/>
      <c r="AY441"/>
      <c r="AZ441"/>
      <c r="BA441"/>
    </row>
    <row r="442" spans="2:53">
      <c r="B442" s="296" t="s">
        <v>2165</v>
      </c>
      <c r="C442"/>
      <c r="D442"/>
      <c r="E442"/>
      <c r="F442"/>
      <c r="G442"/>
      <c r="H442"/>
      <c r="I442"/>
      <c r="J442"/>
      <c r="K442"/>
      <c r="L442"/>
      <c r="M442"/>
      <c r="N442"/>
      <c r="O442"/>
      <c r="P442"/>
      <c r="Q442"/>
      <c r="R442"/>
      <c r="S442"/>
      <c r="T442"/>
      <c r="U442"/>
      <c r="V442"/>
      <c r="W442"/>
      <c r="X442"/>
      <c r="Y442"/>
      <c r="Z442"/>
      <c r="AA442"/>
      <c r="AB442"/>
      <c r="AC442"/>
      <c r="AD442"/>
      <c r="AE442"/>
      <c r="AF442"/>
      <c r="AG442"/>
      <c r="AH442"/>
      <c r="AI442"/>
      <c r="AJ442"/>
      <c r="AK442"/>
      <c r="AL442"/>
      <c r="AM442"/>
      <c r="AN442"/>
      <c r="AO442"/>
      <c r="AP442"/>
      <c r="AQ442"/>
      <c r="AR442"/>
      <c r="AS442"/>
      <c r="AT442"/>
      <c r="AU442"/>
      <c r="AV442"/>
      <c r="AW442"/>
      <c r="AX442"/>
      <c r="AY442"/>
      <c r="AZ442"/>
      <c r="BA442"/>
    </row>
    <row r="443" spans="2:53">
      <c r="C443"/>
      <c r="D443"/>
      <c r="E443"/>
      <c r="F443"/>
      <c r="G443"/>
      <c r="H443"/>
      <c r="I443"/>
      <c r="J443"/>
      <c r="K443"/>
      <c r="L443"/>
      <c r="M443"/>
      <c r="N443"/>
      <c r="O443"/>
      <c r="P443"/>
      <c r="Q443"/>
      <c r="R443"/>
      <c r="S443"/>
      <c r="T443"/>
      <c r="U443"/>
      <c r="V443"/>
      <c r="W443"/>
      <c r="X443"/>
      <c r="Y443"/>
      <c r="Z443"/>
      <c r="AA443"/>
      <c r="AB443"/>
      <c r="AC443"/>
      <c r="AD443"/>
      <c r="AE443"/>
      <c r="AF443"/>
      <c r="AG443"/>
      <c r="AH443"/>
      <c r="AI443"/>
      <c r="AJ443"/>
      <c r="AK443"/>
      <c r="AL443"/>
      <c r="AM443"/>
      <c r="AN443"/>
      <c r="AO443"/>
      <c r="AP443"/>
      <c r="AQ443"/>
      <c r="AR443"/>
      <c r="AS443"/>
      <c r="AT443"/>
      <c r="AU443"/>
      <c r="AV443"/>
      <c r="AW443"/>
      <c r="AX443"/>
      <c r="AY443"/>
      <c r="AZ443"/>
      <c r="BA443"/>
    </row>
    <row r="444" spans="2:53">
      <c r="C444"/>
      <c r="D444"/>
      <c r="E444"/>
      <c r="F444"/>
      <c r="G444"/>
      <c r="H444"/>
      <c r="I444"/>
      <c r="J444"/>
      <c r="K444"/>
      <c r="L444"/>
      <c r="M444"/>
      <c r="N444"/>
      <c r="O444"/>
      <c r="P444"/>
      <c r="Q444"/>
      <c r="R444"/>
      <c r="S444"/>
      <c r="T444"/>
      <c r="U444"/>
      <c r="V444"/>
      <c r="W444"/>
      <c r="X444"/>
      <c r="Y444"/>
      <c r="Z444"/>
      <c r="AA444"/>
      <c r="AB444"/>
      <c r="AC444"/>
      <c r="AD444"/>
      <c r="AE444"/>
      <c r="AF444"/>
      <c r="AG444"/>
      <c r="AH444"/>
      <c r="AI444"/>
      <c r="AJ444"/>
      <c r="AK444"/>
      <c r="AL444"/>
      <c r="AM444"/>
      <c r="AN444"/>
      <c r="AO444"/>
      <c r="AP444"/>
      <c r="AQ444"/>
      <c r="AR444"/>
      <c r="AS444"/>
      <c r="AT444"/>
      <c r="AU444"/>
      <c r="AV444"/>
      <c r="AW444"/>
      <c r="AX444"/>
      <c r="AY444"/>
      <c r="AZ444"/>
      <c r="BA444"/>
    </row>
    <row r="445" spans="2:53">
      <c r="C445"/>
      <c r="D445"/>
      <c r="E445"/>
      <c r="F445"/>
      <c r="G445"/>
      <c r="H445"/>
      <c r="I445"/>
      <c r="J445"/>
      <c r="K445"/>
      <c r="L445"/>
      <c r="M445"/>
      <c r="N445"/>
      <c r="O445"/>
      <c r="P445"/>
      <c r="Q445"/>
      <c r="R445"/>
      <c r="S445"/>
      <c r="T445"/>
      <c r="U445"/>
      <c r="V445"/>
      <c r="W445"/>
      <c r="X445"/>
      <c r="Y445"/>
      <c r="Z445"/>
      <c r="AA445"/>
      <c r="AB445"/>
      <c r="AC445"/>
      <c r="AD445"/>
      <c r="AE445"/>
      <c r="AF445"/>
      <c r="AG445"/>
      <c r="AH445"/>
      <c r="AI445"/>
      <c r="AJ445"/>
      <c r="AK445"/>
      <c r="AL445"/>
      <c r="AM445"/>
      <c r="AN445"/>
      <c r="AO445"/>
      <c r="AP445"/>
      <c r="AQ445"/>
      <c r="AR445"/>
      <c r="AS445"/>
      <c r="AT445"/>
      <c r="AU445"/>
      <c r="AV445"/>
      <c r="AW445"/>
      <c r="AX445"/>
      <c r="AY445"/>
      <c r="AZ445"/>
      <c r="BA445"/>
    </row>
    <row r="446" spans="2:53">
      <c r="B446" s="296" t="s">
        <v>2164</v>
      </c>
      <c r="C446"/>
      <c r="D446"/>
      <c r="E446"/>
      <c r="F446"/>
      <c r="G446"/>
      <c r="H446"/>
      <c r="I446"/>
      <c r="J446"/>
      <c r="K446"/>
      <c r="L446"/>
      <c r="M446"/>
      <c r="N446"/>
      <c r="O446"/>
      <c r="P446"/>
      <c r="Q446"/>
      <c r="R446"/>
      <c r="S446"/>
      <c r="T446"/>
      <c r="U446"/>
      <c r="V446"/>
      <c r="W446"/>
      <c r="X446"/>
      <c r="Y446"/>
      <c r="Z446"/>
      <c r="AA446"/>
      <c r="AB446"/>
      <c r="AC446"/>
      <c r="AD446"/>
      <c r="AE446"/>
      <c r="AF446"/>
      <c r="AG446"/>
      <c r="AH446"/>
      <c r="AI446"/>
      <c r="AJ446"/>
      <c r="AK446"/>
      <c r="AL446"/>
      <c r="AM446"/>
      <c r="AN446"/>
      <c r="AO446"/>
      <c r="AP446"/>
      <c r="AQ446"/>
      <c r="AR446"/>
      <c r="AS446"/>
      <c r="AT446"/>
      <c r="AU446"/>
      <c r="AV446"/>
      <c r="AW446"/>
      <c r="AX446"/>
      <c r="AY446"/>
      <c r="AZ446"/>
      <c r="BA446"/>
    </row>
    <row r="447" spans="2:53">
      <c r="B447" s="296" t="s">
        <v>2130</v>
      </c>
      <c r="C447"/>
      <c r="D447"/>
      <c r="E447"/>
      <c r="F447"/>
      <c r="G447"/>
      <c r="H447"/>
      <c r="I447"/>
      <c r="J447"/>
      <c r="K447"/>
      <c r="L447"/>
      <c r="M447"/>
      <c r="N447"/>
      <c r="O447"/>
      <c r="P447"/>
      <c r="Q447"/>
      <c r="R447"/>
      <c r="S447"/>
      <c r="T447"/>
      <c r="U447"/>
      <c r="V447"/>
      <c r="W447"/>
      <c r="X447"/>
      <c r="Y447"/>
      <c r="Z447"/>
      <c r="AA447"/>
      <c r="AB447"/>
      <c r="AC447"/>
      <c r="AD447"/>
      <c r="AE447"/>
      <c r="AF447"/>
      <c r="AG447"/>
      <c r="AH447"/>
      <c r="AI447"/>
      <c r="AJ447"/>
      <c r="AK447"/>
      <c r="AL447"/>
      <c r="AM447"/>
      <c r="AN447"/>
      <c r="AO447"/>
      <c r="AP447"/>
      <c r="AQ447"/>
      <c r="AR447"/>
      <c r="AS447"/>
      <c r="AT447"/>
      <c r="AU447"/>
      <c r="AV447"/>
      <c r="AW447"/>
      <c r="AX447"/>
      <c r="AY447"/>
      <c r="AZ447"/>
      <c r="BA447"/>
    </row>
    <row r="448" spans="2:53">
      <c r="B448" s="296" t="s">
        <v>2130</v>
      </c>
      <c r="C448"/>
      <c r="D448"/>
      <c r="E448"/>
      <c r="F448"/>
      <c r="G448"/>
      <c r="H448"/>
      <c r="I448"/>
      <c r="J448"/>
      <c r="K448"/>
      <c r="L448"/>
      <c r="M448"/>
      <c r="N448"/>
      <c r="O448"/>
      <c r="P448"/>
      <c r="Q448"/>
      <c r="R448"/>
      <c r="S448"/>
      <c r="T448"/>
      <c r="U448"/>
      <c r="V448"/>
      <c r="W448"/>
      <c r="X448"/>
      <c r="Y448"/>
      <c r="Z448"/>
      <c r="AA448"/>
      <c r="AB448"/>
      <c r="AC448"/>
      <c r="AD448"/>
      <c r="AE448"/>
      <c r="AF448"/>
      <c r="AG448"/>
      <c r="AH448"/>
      <c r="AI448"/>
      <c r="AJ448"/>
      <c r="AK448"/>
      <c r="AL448"/>
      <c r="AM448"/>
      <c r="AN448"/>
      <c r="AO448"/>
      <c r="AP448"/>
      <c r="AQ448"/>
      <c r="AR448"/>
      <c r="AS448"/>
      <c r="AT448"/>
      <c r="AU448"/>
      <c r="AV448"/>
      <c r="AW448"/>
      <c r="AX448"/>
      <c r="AY448"/>
      <c r="AZ448"/>
      <c r="BA448"/>
    </row>
    <row r="449" spans="2:53">
      <c r="B449" s="296" t="s">
        <v>2130</v>
      </c>
      <c r="C449"/>
      <c r="D449"/>
      <c r="E449"/>
      <c r="F449"/>
      <c r="G449"/>
      <c r="H449"/>
      <c r="I449"/>
      <c r="J449"/>
      <c r="K449"/>
      <c r="L449"/>
      <c r="M449"/>
      <c r="N449"/>
      <c r="O449"/>
      <c r="P449"/>
      <c r="Q449"/>
      <c r="R449"/>
      <c r="S449"/>
      <c r="T449"/>
      <c r="U449"/>
      <c r="V449"/>
      <c r="W449"/>
      <c r="X449"/>
      <c r="Y449"/>
      <c r="Z449"/>
      <c r="AA449"/>
      <c r="AB449"/>
      <c r="AC449"/>
      <c r="AD449"/>
      <c r="AE449"/>
      <c r="AF449"/>
      <c r="AG449"/>
      <c r="AH449"/>
      <c r="AI449"/>
      <c r="AJ449"/>
      <c r="AK449"/>
      <c r="AL449"/>
      <c r="AM449"/>
      <c r="AN449"/>
      <c r="AO449"/>
      <c r="AP449"/>
      <c r="AQ449"/>
      <c r="AR449"/>
      <c r="AS449"/>
      <c r="AT449"/>
      <c r="AU449"/>
      <c r="AV449"/>
      <c r="AW449"/>
      <c r="AX449"/>
      <c r="AY449"/>
      <c r="AZ449"/>
      <c r="BA449"/>
    </row>
    <row r="450" spans="2:53">
      <c r="B450" s="296" t="s">
        <v>2163</v>
      </c>
      <c r="C450"/>
      <c r="D450"/>
      <c r="E450"/>
      <c r="F450"/>
      <c r="G450"/>
      <c r="H450"/>
      <c r="I450"/>
      <c r="J450"/>
      <c r="K450"/>
      <c r="L450"/>
      <c r="M450"/>
      <c r="N450"/>
      <c r="O450"/>
      <c r="P450"/>
      <c r="Q450"/>
      <c r="R450"/>
      <c r="S450"/>
      <c r="T450"/>
      <c r="U450"/>
      <c r="V450"/>
      <c r="W450"/>
      <c r="X450"/>
      <c r="Y450"/>
      <c r="Z450"/>
      <c r="AA450"/>
      <c r="AB450"/>
      <c r="AC450"/>
      <c r="AD450"/>
      <c r="AE450"/>
      <c r="AF450"/>
      <c r="AG450"/>
      <c r="AH450"/>
      <c r="AI450"/>
      <c r="AJ450"/>
      <c r="AK450"/>
      <c r="AL450"/>
      <c r="AM450"/>
      <c r="AN450"/>
      <c r="AO450"/>
      <c r="AP450"/>
      <c r="AQ450"/>
      <c r="AR450"/>
      <c r="AS450"/>
      <c r="AT450"/>
      <c r="AU450"/>
      <c r="AV450"/>
      <c r="AW450"/>
      <c r="AX450"/>
      <c r="AY450"/>
      <c r="AZ450"/>
      <c r="BA450"/>
    </row>
    <row r="451" spans="2:53">
      <c r="C451"/>
      <c r="D451"/>
      <c r="E451"/>
      <c r="F451"/>
      <c r="G451"/>
      <c r="H451"/>
      <c r="I451"/>
      <c r="J451"/>
      <c r="K451"/>
      <c r="L451"/>
      <c r="M451"/>
      <c r="N451"/>
      <c r="O451"/>
      <c r="P451"/>
      <c r="Q451"/>
      <c r="R451"/>
      <c r="S451"/>
      <c r="T451"/>
      <c r="U451"/>
      <c r="V451"/>
      <c r="W451"/>
      <c r="X451"/>
      <c r="Y451"/>
      <c r="Z451"/>
      <c r="AA451"/>
      <c r="AB451"/>
      <c r="AC451"/>
      <c r="AD451"/>
      <c r="AE451"/>
      <c r="AF451"/>
      <c r="AG451"/>
      <c r="AH451"/>
      <c r="AI451"/>
      <c r="AJ451"/>
      <c r="AK451"/>
      <c r="AL451"/>
      <c r="AM451"/>
      <c r="AN451"/>
      <c r="AO451"/>
      <c r="AP451"/>
      <c r="AQ451"/>
      <c r="AR451"/>
      <c r="AS451"/>
      <c r="AT451"/>
      <c r="AU451"/>
      <c r="AV451"/>
      <c r="AW451"/>
      <c r="AX451"/>
      <c r="AY451"/>
      <c r="AZ451"/>
      <c r="BA451"/>
    </row>
    <row r="452" spans="2:53">
      <c r="C452"/>
      <c r="D452"/>
      <c r="E452"/>
      <c r="F452"/>
      <c r="G452"/>
      <c r="H452"/>
      <c r="I452"/>
      <c r="J452"/>
      <c r="K452"/>
      <c r="L452"/>
      <c r="M452"/>
      <c r="N452"/>
      <c r="O452"/>
      <c r="P452"/>
      <c r="Q452"/>
      <c r="R452"/>
      <c r="S452"/>
      <c r="T452"/>
      <c r="U452"/>
      <c r="V452"/>
      <c r="W452"/>
      <c r="X452"/>
      <c r="Y452"/>
      <c r="Z452"/>
      <c r="AA452"/>
      <c r="AB452"/>
      <c r="AC452"/>
      <c r="AD452"/>
      <c r="AE452"/>
      <c r="AF452"/>
      <c r="AG452"/>
      <c r="AH452"/>
      <c r="AI452"/>
      <c r="AJ452"/>
      <c r="AK452"/>
      <c r="AL452"/>
      <c r="AM452"/>
      <c r="AN452"/>
      <c r="AO452"/>
      <c r="AP452"/>
      <c r="AQ452"/>
      <c r="AR452"/>
      <c r="AS452"/>
      <c r="AT452"/>
      <c r="AU452"/>
      <c r="AV452"/>
      <c r="AW452"/>
      <c r="AX452"/>
      <c r="AY452"/>
      <c r="AZ452"/>
      <c r="BA452"/>
    </row>
    <row r="453" spans="2:53">
      <c r="C453"/>
      <c r="D453"/>
      <c r="E453"/>
      <c r="F453"/>
      <c r="G453"/>
      <c r="H453"/>
      <c r="I453"/>
      <c r="J453"/>
      <c r="K453"/>
      <c r="L453"/>
      <c r="M453"/>
      <c r="N453"/>
      <c r="O453"/>
      <c r="P453"/>
      <c r="Q453"/>
      <c r="R453"/>
      <c r="S453"/>
      <c r="T453"/>
      <c r="U453"/>
      <c r="V453"/>
      <c r="W453"/>
      <c r="X453"/>
      <c r="Y453"/>
      <c r="Z453"/>
      <c r="AA453"/>
      <c r="AB453"/>
      <c r="AC453"/>
      <c r="AD453"/>
      <c r="AE453"/>
      <c r="AF453"/>
      <c r="AG453"/>
      <c r="AH453"/>
      <c r="AI453"/>
      <c r="AJ453"/>
      <c r="AK453"/>
      <c r="AL453"/>
      <c r="AM453"/>
      <c r="AN453"/>
      <c r="AO453"/>
      <c r="AP453"/>
      <c r="AQ453"/>
      <c r="AR453"/>
      <c r="AS453"/>
      <c r="AT453"/>
      <c r="AU453"/>
      <c r="AV453"/>
      <c r="AW453"/>
      <c r="AX453"/>
      <c r="AY453"/>
      <c r="AZ453"/>
      <c r="BA453"/>
    </row>
    <row r="454" spans="2:53">
      <c r="C454"/>
      <c r="D454"/>
      <c r="E454"/>
      <c r="F454"/>
      <c r="G454"/>
      <c r="H454"/>
      <c r="I454"/>
      <c r="J454"/>
      <c r="K454"/>
      <c r="L454"/>
      <c r="M454"/>
      <c r="N454"/>
      <c r="O454"/>
      <c r="P454"/>
      <c r="Q454"/>
      <c r="R454"/>
      <c r="S454"/>
      <c r="T454"/>
      <c r="U454"/>
      <c r="V454"/>
      <c r="W454"/>
      <c r="X454"/>
      <c r="Y454"/>
      <c r="Z454"/>
      <c r="AA454"/>
      <c r="AB454"/>
      <c r="AC454"/>
      <c r="AD454"/>
      <c r="AE454"/>
      <c r="AF454"/>
      <c r="AG454"/>
      <c r="AH454"/>
      <c r="AI454"/>
      <c r="AJ454"/>
      <c r="AK454"/>
      <c r="AL454"/>
      <c r="AM454"/>
      <c r="AN454"/>
      <c r="AO454"/>
      <c r="AP454"/>
      <c r="AQ454"/>
      <c r="AR454"/>
      <c r="AS454"/>
      <c r="AT454"/>
      <c r="AU454"/>
      <c r="AV454"/>
      <c r="AW454"/>
      <c r="AX454"/>
      <c r="AY454"/>
      <c r="AZ454"/>
      <c r="BA454"/>
    </row>
    <row r="455" spans="2:53">
      <c r="C455"/>
      <c r="D455"/>
      <c r="E455"/>
      <c r="F455"/>
      <c r="G455"/>
      <c r="H455"/>
      <c r="I455"/>
      <c r="J455"/>
      <c r="K455"/>
      <c r="L455"/>
      <c r="M455"/>
      <c r="N455"/>
      <c r="O455"/>
      <c r="P455"/>
      <c r="Q455"/>
      <c r="R455"/>
      <c r="S455"/>
      <c r="T455"/>
      <c r="U455"/>
      <c r="V455"/>
      <c r="W455"/>
      <c r="X455"/>
      <c r="Y455"/>
      <c r="Z455"/>
      <c r="AA455"/>
      <c r="AB455"/>
      <c r="AC455"/>
      <c r="AD455"/>
      <c r="AE455"/>
      <c r="AF455"/>
      <c r="AG455"/>
      <c r="AH455"/>
      <c r="AI455"/>
      <c r="AJ455"/>
      <c r="AK455"/>
      <c r="AL455"/>
      <c r="AM455"/>
      <c r="AN455"/>
      <c r="AO455"/>
      <c r="AP455"/>
      <c r="AQ455"/>
      <c r="AR455"/>
      <c r="AS455"/>
      <c r="AT455"/>
      <c r="AU455"/>
      <c r="AV455"/>
      <c r="AW455"/>
      <c r="AX455"/>
      <c r="AY455"/>
      <c r="AZ455"/>
      <c r="BA455"/>
    </row>
    <row r="456" spans="2:53">
      <c r="B456" s="296" t="s">
        <v>2162</v>
      </c>
      <c r="C456"/>
      <c r="D456"/>
      <c r="E456"/>
      <c r="F456"/>
      <c r="G456"/>
      <c r="H456"/>
      <c r="I456"/>
      <c r="J456"/>
      <c r="K456"/>
      <c r="L456"/>
      <c r="M456"/>
      <c r="N456"/>
      <c r="O456"/>
      <c r="P456"/>
      <c r="Q456"/>
      <c r="R456"/>
      <c r="S456"/>
      <c r="T456"/>
      <c r="U456"/>
      <c r="V456"/>
      <c r="W456"/>
      <c r="X456"/>
      <c r="Y456"/>
      <c r="Z456"/>
      <c r="AA456"/>
      <c r="AB456"/>
      <c r="AC456"/>
      <c r="AD456"/>
      <c r="AE456"/>
      <c r="AF456"/>
      <c r="AG456"/>
      <c r="AH456"/>
      <c r="AI456"/>
      <c r="AJ456"/>
      <c r="AK456"/>
      <c r="AL456"/>
      <c r="AM456"/>
      <c r="AN456"/>
      <c r="AO456"/>
      <c r="AP456"/>
      <c r="AQ456"/>
      <c r="AR456"/>
      <c r="AS456"/>
      <c r="AT456"/>
      <c r="AU456"/>
      <c r="AV456"/>
      <c r="AW456"/>
      <c r="AX456"/>
      <c r="AY456"/>
      <c r="AZ456"/>
      <c r="BA456"/>
    </row>
    <row r="457" spans="2:53">
      <c r="B457" s="296" t="s">
        <v>2154</v>
      </c>
      <c r="C457"/>
      <c r="D457"/>
      <c r="E457"/>
      <c r="F457"/>
      <c r="G457"/>
      <c r="H457"/>
      <c r="I457"/>
      <c r="J457"/>
      <c r="K457"/>
      <c r="L457"/>
      <c r="M457"/>
      <c r="N457"/>
      <c r="O457"/>
      <c r="P457"/>
      <c r="Q457"/>
      <c r="R457"/>
      <c r="S457"/>
      <c r="T457"/>
      <c r="U457"/>
      <c r="V457"/>
      <c r="W457"/>
      <c r="X457"/>
      <c r="Y457"/>
      <c r="Z457"/>
      <c r="AA457"/>
      <c r="AB457"/>
      <c r="AC457"/>
      <c r="AD457"/>
      <c r="AE457"/>
      <c r="AF457"/>
      <c r="AG457"/>
      <c r="AH457"/>
      <c r="AI457"/>
      <c r="AJ457"/>
      <c r="AK457"/>
      <c r="AL457"/>
      <c r="AM457"/>
      <c r="AN457"/>
      <c r="AO457"/>
      <c r="AP457"/>
      <c r="AQ457"/>
      <c r="AR457"/>
      <c r="AS457"/>
      <c r="AT457"/>
      <c r="AU457"/>
      <c r="AV457"/>
      <c r="AW457"/>
      <c r="AX457"/>
      <c r="AY457"/>
      <c r="AZ457"/>
      <c r="BA457"/>
    </row>
    <row r="458" spans="2:53">
      <c r="B458" s="296" t="s">
        <v>2154</v>
      </c>
      <c r="C458"/>
      <c r="D458"/>
      <c r="E458"/>
      <c r="F458"/>
      <c r="G458"/>
      <c r="H458"/>
      <c r="I458"/>
      <c r="J458"/>
      <c r="K458"/>
      <c r="L458"/>
      <c r="M458"/>
      <c r="N458"/>
      <c r="O458"/>
      <c r="P458"/>
      <c r="Q458"/>
      <c r="R458"/>
      <c r="S458"/>
      <c r="T458"/>
      <c r="U458"/>
      <c r="V458"/>
      <c r="W458"/>
      <c r="X458"/>
      <c r="Y458"/>
      <c r="Z458"/>
      <c r="AA458"/>
      <c r="AB458"/>
      <c r="AC458"/>
      <c r="AD458"/>
      <c r="AE458"/>
      <c r="AF458"/>
      <c r="AG458"/>
      <c r="AH458"/>
      <c r="AI458"/>
      <c r="AJ458"/>
      <c r="AK458"/>
      <c r="AL458"/>
      <c r="AM458"/>
      <c r="AN458"/>
      <c r="AO458"/>
      <c r="AP458"/>
      <c r="AQ458"/>
      <c r="AR458"/>
      <c r="AS458"/>
      <c r="AT458"/>
      <c r="AU458"/>
      <c r="AV458"/>
      <c r="AW458"/>
      <c r="AX458"/>
      <c r="AY458"/>
      <c r="AZ458"/>
      <c r="BA458"/>
    </row>
    <row r="459" spans="2:53">
      <c r="B459" s="296" t="s">
        <v>2154</v>
      </c>
      <c r="C459"/>
      <c r="D459"/>
      <c r="E459"/>
      <c r="F459"/>
      <c r="G459"/>
      <c r="H459"/>
      <c r="I459"/>
      <c r="J459"/>
      <c r="K459"/>
      <c r="L459"/>
      <c r="M459"/>
      <c r="N459"/>
      <c r="O459"/>
      <c r="P459"/>
      <c r="Q459"/>
      <c r="R459"/>
      <c r="S459"/>
      <c r="T459"/>
      <c r="U459"/>
      <c r="V459"/>
      <c r="W459"/>
      <c r="X459"/>
      <c r="Y459"/>
      <c r="Z459"/>
      <c r="AA459"/>
      <c r="AB459"/>
      <c r="AC459"/>
      <c r="AD459"/>
      <c r="AE459"/>
      <c r="AF459"/>
      <c r="AG459"/>
      <c r="AH459"/>
      <c r="AI459"/>
      <c r="AJ459"/>
      <c r="AK459"/>
      <c r="AL459"/>
      <c r="AM459"/>
      <c r="AN459"/>
      <c r="AO459"/>
      <c r="AP459"/>
      <c r="AQ459"/>
      <c r="AR459"/>
      <c r="AS459"/>
      <c r="AT459"/>
      <c r="AU459"/>
      <c r="AV459"/>
      <c r="AW459"/>
      <c r="AX459"/>
      <c r="AY459"/>
      <c r="AZ459"/>
      <c r="BA459"/>
    </row>
    <row r="460" spans="2:53">
      <c r="B460" s="296" t="s">
        <v>2154</v>
      </c>
      <c r="C460"/>
      <c r="D460"/>
      <c r="E460"/>
      <c r="F460"/>
      <c r="G460"/>
      <c r="H460"/>
      <c r="I460"/>
      <c r="J460"/>
      <c r="K460"/>
      <c r="L460"/>
      <c r="M460"/>
      <c r="N460"/>
      <c r="O460"/>
      <c r="P460"/>
      <c r="Q460"/>
      <c r="R460"/>
      <c r="S460"/>
      <c r="T460"/>
      <c r="U460"/>
      <c r="V460"/>
      <c r="W460"/>
      <c r="X460"/>
      <c r="Y460"/>
      <c r="Z460"/>
      <c r="AA460"/>
      <c r="AB460"/>
      <c r="AC460"/>
      <c r="AD460"/>
      <c r="AE460"/>
      <c r="AF460"/>
      <c r="AG460"/>
      <c r="AH460"/>
      <c r="AI460"/>
      <c r="AJ460"/>
      <c r="AK460"/>
      <c r="AL460"/>
      <c r="AM460"/>
      <c r="AN460"/>
      <c r="AO460"/>
      <c r="AP460"/>
      <c r="AQ460"/>
      <c r="AR460"/>
      <c r="AS460"/>
      <c r="AT460"/>
      <c r="AU460"/>
      <c r="AV460"/>
      <c r="AW460"/>
      <c r="AX460"/>
      <c r="AY460"/>
      <c r="AZ460"/>
      <c r="BA460"/>
    </row>
    <row r="461" spans="2:53">
      <c r="B461" s="296" t="s">
        <v>2154</v>
      </c>
      <c r="C461"/>
      <c r="D461"/>
      <c r="E461"/>
      <c r="F461"/>
      <c r="G461"/>
      <c r="H461"/>
      <c r="I461"/>
      <c r="J461"/>
      <c r="K461"/>
      <c r="L461"/>
      <c r="M461"/>
      <c r="N461"/>
      <c r="O461"/>
      <c r="P461"/>
      <c r="Q461"/>
      <c r="R461"/>
      <c r="S461"/>
      <c r="T461"/>
      <c r="U461"/>
      <c r="V461"/>
      <c r="W461"/>
      <c r="X461"/>
      <c r="Y461"/>
      <c r="Z461"/>
      <c r="AA461"/>
      <c r="AB461"/>
      <c r="AC461"/>
      <c r="AD461"/>
      <c r="AE461"/>
      <c r="AF461"/>
      <c r="AG461"/>
      <c r="AH461"/>
      <c r="AI461"/>
      <c r="AJ461"/>
      <c r="AK461"/>
      <c r="AL461"/>
      <c r="AM461"/>
      <c r="AN461"/>
      <c r="AO461"/>
      <c r="AP461"/>
      <c r="AQ461"/>
      <c r="AR461"/>
      <c r="AS461"/>
      <c r="AT461"/>
      <c r="AU461"/>
      <c r="AV461"/>
      <c r="AW461"/>
      <c r="AX461"/>
      <c r="AY461"/>
      <c r="AZ461"/>
      <c r="BA461"/>
    </row>
    <row r="462" spans="2:53">
      <c r="B462" s="296" t="s">
        <v>2161</v>
      </c>
      <c r="C462"/>
      <c r="D462"/>
      <c r="E462"/>
      <c r="F462"/>
      <c r="G462"/>
      <c r="H462"/>
      <c r="I462"/>
      <c r="J462"/>
      <c r="K462"/>
      <c r="L462"/>
      <c r="M462"/>
      <c r="N462"/>
      <c r="O462"/>
      <c r="P462"/>
      <c r="Q462"/>
      <c r="R462"/>
      <c r="S462"/>
      <c r="T462"/>
      <c r="U462"/>
      <c r="V462"/>
      <c r="W462"/>
      <c r="X462"/>
      <c r="Y462"/>
      <c r="Z462"/>
      <c r="AA462"/>
      <c r="AB462"/>
      <c r="AC462"/>
      <c r="AD462"/>
      <c r="AE462"/>
      <c r="AF462"/>
      <c r="AG462"/>
      <c r="AH462"/>
      <c r="AI462"/>
      <c r="AJ462"/>
      <c r="AK462"/>
      <c r="AL462"/>
      <c r="AM462"/>
      <c r="AN462"/>
      <c r="AO462"/>
      <c r="AP462"/>
      <c r="AQ462"/>
      <c r="AR462"/>
      <c r="AS462"/>
      <c r="AT462"/>
      <c r="AU462"/>
      <c r="AV462"/>
      <c r="AW462"/>
      <c r="AX462"/>
      <c r="AY462"/>
      <c r="AZ462"/>
      <c r="BA462"/>
    </row>
    <row r="463" spans="2:53">
      <c r="C463"/>
      <c r="D463"/>
      <c r="E463"/>
      <c r="F463"/>
      <c r="G463"/>
      <c r="H463"/>
      <c r="I463"/>
      <c r="J463"/>
      <c r="K463"/>
      <c r="L463"/>
      <c r="M463"/>
      <c r="N463"/>
      <c r="O463"/>
      <c r="P463"/>
      <c r="Q463"/>
      <c r="R463"/>
      <c r="S463"/>
      <c r="T463"/>
      <c r="U463"/>
      <c r="V463"/>
      <c r="W463"/>
      <c r="X463"/>
      <c r="Y463"/>
      <c r="Z463"/>
      <c r="AA463"/>
      <c r="AB463"/>
      <c r="AC463"/>
      <c r="AD463"/>
      <c r="AE463"/>
      <c r="AF463"/>
      <c r="AG463"/>
      <c r="AH463"/>
      <c r="AI463"/>
      <c r="AJ463"/>
      <c r="AK463"/>
      <c r="AL463"/>
      <c r="AM463"/>
      <c r="AN463"/>
      <c r="AO463"/>
      <c r="AP463"/>
      <c r="AQ463"/>
      <c r="AR463"/>
      <c r="AS463"/>
      <c r="AT463"/>
      <c r="AU463"/>
      <c r="AV463"/>
      <c r="AW463"/>
      <c r="AX463"/>
      <c r="AY463"/>
      <c r="AZ463"/>
      <c r="BA463"/>
    </row>
    <row r="464" spans="2:53">
      <c r="C464"/>
      <c r="D464"/>
      <c r="E464"/>
      <c r="F464"/>
      <c r="G464"/>
      <c r="H464"/>
      <c r="I464"/>
      <c r="J464"/>
      <c r="K464"/>
      <c r="L464"/>
      <c r="M464"/>
      <c r="N464"/>
      <c r="O464"/>
      <c r="P464"/>
      <c r="Q464"/>
      <c r="R464"/>
      <c r="S464"/>
      <c r="T464"/>
      <c r="U464"/>
      <c r="V464"/>
      <c r="W464"/>
      <c r="X464"/>
      <c r="Y464"/>
      <c r="Z464"/>
      <c r="AA464"/>
      <c r="AB464"/>
      <c r="AC464"/>
      <c r="AD464"/>
      <c r="AE464"/>
      <c r="AF464"/>
      <c r="AG464"/>
      <c r="AH464"/>
      <c r="AI464"/>
      <c r="AJ464"/>
      <c r="AK464"/>
      <c r="AL464"/>
      <c r="AM464"/>
      <c r="AN464"/>
      <c r="AO464"/>
      <c r="AP464"/>
      <c r="AQ464"/>
      <c r="AR464"/>
      <c r="AS464"/>
      <c r="AT464"/>
      <c r="AU464"/>
      <c r="AV464"/>
      <c r="AW464"/>
      <c r="AX464"/>
      <c r="AY464"/>
      <c r="AZ464"/>
      <c r="BA464"/>
    </row>
    <row r="465" spans="2:53" ht="15" customHeight="1">
      <c r="C465"/>
      <c r="D465"/>
      <c r="E465"/>
      <c r="F465"/>
      <c r="G465"/>
      <c r="H465"/>
      <c r="I465"/>
      <c r="J465"/>
      <c r="K465"/>
      <c r="L465"/>
      <c r="M465"/>
      <c r="N465"/>
      <c r="O465"/>
      <c r="P465"/>
      <c r="Q465"/>
      <c r="R465"/>
      <c r="S465"/>
      <c r="T465"/>
      <c r="U465"/>
      <c r="V465"/>
      <c r="W465"/>
      <c r="X465"/>
      <c r="Y465"/>
      <c r="Z465"/>
      <c r="AA465"/>
      <c r="AB465"/>
      <c r="AC465"/>
      <c r="AD465"/>
      <c r="AE465"/>
      <c r="AF465"/>
      <c r="AG465"/>
      <c r="AH465"/>
      <c r="AI465"/>
      <c r="AJ465"/>
      <c r="AK465"/>
      <c r="AL465"/>
      <c r="AM465"/>
      <c r="AN465"/>
      <c r="AO465"/>
      <c r="AP465"/>
      <c r="AQ465"/>
      <c r="AR465"/>
      <c r="AS465"/>
      <c r="AT465"/>
      <c r="AU465"/>
      <c r="AV465"/>
      <c r="AW465"/>
      <c r="AX465"/>
      <c r="AY465"/>
      <c r="AZ465"/>
      <c r="BA465"/>
    </row>
    <row r="466" spans="2:53" ht="15" customHeight="1">
      <c r="B466" s="296" t="s">
        <v>2160</v>
      </c>
      <c r="C466"/>
      <c r="D466"/>
      <c r="E466"/>
      <c r="F466"/>
      <c r="G466"/>
      <c r="H466"/>
      <c r="I466"/>
      <c r="J466"/>
      <c r="K466"/>
      <c r="L466"/>
      <c r="M466"/>
      <c r="N466"/>
      <c r="O466"/>
      <c r="P466"/>
      <c r="Q466"/>
      <c r="R466"/>
      <c r="S466"/>
      <c r="T466"/>
      <c r="U466"/>
      <c r="V466"/>
      <c r="W466"/>
      <c r="X466"/>
      <c r="Y466"/>
      <c r="Z466"/>
      <c r="AA466"/>
      <c r="AB466"/>
      <c r="AC466"/>
      <c r="AD466"/>
      <c r="AE466"/>
      <c r="AF466"/>
      <c r="AG466"/>
      <c r="AH466"/>
      <c r="AI466"/>
      <c r="AJ466"/>
      <c r="AK466"/>
      <c r="AL466"/>
      <c r="AM466"/>
      <c r="AN466"/>
      <c r="AO466"/>
      <c r="AP466"/>
      <c r="AQ466"/>
      <c r="AR466"/>
      <c r="AS466"/>
      <c r="AT466"/>
      <c r="AU466"/>
      <c r="AV466"/>
      <c r="AW466"/>
      <c r="AX466"/>
      <c r="AY466"/>
      <c r="AZ466"/>
      <c r="BA466"/>
    </row>
    <row r="467" spans="2:53">
      <c r="B467" s="296" t="s">
        <v>2159</v>
      </c>
      <c r="C467"/>
      <c r="D467"/>
      <c r="E467"/>
      <c r="F467"/>
      <c r="G467"/>
      <c r="H467"/>
      <c r="I467"/>
      <c r="J467"/>
      <c r="K467"/>
      <c r="L467"/>
      <c r="M467"/>
      <c r="N467"/>
      <c r="O467"/>
      <c r="P467"/>
      <c r="Q467"/>
      <c r="R467"/>
      <c r="S467"/>
      <c r="T467"/>
      <c r="U467"/>
      <c r="V467"/>
      <c r="W467"/>
      <c r="X467"/>
      <c r="Y467"/>
      <c r="Z467"/>
      <c r="AA467"/>
      <c r="AB467"/>
      <c r="AC467"/>
      <c r="AD467"/>
      <c r="AE467"/>
      <c r="AF467"/>
      <c r="AG467"/>
      <c r="AH467"/>
      <c r="AI467"/>
      <c r="AJ467"/>
      <c r="AK467"/>
      <c r="AL467"/>
      <c r="AM467"/>
      <c r="AN467"/>
      <c r="AO467"/>
      <c r="AP467"/>
      <c r="AQ467"/>
      <c r="AR467"/>
      <c r="AS467"/>
      <c r="AT467"/>
      <c r="AU467"/>
      <c r="AV467"/>
      <c r="AW467"/>
      <c r="AX467"/>
      <c r="AY467"/>
      <c r="AZ467"/>
      <c r="BA467"/>
    </row>
    <row r="468" spans="2:53">
      <c r="C468"/>
      <c r="D468"/>
      <c r="E468"/>
      <c r="F468"/>
      <c r="G468"/>
      <c r="H468"/>
      <c r="I468"/>
      <c r="J468"/>
      <c r="K468"/>
      <c r="L468"/>
      <c r="M468"/>
      <c r="N468"/>
      <c r="O468"/>
      <c r="P468"/>
      <c r="Q468"/>
      <c r="R468"/>
      <c r="S468"/>
      <c r="T468"/>
      <c r="U468"/>
      <c r="V468"/>
      <c r="W468"/>
      <c r="X468"/>
      <c r="Y468"/>
      <c r="Z468"/>
      <c r="AA468"/>
      <c r="AB468"/>
      <c r="AC468"/>
      <c r="AD468"/>
      <c r="AE468"/>
      <c r="AF468"/>
      <c r="AG468"/>
      <c r="AH468"/>
      <c r="AI468"/>
      <c r="AJ468"/>
      <c r="AK468"/>
      <c r="AL468"/>
      <c r="AM468"/>
      <c r="AN468"/>
      <c r="AO468"/>
      <c r="AP468"/>
      <c r="AQ468"/>
      <c r="AR468"/>
      <c r="AS468"/>
      <c r="AT468"/>
      <c r="AU468"/>
      <c r="AV468"/>
      <c r="AW468"/>
      <c r="AX468"/>
      <c r="AY468"/>
      <c r="AZ468"/>
      <c r="BA468"/>
    </row>
    <row r="469" spans="2:53">
      <c r="C469"/>
      <c r="D469"/>
      <c r="E469"/>
      <c r="F469"/>
      <c r="G469"/>
      <c r="H469"/>
      <c r="I469"/>
      <c r="J469"/>
      <c r="K469"/>
      <c r="L469"/>
      <c r="M469"/>
      <c r="N469"/>
      <c r="O469"/>
      <c r="P469"/>
      <c r="Q469"/>
      <c r="R469"/>
      <c r="S469"/>
      <c r="T469"/>
      <c r="U469"/>
      <c r="V469"/>
      <c r="W469"/>
      <c r="X469"/>
      <c r="Y469"/>
      <c r="Z469"/>
      <c r="AA469"/>
      <c r="AB469"/>
      <c r="AC469"/>
      <c r="AD469"/>
      <c r="AE469"/>
      <c r="AF469"/>
      <c r="AG469"/>
      <c r="AH469"/>
      <c r="AI469"/>
      <c r="AJ469"/>
      <c r="AK469"/>
      <c r="AL469"/>
      <c r="AM469"/>
      <c r="AN469"/>
      <c r="AO469"/>
      <c r="AP469"/>
      <c r="AQ469"/>
      <c r="AR469"/>
      <c r="AS469"/>
      <c r="AT469"/>
      <c r="AU469"/>
      <c r="AV469"/>
      <c r="AW469"/>
      <c r="AX469"/>
      <c r="AY469"/>
      <c r="AZ469"/>
      <c r="BA469"/>
    </row>
    <row r="470" spans="2:53">
      <c r="C470"/>
      <c r="D470"/>
      <c r="E470"/>
      <c r="F470"/>
      <c r="G470"/>
      <c r="H470"/>
      <c r="I470"/>
      <c r="J470"/>
      <c r="K470"/>
      <c r="L470"/>
      <c r="M470"/>
      <c r="N470"/>
      <c r="O470"/>
      <c r="P470"/>
      <c r="Q470"/>
      <c r="R470"/>
      <c r="S470"/>
      <c r="T470"/>
      <c r="U470"/>
      <c r="V470"/>
      <c r="W470"/>
      <c r="X470"/>
      <c r="Y470"/>
      <c r="Z470"/>
      <c r="AA470"/>
      <c r="AB470"/>
      <c r="AC470"/>
      <c r="AD470"/>
      <c r="AE470"/>
      <c r="AF470"/>
      <c r="AG470"/>
      <c r="AH470"/>
      <c r="AI470"/>
      <c r="AJ470"/>
      <c r="AK470"/>
      <c r="AL470"/>
      <c r="AM470"/>
      <c r="AN470"/>
      <c r="AO470"/>
      <c r="AP470"/>
      <c r="AQ470"/>
      <c r="AR470"/>
      <c r="AS470"/>
      <c r="AT470"/>
      <c r="AU470"/>
      <c r="AV470"/>
      <c r="AW470"/>
      <c r="AX470"/>
      <c r="AY470"/>
      <c r="AZ470"/>
      <c r="BA470"/>
    </row>
    <row r="471" spans="2:53">
      <c r="C471"/>
      <c r="D471"/>
      <c r="E471"/>
      <c r="F471"/>
      <c r="G471"/>
      <c r="H471"/>
      <c r="I471"/>
      <c r="J471"/>
      <c r="K471"/>
      <c r="L471"/>
      <c r="M471"/>
      <c r="N471"/>
      <c r="O471"/>
      <c r="P471"/>
      <c r="Q471"/>
      <c r="R471"/>
      <c r="S471"/>
      <c r="T471"/>
      <c r="U471"/>
      <c r="V471"/>
      <c r="W471"/>
      <c r="X471"/>
      <c r="Y471"/>
      <c r="Z471"/>
      <c r="AA471"/>
      <c r="AB471"/>
      <c r="AC471"/>
      <c r="AD471"/>
      <c r="AE471"/>
      <c r="AF471"/>
      <c r="AG471"/>
      <c r="AH471"/>
      <c r="AI471"/>
      <c r="AJ471"/>
      <c r="AK471"/>
      <c r="AL471"/>
      <c r="AM471"/>
      <c r="AN471"/>
      <c r="AO471"/>
      <c r="AP471"/>
      <c r="AQ471"/>
      <c r="AR471"/>
      <c r="AS471"/>
      <c r="AT471"/>
      <c r="AU471"/>
      <c r="AV471"/>
      <c r="AW471"/>
      <c r="AX471"/>
      <c r="AY471"/>
      <c r="AZ471"/>
      <c r="BA471"/>
    </row>
    <row r="472" spans="2:53">
      <c r="C472"/>
      <c r="D472"/>
      <c r="E472"/>
      <c r="F472"/>
      <c r="G472"/>
      <c r="H472"/>
      <c r="I472"/>
      <c r="J472"/>
      <c r="K472"/>
      <c r="L472"/>
      <c r="M472"/>
      <c r="N472"/>
      <c r="O472"/>
      <c r="P472"/>
      <c r="Q472"/>
      <c r="R472"/>
      <c r="S472"/>
      <c r="T472"/>
      <c r="U472"/>
      <c r="V472"/>
      <c r="W472"/>
      <c r="X472"/>
      <c r="Y472"/>
      <c r="Z472"/>
      <c r="AA472"/>
      <c r="AB472"/>
      <c r="AC472"/>
      <c r="AD472"/>
      <c r="AE472"/>
      <c r="AF472"/>
      <c r="AG472"/>
      <c r="AH472"/>
      <c r="AI472"/>
      <c r="AJ472"/>
      <c r="AK472"/>
      <c r="AL472"/>
      <c r="AM472"/>
      <c r="AN472"/>
      <c r="AO472"/>
      <c r="AP472"/>
      <c r="AQ472"/>
      <c r="AR472"/>
      <c r="AS472"/>
      <c r="AT472"/>
      <c r="AU472"/>
      <c r="AV472"/>
      <c r="AW472"/>
      <c r="AX472"/>
      <c r="AY472"/>
      <c r="AZ472"/>
      <c r="BA472"/>
    </row>
    <row r="473" spans="2:53">
      <c r="C473"/>
      <c r="D473"/>
      <c r="E473"/>
      <c r="F473"/>
      <c r="G473"/>
      <c r="H473"/>
      <c r="I473"/>
      <c r="J473"/>
      <c r="K473"/>
      <c r="L473"/>
      <c r="M473"/>
      <c r="N473"/>
      <c r="O473"/>
      <c r="P473"/>
      <c r="Q473"/>
      <c r="R473"/>
      <c r="S473"/>
      <c r="T473"/>
      <c r="U473"/>
      <c r="V473"/>
      <c r="W473"/>
      <c r="X473"/>
      <c r="Y473"/>
      <c r="Z473"/>
      <c r="AA473"/>
      <c r="AB473"/>
      <c r="AC473"/>
      <c r="AD473"/>
      <c r="AE473"/>
      <c r="AF473"/>
      <c r="AG473"/>
      <c r="AH473"/>
      <c r="AI473"/>
      <c r="AJ473"/>
      <c r="AK473"/>
      <c r="AL473"/>
      <c r="AM473"/>
      <c r="AN473"/>
      <c r="AO473"/>
      <c r="AP473"/>
      <c r="AQ473"/>
      <c r="AR473"/>
      <c r="AS473"/>
      <c r="AT473"/>
      <c r="AU473"/>
      <c r="AV473"/>
      <c r="AW473"/>
      <c r="AX473"/>
      <c r="AY473"/>
      <c r="AZ473"/>
      <c r="BA473"/>
    </row>
    <row r="474" spans="2:53">
      <c r="C474"/>
      <c r="D474"/>
      <c r="E474"/>
      <c r="F474"/>
      <c r="G474"/>
      <c r="H474"/>
      <c r="I474"/>
      <c r="J474"/>
      <c r="K474"/>
      <c r="L474"/>
      <c r="M474"/>
      <c r="N474"/>
      <c r="O474"/>
      <c r="P474"/>
      <c r="Q474"/>
      <c r="R474"/>
      <c r="S474"/>
      <c r="T474"/>
      <c r="U474"/>
      <c r="V474"/>
      <c r="W474"/>
      <c r="X474"/>
      <c r="Y474"/>
      <c r="Z474"/>
      <c r="AA474"/>
      <c r="AB474"/>
      <c r="AC474"/>
      <c r="AD474"/>
      <c r="AE474"/>
      <c r="AF474"/>
      <c r="AG474"/>
      <c r="AH474"/>
      <c r="AI474"/>
      <c r="AJ474"/>
      <c r="AK474"/>
      <c r="AL474"/>
      <c r="AM474"/>
      <c r="AN474"/>
      <c r="AO474"/>
      <c r="AP474"/>
      <c r="AQ474"/>
      <c r="AR474"/>
      <c r="AS474"/>
      <c r="AT474"/>
      <c r="AU474"/>
      <c r="AV474"/>
      <c r="AW474"/>
      <c r="AX474"/>
      <c r="AY474"/>
      <c r="AZ474"/>
      <c r="BA474"/>
    </row>
    <row r="475" spans="2:53">
      <c r="C475"/>
      <c r="D475"/>
      <c r="E475"/>
      <c r="F475"/>
      <c r="G475"/>
      <c r="H475"/>
      <c r="I475"/>
      <c r="J475"/>
      <c r="K475"/>
      <c r="L475"/>
      <c r="M475"/>
      <c r="N475"/>
      <c r="O475"/>
      <c r="P475"/>
      <c r="Q475"/>
      <c r="R475"/>
      <c r="S475"/>
      <c r="T475"/>
      <c r="U475"/>
      <c r="V475"/>
      <c r="W475"/>
      <c r="X475"/>
      <c r="Y475"/>
      <c r="Z475"/>
      <c r="AA475"/>
      <c r="AB475"/>
      <c r="AC475"/>
      <c r="AD475"/>
      <c r="AE475"/>
      <c r="AF475"/>
      <c r="AG475"/>
      <c r="AH475"/>
      <c r="AI475"/>
      <c r="AJ475"/>
      <c r="AK475"/>
      <c r="AL475"/>
      <c r="AM475"/>
      <c r="AN475"/>
      <c r="AO475"/>
      <c r="AP475"/>
      <c r="AQ475"/>
      <c r="AR475"/>
      <c r="AS475"/>
      <c r="AT475"/>
      <c r="AU475"/>
      <c r="AV475"/>
      <c r="AW475"/>
      <c r="AX475"/>
      <c r="AY475"/>
      <c r="AZ475"/>
      <c r="BA475"/>
    </row>
    <row r="476" spans="2:53">
      <c r="C476"/>
      <c r="D476"/>
      <c r="E476"/>
      <c r="F476"/>
      <c r="G476"/>
      <c r="H476"/>
      <c r="I476"/>
      <c r="J476"/>
      <c r="K476"/>
      <c r="L476"/>
      <c r="M476"/>
      <c r="N476"/>
      <c r="O476"/>
      <c r="P476"/>
      <c r="Q476"/>
      <c r="R476"/>
      <c r="S476"/>
      <c r="T476"/>
      <c r="U476"/>
      <c r="V476"/>
      <c r="W476"/>
      <c r="X476"/>
      <c r="Y476"/>
      <c r="Z476"/>
      <c r="AA476"/>
      <c r="AB476"/>
      <c r="AC476"/>
      <c r="AD476"/>
      <c r="AE476"/>
      <c r="AF476"/>
      <c r="AG476"/>
      <c r="AH476"/>
      <c r="AI476"/>
      <c r="AJ476"/>
      <c r="AK476"/>
      <c r="AL476"/>
      <c r="AM476"/>
      <c r="AN476"/>
      <c r="AO476"/>
      <c r="AP476"/>
      <c r="AQ476"/>
      <c r="AR476"/>
      <c r="AS476"/>
      <c r="AT476"/>
      <c r="AU476"/>
      <c r="AV476"/>
      <c r="AW476"/>
      <c r="AX476"/>
      <c r="AY476"/>
      <c r="AZ476"/>
      <c r="BA476"/>
    </row>
    <row r="477" spans="2:53">
      <c r="C477"/>
      <c r="D477"/>
      <c r="E477"/>
      <c r="F477"/>
      <c r="G477"/>
      <c r="H477"/>
      <c r="I477"/>
      <c r="J477"/>
      <c r="K477"/>
      <c r="L477"/>
      <c r="M477"/>
      <c r="N477"/>
      <c r="O477"/>
      <c r="P477"/>
      <c r="Q477"/>
      <c r="R477"/>
      <c r="S477"/>
      <c r="T477"/>
      <c r="U477"/>
      <c r="V477"/>
      <c r="W477"/>
      <c r="X477"/>
      <c r="Y477"/>
      <c r="Z477"/>
      <c r="AA477"/>
      <c r="AB477"/>
      <c r="AC477"/>
      <c r="AD477"/>
      <c r="AE477"/>
      <c r="AF477"/>
      <c r="AG477"/>
      <c r="AH477"/>
      <c r="AI477"/>
      <c r="AJ477"/>
      <c r="AK477"/>
      <c r="AL477"/>
      <c r="AM477"/>
      <c r="AN477"/>
      <c r="AO477"/>
      <c r="AP477"/>
      <c r="AQ477"/>
      <c r="AR477"/>
      <c r="AS477"/>
      <c r="AT477"/>
      <c r="AU477"/>
      <c r="AV477"/>
      <c r="AW477"/>
      <c r="AX477"/>
      <c r="AY477"/>
      <c r="AZ477"/>
      <c r="BA477"/>
    </row>
    <row r="478" spans="2:53" ht="15" customHeight="1">
      <c r="C478"/>
      <c r="D478"/>
      <c r="E478"/>
      <c r="F478"/>
      <c r="G478"/>
      <c r="H478"/>
      <c r="I478"/>
      <c r="J478"/>
      <c r="K478"/>
      <c r="L478"/>
      <c r="M478"/>
      <c r="N478"/>
      <c r="O478"/>
      <c r="P478"/>
      <c r="Q478"/>
      <c r="R478"/>
      <c r="S478"/>
      <c r="T478"/>
      <c r="U478"/>
      <c r="V478"/>
      <c r="W478"/>
      <c r="X478"/>
      <c r="Y478"/>
      <c r="Z478"/>
      <c r="AA478"/>
      <c r="AB478"/>
      <c r="AC478"/>
      <c r="AD478"/>
      <c r="AE478"/>
      <c r="AF478"/>
      <c r="AG478"/>
      <c r="AH478"/>
      <c r="AI478"/>
      <c r="AJ478"/>
      <c r="AK478"/>
      <c r="AL478"/>
      <c r="AM478"/>
      <c r="AN478"/>
      <c r="AO478"/>
      <c r="AP478"/>
      <c r="AQ478"/>
      <c r="AR478"/>
      <c r="AS478"/>
      <c r="AT478"/>
      <c r="AU478"/>
      <c r="AV478"/>
      <c r="AW478"/>
      <c r="AX478"/>
      <c r="AY478"/>
      <c r="AZ478"/>
      <c r="BA478"/>
    </row>
    <row r="479" spans="2:53" ht="15" customHeight="1">
      <c r="B479" s="296" t="s">
        <v>2154</v>
      </c>
      <c r="C479"/>
      <c r="D479"/>
      <c r="E479"/>
      <c r="F479"/>
      <c r="G479"/>
      <c r="H479"/>
      <c r="I479"/>
      <c r="J479"/>
      <c r="K479"/>
      <c r="L479"/>
      <c r="M479"/>
      <c r="N479"/>
      <c r="O479"/>
      <c r="P479"/>
      <c r="Q479"/>
      <c r="R479"/>
      <c r="S479"/>
      <c r="T479"/>
      <c r="U479"/>
      <c r="V479"/>
      <c r="W479"/>
      <c r="X479"/>
      <c r="Y479"/>
      <c r="Z479"/>
      <c r="AA479"/>
      <c r="AB479"/>
      <c r="AC479"/>
      <c r="AD479"/>
      <c r="AE479"/>
      <c r="AF479"/>
      <c r="AG479"/>
      <c r="AH479"/>
      <c r="AI479"/>
      <c r="AJ479"/>
      <c r="AK479"/>
      <c r="AL479"/>
      <c r="AM479"/>
      <c r="AN479"/>
      <c r="AO479"/>
      <c r="AP479"/>
      <c r="AQ479"/>
      <c r="AR479"/>
      <c r="AS479"/>
      <c r="AT479"/>
      <c r="AU479"/>
      <c r="AV479"/>
      <c r="AW479"/>
      <c r="AX479"/>
      <c r="AY479"/>
      <c r="AZ479"/>
      <c r="BA479"/>
    </row>
    <row r="480" spans="2:53" ht="15" customHeight="1">
      <c r="C480"/>
      <c r="D480"/>
      <c r="E480"/>
      <c r="F480"/>
      <c r="G480"/>
      <c r="H480"/>
      <c r="I480"/>
      <c r="J480"/>
      <c r="K480"/>
      <c r="L480"/>
      <c r="M480"/>
      <c r="N480"/>
      <c r="O480"/>
      <c r="P480"/>
      <c r="Q480"/>
      <c r="R480"/>
      <c r="S480"/>
      <c r="T480"/>
      <c r="U480"/>
      <c r="V480"/>
      <c r="W480"/>
      <c r="X480"/>
      <c r="Y480"/>
      <c r="Z480"/>
      <c r="AA480"/>
      <c r="AB480"/>
      <c r="AC480"/>
      <c r="AD480"/>
      <c r="AE480"/>
      <c r="AF480"/>
      <c r="AG480"/>
      <c r="AH480"/>
      <c r="AI480"/>
      <c r="AJ480"/>
      <c r="AK480"/>
      <c r="AL480"/>
      <c r="AM480"/>
      <c r="AN480"/>
      <c r="AO480"/>
      <c r="AP480"/>
      <c r="AQ480"/>
      <c r="AR480"/>
      <c r="AS480"/>
      <c r="AT480"/>
      <c r="AU480"/>
      <c r="AV480"/>
      <c r="AW480"/>
      <c r="AX480"/>
      <c r="AY480"/>
      <c r="AZ480"/>
      <c r="BA480"/>
    </row>
    <row r="481" spans="2:53" ht="15" customHeight="1">
      <c r="C481"/>
      <c r="D481"/>
      <c r="E481"/>
      <c r="F481"/>
      <c r="G481"/>
      <c r="H481"/>
      <c r="I481"/>
      <c r="J481"/>
      <c r="K481"/>
      <c r="L481"/>
      <c r="M481"/>
      <c r="N481"/>
      <c r="O481"/>
      <c r="P481"/>
      <c r="Q481"/>
      <c r="R481"/>
      <c r="S481"/>
      <c r="T481"/>
      <c r="U481"/>
      <c r="V481"/>
      <c r="W481"/>
      <c r="X481"/>
      <c r="Y481"/>
      <c r="Z481"/>
      <c r="AA481"/>
      <c r="AB481"/>
      <c r="AC481"/>
      <c r="AD481"/>
      <c r="AE481"/>
      <c r="AF481"/>
      <c r="AG481"/>
      <c r="AH481"/>
      <c r="AI481"/>
      <c r="AJ481"/>
      <c r="AK481"/>
      <c r="AL481"/>
      <c r="AM481"/>
      <c r="AN481"/>
      <c r="AO481"/>
      <c r="AP481"/>
      <c r="AQ481"/>
      <c r="AR481"/>
      <c r="AS481"/>
      <c r="AT481"/>
      <c r="AU481"/>
      <c r="AV481"/>
      <c r="AW481"/>
      <c r="AX481"/>
      <c r="AY481"/>
      <c r="AZ481"/>
      <c r="BA481"/>
    </row>
    <row r="482" spans="2:53" ht="15" customHeight="1">
      <c r="C482"/>
      <c r="D482"/>
      <c r="E482"/>
      <c r="F482"/>
      <c r="G482"/>
      <c r="H482"/>
      <c r="I482"/>
      <c r="J482"/>
      <c r="K482"/>
      <c r="L482"/>
      <c r="M482"/>
      <c r="N482"/>
      <c r="O482"/>
      <c r="P482"/>
      <c r="Q482"/>
      <c r="R482"/>
      <c r="S482"/>
      <c r="T482"/>
      <c r="U482"/>
      <c r="V482"/>
      <c r="W482"/>
      <c r="X482"/>
      <c r="Y482"/>
      <c r="Z482"/>
      <c r="AA482"/>
      <c r="AB482"/>
      <c r="AC482"/>
      <c r="AD482"/>
      <c r="AE482"/>
      <c r="AF482"/>
      <c r="AG482"/>
      <c r="AH482"/>
      <c r="AI482"/>
      <c r="AJ482"/>
      <c r="AK482"/>
      <c r="AL482"/>
      <c r="AM482"/>
      <c r="AN482"/>
      <c r="AO482"/>
      <c r="AP482"/>
      <c r="AQ482"/>
      <c r="AR482"/>
      <c r="AS482"/>
      <c r="AT482"/>
      <c r="AU482"/>
      <c r="AV482"/>
      <c r="AW482"/>
      <c r="AX482"/>
      <c r="AY482"/>
      <c r="AZ482"/>
      <c r="BA482"/>
    </row>
    <row r="483" spans="2:53" ht="15" customHeight="1">
      <c r="C483"/>
      <c r="D483"/>
      <c r="E483"/>
      <c r="F483"/>
      <c r="G483"/>
      <c r="H483"/>
      <c r="I483"/>
      <c r="J483"/>
      <c r="K483"/>
      <c r="L483"/>
      <c r="M483"/>
      <c r="N483"/>
      <c r="O483"/>
      <c r="P483"/>
      <c r="Q483"/>
      <c r="R483"/>
      <c r="S483"/>
      <c r="T483"/>
      <c r="U483"/>
      <c r="V483"/>
      <c r="W483"/>
      <c r="X483"/>
      <c r="Y483"/>
      <c r="Z483"/>
      <c r="AA483"/>
      <c r="AB483"/>
      <c r="AC483"/>
      <c r="AD483"/>
      <c r="AE483"/>
      <c r="AF483"/>
      <c r="AG483"/>
      <c r="AH483"/>
      <c r="AI483"/>
      <c r="AJ483"/>
      <c r="AK483"/>
      <c r="AL483"/>
      <c r="AM483"/>
      <c r="AN483"/>
      <c r="AO483"/>
      <c r="AP483"/>
      <c r="AQ483"/>
      <c r="AR483"/>
      <c r="AS483"/>
      <c r="AT483"/>
      <c r="AU483"/>
      <c r="AV483"/>
      <c r="AW483"/>
      <c r="AX483"/>
      <c r="AY483"/>
      <c r="AZ483"/>
      <c r="BA483"/>
    </row>
    <row r="484" spans="2:53" ht="15" customHeight="1">
      <c r="C484"/>
      <c r="D484"/>
      <c r="E484"/>
      <c r="F484"/>
      <c r="G484"/>
      <c r="H484"/>
      <c r="I484"/>
      <c r="J484"/>
      <c r="K484"/>
      <c r="L484"/>
      <c r="M484"/>
      <c r="N484"/>
      <c r="O484"/>
      <c r="P484"/>
      <c r="Q484"/>
      <c r="R484"/>
      <c r="S484"/>
      <c r="T484"/>
      <c r="U484"/>
      <c r="V484"/>
      <c r="W484"/>
      <c r="X484"/>
      <c r="Y484"/>
      <c r="Z484"/>
      <c r="AA484"/>
      <c r="AB484"/>
      <c r="AC484"/>
      <c r="AD484"/>
      <c r="AE484"/>
      <c r="AF484"/>
      <c r="AG484"/>
      <c r="AH484"/>
      <c r="AI484"/>
      <c r="AJ484"/>
      <c r="AK484"/>
      <c r="AL484"/>
      <c r="AM484"/>
      <c r="AN484"/>
      <c r="AO484"/>
      <c r="AP484"/>
      <c r="AQ484"/>
      <c r="AR484"/>
      <c r="AS484"/>
      <c r="AT484"/>
      <c r="AU484"/>
      <c r="AV484"/>
      <c r="AW484"/>
      <c r="AX484"/>
      <c r="AY484"/>
      <c r="AZ484"/>
      <c r="BA484"/>
    </row>
    <row r="485" spans="2:53" ht="15" customHeight="1">
      <c r="C485"/>
      <c r="D485"/>
      <c r="E485"/>
      <c r="F485"/>
      <c r="G485"/>
      <c r="H485"/>
      <c r="I485"/>
      <c r="J485"/>
      <c r="K485"/>
      <c r="L485"/>
      <c r="M485"/>
      <c r="N485"/>
      <c r="O485"/>
      <c r="P485"/>
      <c r="Q485"/>
      <c r="R485"/>
      <c r="S485"/>
      <c r="T485"/>
      <c r="U485"/>
      <c r="V485"/>
      <c r="W485"/>
      <c r="X485"/>
      <c r="Y485"/>
      <c r="Z485"/>
      <c r="AA485"/>
      <c r="AB485"/>
      <c r="AC485"/>
      <c r="AD485"/>
      <c r="AE485"/>
      <c r="AF485"/>
      <c r="AG485"/>
      <c r="AH485"/>
      <c r="AI485"/>
      <c r="AJ485"/>
      <c r="AK485"/>
      <c r="AL485"/>
      <c r="AM485"/>
      <c r="AN485"/>
      <c r="AO485"/>
      <c r="AP485"/>
      <c r="AQ485"/>
      <c r="AR485"/>
      <c r="AS485"/>
      <c r="AT485"/>
      <c r="AU485"/>
      <c r="AV485"/>
      <c r="AW485"/>
      <c r="AX485"/>
      <c r="AY485"/>
      <c r="AZ485"/>
      <c r="BA485"/>
    </row>
    <row r="486" spans="2:53" ht="15" customHeight="1">
      <c r="C486"/>
      <c r="D486"/>
      <c r="E486"/>
      <c r="F486"/>
      <c r="G486"/>
      <c r="H486"/>
      <c r="I486"/>
      <c r="J486"/>
      <c r="K486"/>
      <c r="L486"/>
      <c r="M486"/>
      <c r="N486"/>
      <c r="O486"/>
      <c r="P486"/>
      <c r="Q486"/>
      <c r="R486"/>
      <c r="S486"/>
      <c r="T486"/>
      <c r="U486"/>
      <c r="V486"/>
      <c r="W486"/>
      <c r="X486"/>
      <c r="Y486"/>
      <c r="Z486"/>
      <c r="AA486"/>
      <c r="AB486"/>
      <c r="AC486"/>
      <c r="AD486"/>
      <c r="AE486"/>
      <c r="AF486"/>
      <c r="AG486"/>
      <c r="AH486"/>
      <c r="AI486"/>
      <c r="AJ486"/>
      <c r="AK486"/>
      <c r="AL486"/>
      <c r="AM486"/>
      <c r="AN486"/>
      <c r="AO486"/>
      <c r="AP486"/>
      <c r="AQ486"/>
      <c r="AR486"/>
      <c r="AS486"/>
      <c r="AT486"/>
      <c r="AU486"/>
      <c r="AV486"/>
      <c r="AW486"/>
      <c r="AX486"/>
      <c r="AY486"/>
      <c r="AZ486"/>
      <c r="BA486"/>
    </row>
    <row r="487" spans="2:53" ht="15" customHeight="1">
      <c r="C487"/>
      <c r="D487"/>
      <c r="E487"/>
      <c r="F487"/>
      <c r="G487"/>
      <c r="H487"/>
      <c r="I487"/>
      <c r="J487"/>
      <c r="K487"/>
      <c r="L487"/>
      <c r="M487"/>
      <c r="N487"/>
      <c r="O487"/>
      <c r="P487"/>
      <c r="Q487"/>
      <c r="R487"/>
      <c r="S487"/>
      <c r="T487"/>
      <c r="U487"/>
      <c r="V487"/>
      <c r="W487"/>
      <c r="X487"/>
      <c r="Y487"/>
      <c r="Z487"/>
      <c r="AA487"/>
      <c r="AB487"/>
      <c r="AC487"/>
      <c r="AD487"/>
      <c r="AE487"/>
      <c r="AF487"/>
      <c r="AG487"/>
      <c r="AH487"/>
      <c r="AI487"/>
      <c r="AJ487"/>
      <c r="AK487"/>
      <c r="AL487"/>
      <c r="AM487"/>
      <c r="AN487"/>
      <c r="AO487"/>
      <c r="AP487"/>
      <c r="AQ487"/>
      <c r="AR487"/>
      <c r="AS487"/>
      <c r="AT487"/>
      <c r="AU487"/>
      <c r="AV487"/>
      <c r="AW487"/>
      <c r="AX487"/>
      <c r="AY487"/>
      <c r="AZ487"/>
      <c r="BA487"/>
    </row>
    <row r="488" spans="2:53" ht="15" customHeight="1">
      <c r="C488"/>
      <c r="D488"/>
      <c r="E488"/>
      <c r="F488"/>
      <c r="G488"/>
      <c r="H488"/>
      <c r="I488"/>
      <c r="J488"/>
      <c r="K488"/>
      <c r="L488"/>
      <c r="M488"/>
      <c r="N488"/>
      <c r="O488"/>
      <c r="P488"/>
      <c r="Q488"/>
      <c r="R488"/>
      <c r="S488"/>
      <c r="T488"/>
      <c r="U488"/>
      <c r="V488"/>
      <c r="W488"/>
      <c r="X488"/>
      <c r="Y488"/>
      <c r="Z488"/>
      <c r="AA488"/>
      <c r="AB488"/>
      <c r="AC488"/>
      <c r="AD488"/>
      <c r="AE488"/>
      <c r="AF488"/>
      <c r="AG488"/>
      <c r="AH488"/>
      <c r="AI488"/>
      <c r="AJ488"/>
      <c r="AK488"/>
      <c r="AL488"/>
      <c r="AM488"/>
      <c r="AN488"/>
      <c r="AO488"/>
      <c r="AP488"/>
      <c r="AQ488"/>
      <c r="AR488"/>
      <c r="AS488"/>
      <c r="AT488"/>
      <c r="AU488"/>
      <c r="AV488"/>
      <c r="AW488"/>
      <c r="AX488"/>
      <c r="AY488"/>
      <c r="AZ488"/>
      <c r="BA488"/>
    </row>
    <row r="489" spans="2:53" ht="15" customHeight="1">
      <c r="C489"/>
      <c r="D489"/>
      <c r="E489"/>
      <c r="F489"/>
      <c r="G489"/>
      <c r="H489"/>
      <c r="I489"/>
      <c r="J489"/>
      <c r="K489"/>
      <c r="L489"/>
      <c r="M489"/>
      <c r="N489"/>
      <c r="O489"/>
      <c r="P489"/>
      <c r="Q489"/>
      <c r="R489"/>
      <c r="S489"/>
      <c r="T489"/>
      <c r="U489"/>
      <c r="V489"/>
      <c r="W489"/>
      <c r="X489"/>
      <c r="Y489"/>
      <c r="Z489"/>
      <c r="AA489"/>
      <c r="AB489"/>
      <c r="AC489"/>
      <c r="AD489"/>
      <c r="AE489"/>
      <c r="AF489"/>
      <c r="AG489"/>
      <c r="AH489"/>
      <c r="AI489"/>
      <c r="AJ489"/>
      <c r="AK489"/>
      <c r="AL489"/>
      <c r="AM489"/>
      <c r="AN489"/>
      <c r="AO489"/>
      <c r="AP489"/>
      <c r="AQ489"/>
      <c r="AR489"/>
      <c r="AS489"/>
      <c r="AT489"/>
      <c r="AU489"/>
      <c r="AV489"/>
      <c r="AW489"/>
      <c r="AX489"/>
      <c r="AY489"/>
      <c r="AZ489"/>
      <c r="BA489"/>
    </row>
    <row r="490" spans="2:53" ht="15" customHeight="1">
      <c r="C490"/>
      <c r="D490"/>
      <c r="E490"/>
      <c r="F490"/>
      <c r="G490"/>
      <c r="H490"/>
      <c r="I490"/>
      <c r="J490"/>
      <c r="K490"/>
      <c r="L490"/>
      <c r="M490"/>
      <c r="N490"/>
      <c r="O490"/>
      <c r="P490"/>
      <c r="Q490"/>
      <c r="R490"/>
      <c r="S490"/>
      <c r="T490"/>
      <c r="U490"/>
      <c r="V490"/>
      <c r="W490"/>
      <c r="X490"/>
      <c r="Y490"/>
      <c r="Z490"/>
      <c r="AA490"/>
      <c r="AB490"/>
      <c r="AC490"/>
      <c r="AD490"/>
      <c r="AE490"/>
      <c r="AF490"/>
      <c r="AG490"/>
      <c r="AH490"/>
      <c r="AI490"/>
      <c r="AJ490"/>
      <c r="AK490"/>
      <c r="AL490"/>
      <c r="AM490"/>
      <c r="AN490"/>
      <c r="AO490"/>
      <c r="AP490"/>
      <c r="AQ490"/>
      <c r="AR490"/>
      <c r="AS490"/>
      <c r="AT490"/>
      <c r="AU490"/>
      <c r="AV490"/>
      <c r="AW490"/>
      <c r="AX490"/>
      <c r="AY490"/>
      <c r="AZ490"/>
      <c r="BA490"/>
    </row>
    <row r="491" spans="2:53" ht="15" customHeight="1">
      <c r="C491"/>
      <c r="D491"/>
      <c r="E491"/>
      <c r="F491"/>
      <c r="G491"/>
      <c r="H491"/>
      <c r="I491"/>
      <c r="J491"/>
      <c r="K491"/>
      <c r="L491"/>
      <c r="M491"/>
      <c r="N491"/>
      <c r="O491"/>
      <c r="P491"/>
      <c r="Q491"/>
      <c r="R491"/>
      <c r="S491"/>
      <c r="T491"/>
      <c r="U491"/>
      <c r="V491"/>
      <c r="W491"/>
      <c r="X491"/>
      <c r="Y491"/>
      <c r="Z491"/>
      <c r="AA491"/>
      <c r="AB491"/>
      <c r="AC491"/>
      <c r="AD491"/>
      <c r="AE491"/>
      <c r="AF491"/>
      <c r="AG491"/>
      <c r="AH491"/>
      <c r="AI491"/>
      <c r="AJ491"/>
      <c r="AK491"/>
      <c r="AL491"/>
      <c r="AM491"/>
      <c r="AN491"/>
      <c r="AO491"/>
      <c r="AP491"/>
      <c r="AQ491"/>
      <c r="AR491"/>
      <c r="AS491"/>
      <c r="AT491"/>
      <c r="AU491"/>
      <c r="AV491"/>
      <c r="AW491"/>
      <c r="AX491"/>
      <c r="AY491"/>
      <c r="AZ491"/>
      <c r="BA491"/>
    </row>
    <row r="492" spans="2:53" ht="15" customHeight="1">
      <c r="B492" s="296" t="s">
        <v>2130</v>
      </c>
      <c r="C492"/>
      <c r="D492"/>
      <c r="E492"/>
      <c r="F492"/>
      <c r="G492"/>
      <c r="H492"/>
      <c r="I492"/>
      <c r="J492"/>
      <c r="K492"/>
      <c r="L492"/>
      <c r="M492"/>
      <c r="N492"/>
      <c r="O492"/>
      <c r="P492"/>
      <c r="Q492"/>
      <c r="R492"/>
      <c r="S492"/>
      <c r="T492"/>
      <c r="U492"/>
      <c r="V492"/>
      <c r="W492"/>
      <c r="X492"/>
      <c r="Y492"/>
      <c r="Z492"/>
      <c r="AA492"/>
      <c r="AB492"/>
      <c r="AC492"/>
      <c r="AD492"/>
      <c r="AE492"/>
      <c r="AF492"/>
      <c r="AG492"/>
      <c r="AH492"/>
      <c r="AI492"/>
      <c r="AJ492"/>
      <c r="AK492"/>
      <c r="AL492"/>
      <c r="AM492"/>
      <c r="AN492"/>
      <c r="AO492"/>
      <c r="AP492"/>
      <c r="AQ492"/>
      <c r="AR492"/>
      <c r="AS492"/>
      <c r="AT492"/>
      <c r="AU492"/>
      <c r="AV492"/>
      <c r="AW492"/>
      <c r="AX492"/>
      <c r="AY492"/>
      <c r="AZ492"/>
      <c r="BA492"/>
    </row>
    <row r="493" spans="2:53" ht="15" customHeight="1">
      <c r="B493" s="296" t="s">
        <v>2154</v>
      </c>
      <c r="C493"/>
      <c r="D493"/>
      <c r="E493"/>
      <c r="F493"/>
      <c r="G493"/>
      <c r="H493"/>
      <c r="I493"/>
      <c r="J493"/>
      <c r="K493"/>
      <c r="L493"/>
      <c r="M493"/>
      <c r="N493"/>
      <c r="O493"/>
      <c r="P493"/>
      <c r="Q493"/>
      <c r="R493"/>
      <c r="S493"/>
      <c r="T493"/>
      <c r="U493"/>
      <c r="V493"/>
      <c r="W493"/>
      <c r="X493"/>
      <c r="Y493"/>
      <c r="Z493"/>
      <c r="AA493"/>
      <c r="AB493"/>
      <c r="AC493"/>
      <c r="AD493"/>
      <c r="AE493"/>
      <c r="AF493"/>
      <c r="AG493"/>
      <c r="AH493"/>
      <c r="AI493"/>
      <c r="AJ493"/>
      <c r="AK493"/>
      <c r="AL493"/>
      <c r="AM493"/>
      <c r="AN493"/>
      <c r="AO493"/>
      <c r="AP493"/>
      <c r="AQ493"/>
      <c r="AR493"/>
      <c r="AS493"/>
      <c r="AT493"/>
      <c r="AU493"/>
      <c r="AV493"/>
      <c r="AW493"/>
      <c r="AX493"/>
      <c r="AY493"/>
      <c r="AZ493"/>
      <c r="BA493"/>
    </row>
    <row r="494" spans="2:53" ht="15" customHeight="1">
      <c r="C494"/>
      <c r="D494"/>
      <c r="E494"/>
      <c r="F494"/>
      <c r="G494"/>
      <c r="H494"/>
      <c r="I494"/>
      <c r="J494"/>
      <c r="K494"/>
      <c r="L494"/>
      <c r="M494"/>
      <c r="N494"/>
      <c r="O494"/>
      <c r="P494"/>
      <c r="Q494"/>
      <c r="R494"/>
      <c r="S494"/>
      <c r="T494"/>
      <c r="U494"/>
      <c r="V494"/>
      <c r="W494"/>
      <c r="X494"/>
      <c r="Y494"/>
      <c r="Z494"/>
      <c r="AA494"/>
      <c r="AB494"/>
      <c r="AC494"/>
      <c r="AD494"/>
      <c r="AE494"/>
      <c r="AF494"/>
      <c r="AG494"/>
      <c r="AH494"/>
      <c r="AI494"/>
      <c r="AJ494"/>
      <c r="AK494"/>
      <c r="AL494"/>
      <c r="AM494"/>
      <c r="AN494"/>
      <c r="AO494"/>
      <c r="AP494"/>
      <c r="AQ494"/>
      <c r="AR494"/>
      <c r="AS494"/>
      <c r="AT494"/>
      <c r="AU494"/>
      <c r="AV494"/>
      <c r="AW494"/>
      <c r="AX494"/>
      <c r="AY494"/>
      <c r="AZ494"/>
      <c r="BA494"/>
    </row>
    <row r="495" spans="2:53" ht="15" customHeight="1">
      <c r="C495"/>
      <c r="D495"/>
      <c r="E495"/>
      <c r="F495"/>
      <c r="G495"/>
      <c r="H495"/>
      <c r="I495"/>
      <c r="J495"/>
      <c r="K495"/>
      <c r="L495"/>
      <c r="M495"/>
      <c r="N495"/>
      <c r="O495"/>
      <c r="P495"/>
      <c r="Q495"/>
      <c r="R495"/>
      <c r="S495"/>
      <c r="T495"/>
      <c r="U495"/>
      <c r="V495"/>
      <c r="W495"/>
      <c r="X495"/>
      <c r="Y495"/>
      <c r="Z495"/>
      <c r="AA495"/>
      <c r="AB495"/>
      <c r="AC495"/>
      <c r="AD495"/>
      <c r="AE495"/>
      <c r="AF495"/>
      <c r="AG495"/>
      <c r="AH495"/>
      <c r="AI495"/>
      <c r="AJ495"/>
      <c r="AK495"/>
      <c r="AL495"/>
      <c r="AM495"/>
      <c r="AN495"/>
      <c r="AO495"/>
      <c r="AP495"/>
      <c r="AQ495"/>
      <c r="AR495"/>
      <c r="AS495"/>
      <c r="AT495"/>
      <c r="AU495"/>
      <c r="AV495"/>
      <c r="AW495"/>
      <c r="AX495"/>
      <c r="AY495"/>
      <c r="AZ495"/>
      <c r="BA495"/>
    </row>
    <row r="496" spans="2:53" ht="15" customHeight="1">
      <c r="C496"/>
      <c r="D496"/>
      <c r="E496"/>
      <c r="F496"/>
      <c r="G496"/>
      <c r="H496"/>
      <c r="I496"/>
      <c r="J496"/>
      <c r="K496"/>
      <c r="L496"/>
      <c r="M496"/>
      <c r="N496"/>
      <c r="O496"/>
      <c r="P496"/>
      <c r="Q496"/>
      <c r="R496"/>
      <c r="S496"/>
      <c r="T496"/>
      <c r="U496"/>
      <c r="V496"/>
      <c r="W496"/>
      <c r="X496"/>
      <c r="Y496"/>
      <c r="Z496"/>
      <c r="AA496"/>
      <c r="AB496"/>
      <c r="AC496"/>
      <c r="AD496"/>
      <c r="AE496"/>
      <c r="AF496"/>
      <c r="AG496"/>
      <c r="AH496"/>
      <c r="AI496"/>
      <c r="AJ496"/>
      <c r="AK496"/>
      <c r="AL496"/>
      <c r="AM496"/>
      <c r="AN496"/>
      <c r="AO496"/>
      <c r="AP496"/>
      <c r="AQ496"/>
      <c r="AR496"/>
      <c r="AS496"/>
      <c r="AT496"/>
      <c r="AU496"/>
      <c r="AV496"/>
      <c r="AW496"/>
      <c r="AX496"/>
      <c r="AY496"/>
      <c r="AZ496"/>
      <c r="BA496"/>
    </row>
    <row r="497" spans="2:53" ht="15" customHeight="1">
      <c r="C497"/>
      <c r="D497"/>
      <c r="E497"/>
      <c r="F497"/>
      <c r="G497"/>
      <c r="H497"/>
      <c r="I497"/>
      <c r="J497"/>
      <c r="K497"/>
      <c r="L497"/>
      <c r="M497"/>
      <c r="N497"/>
      <c r="O497"/>
      <c r="P497"/>
      <c r="Q497"/>
      <c r="R497"/>
      <c r="S497"/>
      <c r="T497"/>
      <c r="U497"/>
      <c r="V497"/>
      <c r="W497"/>
      <c r="X497"/>
      <c r="Y497"/>
      <c r="Z497"/>
      <c r="AA497"/>
      <c r="AB497"/>
      <c r="AC497"/>
      <c r="AD497"/>
      <c r="AE497"/>
      <c r="AF497"/>
      <c r="AG497"/>
      <c r="AH497"/>
      <c r="AI497"/>
      <c r="AJ497"/>
      <c r="AK497"/>
      <c r="AL497"/>
      <c r="AM497"/>
      <c r="AN497"/>
      <c r="AO497"/>
      <c r="AP497"/>
      <c r="AQ497"/>
      <c r="AR497"/>
      <c r="AS497"/>
      <c r="AT497"/>
      <c r="AU497"/>
      <c r="AV497"/>
      <c r="AW497"/>
      <c r="AX497"/>
      <c r="AY497"/>
      <c r="AZ497"/>
      <c r="BA497"/>
    </row>
    <row r="498" spans="2:53" ht="15" customHeight="1">
      <c r="C498"/>
      <c r="D498"/>
      <c r="E498"/>
      <c r="F498"/>
      <c r="G498"/>
      <c r="H498"/>
      <c r="I498"/>
      <c r="J498"/>
      <c r="K498"/>
      <c r="L498"/>
      <c r="M498"/>
      <c r="N498"/>
      <c r="O498"/>
      <c r="P498"/>
      <c r="Q498"/>
      <c r="R498"/>
      <c r="S498"/>
      <c r="T498"/>
      <c r="U498"/>
      <c r="V498"/>
      <c r="W498"/>
      <c r="X498"/>
      <c r="Y498"/>
      <c r="Z498"/>
      <c r="AA498"/>
      <c r="AB498"/>
      <c r="AC498"/>
      <c r="AD498"/>
      <c r="AE498"/>
      <c r="AF498"/>
      <c r="AG498"/>
      <c r="AH498"/>
      <c r="AI498"/>
      <c r="AJ498"/>
      <c r="AK498"/>
      <c r="AL498"/>
      <c r="AM498"/>
      <c r="AN498"/>
      <c r="AO498"/>
      <c r="AP498"/>
      <c r="AQ498"/>
      <c r="AR498"/>
      <c r="AS498"/>
      <c r="AT498"/>
      <c r="AU498"/>
      <c r="AV498"/>
      <c r="AW498"/>
      <c r="AX498"/>
      <c r="AY498"/>
      <c r="AZ498"/>
      <c r="BA498"/>
    </row>
    <row r="499" spans="2:53" ht="15" customHeight="1">
      <c r="C499"/>
      <c r="D499"/>
      <c r="E499"/>
      <c r="F499"/>
      <c r="G499"/>
      <c r="H499"/>
      <c r="I499"/>
      <c r="J499"/>
      <c r="K499"/>
      <c r="L499"/>
      <c r="M499"/>
      <c r="N499"/>
      <c r="O499"/>
      <c r="P499"/>
      <c r="Q499"/>
      <c r="R499"/>
      <c r="S499"/>
      <c r="T499"/>
      <c r="U499"/>
      <c r="V499"/>
      <c r="W499"/>
      <c r="X499"/>
      <c r="Y499"/>
      <c r="Z499"/>
      <c r="AA499"/>
      <c r="AB499"/>
      <c r="AC499"/>
      <c r="AD499"/>
      <c r="AE499"/>
      <c r="AF499"/>
      <c r="AG499"/>
      <c r="AH499"/>
      <c r="AI499"/>
      <c r="AJ499"/>
      <c r="AK499"/>
      <c r="AL499"/>
      <c r="AM499"/>
      <c r="AN499"/>
      <c r="AO499"/>
      <c r="AP499"/>
      <c r="AQ499"/>
      <c r="AR499"/>
      <c r="AS499"/>
      <c r="AT499"/>
      <c r="AU499"/>
      <c r="AV499"/>
      <c r="AW499"/>
      <c r="AX499"/>
      <c r="AY499"/>
      <c r="AZ499"/>
      <c r="BA499"/>
    </row>
    <row r="500" spans="2:53" ht="15" customHeight="1">
      <c r="C500"/>
      <c r="D500"/>
      <c r="E500"/>
      <c r="F500"/>
      <c r="G500"/>
      <c r="H500"/>
      <c r="I500"/>
      <c r="J500"/>
      <c r="K500"/>
      <c r="L500"/>
      <c r="M500"/>
      <c r="N500"/>
      <c r="O500"/>
      <c r="P500"/>
      <c r="Q500"/>
      <c r="R500"/>
      <c r="S500"/>
      <c r="T500"/>
      <c r="U500"/>
      <c r="V500"/>
      <c r="W500"/>
      <c r="X500"/>
      <c r="Y500"/>
      <c r="Z500"/>
      <c r="AA500"/>
      <c r="AB500"/>
      <c r="AC500"/>
      <c r="AD500"/>
      <c r="AE500"/>
      <c r="AF500"/>
      <c r="AG500"/>
      <c r="AH500"/>
      <c r="AI500"/>
      <c r="AJ500"/>
      <c r="AK500"/>
      <c r="AL500"/>
      <c r="AM500"/>
      <c r="AN500"/>
      <c r="AO500"/>
      <c r="AP500"/>
      <c r="AQ500"/>
      <c r="AR500"/>
      <c r="AS500"/>
      <c r="AT500"/>
      <c r="AU500"/>
      <c r="AV500"/>
      <c r="AW500"/>
      <c r="AX500"/>
      <c r="AY500"/>
      <c r="AZ500"/>
      <c r="BA500"/>
    </row>
    <row r="501" spans="2:53" ht="15" customHeight="1">
      <c r="C501"/>
      <c r="D501"/>
      <c r="E501"/>
      <c r="F501"/>
      <c r="G501"/>
      <c r="H501"/>
      <c r="I501"/>
      <c r="J501"/>
      <c r="K501"/>
      <c r="L501"/>
      <c r="M501"/>
      <c r="N501"/>
      <c r="O501"/>
      <c r="P501"/>
      <c r="Q501"/>
      <c r="R501"/>
      <c r="S501"/>
      <c r="T501"/>
      <c r="U501"/>
      <c r="V501"/>
      <c r="W501"/>
      <c r="X501"/>
      <c r="Y501"/>
      <c r="Z501"/>
      <c r="AA501"/>
      <c r="AB501"/>
      <c r="AC501"/>
      <c r="AD501"/>
      <c r="AE501"/>
      <c r="AF501"/>
      <c r="AG501"/>
      <c r="AH501"/>
      <c r="AI501"/>
      <c r="AJ501"/>
      <c r="AK501"/>
      <c r="AL501"/>
      <c r="AM501"/>
      <c r="AN501"/>
      <c r="AO501"/>
      <c r="AP501"/>
      <c r="AQ501"/>
      <c r="AR501"/>
      <c r="AS501"/>
      <c r="AT501"/>
      <c r="AU501"/>
      <c r="AV501"/>
      <c r="AW501"/>
      <c r="AX501"/>
      <c r="AY501"/>
      <c r="AZ501"/>
      <c r="BA501"/>
    </row>
    <row r="502" spans="2:53" ht="15" customHeight="1">
      <c r="C502"/>
      <c r="D502"/>
      <c r="E502"/>
      <c r="F502"/>
      <c r="G502"/>
      <c r="H502"/>
      <c r="I502"/>
      <c r="J502"/>
      <c r="K502"/>
      <c r="L502"/>
      <c r="M502"/>
      <c r="N502"/>
      <c r="O502"/>
      <c r="P502"/>
      <c r="Q502"/>
      <c r="R502"/>
      <c r="S502"/>
      <c r="T502"/>
      <c r="U502"/>
      <c r="V502"/>
      <c r="W502"/>
      <c r="X502"/>
      <c r="Y502"/>
      <c r="Z502"/>
      <c r="AA502"/>
      <c r="AB502"/>
      <c r="AC502"/>
      <c r="AD502"/>
      <c r="AE502"/>
      <c r="AF502"/>
      <c r="AG502"/>
      <c r="AH502"/>
      <c r="AI502"/>
      <c r="AJ502"/>
      <c r="AK502"/>
      <c r="AL502"/>
      <c r="AM502"/>
      <c r="AN502"/>
      <c r="AO502"/>
      <c r="AP502"/>
      <c r="AQ502"/>
      <c r="AR502"/>
      <c r="AS502"/>
      <c r="AT502"/>
      <c r="AU502"/>
      <c r="AV502"/>
      <c r="AW502"/>
      <c r="AX502"/>
      <c r="AY502"/>
      <c r="AZ502"/>
      <c r="BA502"/>
    </row>
    <row r="503" spans="2:53" ht="15" customHeight="1">
      <c r="C503"/>
      <c r="D503"/>
      <c r="E503"/>
      <c r="F503"/>
      <c r="G503"/>
      <c r="H503"/>
      <c r="I503"/>
      <c r="J503"/>
      <c r="K503"/>
      <c r="L503"/>
      <c r="M503"/>
      <c r="N503"/>
      <c r="O503"/>
      <c r="P503"/>
      <c r="Q503"/>
      <c r="R503"/>
      <c r="S503"/>
      <c r="T503"/>
      <c r="U503"/>
      <c r="V503"/>
      <c r="W503"/>
      <c r="X503"/>
      <c r="Y503"/>
      <c r="Z503"/>
      <c r="AA503"/>
      <c r="AB503"/>
      <c r="AC503"/>
      <c r="AD503"/>
      <c r="AE503"/>
      <c r="AF503"/>
      <c r="AG503"/>
      <c r="AH503"/>
      <c r="AI503"/>
      <c r="AJ503"/>
      <c r="AK503"/>
      <c r="AL503"/>
      <c r="AM503"/>
      <c r="AN503"/>
      <c r="AO503"/>
      <c r="AP503"/>
      <c r="AQ503"/>
      <c r="AR503"/>
      <c r="AS503"/>
      <c r="AT503"/>
      <c r="AU503"/>
      <c r="AV503"/>
      <c r="AW503"/>
      <c r="AX503"/>
      <c r="AY503"/>
      <c r="AZ503"/>
      <c r="BA503"/>
    </row>
    <row r="504" spans="2:53" ht="15" customHeight="1">
      <c r="C504"/>
      <c r="D504"/>
      <c r="E504"/>
      <c r="F504"/>
      <c r="G504"/>
      <c r="H504"/>
      <c r="I504"/>
      <c r="J504"/>
      <c r="K504"/>
      <c r="L504"/>
      <c r="M504"/>
      <c r="N504"/>
      <c r="O504"/>
      <c r="P504"/>
      <c r="Q504"/>
      <c r="R504"/>
      <c r="S504"/>
      <c r="T504"/>
      <c r="U504"/>
      <c r="V504"/>
      <c r="W504"/>
      <c r="X504"/>
      <c r="Y504"/>
      <c r="Z504"/>
      <c r="AA504"/>
      <c r="AB504"/>
      <c r="AC504"/>
      <c r="AD504"/>
      <c r="AE504"/>
      <c r="AF504"/>
      <c r="AG504"/>
      <c r="AH504"/>
      <c r="AI504"/>
      <c r="AJ504"/>
      <c r="AK504"/>
      <c r="AL504"/>
      <c r="AM504"/>
      <c r="AN504"/>
      <c r="AO504"/>
      <c r="AP504"/>
      <c r="AQ504"/>
      <c r="AR504"/>
      <c r="AS504"/>
      <c r="AT504"/>
      <c r="AU504"/>
      <c r="AV504"/>
      <c r="AW504"/>
      <c r="AX504"/>
      <c r="AY504"/>
      <c r="AZ504"/>
      <c r="BA504"/>
    </row>
    <row r="505" spans="2:53" ht="15" customHeight="1">
      <c r="B505" s="296" t="s">
        <v>2154</v>
      </c>
      <c r="C505"/>
      <c r="D505"/>
      <c r="E505"/>
      <c r="F505"/>
      <c r="G505"/>
      <c r="H505"/>
      <c r="I505"/>
      <c r="J505"/>
      <c r="K505"/>
      <c r="L505"/>
      <c r="M505"/>
      <c r="N505"/>
      <c r="O505"/>
      <c r="P505"/>
      <c r="Q505"/>
      <c r="R505"/>
      <c r="S505"/>
      <c r="T505"/>
      <c r="U505"/>
      <c r="V505"/>
      <c r="W505"/>
      <c r="X505"/>
      <c r="Y505"/>
      <c r="Z505"/>
      <c r="AA505"/>
      <c r="AB505"/>
      <c r="AC505"/>
      <c r="AD505"/>
      <c r="AE505"/>
      <c r="AF505"/>
      <c r="AG505"/>
      <c r="AH505"/>
      <c r="AI505"/>
      <c r="AJ505"/>
      <c r="AK505"/>
      <c r="AL505"/>
      <c r="AM505"/>
      <c r="AN505"/>
      <c r="AO505"/>
      <c r="AP505"/>
      <c r="AQ505"/>
      <c r="AR505"/>
      <c r="AS505"/>
      <c r="AT505"/>
      <c r="AU505"/>
      <c r="AV505"/>
      <c r="AW505"/>
      <c r="AX505"/>
      <c r="AY505"/>
      <c r="AZ505"/>
      <c r="BA505"/>
    </row>
    <row r="506" spans="2:53" ht="15" customHeight="1">
      <c r="C506"/>
      <c r="D506"/>
      <c r="E506"/>
      <c r="F506"/>
      <c r="G506"/>
      <c r="H506"/>
      <c r="I506"/>
      <c r="J506"/>
      <c r="K506"/>
      <c r="L506"/>
      <c r="M506"/>
      <c r="N506"/>
      <c r="O506"/>
      <c r="P506"/>
      <c r="Q506"/>
      <c r="R506"/>
      <c r="S506"/>
      <c r="T506"/>
      <c r="U506"/>
      <c r="V506"/>
      <c r="W506"/>
      <c r="X506"/>
      <c r="Y506"/>
      <c r="Z506"/>
      <c r="AA506"/>
      <c r="AB506"/>
      <c r="AC506"/>
      <c r="AD506"/>
      <c r="AE506"/>
      <c r="AF506"/>
      <c r="AG506"/>
      <c r="AH506"/>
      <c r="AI506"/>
      <c r="AJ506"/>
      <c r="AK506"/>
      <c r="AL506"/>
      <c r="AM506"/>
      <c r="AN506"/>
      <c r="AO506"/>
      <c r="AP506"/>
      <c r="AQ506"/>
      <c r="AR506"/>
      <c r="AS506"/>
      <c r="AT506"/>
      <c r="AU506"/>
      <c r="AV506"/>
      <c r="AW506"/>
      <c r="AX506"/>
      <c r="AY506"/>
      <c r="AZ506"/>
      <c r="BA506"/>
    </row>
    <row r="507" spans="2:53" ht="15" customHeight="1">
      <c r="C507"/>
      <c r="D507"/>
      <c r="E507"/>
      <c r="F507"/>
      <c r="G507"/>
      <c r="H507"/>
      <c r="I507"/>
      <c r="J507"/>
      <c r="K507"/>
      <c r="L507"/>
      <c r="M507"/>
      <c r="N507"/>
      <c r="O507"/>
      <c r="P507"/>
      <c r="Q507"/>
      <c r="R507"/>
      <c r="S507"/>
      <c r="T507"/>
      <c r="U507"/>
      <c r="V507"/>
      <c r="W507"/>
      <c r="X507"/>
      <c r="Y507"/>
      <c r="Z507"/>
      <c r="AA507"/>
      <c r="AB507"/>
      <c r="AC507"/>
      <c r="AD507"/>
      <c r="AE507"/>
      <c r="AF507"/>
      <c r="AG507"/>
      <c r="AH507"/>
      <c r="AI507"/>
      <c r="AJ507"/>
      <c r="AK507"/>
      <c r="AL507"/>
      <c r="AM507"/>
      <c r="AN507"/>
      <c r="AO507"/>
      <c r="AP507"/>
      <c r="AQ507"/>
      <c r="AR507"/>
      <c r="AS507"/>
      <c r="AT507"/>
      <c r="AU507"/>
      <c r="AV507"/>
      <c r="AW507"/>
      <c r="AX507"/>
      <c r="AY507"/>
      <c r="AZ507"/>
      <c r="BA507"/>
    </row>
    <row r="508" spans="2:53" ht="15" customHeight="1">
      <c r="C508"/>
      <c r="D508"/>
      <c r="E508"/>
      <c r="F508"/>
      <c r="G508"/>
      <c r="H508"/>
      <c r="I508"/>
      <c r="J508"/>
      <c r="K508"/>
      <c r="L508"/>
      <c r="M508"/>
      <c r="N508"/>
      <c r="O508"/>
      <c r="P508"/>
      <c r="Q508"/>
      <c r="R508"/>
      <c r="S508"/>
      <c r="T508"/>
      <c r="U508"/>
      <c r="V508"/>
      <c r="W508"/>
      <c r="X508"/>
      <c r="Y508"/>
      <c r="Z508"/>
      <c r="AA508"/>
      <c r="AB508"/>
      <c r="AC508"/>
      <c r="AD508"/>
      <c r="AE508"/>
      <c r="AF508"/>
      <c r="AG508"/>
      <c r="AH508"/>
      <c r="AI508"/>
      <c r="AJ508"/>
      <c r="AK508"/>
      <c r="AL508"/>
      <c r="AM508"/>
      <c r="AN508"/>
      <c r="AO508"/>
      <c r="AP508"/>
      <c r="AQ508"/>
      <c r="AR508"/>
      <c r="AS508"/>
      <c r="AT508"/>
      <c r="AU508"/>
      <c r="AV508"/>
      <c r="AW508"/>
      <c r="AX508"/>
      <c r="AY508"/>
      <c r="AZ508"/>
      <c r="BA508"/>
    </row>
    <row r="509" spans="2:53" ht="15" customHeight="1">
      <c r="C509"/>
      <c r="D509"/>
      <c r="E509"/>
      <c r="F509"/>
      <c r="G509"/>
      <c r="H509"/>
      <c r="I509"/>
      <c r="J509"/>
      <c r="K509"/>
      <c r="L509"/>
      <c r="M509"/>
      <c r="N509"/>
      <c r="O509"/>
      <c r="P509"/>
      <c r="Q509"/>
      <c r="R509"/>
      <c r="S509"/>
      <c r="T509"/>
      <c r="U509"/>
      <c r="V509"/>
      <c r="W509"/>
      <c r="X509"/>
      <c r="Y509"/>
      <c r="Z509"/>
      <c r="AA509"/>
      <c r="AB509"/>
      <c r="AC509"/>
      <c r="AD509"/>
      <c r="AE509"/>
      <c r="AF509"/>
      <c r="AG509"/>
      <c r="AH509"/>
      <c r="AI509"/>
      <c r="AJ509"/>
      <c r="AK509"/>
      <c r="AL509"/>
      <c r="AM509"/>
      <c r="AN509"/>
      <c r="AO509"/>
      <c r="AP509"/>
      <c r="AQ509"/>
      <c r="AR509"/>
      <c r="AS509"/>
      <c r="AT509"/>
      <c r="AU509"/>
      <c r="AV509"/>
      <c r="AW509"/>
      <c r="AX509"/>
      <c r="AY509"/>
      <c r="AZ509"/>
      <c r="BA509"/>
    </row>
    <row r="510" spans="2:53" ht="15" customHeight="1">
      <c r="C510"/>
      <c r="D510"/>
      <c r="E510"/>
      <c r="F510"/>
      <c r="G510"/>
      <c r="H510"/>
      <c r="I510"/>
      <c r="J510"/>
      <c r="K510"/>
      <c r="L510"/>
      <c r="M510"/>
      <c r="N510"/>
      <c r="O510"/>
      <c r="P510"/>
      <c r="Q510"/>
      <c r="R510"/>
      <c r="S510"/>
      <c r="T510"/>
      <c r="U510"/>
      <c r="V510"/>
      <c r="W510"/>
      <c r="X510"/>
      <c r="Y510"/>
      <c r="Z510"/>
      <c r="AA510"/>
      <c r="AB510"/>
      <c r="AC510"/>
      <c r="AD510"/>
      <c r="AE510"/>
      <c r="AF510"/>
      <c r="AG510"/>
      <c r="AH510"/>
      <c r="AI510"/>
      <c r="AJ510"/>
      <c r="AK510"/>
      <c r="AL510"/>
      <c r="AM510"/>
      <c r="AN510"/>
      <c r="AO510"/>
      <c r="AP510"/>
      <c r="AQ510"/>
      <c r="AR510"/>
      <c r="AS510"/>
      <c r="AT510"/>
      <c r="AU510"/>
      <c r="AV510"/>
      <c r="AW510"/>
      <c r="AX510"/>
      <c r="AY510"/>
      <c r="AZ510"/>
      <c r="BA510"/>
    </row>
    <row r="511" spans="2:53" ht="15" customHeight="1">
      <c r="C511"/>
      <c r="D511"/>
      <c r="E511"/>
      <c r="F511"/>
      <c r="G511"/>
      <c r="H511"/>
      <c r="I511"/>
      <c r="J511"/>
      <c r="K511"/>
      <c r="L511"/>
      <c r="M511"/>
      <c r="N511"/>
      <c r="O511"/>
      <c r="P511"/>
      <c r="Q511"/>
      <c r="R511"/>
      <c r="S511"/>
      <c r="T511"/>
      <c r="U511"/>
      <c r="V511"/>
      <c r="W511"/>
      <c r="X511"/>
      <c r="Y511"/>
      <c r="Z511"/>
      <c r="AA511"/>
      <c r="AB511"/>
      <c r="AC511"/>
      <c r="AD511"/>
      <c r="AE511"/>
      <c r="AF511"/>
      <c r="AG511"/>
      <c r="AH511"/>
      <c r="AI511"/>
      <c r="AJ511"/>
      <c r="AK511"/>
      <c r="AL511"/>
      <c r="AM511"/>
      <c r="AN511"/>
      <c r="AO511"/>
      <c r="AP511"/>
      <c r="AQ511"/>
      <c r="AR511"/>
      <c r="AS511"/>
      <c r="AT511"/>
      <c r="AU511"/>
      <c r="AV511"/>
      <c r="AW511"/>
      <c r="AX511"/>
      <c r="AY511"/>
      <c r="AZ511"/>
      <c r="BA511"/>
    </row>
    <row r="512" spans="2:53" ht="15" customHeight="1">
      <c r="C512"/>
      <c r="D512"/>
      <c r="E512"/>
      <c r="F512"/>
      <c r="G512"/>
      <c r="H512"/>
      <c r="I512"/>
      <c r="J512"/>
      <c r="K512"/>
      <c r="L512"/>
      <c r="M512"/>
      <c r="N512"/>
      <c r="O512"/>
      <c r="P512"/>
      <c r="Q512"/>
      <c r="R512"/>
      <c r="S512"/>
      <c r="T512"/>
      <c r="U512"/>
      <c r="V512"/>
      <c r="W512"/>
      <c r="X512"/>
      <c r="Y512"/>
      <c r="Z512"/>
      <c r="AA512"/>
      <c r="AB512"/>
      <c r="AC512"/>
      <c r="AD512"/>
      <c r="AE512"/>
      <c r="AF512"/>
      <c r="AG512"/>
      <c r="AH512"/>
      <c r="AI512"/>
      <c r="AJ512"/>
      <c r="AK512"/>
      <c r="AL512"/>
      <c r="AM512"/>
      <c r="AN512"/>
      <c r="AO512"/>
      <c r="AP512"/>
      <c r="AQ512"/>
      <c r="AR512"/>
      <c r="AS512"/>
      <c r="AT512"/>
      <c r="AU512"/>
      <c r="AV512"/>
      <c r="AW512"/>
      <c r="AX512"/>
      <c r="AY512"/>
      <c r="AZ512"/>
      <c r="BA512"/>
    </row>
    <row r="513" spans="2:53" ht="15" customHeight="1">
      <c r="C513"/>
      <c r="D513"/>
      <c r="E513"/>
      <c r="F513"/>
      <c r="G513"/>
      <c r="H513"/>
      <c r="I513"/>
      <c r="J513"/>
      <c r="K513"/>
      <c r="L513"/>
      <c r="M513"/>
      <c r="N513"/>
      <c r="O513"/>
      <c r="P513"/>
      <c r="Q513"/>
      <c r="R513"/>
      <c r="S513"/>
      <c r="T513"/>
      <c r="U513"/>
      <c r="V513"/>
      <c r="W513"/>
      <c r="X513"/>
      <c r="Y513"/>
      <c r="Z513"/>
      <c r="AA513"/>
      <c r="AB513"/>
      <c r="AC513"/>
      <c r="AD513"/>
      <c r="AE513"/>
      <c r="AF513"/>
      <c r="AG513"/>
      <c r="AH513"/>
      <c r="AI513"/>
      <c r="AJ513"/>
      <c r="AK513"/>
      <c r="AL513"/>
      <c r="AM513"/>
      <c r="AN513"/>
      <c r="AO513"/>
      <c r="AP513"/>
      <c r="AQ513"/>
      <c r="AR513"/>
      <c r="AS513"/>
      <c r="AT513"/>
      <c r="AU513"/>
      <c r="AV513"/>
      <c r="AW513"/>
      <c r="AX513"/>
      <c r="AY513"/>
      <c r="AZ513"/>
      <c r="BA513"/>
    </row>
    <row r="514" spans="2:53" ht="15" customHeight="1">
      <c r="C514"/>
      <c r="D514"/>
      <c r="E514"/>
      <c r="F514"/>
      <c r="G514"/>
      <c r="H514"/>
      <c r="I514"/>
      <c r="J514"/>
      <c r="K514"/>
      <c r="L514"/>
      <c r="M514"/>
      <c r="N514"/>
      <c r="O514"/>
      <c r="P514"/>
      <c r="Q514"/>
      <c r="R514"/>
      <c r="S514"/>
      <c r="T514"/>
      <c r="U514"/>
      <c r="V514"/>
      <c r="W514"/>
      <c r="X514"/>
      <c r="Y514"/>
      <c r="Z514"/>
      <c r="AA514"/>
      <c r="AB514"/>
      <c r="AC514"/>
      <c r="AD514"/>
      <c r="AE514"/>
      <c r="AF514"/>
      <c r="AG514"/>
      <c r="AH514"/>
      <c r="AI514"/>
      <c r="AJ514"/>
      <c r="AK514"/>
      <c r="AL514"/>
      <c r="AM514"/>
      <c r="AN514"/>
      <c r="AO514"/>
      <c r="AP514"/>
      <c r="AQ514"/>
      <c r="AR514"/>
      <c r="AS514"/>
      <c r="AT514"/>
      <c r="AU514"/>
      <c r="AV514"/>
      <c r="AW514"/>
      <c r="AX514"/>
      <c r="AY514"/>
      <c r="AZ514"/>
      <c r="BA514"/>
    </row>
    <row r="515" spans="2:53" ht="15" customHeight="1">
      <c r="C515"/>
      <c r="D515"/>
      <c r="E515"/>
      <c r="F515"/>
      <c r="G515"/>
      <c r="H515"/>
      <c r="I515"/>
      <c r="J515"/>
      <c r="K515"/>
      <c r="L515"/>
      <c r="M515"/>
      <c r="N515"/>
      <c r="O515"/>
      <c r="P515"/>
      <c r="Q515"/>
      <c r="R515"/>
      <c r="S515"/>
      <c r="T515"/>
      <c r="U515"/>
      <c r="V515"/>
      <c r="W515"/>
      <c r="X515"/>
      <c r="Y515"/>
      <c r="Z515"/>
      <c r="AA515"/>
      <c r="AB515"/>
      <c r="AC515"/>
      <c r="AD515"/>
      <c r="AE515"/>
      <c r="AF515"/>
      <c r="AG515"/>
      <c r="AH515"/>
      <c r="AI515"/>
      <c r="AJ515"/>
      <c r="AK515"/>
      <c r="AL515"/>
      <c r="AM515"/>
      <c r="AN515"/>
      <c r="AO515"/>
      <c r="AP515"/>
      <c r="AQ515"/>
      <c r="AR515"/>
      <c r="AS515"/>
      <c r="AT515"/>
      <c r="AU515"/>
      <c r="AV515"/>
      <c r="AW515"/>
      <c r="AX515"/>
      <c r="AY515"/>
      <c r="AZ515"/>
      <c r="BA515"/>
    </row>
    <row r="516" spans="2:53" ht="15" customHeight="1">
      <c r="C516"/>
      <c r="D516"/>
      <c r="E516"/>
      <c r="F516"/>
      <c r="G516"/>
      <c r="H516"/>
      <c r="I516"/>
      <c r="J516"/>
      <c r="K516"/>
      <c r="L516"/>
      <c r="M516"/>
      <c r="N516"/>
      <c r="O516"/>
      <c r="P516"/>
      <c r="Q516"/>
      <c r="R516"/>
      <c r="S516"/>
      <c r="T516"/>
      <c r="U516"/>
      <c r="V516"/>
      <c r="W516"/>
      <c r="X516"/>
      <c r="Y516"/>
      <c r="Z516"/>
      <c r="AA516"/>
      <c r="AB516"/>
      <c r="AC516"/>
      <c r="AD516"/>
      <c r="AE516"/>
      <c r="AF516"/>
      <c r="AG516"/>
      <c r="AH516"/>
      <c r="AI516"/>
      <c r="AJ516"/>
      <c r="AK516"/>
      <c r="AL516"/>
      <c r="AM516"/>
      <c r="AN516"/>
      <c r="AO516"/>
      <c r="AP516"/>
      <c r="AQ516"/>
      <c r="AR516"/>
      <c r="AS516"/>
      <c r="AT516"/>
      <c r="AU516"/>
      <c r="AV516"/>
      <c r="AW516"/>
      <c r="AX516"/>
      <c r="AY516"/>
      <c r="AZ516"/>
      <c r="BA516"/>
    </row>
    <row r="517" spans="2:53" ht="15" customHeight="1">
      <c r="B517" s="296" t="s">
        <v>2154</v>
      </c>
      <c r="C517"/>
      <c r="D517"/>
      <c r="E517"/>
      <c r="F517"/>
      <c r="G517"/>
      <c r="H517"/>
      <c r="I517"/>
      <c r="J517"/>
      <c r="K517"/>
      <c r="L517"/>
      <c r="M517"/>
      <c r="N517"/>
      <c r="O517"/>
      <c r="P517"/>
      <c r="Q517"/>
      <c r="R517"/>
      <c r="S517"/>
      <c r="T517"/>
      <c r="U517"/>
      <c r="V517"/>
      <c r="W517"/>
      <c r="X517"/>
      <c r="Y517"/>
      <c r="Z517"/>
      <c r="AA517"/>
      <c r="AB517"/>
      <c r="AC517"/>
      <c r="AD517"/>
      <c r="AE517"/>
      <c r="AF517"/>
      <c r="AG517"/>
      <c r="AH517"/>
      <c r="AI517"/>
      <c r="AJ517"/>
      <c r="AK517"/>
      <c r="AL517"/>
      <c r="AM517"/>
      <c r="AN517"/>
      <c r="AO517"/>
      <c r="AP517"/>
      <c r="AQ517"/>
      <c r="AR517"/>
      <c r="AS517"/>
      <c r="AT517"/>
      <c r="AU517"/>
      <c r="AV517"/>
      <c r="AW517"/>
      <c r="AX517"/>
      <c r="AY517"/>
      <c r="AZ517"/>
      <c r="BA517"/>
    </row>
    <row r="518" spans="2:53">
      <c r="B518" s="296" t="s">
        <v>2130</v>
      </c>
      <c r="C518"/>
      <c r="D518"/>
      <c r="E518"/>
      <c r="F518"/>
      <c r="G518"/>
      <c r="H518"/>
      <c r="I518"/>
      <c r="J518"/>
      <c r="K518"/>
      <c r="L518"/>
      <c r="M518"/>
      <c r="N518"/>
      <c r="O518"/>
      <c r="P518"/>
      <c r="Q518"/>
      <c r="R518"/>
      <c r="S518"/>
      <c r="T518"/>
      <c r="U518"/>
      <c r="V518"/>
      <c r="W518"/>
      <c r="X518"/>
      <c r="Y518"/>
      <c r="Z518"/>
      <c r="AA518"/>
      <c r="AB518"/>
      <c r="AC518"/>
      <c r="AD518"/>
      <c r="AE518"/>
      <c r="AF518"/>
      <c r="AG518"/>
      <c r="AH518"/>
      <c r="AI518"/>
      <c r="AJ518"/>
      <c r="AK518"/>
      <c r="AL518"/>
      <c r="AM518"/>
      <c r="AN518"/>
      <c r="AO518"/>
      <c r="AP518"/>
      <c r="AQ518"/>
      <c r="AR518"/>
      <c r="AS518"/>
      <c r="AT518"/>
      <c r="AU518"/>
      <c r="AV518"/>
      <c r="AW518"/>
      <c r="AX518"/>
      <c r="AY518"/>
      <c r="AZ518"/>
      <c r="BA518"/>
    </row>
    <row r="519" spans="2:53">
      <c r="C519"/>
      <c r="D519"/>
      <c r="E519"/>
      <c r="F519"/>
      <c r="G519"/>
      <c r="H519"/>
      <c r="I519"/>
      <c r="J519"/>
      <c r="K519"/>
      <c r="L519"/>
      <c r="M519"/>
      <c r="N519"/>
      <c r="O519"/>
      <c r="P519"/>
      <c r="Q519"/>
      <c r="R519"/>
      <c r="S519"/>
      <c r="T519"/>
      <c r="U519"/>
      <c r="V519"/>
      <c r="W519"/>
      <c r="X519"/>
      <c r="Y519"/>
      <c r="Z519"/>
      <c r="AA519"/>
      <c r="AB519"/>
      <c r="AC519"/>
      <c r="AD519"/>
      <c r="AE519"/>
      <c r="AF519"/>
      <c r="AG519"/>
      <c r="AH519"/>
      <c r="AI519"/>
      <c r="AJ519"/>
      <c r="AK519"/>
      <c r="AL519"/>
      <c r="AM519"/>
      <c r="AN519"/>
      <c r="AO519"/>
      <c r="AP519"/>
      <c r="AQ519"/>
      <c r="AR519"/>
      <c r="AS519"/>
      <c r="AT519"/>
      <c r="AU519"/>
      <c r="AV519"/>
      <c r="AW519"/>
      <c r="AX519"/>
      <c r="AY519"/>
      <c r="AZ519"/>
      <c r="BA519"/>
    </row>
    <row r="520" spans="2:53">
      <c r="C520"/>
      <c r="D520"/>
      <c r="E520"/>
      <c r="F520"/>
      <c r="G520"/>
      <c r="H520"/>
      <c r="I520"/>
      <c r="J520"/>
      <c r="K520"/>
      <c r="L520"/>
      <c r="M520"/>
      <c r="N520"/>
      <c r="O520"/>
      <c r="P520"/>
      <c r="Q520"/>
      <c r="R520"/>
      <c r="S520"/>
      <c r="T520"/>
      <c r="U520"/>
      <c r="V520"/>
      <c r="W520"/>
      <c r="X520"/>
      <c r="Y520"/>
      <c r="Z520"/>
      <c r="AA520"/>
      <c r="AB520"/>
      <c r="AC520"/>
      <c r="AD520"/>
      <c r="AE520"/>
      <c r="AF520"/>
      <c r="AG520"/>
      <c r="AH520"/>
      <c r="AI520"/>
      <c r="AJ520"/>
      <c r="AK520"/>
      <c r="AL520"/>
      <c r="AM520"/>
      <c r="AN520"/>
      <c r="AO520"/>
      <c r="AP520"/>
      <c r="AQ520"/>
      <c r="AR520"/>
      <c r="AS520"/>
      <c r="AT520"/>
      <c r="AU520"/>
      <c r="AV520"/>
      <c r="AW520"/>
      <c r="AX520"/>
      <c r="AY520"/>
      <c r="AZ520"/>
      <c r="BA520"/>
    </row>
    <row r="521" spans="2:53">
      <c r="C521"/>
      <c r="D521"/>
      <c r="E521"/>
      <c r="F521"/>
      <c r="G521"/>
      <c r="H521"/>
      <c r="I521"/>
      <c r="J521"/>
      <c r="K521"/>
      <c r="L521"/>
      <c r="M521"/>
      <c r="N521"/>
      <c r="O521"/>
      <c r="P521"/>
      <c r="Q521"/>
      <c r="R521"/>
      <c r="S521"/>
      <c r="T521"/>
      <c r="U521"/>
      <c r="V521"/>
      <c r="W521"/>
      <c r="X521"/>
      <c r="Y521"/>
      <c r="Z521"/>
      <c r="AA521"/>
      <c r="AB521"/>
      <c r="AC521"/>
      <c r="AD521"/>
      <c r="AE521"/>
      <c r="AF521"/>
      <c r="AG521"/>
      <c r="AH521"/>
      <c r="AI521"/>
      <c r="AJ521"/>
      <c r="AK521"/>
      <c r="AL521"/>
      <c r="AM521"/>
      <c r="AN521"/>
      <c r="AO521"/>
      <c r="AP521"/>
      <c r="AQ521"/>
      <c r="AR521"/>
      <c r="AS521"/>
      <c r="AT521"/>
      <c r="AU521"/>
      <c r="AV521"/>
      <c r="AW521"/>
      <c r="AX521"/>
      <c r="AY521"/>
      <c r="AZ521"/>
      <c r="BA521"/>
    </row>
    <row r="522" spans="2:53" ht="15" customHeight="1">
      <c r="C522"/>
      <c r="D522"/>
      <c r="E522"/>
      <c r="F522"/>
      <c r="G522"/>
      <c r="H522"/>
      <c r="I522"/>
      <c r="J522"/>
      <c r="K522"/>
      <c r="L522"/>
      <c r="M522"/>
      <c r="N522"/>
      <c r="O522"/>
      <c r="P522"/>
      <c r="Q522"/>
      <c r="R522"/>
      <c r="S522"/>
      <c r="T522"/>
      <c r="U522"/>
      <c r="V522"/>
      <c r="W522"/>
      <c r="X522"/>
      <c r="Y522"/>
      <c r="Z522"/>
      <c r="AA522"/>
      <c r="AB522"/>
      <c r="AC522"/>
      <c r="AD522"/>
      <c r="AE522"/>
      <c r="AF522"/>
      <c r="AG522"/>
      <c r="AH522"/>
      <c r="AI522"/>
      <c r="AJ522"/>
      <c r="AK522"/>
      <c r="AL522"/>
      <c r="AM522"/>
      <c r="AN522"/>
      <c r="AO522"/>
      <c r="AP522"/>
      <c r="AQ522"/>
      <c r="AR522"/>
      <c r="AS522"/>
      <c r="AT522"/>
      <c r="AU522"/>
      <c r="AV522"/>
      <c r="AW522"/>
      <c r="AX522"/>
      <c r="AY522"/>
      <c r="AZ522"/>
      <c r="BA522"/>
    </row>
    <row r="523" spans="2:53" ht="15" customHeight="1">
      <c r="C523"/>
      <c r="D523"/>
      <c r="E523"/>
      <c r="F523"/>
      <c r="G523"/>
      <c r="H523"/>
      <c r="I523"/>
      <c r="J523"/>
      <c r="K523"/>
      <c r="L523"/>
      <c r="M523"/>
      <c r="N523"/>
      <c r="O523"/>
      <c r="P523"/>
      <c r="Q523"/>
      <c r="R523"/>
      <c r="S523"/>
      <c r="T523"/>
      <c r="U523"/>
      <c r="V523"/>
      <c r="W523"/>
      <c r="X523"/>
      <c r="Y523"/>
      <c r="Z523"/>
      <c r="AA523"/>
      <c r="AB523"/>
      <c r="AC523"/>
      <c r="AD523"/>
      <c r="AE523"/>
      <c r="AF523"/>
      <c r="AG523"/>
      <c r="AH523"/>
      <c r="AI523"/>
      <c r="AJ523"/>
      <c r="AK523"/>
      <c r="AL523"/>
      <c r="AM523"/>
      <c r="AN523"/>
      <c r="AO523"/>
      <c r="AP523"/>
      <c r="AQ523"/>
      <c r="AR523"/>
      <c r="AS523"/>
      <c r="AT523"/>
      <c r="AU523"/>
      <c r="AV523"/>
      <c r="AW523"/>
      <c r="AX523"/>
      <c r="AY523"/>
      <c r="AZ523"/>
      <c r="BA523"/>
    </row>
    <row r="524" spans="2:53" ht="15" customHeight="1">
      <c r="C524"/>
      <c r="D524"/>
      <c r="E524"/>
      <c r="F524"/>
      <c r="G524"/>
      <c r="H524"/>
      <c r="I524"/>
      <c r="J524"/>
      <c r="K524"/>
      <c r="L524"/>
      <c r="M524"/>
      <c r="N524"/>
      <c r="O524"/>
      <c r="P524"/>
      <c r="Q524"/>
      <c r="R524"/>
      <c r="S524"/>
      <c r="T524"/>
      <c r="U524"/>
      <c r="V524"/>
      <c r="W524"/>
      <c r="X524"/>
      <c r="Y524"/>
      <c r="Z524"/>
      <c r="AA524"/>
      <c r="AB524"/>
      <c r="AC524"/>
      <c r="AD524"/>
      <c r="AE524"/>
      <c r="AF524"/>
      <c r="AG524"/>
      <c r="AH524"/>
      <c r="AI524"/>
      <c r="AJ524"/>
      <c r="AK524"/>
      <c r="AL524"/>
      <c r="AM524"/>
      <c r="AN524"/>
      <c r="AO524"/>
      <c r="AP524"/>
      <c r="AQ524"/>
      <c r="AR524"/>
      <c r="AS524"/>
      <c r="AT524"/>
      <c r="AU524"/>
      <c r="AV524"/>
      <c r="AW524"/>
      <c r="AX524"/>
      <c r="AY524"/>
      <c r="AZ524"/>
      <c r="BA524"/>
    </row>
    <row r="525" spans="2:53" ht="15" customHeight="1">
      <c r="C525"/>
      <c r="D525"/>
      <c r="E525"/>
      <c r="F525"/>
      <c r="G525"/>
      <c r="H525"/>
      <c r="I525"/>
      <c r="J525"/>
      <c r="K525"/>
      <c r="L525"/>
      <c r="M525"/>
      <c r="N525"/>
      <c r="O525"/>
      <c r="P525"/>
      <c r="Q525"/>
      <c r="R525"/>
      <c r="S525"/>
      <c r="T525"/>
      <c r="U525"/>
      <c r="V525"/>
      <c r="W525"/>
      <c r="X525"/>
      <c r="Y525"/>
      <c r="Z525"/>
      <c r="AA525"/>
      <c r="AB525"/>
      <c r="AC525"/>
      <c r="AD525"/>
      <c r="AE525"/>
      <c r="AF525"/>
      <c r="AG525"/>
      <c r="AH525"/>
      <c r="AI525"/>
      <c r="AJ525"/>
      <c r="AK525"/>
      <c r="AL525"/>
      <c r="AM525"/>
      <c r="AN525"/>
      <c r="AO525"/>
      <c r="AP525"/>
      <c r="AQ525"/>
      <c r="AR525"/>
      <c r="AS525"/>
      <c r="AT525"/>
      <c r="AU525"/>
      <c r="AV525"/>
      <c r="AW525"/>
      <c r="AX525"/>
      <c r="AY525"/>
      <c r="AZ525"/>
      <c r="BA525"/>
    </row>
    <row r="526" spans="2:53" ht="15" customHeight="1">
      <c r="B526" s="296" t="s">
        <v>2130</v>
      </c>
      <c r="C526"/>
      <c r="D526"/>
      <c r="E526"/>
      <c r="F526"/>
      <c r="G526"/>
      <c r="H526"/>
      <c r="I526"/>
      <c r="J526"/>
      <c r="K526"/>
      <c r="L526"/>
      <c r="M526"/>
      <c r="N526"/>
      <c r="O526"/>
      <c r="P526"/>
      <c r="Q526"/>
      <c r="R526"/>
      <c r="S526"/>
      <c r="T526"/>
      <c r="U526"/>
      <c r="V526"/>
      <c r="W526"/>
      <c r="X526"/>
      <c r="Y526"/>
      <c r="Z526"/>
      <c r="AA526"/>
      <c r="AB526"/>
      <c r="AC526"/>
      <c r="AD526"/>
      <c r="AE526"/>
      <c r="AF526"/>
      <c r="AG526"/>
      <c r="AH526"/>
      <c r="AI526"/>
      <c r="AJ526"/>
      <c r="AK526"/>
      <c r="AL526"/>
      <c r="AM526"/>
      <c r="AN526"/>
      <c r="AO526"/>
      <c r="AP526"/>
      <c r="AQ526"/>
      <c r="AR526"/>
      <c r="AS526"/>
      <c r="AT526"/>
      <c r="AU526"/>
      <c r="AV526"/>
      <c r="AW526"/>
      <c r="AX526"/>
      <c r="AY526"/>
      <c r="AZ526"/>
      <c r="BA526"/>
    </row>
    <row r="527" spans="2:53" ht="15" customHeight="1">
      <c r="C527"/>
      <c r="D527"/>
      <c r="E527"/>
      <c r="F527"/>
      <c r="G527"/>
      <c r="H527"/>
      <c r="I527"/>
      <c r="J527"/>
      <c r="K527"/>
      <c r="L527"/>
      <c r="M527"/>
      <c r="N527"/>
      <c r="O527"/>
      <c r="P527"/>
      <c r="Q527"/>
      <c r="R527"/>
      <c r="S527"/>
      <c r="T527"/>
      <c r="U527"/>
      <c r="V527"/>
      <c r="W527"/>
      <c r="X527"/>
      <c r="Y527"/>
      <c r="Z527"/>
      <c r="AA527"/>
      <c r="AB527"/>
      <c r="AC527"/>
      <c r="AD527"/>
      <c r="AE527"/>
      <c r="AF527"/>
      <c r="AG527"/>
      <c r="AH527"/>
      <c r="AI527"/>
      <c r="AJ527"/>
      <c r="AK527"/>
      <c r="AL527"/>
      <c r="AM527"/>
      <c r="AN527"/>
      <c r="AO527"/>
      <c r="AP527"/>
      <c r="AQ527"/>
      <c r="AR527"/>
      <c r="AS527"/>
      <c r="AT527"/>
      <c r="AU527"/>
      <c r="AV527"/>
      <c r="AW527"/>
      <c r="AX527"/>
      <c r="AY527"/>
      <c r="AZ527"/>
      <c r="BA527"/>
    </row>
    <row r="528" spans="2:53" ht="15" customHeight="1">
      <c r="C528"/>
      <c r="D528"/>
      <c r="E528"/>
      <c r="F528"/>
      <c r="G528"/>
      <c r="H528"/>
      <c r="I528"/>
      <c r="J528"/>
      <c r="K528"/>
      <c r="L528"/>
      <c r="M528"/>
      <c r="N528"/>
      <c r="O528"/>
      <c r="P528"/>
      <c r="Q528"/>
      <c r="R528"/>
      <c r="S528"/>
      <c r="T528"/>
      <c r="U528"/>
      <c r="V528"/>
      <c r="W528"/>
      <c r="X528"/>
      <c r="Y528"/>
      <c r="Z528"/>
      <c r="AA528"/>
      <c r="AB528"/>
      <c r="AC528"/>
      <c r="AD528"/>
      <c r="AE528"/>
      <c r="AF528"/>
      <c r="AG528"/>
      <c r="AH528"/>
      <c r="AI528"/>
      <c r="AJ528"/>
      <c r="AK528"/>
      <c r="AL528"/>
      <c r="AM528"/>
      <c r="AN528"/>
      <c r="AO528"/>
      <c r="AP528"/>
      <c r="AQ528"/>
      <c r="AR528"/>
      <c r="AS528"/>
      <c r="AT528"/>
      <c r="AU528"/>
      <c r="AV528"/>
      <c r="AW528"/>
      <c r="AX528"/>
      <c r="AY528"/>
      <c r="AZ528"/>
      <c r="BA528"/>
    </row>
    <row r="529" spans="3:53" ht="15" customHeight="1">
      <c r="C529"/>
      <c r="D529"/>
      <c r="E529"/>
      <c r="F529"/>
      <c r="G529"/>
      <c r="H529"/>
      <c r="I529"/>
      <c r="J529"/>
      <c r="K529"/>
      <c r="L529"/>
      <c r="M529"/>
      <c r="N529"/>
      <c r="O529"/>
      <c r="P529"/>
      <c r="Q529"/>
      <c r="R529"/>
      <c r="S529"/>
      <c r="T529"/>
      <c r="U529"/>
      <c r="V529"/>
      <c r="W529"/>
      <c r="X529"/>
      <c r="Y529"/>
      <c r="Z529"/>
      <c r="AA529"/>
      <c r="AB529"/>
      <c r="AC529"/>
      <c r="AD529"/>
      <c r="AE529"/>
      <c r="AF529"/>
      <c r="AG529"/>
      <c r="AH529"/>
      <c r="AI529"/>
      <c r="AJ529"/>
      <c r="AK529"/>
      <c r="AL529"/>
      <c r="AM529"/>
      <c r="AN529"/>
      <c r="AO529"/>
      <c r="AP529"/>
      <c r="AQ529"/>
      <c r="AR529"/>
      <c r="AS529"/>
      <c r="AT529"/>
      <c r="AU529"/>
      <c r="AV529"/>
      <c r="AW529"/>
      <c r="AX529"/>
      <c r="AY529"/>
      <c r="AZ529"/>
      <c r="BA529"/>
    </row>
    <row r="530" spans="3:53" ht="15" customHeight="1">
      <c r="C530"/>
      <c r="D530"/>
      <c r="E530"/>
      <c r="F530"/>
      <c r="G530"/>
      <c r="H530"/>
      <c r="I530"/>
      <c r="J530"/>
      <c r="K530"/>
      <c r="L530"/>
      <c r="M530"/>
      <c r="N530"/>
      <c r="O530"/>
      <c r="P530"/>
      <c r="Q530"/>
      <c r="R530"/>
      <c r="S530"/>
      <c r="T530"/>
      <c r="U530"/>
      <c r="V530"/>
      <c r="W530"/>
      <c r="X530"/>
      <c r="Y530"/>
      <c r="Z530"/>
      <c r="AA530"/>
      <c r="AB530"/>
      <c r="AC530"/>
      <c r="AD530"/>
      <c r="AE530"/>
      <c r="AF530"/>
      <c r="AG530"/>
      <c r="AH530"/>
      <c r="AI530"/>
      <c r="AJ530"/>
      <c r="AK530"/>
      <c r="AL530"/>
      <c r="AM530"/>
      <c r="AN530"/>
      <c r="AO530"/>
      <c r="AP530"/>
      <c r="AQ530"/>
      <c r="AR530"/>
      <c r="AS530"/>
      <c r="AT530"/>
      <c r="AU530"/>
      <c r="AV530"/>
      <c r="AW530"/>
      <c r="AX530"/>
      <c r="AY530"/>
      <c r="AZ530"/>
      <c r="BA530"/>
    </row>
    <row r="531" spans="3:53" ht="15" customHeight="1">
      <c r="C531"/>
      <c r="D531"/>
      <c r="E531"/>
      <c r="F531"/>
      <c r="G531"/>
      <c r="H531"/>
      <c r="I531"/>
      <c r="J531"/>
      <c r="K531"/>
      <c r="L531"/>
      <c r="M531"/>
      <c r="N531"/>
      <c r="O531"/>
      <c r="P531"/>
      <c r="Q531"/>
      <c r="R531"/>
      <c r="S531"/>
      <c r="T531"/>
      <c r="U531"/>
      <c r="V531"/>
      <c r="W531"/>
      <c r="X531"/>
      <c r="Y531"/>
      <c r="Z531"/>
      <c r="AA531"/>
      <c r="AB531"/>
      <c r="AC531"/>
      <c r="AD531"/>
      <c r="AE531"/>
      <c r="AF531"/>
      <c r="AG531"/>
      <c r="AH531"/>
      <c r="AI531"/>
      <c r="AJ531"/>
      <c r="AK531"/>
      <c r="AL531"/>
      <c r="AM531"/>
      <c r="AN531"/>
      <c r="AO531"/>
      <c r="AP531"/>
      <c r="AQ531"/>
      <c r="AR531"/>
      <c r="AS531"/>
      <c r="AT531"/>
      <c r="AU531"/>
      <c r="AV531"/>
      <c r="AW531"/>
      <c r="AX531"/>
      <c r="AY531"/>
      <c r="AZ531"/>
      <c r="BA531"/>
    </row>
    <row r="532" spans="3:53" ht="15" customHeight="1">
      <c r="C532"/>
      <c r="D532"/>
      <c r="E532"/>
      <c r="F532"/>
      <c r="G532"/>
      <c r="H532"/>
      <c r="I532"/>
      <c r="J532"/>
      <c r="K532"/>
      <c r="L532"/>
      <c r="M532"/>
      <c r="N532"/>
      <c r="O532"/>
      <c r="P532"/>
      <c r="Q532"/>
      <c r="R532"/>
      <c r="S532"/>
      <c r="T532"/>
      <c r="U532"/>
      <c r="V532"/>
      <c r="W532"/>
      <c r="X532"/>
      <c r="Y532"/>
      <c r="Z532"/>
      <c r="AA532"/>
      <c r="AB532"/>
      <c r="AC532"/>
      <c r="AD532"/>
      <c r="AE532"/>
      <c r="AF532"/>
      <c r="AG532"/>
      <c r="AH532"/>
      <c r="AI532"/>
      <c r="AJ532"/>
      <c r="AK532"/>
      <c r="AL532"/>
      <c r="AM532"/>
      <c r="AN532"/>
      <c r="AO532"/>
      <c r="AP532"/>
      <c r="AQ532"/>
      <c r="AR532"/>
      <c r="AS532"/>
      <c r="AT532"/>
      <c r="AU532"/>
      <c r="AV532"/>
      <c r="AW532"/>
      <c r="AX532"/>
      <c r="AY532"/>
      <c r="AZ532"/>
      <c r="BA532"/>
    </row>
    <row r="533" spans="3:53" ht="15" customHeight="1">
      <c r="C533"/>
      <c r="D533"/>
      <c r="E533"/>
      <c r="F533"/>
      <c r="G533"/>
      <c r="H533"/>
      <c r="I533"/>
      <c r="J533"/>
      <c r="K533"/>
      <c r="L533"/>
      <c r="M533"/>
      <c r="N533"/>
      <c r="O533"/>
      <c r="P533"/>
      <c r="Q533"/>
      <c r="R533"/>
      <c r="S533"/>
      <c r="T533"/>
      <c r="U533"/>
      <c r="V533"/>
      <c r="W533"/>
      <c r="X533"/>
      <c r="Y533"/>
      <c r="Z533"/>
      <c r="AA533"/>
      <c r="AB533"/>
      <c r="AC533"/>
      <c r="AD533"/>
      <c r="AE533"/>
      <c r="AF533"/>
      <c r="AG533"/>
      <c r="AH533"/>
      <c r="AI533"/>
      <c r="AJ533"/>
      <c r="AK533"/>
      <c r="AL533"/>
      <c r="AM533"/>
      <c r="AN533"/>
      <c r="AO533"/>
      <c r="AP533"/>
      <c r="AQ533"/>
      <c r="AR533"/>
      <c r="AS533"/>
      <c r="AT533"/>
      <c r="AU533"/>
      <c r="AV533"/>
      <c r="AW533"/>
      <c r="AX533"/>
      <c r="AY533"/>
      <c r="AZ533"/>
      <c r="BA533"/>
    </row>
    <row r="534" spans="3:53" ht="15" customHeight="1">
      <c r="C534"/>
      <c r="D534"/>
      <c r="E534"/>
      <c r="F534"/>
      <c r="G534"/>
      <c r="H534"/>
      <c r="I534"/>
      <c r="J534"/>
      <c r="K534"/>
      <c r="L534"/>
      <c r="M534"/>
      <c r="N534"/>
      <c r="O534"/>
      <c r="P534"/>
      <c r="Q534"/>
      <c r="R534"/>
      <c r="S534"/>
      <c r="T534"/>
      <c r="U534"/>
      <c r="V534"/>
      <c r="W534"/>
      <c r="X534"/>
      <c r="Y534"/>
      <c r="Z534"/>
      <c r="AA534"/>
      <c r="AB534"/>
      <c r="AC534"/>
      <c r="AD534"/>
      <c r="AE534"/>
      <c r="AF534"/>
      <c r="AG534"/>
      <c r="AH534"/>
      <c r="AI534"/>
      <c r="AJ534"/>
      <c r="AK534"/>
      <c r="AL534"/>
      <c r="AM534"/>
      <c r="AN534"/>
      <c r="AO534"/>
      <c r="AP534"/>
      <c r="AQ534"/>
      <c r="AR534"/>
      <c r="AS534"/>
      <c r="AT534"/>
      <c r="AU534"/>
      <c r="AV534"/>
      <c r="AW534"/>
      <c r="AX534"/>
      <c r="AY534"/>
      <c r="AZ534"/>
      <c r="BA534"/>
    </row>
    <row r="535" spans="3:53" ht="15" customHeight="1">
      <c r="C535"/>
      <c r="D535"/>
      <c r="E535"/>
      <c r="F535"/>
      <c r="G535"/>
      <c r="H535"/>
      <c r="I535"/>
      <c r="J535"/>
      <c r="K535"/>
      <c r="L535"/>
      <c r="M535"/>
      <c r="N535"/>
      <c r="O535"/>
      <c r="P535"/>
      <c r="Q535"/>
      <c r="R535"/>
      <c r="S535"/>
      <c r="T535"/>
      <c r="U535"/>
      <c r="V535"/>
      <c r="W535"/>
      <c r="X535"/>
      <c r="Y535"/>
      <c r="Z535"/>
      <c r="AA535"/>
      <c r="AB535"/>
      <c r="AC535"/>
      <c r="AD535"/>
      <c r="AE535"/>
      <c r="AF535"/>
      <c r="AG535"/>
      <c r="AH535"/>
      <c r="AI535"/>
      <c r="AJ535"/>
      <c r="AK535"/>
      <c r="AL535"/>
      <c r="AM535"/>
      <c r="AN535"/>
      <c r="AO535"/>
      <c r="AP535"/>
      <c r="AQ535"/>
      <c r="AR535"/>
      <c r="AS535"/>
      <c r="AT535"/>
      <c r="AU535"/>
      <c r="AV535"/>
      <c r="AW535"/>
      <c r="AX535"/>
      <c r="AY535"/>
      <c r="AZ535"/>
      <c r="BA535"/>
    </row>
    <row r="536" spans="3:53" ht="15" customHeight="1">
      <c r="C536"/>
      <c r="D536"/>
      <c r="E536"/>
      <c r="F536"/>
      <c r="G536"/>
      <c r="H536"/>
      <c r="I536"/>
      <c r="J536"/>
      <c r="K536"/>
      <c r="L536"/>
      <c r="M536"/>
      <c r="N536"/>
      <c r="O536"/>
      <c r="P536"/>
      <c r="Q536"/>
      <c r="R536"/>
      <c r="S536"/>
      <c r="T536"/>
      <c r="U536"/>
      <c r="V536"/>
      <c r="W536"/>
      <c r="X536"/>
      <c r="Y536"/>
      <c r="Z536"/>
      <c r="AA536"/>
      <c r="AB536"/>
      <c r="AC536"/>
      <c r="AD536"/>
      <c r="AE536"/>
      <c r="AF536"/>
      <c r="AG536"/>
      <c r="AH536"/>
      <c r="AI536"/>
      <c r="AJ536"/>
      <c r="AK536"/>
      <c r="AL536"/>
      <c r="AM536"/>
      <c r="AN536"/>
      <c r="AO536"/>
      <c r="AP536"/>
      <c r="AQ536"/>
      <c r="AR536"/>
      <c r="AS536"/>
      <c r="AT536"/>
      <c r="AU536"/>
      <c r="AV536"/>
      <c r="AW536"/>
      <c r="AX536"/>
      <c r="AY536"/>
      <c r="AZ536"/>
      <c r="BA536"/>
    </row>
    <row r="537" spans="3:53" ht="15" customHeight="1">
      <c r="C537"/>
      <c r="D537"/>
      <c r="E537"/>
      <c r="F537"/>
      <c r="G537"/>
      <c r="H537"/>
      <c r="I537"/>
      <c r="J537"/>
      <c r="K537"/>
      <c r="L537"/>
      <c r="M537"/>
      <c r="N537"/>
      <c r="O537"/>
      <c r="P537"/>
      <c r="Q537"/>
      <c r="R537"/>
      <c r="S537"/>
      <c r="T537"/>
      <c r="U537"/>
      <c r="V537"/>
      <c r="W537"/>
      <c r="X537"/>
      <c r="Y537"/>
      <c r="Z537"/>
      <c r="AA537"/>
      <c r="AB537"/>
      <c r="AC537"/>
      <c r="AD537"/>
      <c r="AE537"/>
      <c r="AF537"/>
      <c r="AG537"/>
      <c r="AH537"/>
      <c r="AI537"/>
      <c r="AJ537"/>
      <c r="AK537"/>
      <c r="AL537"/>
      <c r="AM537"/>
      <c r="AN537"/>
      <c r="AO537"/>
      <c r="AP537"/>
      <c r="AQ537"/>
      <c r="AR537"/>
      <c r="AS537"/>
      <c r="AT537"/>
      <c r="AU537"/>
      <c r="AV537"/>
      <c r="AW537"/>
      <c r="AX537"/>
      <c r="AY537"/>
      <c r="AZ537"/>
      <c r="BA537"/>
    </row>
    <row r="538" spans="3:53" ht="15" customHeight="1">
      <c r="C538"/>
      <c r="D538"/>
      <c r="E538"/>
      <c r="F538"/>
      <c r="G538"/>
      <c r="H538"/>
      <c r="I538"/>
      <c r="J538"/>
      <c r="K538"/>
      <c r="L538"/>
      <c r="M538"/>
      <c r="N538"/>
      <c r="O538"/>
      <c r="P538"/>
      <c r="Q538"/>
      <c r="R538"/>
      <c r="S538"/>
      <c r="T538"/>
      <c r="U538"/>
      <c r="V538"/>
      <c r="W538"/>
      <c r="X538"/>
      <c r="Y538"/>
      <c r="Z538"/>
      <c r="AA538"/>
      <c r="AB538"/>
      <c r="AC538"/>
      <c r="AD538"/>
      <c r="AE538"/>
      <c r="AF538"/>
      <c r="AG538"/>
      <c r="AH538"/>
      <c r="AI538"/>
      <c r="AJ538"/>
      <c r="AK538"/>
      <c r="AL538"/>
      <c r="AM538"/>
      <c r="AN538"/>
      <c r="AO538"/>
      <c r="AP538"/>
      <c r="AQ538"/>
      <c r="AR538"/>
      <c r="AS538"/>
      <c r="AT538"/>
      <c r="AU538"/>
      <c r="AV538"/>
      <c r="AW538"/>
      <c r="AX538"/>
      <c r="AY538"/>
      <c r="AZ538"/>
      <c r="BA538"/>
    </row>
    <row r="539" spans="3:53" ht="15" customHeight="1">
      <c r="C539"/>
      <c r="D539"/>
      <c r="E539"/>
      <c r="F539"/>
      <c r="G539"/>
      <c r="H539"/>
      <c r="I539"/>
      <c r="J539"/>
      <c r="K539"/>
      <c r="L539"/>
      <c r="M539"/>
      <c r="N539"/>
      <c r="O539"/>
      <c r="P539"/>
      <c r="Q539"/>
      <c r="R539"/>
      <c r="S539"/>
      <c r="T539"/>
      <c r="U539"/>
      <c r="V539"/>
      <c r="W539"/>
      <c r="X539"/>
      <c r="Y539"/>
      <c r="Z539"/>
      <c r="AA539"/>
      <c r="AB539"/>
      <c r="AC539"/>
      <c r="AD539"/>
      <c r="AE539"/>
      <c r="AF539"/>
      <c r="AG539"/>
      <c r="AH539"/>
      <c r="AI539"/>
      <c r="AJ539"/>
      <c r="AK539"/>
      <c r="AL539"/>
      <c r="AM539"/>
      <c r="AN539"/>
      <c r="AO539"/>
      <c r="AP539"/>
      <c r="AQ539"/>
      <c r="AR539"/>
      <c r="AS539"/>
      <c r="AT539"/>
      <c r="AU539"/>
      <c r="AV539"/>
      <c r="AW539"/>
      <c r="AX539"/>
      <c r="AY539"/>
      <c r="AZ539"/>
      <c r="BA539"/>
    </row>
    <row r="540" spans="3:53" ht="15" customHeight="1">
      <c r="C540"/>
      <c r="D540"/>
      <c r="E540"/>
      <c r="F540"/>
      <c r="G540"/>
      <c r="H540"/>
      <c r="I540"/>
      <c r="J540"/>
      <c r="K540"/>
      <c r="L540"/>
      <c r="M540"/>
      <c r="N540"/>
      <c r="O540"/>
      <c r="P540"/>
      <c r="Q540"/>
      <c r="R540"/>
      <c r="S540"/>
      <c r="T540"/>
      <c r="U540"/>
      <c r="V540"/>
      <c r="W540"/>
      <c r="X540"/>
      <c r="Y540"/>
      <c r="Z540"/>
      <c r="AA540"/>
      <c r="AB540"/>
      <c r="AC540"/>
      <c r="AD540"/>
      <c r="AE540"/>
      <c r="AF540"/>
      <c r="AG540"/>
      <c r="AH540"/>
      <c r="AI540"/>
      <c r="AJ540"/>
      <c r="AK540"/>
      <c r="AL540"/>
      <c r="AM540"/>
      <c r="AN540"/>
      <c r="AO540"/>
      <c r="AP540"/>
      <c r="AQ540"/>
      <c r="AR540"/>
      <c r="AS540"/>
      <c r="AT540"/>
      <c r="AU540"/>
      <c r="AV540"/>
      <c r="AW540"/>
      <c r="AX540"/>
      <c r="AY540"/>
      <c r="AZ540"/>
      <c r="BA540"/>
    </row>
    <row r="541" spans="3:53" ht="15" customHeight="1">
      <c r="C541"/>
      <c r="D541"/>
      <c r="E541"/>
      <c r="F541"/>
      <c r="G541"/>
      <c r="H541"/>
      <c r="I541"/>
      <c r="J541"/>
      <c r="K541"/>
      <c r="L541"/>
      <c r="M541"/>
      <c r="N541"/>
      <c r="O541"/>
      <c r="P541"/>
      <c r="Q541"/>
      <c r="R541"/>
      <c r="S541"/>
      <c r="T541"/>
      <c r="U541"/>
      <c r="V541"/>
      <c r="W541"/>
      <c r="X541"/>
      <c r="Y541"/>
      <c r="Z541"/>
      <c r="AA541"/>
      <c r="AB541"/>
      <c r="AC541"/>
      <c r="AD541"/>
      <c r="AE541"/>
      <c r="AF541"/>
      <c r="AG541"/>
      <c r="AH541"/>
      <c r="AI541"/>
      <c r="AJ541"/>
      <c r="AK541"/>
      <c r="AL541"/>
      <c r="AM541"/>
      <c r="AN541"/>
      <c r="AO541"/>
      <c r="AP541"/>
      <c r="AQ541"/>
      <c r="AR541"/>
      <c r="AS541"/>
      <c r="AT541"/>
      <c r="AU541"/>
      <c r="AV541"/>
      <c r="AW541"/>
      <c r="AX541"/>
      <c r="AY541"/>
      <c r="AZ541"/>
      <c r="BA541"/>
    </row>
    <row r="542" spans="3:53" ht="15" customHeight="1">
      <c r="C542"/>
      <c r="D542"/>
      <c r="E542"/>
      <c r="F542"/>
      <c r="G542"/>
      <c r="H542"/>
      <c r="I542"/>
      <c r="J542"/>
      <c r="K542"/>
      <c r="L542"/>
      <c r="M542"/>
      <c r="N542"/>
      <c r="O542"/>
      <c r="P542"/>
      <c r="Q542"/>
      <c r="R542"/>
      <c r="S542"/>
      <c r="T542"/>
      <c r="U542"/>
      <c r="V542"/>
      <c r="W542"/>
      <c r="X542"/>
      <c r="Y542"/>
      <c r="Z542"/>
      <c r="AA542"/>
      <c r="AB542"/>
      <c r="AC542"/>
      <c r="AD542"/>
      <c r="AE542"/>
      <c r="AF542"/>
      <c r="AG542"/>
      <c r="AH542"/>
      <c r="AI542"/>
      <c r="AJ542"/>
      <c r="AK542"/>
      <c r="AL542"/>
      <c r="AM542"/>
      <c r="AN542"/>
      <c r="AO542"/>
      <c r="AP542"/>
      <c r="AQ542"/>
      <c r="AR542"/>
      <c r="AS542"/>
      <c r="AT542"/>
      <c r="AU542"/>
      <c r="AV542"/>
      <c r="AW542"/>
      <c r="AX542"/>
      <c r="AY542"/>
      <c r="AZ542"/>
      <c r="BA542"/>
    </row>
    <row r="543" spans="3:53" ht="15" customHeight="1">
      <c r="C543"/>
      <c r="D543"/>
      <c r="E543"/>
      <c r="F543"/>
      <c r="G543"/>
      <c r="H543"/>
      <c r="I543"/>
      <c r="J543"/>
      <c r="K543"/>
      <c r="L543"/>
      <c r="M543"/>
      <c r="N543"/>
      <c r="O543"/>
      <c r="P543"/>
      <c r="Q543"/>
      <c r="R543"/>
      <c r="S543"/>
      <c r="T543"/>
      <c r="U543"/>
      <c r="V543"/>
      <c r="W543"/>
      <c r="X543"/>
      <c r="Y543"/>
      <c r="Z543"/>
      <c r="AA543"/>
      <c r="AB543"/>
      <c r="AC543"/>
      <c r="AD543"/>
      <c r="AE543"/>
      <c r="AF543"/>
      <c r="AG543"/>
      <c r="AH543"/>
      <c r="AI543"/>
      <c r="AJ543"/>
      <c r="AK543"/>
      <c r="AL543"/>
      <c r="AM543"/>
      <c r="AN543"/>
      <c r="AO543"/>
      <c r="AP543"/>
      <c r="AQ543"/>
      <c r="AR543"/>
      <c r="AS543"/>
      <c r="AT543"/>
      <c r="AU543"/>
      <c r="AV543"/>
      <c r="AW543"/>
      <c r="AX543"/>
      <c r="AY543"/>
      <c r="AZ543"/>
      <c r="BA543"/>
    </row>
    <row r="544" spans="3:53" ht="15" customHeight="1">
      <c r="C544"/>
      <c r="D544"/>
      <c r="E544"/>
      <c r="F544"/>
      <c r="G544"/>
      <c r="H544"/>
      <c r="I544"/>
      <c r="J544"/>
      <c r="K544"/>
      <c r="L544"/>
      <c r="M544"/>
      <c r="N544"/>
      <c r="O544"/>
      <c r="P544"/>
      <c r="Q544"/>
      <c r="R544"/>
      <c r="S544"/>
      <c r="T544"/>
      <c r="U544"/>
      <c r="V544"/>
      <c r="W544"/>
      <c r="X544"/>
      <c r="Y544"/>
      <c r="Z544"/>
      <c r="AA544"/>
      <c r="AB544"/>
      <c r="AC544"/>
      <c r="AD544"/>
      <c r="AE544"/>
      <c r="AF544"/>
      <c r="AG544"/>
      <c r="AH544"/>
      <c r="AI544"/>
      <c r="AJ544"/>
      <c r="AK544"/>
      <c r="AL544"/>
      <c r="AM544"/>
      <c r="AN544"/>
      <c r="AO544"/>
      <c r="AP544"/>
      <c r="AQ544"/>
      <c r="AR544"/>
      <c r="AS544"/>
      <c r="AT544"/>
      <c r="AU544"/>
      <c r="AV544"/>
      <c r="AW544"/>
      <c r="AX544"/>
      <c r="AY544"/>
      <c r="AZ544"/>
      <c r="BA544"/>
    </row>
    <row r="545" spans="3:53" ht="15" customHeight="1">
      <c r="C545"/>
      <c r="D545"/>
      <c r="E545"/>
      <c r="F545"/>
      <c r="G545"/>
      <c r="H545"/>
      <c r="I545"/>
      <c r="J545"/>
      <c r="K545"/>
      <c r="L545"/>
      <c r="M545"/>
      <c r="N545"/>
      <c r="O545"/>
      <c r="P545"/>
      <c r="Q545"/>
      <c r="R545"/>
      <c r="S545"/>
      <c r="T545"/>
      <c r="U545"/>
      <c r="V545"/>
      <c r="W545"/>
      <c r="X545"/>
      <c r="Y545"/>
      <c r="Z545"/>
      <c r="AA545"/>
      <c r="AB545"/>
      <c r="AC545"/>
      <c r="AD545"/>
      <c r="AE545"/>
      <c r="AF545"/>
      <c r="AG545"/>
      <c r="AH545"/>
      <c r="AI545"/>
      <c r="AJ545"/>
      <c r="AK545"/>
      <c r="AL545"/>
      <c r="AM545"/>
      <c r="AN545"/>
      <c r="AO545"/>
      <c r="AP545"/>
      <c r="AQ545"/>
      <c r="AR545"/>
      <c r="AS545"/>
      <c r="AT545"/>
      <c r="AU545"/>
      <c r="AV545"/>
      <c r="AW545"/>
      <c r="AX545"/>
      <c r="AY545"/>
      <c r="AZ545"/>
      <c r="BA545"/>
    </row>
    <row r="546" spans="3:53" ht="15" customHeight="1">
      <c r="C546"/>
      <c r="D546"/>
      <c r="E546"/>
      <c r="F546"/>
      <c r="G546"/>
      <c r="H546"/>
      <c r="I546"/>
      <c r="J546"/>
      <c r="K546"/>
      <c r="L546"/>
      <c r="M546"/>
      <c r="N546"/>
      <c r="O546"/>
      <c r="P546"/>
      <c r="Q546"/>
      <c r="R546"/>
      <c r="S546"/>
      <c r="T546"/>
      <c r="U546"/>
      <c r="V546"/>
      <c r="W546"/>
      <c r="X546"/>
      <c r="Y546"/>
      <c r="Z546"/>
      <c r="AA546"/>
      <c r="AB546"/>
      <c r="AC546"/>
      <c r="AD546"/>
      <c r="AE546"/>
      <c r="AF546"/>
      <c r="AG546"/>
      <c r="AH546"/>
      <c r="AI546"/>
      <c r="AJ546"/>
      <c r="AK546"/>
      <c r="AL546"/>
      <c r="AM546"/>
      <c r="AN546"/>
      <c r="AO546"/>
      <c r="AP546"/>
      <c r="AQ546"/>
      <c r="AR546"/>
      <c r="AS546"/>
      <c r="AT546"/>
      <c r="AU546"/>
      <c r="AV546"/>
      <c r="AW546"/>
      <c r="AX546"/>
      <c r="AY546"/>
      <c r="AZ546"/>
      <c r="BA546"/>
    </row>
    <row r="547" spans="3:53" ht="15" customHeight="1">
      <c r="C547"/>
      <c r="D547"/>
      <c r="E547"/>
      <c r="F547"/>
      <c r="G547"/>
      <c r="H547"/>
      <c r="I547"/>
      <c r="J547"/>
      <c r="K547"/>
      <c r="L547"/>
      <c r="M547"/>
      <c r="N547"/>
      <c r="O547"/>
      <c r="P547"/>
      <c r="Q547"/>
      <c r="R547"/>
      <c r="S547"/>
      <c r="T547"/>
      <c r="U547"/>
      <c r="V547"/>
      <c r="W547"/>
      <c r="X547"/>
      <c r="Y547"/>
      <c r="Z547"/>
      <c r="AA547"/>
      <c r="AB547"/>
      <c r="AC547"/>
      <c r="AD547"/>
      <c r="AE547"/>
      <c r="AF547"/>
      <c r="AG547"/>
      <c r="AH547"/>
      <c r="AI547"/>
      <c r="AJ547"/>
      <c r="AK547"/>
      <c r="AL547"/>
      <c r="AM547"/>
      <c r="AN547"/>
      <c r="AO547"/>
      <c r="AP547"/>
      <c r="AQ547"/>
      <c r="AR547"/>
      <c r="AS547"/>
      <c r="AT547"/>
      <c r="AU547"/>
      <c r="AV547"/>
      <c r="AW547"/>
      <c r="AX547"/>
      <c r="AY547"/>
      <c r="AZ547"/>
      <c r="BA547"/>
    </row>
    <row r="548" spans="3:53" ht="15" customHeight="1">
      <c r="C548"/>
      <c r="D548"/>
      <c r="E548"/>
      <c r="F548"/>
      <c r="G548"/>
      <c r="H548"/>
      <c r="I548"/>
      <c r="J548"/>
      <c r="K548"/>
      <c r="L548"/>
      <c r="M548"/>
      <c r="N548"/>
      <c r="O548"/>
      <c r="P548"/>
      <c r="Q548"/>
      <c r="R548"/>
      <c r="S548"/>
      <c r="T548"/>
      <c r="U548"/>
      <c r="V548"/>
      <c r="W548"/>
      <c r="X548"/>
      <c r="Y548"/>
      <c r="Z548"/>
      <c r="AA548"/>
      <c r="AB548"/>
      <c r="AC548"/>
      <c r="AD548"/>
      <c r="AE548"/>
      <c r="AF548"/>
      <c r="AG548"/>
      <c r="AH548"/>
      <c r="AI548"/>
      <c r="AJ548"/>
      <c r="AK548"/>
      <c r="AL548"/>
      <c r="AM548"/>
      <c r="AN548"/>
      <c r="AO548"/>
      <c r="AP548"/>
      <c r="AQ548"/>
      <c r="AR548"/>
      <c r="AS548"/>
      <c r="AT548"/>
      <c r="AU548"/>
      <c r="AV548"/>
      <c r="AW548"/>
      <c r="AX548"/>
      <c r="AY548"/>
      <c r="AZ548"/>
      <c r="BA548"/>
    </row>
    <row r="549" spans="3:53" ht="15" customHeight="1">
      <c r="C549"/>
      <c r="D549"/>
      <c r="E549"/>
      <c r="F549"/>
      <c r="G549"/>
      <c r="H549"/>
      <c r="I549"/>
      <c r="J549"/>
      <c r="K549"/>
      <c r="L549"/>
      <c r="M549"/>
      <c r="N549"/>
      <c r="O549"/>
      <c r="P549"/>
      <c r="Q549"/>
      <c r="R549"/>
      <c r="S549"/>
      <c r="T549"/>
      <c r="U549"/>
      <c r="V549"/>
      <c r="W549"/>
      <c r="X549"/>
      <c r="Y549"/>
      <c r="Z549"/>
      <c r="AA549"/>
      <c r="AB549"/>
      <c r="AC549"/>
      <c r="AD549"/>
      <c r="AE549"/>
      <c r="AF549"/>
      <c r="AG549"/>
      <c r="AH549"/>
      <c r="AI549"/>
      <c r="AJ549"/>
      <c r="AK549"/>
      <c r="AL549"/>
      <c r="AM549"/>
      <c r="AN549"/>
      <c r="AO549"/>
      <c r="AP549"/>
      <c r="AQ549"/>
      <c r="AR549"/>
      <c r="AS549"/>
      <c r="AT549"/>
      <c r="AU549"/>
      <c r="AV549"/>
      <c r="AW549"/>
      <c r="AX549"/>
      <c r="AY549"/>
      <c r="AZ549"/>
      <c r="BA549"/>
    </row>
    <row r="550" spans="3:53" ht="15" customHeight="1">
      <c r="C550"/>
      <c r="D550"/>
      <c r="E550"/>
      <c r="F550"/>
      <c r="G550"/>
      <c r="H550"/>
      <c r="I550"/>
      <c r="J550"/>
      <c r="K550"/>
      <c r="L550"/>
      <c r="M550"/>
      <c r="N550"/>
      <c r="O550"/>
      <c r="P550"/>
      <c r="Q550"/>
      <c r="R550"/>
      <c r="S550"/>
      <c r="T550"/>
      <c r="U550"/>
      <c r="V550"/>
      <c r="W550"/>
      <c r="X550"/>
      <c r="Y550"/>
      <c r="Z550"/>
      <c r="AA550"/>
      <c r="AB550"/>
      <c r="AC550"/>
      <c r="AD550"/>
      <c r="AE550"/>
      <c r="AF550"/>
      <c r="AG550"/>
      <c r="AH550"/>
      <c r="AI550"/>
      <c r="AJ550"/>
      <c r="AK550"/>
      <c r="AL550"/>
      <c r="AM550"/>
      <c r="AN550"/>
      <c r="AO550"/>
      <c r="AP550"/>
      <c r="AQ550"/>
      <c r="AR550"/>
      <c r="AS550"/>
      <c r="AT550"/>
      <c r="AU550"/>
      <c r="AV550"/>
      <c r="AW550"/>
      <c r="AX550"/>
      <c r="AY550"/>
      <c r="AZ550"/>
      <c r="BA550"/>
    </row>
    <row r="551" spans="3:53" ht="15" customHeight="1">
      <c r="C551"/>
      <c r="D551"/>
      <c r="E551"/>
      <c r="F551"/>
      <c r="G551"/>
      <c r="H551"/>
      <c r="I551"/>
      <c r="J551"/>
      <c r="K551"/>
      <c r="L551"/>
      <c r="M551"/>
      <c r="N551"/>
      <c r="O551"/>
      <c r="P551"/>
      <c r="Q551"/>
      <c r="R551"/>
      <c r="S551"/>
      <c r="T551"/>
      <c r="U551"/>
      <c r="V551"/>
      <c r="W551"/>
      <c r="X551"/>
      <c r="Y551"/>
      <c r="Z551"/>
      <c r="AA551"/>
      <c r="AB551"/>
      <c r="AC551"/>
      <c r="AD551"/>
      <c r="AE551"/>
      <c r="AF551"/>
      <c r="AG551"/>
      <c r="AH551"/>
      <c r="AI551"/>
      <c r="AJ551"/>
      <c r="AK551"/>
      <c r="AL551"/>
      <c r="AM551"/>
      <c r="AN551"/>
      <c r="AO551"/>
      <c r="AP551"/>
      <c r="AQ551"/>
      <c r="AR551"/>
      <c r="AS551"/>
      <c r="AT551"/>
      <c r="AU551"/>
      <c r="AV551"/>
      <c r="AW551"/>
      <c r="AX551"/>
      <c r="AY551"/>
      <c r="AZ551"/>
      <c r="BA551"/>
    </row>
    <row r="552" spans="3:53" ht="15" customHeight="1">
      <c r="C552"/>
      <c r="D552"/>
      <c r="E552"/>
      <c r="F552"/>
      <c r="G552"/>
      <c r="H552"/>
      <c r="I552"/>
      <c r="J552"/>
      <c r="K552"/>
      <c r="L552"/>
      <c r="M552"/>
      <c r="N552"/>
      <c r="O552"/>
      <c r="P552"/>
      <c r="Q552"/>
      <c r="R552"/>
      <c r="S552"/>
      <c r="T552"/>
      <c r="U552"/>
      <c r="V552"/>
      <c r="W552"/>
      <c r="X552"/>
      <c r="Y552"/>
      <c r="Z552"/>
      <c r="AA552"/>
      <c r="AB552"/>
      <c r="AC552"/>
      <c r="AD552"/>
      <c r="AE552"/>
      <c r="AF552"/>
      <c r="AG552"/>
      <c r="AH552"/>
      <c r="AI552"/>
      <c r="AJ552"/>
      <c r="AK552"/>
      <c r="AL552"/>
      <c r="AM552"/>
      <c r="AN552"/>
      <c r="AO552"/>
      <c r="AP552"/>
      <c r="AQ552"/>
      <c r="AR552"/>
      <c r="AS552"/>
      <c r="AT552"/>
      <c r="AU552"/>
      <c r="AV552"/>
      <c r="AW552"/>
      <c r="AX552"/>
      <c r="AY552"/>
      <c r="AZ552"/>
      <c r="BA552"/>
    </row>
    <row r="553" spans="3:53" ht="15" customHeight="1">
      <c r="C553"/>
      <c r="D553"/>
      <c r="E553"/>
      <c r="F553"/>
      <c r="G553"/>
      <c r="H553"/>
      <c r="I553"/>
      <c r="J553"/>
      <c r="K553"/>
      <c r="L553"/>
      <c r="M553"/>
      <c r="N553"/>
      <c r="O553"/>
      <c r="P553"/>
      <c r="Q553"/>
      <c r="R553"/>
      <c r="S553"/>
      <c r="T553"/>
      <c r="U553"/>
      <c r="V553"/>
      <c r="W553"/>
      <c r="X553"/>
      <c r="Y553"/>
      <c r="Z553"/>
      <c r="AA553"/>
      <c r="AB553"/>
      <c r="AC553"/>
      <c r="AD553"/>
      <c r="AE553"/>
      <c r="AF553"/>
      <c r="AG553"/>
      <c r="AH553"/>
      <c r="AI553"/>
      <c r="AJ553"/>
      <c r="AK553"/>
      <c r="AL553"/>
      <c r="AM553"/>
      <c r="AN553"/>
      <c r="AO553"/>
      <c r="AP553"/>
      <c r="AQ553"/>
      <c r="AR553"/>
      <c r="AS553"/>
      <c r="AT553"/>
      <c r="AU553"/>
      <c r="AV553"/>
      <c r="AW553"/>
      <c r="AX553"/>
      <c r="AY553"/>
      <c r="AZ553"/>
      <c r="BA553"/>
    </row>
    <row r="554" spans="3:53" ht="15" customHeight="1">
      <c r="C554"/>
      <c r="D554"/>
      <c r="E554"/>
      <c r="F554"/>
      <c r="G554"/>
      <c r="H554"/>
      <c r="I554"/>
      <c r="J554"/>
      <c r="K554"/>
      <c r="L554"/>
      <c r="M554"/>
      <c r="N554"/>
      <c r="O554"/>
      <c r="P554"/>
      <c r="Q554"/>
      <c r="R554"/>
      <c r="S554"/>
      <c r="T554"/>
      <c r="U554"/>
      <c r="V554"/>
      <c r="W554"/>
      <c r="X554"/>
      <c r="Y554"/>
      <c r="Z554"/>
      <c r="AA554"/>
      <c r="AB554"/>
      <c r="AC554"/>
      <c r="AD554"/>
      <c r="AE554"/>
      <c r="AF554"/>
      <c r="AG554"/>
      <c r="AH554"/>
      <c r="AI554"/>
      <c r="AJ554"/>
      <c r="AK554"/>
      <c r="AL554"/>
      <c r="AM554"/>
      <c r="AN554"/>
      <c r="AO554"/>
      <c r="AP554"/>
      <c r="AQ554"/>
      <c r="AR554"/>
      <c r="AS554"/>
      <c r="AT554"/>
      <c r="AU554"/>
      <c r="AV554"/>
      <c r="AW554"/>
      <c r="AX554"/>
      <c r="AY554"/>
      <c r="AZ554"/>
      <c r="BA554"/>
    </row>
    <row r="555" spans="3:53" ht="15" customHeight="1">
      <c r="C555"/>
      <c r="D555"/>
      <c r="E555"/>
      <c r="F555"/>
      <c r="G555"/>
      <c r="H555"/>
      <c r="I555"/>
      <c r="J555"/>
      <c r="K555"/>
      <c r="L555"/>
      <c r="M555"/>
      <c r="N555"/>
      <c r="O555"/>
      <c r="P555"/>
      <c r="Q555"/>
      <c r="R555"/>
      <c r="S555"/>
      <c r="T555"/>
      <c r="U555"/>
      <c r="V555"/>
      <c r="W555"/>
      <c r="X555"/>
      <c r="Y555"/>
      <c r="Z555"/>
      <c r="AA555"/>
      <c r="AB555"/>
      <c r="AC555"/>
      <c r="AD555"/>
      <c r="AE555"/>
      <c r="AF555"/>
      <c r="AG555"/>
      <c r="AH555"/>
      <c r="AI555"/>
      <c r="AJ555"/>
      <c r="AK555"/>
      <c r="AL555"/>
      <c r="AM555"/>
      <c r="AN555"/>
      <c r="AO555"/>
      <c r="AP555"/>
      <c r="AQ555"/>
      <c r="AR555"/>
      <c r="AS555"/>
      <c r="AT555"/>
      <c r="AU555"/>
      <c r="AV555"/>
      <c r="AW555"/>
      <c r="AX555"/>
      <c r="AY555"/>
      <c r="AZ555"/>
      <c r="BA555"/>
    </row>
    <row r="556" spans="3:53" ht="15" customHeight="1">
      <c r="C556"/>
      <c r="D556"/>
      <c r="E556"/>
      <c r="F556"/>
      <c r="G556"/>
      <c r="H556"/>
      <c r="I556"/>
      <c r="J556"/>
      <c r="K556"/>
      <c r="L556"/>
      <c r="M556"/>
      <c r="N556"/>
      <c r="O556"/>
      <c r="P556"/>
      <c r="Q556"/>
      <c r="R556"/>
      <c r="S556"/>
      <c r="T556"/>
      <c r="U556"/>
      <c r="V556"/>
      <c r="W556"/>
      <c r="X556"/>
      <c r="Y556"/>
      <c r="Z556"/>
      <c r="AA556"/>
      <c r="AB556"/>
      <c r="AC556"/>
      <c r="AD556"/>
      <c r="AE556"/>
      <c r="AF556"/>
      <c r="AG556"/>
      <c r="AH556"/>
      <c r="AI556"/>
      <c r="AJ556"/>
      <c r="AK556"/>
      <c r="AL556"/>
      <c r="AM556"/>
      <c r="AN556"/>
      <c r="AO556"/>
      <c r="AP556"/>
      <c r="AQ556"/>
      <c r="AR556"/>
      <c r="AS556"/>
      <c r="AT556"/>
      <c r="AU556"/>
      <c r="AV556"/>
      <c r="AW556"/>
      <c r="AX556"/>
      <c r="AY556"/>
      <c r="AZ556"/>
      <c r="BA556"/>
    </row>
    <row r="557" spans="3:53" ht="15" customHeight="1">
      <c r="C557"/>
      <c r="D557"/>
      <c r="E557"/>
      <c r="F557"/>
      <c r="G557"/>
      <c r="H557"/>
      <c r="I557"/>
      <c r="J557"/>
      <c r="K557"/>
      <c r="L557"/>
      <c r="M557"/>
      <c r="N557"/>
      <c r="O557"/>
      <c r="P557"/>
      <c r="Q557"/>
      <c r="R557"/>
      <c r="S557"/>
      <c r="T557"/>
      <c r="U557"/>
      <c r="V557"/>
      <c r="W557"/>
      <c r="X557"/>
      <c r="Y557"/>
      <c r="Z557"/>
      <c r="AA557"/>
      <c r="AB557"/>
      <c r="AC557"/>
      <c r="AD557"/>
      <c r="AE557"/>
      <c r="AF557"/>
      <c r="AG557"/>
      <c r="AH557"/>
      <c r="AI557"/>
      <c r="AJ557"/>
      <c r="AK557"/>
      <c r="AL557"/>
      <c r="AM557"/>
      <c r="AN557"/>
      <c r="AO557"/>
      <c r="AP557"/>
      <c r="AQ557"/>
      <c r="AR557"/>
      <c r="AS557"/>
      <c r="AT557"/>
      <c r="AU557"/>
      <c r="AV557"/>
      <c r="AW557"/>
      <c r="AX557"/>
      <c r="AY557"/>
      <c r="AZ557"/>
      <c r="BA557"/>
    </row>
    <row r="558" spans="3:53" ht="15" customHeight="1">
      <c r="C558"/>
      <c r="D558"/>
      <c r="E558"/>
      <c r="F558"/>
      <c r="G558"/>
      <c r="H558"/>
      <c r="I558"/>
      <c r="J558"/>
      <c r="K558"/>
      <c r="L558"/>
      <c r="M558"/>
      <c r="N558"/>
      <c r="O558"/>
      <c r="P558"/>
      <c r="Q558"/>
      <c r="R558"/>
      <c r="S558"/>
      <c r="T558"/>
      <c r="U558"/>
      <c r="V558"/>
      <c r="W558"/>
      <c r="X558"/>
      <c r="Y558"/>
      <c r="Z558"/>
      <c r="AA558"/>
      <c r="AB558"/>
      <c r="AC558"/>
      <c r="AD558"/>
      <c r="AE558"/>
      <c r="AF558"/>
      <c r="AG558"/>
      <c r="AH558"/>
      <c r="AI558"/>
      <c r="AJ558"/>
      <c r="AK558"/>
      <c r="AL558"/>
      <c r="AM558"/>
      <c r="AN558"/>
      <c r="AO558"/>
      <c r="AP558"/>
      <c r="AQ558"/>
      <c r="AR558"/>
      <c r="AS558"/>
      <c r="AT558"/>
      <c r="AU558"/>
      <c r="AV558"/>
      <c r="AW558"/>
      <c r="AX558"/>
      <c r="AY558"/>
      <c r="AZ558"/>
      <c r="BA558"/>
    </row>
    <row r="559" spans="3:53" ht="15" customHeight="1">
      <c r="C559"/>
      <c r="D559"/>
      <c r="E559"/>
      <c r="F559"/>
      <c r="G559"/>
      <c r="H559"/>
      <c r="I559"/>
      <c r="J559"/>
      <c r="K559"/>
      <c r="L559"/>
      <c r="M559"/>
      <c r="N559"/>
      <c r="O559"/>
      <c r="P559"/>
      <c r="Q559"/>
      <c r="R559"/>
      <c r="S559"/>
      <c r="T559"/>
      <c r="U559"/>
      <c r="V559"/>
      <c r="W559"/>
      <c r="X559"/>
      <c r="Y559"/>
      <c r="Z559"/>
      <c r="AA559"/>
      <c r="AB559"/>
      <c r="AC559"/>
      <c r="AD559"/>
      <c r="AE559"/>
      <c r="AF559"/>
      <c r="AG559"/>
      <c r="AH559"/>
      <c r="AI559"/>
      <c r="AJ559"/>
      <c r="AK559"/>
      <c r="AL559"/>
      <c r="AM559"/>
      <c r="AN559"/>
      <c r="AO559"/>
      <c r="AP559"/>
      <c r="AQ559"/>
      <c r="AR559"/>
      <c r="AS559"/>
      <c r="AT559"/>
      <c r="AU559"/>
      <c r="AV559"/>
      <c r="AW559"/>
      <c r="AX559"/>
      <c r="AY559"/>
      <c r="AZ559"/>
      <c r="BA559"/>
    </row>
    <row r="560" spans="3:53" ht="15" customHeight="1">
      <c r="C560"/>
      <c r="D560"/>
      <c r="E560"/>
      <c r="F560"/>
      <c r="G560"/>
      <c r="H560"/>
      <c r="I560"/>
      <c r="J560"/>
      <c r="K560"/>
      <c r="L560"/>
      <c r="M560"/>
      <c r="N560"/>
      <c r="O560"/>
      <c r="P560"/>
      <c r="Q560"/>
      <c r="R560"/>
      <c r="S560"/>
      <c r="T560"/>
      <c r="U560"/>
      <c r="V560"/>
      <c r="W560"/>
      <c r="X560"/>
      <c r="Y560"/>
      <c r="Z560"/>
      <c r="AA560"/>
      <c r="AB560"/>
      <c r="AC560"/>
      <c r="AD560"/>
      <c r="AE560"/>
      <c r="AF560"/>
      <c r="AG560"/>
      <c r="AH560"/>
      <c r="AI560"/>
      <c r="AJ560"/>
      <c r="AK560"/>
      <c r="AL560"/>
      <c r="AM560"/>
      <c r="AN560"/>
      <c r="AO560"/>
      <c r="AP560"/>
      <c r="AQ560"/>
      <c r="AR560"/>
      <c r="AS560"/>
      <c r="AT560"/>
      <c r="AU560"/>
      <c r="AV560"/>
      <c r="AW560"/>
      <c r="AX560"/>
      <c r="AY560"/>
      <c r="AZ560"/>
      <c r="BA560"/>
    </row>
    <row r="561" spans="3:53" ht="15" customHeight="1">
      <c r="C561"/>
      <c r="D561"/>
      <c r="E561"/>
      <c r="F561"/>
      <c r="G561"/>
      <c r="H561"/>
      <c r="I561"/>
      <c r="J561"/>
      <c r="K561"/>
      <c r="L561"/>
      <c r="M561"/>
      <c r="N561"/>
      <c r="O561"/>
      <c r="P561"/>
      <c r="Q561"/>
      <c r="R561"/>
      <c r="S561"/>
      <c r="T561"/>
      <c r="U561"/>
      <c r="V561"/>
      <c r="W561"/>
      <c r="X561"/>
      <c r="Y561"/>
      <c r="Z561"/>
      <c r="AA561"/>
      <c r="AB561"/>
      <c r="AC561"/>
      <c r="AD561"/>
      <c r="AE561"/>
      <c r="AF561"/>
      <c r="AG561"/>
      <c r="AH561"/>
      <c r="AI561"/>
      <c r="AJ561"/>
      <c r="AK561"/>
      <c r="AL561"/>
      <c r="AM561"/>
      <c r="AN561"/>
      <c r="AO561"/>
      <c r="AP561"/>
      <c r="AQ561"/>
      <c r="AR561"/>
      <c r="AS561"/>
      <c r="AT561"/>
      <c r="AU561"/>
      <c r="AV561"/>
      <c r="AW561"/>
      <c r="AX561"/>
      <c r="AY561"/>
      <c r="AZ561"/>
      <c r="BA561"/>
    </row>
    <row r="562" spans="3:53" ht="15" customHeight="1">
      <c r="C562"/>
      <c r="D562"/>
      <c r="E562"/>
      <c r="F562"/>
      <c r="G562"/>
      <c r="H562"/>
      <c r="I562"/>
      <c r="J562"/>
      <c r="K562"/>
      <c r="L562"/>
      <c r="M562"/>
      <c r="N562"/>
      <c r="O562"/>
      <c r="P562"/>
      <c r="Q562"/>
      <c r="R562"/>
      <c r="S562"/>
      <c r="T562"/>
      <c r="U562"/>
      <c r="V562"/>
      <c r="W562"/>
      <c r="X562"/>
      <c r="Y562"/>
      <c r="Z562"/>
      <c r="AA562"/>
      <c r="AB562"/>
      <c r="AC562"/>
      <c r="AD562"/>
      <c r="AE562"/>
      <c r="AF562"/>
      <c r="AG562"/>
      <c r="AH562"/>
      <c r="AI562"/>
      <c r="AJ562"/>
      <c r="AK562"/>
      <c r="AL562"/>
      <c r="AM562"/>
      <c r="AN562"/>
      <c r="AO562"/>
      <c r="AP562"/>
      <c r="AQ562"/>
      <c r="AR562"/>
      <c r="AS562"/>
      <c r="AT562"/>
      <c r="AU562"/>
      <c r="AV562"/>
      <c r="AW562"/>
      <c r="AX562"/>
      <c r="AY562"/>
      <c r="AZ562"/>
      <c r="BA562"/>
    </row>
    <row r="563" spans="3:53" ht="15" customHeight="1">
      <c r="C563"/>
      <c r="D563"/>
      <c r="E563"/>
      <c r="F563"/>
      <c r="G563"/>
      <c r="H563"/>
      <c r="I563"/>
      <c r="J563"/>
      <c r="K563"/>
      <c r="L563"/>
      <c r="M563"/>
      <c r="N563"/>
      <c r="O563"/>
      <c r="P563"/>
      <c r="Q563"/>
      <c r="R563"/>
      <c r="S563"/>
      <c r="T563"/>
      <c r="U563"/>
      <c r="V563"/>
      <c r="W563"/>
      <c r="X563"/>
      <c r="Y563"/>
      <c r="Z563"/>
      <c r="AA563"/>
      <c r="AB563"/>
      <c r="AC563"/>
      <c r="AD563"/>
      <c r="AE563"/>
      <c r="AF563"/>
      <c r="AG563"/>
      <c r="AH563"/>
      <c r="AI563"/>
      <c r="AJ563"/>
      <c r="AK563"/>
      <c r="AL563"/>
      <c r="AM563"/>
      <c r="AN563"/>
      <c r="AO563"/>
      <c r="AP563"/>
      <c r="AQ563"/>
      <c r="AR563"/>
      <c r="AS563"/>
      <c r="AT563"/>
      <c r="AU563"/>
      <c r="AV563"/>
      <c r="AW563"/>
      <c r="AX563"/>
      <c r="AY563"/>
      <c r="AZ563"/>
      <c r="BA563"/>
    </row>
    <row r="564" spans="3:53" ht="15" customHeight="1">
      <c r="C564"/>
      <c r="D564"/>
      <c r="E564"/>
      <c r="F564"/>
      <c r="G564"/>
      <c r="H564"/>
      <c r="I564"/>
      <c r="J564"/>
      <c r="K564"/>
      <c r="L564"/>
      <c r="M564"/>
      <c r="N564"/>
      <c r="O564"/>
      <c r="P564"/>
      <c r="Q564"/>
      <c r="R564"/>
      <c r="S564"/>
      <c r="T564"/>
      <c r="U564"/>
      <c r="V564"/>
      <c r="W564"/>
      <c r="X564"/>
      <c r="Y564"/>
      <c r="Z564"/>
      <c r="AA564"/>
      <c r="AB564"/>
      <c r="AC564"/>
      <c r="AD564"/>
      <c r="AE564"/>
      <c r="AF564"/>
      <c r="AG564"/>
      <c r="AH564"/>
      <c r="AI564"/>
      <c r="AJ564"/>
      <c r="AK564"/>
      <c r="AL564"/>
      <c r="AM564"/>
      <c r="AN564"/>
      <c r="AO564"/>
      <c r="AP564"/>
      <c r="AQ564"/>
      <c r="AR564"/>
      <c r="AS564"/>
      <c r="AT564"/>
      <c r="AU564"/>
      <c r="AV564"/>
      <c r="AW564"/>
      <c r="AX564"/>
      <c r="AY564"/>
      <c r="AZ564"/>
      <c r="BA564"/>
    </row>
    <row r="565" spans="3:53" ht="15" customHeight="1">
      <c r="C565"/>
      <c r="D565"/>
      <c r="E565"/>
      <c r="F565"/>
      <c r="G565"/>
      <c r="H565"/>
      <c r="I565"/>
      <c r="J565"/>
      <c r="K565"/>
      <c r="L565"/>
      <c r="M565"/>
      <c r="N565"/>
      <c r="O565"/>
      <c r="P565"/>
      <c r="Q565"/>
      <c r="R565"/>
      <c r="S565"/>
      <c r="T565"/>
      <c r="U565"/>
      <c r="V565"/>
      <c r="W565"/>
      <c r="X565"/>
      <c r="Y565"/>
      <c r="Z565"/>
      <c r="AA565"/>
      <c r="AB565"/>
      <c r="AC565"/>
      <c r="AD565"/>
      <c r="AE565"/>
      <c r="AF565"/>
      <c r="AG565"/>
      <c r="AH565"/>
      <c r="AI565"/>
      <c r="AJ565"/>
      <c r="AK565"/>
      <c r="AL565"/>
      <c r="AM565"/>
      <c r="AN565"/>
      <c r="AO565"/>
      <c r="AP565"/>
      <c r="AQ565"/>
      <c r="AR565"/>
      <c r="AS565"/>
      <c r="AT565"/>
      <c r="AU565"/>
      <c r="AV565"/>
      <c r="AW565"/>
      <c r="AX565"/>
      <c r="AY565"/>
      <c r="AZ565"/>
      <c r="BA565"/>
    </row>
    <row r="566" spans="3:53" ht="15" customHeight="1">
      <c r="C566"/>
      <c r="D566"/>
      <c r="E566"/>
      <c r="F566"/>
      <c r="G566"/>
      <c r="H566"/>
      <c r="I566"/>
      <c r="J566"/>
      <c r="K566"/>
      <c r="L566"/>
      <c r="M566"/>
      <c r="N566"/>
      <c r="O566"/>
      <c r="P566"/>
      <c r="Q566"/>
      <c r="R566"/>
      <c r="S566"/>
      <c r="T566"/>
      <c r="U566"/>
      <c r="V566"/>
      <c r="W566"/>
      <c r="X566"/>
      <c r="Y566"/>
      <c r="Z566"/>
      <c r="AA566"/>
      <c r="AB566"/>
      <c r="AC566"/>
      <c r="AD566"/>
      <c r="AE566"/>
      <c r="AF566"/>
      <c r="AG566"/>
      <c r="AH566"/>
      <c r="AI566"/>
      <c r="AJ566"/>
      <c r="AK566"/>
      <c r="AL566"/>
      <c r="AM566"/>
      <c r="AN566"/>
      <c r="AO566"/>
      <c r="AP566"/>
      <c r="AQ566"/>
      <c r="AR566"/>
      <c r="AS566"/>
      <c r="AT566"/>
      <c r="AU566"/>
      <c r="AV566"/>
      <c r="AW566"/>
      <c r="AX566"/>
      <c r="AY566"/>
      <c r="AZ566"/>
      <c r="BA566"/>
    </row>
    <row r="567" spans="3:53" ht="15" customHeight="1">
      <c r="C567"/>
      <c r="D567"/>
      <c r="E567"/>
      <c r="F567"/>
      <c r="G567"/>
      <c r="H567"/>
      <c r="I567"/>
      <c r="J567"/>
      <c r="K567"/>
      <c r="L567"/>
      <c r="M567"/>
      <c r="N567"/>
      <c r="O567"/>
      <c r="P567"/>
      <c r="Q567"/>
      <c r="R567"/>
      <c r="S567"/>
      <c r="T567"/>
      <c r="U567"/>
      <c r="V567"/>
      <c r="W567"/>
      <c r="X567"/>
      <c r="Y567"/>
      <c r="Z567"/>
      <c r="AA567"/>
      <c r="AB567"/>
      <c r="AC567"/>
      <c r="AD567"/>
      <c r="AE567"/>
      <c r="AF567"/>
      <c r="AG567"/>
      <c r="AH567"/>
      <c r="AI567"/>
      <c r="AJ567"/>
      <c r="AK567"/>
      <c r="AL567"/>
      <c r="AM567"/>
      <c r="AN567"/>
      <c r="AO567"/>
      <c r="AP567"/>
      <c r="AQ567"/>
      <c r="AR567"/>
      <c r="AS567"/>
      <c r="AT567"/>
      <c r="AU567"/>
      <c r="AV567"/>
      <c r="AW567"/>
      <c r="AX567"/>
      <c r="AY567"/>
      <c r="AZ567"/>
      <c r="BA567"/>
    </row>
    <row r="568" spans="3:53" ht="15" customHeight="1">
      <c r="C568"/>
      <c r="D568"/>
      <c r="E568"/>
      <c r="F568"/>
      <c r="G568"/>
      <c r="H568"/>
      <c r="I568"/>
      <c r="J568"/>
      <c r="K568"/>
      <c r="L568"/>
      <c r="M568"/>
      <c r="N568"/>
      <c r="O568"/>
      <c r="P568"/>
      <c r="Q568"/>
      <c r="R568"/>
      <c r="S568"/>
      <c r="T568"/>
      <c r="U568"/>
      <c r="V568"/>
      <c r="W568"/>
      <c r="X568"/>
      <c r="Y568"/>
      <c r="Z568"/>
      <c r="AA568"/>
      <c r="AB568"/>
      <c r="AC568"/>
      <c r="AD568"/>
      <c r="AE568"/>
      <c r="AF568"/>
      <c r="AG568"/>
      <c r="AH568"/>
      <c r="AI568"/>
      <c r="AJ568"/>
      <c r="AK568"/>
      <c r="AL568"/>
      <c r="AM568"/>
      <c r="AN568"/>
      <c r="AO568"/>
      <c r="AP568"/>
      <c r="AQ568"/>
      <c r="AR568"/>
      <c r="AS568"/>
      <c r="AT568"/>
      <c r="AU568"/>
      <c r="AV568"/>
      <c r="AW568"/>
      <c r="AX568"/>
      <c r="AY568"/>
      <c r="AZ568"/>
      <c r="BA568"/>
    </row>
    <row r="569" spans="3:53" ht="15" customHeight="1">
      <c r="C569"/>
      <c r="D569"/>
      <c r="E569"/>
      <c r="F569"/>
      <c r="G569"/>
      <c r="H569"/>
      <c r="I569"/>
      <c r="J569"/>
      <c r="K569"/>
      <c r="L569"/>
      <c r="M569"/>
      <c r="N569"/>
      <c r="O569"/>
      <c r="P569"/>
      <c r="Q569"/>
      <c r="R569"/>
      <c r="S569"/>
      <c r="T569"/>
      <c r="U569"/>
      <c r="V569"/>
      <c r="W569"/>
      <c r="X569"/>
      <c r="Y569"/>
      <c r="Z569"/>
      <c r="AA569"/>
      <c r="AB569"/>
      <c r="AC569"/>
      <c r="AD569"/>
      <c r="AE569"/>
      <c r="AF569"/>
      <c r="AG569"/>
      <c r="AH569"/>
      <c r="AI569"/>
      <c r="AJ569"/>
      <c r="AK569"/>
      <c r="AL569"/>
      <c r="AM569"/>
      <c r="AN569"/>
      <c r="AO569"/>
      <c r="AP569"/>
      <c r="AQ569"/>
      <c r="AR569"/>
      <c r="AS569"/>
      <c r="AT569"/>
      <c r="AU569"/>
      <c r="AV569"/>
      <c r="AW569"/>
      <c r="AX569"/>
      <c r="AY569"/>
      <c r="AZ569"/>
      <c r="BA569"/>
    </row>
    <row r="570" spans="3:53" ht="15" customHeight="1">
      <c r="C570"/>
      <c r="D570"/>
      <c r="E570"/>
      <c r="F570"/>
      <c r="G570"/>
      <c r="H570"/>
      <c r="I570"/>
      <c r="J570"/>
      <c r="K570"/>
      <c r="L570"/>
      <c r="M570"/>
      <c r="N570"/>
      <c r="O570"/>
      <c r="P570"/>
      <c r="Q570"/>
      <c r="R570"/>
      <c r="S570"/>
      <c r="T570"/>
      <c r="U570"/>
      <c r="V570"/>
      <c r="W570"/>
      <c r="X570"/>
      <c r="Y570"/>
      <c r="Z570"/>
      <c r="AA570"/>
      <c r="AB570"/>
      <c r="AC570"/>
      <c r="AD570"/>
      <c r="AE570"/>
      <c r="AF570"/>
      <c r="AG570"/>
      <c r="AH570"/>
      <c r="AI570"/>
      <c r="AJ570"/>
      <c r="AK570"/>
      <c r="AL570"/>
      <c r="AM570"/>
      <c r="AN570"/>
      <c r="AO570"/>
      <c r="AP570"/>
      <c r="AQ570"/>
      <c r="AR570"/>
      <c r="AS570"/>
      <c r="AT570"/>
      <c r="AU570"/>
      <c r="AV570"/>
      <c r="AW570"/>
      <c r="AX570"/>
      <c r="AY570"/>
      <c r="AZ570"/>
      <c r="BA570"/>
    </row>
    <row r="571" spans="3:53" ht="15" customHeight="1">
      <c r="C571"/>
      <c r="D571"/>
      <c r="E571"/>
      <c r="F571"/>
      <c r="G571"/>
      <c r="H571"/>
      <c r="I571"/>
      <c r="J571"/>
      <c r="K571"/>
      <c r="L571"/>
      <c r="M571"/>
      <c r="N571"/>
      <c r="O571"/>
      <c r="P571"/>
      <c r="Q571"/>
      <c r="R571"/>
      <c r="S571"/>
      <c r="T571"/>
      <c r="U571"/>
      <c r="V571"/>
      <c r="W571"/>
      <c r="X571"/>
      <c r="Y571"/>
      <c r="Z571"/>
      <c r="AA571"/>
      <c r="AB571"/>
      <c r="AC571"/>
      <c r="AD571"/>
      <c r="AE571"/>
      <c r="AF571"/>
      <c r="AG571"/>
      <c r="AH571"/>
      <c r="AI571"/>
      <c r="AJ571"/>
      <c r="AK571"/>
      <c r="AL571"/>
      <c r="AM571"/>
      <c r="AN571"/>
      <c r="AO571"/>
      <c r="AP571"/>
      <c r="AQ571"/>
      <c r="AR571"/>
      <c r="AS571"/>
      <c r="AT571"/>
      <c r="AU571"/>
      <c r="AV571"/>
      <c r="AW571"/>
      <c r="AX571"/>
      <c r="AY571"/>
      <c r="AZ571"/>
      <c r="BA571"/>
    </row>
    <row r="572" spans="3:53" ht="15" customHeight="1">
      <c r="C572"/>
      <c r="D572"/>
      <c r="E572"/>
      <c r="F572"/>
      <c r="G572"/>
      <c r="H572"/>
      <c r="I572"/>
      <c r="J572"/>
      <c r="K572"/>
      <c r="L572"/>
      <c r="M572"/>
      <c r="N572"/>
      <c r="O572"/>
      <c r="P572"/>
      <c r="Q572"/>
      <c r="R572"/>
      <c r="S572"/>
      <c r="T572"/>
      <c r="U572"/>
      <c r="V572"/>
      <c r="W572"/>
      <c r="X572"/>
      <c r="Y572"/>
      <c r="Z572"/>
      <c r="AA572"/>
      <c r="AB572"/>
      <c r="AC572"/>
      <c r="AD572"/>
      <c r="AE572"/>
      <c r="AF572"/>
      <c r="AG572"/>
      <c r="AH572"/>
      <c r="AI572"/>
      <c r="AJ572"/>
      <c r="AK572"/>
      <c r="AL572"/>
      <c r="AM572"/>
      <c r="AN572"/>
      <c r="AO572"/>
      <c r="AP572"/>
      <c r="AQ572"/>
      <c r="AR572"/>
      <c r="AS572"/>
      <c r="AT572"/>
      <c r="AU572"/>
      <c r="AV572"/>
      <c r="AW572"/>
      <c r="AX572"/>
      <c r="AY572"/>
      <c r="AZ572"/>
      <c r="BA572"/>
    </row>
    <row r="573" spans="3:53" ht="15" customHeight="1">
      <c r="C573"/>
      <c r="D573"/>
      <c r="E573"/>
      <c r="F573"/>
      <c r="G573"/>
      <c r="H573"/>
      <c r="I573"/>
      <c r="J573"/>
      <c r="K573"/>
      <c r="L573"/>
      <c r="M573"/>
      <c r="N573"/>
      <c r="O573"/>
      <c r="P573"/>
      <c r="Q573"/>
      <c r="R573"/>
      <c r="S573"/>
      <c r="T573"/>
      <c r="U573"/>
      <c r="V573"/>
      <c r="W573"/>
      <c r="X573"/>
      <c r="Y573"/>
      <c r="Z573"/>
      <c r="AA573"/>
      <c r="AB573"/>
      <c r="AC573"/>
      <c r="AD573"/>
      <c r="AE573"/>
      <c r="AF573"/>
      <c r="AG573"/>
      <c r="AH573"/>
      <c r="AI573"/>
      <c r="AJ573"/>
      <c r="AK573"/>
      <c r="AL573"/>
      <c r="AM573"/>
      <c r="AN573"/>
      <c r="AO573"/>
      <c r="AP573"/>
      <c r="AQ573"/>
      <c r="AR573"/>
      <c r="AS573"/>
      <c r="AT573"/>
      <c r="AU573"/>
      <c r="AV573"/>
      <c r="AW573"/>
      <c r="AX573"/>
      <c r="AY573"/>
      <c r="AZ573"/>
      <c r="BA573"/>
    </row>
    <row r="574" spans="3:53" ht="15" customHeight="1">
      <c r="C574"/>
      <c r="D574"/>
      <c r="E574"/>
      <c r="F574"/>
      <c r="G574"/>
      <c r="H574"/>
      <c r="I574"/>
      <c r="J574"/>
      <c r="K574"/>
      <c r="L574"/>
      <c r="M574"/>
      <c r="N574"/>
      <c r="O574"/>
      <c r="P574"/>
      <c r="Q574"/>
      <c r="R574"/>
      <c r="S574"/>
      <c r="T574"/>
      <c r="U574"/>
      <c r="V574"/>
      <c r="W574"/>
      <c r="X574"/>
      <c r="Y574"/>
      <c r="Z574"/>
      <c r="AA574"/>
      <c r="AB574"/>
      <c r="AC574"/>
      <c r="AD574"/>
      <c r="AE574"/>
      <c r="AF574"/>
      <c r="AG574"/>
      <c r="AH574"/>
      <c r="AI574"/>
      <c r="AJ574"/>
      <c r="AK574"/>
      <c r="AL574"/>
      <c r="AM574"/>
      <c r="AN574"/>
      <c r="AO574"/>
      <c r="AP574"/>
      <c r="AQ574"/>
      <c r="AR574"/>
      <c r="AS574"/>
      <c r="AT574"/>
      <c r="AU574"/>
      <c r="AV574"/>
      <c r="AW574"/>
      <c r="AX574"/>
      <c r="AY574"/>
      <c r="AZ574"/>
      <c r="BA574"/>
    </row>
    <row r="575" spans="3:53" ht="15" customHeight="1">
      <c r="C575"/>
      <c r="D575"/>
      <c r="E575"/>
      <c r="F575"/>
      <c r="G575"/>
      <c r="H575"/>
      <c r="I575"/>
      <c r="J575"/>
      <c r="K575"/>
      <c r="L575"/>
      <c r="M575"/>
      <c r="N575"/>
      <c r="O575"/>
      <c r="P575"/>
      <c r="Q575"/>
      <c r="R575"/>
      <c r="S575"/>
      <c r="T575"/>
      <c r="U575"/>
      <c r="V575"/>
      <c r="W575"/>
      <c r="X575"/>
      <c r="Y575"/>
      <c r="Z575"/>
      <c r="AA575"/>
      <c r="AB575"/>
      <c r="AC575"/>
      <c r="AD575"/>
      <c r="AE575"/>
      <c r="AF575"/>
      <c r="AG575"/>
      <c r="AH575"/>
      <c r="AI575"/>
      <c r="AJ575"/>
      <c r="AK575"/>
      <c r="AL575"/>
      <c r="AM575"/>
      <c r="AN575"/>
      <c r="AO575"/>
      <c r="AP575"/>
      <c r="AQ575"/>
      <c r="AR575"/>
      <c r="AS575"/>
      <c r="AT575"/>
      <c r="AU575"/>
      <c r="AV575"/>
      <c r="AW575"/>
      <c r="AX575"/>
      <c r="AY575"/>
      <c r="AZ575"/>
      <c r="BA575"/>
    </row>
    <row r="576" spans="3:53" ht="15" customHeight="1">
      <c r="C576"/>
      <c r="D576"/>
      <c r="E576"/>
      <c r="F576"/>
      <c r="G576"/>
      <c r="H576"/>
      <c r="I576"/>
      <c r="J576"/>
      <c r="K576"/>
      <c r="L576"/>
      <c r="M576"/>
      <c r="N576"/>
      <c r="O576"/>
      <c r="P576"/>
      <c r="Q576"/>
      <c r="R576"/>
      <c r="S576"/>
      <c r="T576"/>
      <c r="U576"/>
      <c r="V576"/>
      <c r="W576"/>
      <c r="X576"/>
      <c r="Y576"/>
      <c r="Z576"/>
      <c r="AA576"/>
      <c r="AB576"/>
      <c r="AC576"/>
      <c r="AD576"/>
      <c r="AE576"/>
      <c r="AF576"/>
      <c r="AG576"/>
      <c r="AH576"/>
      <c r="AI576"/>
      <c r="AJ576"/>
      <c r="AK576"/>
      <c r="AL576"/>
      <c r="AM576"/>
      <c r="AN576"/>
      <c r="AO576"/>
      <c r="AP576"/>
      <c r="AQ576"/>
      <c r="AR576"/>
      <c r="AS576"/>
      <c r="AT576"/>
      <c r="AU576"/>
      <c r="AV576"/>
      <c r="AW576"/>
      <c r="AX576"/>
      <c r="AY576"/>
      <c r="AZ576"/>
      <c r="BA576"/>
    </row>
    <row r="577" spans="3:53" ht="15" customHeight="1">
      <c r="C577"/>
      <c r="D577"/>
      <c r="E577"/>
      <c r="F577"/>
      <c r="G577"/>
      <c r="H577"/>
      <c r="I577"/>
      <c r="J577"/>
      <c r="K577"/>
      <c r="L577"/>
      <c r="M577"/>
      <c r="N577"/>
      <c r="O577"/>
      <c r="P577"/>
      <c r="Q577"/>
      <c r="R577"/>
      <c r="S577"/>
      <c r="T577"/>
      <c r="U577"/>
      <c r="V577"/>
      <c r="W577"/>
      <c r="X577"/>
      <c r="Y577"/>
      <c r="Z577"/>
      <c r="AA577"/>
      <c r="AB577"/>
      <c r="AC577"/>
      <c r="AD577"/>
      <c r="AE577"/>
      <c r="AF577"/>
      <c r="AG577"/>
      <c r="AH577"/>
      <c r="AI577"/>
      <c r="AJ577"/>
      <c r="AK577"/>
      <c r="AL577"/>
      <c r="AM577"/>
      <c r="AN577"/>
      <c r="AO577"/>
      <c r="AP577"/>
      <c r="AQ577"/>
      <c r="AR577"/>
      <c r="AS577"/>
      <c r="AT577"/>
      <c r="AU577"/>
      <c r="AV577"/>
      <c r="AW577"/>
      <c r="AX577"/>
      <c r="AY577"/>
      <c r="AZ577"/>
      <c r="BA577"/>
    </row>
    <row r="578" spans="3:53" ht="15" customHeight="1">
      <c r="C578"/>
      <c r="D578"/>
      <c r="E578"/>
      <c r="F578"/>
      <c r="G578"/>
      <c r="H578"/>
      <c r="I578"/>
      <c r="J578"/>
      <c r="K578"/>
      <c r="L578"/>
      <c r="M578"/>
      <c r="N578"/>
      <c r="O578"/>
      <c r="P578"/>
      <c r="Q578"/>
      <c r="R578"/>
      <c r="S578"/>
      <c r="T578"/>
      <c r="U578"/>
      <c r="V578"/>
      <c r="W578"/>
      <c r="X578"/>
      <c r="Y578"/>
      <c r="Z578"/>
      <c r="AA578"/>
      <c r="AB578"/>
      <c r="AC578"/>
      <c r="AD578"/>
      <c r="AE578"/>
      <c r="AF578"/>
      <c r="AG578"/>
      <c r="AH578"/>
      <c r="AI578"/>
      <c r="AJ578"/>
      <c r="AK578"/>
      <c r="AL578"/>
      <c r="AM578"/>
      <c r="AN578"/>
      <c r="AO578"/>
      <c r="AP578"/>
      <c r="AQ578"/>
      <c r="AR578"/>
      <c r="AS578"/>
      <c r="AT578"/>
      <c r="AU578"/>
      <c r="AV578"/>
      <c r="AW578"/>
      <c r="AX578"/>
      <c r="AY578"/>
      <c r="AZ578"/>
      <c r="BA578"/>
    </row>
    <row r="579" spans="3:53" ht="15" customHeight="1">
      <c r="C579"/>
      <c r="D579"/>
      <c r="E579"/>
      <c r="F579"/>
      <c r="G579"/>
      <c r="H579"/>
      <c r="I579"/>
      <c r="J579"/>
      <c r="K579"/>
      <c r="L579"/>
      <c r="M579"/>
      <c r="N579"/>
      <c r="O579"/>
      <c r="P579"/>
      <c r="Q579"/>
      <c r="R579"/>
      <c r="S579"/>
      <c r="T579"/>
      <c r="U579"/>
      <c r="V579"/>
      <c r="W579"/>
      <c r="X579"/>
      <c r="Y579"/>
      <c r="Z579"/>
      <c r="AA579"/>
      <c r="AB579"/>
      <c r="AC579"/>
      <c r="AD579"/>
      <c r="AE579"/>
      <c r="AF579"/>
      <c r="AG579"/>
      <c r="AH579"/>
      <c r="AI579"/>
      <c r="AJ579"/>
      <c r="AK579"/>
      <c r="AL579"/>
      <c r="AM579"/>
      <c r="AN579"/>
      <c r="AO579"/>
      <c r="AP579"/>
      <c r="AQ579"/>
      <c r="AR579"/>
      <c r="AS579"/>
      <c r="AT579"/>
      <c r="AU579"/>
      <c r="AV579"/>
      <c r="AW579"/>
      <c r="AX579"/>
      <c r="AY579"/>
      <c r="AZ579"/>
      <c r="BA579"/>
    </row>
    <row r="580" spans="3:53" ht="15" customHeight="1">
      <c r="C580"/>
      <c r="D580"/>
      <c r="E580"/>
      <c r="F580"/>
      <c r="G580"/>
      <c r="H580"/>
      <c r="I580"/>
      <c r="J580"/>
      <c r="K580"/>
      <c r="L580"/>
      <c r="M580"/>
      <c r="N580"/>
      <c r="O580"/>
      <c r="P580"/>
      <c r="Q580"/>
      <c r="R580"/>
      <c r="S580"/>
      <c r="T580"/>
      <c r="U580"/>
      <c r="V580"/>
      <c r="W580"/>
      <c r="X580"/>
      <c r="Y580"/>
      <c r="Z580"/>
      <c r="AA580"/>
      <c r="AB580"/>
      <c r="AC580"/>
      <c r="AD580"/>
      <c r="AE580"/>
      <c r="AF580"/>
      <c r="AG580"/>
      <c r="AH580"/>
      <c r="AI580"/>
      <c r="AJ580"/>
      <c r="AK580"/>
      <c r="AL580"/>
      <c r="AM580"/>
      <c r="AN580"/>
      <c r="AO580"/>
      <c r="AP580"/>
      <c r="AQ580"/>
      <c r="AR580"/>
      <c r="AS580"/>
      <c r="AT580"/>
      <c r="AU580"/>
      <c r="AV580"/>
      <c r="AW580"/>
      <c r="AX580"/>
      <c r="AY580"/>
      <c r="AZ580"/>
      <c r="BA580"/>
    </row>
    <row r="581" spans="3:53" ht="15" customHeight="1">
      <c r="C581"/>
      <c r="D581"/>
      <c r="E581"/>
      <c r="F581"/>
      <c r="G581"/>
      <c r="H581"/>
      <c r="I581"/>
      <c r="J581"/>
      <c r="K581"/>
      <c r="L581"/>
      <c r="M581"/>
      <c r="N581"/>
      <c r="O581"/>
      <c r="P581"/>
      <c r="Q581"/>
      <c r="R581"/>
      <c r="S581"/>
      <c r="T581"/>
      <c r="U581"/>
      <c r="V581"/>
      <c r="W581"/>
      <c r="X581"/>
      <c r="Y581"/>
      <c r="Z581"/>
      <c r="AA581"/>
      <c r="AB581"/>
      <c r="AC581"/>
      <c r="AD581"/>
      <c r="AE581"/>
      <c r="AF581"/>
      <c r="AG581"/>
      <c r="AH581"/>
      <c r="AI581"/>
      <c r="AJ581"/>
      <c r="AK581"/>
      <c r="AL581"/>
      <c r="AM581"/>
      <c r="AN581"/>
      <c r="AO581"/>
      <c r="AP581"/>
      <c r="AQ581"/>
      <c r="AR581"/>
      <c r="AS581"/>
      <c r="AT581"/>
      <c r="AU581"/>
      <c r="AV581"/>
      <c r="AW581"/>
      <c r="AX581"/>
      <c r="AY581"/>
      <c r="AZ581"/>
      <c r="BA581"/>
    </row>
    <row r="582" spans="3:53" ht="15" customHeight="1">
      <c r="C582"/>
      <c r="D582"/>
      <c r="E582"/>
      <c r="F582"/>
      <c r="G582"/>
      <c r="H582"/>
      <c r="I582"/>
      <c r="J582"/>
      <c r="K582"/>
      <c r="L582"/>
      <c r="M582"/>
      <c r="N582"/>
      <c r="O582"/>
      <c r="P582"/>
      <c r="Q582"/>
      <c r="R582"/>
      <c r="S582"/>
      <c r="T582"/>
      <c r="U582"/>
      <c r="V582"/>
      <c r="W582"/>
      <c r="X582"/>
      <c r="Y582"/>
      <c r="Z582"/>
      <c r="AA582"/>
      <c r="AB582"/>
      <c r="AC582"/>
      <c r="AD582"/>
      <c r="AE582"/>
      <c r="AF582"/>
      <c r="AG582"/>
      <c r="AH582"/>
      <c r="AI582"/>
      <c r="AJ582"/>
      <c r="AK582"/>
      <c r="AL582"/>
      <c r="AM582"/>
      <c r="AN582"/>
      <c r="AO582"/>
      <c r="AP582"/>
      <c r="AQ582"/>
      <c r="AR582"/>
      <c r="AS582"/>
      <c r="AT582"/>
      <c r="AU582"/>
      <c r="AV582"/>
      <c r="AW582"/>
      <c r="AX582"/>
      <c r="AY582"/>
      <c r="AZ582"/>
      <c r="BA582"/>
    </row>
    <row r="583" spans="3:53" ht="15" customHeight="1">
      <c r="C583"/>
      <c r="D583"/>
      <c r="E583"/>
      <c r="F583"/>
      <c r="G583"/>
      <c r="H583"/>
      <c r="I583"/>
      <c r="J583"/>
      <c r="K583"/>
      <c r="L583"/>
      <c r="M583"/>
      <c r="N583"/>
      <c r="O583"/>
      <c r="P583"/>
      <c r="Q583"/>
      <c r="R583"/>
      <c r="S583"/>
      <c r="T583"/>
      <c r="U583"/>
      <c r="V583"/>
      <c r="W583"/>
      <c r="X583"/>
      <c r="Y583"/>
      <c r="Z583"/>
      <c r="AA583"/>
      <c r="AB583"/>
      <c r="AC583"/>
      <c r="AD583"/>
      <c r="AE583"/>
      <c r="AF583"/>
      <c r="AG583"/>
      <c r="AH583"/>
      <c r="AI583"/>
      <c r="AJ583"/>
      <c r="AK583"/>
      <c r="AL583"/>
      <c r="AM583"/>
      <c r="AN583"/>
      <c r="AO583"/>
      <c r="AP583"/>
      <c r="AQ583"/>
      <c r="AR583"/>
      <c r="AS583"/>
      <c r="AT583"/>
      <c r="AU583"/>
      <c r="AV583"/>
      <c r="AW583"/>
      <c r="AX583"/>
      <c r="AY583"/>
      <c r="AZ583"/>
      <c r="BA583"/>
    </row>
    <row r="584" spans="3:53" ht="15" customHeight="1">
      <c r="C584"/>
      <c r="D584"/>
      <c r="E584"/>
      <c r="F584"/>
      <c r="G584"/>
      <c r="H584"/>
      <c r="I584"/>
      <c r="J584"/>
      <c r="K584"/>
      <c r="L584"/>
      <c r="M584"/>
      <c r="N584"/>
      <c r="O584"/>
      <c r="P584"/>
      <c r="Q584"/>
      <c r="R584"/>
      <c r="S584"/>
      <c r="T584"/>
      <c r="U584"/>
      <c r="V584"/>
      <c r="W584"/>
      <c r="X584"/>
      <c r="Y584"/>
      <c r="Z584"/>
      <c r="AA584"/>
      <c r="AB584"/>
      <c r="AC584"/>
      <c r="AD584"/>
      <c r="AE584"/>
      <c r="AF584"/>
      <c r="AG584"/>
      <c r="AH584"/>
      <c r="AI584"/>
      <c r="AJ584"/>
      <c r="AK584"/>
      <c r="AL584"/>
      <c r="AM584"/>
      <c r="AN584"/>
      <c r="AO584"/>
      <c r="AP584"/>
      <c r="AQ584"/>
      <c r="AR584"/>
      <c r="AS584"/>
      <c r="AT584"/>
      <c r="AU584"/>
      <c r="AV584"/>
      <c r="AW584"/>
      <c r="AX584"/>
      <c r="AY584"/>
      <c r="AZ584"/>
      <c r="BA584"/>
    </row>
    <row r="585" spans="3:53" ht="15" customHeight="1">
      <c r="C585"/>
      <c r="D585"/>
      <c r="E585"/>
      <c r="F585"/>
      <c r="G585"/>
      <c r="H585"/>
      <c r="I585"/>
      <c r="J585"/>
      <c r="K585"/>
      <c r="L585"/>
      <c r="M585"/>
      <c r="N585"/>
      <c r="O585"/>
      <c r="P585"/>
      <c r="Q585"/>
      <c r="R585"/>
      <c r="S585"/>
      <c r="T585"/>
      <c r="U585"/>
      <c r="V585"/>
      <c r="W585"/>
      <c r="X585"/>
      <c r="Y585"/>
      <c r="Z585"/>
      <c r="AA585"/>
      <c r="AB585"/>
      <c r="AC585"/>
      <c r="AD585"/>
      <c r="AE585"/>
      <c r="AF585"/>
      <c r="AG585"/>
      <c r="AH585"/>
      <c r="AI585"/>
      <c r="AJ585"/>
      <c r="AK585"/>
      <c r="AL585"/>
      <c r="AM585"/>
      <c r="AN585"/>
      <c r="AO585"/>
      <c r="AP585"/>
      <c r="AQ585"/>
      <c r="AR585"/>
      <c r="AS585"/>
      <c r="AT585"/>
      <c r="AU585"/>
      <c r="AV585"/>
      <c r="AW585"/>
      <c r="AX585"/>
      <c r="AY585"/>
      <c r="AZ585"/>
      <c r="BA585"/>
    </row>
    <row r="586" spans="3:53" ht="15" customHeight="1">
      <c r="C586"/>
      <c r="D586"/>
      <c r="E586"/>
      <c r="F586"/>
      <c r="G586"/>
      <c r="H586"/>
      <c r="I586"/>
      <c r="J586"/>
      <c r="K586"/>
      <c r="L586"/>
      <c r="M586"/>
      <c r="N586"/>
      <c r="O586"/>
      <c r="P586"/>
      <c r="Q586"/>
      <c r="R586"/>
      <c r="S586"/>
      <c r="T586"/>
      <c r="U586"/>
      <c r="V586"/>
      <c r="W586"/>
      <c r="X586"/>
      <c r="Y586"/>
      <c r="Z586"/>
      <c r="AA586"/>
      <c r="AB586"/>
      <c r="AC586"/>
      <c r="AD586"/>
      <c r="AE586"/>
      <c r="AF586"/>
      <c r="AG586"/>
      <c r="AH586"/>
      <c r="AI586"/>
      <c r="AJ586"/>
      <c r="AK586"/>
      <c r="AL586"/>
      <c r="AM586"/>
      <c r="AN586"/>
      <c r="AO586"/>
      <c r="AP586"/>
      <c r="AQ586"/>
      <c r="AR586"/>
      <c r="AS586"/>
      <c r="AT586"/>
      <c r="AU586"/>
      <c r="AV586"/>
      <c r="AW586"/>
      <c r="AX586"/>
      <c r="AY586"/>
      <c r="AZ586"/>
      <c r="BA586"/>
    </row>
    <row r="587" spans="3:53" ht="15" customHeight="1">
      <c r="C587"/>
      <c r="D587"/>
      <c r="E587"/>
      <c r="F587"/>
      <c r="G587"/>
      <c r="H587"/>
      <c r="I587"/>
      <c r="J587"/>
      <c r="K587"/>
      <c r="L587"/>
      <c r="M587"/>
      <c r="N587"/>
      <c r="O587"/>
      <c r="P587"/>
      <c r="Q587"/>
      <c r="R587"/>
      <c r="S587"/>
      <c r="T587"/>
      <c r="U587"/>
      <c r="V587"/>
      <c r="W587"/>
      <c r="X587"/>
      <c r="Y587"/>
      <c r="Z587"/>
      <c r="AA587"/>
      <c r="AB587"/>
      <c r="AC587"/>
      <c r="AD587"/>
      <c r="AE587"/>
      <c r="AF587"/>
      <c r="AG587"/>
      <c r="AH587"/>
      <c r="AI587"/>
      <c r="AJ587"/>
      <c r="AK587"/>
      <c r="AL587"/>
      <c r="AM587"/>
      <c r="AN587"/>
      <c r="AO587"/>
      <c r="AP587"/>
      <c r="AQ587"/>
      <c r="AR587"/>
      <c r="AS587"/>
      <c r="AT587"/>
      <c r="AU587"/>
      <c r="AV587"/>
      <c r="AW587"/>
      <c r="AX587"/>
      <c r="AY587"/>
      <c r="AZ587"/>
      <c r="BA587"/>
    </row>
    <row r="588" spans="3:53" ht="15" customHeight="1">
      <c r="C588"/>
      <c r="D588"/>
      <c r="E588"/>
      <c r="F588"/>
      <c r="G588"/>
      <c r="H588"/>
      <c r="I588"/>
      <c r="J588"/>
      <c r="K588"/>
      <c r="L588"/>
      <c r="M588"/>
      <c r="N588"/>
      <c r="O588"/>
      <c r="P588"/>
      <c r="Q588"/>
      <c r="R588"/>
      <c r="S588"/>
      <c r="T588"/>
      <c r="U588"/>
      <c r="V588"/>
      <c r="W588"/>
      <c r="X588"/>
      <c r="Y588"/>
      <c r="Z588"/>
      <c r="AA588"/>
      <c r="AB588"/>
      <c r="AC588"/>
      <c r="AD588"/>
      <c r="AE588"/>
      <c r="AF588"/>
      <c r="AG588"/>
      <c r="AH588"/>
      <c r="AI588"/>
      <c r="AJ588"/>
      <c r="AK588"/>
      <c r="AL588"/>
      <c r="AM588"/>
      <c r="AN588"/>
      <c r="AO588"/>
      <c r="AP588"/>
      <c r="AQ588"/>
      <c r="AR588"/>
      <c r="AS588"/>
      <c r="AT588"/>
      <c r="AU588"/>
      <c r="AV588"/>
      <c r="AW588"/>
      <c r="AX588"/>
      <c r="AY588"/>
      <c r="AZ588"/>
      <c r="BA588"/>
    </row>
    <row r="589" spans="3:53" ht="15" customHeight="1">
      <c r="C589"/>
      <c r="D589"/>
      <c r="E589"/>
      <c r="F589"/>
      <c r="G589"/>
      <c r="H589"/>
      <c r="I589"/>
      <c r="J589"/>
      <c r="K589"/>
      <c r="L589"/>
      <c r="M589"/>
      <c r="N589"/>
      <c r="O589"/>
      <c r="P589"/>
      <c r="Q589"/>
      <c r="R589"/>
      <c r="S589"/>
      <c r="T589"/>
      <c r="U589"/>
      <c r="V589"/>
      <c r="W589"/>
      <c r="X589"/>
      <c r="Y589"/>
      <c r="Z589"/>
      <c r="AA589"/>
      <c r="AB589"/>
      <c r="AC589"/>
      <c r="AD589"/>
      <c r="AE589"/>
      <c r="AF589"/>
      <c r="AG589"/>
      <c r="AH589"/>
      <c r="AI589"/>
      <c r="AJ589"/>
      <c r="AK589"/>
      <c r="AL589"/>
      <c r="AM589"/>
      <c r="AN589"/>
      <c r="AO589"/>
      <c r="AP589"/>
      <c r="AQ589"/>
      <c r="AR589"/>
      <c r="AS589"/>
      <c r="AT589"/>
      <c r="AU589"/>
      <c r="AV589"/>
      <c r="AW589"/>
      <c r="AX589"/>
      <c r="AY589"/>
      <c r="AZ589"/>
      <c r="BA589"/>
    </row>
    <row r="590" spans="3:53" ht="15" customHeight="1">
      <c r="C590"/>
      <c r="D590"/>
      <c r="E590"/>
      <c r="F590"/>
      <c r="G590"/>
      <c r="H590"/>
      <c r="I590"/>
      <c r="J590"/>
      <c r="K590"/>
      <c r="L590"/>
      <c r="M590"/>
      <c r="N590"/>
      <c r="O590"/>
      <c r="P590"/>
      <c r="Q590"/>
      <c r="R590"/>
      <c r="S590"/>
      <c r="T590"/>
      <c r="U590"/>
      <c r="V590"/>
      <c r="W590"/>
      <c r="X590"/>
      <c r="Y590"/>
      <c r="Z590"/>
      <c r="AA590"/>
      <c r="AB590"/>
      <c r="AC590"/>
      <c r="AD590"/>
      <c r="AE590"/>
      <c r="AF590"/>
      <c r="AG590"/>
      <c r="AH590"/>
      <c r="AI590"/>
      <c r="AJ590"/>
      <c r="AK590"/>
      <c r="AL590"/>
      <c r="AM590"/>
      <c r="AN590"/>
      <c r="AO590"/>
      <c r="AP590"/>
      <c r="AQ590"/>
      <c r="AR590"/>
      <c r="AS590"/>
      <c r="AT590"/>
      <c r="AU590"/>
      <c r="AV590"/>
      <c r="AW590"/>
      <c r="AX590"/>
      <c r="AY590"/>
      <c r="AZ590"/>
      <c r="BA590"/>
    </row>
    <row r="591" spans="3:53" ht="15" customHeight="1">
      <c r="C591"/>
      <c r="D591"/>
      <c r="E591"/>
      <c r="F591"/>
      <c r="G591"/>
      <c r="H591"/>
      <c r="I591"/>
      <c r="J591"/>
      <c r="K591"/>
      <c r="L591"/>
      <c r="M591"/>
      <c r="N591"/>
      <c r="O591"/>
      <c r="P591"/>
      <c r="Q591"/>
      <c r="R591"/>
      <c r="S591"/>
      <c r="T591"/>
      <c r="U591"/>
      <c r="V591"/>
      <c r="W591"/>
      <c r="X591"/>
      <c r="Y591"/>
      <c r="Z591"/>
      <c r="AA591"/>
      <c r="AB591"/>
      <c r="AC591"/>
      <c r="AD591"/>
      <c r="AE591"/>
      <c r="AF591"/>
      <c r="AG591"/>
      <c r="AH591"/>
      <c r="AI591"/>
      <c r="AJ591"/>
      <c r="AK591"/>
      <c r="AL591"/>
      <c r="AM591"/>
      <c r="AN591"/>
      <c r="AO591"/>
      <c r="AP591"/>
      <c r="AQ591"/>
      <c r="AR591"/>
      <c r="AS591"/>
      <c r="AT591"/>
      <c r="AU591"/>
      <c r="AV591"/>
      <c r="AW591"/>
      <c r="AX591"/>
      <c r="AY591"/>
      <c r="AZ591"/>
      <c r="BA591"/>
    </row>
    <row r="592" spans="3:53" ht="15" customHeight="1">
      <c r="C592"/>
      <c r="D592"/>
      <c r="E592"/>
      <c r="F592"/>
      <c r="G592"/>
      <c r="H592"/>
      <c r="I592"/>
      <c r="J592"/>
      <c r="K592"/>
      <c r="L592"/>
      <c r="M592"/>
      <c r="N592"/>
      <c r="O592"/>
      <c r="P592"/>
      <c r="Q592"/>
      <c r="R592"/>
      <c r="S592"/>
      <c r="T592"/>
      <c r="U592"/>
      <c r="V592"/>
      <c r="W592"/>
      <c r="X592"/>
      <c r="Y592"/>
      <c r="Z592"/>
      <c r="AA592"/>
      <c r="AB592"/>
      <c r="AC592"/>
      <c r="AD592"/>
      <c r="AE592"/>
      <c r="AF592"/>
      <c r="AG592"/>
      <c r="AH592"/>
      <c r="AI592"/>
      <c r="AJ592"/>
      <c r="AK592"/>
      <c r="AL592"/>
      <c r="AM592"/>
      <c r="AN592"/>
      <c r="AO592"/>
      <c r="AP592"/>
      <c r="AQ592"/>
      <c r="AR592"/>
      <c r="AS592"/>
      <c r="AT592"/>
      <c r="AU592"/>
      <c r="AV592"/>
      <c r="AW592"/>
      <c r="AX592"/>
      <c r="AY592"/>
      <c r="AZ592"/>
      <c r="BA592"/>
    </row>
    <row r="593" spans="3:53" ht="15" customHeight="1">
      <c r="C593"/>
      <c r="D593"/>
      <c r="E593"/>
      <c r="F593"/>
      <c r="G593"/>
      <c r="H593"/>
      <c r="I593"/>
      <c r="J593"/>
      <c r="K593"/>
      <c r="L593"/>
      <c r="M593"/>
      <c r="N593"/>
      <c r="O593"/>
      <c r="P593"/>
      <c r="Q593"/>
      <c r="R593"/>
      <c r="S593"/>
      <c r="T593"/>
      <c r="U593"/>
      <c r="V593"/>
      <c r="W593"/>
      <c r="X593"/>
      <c r="Y593"/>
      <c r="Z593"/>
      <c r="AA593"/>
      <c r="AB593"/>
      <c r="AC593"/>
      <c r="AD593"/>
      <c r="AE593"/>
      <c r="AF593"/>
      <c r="AG593"/>
      <c r="AH593"/>
      <c r="AI593"/>
      <c r="AJ593"/>
      <c r="AK593"/>
      <c r="AL593"/>
      <c r="AM593"/>
      <c r="AN593"/>
      <c r="AO593"/>
      <c r="AP593"/>
      <c r="AQ593"/>
      <c r="AR593"/>
      <c r="AS593"/>
      <c r="AT593"/>
      <c r="AU593"/>
      <c r="AV593"/>
      <c r="AW593"/>
      <c r="AX593"/>
      <c r="AY593"/>
      <c r="AZ593"/>
      <c r="BA593"/>
    </row>
    <row r="594" spans="3:53" ht="15" customHeight="1">
      <c r="C594"/>
      <c r="D594"/>
      <c r="E594"/>
      <c r="F594"/>
      <c r="G594"/>
      <c r="H594"/>
      <c r="I594"/>
      <c r="J594"/>
      <c r="K594"/>
      <c r="L594"/>
      <c r="M594"/>
      <c r="N594"/>
      <c r="O594"/>
      <c r="P594"/>
      <c r="Q594"/>
      <c r="R594"/>
      <c r="S594"/>
      <c r="T594"/>
      <c r="U594"/>
      <c r="V594"/>
      <c r="W594"/>
      <c r="X594"/>
      <c r="Y594"/>
      <c r="Z594"/>
      <c r="AA594"/>
      <c r="AB594"/>
      <c r="AC594"/>
      <c r="AD594"/>
      <c r="AE594"/>
      <c r="AF594"/>
      <c r="AG594"/>
      <c r="AH594"/>
      <c r="AI594"/>
      <c r="AJ594"/>
      <c r="AK594"/>
      <c r="AL594"/>
      <c r="AM594"/>
      <c r="AN594"/>
      <c r="AO594"/>
      <c r="AP594"/>
      <c r="AQ594"/>
      <c r="AR594"/>
      <c r="AS594"/>
      <c r="AT594"/>
      <c r="AU594"/>
      <c r="AV594"/>
      <c r="AW594"/>
      <c r="AX594"/>
      <c r="AY594"/>
      <c r="AZ594"/>
      <c r="BA594"/>
    </row>
    <row r="595" spans="3:53" ht="15" customHeight="1">
      <c r="C595"/>
      <c r="D595"/>
      <c r="E595"/>
      <c r="F595"/>
      <c r="G595"/>
      <c r="H595"/>
      <c r="I595"/>
      <c r="J595"/>
      <c r="K595"/>
      <c r="L595"/>
      <c r="M595"/>
      <c r="N595"/>
      <c r="O595"/>
      <c r="P595"/>
      <c r="Q595"/>
      <c r="R595"/>
      <c r="S595"/>
      <c r="T595"/>
      <c r="U595"/>
      <c r="V595"/>
      <c r="W595"/>
      <c r="X595"/>
      <c r="Y595"/>
      <c r="Z595"/>
      <c r="AA595"/>
      <c r="AB595"/>
      <c r="AC595"/>
      <c r="AD595"/>
      <c r="AE595"/>
      <c r="AF595"/>
      <c r="AG595"/>
      <c r="AH595"/>
      <c r="AI595"/>
      <c r="AJ595"/>
      <c r="AK595"/>
      <c r="AL595"/>
      <c r="AM595"/>
      <c r="AN595"/>
      <c r="AO595"/>
      <c r="AP595"/>
      <c r="AQ595"/>
      <c r="AR595"/>
      <c r="AS595"/>
      <c r="AT595"/>
      <c r="AU595"/>
      <c r="AV595"/>
      <c r="AW595"/>
      <c r="AX595"/>
      <c r="AY595"/>
      <c r="AZ595"/>
      <c r="BA595"/>
    </row>
    <row r="596" spans="3:53" ht="15" customHeight="1">
      <c r="C596"/>
      <c r="D596"/>
      <c r="E596"/>
      <c r="F596"/>
      <c r="G596"/>
      <c r="H596"/>
      <c r="I596"/>
      <c r="J596"/>
      <c r="K596"/>
      <c r="L596"/>
      <c r="M596"/>
      <c r="N596"/>
      <c r="O596"/>
      <c r="P596"/>
      <c r="Q596"/>
      <c r="R596"/>
      <c r="S596"/>
      <c r="T596"/>
      <c r="U596"/>
      <c r="V596"/>
      <c r="W596"/>
      <c r="X596"/>
      <c r="Y596"/>
      <c r="Z596"/>
      <c r="AA596"/>
      <c r="AB596"/>
      <c r="AC596"/>
      <c r="AD596"/>
      <c r="AE596"/>
      <c r="AF596"/>
      <c r="AG596"/>
      <c r="AH596"/>
      <c r="AI596"/>
      <c r="AJ596"/>
      <c r="AK596"/>
      <c r="AL596"/>
      <c r="AM596"/>
      <c r="AN596"/>
      <c r="AO596"/>
      <c r="AP596"/>
      <c r="AQ596"/>
      <c r="AR596"/>
      <c r="AS596"/>
      <c r="AT596"/>
      <c r="AU596"/>
      <c r="AV596"/>
      <c r="AW596"/>
      <c r="AX596"/>
      <c r="AY596"/>
      <c r="AZ596"/>
      <c r="BA596"/>
    </row>
    <row r="597" spans="3:53" ht="15" customHeight="1">
      <c r="C597"/>
      <c r="D597"/>
      <c r="E597"/>
      <c r="F597"/>
      <c r="G597"/>
      <c r="H597"/>
      <c r="I597"/>
      <c r="J597"/>
      <c r="K597"/>
      <c r="L597"/>
      <c r="M597"/>
      <c r="N597"/>
      <c r="O597"/>
      <c r="P597"/>
      <c r="Q597"/>
      <c r="R597"/>
      <c r="S597"/>
      <c r="T597"/>
      <c r="U597"/>
      <c r="V597"/>
      <c r="W597"/>
      <c r="X597"/>
      <c r="Y597"/>
      <c r="Z597"/>
      <c r="AA597"/>
      <c r="AB597"/>
      <c r="AC597"/>
      <c r="AD597"/>
      <c r="AE597"/>
      <c r="AF597"/>
      <c r="AG597"/>
      <c r="AH597"/>
      <c r="AI597"/>
      <c r="AJ597"/>
      <c r="AK597"/>
      <c r="AL597"/>
      <c r="AM597"/>
      <c r="AN597"/>
      <c r="AO597"/>
      <c r="AP597"/>
      <c r="AQ597"/>
      <c r="AR597"/>
      <c r="AS597"/>
      <c r="AT597"/>
      <c r="AU597"/>
      <c r="AV597"/>
      <c r="AW597"/>
      <c r="AX597"/>
      <c r="AY597"/>
      <c r="AZ597"/>
      <c r="BA597"/>
    </row>
    <row r="598" spans="3:53" ht="15" customHeight="1">
      <c r="C598"/>
      <c r="D598"/>
      <c r="E598"/>
      <c r="F598"/>
      <c r="G598"/>
      <c r="H598"/>
      <c r="I598"/>
      <c r="J598"/>
      <c r="K598"/>
      <c r="L598"/>
      <c r="M598"/>
      <c r="N598"/>
      <c r="O598"/>
      <c r="P598"/>
      <c r="Q598"/>
      <c r="R598"/>
      <c r="S598"/>
      <c r="T598"/>
      <c r="U598"/>
      <c r="V598"/>
      <c r="W598"/>
      <c r="X598"/>
      <c r="Y598"/>
      <c r="Z598"/>
      <c r="AA598"/>
      <c r="AB598"/>
      <c r="AC598"/>
      <c r="AD598"/>
      <c r="AE598"/>
      <c r="AF598"/>
      <c r="AG598"/>
      <c r="AH598"/>
      <c r="AI598"/>
      <c r="AJ598"/>
      <c r="AK598"/>
      <c r="AL598"/>
      <c r="AM598"/>
      <c r="AN598"/>
      <c r="AO598"/>
      <c r="AP598"/>
      <c r="AQ598"/>
      <c r="AR598"/>
      <c r="AS598"/>
      <c r="AT598"/>
      <c r="AU598"/>
      <c r="AV598"/>
      <c r="AW598"/>
      <c r="AX598"/>
      <c r="AY598"/>
      <c r="AZ598"/>
      <c r="BA598"/>
    </row>
    <row r="599" spans="3:53" ht="15" customHeight="1">
      <c r="C599"/>
      <c r="D599"/>
      <c r="E599"/>
      <c r="F599"/>
      <c r="G599"/>
      <c r="H599"/>
      <c r="I599"/>
      <c r="J599"/>
      <c r="K599"/>
      <c r="L599"/>
      <c r="M599"/>
      <c r="N599"/>
      <c r="O599"/>
      <c r="P599"/>
      <c r="Q599"/>
      <c r="R599"/>
      <c r="S599"/>
      <c r="T599"/>
      <c r="U599"/>
      <c r="V599"/>
      <c r="W599"/>
      <c r="X599"/>
      <c r="Y599"/>
      <c r="Z599"/>
      <c r="AA599"/>
      <c r="AB599"/>
      <c r="AC599"/>
      <c r="AD599"/>
      <c r="AE599"/>
      <c r="AF599"/>
      <c r="AG599"/>
      <c r="AH599"/>
      <c r="AI599"/>
      <c r="AJ599"/>
      <c r="AK599"/>
      <c r="AL599"/>
      <c r="AM599"/>
      <c r="AN599"/>
      <c r="AO599"/>
      <c r="AP599"/>
      <c r="AQ599"/>
      <c r="AR599"/>
      <c r="AS599"/>
      <c r="AT599"/>
      <c r="AU599"/>
      <c r="AV599"/>
      <c r="AW599"/>
      <c r="AX599"/>
      <c r="AY599"/>
      <c r="AZ599"/>
      <c r="BA599"/>
    </row>
    <row r="600" spans="3:53" ht="15" customHeight="1">
      <c r="C600"/>
      <c r="D600"/>
      <c r="E600"/>
      <c r="F600"/>
      <c r="G600"/>
      <c r="H600"/>
      <c r="I600"/>
      <c r="J600"/>
      <c r="K600"/>
      <c r="L600"/>
      <c r="M600"/>
      <c r="N600"/>
      <c r="O600"/>
      <c r="P600"/>
      <c r="Q600"/>
      <c r="R600"/>
      <c r="S600"/>
      <c r="T600"/>
      <c r="U600"/>
      <c r="V600"/>
      <c r="W600"/>
      <c r="X600"/>
      <c r="Y600"/>
      <c r="Z600"/>
      <c r="AA600"/>
      <c r="AB600"/>
      <c r="AC600"/>
      <c r="AD600"/>
      <c r="AE600"/>
      <c r="AF600"/>
      <c r="AG600"/>
      <c r="AH600"/>
      <c r="AI600"/>
      <c r="AJ600"/>
      <c r="AK600"/>
      <c r="AL600"/>
      <c r="AM600"/>
      <c r="AN600"/>
      <c r="AO600"/>
      <c r="AP600"/>
      <c r="AQ600"/>
      <c r="AR600"/>
      <c r="AS600"/>
      <c r="AT600"/>
      <c r="AU600"/>
      <c r="AV600"/>
      <c r="AW600"/>
      <c r="AX600"/>
      <c r="AY600"/>
      <c r="AZ600"/>
      <c r="BA600"/>
    </row>
    <row r="601" spans="3:53" ht="15" customHeight="1">
      <c r="C601"/>
      <c r="D601"/>
      <c r="E601"/>
      <c r="F601"/>
      <c r="G601"/>
      <c r="H601"/>
      <c r="I601"/>
      <c r="J601"/>
      <c r="K601"/>
      <c r="L601"/>
      <c r="M601"/>
      <c r="N601"/>
      <c r="O601"/>
      <c r="P601"/>
      <c r="Q601"/>
      <c r="R601"/>
      <c r="S601"/>
      <c r="T601"/>
      <c r="U601"/>
      <c r="V601"/>
      <c r="W601"/>
      <c r="X601"/>
      <c r="Y601"/>
      <c r="Z601"/>
      <c r="AA601"/>
      <c r="AB601"/>
      <c r="AC601"/>
      <c r="AD601"/>
      <c r="AE601"/>
      <c r="AF601"/>
      <c r="AG601"/>
      <c r="AH601"/>
      <c r="AI601"/>
      <c r="AJ601"/>
      <c r="AK601"/>
      <c r="AL601"/>
      <c r="AM601"/>
      <c r="AN601"/>
      <c r="AO601"/>
      <c r="AP601"/>
      <c r="AQ601"/>
      <c r="AR601"/>
      <c r="AS601"/>
      <c r="AT601"/>
      <c r="AU601"/>
      <c r="AV601"/>
      <c r="AW601"/>
      <c r="AX601"/>
      <c r="AY601"/>
      <c r="AZ601"/>
      <c r="BA601"/>
    </row>
    <row r="602" spans="3:53" ht="15" customHeight="1">
      <c r="C602"/>
      <c r="D602"/>
      <c r="E602"/>
      <c r="F602"/>
      <c r="G602"/>
      <c r="H602"/>
      <c r="I602"/>
      <c r="J602"/>
      <c r="K602"/>
      <c r="L602"/>
      <c r="M602"/>
      <c r="N602"/>
      <c r="O602"/>
      <c r="P602"/>
      <c r="Q602"/>
      <c r="R602"/>
      <c r="S602"/>
      <c r="T602"/>
      <c r="U602"/>
      <c r="V602"/>
      <c r="W602"/>
      <c r="X602"/>
      <c r="Y602"/>
      <c r="Z602"/>
      <c r="AA602"/>
      <c r="AB602"/>
      <c r="AC602"/>
      <c r="AD602"/>
      <c r="AE602"/>
      <c r="AF602"/>
      <c r="AG602"/>
      <c r="AH602"/>
      <c r="AI602"/>
      <c r="AJ602"/>
      <c r="AK602"/>
      <c r="AL602"/>
      <c r="AM602"/>
      <c r="AN602"/>
      <c r="AO602"/>
      <c r="AP602"/>
      <c r="AQ602"/>
      <c r="AR602"/>
      <c r="AS602"/>
      <c r="AT602"/>
      <c r="AU602"/>
      <c r="AV602"/>
      <c r="AW602"/>
      <c r="AX602"/>
      <c r="AY602"/>
      <c r="AZ602"/>
      <c r="BA602"/>
    </row>
    <row r="603" spans="3:53" ht="15" customHeight="1">
      <c r="C603"/>
      <c r="D603"/>
      <c r="E603"/>
      <c r="F603"/>
      <c r="G603"/>
      <c r="H603"/>
      <c r="I603"/>
      <c r="J603"/>
      <c r="K603"/>
      <c r="L603"/>
      <c r="M603"/>
      <c r="N603"/>
      <c r="O603"/>
      <c r="P603"/>
      <c r="Q603"/>
      <c r="R603"/>
      <c r="S603"/>
      <c r="T603"/>
      <c r="U603"/>
      <c r="V603"/>
      <c r="W603"/>
      <c r="X603"/>
      <c r="Y603"/>
      <c r="Z603"/>
      <c r="AA603"/>
      <c r="AB603"/>
      <c r="AC603"/>
      <c r="AD603"/>
      <c r="AE603"/>
      <c r="AF603"/>
      <c r="AG603"/>
      <c r="AH603"/>
      <c r="AI603"/>
      <c r="AJ603"/>
      <c r="AK603"/>
      <c r="AL603"/>
      <c r="AM603"/>
      <c r="AN603"/>
      <c r="AO603"/>
      <c r="AP603"/>
      <c r="AQ603"/>
      <c r="AR603"/>
      <c r="AS603"/>
      <c r="AT603"/>
      <c r="AU603"/>
      <c r="AV603"/>
      <c r="AW603"/>
      <c r="AX603"/>
      <c r="AY603"/>
      <c r="AZ603"/>
      <c r="BA603"/>
    </row>
    <row r="604" spans="3:53" ht="15" customHeight="1">
      <c r="C604"/>
      <c r="D604"/>
      <c r="E604"/>
      <c r="F604"/>
      <c r="G604"/>
      <c r="H604"/>
      <c r="I604"/>
      <c r="J604"/>
      <c r="K604"/>
      <c r="L604"/>
      <c r="M604"/>
      <c r="N604"/>
      <c r="O604"/>
      <c r="P604"/>
      <c r="Q604"/>
      <c r="R604"/>
      <c r="S604"/>
      <c r="T604"/>
      <c r="U604"/>
      <c r="V604"/>
      <c r="W604"/>
      <c r="X604"/>
      <c r="Y604"/>
      <c r="Z604"/>
      <c r="AA604"/>
      <c r="AB604"/>
      <c r="AC604"/>
      <c r="AD604"/>
      <c r="AE604"/>
      <c r="AF604"/>
      <c r="AG604"/>
      <c r="AH604"/>
      <c r="AI604"/>
      <c r="AJ604"/>
      <c r="AK604"/>
      <c r="AL604"/>
      <c r="AM604"/>
      <c r="AN604"/>
      <c r="AO604"/>
      <c r="AP604"/>
      <c r="AQ604"/>
      <c r="AR604"/>
      <c r="AS604"/>
      <c r="AT604"/>
      <c r="AU604"/>
      <c r="AV604"/>
      <c r="AW604"/>
      <c r="AX604"/>
      <c r="AY604"/>
      <c r="AZ604"/>
      <c r="BA604"/>
    </row>
    <row r="605" spans="3:53" ht="15" customHeight="1">
      <c r="C605"/>
      <c r="D605"/>
      <c r="E605"/>
      <c r="F605"/>
      <c r="G605"/>
      <c r="H605"/>
      <c r="I605"/>
      <c r="J605"/>
      <c r="K605"/>
      <c r="L605"/>
      <c r="M605"/>
      <c r="N605"/>
      <c r="O605"/>
      <c r="P605"/>
      <c r="Q605"/>
      <c r="R605"/>
      <c r="S605"/>
      <c r="T605"/>
      <c r="U605"/>
      <c r="V605"/>
      <c r="W605"/>
      <c r="X605"/>
      <c r="Y605"/>
      <c r="Z605"/>
      <c r="AA605"/>
      <c r="AB605"/>
      <c r="AC605"/>
      <c r="AD605"/>
      <c r="AE605"/>
      <c r="AF605"/>
      <c r="AG605"/>
      <c r="AH605"/>
      <c r="AI605"/>
      <c r="AJ605"/>
      <c r="AK605"/>
      <c r="AL605"/>
      <c r="AM605"/>
      <c r="AN605"/>
      <c r="AO605"/>
      <c r="AP605"/>
      <c r="AQ605"/>
      <c r="AR605"/>
      <c r="AS605"/>
      <c r="AT605"/>
      <c r="AU605"/>
      <c r="AV605"/>
      <c r="AW605"/>
      <c r="AX605"/>
      <c r="AY605"/>
      <c r="AZ605"/>
      <c r="BA605"/>
    </row>
    <row r="606" spans="3:53" ht="15" customHeight="1">
      <c r="C606"/>
      <c r="D606"/>
      <c r="E606"/>
      <c r="F606"/>
      <c r="G606"/>
      <c r="H606"/>
      <c r="I606"/>
      <c r="J606"/>
      <c r="K606"/>
      <c r="L606"/>
      <c r="M606"/>
      <c r="N606"/>
      <c r="O606"/>
      <c r="P606"/>
      <c r="Q606"/>
      <c r="R606"/>
      <c r="S606"/>
      <c r="T606"/>
      <c r="U606"/>
      <c r="V606"/>
      <c r="W606"/>
      <c r="X606"/>
      <c r="Y606"/>
      <c r="Z606"/>
      <c r="AA606"/>
      <c r="AB606"/>
      <c r="AC606"/>
      <c r="AD606"/>
      <c r="AE606"/>
      <c r="AF606"/>
      <c r="AG606"/>
      <c r="AH606"/>
      <c r="AI606"/>
      <c r="AJ606"/>
      <c r="AK606"/>
      <c r="AL606"/>
      <c r="AM606"/>
      <c r="AN606"/>
      <c r="AO606"/>
      <c r="AP606"/>
      <c r="AQ606"/>
      <c r="AR606"/>
      <c r="AS606"/>
      <c r="AT606"/>
      <c r="AU606"/>
      <c r="AV606"/>
      <c r="AW606"/>
      <c r="AX606"/>
      <c r="AY606"/>
      <c r="AZ606"/>
      <c r="BA606"/>
    </row>
    <row r="607" spans="3:53" ht="15" customHeight="1">
      <c r="C607"/>
      <c r="D607"/>
      <c r="E607"/>
      <c r="F607"/>
      <c r="G607"/>
      <c r="H607"/>
      <c r="I607"/>
      <c r="J607"/>
      <c r="K607"/>
      <c r="L607"/>
      <c r="M607"/>
      <c r="N607"/>
      <c r="O607"/>
      <c r="P607"/>
      <c r="Q607"/>
      <c r="R607"/>
      <c r="S607"/>
      <c r="T607"/>
      <c r="U607"/>
      <c r="V607"/>
      <c r="W607"/>
      <c r="X607"/>
      <c r="Y607"/>
      <c r="Z607"/>
      <c r="AA607"/>
      <c r="AB607"/>
      <c r="AC607"/>
      <c r="AD607"/>
      <c r="AE607"/>
      <c r="AF607"/>
      <c r="AG607"/>
      <c r="AH607"/>
      <c r="AI607"/>
      <c r="AJ607"/>
      <c r="AK607"/>
      <c r="AL607"/>
      <c r="AM607"/>
      <c r="AN607"/>
      <c r="AO607"/>
      <c r="AP607"/>
      <c r="AQ607"/>
      <c r="AR607"/>
      <c r="AS607"/>
      <c r="AT607"/>
      <c r="AU607"/>
      <c r="AV607"/>
      <c r="AW607"/>
      <c r="AX607"/>
      <c r="AY607"/>
      <c r="AZ607"/>
      <c r="BA607"/>
    </row>
    <row r="608" spans="3:53" ht="15" customHeight="1">
      <c r="C608"/>
      <c r="D608"/>
      <c r="E608"/>
      <c r="F608"/>
      <c r="G608"/>
      <c r="H608"/>
      <c r="I608"/>
      <c r="J608"/>
      <c r="K608"/>
      <c r="L608"/>
      <c r="M608"/>
      <c r="N608"/>
      <c r="O608"/>
      <c r="P608"/>
      <c r="Q608"/>
      <c r="R608"/>
      <c r="S608"/>
      <c r="T608"/>
      <c r="U608"/>
      <c r="V608"/>
      <c r="W608"/>
      <c r="X608"/>
      <c r="Y608"/>
      <c r="Z608"/>
      <c r="AA608"/>
      <c r="AB608"/>
      <c r="AC608"/>
      <c r="AD608"/>
      <c r="AE608"/>
      <c r="AF608"/>
      <c r="AG608"/>
      <c r="AH608"/>
      <c r="AI608"/>
      <c r="AJ608"/>
      <c r="AK608"/>
      <c r="AL608"/>
      <c r="AM608"/>
      <c r="AN608"/>
      <c r="AO608"/>
      <c r="AP608"/>
      <c r="AQ608"/>
      <c r="AR608"/>
      <c r="AS608"/>
      <c r="AT608"/>
      <c r="AU608"/>
      <c r="AV608"/>
      <c r="AW608"/>
      <c r="AX608"/>
      <c r="AY608"/>
      <c r="AZ608"/>
      <c r="BA608"/>
    </row>
    <row r="609" spans="3:53" ht="15" customHeight="1">
      <c r="C609"/>
      <c r="D609"/>
      <c r="E609"/>
      <c r="F609"/>
      <c r="G609"/>
      <c r="H609"/>
      <c r="I609"/>
      <c r="J609"/>
      <c r="K609"/>
      <c r="L609"/>
      <c r="M609"/>
      <c r="N609"/>
      <c r="O609"/>
      <c r="P609"/>
      <c r="Q609"/>
      <c r="R609"/>
      <c r="S609"/>
      <c r="T609"/>
      <c r="U609"/>
      <c r="V609"/>
      <c r="W609"/>
      <c r="X609"/>
      <c r="Y609"/>
      <c r="Z609"/>
      <c r="AA609"/>
      <c r="AB609"/>
      <c r="AC609"/>
      <c r="AD609"/>
      <c r="AE609"/>
      <c r="AF609"/>
      <c r="AG609"/>
      <c r="AH609"/>
      <c r="AI609"/>
      <c r="AJ609"/>
      <c r="AK609"/>
      <c r="AL609"/>
      <c r="AM609"/>
      <c r="AN609"/>
      <c r="AO609"/>
      <c r="AP609"/>
      <c r="AQ609"/>
      <c r="AR609"/>
      <c r="AS609"/>
      <c r="AT609"/>
      <c r="AU609"/>
      <c r="AV609"/>
      <c r="AW609"/>
      <c r="AX609"/>
      <c r="AY609"/>
      <c r="AZ609"/>
      <c r="BA609"/>
    </row>
    <row r="610" spans="3:53" ht="15" customHeight="1">
      <c r="C610"/>
      <c r="D610"/>
      <c r="E610"/>
      <c r="F610"/>
      <c r="G610"/>
      <c r="H610"/>
      <c r="I610"/>
      <c r="J610"/>
      <c r="K610"/>
      <c r="L610"/>
      <c r="M610"/>
      <c r="N610"/>
      <c r="O610"/>
      <c r="P610"/>
      <c r="Q610"/>
      <c r="R610"/>
      <c r="S610"/>
      <c r="T610"/>
      <c r="U610"/>
      <c r="V610"/>
      <c r="W610"/>
      <c r="X610"/>
      <c r="Y610"/>
      <c r="Z610"/>
      <c r="AA610"/>
      <c r="AB610"/>
      <c r="AC610"/>
      <c r="AD610"/>
      <c r="AE610"/>
      <c r="AF610"/>
      <c r="AG610"/>
      <c r="AH610"/>
      <c r="AI610"/>
      <c r="AJ610"/>
      <c r="AK610"/>
      <c r="AL610"/>
      <c r="AM610"/>
      <c r="AN610"/>
      <c r="AO610"/>
      <c r="AP610"/>
      <c r="AQ610"/>
      <c r="AR610"/>
      <c r="AS610"/>
      <c r="AT610"/>
      <c r="AU610"/>
      <c r="AV610"/>
      <c r="AW610"/>
      <c r="AX610"/>
      <c r="AY610"/>
      <c r="AZ610"/>
      <c r="BA610"/>
    </row>
    <row r="611" spans="3:53" ht="15" customHeight="1">
      <c r="C611"/>
      <c r="D611"/>
      <c r="E611"/>
      <c r="F611"/>
      <c r="G611"/>
      <c r="H611"/>
      <c r="I611"/>
      <c r="J611"/>
      <c r="K611"/>
      <c r="L611"/>
      <c r="M611"/>
      <c r="N611"/>
      <c r="O611"/>
      <c r="P611"/>
      <c r="Q611"/>
      <c r="R611"/>
      <c r="S611"/>
      <c r="T611"/>
      <c r="U611"/>
      <c r="V611"/>
      <c r="W611"/>
      <c r="X611"/>
      <c r="Y611"/>
      <c r="Z611"/>
      <c r="AA611"/>
      <c r="AB611"/>
      <c r="AC611"/>
      <c r="AD611"/>
      <c r="AE611"/>
      <c r="AF611"/>
      <c r="AG611"/>
      <c r="AH611"/>
      <c r="AI611"/>
      <c r="AJ611"/>
      <c r="AK611"/>
      <c r="AL611"/>
      <c r="AM611"/>
      <c r="AN611"/>
      <c r="AO611"/>
      <c r="AP611"/>
      <c r="AQ611"/>
      <c r="AR611"/>
      <c r="AS611"/>
      <c r="AT611"/>
      <c r="AU611"/>
      <c r="AV611"/>
      <c r="AW611"/>
      <c r="AX611"/>
      <c r="AY611"/>
      <c r="AZ611"/>
      <c r="BA611"/>
    </row>
    <row r="612" spans="3:53" ht="15" customHeight="1">
      <c r="C612"/>
      <c r="D612"/>
      <c r="E612"/>
      <c r="F612"/>
      <c r="G612"/>
      <c r="H612"/>
      <c r="I612"/>
      <c r="J612"/>
      <c r="K612"/>
      <c r="L612"/>
      <c r="M612"/>
      <c r="N612"/>
      <c r="O612"/>
      <c r="P612"/>
      <c r="Q612"/>
      <c r="R612"/>
      <c r="S612"/>
      <c r="T612"/>
      <c r="U612"/>
      <c r="V612"/>
      <c r="W612"/>
      <c r="X612"/>
      <c r="Y612"/>
      <c r="Z612"/>
      <c r="AA612"/>
      <c r="AB612"/>
      <c r="AC612"/>
      <c r="AD612"/>
      <c r="AE612"/>
      <c r="AF612"/>
      <c r="AG612"/>
      <c r="AH612"/>
      <c r="AI612"/>
      <c r="AJ612"/>
      <c r="AK612"/>
      <c r="AL612"/>
      <c r="AM612"/>
      <c r="AN612"/>
      <c r="AO612"/>
      <c r="AP612"/>
      <c r="AQ612"/>
      <c r="AR612"/>
      <c r="AS612"/>
      <c r="AT612"/>
      <c r="AU612"/>
      <c r="AV612"/>
      <c r="AW612"/>
      <c r="AX612"/>
      <c r="AY612"/>
      <c r="AZ612"/>
      <c r="BA612"/>
    </row>
    <row r="613" spans="3:53" ht="15" customHeight="1">
      <c r="C613"/>
      <c r="D613"/>
      <c r="E613"/>
      <c r="F613"/>
      <c r="G613"/>
      <c r="H613"/>
      <c r="I613"/>
      <c r="J613"/>
      <c r="K613"/>
      <c r="L613"/>
      <c r="M613"/>
      <c r="N613"/>
      <c r="O613"/>
      <c r="P613"/>
      <c r="Q613"/>
      <c r="R613"/>
      <c r="S613"/>
      <c r="T613"/>
      <c r="U613"/>
      <c r="V613"/>
      <c r="W613"/>
      <c r="X613"/>
      <c r="Y613"/>
      <c r="Z613"/>
      <c r="AA613"/>
      <c r="AB613"/>
      <c r="AC613"/>
      <c r="AD613"/>
      <c r="AE613"/>
      <c r="AF613"/>
      <c r="AG613"/>
      <c r="AH613"/>
      <c r="AI613"/>
      <c r="AJ613"/>
      <c r="AK613"/>
      <c r="AL613"/>
      <c r="AM613"/>
      <c r="AN613"/>
      <c r="AO613"/>
      <c r="AP613"/>
      <c r="AQ613"/>
      <c r="AR613"/>
      <c r="AS613"/>
      <c r="AT613"/>
      <c r="AU613"/>
      <c r="AV613"/>
      <c r="AW613"/>
      <c r="AX613"/>
      <c r="AY613"/>
      <c r="AZ613"/>
      <c r="BA613"/>
    </row>
    <row r="614" spans="3:53" ht="15" customHeight="1">
      <c r="C614"/>
      <c r="D614"/>
      <c r="E614"/>
      <c r="F614"/>
      <c r="G614"/>
      <c r="H614"/>
      <c r="I614"/>
      <c r="J614"/>
      <c r="K614"/>
      <c r="L614"/>
      <c r="M614"/>
      <c r="N614"/>
      <c r="O614"/>
      <c r="P614"/>
      <c r="Q614"/>
      <c r="R614"/>
      <c r="S614"/>
      <c r="T614"/>
      <c r="U614"/>
      <c r="V614"/>
      <c r="W614"/>
      <c r="X614"/>
      <c r="Y614"/>
      <c r="Z614"/>
      <c r="AA614"/>
      <c r="AB614"/>
      <c r="AC614"/>
      <c r="AD614"/>
      <c r="AE614"/>
      <c r="AF614"/>
      <c r="AG614"/>
      <c r="AH614"/>
      <c r="AI614"/>
      <c r="AJ614"/>
      <c r="AK614"/>
      <c r="AL614"/>
      <c r="AM614"/>
      <c r="AN614"/>
      <c r="AO614"/>
      <c r="AP614"/>
      <c r="AQ614"/>
      <c r="AR614"/>
      <c r="AS614"/>
      <c r="AT614"/>
      <c r="AU614"/>
      <c r="AV614"/>
      <c r="AW614"/>
      <c r="AX614"/>
      <c r="AY614"/>
      <c r="AZ614"/>
      <c r="BA614"/>
    </row>
    <row r="615" spans="3:53" ht="15" customHeight="1">
      <c r="C615"/>
      <c r="D615"/>
      <c r="E615"/>
      <c r="F615"/>
      <c r="G615"/>
      <c r="H615"/>
      <c r="I615"/>
      <c r="J615"/>
      <c r="K615"/>
      <c r="L615"/>
      <c r="M615"/>
      <c r="N615"/>
      <c r="O615"/>
      <c r="P615"/>
      <c r="Q615"/>
      <c r="R615"/>
      <c r="S615"/>
      <c r="T615"/>
      <c r="U615"/>
      <c r="V615"/>
      <c r="W615"/>
      <c r="X615"/>
      <c r="Y615"/>
      <c r="Z615"/>
      <c r="AA615"/>
      <c r="AB615"/>
      <c r="AC615"/>
      <c r="AD615"/>
      <c r="AE615"/>
      <c r="AF615"/>
      <c r="AG615"/>
      <c r="AH615"/>
      <c r="AI615"/>
      <c r="AJ615"/>
      <c r="AK615"/>
      <c r="AL615"/>
      <c r="AM615"/>
      <c r="AN615"/>
      <c r="AO615"/>
      <c r="AP615"/>
      <c r="AQ615"/>
      <c r="AR615"/>
      <c r="AS615"/>
      <c r="AT615"/>
      <c r="AU615"/>
      <c r="AV615"/>
      <c r="AW615"/>
      <c r="AX615"/>
      <c r="AY615"/>
      <c r="AZ615"/>
      <c r="BA615"/>
    </row>
    <row r="616" spans="3:53" ht="15" customHeight="1">
      <c r="C616"/>
      <c r="D616"/>
      <c r="E616"/>
      <c r="F616"/>
      <c r="G616"/>
      <c r="H616"/>
      <c r="I616"/>
      <c r="J616"/>
      <c r="K616"/>
      <c r="L616"/>
      <c r="M616"/>
      <c r="N616"/>
      <c r="O616"/>
      <c r="P616"/>
      <c r="Q616"/>
      <c r="R616"/>
      <c r="S616"/>
      <c r="T616"/>
      <c r="U616"/>
      <c r="V616"/>
      <c r="W616"/>
      <c r="X616"/>
      <c r="Y616"/>
      <c r="Z616"/>
      <c r="AA616"/>
      <c r="AB616"/>
      <c r="AC616"/>
      <c r="AD616"/>
      <c r="AE616"/>
      <c r="AF616"/>
      <c r="AG616"/>
      <c r="AH616"/>
      <c r="AI616"/>
      <c r="AJ616"/>
      <c r="AK616"/>
      <c r="AL616"/>
      <c r="AM616"/>
      <c r="AN616"/>
      <c r="AO616"/>
      <c r="AP616"/>
      <c r="AQ616"/>
      <c r="AR616"/>
      <c r="AS616"/>
      <c r="AT616"/>
      <c r="AU616"/>
      <c r="AV616"/>
      <c r="AW616"/>
      <c r="AX616"/>
      <c r="AY616"/>
      <c r="AZ616"/>
      <c r="BA616"/>
    </row>
    <row r="617" spans="3:53" ht="15" customHeight="1">
      <c r="C617"/>
      <c r="D617"/>
      <c r="E617"/>
      <c r="F617"/>
      <c r="G617"/>
      <c r="H617"/>
      <c r="I617"/>
      <c r="J617"/>
      <c r="K617"/>
      <c r="L617"/>
      <c r="M617"/>
      <c r="N617"/>
      <c r="O617"/>
      <c r="P617"/>
      <c r="Q617"/>
      <c r="R617"/>
      <c r="S617"/>
      <c r="T617"/>
      <c r="U617"/>
      <c r="V617"/>
      <c r="W617"/>
      <c r="X617"/>
      <c r="Y617"/>
      <c r="Z617"/>
      <c r="AA617"/>
      <c r="AB617"/>
      <c r="AC617"/>
      <c r="AD617"/>
      <c r="AE617"/>
      <c r="AF617"/>
      <c r="AG617"/>
      <c r="AH617"/>
      <c r="AI617"/>
      <c r="AJ617"/>
      <c r="AK617"/>
      <c r="AL617"/>
      <c r="AM617"/>
      <c r="AN617"/>
      <c r="AO617"/>
      <c r="AP617"/>
      <c r="AQ617"/>
      <c r="AR617"/>
      <c r="AS617"/>
      <c r="AT617"/>
      <c r="AU617"/>
      <c r="AV617"/>
      <c r="AW617"/>
      <c r="AX617"/>
      <c r="AY617"/>
      <c r="AZ617"/>
      <c r="BA617"/>
    </row>
    <row r="618" spans="3:53" ht="15" customHeight="1">
      <c r="C618"/>
      <c r="D618"/>
      <c r="E618"/>
      <c r="F618"/>
      <c r="G618"/>
      <c r="H618"/>
      <c r="I618"/>
      <c r="J618"/>
      <c r="K618"/>
      <c r="L618"/>
      <c r="M618"/>
      <c r="N618"/>
      <c r="O618"/>
      <c r="P618"/>
      <c r="Q618"/>
      <c r="R618"/>
      <c r="S618"/>
      <c r="T618"/>
      <c r="U618"/>
      <c r="V618"/>
      <c r="W618"/>
      <c r="X618"/>
      <c r="Y618"/>
      <c r="Z618"/>
      <c r="AA618"/>
      <c r="AB618"/>
      <c r="AC618"/>
      <c r="AD618"/>
      <c r="AE618"/>
      <c r="AF618"/>
      <c r="AG618"/>
      <c r="AH618"/>
      <c r="AI618"/>
      <c r="AJ618"/>
      <c r="AK618"/>
      <c r="AL618"/>
      <c r="AM618"/>
      <c r="AN618"/>
      <c r="AO618"/>
      <c r="AP618"/>
      <c r="AQ618"/>
      <c r="AR618"/>
      <c r="AS618"/>
      <c r="AT618"/>
      <c r="AU618"/>
      <c r="AV618"/>
      <c r="AW618"/>
      <c r="AX618"/>
      <c r="AY618"/>
      <c r="AZ618"/>
      <c r="BA618"/>
    </row>
    <row r="619" spans="3:53" ht="15" customHeight="1">
      <c r="C619"/>
      <c r="D619"/>
      <c r="E619"/>
      <c r="F619"/>
      <c r="G619"/>
      <c r="H619"/>
      <c r="I619"/>
      <c r="J619"/>
      <c r="K619"/>
      <c r="L619"/>
      <c r="M619"/>
      <c r="N619"/>
      <c r="O619"/>
      <c r="P619"/>
      <c r="Q619"/>
      <c r="R619"/>
      <c r="S619"/>
      <c r="T619"/>
      <c r="U619"/>
      <c r="V619"/>
      <c r="W619"/>
      <c r="X619"/>
      <c r="Y619"/>
      <c r="Z619"/>
      <c r="AA619"/>
      <c r="AB619"/>
      <c r="AC619"/>
      <c r="AD619"/>
      <c r="AE619"/>
      <c r="AF619"/>
      <c r="AG619"/>
      <c r="AH619"/>
      <c r="AI619"/>
      <c r="AJ619"/>
      <c r="AK619"/>
      <c r="AL619"/>
      <c r="AM619"/>
      <c r="AN619"/>
      <c r="AO619"/>
      <c r="AP619"/>
      <c r="AQ619"/>
      <c r="AR619"/>
      <c r="AS619"/>
      <c r="AT619"/>
      <c r="AU619"/>
      <c r="AV619"/>
      <c r="AW619"/>
      <c r="AX619"/>
      <c r="AY619"/>
      <c r="AZ619"/>
      <c r="BA619"/>
    </row>
    <row r="620" spans="3:53" ht="15" customHeight="1">
      <c r="C620"/>
      <c r="D620"/>
      <c r="E620"/>
      <c r="F620"/>
      <c r="G620"/>
      <c r="H620"/>
      <c r="I620"/>
      <c r="J620"/>
      <c r="K620"/>
      <c r="L620"/>
      <c r="M620"/>
      <c r="N620"/>
      <c r="O620"/>
      <c r="P620"/>
      <c r="Q620"/>
      <c r="R620"/>
      <c r="S620"/>
      <c r="T620"/>
      <c r="U620"/>
      <c r="V620"/>
      <c r="W620"/>
      <c r="X620"/>
      <c r="Y620"/>
      <c r="Z620"/>
      <c r="AA620"/>
      <c r="AB620"/>
      <c r="AC620"/>
      <c r="AD620"/>
      <c r="AE620"/>
      <c r="AF620"/>
      <c r="AG620"/>
      <c r="AH620"/>
      <c r="AI620"/>
      <c r="AJ620"/>
      <c r="AK620"/>
      <c r="AL620"/>
      <c r="AM620"/>
      <c r="AN620"/>
      <c r="AO620"/>
      <c r="AP620"/>
      <c r="AQ620"/>
      <c r="AR620"/>
      <c r="AS620"/>
      <c r="AT620"/>
      <c r="AU620"/>
      <c r="AV620"/>
      <c r="AW620"/>
      <c r="AX620"/>
      <c r="AY620"/>
      <c r="AZ620"/>
      <c r="BA620"/>
    </row>
    <row r="621" spans="3:53" ht="15" customHeight="1">
      <c r="C621"/>
      <c r="D621"/>
      <c r="E621"/>
      <c r="F621"/>
      <c r="G621"/>
      <c r="H621"/>
      <c r="I621"/>
      <c r="J621"/>
      <c r="K621"/>
      <c r="L621"/>
      <c r="M621"/>
      <c r="N621"/>
      <c r="O621"/>
      <c r="P621"/>
      <c r="Q621"/>
      <c r="R621"/>
      <c r="S621"/>
      <c r="T621"/>
      <c r="U621"/>
      <c r="V621"/>
      <c r="W621"/>
      <c r="X621"/>
      <c r="Y621"/>
      <c r="Z621"/>
      <c r="AA621"/>
      <c r="AB621"/>
      <c r="AC621"/>
      <c r="AD621"/>
      <c r="AE621"/>
      <c r="AF621"/>
      <c r="AG621"/>
      <c r="AH621"/>
      <c r="AI621"/>
      <c r="AJ621"/>
      <c r="AK621"/>
      <c r="AL621"/>
      <c r="AM621"/>
      <c r="AN621"/>
      <c r="AO621"/>
      <c r="AP621"/>
      <c r="AQ621"/>
      <c r="AR621"/>
      <c r="AS621"/>
      <c r="AT621"/>
      <c r="AU621"/>
      <c r="AV621"/>
      <c r="AW621"/>
      <c r="AX621"/>
      <c r="AY621"/>
      <c r="AZ621"/>
      <c r="BA621"/>
    </row>
    <row r="622" spans="3:53" ht="15" customHeight="1">
      <c r="C622"/>
      <c r="D622"/>
      <c r="E622"/>
      <c r="F622"/>
      <c r="G622"/>
      <c r="H622"/>
      <c r="I622"/>
      <c r="J622"/>
      <c r="K622"/>
      <c r="L622"/>
      <c r="M622"/>
      <c r="N622"/>
      <c r="O622"/>
      <c r="P622"/>
      <c r="Q622"/>
      <c r="R622"/>
      <c r="S622"/>
      <c r="T622"/>
      <c r="U622"/>
      <c r="V622"/>
      <c r="W622"/>
      <c r="X622"/>
      <c r="Y622"/>
      <c r="Z622"/>
      <c r="AA622"/>
      <c r="AB622"/>
      <c r="AC622"/>
      <c r="AD622"/>
      <c r="AE622"/>
      <c r="AF622"/>
      <c r="AG622"/>
      <c r="AH622"/>
      <c r="AI622"/>
      <c r="AJ622"/>
      <c r="AK622"/>
      <c r="AL622"/>
      <c r="AM622"/>
      <c r="AN622"/>
      <c r="AO622"/>
      <c r="AP622"/>
      <c r="AQ622"/>
      <c r="AR622"/>
      <c r="AS622"/>
      <c r="AT622"/>
      <c r="AU622"/>
      <c r="AV622"/>
      <c r="AW622"/>
      <c r="AX622"/>
      <c r="AY622"/>
      <c r="AZ622"/>
      <c r="BA622"/>
    </row>
    <row r="623" spans="3:53" ht="15" customHeight="1">
      <c r="C623"/>
      <c r="D623"/>
      <c r="E623"/>
      <c r="F623"/>
      <c r="G623"/>
      <c r="H623"/>
      <c r="I623"/>
      <c r="J623"/>
      <c r="K623"/>
      <c r="L623"/>
      <c r="M623"/>
      <c r="N623"/>
      <c r="O623"/>
      <c r="P623"/>
      <c r="Q623"/>
      <c r="R623"/>
      <c r="S623"/>
      <c r="T623"/>
      <c r="U623"/>
      <c r="V623"/>
      <c r="W623"/>
      <c r="X623"/>
      <c r="Y623"/>
      <c r="Z623"/>
      <c r="AA623"/>
      <c r="AB623"/>
      <c r="AC623"/>
      <c r="AD623"/>
      <c r="AE623"/>
      <c r="AF623"/>
      <c r="AG623"/>
      <c r="AH623"/>
      <c r="AI623"/>
      <c r="AJ623"/>
      <c r="AK623"/>
      <c r="AL623"/>
      <c r="AM623"/>
      <c r="AN623"/>
      <c r="AO623"/>
      <c r="AP623"/>
      <c r="AQ623"/>
      <c r="AR623"/>
      <c r="AS623"/>
      <c r="AT623"/>
      <c r="AU623"/>
      <c r="AV623"/>
      <c r="AW623"/>
      <c r="AX623"/>
      <c r="AY623"/>
      <c r="AZ623"/>
      <c r="BA623"/>
    </row>
    <row r="624" spans="3:53" ht="15" customHeight="1">
      <c r="C624"/>
      <c r="D624"/>
      <c r="E624"/>
      <c r="F624"/>
      <c r="G624"/>
      <c r="H624"/>
      <c r="I624"/>
      <c r="J624"/>
      <c r="K624"/>
      <c r="L624"/>
      <c r="M624"/>
      <c r="N624"/>
      <c r="O624"/>
      <c r="P624"/>
      <c r="Q624"/>
      <c r="R624"/>
      <c r="S624"/>
      <c r="T624"/>
      <c r="U624"/>
      <c r="V624"/>
      <c r="W624"/>
      <c r="X624"/>
      <c r="Y624"/>
      <c r="Z624"/>
      <c r="AA624"/>
      <c r="AB624"/>
      <c r="AC624"/>
      <c r="AD624"/>
      <c r="AE624"/>
      <c r="AF624"/>
      <c r="AG624"/>
      <c r="AH624"/>
      <c r="AI624"/>
      <c r="AJ624"/>
      <c r="AK624"/>
      <c r="AL624"/>
      <c r="AM624"/>
      <c r="AN624"/>
      <c r="AO624"/>
      <c r="AP624"/>
      <c r="AQ624"/>
      <c r="AR624"/>
      <c r="AS624"/>
      <c r="AT624"/>
      <c r="AU624"/>
      <c r="AV624"/>
      <c r="AW624"/>
      <c r="AX624"/>
      <c r="AY624"/>
      <c r="AZ624"/>
      <c r="BA624"/>
    </row>
    <row r="625" spans="3:53" ht="15" customHeight="1">
      <c r="C625"/>
      <c r="D625"/>
      <c r="E625"/>
      <c r="F625"/>
      <c r="G625"/>
      <c r="H625"/>
      <c r="I625"/>
      <c r="J625"/>
      <c r="K625"/>
      <c r="L625"/>
      <c r="M625"/>
      <c r="N625"/>
      <c r="O625"/>
      <c r="P625"/>
      <c r="Q625"/>
      <c r="R625"/>
      <c r="S625"/>
      <c r="T625"/>
      <c r="U625"/>
      <c r="V625"/>
      <c r="W625"/>
      <c r="X625"/>
      <c r="Y625"/>
      <c r="Z625"/>
      <c r="AA625"/>
      <c r="AB625"/>
      <c r="AC625"/>
      <c r="AD625"/>
      <c r="AE625"/>
      <c r="AF625"/>
      <c r="AG625"/>
      <c r="AH625"/>
      <c r="AI625"/>
      <c r="AJ625"/>
      <c r="AK625"/>
      <c r="AL625"/>
      <c r="AM625"/>
      <c r="AN625"/>
      <c r="AO625"/>
      <c r="AP625"/>
      <c r="AQ625"/>
      <c r="AR625"/>
      <c r="AS625"/>
      <c r="AT625"/>
      <c r="AU625"/>
      <c r="AV625"/>
      <c r="AW625"/>
      <c r="AX625"/>
      <c r="AY625"/>
      <c r="AZ625"/>
      <c r="BA625"/>
    </row>
    <row r="626" spans="3:53" ht="15" customHeight="1">
      <c r="C626"/>
      <c r="D626"/>
      <c r="E626"/>
      <c r="F626"/>
      <c r="G626"/>
      <c r="H626"/>
      <c r="I626"/>
      <c r="J626"/>
      <c r="K626"/>
      <c r="L626"/>
      <c r="M626"/>
      <c r="N626"/>
      <c r="O626"/>
      <c r="P626"/>
      <c r="Q626"/>
      <c r="R626"/>
      <c r="S626"/>
      <c r="T626"/>
      <c r="U626"/>
      <c r="V626"/>
      <c r="W626"/>
      <c r="X626"/>
      <c r="Y626"/>
      <c r="Z626"/>
      <c r="AA626"/>
      <c r="AB626"/>
      <c r="AC626"/>
      <c r="AD626"/>
      <c r="AE626"/>
      <c r="AF626"/>
      <c r="AG626"/>
      <c r="AH626"/>
      <c r="AI626"/>
      <c r="AJ626"/>
      <c r="AK626"/>
      <c r="AL626"/>
      <c r="AM626"/>
      <c r="AN626"/>
      <c r="AO626"/>
      <c r="AP626"/>
      <c r="AQ626"/>
      <c r="AR626"/>
      <c r="AS626"/>
      <c r="AT626"/>
      <c r="AU626"/>
      <c r="AV626"/>
      <c r="AW626"/>
      <c r="AX626"/>
      <c r="AY626"/>
      <c r="AZ626"/>
      <c r="BA626"/>
    </row>
    <row r="627" spans="3:53" ht="15" customHeight="1">
      <c r="C627"/>
      <c r="D627"/>
      <c r="E627"/>
      <c r="F627"/>
      <c r="G627"/>
      <c r="H627"/>
      <c r="I627"/>
      <c r="J627"/>
      <c r="K627"/>
      <c r="L627"/>
      <c r="M627"/>
      <c r="N627"/>
      <c r="O627"/>
      <c r="P627"/>
      <c r="Q627"/>
      <c r="R627"/>
      <c r="S627"/>
      <c r="T627"/>
      <c r="U627"/>
      <c r="V627"/>
      <c r="W627"/>
      <c r="X627"/>
      <c r="Y627"/>
      <c r="Z627"/>
      <c r="AA627"/>
      <c r="AB627"/>
      <c r="AC627"/>
      <c r="AD627"/>
      <c r="AE627"/>
      <c r="AF627"/>
      <c r="AG627"/>
      <c r="AH627"/>
      <c r="AI627"/>
      <c r="AJ627"/>
      <c r="AK627"/>
      <c r="AL627"/>
      <c r="AM627"/>
      <c r="AN627"/>
      <c r="AO627"/>
      <c r="AP627"/>
      <c r="AQ627"/>
      <c r="AR627"/>
      <c r="AS627"/>
      <c r="AT627"/>
      <c r="AU627"/>
      <c r="AV627"/>
      <c r="AW627"/>
      <c r="AX627"/>
      <c r="AY627"/>
      <c r="AZ627"/>
      <c r="BA627"/>
    </row>
    <row r="628" spans="3:53" ht="15" customHeight="1">
      <c r="C628"/>
      <c r="D628"/>
      <c r="E628"/>
      <c r="F628"/>
      <c r="G628"/>
      <c r="H628"/>
      <c r="I628"/>
      <c r="J628"/>
      <c r="K628"/>
      <c r="L628"/>
      <c r="M628"/>
      <c r="N628"/>
      <c r="O628"/>
      <c r="P628"/>
      <c r="Q628"/>
      <c r="R628"/>
      <c r="S628"/>
      <c r="T628"/>
      <c r="U628"/>
      <c r="V628"/>
      <c r="W628"/>
      <c r="X628"/>
      <c r="Y628"/>
      <c r="Z628"/>
      <c r="AA628"/>
      <c r="AB628"/>
      <c r="AC628"/>
      <c r="AD628"/>
      <c r="AE628"/>
      <c r="AF628"/>
      <c r="AG628"/>
      <c r="AH628"/>
      <c r="AI628"/>
      <c r="AJ628"/>
      <c r="AK628"/>
      <c r="AL628"/>
      <c r="AM628"/>
      <c r="AN628"/>
      <c r="AO628"/>
      <c r="AP628"/>
      <c r="AQ628"/>
      <c r="AR628"/>
      <c r="AS628"/>
      <c r="AT628"/>
      <c r="AU628"/>
      <c r="AV628"/>
      <c r="AW628"/>
      <c r="AX628"/>
      <c r="AY628"/>
      <c r="AZ628"/>
      <c r="BA628"/>
    </row>
    <row r="629" spans="3:53" ht="15" customHeight="1">
      <c r="C629"/>
      <c r="D629"/>
      <c r="E629"/>
      <c r="F629"/>
      <c r="G629"/>
      <c r="H629"/>
      <c r="I629"/>
      <c r="J629"/>
      <c r="K629"/>
      <c r="L629"/>
      <c r="M629"/>
      <c r="N629"/>
      <c r="O629"/>
      <c r="P629"/>
      <c r="Q629"/>
      <c r="R629"/>
      <c r="S629"/>
      <c r="T629"/>
      <c r="U629"/>
      <c r="V629"/>
      <c r="W629"/>
      <c r="X629"/>
      <c r="Y629"/>
      <c r="Z629"/>
      <c r="AA629"/>
      <c r="AB629"/>
      <c r="AC629"/>
      <c r="AD629"/>
      <c r="AE629"/>
      <c r="AF629"/>
      <c r="AG629"/>
      <c r="AH629"/>
      <c r="AI629"/>
      <c r="AJ629"/>
      <c r="AK629"/>
      <c r="AL629"/>
      <c r="AM629"/>
      <c r="AN629"/>
      <c r="AO629"/>
      <c r="AP629"/>
      <c r="AQ629"/>
      <c r="AR629"/>
      <c r="AS629"/>
      <c r="AT629"/>
      <c r="AU629"/>
      <c r="AV629"/>
      <c r="AW629"/>
      <c r="AX629"/>
      <c r="AY629"/>
      <c r="AZ629"/>
      <c r="BA629"/>
    </row>
    <row r="630" spans="3:53" ht="15" customHeight="1">
      <c r="C630"/>
      <c r="D630"/>
      <c r="E630"/>
      <c r="F630"/>
      <c r="G630"/>
      <c r="H630"/>
      <c r="I630"/>
      <c r="J630"/>
      <c r="K630"/>
      <c r="L630"/>
      <c r="M630"/>
      <c r="N630"/>
      <c r="O630"/>
      <c r="P630"/>
      <c r="Q630"/>
      <c r="R630"/>
      <c r="S630"/>
      <c r="T630"/>
      <c r="U630"/>
      <c r="V630"/>
      <c r="W630"/>
      <c r="X630"/>
      <c r="Y630"/>
      <c r="Z630"/>
      <c r="AA630"/>
      <c r="AB630"/>
      <c r="AC630"/>
      <c r="AD630"/>
      <c r="AE630"/>
      <c r="AF630"/>
      <c r="AG630"/>
      <c r="AH630"/>
      <c r="AI630"/>
      <c r="AJ630"/>
      <c r="AK630"/>
      <c r="AL630"/>
      <c r="AM630"/>
      <c r="AN630"/>
      <c r="AO630"/>
      <c r="AP630"/>
      <c r="AQ630"/>
      <c r="AR630"/>
      <c r="AS630"/>
      <c r="AT630"/>
      <c r="AU630"/>
      <c r="AV630"/>
      <c r="AW630"/>
      <c r="AX630"/>
      <c r="AY630"/>
      <c r="AZ630"/>
      <c r="BA630"/>
    </row>
    <row r="631" spans="3:53" ht="15" customHeight="1">
      <c r="C631"/>
      <c r="D631"/>
      <c r="E631"/>
      <c r="F631"/>
      <c r="G631"/>
      <c r="H631"/>
      <c r="I631"/>
      <c r="J631"/>
      <c r="K631"/>
      <c r="L631"/>
      <c r="M631"/>
      <c r="N631"/>
      <c r="O631"/>
      <c r="P631"/>
      <c r="Q631"/>
      <c r="R631"/>
      <c r="S631"/>
      <c r="T631"/>
      <c r="U631"/>
      <c r="V631"/>
      <c r="W631"/>
      <c r="X631"/>
      <c r="Y631"/>
      <c r="Z631"/>
      <c r="AA631"/>
      <c r="AB631"/>
      <c r="AC631"/>
      <c r="AD631"/>
      <c r="AE631"/>
      <c r="AF631"/>
      <c r="AG631"/>
      <c r="AH631"/>
      <c r="AI631"/>
      <c r="AJ631"/>
      <c r="AK631"/>
      <c r="AL631"/>
      <c r="AM631"/>
      <c r="AN631"/>
      <c r="AO631"/>
      <c r="AP631"/>
      <c r="AQ631"/>
      <c r="AR631"/>
      <c r="AS631"/>
      <c r="AT631"/>
      <c r="AU631"/>
      <c r="AV631"/>
      <c r="AW631"/>
      <c r="AX631"/>
      <c r="AY631"/>
      <c r="AZ631"/>
      <c r="BA631"/>
    </row>
    <row r="632" spans="3:53" ht="15" customHeight="1">
      <c r="C632"/>
      <c r="D632"/>
      <c r="E632"/>
      <c r="F632"/>
      <c r="G632"/>
      <c r="H632"/>
      <c r="I632"/>
      <c r="J632"/>
      <c r="K632"/>
      <c r="L632"/>
      <c r="M632"/>
      <c r="N632"/>
      <c r="O632"/>
      <c r="P632"/>
      <c r="Q632"/>
      <c r="R632"/>
      <c r="S632"/>
      <c r="T632"/>
      <c r="U632"/>
      <c r="V632"/>
      <c r="W632"/>
      <c r="X632"/>
      <c r="Y632"/>
      <c r="Z632"/>
      <c r="AA632"/>
      <c r="AB632"/>
      <c r="AC632"/>
      <c r="AD632"/>
      <c r="AE632"/>
      <c r="AF632"/>
      <c r="AG632"/>
      <c r="AH632"/>
      <c r="AI632"/>
      <c r="AJ632"/>
      <c r="AK632"/>
      <c r="AL632"/>
      <c r="AM632"/>
      <c r="AN632"/>
      <c r="AO632"/>
      <c r="AP632"/>
      <c r="AQ632"/>
      <c r="AR632"/>
      <c r="AS632"/>
      <c r="AT632"/>
      <c r="AU632"/>
      <c r="AV632"/>
      <c r="AW632"/>
      <c r="AX632"/>
      <c r="AY632"/>
      <c r="AZ632"/>
      <c r="BA632"/>
    </row>
    <row r="633" spans="3:53" ht="15" customHeight="1">
      <c r="C633"/>
      <c r="D633"/>
      <c r="E633"/>
      <c r="F633"/>
      <c r="G633"/>
      <c r="H633"/>
      <c r="I633"/>
      <c r="J633"/>
      <c r="K633"/>
      <c r="L633"/>
      <c r="M633"/>
      <c r="N633"/>
      <c r="O633"/>
      <c r="P633"/>
      <c r="Q633"/>
      <c r="R633"/>
      <c r="S633"/>
      <c r="T633"/>
      <c r="U633"/>
      <c r="V633"/>
      <c r="W633"/>
      <c r="X633"/>
      <c r="Y633"/>
      <c r="Z633"/>
      <c r="AA633"/>
      <c r="AB633"/>
      <c r="AC633"/>
      <c r="AD633"/>
      <c r="AE633"/>
      <c r="AF633"/>
      <c r="AG633"/>
      <c r="AH633"/>
      <c r="AI633"/>
      <c r="AJ633"/>
      <c r="AK633"/>
      <c r="AL633"/>
      <c r="AM633"/>
      <c r="AN633"/>
      <c r="AO633"/>
      <c r="AP633"/>
      <c r="AQ633"/>
      <c r="AR633"/>
      <c r="AS633"/>
      <c r="AT633"/>
      <c r="AU633"/>
      <c r="AV633"/>
      <c r="AW633"/>
      <c r="AX633"/>
      <c r="AY633"/>
      <c r="AZ633"/>
      <c r="BA633"/>
    </row>
    <row r="634" spans="3:53" ht="15" customHeight="1">
      <c r="C634"/>
      <c r="D634"/>
      <c r="E634"/>
      <c r="F634"/>
      <c r="G634"/>
      <c r="H634"/>
      <c r="I634"/>
      <c r="J634"/>
      <c r="K634"/>
      <c r="L634"/>
      <c r="M634"/>
      <c r="N634"/>
      <c r="O634"/>
      <c r="P634"/>
      <c r="Q634"/>
      <c r="R634"/>
      <c r="S634"/>
      <c r="T634"/>
      <c r="U634"/>
      <c r="V634"/>
      <c r="W634"/>
      <c r="X634"/>
      <c r="Y634"/>
      <c r="Z634"/>
      <c r="AA634"/>
      <c r="AB634"/>
      <c r="AC634"/>
      <c r="AD634"/>
      <c r="AE634"/>
      <c r="AF634"/>
      <c r="AG634"/>
      <c r="AH634"/>
      <c r="AI634"/>
      <c r="AJ634"/>
      <c r="AK634"/>
      <c r="AL634"/>
      <c r="AM634"/>
      <c r="AN634"/>
      <c r="AO634"/>
      <c r="AP634"/>
      <c r="AQ634"/>
      <c r="AR634"/>
      <c r="AS634"/>
      <c r="AT634"/>
      <c r="AU634"/>
      <c r="AV634"/>
      <c r="AW634"/>
      <c r="AX634"/>
      <c r="AY634"/>
      <c r="AZ634"/>
      <c r="BA634"/>
    </row>
    <row r="635" spans="3:53" ht="15" customHeight="1">
      <c r="C635"/>
      <c r="D635"/>
      <c r="E635"/>
      <c r="F635"/>
      <c r="G635"/>
      <c r="H635"/>
      <c r="I635"/>
      <c r="J635"/>
      <c r="K635"/>
      <c r="L635"/>
      <c r="M635"/>
      <c r="N635"/>
      <c r="O635"/>
      <c r="P635"/>
      <c r="Q635"/>
      <c r="R635"/>
      <c r="S635"/>
      <c r="T635"/>
      <c r="U635"/>
      <c r="V635"/>
      <c r="W635"/>
      <c r="X635"/>
      <c r="Y635"/>
      <c r="Z635"/>
      <c r="AA635"/>
      <c r="AB635"/>
      <c r="AC635"/>
      <c r="AD635"/>
      <c r="AE635"/>
      <c r="AF635"/>
      <c r="AG635"/>
      <c r="AH635"/>
      <c r="AI635"/>
      <c r="AJ635"/>
      <c r="AK635"/>
      <c r="AL635"/>
      <c r="AM635"/>
      <c r="AN635"/>
      <c r="AO635"/>
      <c r="AP635"/>
      <c r="AQ635"/>
      <c r="AR635"/>
      <c r="AS635"/>
      <c r="AT635"/>
      <c r="AU635"/>
      <c r="AV635"/>
      <c r="AW635"/>
      <c r="AX635"/>
      <c r="AY635"/>
      <c r="AZ635"/>
      <c r="BA635"/>
    </row>
    <row r="636" spans="3:53" ht="15" customHeight="1">
      <c r="C636"/>
      <c r="D636"/>
      <c r="E636"/>
      <c r="F636"/>
      <c r="G636"/>
      <c r="H636"/>
      <c r="I636"/>
      <c r="J636"/>
      <c r="K636"/>
      <c r="L636"/>
      <c r="M636"/>
      <c r="N636"/>
      <c r="O636"/>
      <c r="P636"/>
      <c r="Q636"/>
      <c r="R636"/>
      <c r="S636"/>
      <c r="T636"/>
      <c r="U636"/>
      <c r="V636"/>
      <c r="W636"/>
      <c r="X636"/>
      <c r="Y636"/>
      <c r="Z636"/>
      <c r="AA636"/>
      <c r="AB636"/>
      <c r="AC636"/>
      <c r="AD636"/>
      <c r="AE636"/>
      <c r="AF636"/>
      <c r="AG636"/>
      <c r="AH636"/>
      <c r="AI636"/>
      <c r="AJ636"/>
      <c r="AK636"/>
      <c r="AL636"/>
      <c r="AM636"/>
      <c r="AN636"/>
      <c r="AO636"/>
      <c r="AP636"/>
      <c r="AQ636"/>
      <c r="AR636"/>
      <c r="AS636"/>
      <c r="AT636"/>
      <c r="AU636"/>
      <c r="AV636"/>
      <c r="AW636"/>
      <c r="AX636"/>
      <c r="AY636"/>
      <c r="AZ636"/>
      <c r="BA636"/>
    </row>
    <row r="637" spans="3:53" ht="15" customHeight="1">
      <c r="C637"/>
      <c r="D637"/>
      <c r="E637"/>
      <c r="F637"/>
      <c r="G637"/>
      <c r="H637"/>
      <c r="I637"/>
      <c r="J637"/>
      <c r="K637"/>
      <c r="L637"/>
      <c r="M637"/>
      <c r="N637"/>
      <c r="O637"/>
      <c r="P637"/>
      <c r="Q637"/>
      <c r="R637"/>
      <c r="S637"/>
      <c r="T637"/>
      <c r="U637"/>
      <c r="V637"/>
      <c r="W637"/>
      <c r="X637"/>
      <c r="Y637"/>
      <c r="Z637"/>
      <c r="AA637"/>
      <c r="AB637"/>
      <c r="AC637"/>
      <c r="AD637"/>
      <c r="AE637"/>
      <c r="AF637"/>
      <c r="AG637"/>
      <c r="AH637"/>
      <c r="AI637"/>
      <c r="AJ637"/>
      <c r="AK637"/>
      <c r="AL637"/>
      <c r="AM637"/>
      <c r="AN637"/>
      <c r="AO637"/>
      <c r="AP637"/>
      <c r="AQ637"/>
      <c r="AR637"/>
      <c r="AS637"/>
      <c r="AT637"/>
      <c r="AU637"/>
      <c r="AV637"/>
      <c r="AW637"/>
      <c r="AX637"/>
      <c r="AY637"/>
      <c r="AZ637"/>
      <c r="BA637"/>
    </row>
    <row r="638" spans="3:53" ht="15" customHeight="1">
      <c r="C638"/>
      <c r="D638"/>
      <c r="E638"/>
      <c r="F638"/>
      <c r="G638"/>
      <c r="H638"/>
      <c r="I638"/>
      <c r="J638"/>
      <c r="K638"/>
      <c r="L638"/>
      <c r="M638"/>
      <c r="N638"/>
      <c r="O638"/>
      <c r="P638"/>
      <c r="Q638"/>
      <c r="R638"/>
      <c r="S638"/>
      <c r="T638"/>
      <c r="U638"/>
      <c r="V638"/>
      <c r="W638"/>
      <c r="X638"/>
      <c r="Y638"/>
      <c r="Z638"/>
      <c r="AA638"/>
      <c r="AB638"/>
      <c r="AC638"/>
      <c r="AD638"/>
      <c r="AE638"/>
      <c r="AF638"/>
      <c r="AG638"/>
      <c r="AH638"/>
      <c r="AI638"/>
      <c r="AJ638"/>
      <c r="AK638"/>
      <c r="AL638"/>
      <c r="AM638"/>
      <c r="AN638"/>
      <c r="AO638"/>
      <c r="AP638"/>
      <c r="AQ638"/>
      <c r="AR638"/>
      <c r="AS638"/>
      <c r="AT638"/>
      <c r="AU638"/>
      <c r="AV638"/>
      <c r="AW638"/>
      <c r="AX638"/>
      <c r="AY638"/>
      <c r="AZ638"/>
      <c r="BA638"/>
    </row>
    <row r="639" spans="3:53" ht="15" customHeight="1">
      <c r="C639"/>
      <c r="D639"/>
      <c r="E639"/>
      <c r="F639"/>
      <c r="G639"/>
      <c r="H639"/>
      <c r="I639"/>
      <c r="J639"/>
      <c r="K639"/>
      <c r="L639"/>
      <c r="M639"/>
      <c r="N639"/>
      <c r="O639"/>
      <c r="P639"/>
      <c r="Q639"/>
      <c r="R639"/>
      <c r="S639"/>
      <c r="T639"/>
      <c r="U639"/>
      <c r="V639"/>
      <c r="W639"/>
      <c r="X639"/>
      <c r="Y639"/>
      <c r="Z639"/>
      <c r="AA639"/>
      <c r="AB639"/>
      <c r="AC639"/>
      <c r="AD639"/>
      <c r="AE639"/>
      <c r="AF639"/>
      <c r="AG639"/>
      <c r="AH639"/>
      <c r="AI639"/>
      <c r="AJ639"/>
      <c r="AK639"/>
      <c r="AL639"/>
      <c r="AM639"/>
      <c r="AN639"/>
      <c r="AO639"/>
      <c r="AP639"/>
      <c r="AQ639"/>
      <c r="AR639"/>
      <c r="AS639"/>
      <c r="AT639"/>
      <c r="AU639"/>
      <c r="AV639"/>
      <c r="AW639"/>
      <c r="AX639"/>
      <c r="AY639"/>
      <c r="AZ639"/>
      <c r="BA639"/>
    </row>
    <row r="640" spans="3:53" ht="15" customHeight="1">
      <c r="C640"/>
      <c r="D640"/>
      <c r="E640"/>
      <c r="F640"/>
      <c r="G640"/>
      <c r="H640"/>
      <c r="I640"/>
      <c r="J640"/>
      <c r="K640"/>
      <c r="L640"/>
      <c r="M640"/>
      <c r="N640"/>
      <c r="O640"/>
      <c r="P640"/>
      <c r="Q640"/>
      <c r="R640"/>
      <c r="S640"/>
      <c r="T640"/>
      <c r="U640"/>
      <c r="V640"/>
      <c r="W640"/>
      <c r="X640"/>
      <c r="Y640"/>
      <c r="Z640"/>
      <c r="AA640"/>
      <c r="AB640"/>
      <c r="AC640"/>
      <c r="AD640"/>
      <c r="AE640"/>
      <c r="AF640"/>
      <c r="AG640"/>
      <c r="AH640"/>
      <c r="AI640"/>
      <c r="AJ640"/>
      <c r="AK640"/>
      <c r="AL640"/>
      <c r="AM640"/>
      <c r="AN640"/>
      <c r="AO640"/>
      <c r="AP640"/>
      <c r="AQ640"/>
      <c r="AR640"/>
      <c r="AS640"/>
      <c r="AT640"/>
      <c r="AU640"/>
      <c r="AV640"/>
      <c r="AW640"/>
      <c r="AX640"/>
      <c r="AY640"/>
      <c r="AZ640"/>
      <c r="BA640"/>
    </row>
    <row r="641" spans="3:53" ht="15" customHeight="1">
      <c r="C641"/>
      <c r="D641"/>
      <c r="E641"/>
      <c r="F641"/>
      <c r="G641"/>
      <c r="H641"/>
      <c r="I641"/>
      <c r="J641"/>
      <c r="K641"/>
      <c r="L641"/>
      <c r="M641"/>
      <c r="N641"/>
      <c r="O641"/>
      <c r="P641"/>
      <c r="Q641"/>
      <c r="R641"/>
      <c r="S641"/>
      <c r="T641"/>
      <c r="U641"/>
      <c r="V641"/>
      <c r="W641"/>
      <c r="X641"/>
      <c r="Y641"/>
      <c r="Z641"/>
      <c r="AA641"/>
      <c r="AB641"/>
      <c r="AC641"/>
      <c r="AD641"/>
      <c r="AE641"/>
      <c r="AF641"/>
      <c r="AG641"/>
      <c r="AH641"/>
      <c r="AI641"/>
      <c r="AJ641"/>
      <c r="AK641"/>
      <c r="AL641"/>
      <c r="AM641"/>
      <c r="AN641"/>
      <c r="AO641"/>
      <c r="AP641"/>
      <c r="AQ641"/>
      <c r="AR641"/>
      <c r="AS641"/>
      <c r="AT641"/>
      <c r="AU641"/>
      <c r="AV641"/>
      <c r="AW641"/>
      <c r="AX641"/>
      <c r="AY641"/>
      <c r="AZ641"/>
      <c r="BA641"/>
    </row>
    <row r="642" spans="3:53" ht="15" customHeight="1">
      <c r="C642"/>
      <c r="D642"/>
      <c r="E642"/>
      <c r="F642"/>
      <c r="G642"/>
      <c r="H642"/>
      <c r="I642"/>
      <c r="J642"/>
      <c r="K642"/>
      <c r="L642"/>
      <c r="M642"/>
      <c r="N642"/>
      <c r="O642"/>
      <c r="P642"/>
      <c r="Q642"/>
      <c r="R642"/>
      <c r="S642"/>
      <c r="T642"/>
      <c r="U642"/>
      <c r="V642"/>
      <c r="W642"/>
      <c r="X642"/>
      <c r="Y642"/>
      <c r="Z642"/>
      <c r="AA642"/>
      <c r="AB642"/>
      <c r="AC642"/>
      <c r="AD642"/>
      <c r="AE642"/>
      <c r="AF642"/>
      <c r="AG642"/>
      <c r="AH642"/>
      <c r="AI642"/>
      <c r="AJ642"/>
      <c r="AK642"/>
      <c r="AL642"/>
      <c r="AM642"/>
      <c r="AN642"/>
      <c r="AO642"/>
      <c r="AP642"/>
      <c r="AQ642"/>
      <c r="AR642"/>
      <c r="AS642"/>
      <c r="AT642"/>
      <c r="AU642"/>
      <c r="AV642"/>
      <c r="AW642"/>
      <c r="AX642"/>
      <c r="AY642"/>
      <c r="AZ642"/>
      <c r="BA642"/>
    </row>
    <row r="643" spans="3:53" ht="15" customHeight="1">
      <c r="C643"/>
      <c r="D643"/>
      <c r="E643"/>
      <c r="F643"/>
      <c r="G643"/>
      <c r="H643"/>
      <c r="I643"/>
      <c r="J643"/>
      <c r="K643"/>
      <c r="L643"/>
      <c r="M643"/>
      <c r="N643"/>
      <c r="O643"/>
      <c r="P643"/>
      <c r="Q643"/>
      <c r="R643"/>
      <c r="S643"/>
      <c r="T643"/>
      <c r="U643"/>
      <c r="V643"/>
      <c r="W643"/>
      <c r="X643"/>
      <c r="Y643"/>
      <c r="Z643"/>
      <c r="AA643"/>
      <c r="AB643"/>
      <c r="AC643"/>
      <c r="AD643"/>
      <c r="AE643"/>
      <c r="AF643"/>
      <c r="AG643"/>
      <c r="AH643"/>
      <c r="AI643"/>
      <c r="AJ643"/>
      <c r="AK643"/>
      <c r="AL643"/>
      <c r="AM643"/>
      <c r="AN643"/>
      <c r="AO643"/>
      <c r="AP643"/>
      <c r="AQ643"/>
      <c r="AR643"/>
      <c r="AS643"/>
      <c r="AT643"/>
      <c r="AU643"/>
      <c r="AV643"/>
      <c r="AW643"/>
      <c r="AX643"/>
      <c r="AY643"/>
      <c r="AZ643"/>
      <c r="BA643"/>
    </row>
    <row r="644" spans="3:53" ht="15" customHeight="1">
      <c r="C644"/>
      <c r="D644"/>
      <c r="E644"/>
      <c r="F644"/>
      <c r="G644"/>
      <c r="H644"/>
      <c r="I644"/>
      <c r="J644"/>
      <c r="K644"/>
      <c r="L644"/>
      <c r="M644"/>
      <c r="N644"/>
      <c r="O644"/>
      <c r="P644"/>
      <c r="Q644"/>
      <c r="R644"/>
      <c r="S644"/>
      <c r="T644"/>
      <c r="U644"/>
      <c r="V644"/>
      <c r="W644"/>
      <c r="X644"/>
      <c r="Y644"/>
      <c r="Z644"/>
      <c r="AA644"/>
      <c r="AB644"/>
      <c r="AC644"/>
      <c r="AD644"/>
      <c r="AE644"/>
      <c r="AF644"/>
      <c r="AG644"/>
      <c r="AH644"/>
      <c r="AI644"/>
      <c r="AJ644"/>
      <c r="AK644"/>
      <c r="AL644"/>
      <c r="AM644"/>
      <c r="AN644"/>
      <c r="AO644"/>
      <c r="AP644"/>
      <c r="AQ644"/>
      <c r="AR644"/>
      <c r="AS644"/>
      <c r="AT644"/>
      <c r="AU644"/>
      <c r="AV644"/>
      <c r="AW644"/>
      <c r="AX644"/>
      <c r="AY644"/>
      <c r="AZ644"/>
      <c r="BA644"/>
    </row>
    <row r="645" spans="3:53" ht="15" customHeight="1">
      <c r="C645"/>
      <c r="D645"/>
      <c r="E645"/>
      <c r="F645"/>
      <c r="G645"/>
      <c r="H645"/>
      <c r="I645"/>
      <c r="J645"/>
      <c r="K645"/>
      <c r="L645"/>
      <c r="M645"/>
      <c r="N645"/>
      <c r="O645"/>
      <c r="P645"/>
      <c r="Q645"/>
      <c r="R645"/>
      <c r="S645"/>
      <c r="T645"/>
      <c r="U645"/>
      <c r="V645"/>
      <c r="W645"/>
      <c r="X645"/>
      <c r="Y645"/>
      <c r="Z645"/>
      <c r="AA645"/>
      <c r="AB645"/>
      <c r="AC645"/>
      <c r="AD645"/>
      <c r="AE645"/>
      <c r="AF645"/>
      <c r="AG645"/>
      <c r="AH645"/>
      <c r="AI645"/>
      <c r="AJ645"/>
      <c r="AK645"/>
      <c r="AL645"/>
      <c r="AM645"/>
      <c r="AN645"/>
      <c r="AO645"/>
      <c r="AP645"/>
      <c r="AQ645"/>
      <c r="AR645"/>
      <c r="AS645"/>
      <c r="AT645"/>
      <c r="AU645"/>
      <c r="AV645"/>
      <c r="AW645"/>
      <c r="AX645"/>
      <c r="AY645"/>
      <c r="AZ645"/>
      <c r="BA645"/>
    </row>
    <row r="646" spans="3:53" ht="15" customHeight="1">
      <c r="C646"/>
      <c r="D646"/>
      <c r="E646"/>
      <c r="F646"/>
      <c r="G646"/>
      <c r="H646"/>
      <c r="I646"/>
      <c r="J646"/>
      <c r="K646"/>
      <c r="L646"/>
      <c r="M646"/>
      <c r="N646"/>
      <c r="O646"/>
      <c r="P646"/>
      <c r="Q646"/>
      <c r="R646"/>
      <c r="S646"/>
      <c r="T646"/>
      <c r="U646"/>
      <c r="V646"/>
      <c r="W646"/>
      <c r="X646"/>
      <c r="Y646"/>
      <c r="Z646"/>
      <c r="AA646"/>
      <c r="AB646"/>
      <c r="AC646"/>
      <c r="AD646"/>
      <c r="AE646"/>
      <c r="AF646"/>
      <c r="AG646"/>
      <c r="AH646"/>
      <c r="AI646"/>
      <c r="AJ646"/>
      <c r="AK646"/>
      <c r="AL646"/>
      <c r="AM646"/>
      <c r="AN646"/>
      <c r="AO646"/>
      <c r="AP646"/>
      <c r="AQ646"/>
      <c r="AR646"/>
      <c r="AS646"/>
      <c r="AT646"/>
      <c r="AU646"/>
      <c r="AV646"/>
      <c r="AW646"/>
      <c r="AX646"/>
      <c r="AY646"/>
      <c r="AZ646"/>
      <c r="BA646"/>
    </row>
    <row r="647" spans="3:53" ht="15" customHeight="1">
      <c r="C647"/>
      <c r="D647"/>
      <c r="E647"/>
      <c r="F647"/>
      <c r="G647"/>
      <c r="H647"/>
      <c r="I647"/>
      <c r="J647"/>
      <c r="K647"/>
      <c r="L647"/>
      <c r="M647"/>
      <c r="N647"/>
      <c r="O647"/>
      <c r="P647"/>
      <c r="Q647"/>
      <c r="R647"/>
      <c r="S647"/>
      <c r="T647"/>
      <c r="U647"/>
      <c r="V647"/>
      <c r="W647"/>
      <c r="X647"/>
      <c r="Y647"/>
      <c r="Z647"/>
      <c r="AA647"/>
      <c r="AB647"/>
      <c r="AC647"/>
      <c r="AD647"/>
      <c r="AE647"/>
      <c r="AF647"/>
      <c r="AG647"/>
      <c r="AH647"/>
      <c r="AI647"/>
      <c r="AJ647"/>
      <c r="AK647"/>
      <c r="AL647"/>
      <c r="AM647"/>
      <c r="AN647"/>
      <c r="AO647"/>
      <c r="AP647"/>
      <c r="AQ647"/>
      <c r="AR647"/>
      <c r="AS647"/>
      <c r="AT647"/>
      <c r="AU647"/>
      <c r="AV647"/>
      <c r="AW647"/>
      <c r="AX647"/>
      <c r="AY647"/>
      <c r="AZ647"/>
      <c r="BA647"/>
    </row>
    <row r="648" spans="3:53" ht="15" customHeight="1">
      <c r="C648"/>
      <c r="D648"/>
      <c r="E648"/>
      <c r="F648"/>
      <c r="G648"/>
      <c r="H648"/>
      <c r="I648"/>
      <c r="J648"/>
      <c r="K648"/>
      <c r="L648"/>
      <c r="M648"/>
      <c r="N648"/>
      <c r="O648"/>
      <c r="P648"/>
      <c r="Q648"/>
      <c r="R648"/>
      <c r="S648"/>
      <c r="T648"/>
      <c r="U648"/>
      <c r="V648"/>
      <c r="W648"/>
      <c r="X648"/>
      <c r="Y648"/>
      <c r="Z648"/>
      <c r="AA648"/>
      <c r="AB648"/>
      <c r="AC648"/>
      <c r="AD648"/>
      <c r="AE648"/>
      <c r="AF648"/>
      <c r="AG648"/>
      <c r="AH648"/>
      <c r="AI648"/>
      <c r="AJ648"/>
      <c r="AK648"/>
      <c r="AL648"/>
      <c r="AM648"/>
      <c r="AN648"/>
      <c r="AO648"/>
      <c r="AP648"/>
      <c r="AQ648"/>
      <c r="AR648"/>
      <c r="AS648"/>
      <c r="AT648"/>
      <c r="AU648"/>
      <c r="AV648"/>
      <c r="AW648"/>
      <c r="AX648"/>
      <c r="AY648"/>
      <c r="AZ648"/>
      <c r="BA648"/>
    </row>
    <row r="649" spans="3:53" ht="15" customHeight="1">
      <c r="C649"/>
      <c r="D649"/>
      <c r="E649"/>
      <c r="F649"/>
      <c r="G649"/>
      <c r="H649"/>
      <c r="I649"/>
      <c r="J649"/>
      <c r="K649"/>
      <c r="L649"/>
      <c r="M649"/>
      <c r="N649"/>
      <c r="O649"/>
      <c r="P649"/>
      <c r="Q649"/>
      <c r="R649"/>
      <c r="S649"/>
      <c r="T649"/>
      <c r="U649"/>
      <c r="V649"/>
      <c r="W649"/>
      <c r="X649"/>
      <c r="Y649"/>
      <c r="Z649"/>
      <c r="AA649"/>
      <c r="AB649"/>
      <c r="AC649"/>
      <c r="AD649"/>
      <c r="AE649"/>
      <c r="AF649"/>
      <c r="AG649"/>
      <c r="AH649"/>
      <c r="AI649"/>
      <c r="AJ649"/>
      <c r="AK649"/>
      <c r="AL649"/>
      <c r="AM649"/>
      <c r="AN649"/>
      <c r="AO649"/>
      <c r="AP649"/>
      <c r="AQ649"/>
      <c r="AR649"/>
      <c r="AS649"/>
      <c r="AT649"/>
      <c r="AU649"/>
      <c r="AV649"/>
      <c r="AW649"/>
      <c r="AX649"/>
      <c r="AY649"/>
      <c r="AZ649"/>
      <c r="BA649"/>
    </row>
    <row r="650" spans="3:53" ht="15" customHeight="1">
      <c r="C650"/>
      <c r="D650"/>
      <c r="E650"/>
      <c r="F650"/>
      <c r="G650"/>
      <c r="H650"/>
      <c r="I650"/>
      <c r="J650"/>
      <c r="K650"/>
      <c r="L650"/>
      <c r="M650"/>
      <c r="N650"/>
      <c r="O650"/>
      <c r="P650"/>
      <c r="Q650"/>
      <c r="R650"/>
      <c r="S650"/>
      <c r="T650"/>
      <c r="U650"/>
      <c r="V650"/>
      <c r="W650"/>
      <c r="X650"/>
      <c r="Y650"/>
      <c r="Z650"/>
      <c r="AA650"/>
      <c r="AB650"/>
      <c r="AC650"/>
      <c r="AD650"/>
      <c r="AE650"/>
      <c r="AF650"/>
      <c r="AG650"/>
      <c r="AH650"/>
      <c r="AI650"/>
      <c r="AJ650"/>
      <c r="AK650"/>
      <c r="AL650"/>
      <c r="AM650"/>
      <c r="AN650"/>
      <c r="AO650"/>
      <c r="AP650"/>
      <c r="AQ650"/>
      <c r="AR650"/>
      <c r="AS650"/>
      <c r="AT650"/>
      <c r="AU650"/>
      <c r="AV650"/>
      <c r="AW650"/>
      <c r="AX650"/>
      <c r="AY650"/>
      <c r="AZ650"/>
      <c r="BA650"/>
    </row>
    <row r="651" spans="3:53" ht="15" customHeight="1">
      <c r="C651"/>
      <c r="D651"/>
      <c r="E651"/>
      <c r="F651"/>
      <c r="G651"/>
      <c r="H651"/>
      <c r="I651"/>
      <c r="J651"/>
      <c r="K651"/>
      <c r="L651"/>
      <c r="M651"/>
      <c r="N651"/>
      <c r="O651"/>
      <c r="P651"/>
      <c r="Q651"/>
      <c r="R651"/>
      <c r="S651"/>
      <c r="T651"/>
      <c r="U651"/>
      <c r="V651"/>
      <c r="W651"/>
      <c r="X651"/>
      <c r="Y651"/>
      <c r="Z651"/>
      <c r="AA651"/>
      <c r="AB651"/>
      <c r="AC651"/>
      <c r="AD651"/>
      <c r="AE651"/>
      <c r="AF651"/>
      <c r="AG651"/>
      <c r="AH651"/>
      <c r="AI651"/>
      <c r="AJ651"/>
      <c r="AK651"/>
      <c r="AL651"/>
      <c r="AM651"/>
      <c r="AN651"/>
      <c r="AO651"/>
      <c r="AP651"/>
      <c r="AQ651"/>
      <c r="AR651"/>
      <c r="AS651"/>
      <c r="AT651"/>
      <c r="AU651"/>
      <c r="AV651"/>
      <c r="AW651"/>
      <c r="AX651"/>
      <c r="AY651"/>
      <c r="AZ651"/>
      <c r="BA651"/>
    </row>
    <row r="652" spans="3:53" ht="15" customHeight="1">
      <c r="C652"/>
      <c r="D652"/>
      <c r="E652"/>
      <c r="F652"/>
      <c r="G652"/>
      <c r="H652"/>
      <c r="I652"/>
      <c r="J652"/>
      <c r="K652"/>
      <c r="L652"/>
      <c r="M652"/>
      <c r="N652"/>
      <c r="O652"/>
      <c r="P652"/>
      <c r="Q652"/>
      <c r="R652"/>
      <c r="S652"/>
      <c r="T652"/>
      <c r="U652"/>
      <c r="V652"/>
      <c r="W652"/>
      <c r="X652"/>
      <c r="Y652"/>
      <c r="Z652"/>
      <c r="AA652"/>
      <c r="AB652"/>
      <c r="AC652"/>
      <c r="AD652"/>
      <c r="AE652"/>
      <c r="AF652"/>
      <c r="AG652"/>
      <c r="AH652"/>
      <c r="AI652"/>
      <c r="AJ652"/>
      <c r="AK652"/>
      <c r="AL652"/>
      <c r="AM652"/>
      <c r="AN652"/>
      <c r="AO652"/>
      <c r="AP652"/>
      <c r="AQ652"/>
      <c r="AR652"/>
      <c r="AS652"/>
      <c r="AT652"/>
      <c r="AU652"/>
      <c r="AV652"/>
      <c r="AW652"/>
      <c r="AX652"/>
      <c r="AY652"/>
      <c r="AZ652"/>
      <c r="BA652"/>
    </row>
    <row r="653" spans="3:53" ht="15" customHeight="1">
      <c r="C653"/>
      <c r="D653"/>
      <c r="E653"/>
      <c r="F653"/>
      <c r="G653"/>
      <c r="H653"/>
      <c r="I653"/>
      <c r="J653"/>
      <c r="K653"/>
      <c r="L653"/>
      <c r="M653"/>
      <c r="N653"/>
      <c r="O653"/>
      <c r="P653"/>
      <c r="Q653"/>
      <c r="R653"/>
      <c r="S653"/>
      <c r="T653"/>
      <c r="U653"/>
      <c r="V653"/>
      <c r="W653"/>
      <c r="X653"/>
      <c r="Y653"/>
      <c r="Z653"/>
      <c r="AA653"/>
      <c r="AB653"/>
      <c r="AC653"/>
      <c r="AD653"/>
      <c r="AE653"/>
      <c r="AF653"/>
      <c r="AG653"/>
      <c r="AH653"/>
      <c r="AI653"/>
      <c r="AJ653"/>
      <c r="AK653"/>
      <c r="AL653"/>
      <c r="AM653"/>
      <c r="AN653"/>
      <c r="AO653"/>
      <c r="AP653"/>
      <c r="AQ653"/>
      <c r="AR653"/>
      <c r="AS653"/>
      <c r="AT653"/>
      <c r="AU653"/>
      <c r="AV653"/>
      <c r="AW653"/>
      <c r="AX653"/>
      <c r="AY653"/>
      <c r="AZ653"/>
      <c r="BA653"/>
    </row>
    <row r="654" spans="3:53" ht="15" customHeight="1">
      <c r="C654"/>
      <c r="D654"/>
      <c r="E654"/>
      <c r="F654"/>
      <c r="G654"/>
      <c r="H654"/>
      <c r="I654"/>
      <c r="J654"/>
      <c r="K654"/>
      <c r="L654"/>
      <c r="M654"/>
      <c r="N654"/>
      <c r="O654"/>
      <c r="P654"/>
      <c r="Q654"/>
      <c r="R654"/>
      <c r="S654"/>
      <c r="T654"/>
      <c r="U654"/>
      <c r="V654"/>
      <c r="W654"/>
      <c r="X654"/>
      <c r="Y654"/>
      <c r="Z654"/>
      <c r="AA654"/>
      <c r="AB654"/>
      <c r="AC654"/>
      <c r="AD654"/>
      <c r="AE654"/>
      <c r="AF654"/>
      <c r="AG654"/>
      <c r="AH654"/>
      <c r="AI654"/>
      <c r="AJ654"/>
      <c r="AK654"/>
      <c r="AL654"/>
      <c r="AM654"/>
      <c r="AN654"/>
      <c r="AO654"/>
      <c r="AP654"/>
      <c r="AQ654"/>
      <c r="AR654"/>
      <c r="AS654"/>
      <c r="AT654"/>
      <c r="AU654"/>
      <c r="AV654"/>
      <c r="AW654"/>
      <c r="AX654"/>
      <c r="AY654"/>
      <c r="AZ654"/>
      <c r="BA654"/>
    </row>
    <row r="655" spans="3:53" ht="15" customHeight="1">
      <c r="C655"/>
      <c r="D655"/>
      <c r="E655"/>
      <c r="F655"/>
      <c r="G655"/>
      <c r="H655"/>
      <c r="I655"/>
      <c r="J655"/>
      <c r="K655"/>
      <c r="L655"/>
      <c r="M655"/>
      <c r="N655"/>
      <c r="O655"/>
      <c r="P655"/>
      <c r="Q655"/>
      <c r="R655"/>
      <c r="S655"/>
      <c r="T655"/>
      <c r="U655"/>
      <c r="V655"/>
      <c r="W655"/>
      <c r="X655"/>
      <c r="Y655"/>
      <c r="Z655"/>
      <c r="AA655"/>
      <c r="AB655"/>
      <c r="AC655"/>
      <c r="AD655"/>
      <c r="AE655"/>
      <c r="AF655"/>
      <c r="AG655"/>
      <c r="AH655"/>
      <c r="AI655"/>
      <c r="AJ655"/>
      <c r="AK655"/>
      <c r="AL655"/>
      <c r="AM655"/>
      <c r="AN655"/>
      <c r="AO655"/>
      <c r="AP655"/>
      <c r="AQ655"/>
      <c r="AR655"/>
      <c r="AS655"/>
      <c r="AT655"/>
      <c r="AU655"/>
      <c r="AV655"/>
      <c r="AW655"/>
      <c r="AX655"/>
      <c r="AY655"/>
      <c r="AZ655"/>
      <c r="BA655"/>
    </row>
    <row r="656" spans="3:53" ht="15" customHeight="1">
      <c r="C656"/>
      <c r="D656"/>
      <c r="E656"/>
      <c r="F656"/>
      <c r="G656"/>
      <c r="H656"/>
      <c r="I656"/>
      <c r="J656"/>
      <c r="K656"/>
      <c r="L656"/>
      <c r="M656"/>
      <c r="N656"/>
      <c r="O656"/>
      <c r="P656"/>
      <c r="Q656"/>
      <c r="R656"/>
      <c r="S656"/>
      <c r="T656"/>
      <c r="U656"/>
      <c r="V656"/>
      <c r="W656"/>
      <c r="X656"/>
      <c r="Y656"/>
      <c r="Z656"/>
      <c r="AA656"/>
      <c r="AB656"/>
      <c r="AC656"/>
      <c r="AD656"/>
      <c r="AE656"/>
      <c r="AF656"/>
      <c r="AG656"/>
      <c r="AH656"/>
      <c r="AI656"/>
      <c r="AJ656"/>
      <c r="AK656"/>
      <c r="AL656"/>
      <c r="AM656"/>
      <c r="AN656"/>
      <c r="AO656"/>
      <c r="AP656"/>
      <c r="AQ656"/>
      <c r="AR656"/>
      <c r="AS656"/>
      <c r="AT656"/>
      <c r="AU656"/>
      <c r="AV656"/>
      <c r="AW656"/>
      <c r="AX656"/>
      <c r="AY656"/>
      <c r="AZ656"/>
      <c r="BA656"/>
    </row>
    <row r="657" spans="3:53" ht="15" customHeight="1">
      <c r="C657"/>
      <c r="D657"/>
      <c r="E657"/>
      <c r="F657"/>
      <c r="G657"/>
      <c r="H657"/>
      <c r="I657"/>
      <c r="J657"/>
      <c r="K657"/>
      <c r="L657"/>
      <c r="M657"/>
      <c r="N657"/>
      <c r="O657"/>
      <c r="P657"/>
      <c r="Q657"/>
      <c r="R657"/>
      <c r="S657"/>
      <c r="T657"/>
      <c r="U657"/>
      <c r="V657"/>
      <c r="W657"/>
      <c r="X657"/>
      <c r="Y657"/>
      <c r="Z657"/>
      <c r="AA657"/>
      <c r="AB657"/>
      <c r="AC657"/>
      <c r="AD657"/>
      <c r="AE657"/>
      <c r="AF657"/>
      <c r="AG657"/>
      <c r="AH657"/>
      <c r="AI657"/>
      <c r="AJ657"/>
      <c r="AK657"/>
      <c r="AL657"/>
      <c r="AM657"/>
      <c r="AN657"/>
      <c r="AO657"/>
      <c r="AP657"/>
      <c r="AQ657"/>
      <c r="AR657"/>
      <c r="AS657"/>
      <c r="AT657"/>
      <c r="AU657"/>
      <c r="AV657"/>
      <c r="AW657"/>
      <c r="AX657"/>
      <c r="AY657"/>
      <c r="AZ657"/>
      <c r="BA657"/>
    </row>
    <row r="658" spans="3:53" ht="15" customHeight="1">
      <c r="C658"/>
      <c r="D658"/>
      <c r="E658"/>
      <c r="F658"/>
      <c r="G658"/>
      <c r="H658"/>
      <c r="I658"/>
      <c r="J658"/>
      <c r="K658"/>
      <c r="L658"/>
      <c r="M658"/>
      <c r="N658"/>
      <c r="O658"/>
      <c r="P658"/>
      <c r="Q658"/>
      <c r="R658"/>
      <c r="S658"/>
      <c r="T658"/>
      <c r="U658"/>
      <c r="V658"/>
      <c r="W658"/>
      <c r="X658"/>
      <c r="Y658"/>
      <c r="Z658"/>
      <c r="AA658"/>
      <c r="AB658"/>
      <c r="AC658"/>
      <c r="AD658"/>
      <c r="AE658"/>
      <c r="AF658"/>
      <c r="AG658"/>
      <c r="AH658"/>
      <c r="AI658"/>
      <c r="AJ658"/>
      <c r="AK658"/>
      <c r="AL658"/>
      <c r="AM658"/>
      <c r="AN658"/>
      <c r="AO658"/>
      <c r="AP658"/>
      <c r="AQ658"/>
      <c r="AR658"/>
      <c r="AS658"/>
      <c r="AT658"/>
      <c r="AU658"/>
      <c r="AV658"/>
      <c r="AW658"/>
      <c r="AX658"/>
      <c r="AY658"/>
      <c r="AZ658"/>
      <c r="BA658"/>
    </row>
    <row r="659" spans="3:53" ht="15" customHeight="1">
      <c r="C659"/>
      <c r="D659"/>
      <c r="E659"/>
      <c r="F659"/>
      <c r="G659"/>
      <c r="H659"/>
      <c r="I659"/>
      <c r="J659"/>
      <c r="K659"/>
      <c r="L659"/>
      <c r="M659"/>
      <c r="N659"/>
      <c r="O659"/>
      <c r="P659"/>
      <c r="Q659"/>
      <c r="R659"/>
      <c r="S659"/>
      <c r="T659"/>
      <c r="U659"/>
      <c r="V659"/>
      <c r="W659"/>
      <c r="X659"/>
      <c r="Y659"/>
      <c r="Z659"/>
      <c r="AA659"/>
      <c r="AB659"/>
      <c r="AC659"/>
      <c r="AD659"/>
      <c r="AE659"/>
      <c r="AF659"/>
      <c r="AG659"/>
      <c r="AH659"/>
      <c r="AI659"/>
      <c r="AJ659"/>
      <c r="AK659"/>
      <c r="AL659"/>
      <c r="AM659"/>
      <c r="AN659"/>
      <c r="AO659"/>
      <c r="AP659"/>
      <c r="AQ659"/>
      <c r="AR659"/>
      <c r="AS659"/>
      <c r="AT659"/>
      <c r="AU659"/>
      <c r="AV659"/>
      <c r="AW659"/>
      <c r="AX659"/>
      <c r="AY659"/>
      <c r="AZ659"/>
      <c r="BA659"/>
    </row>
    <row r="660" spans="3:53" ht="15" customHeight="1">
      <c r="C660"/>
      <c r="D660"/>
      <c r="E660"/>
      <c r="F660"/>
      <c r="G660"/>
      <c r="H660"/>
      <c r="I660"/>
      <c r="J660"/>
      <c r="K660"/>
      <c r="L660"/>
      <c r="M660"/>
      <c r="N660"/>
      <c r="O660"/>
      <c r="P660"/>
      <c r="Q660"/>
      <c r="R660"/>
      <c r="S660"/>
      <c r="T660"/>
      <c r="U660"/>
      <c r="V660"/>
      <c r="W660"/>
      <c r="X660"/>
      <c r="Y660"/>
      <c r="Z660"/>
      <c r="AA660"/>
      <c r="AB660"/>
      <c r="AC660"/>
      <c r="AD660"/>
      <c r="AE660"/>
      <c r="AF660"/>
      <c r="AG660"/>
      <c r="AH660"/>
      <c r="AI660"/>
      <c r="AJ660"/>
      <c r="AK660"/>
      <c r="AL660"/>
      <c r="AM660"/>
      <c r="AN660"/>
      <c r="AO660"/>
      <c r="AP660"/>
      <c r="AQ660"/>
      <c r="AR660"/>
      <c r="AS660"/>
      <c r="AT660"/>
      <c r="AU660"/>
      <c r="AV660"/>
      <c r="AW660"/>
      <c r="AX660"/>
      <c r="AY660"/>
      <c r="AZ660"/>
      <c r="BA660"/>
    </row>
    <row r="661" spans="3:53" ht="15" customHeight="1">
      <c r="C661"/>
      <c r="D661"/>
      <c r="E661"/>
      <c r="F661"/>
      <c r="G661"/>
      <c r="H661"/>
      <c r="I661"/>
      <c r="J661"/>
      <c r="K661"/>
      <c r="L661"/>
      <c r="M661"/>
      <c r="N661"/>
      <c r="O661"/>
      <c r="P661"/>
      <c r="Q661"/>
      <c r="R661"/>
      <c r="S661"/>
      <c r="T661"/>
      <c r="U661"/>
      <c r="V661"/>
      <c r="W661"/>
      <c r="X661"/>
      <c r="Y661"/>
      <c r="Z661"/>
      <c r="AA661"/>
      <c r="AB661"/>
      <c r="AC661"/>
      <c r="AD661"/>
      <c r="AE661"/>
      <c r="AF661"/>
      <c r="AG661"/>
      <c r="AH661"/>
      <c r="AI661"/>
      <c r="AJ661"/>
      <c r="AK661"/>
      <c r="AL661"/>
      <c r="AM661"/>
      <c r="AN661"/>
      <c r="AO661"/>
      <c r="AP661"/>
      <c r="AQ661"/>
      <c r="AR661"/>
      <c r="AS661"/>
      <c r="AT661"/>
      <c r="AU661"/>
      <c r="AV661"/>
      <c r="AW661"/>
      <c r="AX661"/>
      <c r="AY661"/>
      <c r="AZ661"/>
      <c r="BA661"/>
    </row>
    <row r="662" spans="3:53" ht="15" customHeight="1">
      <c r="C662"/>
      <c r="D662"/>
      <c r="E662"/>
      <c r="F662"/>
      <c r="G662"/>
      <c r="H662"/>
      <c r="I662"/>
      <c r="J662"/>
      <c r="K662"/>
      <c r="L662"/>
      <c r="M662"/>
      <c r="N662"/>
      <c r="O662"/>
      <c r="P662"/>
      <c r="Q662"/>
      <c r="R662"/>
      <c r="S662"/>
      <c r="T662"/>
      <c r="U662"/>
      <c r="V662"/>
      <c r="W662"/>
      <c r="X662"/>
      <c r="Y662"/>
      <c r="Z662"/>
      <c r="AA662"/>
      <c r="AB662"/>
      <c r="AC662"/>
      <c r="AD662"/>
      <c r="AE662"/>
      <c r="AF662"/>
      <c r="AG662"/>
      <c r="AH662"/>
      <c r="AI662"/>
      <c r="AJ662"/>
      <c r="AK662"/>
      <c r="AL662"/>
      <c r="AM662"/>
      <c r="AN662"/>
      <c r="AO662"/>
      <c r="AP662"/>
      <c r="AQ662"/>
      <c r="AR662"/>
      <c r="AS662"/>
      <c r="AT662"/>
      <c r="AU662"/>
      <c r="AV662"/>
      <c r="AW662"/>
      <c r="AX662"/>
      <c r="AY662"/>
      <c r="AZ662"/>
      <c r="BA662"/>
    </row>
    <row r="663" spans="3:53" ht="15" customHeight="1">
      <c r="C663"/>
      <c r="D663"/>
      <c r="E663"/>
      <c r="F663"/>
      <c r="G663"/>
      <c r="H663"/>
      <c r="I663"/>
      <c r="J663"/>
      <c r="K663"/>
      <c r="L663"/>
      <c r="M663"/>
      <c r="N663"/>
      <c r="O663"/>
      <c r="P663"/>
      <c r="Q663"/>
      <c r="R663"/>
      <c r="S663"/>
      <c r="T663"/>
      <c r="U663"/>
      <c r="V663"/>
      <c r="W663"/>
      <c r="X663"/>
      <c r="Y663"/>
      <c r="Z663"/>
      <c r="AA663"/>
      <c r="AB663"/>
      <c r="AC663"/>
      <c r="AD663"/>
      <c r="AE663"/>
      <c r="AF663"/>
      <c r="AG663"/>
      <c r="AH663"/>
      <c r="AI663"/>
      <c r="AJ663"/>
      <c r="AK663"/>
      <c r="AL663"/>
      <c r="AM663"/>
      <c r="AN663"/>
      <c r="AO663"/>
      <c r="AP663"/>
      <c r="AQ663"/>
      <c r="AR663"/>
      <c r="AS663"/>
      <c r="AT663"/>
      <c r="AU663"/>
      <c r="AV663"/>
      <c r="AW663"/>
      <c r="AX663"/>
      <c r="AY663"/>
      <c r="AZ663"/>
      <c r="BA663"/>
    </row>
    <row r="664" spans="3:53" ht="15" customHeight="1">
      <c r="C664"/>
      <c r="D664"/>
      <c r="E664"/>
      <c r="F664"/>
      <c r="G664"/>
      <c r="H664"/>
      <c r="I664"/>
      <c r="J664"/>
      <c r="K664"/>
      <c r="L664"/>
      <c r="M664"/>
      <c r="N664"/>
      <c r="O664"/>
      <c r="P664"/>
      <c r="Q664"/>
      <c r="R664"/>
      <c r="S664"/>
      <c r="T664"/>
      <c r="U664"/>
      <c r="V664"/>
      <c r="W664"/>
      <c r="X664"/>
      <c r="Y664"/>
      <c r="Z664"/>
      <c r="AA664"/>
      <c r="AB664"/>
      <c r="AC664"/>
      <c r="AD664"/>
      <c r="AE664"/>
      <c r="AF664"/>
      <c r="AG664"/>
      <c r="AH664"/>
      <c r="AI664"/>
      <c r="AJ664"/>
      <c r="AK664"/>
      <c r="AL664"/>
      <c r="AM664"/>
      <c r="AN664"/>
      <c r="AO664"/>
      <c r="AP664"/>
      <c r="AQ664"/>
      <c r="AR664"/>
      <c r="AS664"/>
      <c r="AT664"/>
      <c r="AU664"/>
      <c r="AV664"/>
      <c r="AW664"/>
      <c r="AX664"/>
      <c r="AY664"/>
      <c r="AZ664"/>
      <c r="BA664"/>
    </row>
    <row r="665" spans="3:53" ht="15" customHeight="1">
      <c r="C665"/>
      <c r="D665"/>
      <c r="E665"/>
      <c r="F665"/>
      <c r="G665"/>
      <c r="H665"/>
      <c r="I665"/>
      <c r="J665"/>
      <c r="K665"/>
      <c r="L665"/>
      <c r="M665"/>
      <c r="N665"/>
      <c r="O665"/>
      <c r="P665"/>
      <c r="Q665"/>
      <c r="R665"/>
      <c r="S665"/>
      <c r="T665"/>
      <c r="U665"/>
      <c r="V665"/>
      <c r="W665"/>
      <c r="X665"/>
      <c r="Y665"/>
      <c r="Z665"/>
      <c r="AA665"/>
      <c r="AB665"/>
      <c r="AC665"/>
      <c r="AD665"/>
      <c r="AE665"/>
      <c r="AF665"/>
      <c r="AG665"/>
      <c r="AH665"/>
      <c r="AI665"/>
      <c r="AJ665"/>
      <c r="AK665"/>
      <c r="AL665"/>
      <c r="AM665"/>
      <c r="AN665"/>
      <c r="AO665"/>
      <c r="AP665"/>
      <c r="AQ665"/>
      <c r="AR665"/>
      <c r="AS665"/>
      <c r="AT665"/>
      <c r="AU665"/>
      <c r="AV665"/>
      <c r="AW665"/>
      <c r="AX665"/>
      <c r="AY665"/>
      <c r="AZ665"/>
      <c r="BA665"/>
    </row>
    <row r="666" spans="3:53" ht="15" customHeight="1">
      <c r="C666"/>
      <c r="D666"/>
      <c r="E666"/>
      <c r="F666"/>
      <c r="G666"/>
      <c r="H666"/>
      <c r="I666"/>
      <c r="J666"/>
      <c r="K666"/>
      <c r="L666"/>
      <c r="M666"/>
      <c r="N666"/>
      <c r="O666"/>
      <c r="P666"/>
      <c r="Q666"/>
      <c r="R666"/>
      <c r="S666"/>
      <c r="T666"/>
      <c r="U666"/>
      <c r="V666"/>
      <c r="W666"/>
      <c r="X666"/>
      <c r="Y666"/>
      <c r="Z666"/>
      <c r="AA666"/>
      <c r="AB666"/>
      <c r="AC666"/>
      <c r="AD666"/>
      <c r="AE666"/>
      <c r="AF666"/>
      <c r="AG666"/>
      <c r="AH666"/>
      <c r="AI666"/>
      <c r="AJ666"/>
      <c r="AK666"/>
      <c r="AL666"/>
      <c r="AM666"/>
      <c r="AN666"/>
      <c r="AO666"/>
      <c r="AP666"/>
      <c r="AQ666"/>
      <c r="AR666"/>
      <c r="AS666"/>
      <c r="AT666"/>
      <c r="AU666"/>
      <c r="AV666"/>
      <c r="AW666"/>
      <c r="AX666"/>
      <c r="AY666"/>
      <c r="AZ666"/>
      <c r="BA666"/>
    </row>
    <row r="667" spans="3:53" ht="15" customHeight="1">
      <c r="C667"/>
      <c r="D667"/>
      <c r="E667"/>
      <c r="F667"/>
      <c r="G667"/>
      <c r="H667"/>
      <c r="I667"/>
      <c r="J667"/>
      <c r="K667"/>
      <c r="L667"/>
      <c r="M667"/>
      <c r="N667"/>
      <c r="O667"/>
      <c r="P667"/>
      <c r="Q667"/>
      <c r="R667"/>
      <c r="S667"/>
      <c r="T667"/>
      <c r="U667"/>
      <c r="V667"/>
      <c r="W667"/>
      <c r="X667"/>
      <c r="Y667"/>
      <c r="Z667"/>
      <c r="AA667"/>
      <c r="AB667"/>
      <c r="AC667"/>
      <c r="AD667"/>
      <c r="AE667"/>
      <c r="AF667"/>
      <c r="AG667"/>
      <c r="AH667"/>
      <c r="AI667"/>
      <c r="AJ667"/>
      <c r="AK667"/>
      <c r="AL667"/>
      <c r="AM667"/>
      <c r="AN667"/>
      <c r="AO667"/>
      <c r="AP667"/>
      <c r="AQ667"/>
      <c r="AR667"/>
      <c r="AS667"/>
      <c r="AT667"/>
      <c r="AU667"/>
      <c r="AV667"/>
      <c r="AW667"/>
      <c r="AX667"/>
      <c r="AY667"/>
      <c r="AZ667"/>
      <c r="BA667"/>
    </row>
    <row r="668" spans="3:53" ht="15" customHeight="1">
      <c r="C668"/>
      <c r="D668"/>
      <c r="E668"/>
      <c r="F668"/>
      <c r="G668"/>
      <c r="H668"/>
      <c r="I668"/>
      <c r="J668"/>
      <c r="K668"/>
      <c r="L668"/>
      <c r="M668"/>
      <c r="N668"/>
      <c r="O668"/>
      <c r="P668"/>
      <c r="Q668"/>
      <c r="R668"/>
      <c r="S668"/>
      <c r="T668"/>
      <c r="U668"/>
      <c r="V668"/>
      <c r="W668"/>
      <c r="X668"/>
      <c r="Y668"/>
      <c r="Z668"/>
      <c r="AA668"/>
      <c r="AB668"/>
      <c r="AC668"/>
      <c r="AD668"/>
      <c r="AE668"/>
      <c r="AF668"/>
      <c r="AG668"/>
      <c r="AH668"/>
      <c r="AI668"/>
      <c r="AJ668"/>
      <c r="AK668"/>
      <c r="AL668"/>
      <c r="AM668"/>
      <c r="AN668"/>
      <c r="AO668"/>
      <c r="AP668"/>
      <c r="AQ668"/>
      <c r="AR668"/>
      <c r="AS668"/>
      <c r="AT668"/>
      <c r="AU668"/>
      <c r="AV668"/>
      <c r="AW668"/>
      <c r="AX668"/>
      <c r="AY668"/>
      <c r="AZ668"/>
      <c r="BA668"/>
    </row>
    <row r="669" spans="3:53" ht="15" customHeight="1">
      <c r="C669"/>
      <c r="D669"/>
      <c r="E669"/>
      <c r="F669"/>
      <c r="G669"/>
      <c r="H669"/>
      <c r="I669"/>
      <c r="J669"/>
      <c r="K669"/>
      <c r="L669"/>
      <c r="M669"/>
      <c r="N669"/>
      <c r="O669"/>
      <c r="P669"/>
      <c r="Q669"/>
      <c r="R669"/>
      <c r="S669"/>
      <c r="T669"/>
      <c r="U669"/>
      <c r="V669"/>
      <c r="W669"/>
      <c r="X669"/>
      <c r="Y669"/>
      <c r="Z669"/>
      <c r="AA669"/>
      <c r="AB669"/>
      <c r="AC669"/>
      <c r="AD669"/>
      <c r="AE669"/>
      <c r="AF669"/>
      <c r="AG669"/>
      <c r="AH669"/>
      <c r="AI669"/>
      <c r="AJ669"/>
      <c r="AK669"/>
      <c r="AL669"/>
      <c r="AM669"/>
      <c r="AN669"/>
      <c r="AO669"/>
      <c r="AP669"/>
      <c r="AQ669"/>
      <c r="AR669"/>
      <c r="AS669"/>
      <c r="AT669"/>
      <c r="AU669"/>
      <c r="AV669"/>
      <c r="AW669"/>
      <c r="AX669"/>
      <c r="AY669"/>
      <c r="AZ669"/>
      <c r="BA669"/>
    </row>
    <row r="670" spans="3:53" ht="15" customHeight="1">
      <c r="C670"/>
      <c r="D670"/>
      <c r="E670"/>
      <c r="F670"/>
      <c r="G670"/>
      <c r="H670"/>
      <c r="I670"/>
      <c r="J670"/>
      <c r="K670"/>
      <c r="L670"/>
      <c r="M670"/>
      <c r="N670"/>
      <c r="O670"/>
      <c r="P670"/>
      <c r="Q670"/>
      <c r="R670"/>
      <c r="S670"/>
      <c r="T670"/>
      <c r="U670"/>
      <c r="V670"/>
      <c r="W670"/>
      <c r="X670"/>
      <c r="Y670"/>
      <c r="Z670"/>
      <c r="AA670"/>
      <c r="AB670"/>
      <c r="AC670"/>
      <c r="AD670"/>
      <c r="AE670"/>
      <c r="AF670"/>
      <c r="AG670"/>
      <c r="AH670"/>
      <c r="AI670"/>
      <c r="AJ670"/>
      <c r="AK670"/>
      <c r="AL670"/>
      <c r="AM670"/>
      <c r="AN670"/>
      <c r="AO670"/>
      <c r="AP670"/>
      <c r="AQ670"/>
      <c r="AR670"/>
      <c r="AS670"/>
      <c r="AT670"/>
      <c r="AU670"/>
      <c r="AV670"/>
      <c r="AW670"/>
      <c r="AX670"/>
      <c r="AY670"/>
      <c r="AZ670"/>
      <c r="BA670"/>
    </row>
    <row r="671" spans="3:53" ht="15" customHeight="1">
      <c r="C671"/>
      <c r="D671"/>
      <c r="E671"/>
      <c r="F671"/>
      <c r="G671"/>
      <c r="H671"/>
      <c r="I671"/>
      <c r="J671"/>
      <c r="K671"/>
      <c r="L671"/>
      <c r="M671"/>
      <c r="N671"/>
      <c r="O671"/>
      <c r="P671"/>
      <c r="Q671"/>
      <c r="R671"/>
      <c r="S671"/>
      <c r="T671"/>
      <c r="U671"/>
      <c r="V671"/>
      <c r="W671"/>
      <c r="X671"/>
      <c r="Y671"/>
      <c r="Z671"/>
      <c r="AA671"/>
      <c r="AB671"/>
      <c r="AC671"/>
      <c r="AD671"/>
      <c r="AE671"/>
      <c r="AF671"/>
      <c r="AG671"/>
      <c r="AH671"/>
      <c r="AI671"/>
      <c r="AJ671"/>
      <c r="AK671"/>
      <c r="AL671"/>
      <c r="AM671"/>
      <c r="AN671"/>
      <c r="AO671"/>
      <c r="AP671"/>
      <c r="AQ671"/>
      <c r="AR671"/>
      <c r="AS671"/>
      <c r="AT671"/>
      <c r="AU671"/>
      <c r="AV671"/>
      <c r="AW671"/>
      <c r="AX671"/>
      <c r="AY671"/>
      <c r="AZ671"/>
      <c r="BA671"/>
    </row>
    <row r="672" spans="3:53" ht="15" customHeight="1">
      <c r="C672"/>
      <c r="D672"/>
      <c r="E672"/>
      <c r="F672"/>
      <c r="G672"/>
      <c r="H672"/>
      <c r="I672"/>
      <c r="J672"/>
      <c r="K672"/>
      <c r="L672"/>
      <c r="M672"/>
      <c r="N672"/>
      <c r="O672"/>
      <c r="P672"/>
      <c r="Q672"/>
      <c r="R672"/>
      <c r="S672"/>
      <c r="T672"/>
      <c r="U672"/>
      <c r="V672"/>
      <c r="W672"/>
      <c r="X672"/>
      <c r="Y672"/>
      <c r="Z672"/>
      <c r="AA672"/>
      <c r="AB672"/>
      <c r="AC672"/>
      <c r="AD672"/>
      <c r="AE672"/>
      <c r="AF672"/>
      <c r="AG672"/>
      <c r="AH672"/>
      <c r="AI672"/>
      <c r="AJ672"/>
      <c r="AK672"/>
      <c r="AL672"/>
      <c r="AM672"/>
      <c r="AN672"/>
      <c r="AO672"/>
      <c r="AP672"/>
      <c r="AQ672"/>
      <c r="AR672"/>
      <c r="AS672"/>
      <c r="AT672"/>
      <c r="AU672"/>
      <c r="AV672"/>
      <c r="AW672"/>
      <c r="AX672"/>
      <c r="AY672"/>
      <c r="AZ672"/>
      <c r="BA672"/>
    </row>
    <row r="673" spans="3:53" ht="15" customHeight="1">
      <c r="C673"/>
      <c r="D673"/>
      <c r="E673"/>
      <c r="F673"/>
      <c r="G673"/>
      <c r="H673"/>
      <c r="I673"/>
      <c r="J673"/>
      <c r="K673"/>
      <c r="L673"/>
      <c r="M673"/>
      <c r="N673"/>
      <c r="O673"/>
      <c r="P673"/>
      <c r="Q673"/>
      <c r="R673"/>
      <c r="S673"/>
      <c r="T673"/>
      <c r="U673"/>
      <c r="V673"/>
      <c r="W673"/>
      <c r="X673"/>
      <c r="Y673"/>
      <c r="Z673"/>
      <c r="AA673"/>
      <c r="AB673"/>
      <c r="AC673"/>
      <c r="AD673"/>
      <c r="AE673"/>
      <c r="AF673"/>
      <c r="AG673"/>
      <c r="AH673"/>
      <c r="AI673"/>
      <c r="AJ673"/>
      <c r="AK673"/>
      <c r="AL673"/>
      <c r="AM673"/>
      <c r="AN673"/>
      <c r="AO673"/>
      <c r="AP673"/>
      <c r="AQ673"/>
      <c r="AR673"/>
      <c r="AS673"/>
      <c r="AT673"/>
      <c r="AU673"/>
      <c r="AV673"/>
      <c r="AW673"/>
      <c r="AX673"/>
      <c r="AY673"/>
      <c r="AZ673"/>
      <c r="BA673"/>
    </row>
    <row r="674" spans="3:53" ht="15" customHeight="1">
      <c r="C674"/>
      <c r="D674"/>
      <c r="E674"/>
      <c r="F674"/>
      <c r="G674"/>
      <c r="H674"/>
      <c r="I674"/>
      <c r="J674"/>
      <c r="K674"/>
      <c r="L674"/>
      <c r="M674"/>
      <c r="N674"/>
      <c r="O674"/>
      <c r="P674"/>
      <c r="Q674"/>
      <c r="R674"/>
      <c r="S674"/>
      <c r="T674"/>
      <c r="U674"/>
      <c r="V674"/>
      <c r="W674"/>
      <c r="X674"/>
      <c r="Y674"/>
      <c r="Z674"/>
      <c r="AA674"/>
      <c r="AB674"/>
      <c r="AC674"/>
      <c r="AD674"/>
      <c r="AE674"/>
      <c r="AF674"/>
      <c r="AG674"/>
      <c r="AH674"/>
      <c r="AI674"/>
      <c r="AJ674"/>
      <c r="AK674"/>
      <c r="AL674"/>
      <c r="AM674"/>
      <c r="AN674"/>
      <c r="AO674"/>
      <c r="AP674"/>
      <c r="AQ674"/>
      <c r="AR674"/>
      <c r="AS674"/>
      <c r="AT674"/>
      <c r="AU674"/>
      <c r="AV674"/>
      <c r="AW674"/>
      <c r="AX674"/>
      <c r="AY674"/>
      <c r="AZ674"/>
      <c r="BA674"/>
    </row>
    <row r="675" spans="3:53" ht="15" customHeight="1">
      <c r="C675"/>
      <c r="D675"/>
      <c r="E675"/>
      <c r="F675"/>
      <c r="G675"/>
      <c r="H675"/>
      <c r="I675"/>
      <c r="J675"/>
      <c r="K675"/>
      <c r="L675"/>
      <c r="M675"/>
      <c r="N675"/>
      <c r="O675"/>
      <c r="P675"/>
      <c r="Q675"/>
      <c r="R675"/>
      <c r="S675"/>
      <c r="T675"/>
      <c r="U675"/>
      <c r="V675"/>
      <c r="W675"/>
      <c r="X675"/>
      <c r="Y675"/>
      <c r="Z675"/>
      <c r="AA675"/>
      <c r="AB675"/>
      <c r="AC675"/>
      <c r="AD675"/>
      <c r="AE675"/>
      <c r="AF675"/>
      <c r="AG675"/>
      <c r="AH675"/>
      <c r="AI675"/>
      <c r="AJ675"/>
      <c r="AK675"/>
      <c r="AL675"/>
      <c r="AM675"/>
      <c r="AN675"/>
      <c r="AO675"/>
      <c r="AP675"/>
      <c r="AQ675"/>
      <c r="AR675"/>
      <c r="AS675"/>
      <c r="AT675"/>
      <c r="AU675"/>
      <c r="AV675"/>
      <c r="AW675"/>
      <c r="AX675"/>
      <c r="AY675"/>
      <c r="AZ675"/>
      <c r="BA675"/>
    </row>
    <row r="676" spans="3:53" ht="15" customHeight="1">
      <c r="C676"/>
      <c r="D676"/>
      <c r="E676"/>
      <c r="F676"/>
      <c r="G676"/>
      <c r="H676"/>
      <c r="I676"/>
      <c r="J676"/>
      <c r="K676"/>
      <c r="L676"/>
      <c r="M676"/>
      <c r="N676"/>
      <c r="O676"/>
      <c r="P676"/>
      <c r="Q676"/>
      <c r="R676"/>
      <c r="S676"/>
      <c r="T676"/>
      <c r="U676"/>
      <c r="V676"/>
      <c r="W676"/>
      <c r="X676"/>
      <c r="Y676"/>
      <c r="Z676"/>
      <c r="AA676"/>
      <c r="AB676"/>
      <c r="AC676"/>
      <c r="AD676"/>
      <c r="AE676"/>
      <c r="AF676"/>
      <c r="AG676"/>
      <c r="AH676"/>
      <c r="AI676"/>
      <c r="AJ676"/>
      <c r="AK676"/>
      <c r="AL676"/>
      <c r="AM676"/>
      <c r="AN676"/>
      <c r="AO676"/>
      <c r="AP676"/>
      <c r="AQ676"/>
      <c r="AR676"/>
      <c r="AS676"/>
      <c r="AT676"/>
      <c r="AU676"/>
      <c r="AV676"/>
      <c r="AW676"/>
      <c r="AX676"/>
      <c r="AY676"/>
      <c r="AZ676"/>
      <c r="BA676"/>
    </row>
    <row r="677" spans="3:53" ht="15" customHeight="1">
      <c r="C677"/>
      <c r="D677"/>
      <c r="E677"/>
      <c r="F677"/>
      <c r="G677"/>
      <c r="H677"/>
      <c r="I677"/>
      <c r="J677"/>
      <c r="K677"/>
      <c r="L677"/>
      <c r="M677"/>
      <c r="N677"/>
      <c r="O677"/>
      <c r="P677"/>
      <c r="Q677"/>
      <c r="R677"/>
      <c r="S677"/>
      <c r="T677"/>
      <c r="U677"/>
      <c r="V677"/>
      <c r="W677"/>
      <c r="X677"/>
      <c r="Y677"/>
      <c r="Z677"/>
      <c r="AA677"/>
      <c r="AB677"/>
      <c r="AC677"/>
      <c r="AD677"/>
      <c r="AE677"/>
      <c r="AF677"/>
      <c r="AG677"/>
      <c r="AH677"/>
      <c r="AI677"/>
      <c r="AJ677"/>
      <c r="AK677"/>
      <c r="AL677"/>
      <c r="AM677"/>
      <c r="AN677"/>
      <c r="AO677"/>
      <c r="AP677"/>
      <c r="AQ677"/>
      <c r="AR677"/>
      <c r="AS677"/>
      <c r="AT677"/>
      <c r="AU677"/>
      <c r="AV677"/>
      <c r="AW677"/>
      <c r="AX677"/>
      <c r="AY677"/>
      <c r="AZ677"/>
      <c r="BA677"/>
    </row>
    <row r="678" spans="3:53" ht="15" customHeight="1">
      <c r="C678"/>
      <c r="D678"/>
      <c r="E678"/>
      <c r="F678"/>
      <c r="G678"/>
      <c r="H678"/>
      <c r="I678"/>
      <c r="J678"/>
      <c r="K678"/>
      <c r="L678"/>
      <c r="M678"/>
      <c r="N678"/>
      <c r="O678"/>
      <c r="P678"/>
      <c r="Q678"/>
      <c r="R678"/>
      <c r="S678"/>
      <c r="T678"/>
      <c r="U678"/>
      <c r="V678"/>
      <c r="W678"/>
      <c r="X678"/>
      <c r="Y678"/>
      <c r="Z678"/>
      <c r="AA678"/>
      <c r="AB678"/>
      <c r="AC678"/>
      <c r="AD678"/>
      <c r="AE678"/>
      <c r="AF678"/>
      <c r="AG678"/>
      <c r="AH678"/>
      <c r="AI678"/>
      <c r="AJ678"/>
      <c r="AK678"/>
      <c r="AL678"/>
      <c r="AM678"/>
      <c r="AN678"/>
      <c r="AO678"/>
      <c r="AP678"/>
      <c r="AQ678"/>
      <c r="AR678"/>
      <c r="AS678"/>
      <c r="AT678"/>
      <c r="AU678"/>
      <c r="AV678"/>
      <c r="AW678"/>
      <c r="AX678"/>
      <c r="AY678"/>
      <c r="AZ678"/>
      <c r="BA678"/>
    </row>
    <row r="679" spans="3:53" ht="15" customHeight="1">
      <c r="C679"/>
      <c r="D679"/>
      <c r="E679"/>
      <c r="F679"/>
      <c r="G679"/>
      <c r="H679"/>
      <c r="I679"/>
      <c r="J679"/>
      <c r="K679"/>
      <c r="L679"/>
      <c r="M679"/>
      <c r="N679"/>
      <c r="O679"/>
      <c r="P679"/>
      <c r="Q679"/>
      <c r="R679"/>
      <c r="S679"/>
      <c r="T679"/>
      <c r="U679"/>
      <c r="V679"/>
      <c r="W679"/>
      <c r="X679"/>
      <c r="Y679"/>
      <c r="Z679"/>
      <c r="AA679"/>
      <c r="AB679"/>
      <c r="AC679"/>
      <c r="AD679"/>
      <c r="AE679"/>
      <c r="AF679"/>
      <c r="AG679"/>
      <c r="AH679"/>
      <c r="AI679"/>
      <c r="AJ679"/>
      <c r="AK679"/>
      <c r="AL679"/>
      <c r="AM679"/>
      <c r="AN679"/>
      <c r="AO679"/>
      <c r="AP679"/>
      <c r="AQ679"/>
      <c r="AR679"/>
      <c r="AS679"/>
      <c r="AT679"/>
      <c r="AU679"/>
      <c r="AV679"/>
      <c r="AW679"/>
      <c r="AX679"/>
      <c r="AY679"/>
      <c r="AZ679"/>
      <c r="BA679"/>
    </row>
    <row r="680" spans="3:53" ht="15" customHeight="1">
      <c r="C680"/>
      <c r="D680"/>
      <c r="E680"/>
      <c r="F680"/>
      <c r="G680"/>
      <c r="H680"/>
      <c r="I680"/>
      <c r="J680"/>
      <c r="K680"/>
      <c r="L680"/>
      <c r="M680"/>
      <c r="N680"/>
      <c r="O680"/>
      <c r="P680"/>
      <c r="Q680"/>
      <c r="R680"/>
      <c r="S680"/>
      <c r="T680"/>
      <c r="U680"/>
      <c r="V680"/>
      <c r="W680"/>
      <c r="X680"/>
      <c r="Y680"/>
      <c r="Z680"/>
      <c r="AA680"/>
      <c r="AB680"/>
      <c r="AC680"/>
      <c r="AD680"/>
      <c r="AE680"/>
      <c r="AF680"/>
      <c r="AG680"/>
      <c r="AH680"/>
      <c r="AI680"/>
      <c r="AJ680"/>
      <c r="AK680"/>
      <c r="AL680"/>
      <c r="AM680"/>
      <c r="AN680"/>
      <c r="AO680"/>
      <c r="AP680"/>
      <c r="AQ680"/>
      <c r="AR680"/>
      <c r="AS680"/>
      <c r="AT680"/>
      <c r="AU680"/>
      <c r="AV680"/>
      <c r="AW680"/>
      <c r="AX680"/>
      <c r="AY680"/>
      <c r="AZ680"/>
      <c r="BA680"/>
    </row>
    <row r="681" spans="3:53" ht="15" customHeight="1">
      <c r="C681"/>
      <c r="D681"/>
      <c r="E681"/>
      <c r="F681"/>
      <c r="G681"/>
      <c r="H681"/>
      <c r="I681"/>
      <c r="J681"/>
      <c r="K681"/>
      <c r="L681"/>
      <c r="M681"/>
      <c r="N681"/>
      <c r="O681"/>
      <c r="P681"/>
      <c r="Q681"/>
      <c r="R681"/>
      <c r="S681"/>
      <c r="T681"/>
      <c r="U681"/>
      <c r="V681"/>
      <c r="W681"/>
      <c r="X681"/>
      <c r="Y681"/>
      <c r="Z681"/>
      <c r="AA681"/>
      <c r="AB681"/>
      <c r="AC681"/>
      <c r="AD681"/>
      <c r="AE681"/>
      <c r="AF681"/>
      <c r="AG681"/>
      <c r="AH681"/>
      <c r="AI681"/>
      <c r="AJ681"/>
      <c r="AK681"/>
      <c r="AL681"/>
      <c r="AM681"/>
      <c r="AN681"/>
      <c r="AO681"/>
      <c r="AP681"/>
      <c r="AQ681"/>
      <c r="AR681"/>
      <c r="AS681"/>
      <c r="AT681"/>
      <c r="AU681"/>
      <c r="AV681"/>
      <c r="AW681"/>
      <c r="AX681"/>
      <c r="AY681"/>
      <c r="AZ681"/>
      <c r="BA681"/>
    </row>
    <row r="682" spans="3:53" ht="15" customHeight="1">
      <c r="C682"/>
      <c r="D682"/>
      <c r="E682"/>
      <c r="F682"/>
      <c r="G682"/>
      <c r="H682"/>
      <c r="I682"/>
      <c r="J682"/>
      <c r="K682"/>
      <c r="L682"/>
      <c r="M682"/>
      <c r="N682"/>
      <c r="O682"/>
      <c r="P682"/>
      <c r="Q682"/>
      <c r="R682"/>
      <c r="S682"/>
      <c r="T682"/>
      <c r="U682"/>
      <c r="V682"/>
      <c r="W682"/>
      <c r="X682"/>
      <c r="Y682"/>
      <c r="Z682"/>
      <c r="AA682"/>
      <c r="AB682"/>
      <c r="AC682"/>
      <c r="AD682"/>
      <c r="AE682"/>
      <c r="AF682"/>
      <c r="AG682"/>
      <c r="AH682"/>
      <c r="AI682"/>
      <c r="AJ682"/>
      <c r="AK682"/>
      <c r="AL682"/>
      <c r="AM682"/>
      <c r="AN682"/>
      <c r="AO682"/>
      <c r="AP682"/>
      <c r="AQ682"/>
      <c r="AR682"/>
      <c r="AS682"/>
      <c r="AT682"/>
      <c r="AU682"/>
      <c r="AV682"/>
      <c r="AW682"/>
      <c r="AX682"/>
      <c r="AY682"/>
      <c r="AZ682"/>
      <c r="BA682"/>
    </row>
    <row r="683" spans="3:53" ht="15" customHeight="1">
      <c r="C683"/>
      <c r="D683"/>
      <c r="E683"/>
      <c r="F683"/>
      <c r="G683"/>
      <c r="H683"/>
      <c r="I683"/>
      <c r="J683"/>
      <c r="K683"/>
      <c r="L683"/>
      <c r="M683"/>
      <c r="N683"/>
      <c r="O683"/>
      <c r="P683"/>
      <c r="Q683"/>
      <c r="R683"/>
      <c r="S683"/>
      <c r="T683"/>
      <c r="U683"/>
      <c r="V683"/>
      <c r="W683"/>
      <c r="X683"/>
      <c r="Y683"/>
      <c r="Z683"/>
      <c r="AA683"/>
      <c r="AB683"/>
      <c r="AC683"/>
      <c r="AD683"/>
      <c r="AE683"/>
      <c r="AF683"/>
      <c r="AG683"/>
      <c r="AH683"/>
      <c r="AI683"/>
      <c r="AJ683"/>
      <c r="AK683"/>
      <c r="AL683"/>
      <c r="AM683"/>
      <c r="AN683"/>
      <c r="AO683"/>
      <c r="AP683"/>
      <c r="AQ683"/>
      <c r="AR683"/>
      <c r="AS683"/>
      <c r="AT683"/>
      <c r="AU683"/>
      <c r="AV683"/>
      <c r="AW683"/>
      <c r="AX683"/>
      <c r="AY683"/>
      <c r="AZ683"/>
      <c r="BA683"/>
    </row>
    <row r="684" spans="3:53" ht="15" customHeight="1">
      <c r="C684"/>
      <c r="D684"/>
      <c r="E684"/>
      <c r="F684"/>
      <c r="G684"/>
      <c r="H684"/>
      <c r="I684"/>
      <c r="J684"/>
      <c r="K684"/>
      <c r="L684"/>
      <c r="M684"/>
      <c r="N684"/>
      <c r="O684"/>
      <c r="P684"/>
      <c r="Q684"/>
      <c r="R684"/>
      <c r="S684"/>
      <c r="T684"/>
      <c r="U684"/>
      <c r="V684"/>
      <c r="W684"/>
      <c r="X684"/>
      <c r="Y684"/>
      <c r="Z684"/>
      <c r="AA684"/>
      <c r="AB684"/>
      <c r="AC684"/>
      <c r="AD684"/>
      <c r="AE684"/>
      <c r="AF684"/>
      <c r="AG684"/>
      <c r="AH684"/>
      <c r="AI684"/>
      <c r="AJ684"/>
      <c r="AK684"/>
      <c r="AL684"/>
      <c r="AM684"/>
      <c r="AN684"/>
      <c r="AO684"/>
      <c r="AP684"/>
      <c r="AQ684"/>
      <c r="AR684"/>
      <c r="AS684"/>
      <c r="AT684"/>
      <c r="AU684"/>
      <c r="AV684"/>
      <c r="AW684"/>
      <c r="AX684"/>
      <c r="AY684"/>
      <c r="AZ684"/>
      <c r="BA684"/>
    </row>
    <row r="685" spans="3:53" ht="15" customHeight="1">
      <c r="C685"/>
      <c r="D685"/>
      <c r="E685"/>
      <c r="F685"/>
      <c r="G685"/>
      <c r="H685"/>
      <c r="I685"/>
      <c r="J685"/>
      <c r="K685"/>
      <c r="L685"/>
      <c r="M685"/>
      <c r="N685"/>
      <c r="O685"/>
      <c r="P685"/>
      <c r="Q685"/>
      <c r="R685"/>
      <c r="S685"/>
      <c r="T685"/>
      <c r="U685"/>
      <c r="V685"/>
      <c r="W685"/>
      <c r="X685"/>
      <c r="Y685"/>
      <c r="Z685"/>
      <c r="AA685"/>
      <c r="AB685"/>
      <c r="AC685"/>
      <c r="AD685"/>
      <c r="AE685"/>
      <c r="AF685"/>
      <c r="AG685"/>
      <c r="AH685"/>
      <c r="AI685"/>
      <c r="AJ685"/>
      <c r="AK685"/>
      <c r="AL685"/>
      <c r="AM685"/>
      <c r="AN685"/>
      <c r="AO685"/>
      <c r="AP685"/>
      <c r="AQ685"/>
      <c r="AR685"/>
      <c r="AS685"/>
      <c r="AT685"/>
      <c r="AU685"/>
      <c r="AV685"/>
      <c r="AW685"/>
      <c r="AX685"/>
      <c r="AY685"/>
      <c r="AZ685"/>
      <c r="BA685"/>
    </row>
    <row r="686" spans="3:53" ht="15" customHeight="1">
      <c r="C686"/>
      <c r="D686"/>
      <c r="E686"/>
      <c r="F686"/>
      <c r="G686"/>
      <c r="H686"/>
      <c r="I686"/>
      <c r="J686"/>
      <c r="K686"/>
      <c r="L686"/>
      <c r="M686"/>
      <c r="N686"/>
      <c r="O686"/>
      <c r="P686"/>
      <c r="Q686"/>
      <c r="R686"/>
      <c r="S686"/>
      <c r="T686"/>
      <c r="U686"/>
      <c r="V686"/>
      <c r="W686"/>
      <c r="X686"/>
      <c r="Y686"/>
      <c r="Z686"/>
      <c r="AA686"/>
      <c r="AB686"/>
      <c r="AC686"/>
      <c r="AD686"/>
      <c r="AE686"/>
      <c r="AF686"/>
      <c r="AG686"/>
      <c r="AH686"/>
      <c r="AI686"/>
      <c r="AJ686"/>
      <c r="AK686"/>
      <c r="AL686"/>
      <c r="AM686"/>
      <c r="AN686"/>
      <c r="AO686"/>
      <c r="AP686"/>
      <c r="AQ686"/>
      <c r="AR686"/>
      <c r="AS686"/>
      <c r="AT686"/>
      <c r="AU686"/>
      <c r="AV686"/>
      <c r="AW686"/>
      <c r="AX686"/>
      <c r="AY686"/>
      <c r="AZ686"/>
      <c r="BA686"/>
    </row>
    <row r="687" spans="3:53" ht="15" customHeight="1">
      <c r="C687"/>
      <c r="D687"/>
      <c r="E687"/>
      <c r="F687"/>
      <c r="G687"/>
      <c r="H687"/>
      <c r="I687"/>
      <c r="J687"/>
      <c r="K687"/>
      <c r="L687"/>
      <c r="M687"/>
      <c r="N687"/>
      <c r="O687"/>
      <c r="P687"/>
      <c r="Q687"/>
      <c r="R687"/>
      <c r="S687"/>
      <c r="T687"/>
      <c r="U687"/>
      <c r="V687"/>
      <c r="W687"/>
      <c r="X687"/>
      <c r="Y687"/>
      <c r="Z687"/>
      <c r="AA687"/>
      <c r="AB687"/>
      <c r="AC687"/>
      <c r="AD687"/>
      <c r="AE687"/>
      <c r="AF687"/>
      <c r="AG687"/>
      <c r="AH687"/>
      <c r="AI687"/>
      <c r="AJ687"/>
      <c r="AK687"/>
      <c r="AL687"/>
      <c r="AM687"/>
      <c r="AN687"/>
      <c r="AO687"/>
      <c r="AP687"/>
      <c r="AQ687"/>
      <c r="AR687"/>
      <c r="AS687"/>
      <c r="AT687"/>
      <c r="AU687"/>
      <c r="AV687"/>
      <c r="AW687"/>
      <c r="AX687"/>
      <c r="AY687"/>
      <c r="AZ687"/>
      <c r="BA687"/>
    </row>
    <row r="688" spans="3:53" ht="15" customHeight="1">
      <c r="C688"/>
      <c r="D688"/>
      <c r="E688"/>
      <c r="F688"/>
      <c r="G688"/>
      <c r="H688"/>
      <c r="I688"/>
      <c r="J688"/>
      <c r="K688"/>
      <c r="L688"/>
      <c r="M688"/>
      <c r="N688"/>
      <c r="O688"/>
      <c r="P688"/>
      <c r="Q688"/>
      <c r="R688"/>
      <c r="S688"/>
      <c r="T688"/>
      <c r="U688"/>
      <c r="V688"/>
      <c r="W688"/>
      <c r="X688"/>
      <c r="Y688"/>
      <c r="Z688"/>
      <c r="AA688"/>
      <c r="AB688"/>
      <c r="AC688"/>
      <c r="AD688"/>
      <c r="AE688"/>
      <c r="AF688"/>
      <c r="AG688"/>
      <c r="AH688"/>
      <c r="AI688"/>
      <c r="AJ688"/>
      <c r="AK688"/>
      <c r="AL688"/>
      <c r="AM688"/>
      <c r="AN688"/>
      <c r="AO688"/>
      <c r="AP688"/>
      <c r="AQ688"/>
      <c r="AR688"/>
      <c r="AS688"/>
      <c r="AT688"/>
      <c r="AU688"/>
      <c r="AV688"/>
      <c r="AW688"/>
      <c r="AX688"/>
      <c r="AY688"/>
      <c r="AZ688"/>
      <c r="BA688"/>
    </row>
    <row r="689" spans="3:53" ht="15" customHeight="1">
      <c r="C689"/>
      <c r="D689"/>
      <c r="E689"/>
      <c r="F689"/>
      <c r="G689"/>
      <c r="H689"/>
      <c r="I689"/>
      <c r="J689"/>
      <c r="K689"/>
      <c r="L689"/>
      <c r="M689"/>
      <c r="N689"/>
      <c r="O689"/>
      <c r="P689"/>
      <c r="Q689"/>
      <c r="R689"/>
      <c r="S689"/>
      <c r="T689"/>
      <c r="U689"/>
      <c r="V689"/>
      <c r="W689"/>
      <c r="X689"/>
      <c r="Y689"/>
      <c r="Z689"/>
      <c r="AA689"/>
      <c r="AB689"/>
      <c r="AC689"/>
      <c r="AD689"/>
      <c r="AE689"/>
      <c r="AF689"/>
      <c r="AG689"/>
      <c r="AH689"/>
      <c r="AI689"/>
      <c r="AJ689"/>
      <c r="AK689"/>
      <c r="AL689"/>
      <c r="AM689"/>
      <c r="AN689"/>
      <c r="AO689"/>
      <c r="AP689"/>
      <c r="AQ689"/>
      <c r="AR689"/>
      <c r="AS689"/>
      <c r="AT689"/>
      <c r="AU689"/>
      <c r="AV689"/>
      <c r="AW689"/>
      <c r="AX689"/>
      <c r="AY689"/>
      <c r="AZ689"/>
      <c r="BA689"/>
    </row>
    <row r="690" spans="3:53" ht="15" customHeight="1">
      <c r="C690"/>
      <c r="D690"/>
      <c r="E690"/>
      <c r="F690"/>
      <c r="G690"/>
      <c r="H690"/>
      <c r="I690"/>
      <c r="J690"/>
      <c r="K690"/>
      <c r="L690"/>
      <c r="M690"/>
      <c r="N690"/>
      <c r="O690"/>
      <c r="P690"/>
      <c r="Q690"/>
      <c r="R690"/>
      <c r="S690"/>
      <c r="T690"/>
      <c r="U690"/>
      <c r="V690"/>
      <c r="W690"/>
      <c r="X690"/>
      <c r="Y690"/>
      <c r="Z690"/>
      <c r="AA690"/>
      <c r="AB690"/>
      <c r="AC690"/>
      <c r="AD690"/>
      <c r="AE690"/>
      <c r="AF690"/>
      <c r="AG690"/>
      <c r="AH690"/>
      <c r="AI690"/>
      <c r="AJ690"/>
      <c r="AK690"/>
      <c r="AL690"/>
      <c r="AM690"/>
      <c r="AN690"/>
      <c r="AO690"/>
      <c r="AP690"/>
      <c r="AQ690"/>
      <c r="AR690"/>
      <c r="AS690"/>
      <c r="AT690"/>
      <c r="AU690"/>
      <c r="AV690"/>
      <c r="AW690"/>
      <c r="AX690"/>
      <c r="AY690"/>
      <c r="AZ690"/>
      <c r="BA690"/>
    </row>
    <row r="691" spans="3:53" ht="15" customHeight="1">
      <c r="C691"/>
      <c r="D691"/>
      <c r="E691"/>
      <c r="F691"/>
      <c r="G691"/>
      <c r="H691"/>
      <c r="I691"/>
      <c r="J691"/>
      <c r="K691"/>
      <c r="L691"/>
      <c r="M691"/>
      <c r="N691"/>
      <c r="O691"/>
      <c r="P691"/>
      <c r="Q691"/>
      <c r="R691"/>
      <c r="S691"/>
      <c r="T691"/>
      <c r="U691"/>
      <c r="V691"/>
      <c r="W691"/>
      <c r="X691"/>
      <c r="Y691"/>
      <c r="Z691"/>
      <c r="AA691"/>
      <c r="AB691"/>
      <c r="AC691"/>
      <c r="AD691"/>
      <c r="AE691"/>
      <c r="AF691"/>
      <c r="AG691"/>
      <c r="AH691"/>
      <c r="AI691"/>
      <c r="AJ691"/>
      <c r="AK691"/>
      <c r="AL691"/>
      <c r="AM691"/>
      <c r="AN691"/>
      <c r="AO691"/>
      <c r="AP691"/>
      <c r="AQ691"/>
      <c r="AR691"/>
      <c r="AS691"/>
      <c r="AT691"/>
      <c r="AU691"/>
      <c r="AV691"/>
      <c r="AW691"/>
      <c r="AX691"/>
      <c r="AY691"/>
      <c r="AZ691"/>
      <c r="BA691"/>
    </row>
    <row r="692" spans="3:53" ht="15" customHeight="1">
      <c r="C692"/>
      <c r="D692"/>
      <c r="E692"/>
      <c r="F692"/>
      <c r="G692"/>
      <c r="H692"/>
      <c r="I692"/>
      <c r="J692"/>
      <c r="K692"/>
      <c r="L692"/>
      <c r="M692"/>
      <c r="N692"/>
      <c r="O692"/>
      <c r="P692"/>
      <c r="Q692"/>
      <c r="R692"/>
      <c r="S692"/>
      <c r="T692"/>
      <c r="U692"/>
      <c r="V692"/>
      <c r="W692"/>
      <c r="X692"/>
      <c r="Y692"/>
      <c r="Z692"/>
      <c r="AA692"/>
      <c r="AB692"/>
      <c r="AC692"/>
      <c r="AD692"/>
      <c r="AE692"/>
      <c r="AF692"/>
      <c r="AG692"/>
      <c r="AH692"/>
      <c r="AI692"/>
      <c r="AJ692"/>
      <c r="AK692"/>
      <c r="AL692"/>
      <c r="AM692"/>
      <c r="AN692"/>
      <c r="AO692"/>
      <c r="AP692"/>
      <c r="AQ692"/>
      <c r="AR692"/>
      <c r="AS692"/>
      <c r="AT692"/>
      <c r="AU692"/>
      <c r="AV692"/>
      <c r="AW692"/>
      <c r="AX692"/>
      <c r="AY692"/>
      <c r="AZ692"/>
      <c r="BA692"/>
    </row>
    <row r="693" spans="3:53" ht="15" customHeight="1">
      <c r="C693"/>
      <c r="D693"/>
      <c r="E693"/>
      <c r="F693"/>
      <c r="G693"/>
      <c r="H693"/>
      <c r="I693"/>
      <c r="J693"/>
      <c r="K693"/>
      <c r="L693"/>
      <c r="M693"/>
      <c r="N693"/>
      <c r="O693"/>
      <c r="P693"/>
      <c r="Q693"/>
      <c r="R693"/>
      <c r="S693"/>
      <c r="T693"/>
      <c r="U693"/>
      <c r="V693"/>
      <c r="W693"/>
      <c r="X693"/>
      <c r="Y693"/>
      <c r="Z693"/>
      <c r="AA693"/>
      <c r="AB693"/>
      <c r="AC693"/>
      <c r="AD693"/>
      <c r="AE693"/>
      <c r="AF693"/>
      <c r="AG693"/>
      <c r="AH693"/>
      <c r="AI693"/>
      <c r="AJ693"/>
      <c r="AK693"/>
      <c r="AL693"/>
      <c r="AM693"/>
      <c r="AN693"/>
      <c r="AO693"/>
      <c r="AP693"/>
      <c r="AQ693"/>
      <c r="AR693"/>
      <c r="AS693"/>
      <c r="AT693"/>
      <c r="AU693"/>
      <c r="AV693"/>
      <c r="AW693"/>
      <c r="AX693"/>
      <c r="AY693"/>
      <c r="AZ693"/>
      <c r="BA693"/>
    </row>
    <row r="694" spans="3:53" ht="15" customHeight="1">
      <c r="C694"/>
      <c r="D694"/>
      <c r="E694"/>
      <c r="F694"/>
      <c r="G694"/>
      <c r="H694"/>
      <c r="I694"/>
      <c r="J694"/>
      <c r="K694"/>
      <c r="L694"/>
      <c r="M694"/>
      <c r="N694"/>
      <c r="O694"/>
      <c r="P694"/>
      <c r="Q694"/>
      <c r="R694"/>
      <c r="S694"/>
      <c r="T694"/>
      <c r="U694"/>
      <c r="V694"/>
      <c r="W694"/>
      <c r="X694"/>
      <c r="Y694"/>
      <c r="Z694"/>
      <c r="AA694"/>
      <c r="AB694"/>
      <c r="AC694"/>
      <c r="AD694"/>
      <c r="AE694"/>
      <c r="AF694"/>
      <c r="AG694"/>
      <c r="AH694"/>
      <c r="AI694"/>
      <c r="AJ694"/>
      <c r="AK694"/>
      <c r="AL694"/>
      <c r="AM694"/>
      <c r="AN694"/>
      <c r="AO694"/>
      <c r="AP694"/>
      <c r="AQ694"/>
      <c r="AR694"/>
      <c r="AS694"/>
      <c r="AT694"/>
      <c r="AU694"/>
      <c r="AV694"/>
      <c r="AW694"/>
      <c r="AX694"/>
      <c r="AY694"/>
      <c r="AZ694"/>
      <c r="BA694"/>
    </row>
    <row r="695" spans="3:53" ht="15" customHeight="1">
      <c r="C695"/>
      <c r="D695"/>
      <c r="E695"/>
      <c r="F695"/>
      <c r="G695"/>
      <c r="H695"/>
      <c r="I695"/>
      <c r="J695"/>
      <c r="K695"/>
      <c r="L695"/>
      <c r="M695"/>
      <c r="N695"/>
      <c r="O695"/>
      <c r="P695"/>
      <c r="Q695"/>
      <c r="R695"/>
      <c r="S695"/>
      <c r="T695"/>
      <c r="U695"/>
      <c r="V695"/>
      <c r="W695"/>
      <c r="X695"/>
      <c r="Y695"/>
      <c r="Z695"/>
      <c r="AA695"/>
      <c r="AB695"/>
      <c r="AC695"/>
      <c r="AD695"/>
      <c r="AE695"/>
      <c r="AF695"/>
      <c r="AG695"/>
      <c r="AH695"/>
      <c r="AI695"/>
      <c r="AJ695"/>
      <c r="AK695"/>
      <c r="AL695"/>
      <c r="AM695"/>
      <c r="AN695"/>
      <c r="AO695"/>
      <c r="AP695"/>
      <c r="AQ695"/>
      <c r="AR695"/>
      <c r="AS695"/>
      <c r="AT695"/>
      <c r="AU695"/>
      <c r="AV695"/>
      <c r="AW695"/>
      <c r="AX695"/>
      <c r="AY695"/>
      <c r="AZ695"/>
      <c r="BA695"/>
    </row>
    <row r="696" spans="3:53" ht="15" customHeight="1">
      <c r="C696"/>
      <c r="D696"/>
      <c r="E696"/>
      <c r="F696"/>
      <c r="G696"/>
      <c r="H696"/>
      <c r="I696"/>
      <c r="J696"/>
      <c r="K696"/>
      <c r="L696"/>
      <c r="M696"/>
      <c r="N696"/>
      <c r="O696"/>
      <c r="P696"/>
      <c r="Q696"/>
      <c r="R696"/>
      <c r="S696"/>
      <c r="T696"/>
      <c r="U696"/>
      <c r="V696"/>
      <c r="W696"/>
      <c r="X696"/>
      <c r="Y696"/>
      <c r="Z696"/>
      <c r="AA696"/>
      <c r="AB696"/>
      <c r="AC696"/>
      <c r="AD696"/>
      <c r="AE696"/>
      <c r="AF696"/>
      <c r="AG696"/>
      <c r="AH696"/>
      <c r="AI696"/>
      <c r="AJ696"/>
      <c r="AK696"/>
      <c r="AL696"/>
      <c r="AM696"/>
      <c r="AN696"/>
      <c r="AO696"/>
      <c r="AP696"/>
      <c r="AQ696"/>
      <c r="AR696"/>
      <c r="AS696"/>
      <c r="AT696"/>
      <c r="AU696"/>
      <c r="AV696"/>
      <c r="AW696"/>
      <c r="AX696"/>
      <c r="AY696"/>
      <c r="AZ696"/>
      <c r="BA696"/>
    </row>
    <row r="697" spans="3:53" ht="15" customHeight="1">
      <c r="C697"/>
      <c r="D697"/>
      <c r="E697"/>
      <c r="F697"/>
      <c r="G697"/>
      <c r="H697"/>
      <c r="I697"/>
      <c r="J697"/>
      <c r="K697"/>
      <c r="L697"/>
      <c r="M697"/>
      <c r="N697"/>
      <c r="O697"/>
      <c r="P697"/>
      <c r="Q697"/>
      <c r="R697"/>
      <c r="S697"/>
      <c r="T697"/>
      <c r="U697"/>
      <c r="V697"/>
      <c r="W697"/>
      <c r="X697"/>
      <c r="Y697"/>
      <c r="Z697"/>
      <c r="AA697"/>
      <c r="AB697"/>
      <c r="AC697"/>
      <c r="AD697"/>
      <c r="AE697"/>
      <c r="AF697"/>
      <c r="AG697"/>
      <c r="AH697"/>
      <c r="AI697"/>
      <c r="AJ697"/>
      <c r="AK697"/>
      <c r="AL697"/>
      <c r="AM697"/>
      <c r="AN697"/>
      <c r="AO697"/>
      <c r="AP697"/>
      <c r="AQ697"/>
      <c r="AR697"/>
      <c r="AS697"/>
      <c r="AT697"/>
      <c r="AU697"/>
      <c r="AV697"/>
      <c r="AW697"/>
      <c r="AX697"/>
      <c r="AY697"/>
      <c r="AZ697"/>
      <c r="BA697"/>
    </row>
    <row r="698" spans="3:53" ht="15" customHeight="1">
      <c r="C698"/>
      <c r="D698"/>
      <c r="E698"/>
      <c r="F698"/>
      <c r="G698"/>
      <c r="H698"/>
      <c r="I698"/>
      <c r="J698"/>
      <c r="K698"/>
      <c r="L698"/>
      <c r="M698"/>
      <c r="N698"/>
      <c r="O698"/>
      <c r="P698"/>
      <c r="Q698"/>
      <c r="R698"/>
      <c r="S698"/>
      <c r="T698"/>
      <c r="U698"/>
      <c r="V698"/>
      <c r="W698"/>
      <c r="X698"/>
      <c r="Y698"/>
      <c r="Z698"/>
      <c r="AA698"/>
      <c r="AB698"/>
      <c r="AC698"/>
      <c r="AD698"/>
      <c r="AE698"/>
      <c r="AF698"/>
      <c r="AG698"/>
      <c r="AH698"/>
      <c r="AI698"/>
      <c r="AJ698"/>
      <c r="AK698"/>
      <c r="AL698"/>
      <c r="AM698"/>
      <c r="AN698"/>
      <c r="AO698"/>
      <c r="AP698"/>
      <c r="AQ698"/>
      <c r="AR698"/>
      <c r="AS698"/>
      <c r="AT698"/>
      <c r="AU698"/>
      <c r="AV698"/>
      <c r="AW698"/>
      <c r="AX698"/>
      <c r="AY698"/>
      <c r="AZ698"/>
      <c r="BA698"/>
    </row>
    <row r="699" spans="3:53" ht="15" customHeight="1">
      <c r="C699"/>
      <c r="D699"/>
      <c r="E699"/>
      <c r="F699"/>
      <c r="G699"/>
      <c r="H699"/>
      <c r="I699"/>
      <c r="J699"/>
      <c r="K699"/>
      <c r="L699"/>
      <c r="M699"/>
      <c r="N699"/>
      <c r="O699"/>
      <c r="P699"/>
      <c r="Q699"/>
      <c r="R699"/>
      <c r="S699"/>
      <c r="T699"/>
      <c r="U699"/>
      <c r="V699"/>
      <c r="W699"/>
      <c r="X699"/>
      <c r="Y699"/>
      <c r="Z699"/>
      <c r="AA699"/>
      <c r="AB699"/>
      <c r="AC699"/>
      <c r="AD699"/>
      <c r="AE699"/>
      <c r="AF699"/>
      <c r="AG699"/>
      <c r="AH699"/>
      <c r="AI699"/>
      <c r="AJ699"/>
      <c r="AK699"/>
      <c r="AL699"/>
      <c r="AM699"/>
      <c r="AN699"/>
      <c r="AO699"/>
      <c r="AP699"/>
      <c r="AQ699"/>
      <c r="AR699"/>
      <c r="AS699"/>
      <c r="AT699"/>
      <c r="AU699"/>
      <c r="AV699"/>
      <c r="AW699"/>
      <c r="AX699"/>
      <c r="AY699"/>
      <c r="AZ699"/>
      <c r="BA699"/>
    </row>
    <row r="700" spans="3:53" ht="15" customHeight="1">
      <c r="C700"/>
      <c r="D700"/>
      <c r="E700"/>
      <c r="F700"/>
      <c r="G700"/>
      <c r="H700"/>
      <c r="I700"/>
      <c r="J700"/>
      <c r="K700"/>
      <c r="L700"/>
      <c r="M700"/>
      <c r="N700"/>
      <c r="O700"/>
      <c r="P700"/>
      <c r="Q700"/>
      <c r="R700"/>
      <c r="S700"/>
      <c r="T700"/>
      <c r="U700"/>
      <c r="V700"/>
      <c r="W700"/>
      <c r="X700"/>
      <c r="Y700"/>
      <c r="Z700"/>
      <c r="AA700"/>
      <c r="AB700"/>
      <c r="AC700"/>
      <c r="AD700"/>
      <c r="AE700"/>
      <c r="AF700"/>
      <c r="AG700"/>
      <c r="AH700"/>
      <c r="AI700"/>
      <c r="AJ700"/>
      <c r="AK700"/>
      <c r="AL700"/>
      <c r="AM700"/>
      <c r="AN700"/>
      <c r="AO700"/>
      <c r="AP700"/>
      <c r="AQ700"/>
      <c r="AR700"/>
      <c r="AS700"/>
      <c r="AT700"/>
      <c r="AU700"/>
      <c r="AV700"/>
      <c r="AW700"/>
      <c r="AX700"/>
      <c r="AY700"/>
      <c r="AZ700"/>
      <c r="BA700"/>
    </row>
    <row r="701" spans="3:53" ht="15" customHeight="1">
      <c r="C701"/>
      <c r="D701"/>
      <c r="E701"/>
      <c r="F701"/>
      <c r="G701"/>
      <c r="H701"/>
      <c r="I701"/>
      <c r="J701"/>
      <c r="K701"/>
      <c r="L701"/>
      <c r="M701"/>
      <c r="N701"/>
      <c r="O701"/>
      <c r="P701"/>
      <c r="Q701"/>
      <c r="R701"/>
      <c r="S701"/>
      <c r="T701"/>
      <c r="U701"/>
      <c r="V701"/>
      <c r="W701"/>
      <c r="X701"/>
      <c r="Y701"/>
      <c r="Z701"/>
      <c r="AA701"/>
      <c r="AB701"/>
      <c r="AC701"/>
      <c r="AD701"/>
      <c r="AE701"/>
      <c r="AF701"/>
      <c r="AG701"/>
      <c r="AH701"/>
      <c r="AI701"/>
      <c r="AJ701"/>
      <c r="AK701"/>
      <c r="AL701"/>
      <c r="AM701"/>
      <c r="AN701"/>
      <c r="AO701"/>
      <c r="AP701"/>
      <c r="AQ701"/>
      <c r="AR701"/>
      <c r="AS701"/>
      <c r="AT701"/>
      <c r="AU701"/>
      <c r="AV701"/>
      <c r="AW701"/>
      <c r="AX701"/>
      <c r="AY701"/>
      <c r="AZ701"/>
      <c r="BA701"/>
    </row>
    <row r="702" spans="3:53" ht="15" customHeight="1">
      <c r="C702"/>
      <c r="D702"/>
      <c r="E702"/>
      <c r="F702"/>
      <c r="G702"/>
      <c r="H702"/>
      <c r="I702"/>
      <c r="J702"/>
      <c r="K702"/>
      <c r="L702"/>
      <c r="M702"/>
      <c r="N702"/>
      <c r="O702"/>
      <c r="P702"/>
      <c r="Q702"/>
      <c r="R702"/>
      <c r="S702"/>
      <c r="T702"/>
      <c r="U702"/>
      <c r="V702"/>
      <c r="W702"/>
      <c r="X702"/>
      <c r="Y702"/>
      <c r="Z702"/>
      <c r="AA702"/>
      <c r="AB702"/>
      <c r="AC702"/>
      <c r="AD702"/>
      <c r="AE702"/>
      <c r="AF702"/>
      <c r="AG702"/>
      <c r="AH702"/>
      <c r="AI702"/>
      <c r="AJ702"/>
      <c r="AK702"/>
      <c r="AL702"/>
      <c r="AM702"/>
      <c r="AN702"/>
      <c r="AO702"/>
      <c r="AP702"/>
      <c r="AQ702"/>
      <c r="AR702"/>
      <c r="AS702"/>
      <c r="AT702"/>
      <c r="AU702"/>
      <c r="AV702"/>
      <c r="AW702"/>
      <c r="AX702"/>
      <c r="AY702"/>
      <c r="AZ702"/>
      <c r="BA702"/>
    </row>
    <row r="703" spans="3:53" ht="15" customHeight="1">
      <c r="C703"/>
      <c r="D703"/>
      <c r="E703"/>
      <c r="F703"/>
      <c r="G703"/>
      <c r="H703"/>
      <c r="I703"/>
      <c r="J703"/>
      <c r="K703"/>
      <c r="L703"/>
      <c r="M703"/>
      <c r="N703"/>
      <c r="O703"/>
      <c r="P703"/>
      <c r="Q703"/>
      <c r="R703"/>
      <c r="S703"/>
      <c r="T703"/>
      <c r="U703"/>
      <c r="V703"/>
      <c r="W703"/>
      <c r="X703"/>
      <c r="Y703"/>
      <c r="Z703"/>
      <c r="AA703"/>
      <c r="AB703"/>
      <c r="AC703"/>
      <c r="AD703"/>
      <c r="AE703"/>
      <c r="AF703"/>
      <c r="AG703"/>
      <c r="AH703"/>
      <c r="AI703"/>
      <c r="AJ703"/>
      <c r="AK703"/>
      <c r="AL703"/>
      <c r="AM703"/>
      <c r="AN703"/>
      <c r="AO703"/>
      <c r="AP703"/>
      <c r="AQ703"/>
      <c r="AR703"/>
      <c r="AS703"/>
      <c r="AT703"/>
      <c r="AU703"/>
      <c r="AV703"/>
      <c r="AW703"/>
      <c r="AX703"/>
      <c r="AY703"/>
      <c r="AZ703"/>
      <c r="BA703"/>
    </row>
    <row r="704" spans="3:53" ht="15" customHeight="1">
      <c r="C704"/>
      <c r="D704"/>
      <c r="E704"/>
      <c r="F704"/>
      <c r="G704"/>
      <c r="H704"/>
      <c r="I704"/>
      <c r="J704"/>
      <c r="K704"/>
      <c r="L704"/>
      <c r="M704"/>
      <c r="N704"/>
      <c r="O704"/>
      <c r="P704"/>
      <c r="Q704"/>
      <c r="R704"/>
      <c r="S704"/>
      <c r="T704"/>
      <c r="U704"/>
      <c r="V704"/>
      <c r="W704"/>
      <c r="X704"/>
      <c r="Y704"/>
      <c r="Z704"/>
      <c r="AA704"/>
      <c r="AB704"/>
      <c r="AC704"/>
      <c r="AD704"/>
      <c r="AE704"/>
      <c r="AF704"/>
      <c r="AG704"/>
      <c r="AH704"/>
      <c r="AI704"/>
      <c r="AJ704"/>
      <c r="AK704"/>
      <c r="AL704"/>
      <c r="AM704"/>
      <c r="AN704"/>
      <c r="AO704"/>
      <c r="AP704"/>
      <c r="AQ704"/>
      <c r="AR704"/>
      <c r="AS704"/>
      <c r="AT704"/>
      <c r="AU704"/>
      <c r="AV704"/>
      <c r="AW704"/>
      <c r="AX704"/>
      <c r="AY704"/>
      <c r="AZ704"/>
      <c r="BA704"/>
    </row>
    <row r="705" spans="3:53" ht="15" customHeight="1">
      <c r="C705"/>
      <c r="D705"/>
      <c r="E705"/>
      <c r="F705"/>
      <c r="G705"/>
      <c r="H705"/>
      <c r="I705"/>
      <c r="J705"/>
      <c r="K705"/>
      <c r="L705"/>
      <c r="M705"/>
      <c r="N705"/>
      <c r="O705"/>
      <c r="P705"/>
      <c r="Q705"/>
      <c r="R705"/>
      <c r="S705"/>
      <c r="T705"/>
      <c r="U705"/>
      <c r="V705"/>
      <c r="W705"/>
      <c r="X705"/>
      <c r="Y705"/>
      <c r="Z705"/>
      <c r="AA705"/>
      <c r="AB705"/>
      <c r="AC705"/>
      <c r="AD705"/>
      <c r="AE705"/>
      <c r="AF705"/>
      <c r="AG705"/>
      <c r="AH705"/>
      <c r="AI705"/>
      <c r="AJ705"/>
      <c r="AK705"/>
      <c r="AL705"/>
      <c r="AM705"/>
      <c r="AN705"/>
      <c r="AO705"/>
      <c r="AP705"/>
      <c r="AQ705"/>
      <c r="AR705"/>
      <c r="AS705"/>
      <c r="AT705"/>
      <c r="AU705"/>
      <c r="AV705"/>
      <c r="AW705"/>
      <c r="AX705"/>
      <c r="AY705"/>
      <c r="AZ705"/>
      <c r="BA705"/>
    </row>
    <row r="706" spans="3:53" ht="15" customHeight="1">
      <c r="C706"/>
      <c r="D706"/>
      <c r="E706"/>
      <c r="F706"/>
      <c r="G706"/>
      <c r="H706"/>
      <c r="I706"/>
      <c r="J706"/>
      <c r="K706"/>
      <c r="L706"/>
      <c r="M706"/>
      <c r="N706"/>
      <c r="O706"/>
      <c r="P706"/>
      <c r="Q706"/>
      <c r="R706"/>
      <c r="S706"/>
      <c r="T706"/>
      <c r="U706"/>
      <c r="V706"/>
      <c r="W706"/>
      <c r="X706"/>
      <c r="Y706"/>
      <c r="Z706"/>
      <c r="AA706"/>
      <c r="AB706"/>
      <c r="AC706"/>
      <c r="AD706"/>
      <c r="AE706"/>
      <c r="AF706"/>
      <c r="AG706"/>
      <c r="AH706"/>
      <c r="AI706"/>
      <c r="AJ706"/>
      <c r="AK706"/>
      <c r="AL706"/>
      <c r="AM706"/>
      <c r="AN706"/>
      <c r="AO706"/>
      <c r="AP706"/>
      <c r="AQ706"/>
      <c r="AR706"/>
      <c r="AS706"/>
      <c r="AT706"/>
      <c r="AU706"/>
      <c r="AV706"/>
      <c r="AW706"/>
      <c r="AX706"/>
      <c r="AY706"/>
      <c r="AZ706"/>
      <c r="BA706"/>
    </row>
    <row r="707" spans="3:53" ht="15" customHeight="1">
      <c r="C707"/>
      <c r="D707"/>
      <c r="E707"/>
      <c r="F707"/>
      <c r="G707"/>
      <c r="H707"/>
      <c r="I707"/>
      <c r="J707"/>
      <c r="K707"/>
      <c r="L707"/>
      <c r="M707"/>
      <c r="N707"/>
      <c r="O707"/>
      <c r="P707"/>
      <c r="Q707"/>
      <c r="R707"/>
      <c r="S707"/>
      <c r="T707"/>
      <c r="U707"/>
      <c r="V707"/>
      <c r="W707"/>
      <c r="X707"/>
      <c r="Y707"/>
      <c r="Z707"/>
      <c r="AA707"/>
      <c r="AB707"/>
      <c r="AC707"/>
      <c r="AD707"/>
      <c r="AE707"/>
      <c r="AF707"/>
      <c r="AG707"/>
      <c r="AH707"/>
      <c r="AI707"/>
      <c r="AJ707"/>
      <c r="AK707"/>
      <c r="AL707"/>
      <c r="AM707"/>
      <c r="AN707"/>
      <c r="AO707"/>
      <c r="AP707"/>
      <c r="AQ707"/>
      <c r="AR707"/>
      <c r="AS707"/>
      <c r="AT707"/>
      <c r="AU707"/>
      <c r="AV707"/>
      <c r="AW707"/>
      <c r="AX707"/>
      <c r="AY707"/>
      <c r="AZ707"/>
      <c r="BA707"/>
    </row>
    <row r="708" spans="3:53" ht="15" customHeight="1">
      <c r="C708"/>
      <c r="D708"/>
      <c r="E708"/>
      <c r="F708"/>
      <c r="G708"/>
      <c r="H708"/>
      <c r="I708"/>
      <c r="J708"/>
      <c r="K708"/>
      <c r="L708"/>
      <c r="M708"/>
      <c r="N708"/>
      <c r="O708"/>
      <c r="P708"/>
      <c r="Q708"/>
      <c r="R708"/>
      <c r="S708"/>
      <c r="T708"/>
      <c r="U708"/>
      <c r="V708"/>
      <c r="W708"/>
      <c r="X708"/>
      <c r="Y708"/>
      <c r="Z708"/>
      <c r="AA708"/>
      <c r="AB708"/>
      <c r="AC708"/>
      <c r="AD708"/>
      <c r="AE708"/>
      <c r="AF708"/>
      <c r="AG708"/>
      <c r="AH708"/>
      <c r="AI708"/>
      <c r="AJ708"/>
      <c r="AK708"/>
      <c r="AL708"/>
      <c r="AM708"/>
      <c r="AN708"/>
      <c r="AO708"/>
      <c r="AP708"/>
      <c r="AQ708"/>
      <c r="AR708"/>
      <c r="AS708"/>
      <c r="AT708"/>
      <c r="AU708"/>
      <c r="AV708"/>
      <c r="AW708"/>
      <c r="AX708"/>
      <c r="AY708"/>
      <c r="AZ708"/>
      <c r="BA708"/>
    </row>
    <row r="709" spans="3:53" ht="15" customHeight="1">
      <c r="C709"/>
      <c r="D709"/>
      <c r="E709"/>
      <c r="F709"/>
      <c r="G709"/>
      <c r="H709"/>
      <c r="I709"/>
      <c r="J709"/>
      <c r="K709"/>
      <c r="L709"/>
      <c r="M709"/>
      <c r="N709"/>
      <c r="O709"/>
      <c r="P709"/>
      <c r="Q709"/>
      <c r="R709"/>
      <c r="S709"/>
      <c r="T709"/>
      <c r="U709"/>
      <c r="V709"/>
      <c r="W709"/>
      <c r="X709"/>
      <c r="Y709"/>
      <c r="Z709"/>
      <c r="AA709"/>
      <c r="AB709"/>
      <c r="AC709"/>
      <c r="AD709"/>
      <c r="AE709"/>
      <c r="AF709"/>
      <c r="AG709"/>
      <c r="AH709"/>
      <c r="AI709"/>
      <c r="AJ709"/>
      <c r="AK709"/>
      <c r="AL709"/>
      <c r="AM709"/>
      <c r="AN709"/>
      <c r="AO709"/>
      <c r="AP709"/>
      <c r="AQ709"/>
      <c r="AR709"/>
      <c r="AS709"/>
      <c r="AT709"/>
      <c r="AU709"/>
      <c r="AV709"/>
      <c r="AW709"/>
      <c r="AX709"/>
      <c r="AY709"/>
      <c r="AZ709"/>
      <c r="BA709"/>
    </row>
    <row r="710" spans="3:53" ht="15" customHeight="1">
      <c r="C710"/>
      <c r="D710"/>
      <c r="E710"/>
      <c r="F710"/>
      <c r="G710"/>
      <c r="H710"/>
      <c r="I710"/>
      <c r="J710"/>
      <c r="K710"/>
      <c r="L710"/>
      <c r="M710"/>
      <c r="N710"/>
      <c r="O710"/>
      <c r="P710"/>
      <c r="Q710"/>
      <c r="R710"/>
      <c r="S710"/>
      <c r="T710"/>
      <c r="U710"/>
      <c r="V710"/>
      <c r="W710"/>
      <c r="X710"/>
      <c r="Y710"/>
      <c r="Z710"/>
      <c r="AA710"/>
      <c r="AB710"/>
      <c r="AC710"/>
      <c r="AD710"/>
      <c r="AE710"/>
      <c r="AF710"/>
      <c r="AG710"/>
      <c r="AH710"/>
      <c r="AI710"/>
      <c r="AJ710"/>
      <c r="AK710"/>
      <c r="AL710"/>
      <c r="AM710"/>
      <c r="AN710"/>
      <c r="AO710"/>
      <c r="AP710"/>
      <c r="AQ710"/>
      <c r="AR710"/>
      <c r="AS710"/>
      <c r="AT710"/>
      <c r="AU710"/>
      <c r="AV710"/>
      <c r="AW710"/>
      <c r="AX710"/>
      <c r="AY710"/>
      <c r="AZ710"/>
      <c r="BA710"/>
    </row>
    <row r="711" spans="3:53" ht="15" customHeight="1">
      <c r="C711"/>
      <c r="D711"/>
      <c r="E711"/>
      <c r="F711"/>
      <c r="G711"/>
      <c r="H711"/>
      <c r="I711"/>
      <c r="J711"/>
      <c r="K711"/>
      <c r="L711"/>
      <c r="M711"/>
      <c r="N711"/>
      <c r="O711"/>
      <c r="P711"/>
      <c r="Q711"/>
      <c r="R711"/>
      <c r="S711"/>
      <c r="T711"/>
      <c r="U711"/>
      <c r="V711"/>
      <c r="W711"/>
      <c r="X711"/>
      <c r="Y711"/>
      <c r="Z711"/>
      <c r="AA711"/>
      <c r="AB711"/>
      <c r="AC711"/>
      <c r="AD711"/>
      <c r="AE711"/>
      <c r="AF711"/>
      <c r="AG711"/>
      <c r="AH711"/>
      <c r="AI711"/>
      <c r="AJ711"/>
      <c r="AK711"/>
      <c r="AL711"/>
      <c r="AM711"/>
      <c r="AN711"/>
      <c r="AO711"/>
      <c r="AP711"/>
      <c r="AQ711"/>
      <c r="AR711"/>
      <c r="AS711"/>
      <c r="AT711"/>
      <c r="AU711"/>
      <c r="AV711"/>
      <c r="AW711"/>
      <c r="AX711"/>
      <c r="AY711"/>
      <c r="AZ711"/>
      <c r="BA711"/>
    </row>
    <row r="712" spans="3:53" ht="15" customHeight="1">
      <c r="C712"/>
      <c r="D712"/>
      <c r="E712"/>
      <c r="F712"/>
      <c r="G712"/>
      <c r="H712"/>
      <c r="I712"/>
      <c r="J712"/>
      <c r="K712"/>
      <c r="L712"/>
      <c r="M712"/>
      <c r="N712"/>
      <c r="O712"/>
      <c r="P712"/>
      <c r="Q712"/>
      <c r="R712"/>
      <c r="S712"/>
      <c r="T712"/>
      <c r="U712"/>
      <c r="V712"/>
      <c r="W712"/>
      <c r="X712"/>
      <c r="Y712"/>
      <c r="Z712"/>
      <c r="AA712"/>
      <c r="AB712"/>
      <c r="AC712"/>
      <c r="AD712"/>
      <c r="AE712"/>
      <c r="AF712"/>
      <c r="AG712"/>
      <c r="AH712"/>
      <c r="AI712"/>
      <c r="AJ712"/>
      <c r="AK712"/>
      <c r="AL712"/>
      <c r="AM712"/>
      <c r="AN712"/>
      <c r="AO712"/>
      <c r="AP712"/>
      <c r="AQ712"/>
      <c r="AR712"/>
      <c r="AS712"/>
      <c r="AT712"/>
      <c r="AU712"/>
      <c r="AV712"/>
      <c r="AW712"/>
      <c r="AX712"/>
      <c r="AY712"/>
      <c r="AZ712"/>
      <c r="BA712"/>
    </row>
    <row r="713" spans="3:53" ht="15" customHeight="1">
      <c r="C713"/>
      <c r="D713"/>
      <c r="E713"/>
      <c r="F713"/>
      <c r="G713"/>
      <c r="H713"/>
      <c r="I713"/>
      <c r="J713"/>
      <c r="K713"/>
      <c r="L713"/>
      <c r="M713"/>
      <c r="N713"/>
      <c r="O713"/>
      <c r="P713"/>
      <c r="Q713"/>
      <c r="R713"/>
      <c r="S713"/>
      <c r="T713"/>
      <c r="U713"/>
      <c r="V713"/>
      <c r="W713"/>
      <c r="X713"/>
      <c r="Y713"/>
      <c r="Z713"/>
      <c r="AA713"/>
      <c r="AB713"/>
      <c r="AC713"/>
      <c r="AD713"/>
      <c r="AE713"/>
      <c r="AF713"/>
      <c r="AG713"/>
      <c r="AH713"/>
      <c r="AI713"/>
      <c r="AJ713"/>
      <c r="AK713"/>
      <c r="AL713"/>
      <c r="AM713"/>
      <c r="AN713"/>
      <c r="AO713"/>
      <c r="AP713"/>
      <c r="AQ713"/>
      <c r="AR713"/>
      <c r="AS713"/>
      <c r="AT713"/>
      <c r="AU713"/>
      <c r="AV713"/>
      <c r="AW713"/>
      <c r="AX713"/>
      <c r="AY713"/>
      <c r="AZ713"/>
      <c r="BA713"/>
    </row>
    <row r="714" spans="3:53" ht="15" customHeight="1">
      <c r="C714"/>
      <c r="D714"/>
      <c r="E714"/>
      <c r="F714"/>
      <c r="G714"/>
      <c r="H714"/>
      <c r="I714"/>
      <c r="J714"/>
      <c r="K714"/>
      <c r="L714"/>
      <c r="M714"/>
      <c r="N714"/>
      <c r="O714"/>
      <c r="P714"/>
      <c r="Q714"/>
      <c r="R714"/>
      <c r="S714"/>
      <c r="T714"/>
      <c r="U714"/>
      <c r="V714"/>
      <c r="W714"/>
      <c r="X714"/>
      <c r="Y714"/>
      <c r="Z714"/>
      <c r="AA714"/>
      <c r="AB714"/>
      <c r="AC714"/>
      <c r="AD714"/>
      <c r="AE714"/>
      <c r="AF714"/>
      <c r="AG714"/>
      <c r="AH714"/>
      <c r="AI714"/>
      <c r="AJ714"/>
      <c r="AK714"/>
      <c r="AL714"/>
      <c r="AM714"/>
      <c r="AN714"/>
      <c r="AO714"/>
      <c r="AP714"/>
      <c r="AQ714"/>
      <c r="AR714"/>
      <c r="AS714"/>
      <c r="AT714"/>
      <c r="AU714"/>
      <c r="AV714"/>
      <c r="AW714"/>
      <c r="AX714"/>
      <c r="AY714"/>
      <c r="AZ714"/>
      <c r="BA714"/>
    </row>
    <row r="715" spans="3:53" ht="15" customHeight="1">
      <c r="C715"/>
      <c r="D715"/>
      <c r="E715"/>
      <c r="F715"/>
      <c r="G715"/>
      <c r="H715"/>
      <c r="I715"/>
      <c r="J715"/>
      <c r="K715"/>
      <c r="L715"/>
      <c r="M715"/>
      <c r="N715"/>
      <c r="O715"/>
      <c r="P715"/>
      <c r="Q715"/>
      <c r="R715"/>
      <c r="S715"/>
      <c r="T715"/>
      <c r="U715"/>
      <c r="V715"/>
      <c r="W715"/>
      <c r="X715"/>
      <c r="Y715"/>
      <c r="Z715"/>
      <c r="AA715"/>
      <c r="AB715"/>
      <c r="AC715"/>
      <c r="AD715"/>
      <c r="AE715"/>
      <c r="AF715"/>
      <c r="AG715"/>
      <c r="AH715"/>
      <c r="AI715"/>
      <c r="AJ715"/>
      <c r="AK715"/>
      <c r="AL715"/>
      <c r="AM715"/>
      <c r="AN715"/>
      <c r="AO715"/>
      <c r="AP715"/>
      <c r="AQ715"/>
      <c r="AR715"/>
      <c r="AS715"/>
      <c r="AT715"/>
      <c r="AU715"/>
      <c r="AV715"/>
      <c r="AW715"/>
      <c r="AX715"/>
      <c r="AY715"/>
      <c r="AZ715"/>
      <c r="BA715"/>
    </row>
    <row r="716" spans="3:53" ht="15" customHeight="1">
      <c r="C716"/>
      <c r="D716"/>
      <c r="E716"/>
      <c r="F716"/>
      <c r="G716"/>
      <c r="H716"/>
      <c r="I716"/>
      <c r="J716"/>
      <c r="K716"/>
      <c r="L716"/>
      <c r="M716"/>
      <c r="N716"/>
      <c r="O716"/>
      <c r="P716"/>
      <c r="Q716"/>
      <c r="R716"/>
      <c r="S716"/>
      <c r="T716"/>
      <c r="U716"/>
      <c r="V716"/>
      <c r="W716"/>
      <c r="X716"/>
      <c r="Y716"/>
      <c r="Z716"/>
      <c r="AA716"/>
      <c r="AB716"/>
      <c r="AC716"/>
      <c r="AD716"/>
      <c r="AE716"/>
      <c r="AF716"/>
      <c r="AG716"/>
      <c r="AH716"/>
      <c r="AI716"/>
      <c r="AJ716"/>
      <c r="AK716"/>
      <c r="AL716"/>
      <c r="AM716"/>
      <c r="AN716"/>
      <c r="AO716"/>
      <c r="AP716"/>
      <c r="AQ716"/>
      <c r="AR716"/>
      <c r="AS716"/>
      <c r="AT716"/>
      <c r="AU716"/>
      <c r="AV716"/>
      <c r="AW716"/>
      <c r="AX716"/>
      <c r="AY716"/>
      <c r="AZ716"/>
      <c r="BA716"/>
    </row>
    <row r="717" spans="3:53" ht="15" customHeight="1">
      <c r="C717"/>
      <c r="D717"/>
      <c r="E717"/>
      <c r="F717"/>
      <c r="G717"/>
      <c r="H717"/>
      <c r="I717"/>
      <c r="J717"/>
      <c r="K717"/>
      <c r="L717"/>
      <c r="M717"/>
      <c r="N717"/>
      <c r="O717"/>
      <c r="P717"/>
      <c r="Q717"/>
      <c r="R717"/>
      <c r="S717"/>
      <c r="T717"/>
      <c r="U717"/>
      <c r="V717"/>
      <c r="W717"/>
      <c r="X717"/>
      <c r="Y717"/>
      <c r="Z717"/>
      <c r="AA717"/>
      <c r="AB717"/>
      <c r="AC717"/>
      <c r="AD717"/>
      <c r="AE717"/>
      <c r="AF717"/>
      <c r="AG717"/>
      <c r="AH717"/>
      <c r="AI717"/>
      <c r="AJ717"/>
      <c r="AK717"/>
      <c r="AL717"/>
      <c r="AM717"/>
      <c r="AN717"/>
      <c r="AO717"/>
      <c r="AP717"/>
      <c r="AQ717"/>
      <c r="AR717"/>
      <c r="AS717"/>
      <c r="AT717"/>
      <c r="AU717"/>
      <c r="AV717"/>
      <c r="AW717"/>
      <c r="AX717"/>
      <c r="AY717"/>
      <c r="AZ717"/>
      <c r="BA717"/>
    </row>
    <row r="718" spans="3:53" ht="15" customHeight="1">
      <c r="C718"/>
      <c r="D718"/>
      <c r="E718"/>
      <c r="F718"/>
      <c r="G718"/>
      <c r="H718"/>
      <c r="I718"/>
      <c r="J718"/>
      <c r="K718"/>
      <c r="L718"/>
      <c r="M718"/>
      <c r="N718"/>
      <c r="O718"/>
      <c r="P718"/>
      <c r="Q718"/>
      <c r="R718"/>
      <c r="S718"/>
      <c r="T718"/>
      <c r="U718"/>
      <c r="V718"/>
      <c r="W718"/>
      <c r="X718"/>
      <c r="Y718"/>
      <c r="Z718"/>
      <c r="AA718"/>
      <c r="AB718"/>
      <c r="AC718"/>
      <c r="AD718"/>
      <c r="AE718"/>
      <c r="AF718"/>
      <c r="AG718"/>
      <c r="AH718"/>
      <c r="AI718"/>
      <c r="AJ718"/>
      <c r="AK718"/>
      <c r="AL718"/>
      <c r="AM718"/>
      <c r="AN718"/>
      <c r="AO718"/>
      <c r="AP718"/>
      <c r="AQ718"/>
      <c r="AR718"/>
      <c r="AS718"/>
      <c r="AT718"/>
      <c r="AU718"/>
      <c r="AV718"/>
      <c r="AW718"/>
      <c r="AX718"/>
      <c r="AY718"/>
      <c r="AZ718"/>
      <c r="BA718"/>
    </row>
    <row r="719" spans="3:53" ht="15" customHeight="1">
      <c r="C719"/>
      <c r="D719"/>
      <c r="E719"/>
      <c r="F719"/>
      <c r="G719"/>
      <c r="H719"/>
      <c r="I719"/>
      <c r="J719"/>
      <c r="K719"/>
      <c r="L719"/>
      <c r="M719"/>
      <c r="N719"/>
      <c r="O719"/>
      <c r="P719"/>
      <c r="Q719"/>
      <c r="R719"/>
      <c r="S719"/>
      <c r="T719"/>
      <c r="U719"/>
      <c r="V719"/>
      <c r="W719"/>
      <c r="X719"/>
      <c r="Y719"/>
      <c r="Z719"/>
      <c r="AA719"/>
      <c r="AB719"/>
      <c r="AC719"/>
      <c r="AD719"/>
      <c r="AE719"/>
      <c r="AF719"/>
      <c r="AG719"/>
      <c r="AH719"/>
      <c r="AI719"/>
      <c r="AJ719"/>
      <c r="AK719"/>
      <c r="AL719"/>
      <c r="AM719"/>
      <c r="AN719"/>
      <c r="AO719"/>
      <c r="AP719"/>
      <c r="AQ719"/>
      <c r="AR719"/>
      <c r="AS719"/>
      <c r="AT719"/>
      <c r="AU719"/>
      <c r="AV719"/>
      <c r="AW719"/>
      <c r="AX719"/>
      <c r="AY719"/>
      <c r="AZ719"/>
      <c r="BA719"/>
    </row>
    <row r="720" spans="3:53">
      <c r="C720"/>
      <c r="D720"/>
      <c r="E720"/>
      <c r="F720"/>
      <c r="G720"/>
      <c r="H720"/>
      <c r="I720"/>
      <c r="J720"/>
      <c r="K720"/>
      <c r="L720"/>
      <c r="M720"/>
      <c r="N720"/>
      <c r="O720"/>
      <c r="P720"/>
      <c r="Q720"/>
      <c r="R720"/>
      <c r="S720"/>
      <c r="T720"/>
      <c r="U720"/>
      <c r="V720"/>
      <c r="W720"/>
      <c r="X720"/>
      <c r="Y720"/>
      <c r="Z720"/>
      <c r="AA720"/>
      <c r="AB720"/>
      <c r="AC720"/>
      <c r="AD720"/>
      <c r="AE720"/>
      <c r="AF720"/>
      <c r="AG720"/>
      <c r="AH720"/>
      <c r="AI720"/>
      <c r="AJ720"/>
      <c r="AK720"/>
      <c r="AL720"/>
      <c r="AM720"/>
      <c r="AN720"/>
      <c r="AO720"/>
      <c r="AP720"/>
      <c r="AQ720"/>
      <c r="AR720"/>
      <c r="AS720"/>
      <c r="AT720"/>
      <c r="AU720"/>
      <c r="AV720"/>
      <c r="AW720"/>
      <c r="AX720"/>
      <c r="AY720"/>
      <c r="AZ720"/>
      <c r="BA720"/>
    </row>
    <row r="721" spans="2:53">
      <c r="B721" s="296" t="s">
        <v>2130</v>
      </c>
      <c r="C721"/>
      <c r="D721"/>
      <c r="E721"/>
      <c r="F721"/>
      <c r="G721"/>
      <c r="H721"/>
      <c r="I721"/>
      <c r="J721"/>
      <c r="K721"/>
      <c r="L721"/>
      <c r="M721"/>
      <c r="N721"/>
      <c r="O721"/>
      <c r="P721"/>
      <c r="Q721"/>
      <c r="R721"/>
      <c r="S721"/>
      <c r="T721"/>
      <c r="U721"/>
      <c r="V721"/>
      <c r="W721"/>
      <c r="X721"/>
      <c r="Y721"/>
      <c r="Z721"/>
      <c r="AA721"/>
      <c r="AB721"/>
      <c r="AC721"/>
      <c r="AD721"/>
      <c r="AE721"/>
      <c r="AF721"/>
      <c r="AG721"/>
      <c r="AH721"/>
      <c r="AI721"/>
      <c r="AJ721"/>
      <c r="AK721"/>
      <c r="AL721"/>
      <c r="AM721"/>
      <c r="AN721"/>
      <c r="AO721"/>
      <c r="AP721"/>
      <c r="AQ721"/>
      <c r="AR721"/>
      <c r="AS721"/>
      <c r="AT721"/>
      <c r="AU721"/>
      <c r="AV721"/>
      <c r="AW721"/>
      <c r="AX721"/>
      <c r="AY721"/>
      <c r="AZ721"/>
      <c r="BA721"/>
    </row>
    <row r="722" spans="2:53">
      <c r="C722"/>
      <c r="D722"/>
      <c r="E722"/>
      <c r="F722"/>
      <c r="G722"/>
      <c r="H722"/>
      <c r="I722"/>
      <c r="J722"/>
      <c r="K722"/>
      <c r="L722"/>
      <c r="M722"/>
      <c r="N722"/>
      <c r="O722"/>
      <c r="P722"/>
      <c r="Q722"/>
      <c r="R722"/>
      <c r="S722"/>
      <c r="T722"/>
      <c r="U722"/>
      <c r="V722"/>
      <c r="W722"/>
      <c r="X722"/>
      <c r="Y722"/>
      <c r="Z722"/>
      <c r="AA722"/>
      <c r="AB722"/>
      <c r="AC722"/>
      <c r="AD722"/>
      <c r="AE722"/>
      <c r="AF722"/>
      <c r="AG722"/>
      <c r="AH722"/>
      <c r="AI722"/>
      <c r="AJ722"/>
      <c r="AK722"/>
      <c r="AL722"/>
      <c r="AM722"/>
      <c r="AN722"/>
      <c r="AO722"/>
      <c r="AP722"/>
      <c r="AQ722"/>
      <c r="AR722"/>
      <c r="AS722"/>
      <c r="AT722"/>
      <c r="AU722"/>
      <c r="AV722"/>
      <c r="AW722"/>
      <c r="AX722"/>
      <c r="AY722"/>
      <c r="AZ722"/>
      <c r="BA722"/>
    </row>
    <row r="723" spans="2:53">
      <c r="C723"/>
      <c r="D723"/>
      <c r="E723"/>
      <c r="F723"/>
      <c r="G723"/>
      <c r="H723"/>
      <c r="I723"/>
      <c r="J723"/>
      <c r="K723"/>
      <c r="L723"/>
      <c r="M723"/>
      <c r="N723"/>
      <c r="O723"/>
      <c r="P723"/>
      <c r="Q723"/>
      <c r="R723"/>
      <c r="S723"/>
      <c r="T723"/>
      <c r="U723"/>
      <c r="V723"/>
      <c r="W723"/>
      <c r="X723"/>
      <c r="Y723"/>
      <c r="Z723"/>
      <c r="AA723"/>
      <c r="AB723"/>
      <c r="AC723"/>
      <c r="AD723"/>
      <c r="AE723"/>
      <c r="AF723"/>
      <c r="AG723"/>
      <c r="AH723"/>
      <c r="AI723"/>
      <c r="AJ723"/>
      <c r="AK723"/>
      <c r="AL723"/>
      <c r="AM723"/>
      <c r="AN723"/>
      <c r="AO723"/>
      <c r="AP723"/>
      <c r="AQ723"/>
      <c r="AR723"/>
      <c r="AS723"/>
      <c r="AT723"/>
      <c r="AU723"/>
      <c r="AV723"/>
      <c r="AW723"/>
      <c r="AX723"/>
      <c r="AY723"/>
      <c r="AZ723"/>
      <c r="BA723"/>
    </row>
    <row r="724" spans="2:53">
      <c r="C724"/>
      <c r="D724"/>
      <c r="E724"/>
      <c r="F724"/>
      <c r="G724"/>
      <c r="H724"/>
      <c r="I724"/>
      <c r="J724"/>
      <c r="K724"/>
      <c r="L724"/>
      <c r="M724"/>
      <c r="N724"/>
      <c r="O724"/>
      <c r="P724"/>
      <c r="Q724"/>
      <c r="R724"/>
      <c r="S724"/>
      <c r="T724"/>
      <c r="U724"/>
      <c r="V724"/>
      <c r="W724"/>
      <c r="X724"/>
      <c r="Y724"/>
      <c r="Z724"/>
      <c r="AA724"/>
      <c r="AB724"/>
      <c r="AC724"/>
      <c r="AD724"/>
      <c r="AE724"/>
      <c r="AF724"/>
      <c r="AG724"/>
      <c r="AH724"/>
      <c r="AI724"/>
      <c r="AJ724"/>
      <c r="AK724"/>
      <c r="AL724"/>
      <c r="AM724"/>
      <c r="AN724"/>
      <c r="AO724"/>
      <c r="AP724"/>
      <c r="AQ724"/>
      <c r="AR724"/>
      <c r="AS724"/>
      <c r="AT724"/>
      <c r="AU724"/>
      <c r="AV724"/>
      <c r="AW724"/>
      <c r="AX724"/>
      <c r="AY724"/>
      <c r="AZ724"/>
      <c r="BA724"/>
    </row>
    <row r="725" spans="2:53">
      <c r="C725"/>
      <c r="D725"/>
      <c r="E725"/>
      <c r="F725"/>
      <c r="G725"/>
      <c r="H725"/>
      <c r="I725"/>
      <c r="J725"/>
      <c r="K725"/>
      <c r="L725"/>
      <c r="M725"/>
      <c r="N725"/>
      <c r="O725"/>
      <c r="P725"/>
      <c r="Q725"/>
      <c r="R725"/>
      <c r="S725"/>
      <c r="T725"/>
      <c r="U725"/>
      <c r="V725"/>
      <c r="W725"/>
      <c r="X725"/>
      <c r="Y725"/>
      <c r="Z725"/>
      <c r="AA725"/>
      <c r="AB725"/>
      <c r="AC725"/>
      <c r="AD725"/>
      <c r="AE725"/>
      <c r="AF725"/>
      <c r="AG725"/>
      <c r="AH725"/>
      <c r="AI725"/>
      <c r="AJ725"/>
      <c r="AK725"/>
      <c r="AL725"/>
      <c r="AM725"/>
      <c r="AN725"/>
      <c r="AO725"/>
      <c r="AP725"/>
      <c r="AQ725"/>
      <c r="AR725"/>
      <c r="AS725"/>
      <c r="AT725"/>
      <c r="AU725"/>
      <c r="AV725"/>
      <c r="AW725"/>
      <c r="AX725"/>
      <c r="AY725"/>
      <c r="AZ725"/>
      <c r="BA725"/>
    </row>
    <row r="726" spans="2:53">
      <c r="C726"/>
      <c r="D726"/>
      <c r="E726"/>
      <c r="F726"/>
      <c r="G726"/>
      <c r="H726"/>
      <c r="I726"/>
      <c r="J726"/>
      <c r="K726"/>
      <c r="L726"/>
      <c r="M726"/>
      <c r="N726"/>
      <c r="O726"/>
      <c r="P726"/>
      <c r="Q726"/>
      <c r="R726"/>
      <c r="S726"/>
      <c r="T726"/>
      <c r="U726"/>
      <c r="V726"/>
      <c r="W726"/>
      <c r="X726"/>
      <c r="Y726"/>
      <c r="Z726"/>
      <c r="AA726"/>
      <c r="AB726"/>
      <c r="AC726"/>
      <c r="AD726"/>
      <c r="AE726"/>
      <c r="AF726"/>
      <c r="AG726"/>
      <c r="AH726"/>
      <c r="AI726"/>
      <c r="AJ726"/>
      <c r="AK726"/>
      <c r="AL726"/>
      <c r="AM726"/>
      <c r="AN726"/>
      <c r="AO726"/>
      <c r="AP726"/>
      <c r="AQ726"/>
      <c r="AR726"/>
      <c r="AS726"/>
      <c r="AT726"/>
      <c r="AU726"/>
      <c r="AV726"/>
      <c r="AW726"/>
      <c r="AX726"/>
      <c r="AY726"/>
      <c r="AZ726"/>
      <c r="BA726"/>
    </row>
    <row r="727" spans="2:53">
      <c r="C727"/>
      <c r="D727"/>
      <c r="E727"/>
      <c r="F727"/>
      <c r="G727"/>
      <c r="H727"/>
      <c r="I727"/>
      <c r="J727"/>
      <c r="K727"/>
      <c r="L727"/>
      <c r="M727"/>
      <c r="N727"/>
      <c r="O727"/>
      <c r="P727"/>
      <c r="Q727"/>
      <c r="R727"/>
      <c r="S727"/>
      <c r="T727"/>
      <c r="U727"/>
      <c r="V727"/>
      <c r="W727"/>
      <c r="X727"/>
      <c r="Y727"/>
      <c r="Z727"/>
      <c r="AA727"/>
      <c r="AB727"/>
      <c r="AC727"/>
      <c r="AD727"/>
      <c r="AE727"/>
      <c r="AF727"/>
      <c r="AG727"/>
      <c r="AH727"/>
      <c r="AI727"/>
      <c r="AJ727"/>
      <c r="AK727"/>
      <c r="AL727"/>
      <c r="AM727"/>
      <c r="AN727"/>
      <c r="AO727"/>
      <c r="AP727"/>
      <c r="AQ727"/>
      <c r="AR727"/>
      <c r="AS727"/>
      <c r="AT727"/>
      <c r="AU727"/>
      <c r="AV727"/>
      <c r="AW727"/>
      <c r="AX727"/>
      <c r="AY727"/>
      <c r="AZ727"/>
      <c r="BA727"/>
    </row>
    <row r="728" spans="2:53">
      <c r="C728"/>
      <c r="D728"/>
      <c r="E728"/>
      <c r="F728"/>
      <c r="G728"/>
      <c r="H728"/>
      <c r="I728"/>
      <c r="J728"/>
      <c r="K728"/>
      <c r="L728"/>
      <c r="M728"/>
      <c r="N728"/>
      <c r="O728"/>
      <c r="P728"/>
      <c r="Q728"/>
      <c r="R728"/>
      <c r="S728"/>
      <c r="T728"/>
      <c r="U728"/>
      <c r="V728"/>
      <c r="W728"/>
      <c r="X728"/>
      <c r="Y728"/>
      <c r="Z728"/>
      <c r="AA728"/>
      <c r="AB728"/>
      <c r="AC728"/>
      <c r="AD728"/>
      <c r="AE728"/>
      <c r="AF728"/>
      <c r="AG728"/>
      <c r="AH728"/>
      <c r="AI728"/>
      <c r="AJ728"/>
      <c r="AK728"/>
      <c r="AL728"/>
      <c r="AM728"/>
      <c r="AN728"/>
      <c r="AO728"/>
      <c r="AP728"/>
      <c r="AQ728"/>
      <c r="AR728"/>
      <c r="AS728"/>
      <c r="AT728"/>
      <c r="AU728"/>
      <c r="AV728"/>
      <c r="AW728"/>
      <c r="AX728"/>
      <c r="AY728"/>
      <c r="AZ728"/>
      <c r="BA728"/>
    </row>
    <row r="729" spans="2:53">
      <c r="C729"/>
      <c r="D729"/>
      <c r="E729"/>
      <c r="F729"/>
      <c r="G729"/>
      <c r="H729"/>
      <c r="I729"/>
      <c r="J729"/>
      <c r="K729"/>
      <c r="L729"/>
      <c r="M729"/>
      <c r="N729"/>
      <c r="O729"/>
      <c r="P729"/>
      <c r="Q729"/>
      <c r="R729"/>
      <c r="S729"/>
      <c r="T729"/>
      <c r="U729"/>
      <c r="V729"/>
      <c r="W729"/>
      <c r="X729"/>
      <c r="Y729"/>
      <c r="Z729"/>
      <c r="AA729"/>
      <c r="AB729"/>
      <c r="AC729"/>
      <c r="AD729"/>
      <c r="AE729"/>
      <c r="AF729"/>
      <c r="AG729"/>
      <c r="AH729"/>
      <c r="AI729"/>
      <c r="AJ729"/>
      <c r="AK729"/>
      <c r="AL729"/>
      <c r="AM729"/>
      <c r="AN729"/>
      <c r="AO729"/>
      <c r="AP729"/>
      <c r="AQ729"/>
      <c r="AR729"/>
      <c r="AS729"/>
      <c r="AT729"/>
      <c r="AU729"/>
      <c r="AV729"/>
      <c r="AW729"/>
      <c r="AX729"/>
      <c r="AY729"/>
      <c r="AZ729"/>
      <c r="BA729"/>
    </row>
    <row r="730" spans="2:53">
      <c r="C730"/>
      <c r="D730"/>
      <c r="E730"/>
      <c r="F730"/>
      <c r="G730"/>
      <c r="H730"/>
      <c r="I730"/>
      <c r="J730"/>
      <c r="K730"/>
      <c r="L730"/>
      <c r="M730"/>
      <c r="N730"/>
      <c r="O730"/>
      <c r="P730"/>
      <c r="Q730"/>
      <c r="R730"/>
      <c r="S730"/>
      <c r="T730"/>
      <c r="U730"/>
      <c r="V730"/>
      <c r="W730"/>
      <c r="X730"/>
      <c r="Y730"/>
      <c r="Z730"/>
      <c r="AA730"/>
      <c r="AB730"/>
      <c r="AC730"/>
      <c r="AD730"/>
      <c r="AE730"/>
      <c r="AF730"/>
      <c r="AG730"/>
      <c r="AH730"/>
      <c r="AI730"/>
      <c r="AJ730"/>
      <c r="AK730"/>
      <c r="AL730"/>
      <c r="AM730"/>
      <c r="AN730"/>
      <c r="AO730"/>
      <c r="AP730"/>
      <c r="AQ730"/>
      <c r="AR730"/>
      <c r="AS730"/>
      <c r="AT730"/>
      <c r="AU730"/>
      <c r="AV730"/>
      <c r="AW730"/>
      <c r="AX730"/>
      <c r="AY730"/>
      <c r="AZ730"/>
      <c r="BA730"/>
    </row>
    <row r="731" spans="2:53">
      <c r="C731"/>
      <c r="D731"/>
      <c r="E731"/>
      <c r="F731"/>
      <c r="G731"/>
      <c r="H731"/>
      <c r="I731"/>
      <c r="J731"/>
      <c r="K731"/>
      <c r="L731"/>
      <c r="M731"/>
      <c r="N731"/>
      <c r="O731"/>
      <c r="P731"/>
      <c r="Q731"/>
      <c r="R731"/>
      <c r="S731"/>
      <c r="T731"/>
      <c r="U731"/>
      <c r="V731"/>
      <c r="W731"/>
      <c r="X731"/>
      <c r="Y731"/>
      <c r="Z731"/>
      <c r="AA731"/>
      <c r="AB731"/>
      <c r="AC731"/>
      <c r="AD731"/>
      <c r="AE731"/>
      <c r="AF731"/>
      <c r="AG731"/>
      <c r="AH731"/>
      <c r="AI731"/>
      <c r="AJ731"/>
      <c r="AK731"/>
      <c r="AL731"/>
      <c r="AM731"/>
      <c r="AN731"/>
      <c r="AO731"/>
      <c r="AP731"/>
      <c r="AQ731"/>
      <c r="AR731"/>
      <c r="AS731"/>
      <c r="AT731"/>
      <c r="AU731"/>
      <c r="AV731"/>
      <c r="AW731"/>
      <c r="AX731"/>
      <c r="AY731"/>
      <c r="AZ731"/>
      <c r="BA731"/>
    </row>
    <row r="732" spans="2:53">
      <c r="C732"/>
      <c r="D732"/>
      <c r="E732"/>
      <c r="F732"/>
      <c r="G732"/>
      <c r="H732"/>
      <c r="I732"/>
      <c r="J732"/>
      <c r="K732"/>
      <c r="L732"/>
      <c r="M732"/>
      <c r="N732"/>
      <c r="O732"/>
      <c r="P732"/>
      <c r="Q732"/>
      <c r="R732"/>
      <c r="S732"/>
      <c r="T732"/>
      <c r="U732"/>
      <c r="V732"/>
      <c r="W732"/>
      <c r="X732"/>
      <c r="Y732"/>
      <c r="Z732"/>
      <c r="AA732"/>
      <c r="AB732"/>
      <c r="AC732"/>
      <c r="AD732"/>
      <c r="AE732"/>
      <c r="AF732"/>
      <c r="AG732"/>
      <c r="AH732"/>
      <c r="AI732"/>
      <c r="AJ732"/>
      <c r="AK732"/>
      <c r="AL732"/>
      <c r="AM732"/>
      <c r="AN732"/>
      <c r="AO732"/>
      <c r="AP732"/>
      <c r="AQ732"/>
      <c r="AR732"/>
      <c r="AS732"/>
      <c r="AT732"/>
      <c r="AU732"/>
      <c r="AV732"/>
      <c r="AW732"/>
      <c r="AX732"/>
      <c r="AY732"/>
      <c r="AZ732"/>
      <c r="BA732"/>
    </row>
    <row r="733" spans="2:53">
      <c r="C733"/>
      <c r="D733"/>
      <c r="E733"/>
      <c r="F733"/>
      <c r="G733"/>
      <c r="H733"/>
      <c r="I733"/>
      <c r="J733"/>
      <c r="K733"/>
      <c r="L733"/>
      <c r="M733"/>
      <c r="N733"/>
      <c r="O733"/>
      <c r="P733"/>
      <c r="Q733"/>
      <c r="R733"/>
      <c r="S733"/>
      <c r="T733"/>
      <c r="U733"/>
      <c r="V733"/>
      <c r="W733"/>
      <c r="X733"/>
      <c r="Y733"/>
      <c r="Z733"/>
      <c r="AA733"/>
      <c r="AB733"/>
      <c r="AC733"/>
      <c r="AD733"/>
      <c r="AE733"/>
      <c r="AF733"/>
      <c r="AG733"/>
      <c r="AH733"/>
      <c r="AI733"/>
      <c r="AJ733"/>
      <c r="AK733"/>
      <c r="AL733"/>
      <c r="AM733"/>
      <c r="AN733"/>
      <c r="AO733"/>
      <c r="AP733"/>
      <c r="AQ733"/>
      <c r="AR733"/>
      <c r="AS733"/>
      <c r="AT733"/>
      <c r="AU733"/>
      <c r="AV733"/>
      <c r="AW733"/>
      <c r="AX733"/>
      <c r="AY733"/>
      <c r="AZ733"/>
      <c r="BA733"/>
    </row>
    <row r="734" spans="2:53">
      <c r="C734"/>
      <c r="D734"/>
      <c r="E734"/>
      <c r="F734"/>
      <c r="G734"/>
      <c r="H734"/>
      <c r="I734"/>
      <c r="J734"/>
      <c r="K734"/>
      <c r="L734"/>
      <c r="M734"/>
      <c r="N734"/>
      <c r="O734"/>
      <c r="P734"/>
      <c r="Q734"/>
      <c r="R734"/>
      <c r="S734"/>
      <c r="T734"/>
      <c r="U734"/>
      <c r="V734"/>
      <c r="W734"/>
      <c r="X734"/>
      <c r="Y734"/>
      <c r="Z734"/>
      <c r="AA734"/>
      <c r="AB734"/>
      <c r="AC734"/>
      <c r="AD734"/>
      <c r="AE734"/>
      <c r="AF734"/>
      <c r="AG734"/>
      <c r="AH734"/>
      <c r="AI734"/>
      <c r="AJ734"/>
      <c r="AK734"/>
      <c r="AL734"/>
      <c r="AM734"/>
      <c r="AN734"/>
      <c r="AO734"/>
      <c r="AP734"/>
      <c r="AQ734"/>
      <c r="AR734"/>
      <c r="AS734"/>
      <c r="AT734"/>
      <c r="AU734"/>
      <c r="AV734"/>
      <c r="AW734"/>
      <c r="AX734"/>
      <c r="AY734"/>
      <c r="AZ734"/>
      <c r="BA734"/>
    </row>
    <row r="735" spans="2:53">
      <c r="C735"/>
      <c r="D735"/>
      <c r="E735"/>
      <c r="F735"/>
      <c r="G735"/>
      <c r="H735"/>
      <c r="I735"/>
      <c r="J735"/>
      <c r="K735"/>
      <c r="L735"/>
      <c r="M735"/>
      <c r="N735"/>
      <c r="O735"/>
      <c r="P735"/>
      <c r="Q735"/>
      <c r="R735"/>
      <c r="S735"/>
      <c r="T735"/>
      <c r="U735"/>
      <c r="V735"/>
      <c r="W735"/>
      <c r="X735"/>
      <c r="Y735"/>
      <c r="Z735"/>
      <c r="AA735"/>
      <c r="AB735"/>
      <c r="AC735"/>
      <c r="AD735"/>
      <c r="AE735"/>
      <c r="AF735"/>
      <c r="AG735"/>
      <c r="AH735"/>
      <c r="AI735"/>
      <c r="AJ735"/>
      <c r="AK735"/>
      <c r="AL735"/>
      <c r="AM735"/>
      <c r="AN735"/>
      <c r="AO735"/>
      <c r="AP735"/>
      <c r="AQ735"/>
      <c r="AR735"/>
      <c r="AS735"/>
      <c r="AT735"/>
      <c r="AU735"/>
      <c r="AV735"/>
      <c r="AW735"/>
      <c r="AX735"/>
      <c r="AY735"/>
      <c r="AZ735"/>
      <c r="BA735"/>
    </row>
    <row r="736" spans="2:53">
      <c r="C736"/>
      <c r="D736"/>
      <c r="E736"/>
      <c r="F736"/>
      <c r="G736"/>
      <c r="H736"/>
      <c r="I736"/>
      <c r="J736"/>
      <c r="K736"/>
      <c r="L736"/>
      <c r="M736"/>
      <c r="N736"/>
      <c r="O736"/>
      <c r="P736"/>
      <c r="Q736"/>
      <c r="R736"/>
      <c r="S736"/>
      <c r="T736"/>
      <c r="U736"/>
      <c r="V736"/>
      <c r="W736"/>
      <c r="X736"/>
      <c r="Y736"/>
      <c r="Z736"/>
      <c r="AA736"/>
      <c r="AB736"/>
      <c r="AC736"/>
      <c r="AD736"/>
      <c r="AE736"/>
      <c r="AF736"/>
      <c r="AG736"/>
      <c r="AH736"/>
      <c r="AI736"/>
      <c r="AJ736"/>
      <c r="AK736"/>
      <c r="AL736"/>
      <c r="AM736"/>
      <c r="AN736"/>
      <c r="AO736"/>
      <c r="AP736"/>
      <c r="AQ736"/>
      <c r="AR736"/>
      <c r="AS736"/>
      <c r="AT736"/>
      <c r="AU736"/>
      <c r="AV736"/>
      <c r="AW736"/>
      <c r="AX736"/>
      <c r="AY736"/>
      <c r="AZ736"/>
      <c r="BA736"/>
    </row>
    <row r="737" spans="3:53">
      <c r="C737"/>
      <c r="D737"/>
      <c r="E737"/>
      <c r="F737"/>
      <c r="G737"/>
      <c r="H737"/>
      <c r="I737"/>
      <c r="J737"/>
      <c r="K737"/>
      <c r="L737"/>
      <c r="M737"/>
      <c r="N737"/>
      <c r="O737"/>
      <c r="P737"/>
      <c r="Q737"/>
      <c r="R737"/>
      <c r="S737"/>
      <c r="T737"/>
      <c r="U737"/>
      <c r="V737"/>
      <c r="W737"/>
      <c r="X737"/>
      <c r="Y737"/>
      <c r="Z737"/>
      <c r="AA737"/>
      <c r="AB737"/>
      <c r="AC737"/>
      <c r="AD737"/>
      <c r="AE737"/>
      <c r="AF737"/>
      <c r="AG737"/>
      <c r="AH737"/>
      <c r="AI737"/>
      <c r="AJ737"/>
      <c r="AK737"/>
      <c r="AL737"/>
      <c r="AM737"/>
      <c r="AN737"/>
      <c r="AO737"/>
      <c r="AP737"/>
      <c r="AQ737"/>
      <c r="AR737"/>
      <c r="AS737"/>
      <c r="AT737"/>
      <c r="AU737"/>
      <c r="AV737"/>
      <c r="AW737"/>
      <c r="AX737"/>
      <c r="AY737"/>
      <c r="AZ737"/>
      <c r="BA737"/>
    </row>
    <row r="738" spans="3:53">
      <c r="C738"/>
      <c r="D738"/>
      <c r="E738"/>
      <c r="F738"/>
      <c r="G738"/>
      <c r="H738"/>
      <c r="I738"/>
      <c r="J738"/>
      <c r="K738"/>
      <c r="L738"/>
      <c r="M738"/>
      <c r="N738"/>
      <c r="O738"/>
      <c r="P738"/>
      <c r="Q738"/>
      <c r="R738"/>
      <c r="S738"/>
      <c r="T738"/>
      <c r="U738"/>
      <c r="V738"/>
      <c r="W738"/>
      <c r="X738"/>
      <c r="Y738"/>
      <c r="Z738"/>
      <c r="AA738"/>
      <c r="AB738"/>
      <c r="AC738"/>
      <c r="AD738"/>
      <c r="AE738"/>
      <c r="AF738"/>
      <c r="AG738"/>
      <c r="AH738"/>
      <c r="AI738"/>
      <c r="AJ738"/>
      <c r="AK738"/>
      <c r="AL738"/>
      <c r="AM738"/>
      <c r="AN738"/>
      <c r="AO738"/>
      <c r="AP738"/>
      <c r="AQ738"/>
      <c r="AR738"/>
      <c r="AS738"/>
      <c r="AT738"/>
      <c r="AU738"/>
      <c r="AV738"/>
      <c r="AW738"/>
      <c r="AX738"/>
      <c r="AY738"/>
      <c r="AZ738"/>
      <c r="BA738"/>
    </row>
    <row r="739" spans="3:53">
      <c r="C739"/>
      <c r="D739"/>
      <c r="E739"/>
      <c r="F739"/>
      <c r="G739"/>
      <c r="H739"/>
      <c r="I739"/>
      <c r="J739"/>
      <c r="K739"/>
      <c r="L739"/>
      <c r="M739"/>
      <c r="N739"/>
      <c r="O739"/>
      <c r="P739"/>
      <c r="Q739"/>
      <c r="R739"/>
      <c r="S739"/>
      <c r="T739"/>
      <c r="U739"/>
      <c r="V739"/>
      <c r="W739"/>
      <c r="X739"/>
      <c r="Y739"/>
      <c r="Z739"/>
      <c r="AA739"/>
      <c r="AB739"/>
      <c r="AC739"/>
      <c r="AD739"/>
      <c r="AE739"/>
      <c r="AF739"/>
      <c r="AG739"/>
      <c r="AH739"/>
      <c r="AI739"/>
      <c r="AJ739"/>
      <c r="AK739"/>
      <c r="AL739"/>
      <c r="AM739"/>
      <c r="AN739"/>
      <c r="AO739"/>
      <c r="AP739"/>
      <c r="AQ739"/>
      <c r="AR739"/>
      <c r="AS739"/>
      <c r="AT739"/>
      <c r="AU739"/>
      <c r="AV739"/>
      <c r="AW739"/>
      <c r="AX739"/>
      <c r="AY739"/>
      <c r="AZ739"/>
      <c r="BA739"/>
    </row>
    <row r="740" spans="3:53">
      <c r="C740"/>
      <c r="D740"/>
      <c r="E740"/>
      <c r="F740"/>
      <c r="G740"/>
      <c r="H740"/>
      <c r="I740"/>
      <c r="J740"/>
      <c r="K740"/>
      <c r="L740"/>
      <c r="M740"/>
      <c r="N740"/>
      <c r="O740"/>
      <c r="P740"/>
      <c r="Q740"/>
      <c r="R740"/>
      <c r="S740"/>
      <c r="T740"/>
      <c r="U740"/>
      <c r="V740"/>
      <c r="W740"/>
      <c r="X740"/>
      <c r="Y740"/>
      <c r="Z740"/>
      <c r="AA740"/>
      <c r="AB740"/>
      <c r="AC740"/>
      <c r="AD740"/>
      <c r="AE740"/>
      <c r="AF740"/>
      <c r="AG740"/>
      <c r="AH740"/>
      <c r="AI740"/>
      <c r="AJ740"/>
      <c r="AK740"/>
      <c r="AL740"/>
      <c r="AM740"/>
      <c r="AN740"/>
      <c r="AO740"/>
      <c r="AP740"/>
      <c r="AQ740"/>
      <c r="AR740"/>
      <c r="AS740"/>
      <c r="AT740"/>
      <c r="AU740"/>
      <c r="AV740"/>
      <c r="AW740"/>
      <c r="AX740"/>
      <c r="AY740"/>
      <c r="AZ740"/>
      <c r="BA740"/>
    </row>
    <row r="741" spans="3:53">
      <c r="C741"/>
      <c r="D741"/>
      <c r="E741"/>
      <c r="F741"/>
      <c r="G741"/>
      <c r="H741"/>
      <c r="I741"/>
      <c r="J741"/>
      <c r="K741"/>
      <c r="L741"/>
      <c r="M741"/>
      <c r="N741"/>
      <c r="O741"/>
      <c r="P741"/>
      <c r="Q741"/>
      <c r="R741"/>
      <c r="S741"/>
      <c r="T741"/>
      <c r="U741"/>
      <c r="V741"/>
      <c r="W741"/>
      <c r="X741"/>
      <c r="Y741"/>
      <c r="Z741"/>
      <c r="AA741"/>
      <c r="AB741"/>
      <c r="AC741"/>
      <c r="AD741"/>
      <c r="AE741"/>
      <c r="AF741"/>
      <c r="AG741"/>
      <c r="AH741"/>
      <c r="AI741"/>
      <c r="AJ741"/>
      <c r="AK741"/>
      <c r="AL741"/>
      <c r="AM741"/>
      <c r="AN741"/>
      <c r="AO741"/>
      <c r="AP741"/>
      <c r="AQ741"/>
      <c r="AR741"/>
      <c r="AS741"/>
      <c r="AT741"/>
      <c r="AU741"/>
      <c r="AV741"/>
      <c r="AW741"/>
      <c r="AX741"/>
      <c r="AY741"/>
      <c r="AZ741"/>
      <c r="BA741"/>
    </row>
    <row r="742" spans="3:53">
      <c r="C742"/>
      <c r="D742"/>
      <c r="E742"/>
      <c r="F742"/>
      <c r="G742"/>
      <c r="H742"/>
      <c r="I742"/>
      <c r="J742"/>
      <c r="K742"/>
      <c r="L742"/>
      <c r="M742"/>
      <c r="N742"/>
      <c r="O742"/>
      <c r="P742"/>
      <c r="Q742"/>
      <c r="R742"/>
      <c r="S742"/>
      <c r="T742"/>
      <c r="U742"/>
      <c r="V742"/>
      <c r="W742"/>
      <c r="X742"/>
      <c r="Y742"/>
      <c r="Z742"/>
      <c r="AA742"/>
      <c r="AB742"/>
      <c r="AC742"/>
      <c r="AD742"/>
      <c r="AE742"/>
      <c r="AF742"/>
      <c r="AG742"/>
      <c r="AH742"/>
      <c r="AI742"/>
      <c r="AJ742"/>
      <c r="AK742"/>
      <c r="AL742"/>
      <c r="AM742"/>
      <c r="AN742"/>
      <c r="AO742"/>
      <c r="AP742"/>
      <c r="AQ742"/>
      <c r="AR742"/>
      <c r="AS742"/>
      <c r="AT742"/>
      <c r="AU742"/>
      <c r="AV742"/>
      <c r="AW742"/>
      <c r="AX742"/>
      <c r="AY742"/>
      <c r="AZ742"/>
      <c r="BA742"/>
    </row>
    <row r="743" spans="3:53">
      <c r="C743"/>
      <c r="D743"/>
      <c r="E743"/>
      <c r="F743"/>
      <c r="G743"/>
      <c r="H743"/>
      <c r="I743"/>
      <c r="J743"/>
      <c r="K743"/>
      <c r="L743"/>
      <c r="M743"/>
      <c r="N743"/>
      <c r="O743"/>
      <c r="P743"/>
      <c r="Q743"/>
      <c r="R743"/>
      <c r="S743"/>
      <c r="T743"/>
      <c r="U743"/>
      <c r="V743"/>
      <c r="W743"/>
      <c r="X743"/>
      <c r="Y743"/>
      <c r="Z743"/>
      <c r="AA743"/>
      <c r="AB743"/>
      <c r="AC743"/>
      <c r="AD743"/>
      <c r="AE743"/>
      <c r="AF743"/>
      <c r="AG743"/>
      <c r="AH743"/>
      <c r="AI743"/>
      <c r="AJ743"/>
      <c r="AK743"/>
      <c r="AL743"/>
      <c r="AM743"/>
      <c r="AN743"/>
      <c r="AO743"/>
      <c r="AP743"/>
      <c r="AQ743"/>
      <c r="AR743"/>
      <c r="AS743"/>
      <c r="AT743"/>
      <c r="AU743"/>
      <c r="AV743"/>
      <c r="AW743"/>
      <c r="AX743"/>
      <c r="AY743"/>
      <c r="AZ743"/>
      <c r="BA743"/>
    </row>
    <row r="744" spans="3:53">
      <c r="C744"/>
      <c r="D744"/>
      <c r="E744"/>
      <c r="F744"/>
      <c r="G744"/>
      <c r="H744"/>
      <c r="I744"/>
      <c r="J744"/>
      <c r="K744"/>
      <c r="L744"/>
      <c r="M744"/>
      <c r="N744"/>
      <c r="O744"/>
      <c r="P744"/>
      <c r="Q744"/>
      <c r="R744"/>
      <c r="S744"/>
      <c r="T744"/>
      <c r="U744"/>
      <c r="V744"/>
      <c r="W744"/>
      <c r="X744"/>
      <c r="Y744"/>
      <c r="Z744"/>
      <c r="AA744"/>
      <c r="AB744"/>
      <c r="AC744"/>
      <c r="AD744"/>
      <c r="AE744"/>
      <c r="AF744"/>
      <c r="AG744"/>
      <c r="AH744"/>
      <c r="AI744"/>
      <c r="AJ744"/>
      <c r="AK744"/>
      <c r="AL744"/>
      <c r="AM744"/>
      <c r="AN744"/>
      <c r="AO744"/>
      <c r="AP744"/>
      <c r="AQ744"/>
      <c r="AR744"/>
      <c r="AS744"/>
      <c r="AT744"/>
      <c r="AU744"/>
      <c r="AV744"/>
      <c r="AW744"/>
      <c r="AX744"/>
      <c r="AY744"/>
      <c r="AZ744"/>
      <c r="BA744"/>
    </row>
    <row r="745" spans="3:53">
      <c r="C745"/>
      <c r="D745"/>
      <c r="E745"/>
      <c r="F745"/>
      <c r="G745"/>
      <c r="H745"/>
      <c r="I745"/>
      <c r="J745"/>
      <c r="K745"/>
      <c r="L745"/>
      <c r="M745"/>
      <c r="N745"/>
      <c r="O745"/>
      <c r="P745"/>
      <c r="Q745"/>
      <c r="R745"/>
      <c r="S745"/>
      <c r="T745"/>
      <c r="U745"/>
      <c r="V745"/>
      <c r="W745"/>
      <c r="X745"/>
      <c r="Y745"/>
      <c r="Z745"/>
      <c r="AA745"/>
      <c r="AB745"/>
      <c r="AC745"/>
      <c r="AD745"/>
      <c r="AE745"/>
      <c r="AF745"/>
      <c r="AG745"/>
      <c r="AH745"/>
      <c r="AI745"/>
      <c r="AJ745"/>
      <c r="AK745"/>
      <c r="AL745"/>
      <c r="AM745"/>
      <c r="AN745"/>
      <c r="AO745"/>
      <c r="AP745"/>
      <c r="AQ745"/>
      <c r="AR745"/>
      <c r="AS745"/>
      <c r="AT745"/>
      <c r="AU745"/>
      <c r="AV745"/>
      <c r="AW745"/>
      <c r="AX745"/>
      <c r="AY745"/>
      <c r="AZ745"/>
      <c r="BA745"/>
    </row>
    <row r="746" spans="3:53">
      <c r="C746"/>
      <c r="D746"/>
      <c r="E746"/>
      <c r="F746"/>
      <c r="G746"/>
      <c r="H746"/>
      <c r="I746"/>
      <c r="J746"/>
      <c r="K746"/>
      <c r="L746"/>
      <c r="M746"/>
      <c r="N746"/>
      <c r="O746"/>
      <c r="P746"/>
      <c r="Q746"/>
      <c r="R746"/>
      <c r="S746"/>
      <c r="T746"/>
      <c r="U746"/>
      <c r="V746"/>
      <c r="W746"/>
      <c r="X746"/>
      <c r="Y746"/>
      <c r="Z746"/>
      <c r="AA746"/>
      <c r="AB746"/>
      <c r="AC746"/>
      <c r="AD746"/>
      <c r="AE746"/>
      <c r="AF746"/>
      <c r="AG746"/>
      <c r="AH746"/>
      <c r="AI746"/>
      <c r="AJ746"/>
      <c r="AK746"/>
      <c r="AL746"/>
      <c r="AM746"/>
      <c r="AN746"/>
      <c r="AO746"/>
      <c r="AP746"/>
      <c r="AQ746"/>
      <c r="AR746"/>
      <c r="AS746"/>
      <c r="AT746"/>
      <c r="AU746"/>
      <c r="AV746"/>
      <c r="AW746"/>
      <c r="AX746"/>
      <c r="AY746"/>
      <c r="AZ746"/>
      <c r="BA746"/>
    </row>
    <row r="747" spans="3:53">
      <c r="C747"/>
      <c r="D747"/>
      <c r="E747"/>
      <c r="F747"/>
      <c r="G747"/>
      <c r="H747"/>
      <c r="I747"/>
      <c r="J747"/>
      <c r="K747"/>
      <c r="L747"/>
      <c r="M747"/>
      <c r="N747"/>
      <c r="O747"/>
      <c r="P747"/>
      <c r="Q747"/>
      <c r="R747"/>
      <c r="S747"/>
      <c r="T747"/>
      <c r="U747"/>
      <c r="V747"/>
      <c r="W747"/>
      <c r="X747"/>
      <c r="Y747"/>
      <c r="Z747"/>
      <c r="AA747"/>
      <c r="AB747"/>
      <c r="AC747"/>
      <c r="AD747"/>
      <c r="AE747"/>
      <c r="AF747"/>
      <c r="AG747"/>
      <c r="AH747"/>
      <c r="AI747"/>
      <c r="AJ747"/>
      <c r="AK747"/>
      <c r="AL747"/>
      <c r="AM747"/>
      <c r="AN747"/>
      <c r="AO747"/>
      <c r="AP747"/>
      <c r="AQ747"/>
      <c r="AR747"/>
      <c r="AS747"/>
      <c r="AT747"/>
      <c r="AU747"/>
      <c r="AV747"/>
      <c r="AW747"/>
      <c r="AX747"/>
      <c r="AY747"/>
      <c r="AZ747"/>
      <c r="BA747"/>
    </row>
    <row r="748" spans="3:53">
      <c r="C748"/>
      <c r="D748"/>
      <c r="E748"/>
      <c r="F748"/>
      <c r="G748"/>
      <c r="H748"/>
      <c r="I748"/>
      <c r="J748"/>
      <c r="K748"/>
      <c r="L748"/>
      <c r="M748"/>
      <c r="N748"/>
      <c r="O748"/>
      <c r="P748"/>
      <c r="Q748"/>
      <c r="R748"/>
      <c r="S748"/>
      <c r="T748"/>
      <c r="U748"/>
      <c r="V748"/>
      <c r="W748"/>
      <c r="X748"/>
      <c r="Y748"/>
      <c r="Z748"/>
      <c r="AA748"/>
      <c r="AB748"/>
      <c r="AC748"/>
      <c r="AD748"/>
      <c r="AE748"/>
      <c r="AF748"/>
      <c r="AG748"/>
      <c r="AH748"/>
      <c r="AI748"/>
      <c r="AJ748"/>
      <c r="AK748"/>
      <c r="AL748"/>
      <c r="AM748"/>
      <c r="AN748"/>
      <c r="AO748"/>
      <c r="AP748"/>
      <c r="AQ748"/>
      <c r="AR748"/>
      <c r="AS748"/>
      <c r="AT748"/>
      <c r="AU748"/>
      <c r="AV748"/>
      <c r="AW748"/>
      <c r="AX748"/>
      <c r="AY748"/>
      <c r="AZ748"/>
      <c r="BA748"/>
    </row>
    <row r="749" spans="3:53">
      <c r="C749"/>
      <c r="D749"/>
      <c r="E749"/>
      <c r="F749"/>
      <c r="G749"/>
      <c r="H749"/>
      <c r="I749"/>
      <c r="J749"/>
      <c r="K749"/>
      <c r="L749"/>
      <c r="M749"/>
      <c r="N749"/>
      <c r="O749"/>
      <c r="P749"/>
      <c r="Q749"/>
      <c r="R749"/>
      <c r="S749"/>
      <c r="T749"/>
      <c r="U749"/>
      <c r="V749"/>
      <c r="W749"/>
      <c r="X749"/>
      <c r="Y749"/>
      <c r="Z749"/>
      <c r="AA749"/>
      <c r="AB749"/>
      <c r="AC749"/>
      <c r="AD749"/>
      <c r="AE749"/>
      <c r="AF749"/>
      <c r="AG749"/>
      <c r="AH749"/>
      <c r="AI749"/>
      <c r="AJ749"/>
      <c r="AK749"/>
      <c r="AL749"/>
      <c r="AM749"/>
      <c r="AN749"/>
      <c r="AO749"/>
      <c r="AP749"/>
      <c r="AQ749"/>
      <c r="AR749"/>
      <c r="AS749"/>
      <c r="AT749"/>
      <c r="AU749"/>
      <c r="AV749"/>
      <c r="AW749"/>
      <c r="AX749"/>
      <c r="AY749"/>
      <c r="AZ749"/>
      <c r="BA749"/>
    </row>
    <row r="750" spans="3:53">
      <c r="C750"/>
      <c r="D750"/>
      <c r="E750"/>
      <c r="F750"/>
      <c r="G750"/>
      <c r="H750"/>
      <c r="I750"/>
      <c r="J750"/>
      <c r="K750"/>
      <c r="L750"/>
      <c r="M750"/>
      <c r="N750"/>
      <c r="O750"/>
      <c r="P750"/>
      <c r="Q750"/>
      <c r="R750"/>
      <c r="S750"/>
      <c r="T750"/>
      <c r="U750"/>
      <c r="V750"/>
      <c r="W750"/>
      <c r="X750"/>
      <c r="Y750"/>
      <c r="Z750"/>
      <c r="AA750"/>
      <c r="AB750"/>
      <c r="AC750"/>
      <c r="AD750"/>
      <c r="AE750"/>
      <c r="AF750"/>
      <c r="AG750"/>
      <c r="AH750"/>
      <c r="AI750"/>
      <c r="AJ750"/>
      <c r="AK750"/>
      <c r="AL750"/>
      <c r="AM750"/>
      <c r="AN750"/>
      <c r="AO750"/>
      <c r="AP750"/>
      <c r="AQ750"/>
      <c r="AR750"/>
      <c r="AS750"/>
      <c r="AT750"/>
      <c r="AU750"/>
      <c r="AV750"/>
      <c r="AW750"/>
      <c r="AX750"/>
      <c r="AY750"/>
      <c r="AZ750"/>
      <c r="BA750"/>
    </row>
    <row r="751" spans="3:53">
      <c r="C751"/>
      <c r="D751"/>
      <c r="E751"/>
      <c r="F751"/>
      <c r="G751"/>
      <c r="H751"/>
      <c r="I751"/>
      <c r="J751"/>
      <c r="K751"/>
      <c r="L751"/>
      <c r="M751"/>
      <c r="N751"/>
      <c r="O751"/>
      <c r="P751"/>
      <c r="Q751"/>
      <c r="R751"/>
      <c r="S751"/>
      <c r="T751"/>
      <c r="U751"/>
      <c r="V751"/>
      <c r="W751"/>
      <c r="X751"/>
      <c r="Y751"/>
      <c r="Z751"/>
      <c r="AA751"/>
      <c r="AB751"/>
      <c r="AC751"/>
      <c r="AD751"/>
      <c r="AE751"/>
      <c r="AF751"/>
      <c r="AG751"/>
      <c r="AH751"/>
      <c r="AI751"/>
      <c r="AJ751"/>
      <c r="AK751"/>
      <c r="AL751"/>
      <c r="AM751"/>
      <c r="AN751"/>
      <c r="AO751"/>
      <c r="AP751"/>
      <c r="AQ751"/>
      <c r="AR751"/>
      <c r="AS751"/>
      <c r="AT751"/>
      <c r="AU751"/>
      <c r="AV751"/>
      <c r="AW751"/>
      <c r="AX751"/>
      <c r="AY751"/>
      <c r="AZ751"/>
      <c r="BA751"/>
    </row>
    <row r="752" spans="3:53">
      <c r="C752"/>
      <c r="D752"/>
      <c r="E752"/>
      <c r="F752"/>
      <c r="G752"/>
      <c r="H752"/>
      <c r="I752"/>
      <c r="J752"/>
      <c r="K752"/>
      <c r="L752"/>
      <c r="M752"/>
      <c r="N752"/>
      <c r="O752"/>
      <c r="P752"/>
      <c r="Q752"/>
      <c r="R752"/>
      <c r="S752"/>
      <c r="T752"/>
      <c r="U752"/>
      <c r="V752"/>
      <c r="W752"/>
      <c r="X752"/>
      <c r="Y752"/>
      <c r="Z752"/>
      <c r="AA752"/>
      <c r="AB752"/>
      <c r="AC752"/>
      <c r="AD752"/>
      <c r="AE752"/>
      <c r="AF752"/>
      <c r="AG752"/>
      <c r="AH752"/>
      <c r="AI752"/>
      <c r="AJ752"/>
      <c r="AK752"/>
      <c r="AL752"/>
      <c r="AM752"/>
      <c r="AN752"/>
      <c r="AO752"/>
      <c r="AP752"/>
      <c r="AQ752"/>
      <c r="AR752"/>
      <c r="AS752"/>
      <c r="AT752"/>
      <c r="AU752"/>
      <c r="AV752"/>
      <c r="AW752"/>
      <c r="AX752"/>
      <c r="AY752"/>
      <c r="AZ752"/>
      <c r="BA752"/>
    </row>
    <row r="753" spans="3:53">
      <c r="C753"/>
      <c r="D753"/>
      <c r="E753"/>
      <c r="F753"/>
      <c r="G753"/>
      <c r="H753"/>
      <c r="I753"/>
      <c r="J753"/>
      <c r="K753"/>
      <c r="L753"/>
      <c r="M753"/>
      <c r="N753"/>
      <c r="O753"/>
      <c r="P753"/>
      <c r="Q753"/>
      <c r="R753"/>
      <c r="S753"/>
      <c r="T753"/>
      <c r="U753"/>
      <c r="V753"/>
      <c r="W753"/>
      <c r="X753"/>
      <c r="Y753"/>
      <c r="Z753"/>
      <c r="AA753"/>
      <c r="AB753"/>
      <c r="AC753"/>
      <c r="AD753"/>
      <c r="AE753"/>
      <c r="AF753"/>
      <c r="AG753"/>
      <c r="AH753"/>
      <c r="AI753"/>
      <c r="AJ753"/>
      <c r="AK753"/>
      <c r="AL753"/>
      <c r="AM753"/>
      <c r="AN753"/>
      <c r="AO753"/>
      <c r="AP753"/>
      <c r="AQ753"/>
      <c r="AR753"/>
      <c r="AS753"/>
      <c r="AT753"/>
      <c r="AU753"/>
      <c r="AV753"/>
      <c r="AW753"/>
      <c r="AX753"/>
      <c r="AY753"/>
      <c r="AZ753"/>
      <c r="BA753"/>
    </row>
    <row r="754" spans="3:53">
      <c r="C754"/>
      <c r="D754"/>
      <c r="E754"/>
      <c r="F754"/>
      <c r="G754"/>
      <c r="H754"/>
      <c r="I754"/>
      <c r="J754"/>
      <c r="K754"/>
      <c r="L754"/>
      <c r="M754"/>
      <c r="N754"/>
      <c r="O754"/>
      <c r="P754"/>
      <c r="Q754"/>
      <c r="R754"/>
      <c r="S754"/>
      <c r="T754"/>
      <c r="U754"/>
      <c r="V754"/>
      <c r="W754"/>
      <c r="X754"/>
      <c r="Y754"/>
      <c r="Z754"/>
      <c r="AA754"/>
      <c r="AB754"/>
      <c r="AC754"/>
      <c r="AD754"/>
      <c r="AE754"/>
      <c r="AF754"/>
      <c r="AG754"/>
      <c r="AH754"/>
      <c r="AI754"/>
      <c r="AJ754"/>
      <c r="AK754"/>
      <c r="AL754"/>
      <c r="AM754"/>
      <c r="AN754"/>
      <c r="AO754"/>
      <c r="AP754"/>
      <c r="AQ754"/>
      <c r="AR754"/>
      <c r="AS754"/>
      <c r="AT754"/>
      <c r="AU754"/>
      <c r="AV754"/>
      <c r="AW754"/>
      <c r="AX754"/>
      <c r="AY754"/>
      <c r="AZ754"/>
      <c r="BA754"/>
    </row>
    <row r="755" spans="3:53">
      <c r="C755"/>
      <c r="D755"/>
      <c r="E755"/>
      <c r="F755"/>
      <c r="G755"/>
      <c r="H755"/>
      <c r="I755"/>
      <c r="J755"/>
      <c r="K755"/>
      <c r="L755"/>
      <c r="M755"/>
      <c r="N755"/>
      <c r="O755"/>
      <c r="P755"/>
      <c r="Q755"/>
      <c r="R755"/>
      <c r="S755"/>
      <c r="T755"/>
      <c r="U755"/>
      <c r="V755"/>
      <c r="W755"/>
      <c r="X755"/>
      <c r="Y755"/>
      <c r="Z755"/>
      <c r="AA755"/>
      <c r="AB755"/>
      <c r="AC755"/>
      <c r="AD755"/>
      <c r="AE755"/>
      <c r="AF755"/>
      <c r="AG755"/>
      <c r="AH755"/>
      <c r="AI755"/>
      <c r="AJ755"/>
      <c r="AK755"/>
      <c r="AL755"/>
      <c r="AM755"/>
      <c r="AN755"/>
      <c r="AO755"/>
      <c r="AP755"/>
      <c r="AQ755"/>
      <c r="AR755"/>
      <c r="AS755"/>
      <c r="AT755"/>
      <c r="AU755"/>
      <c r="AV755"/>
      <c r="AW755"/>
      <c r="AX755"/>
      <c r="AY755"/>
      <c r="AZ755"/>
      <c r="BA755"/>
    </row>
    <row r="756" spans="3:53">
      <c r="C756"/>
      <c r="D756"/>
      <c r="E756"/>
      <c r="F756"/>
      <c r="G756"/>
      <c r="H756"/>
      <c r="I756"/>
      <c r="J756"/>
      <c r="K756"/>
      <c r="L756"/>
      <c r="M756"/>
      <c r="N756"/>
      <c r="O756"/>
      <c r="P756"/>
      <c r="Q756"/>
      <c r="R756"/>
      <c r="S756"/>
      <c r="T756"/>
      <c r="U756"/>
      <c r="V756"/>
      <c r="W756"/>
      <c r="X756"/>
      <c r="Y756"/>
      <c r="Z756"/>
      <c r="AA756"/>
      <c r="AB756"/>
      <c r="AC756"/>
      <c r="AD756"/>
      <c r="AE756"/>
      <c r="AF756"/>
      <c r="AG756"/>
      <c r="AH756"/>
      <c r="AI756"/>
      <c r="AJ756"/>
      <c r="AK756"/>
      <c r="AL756"/>
      <c r="AM756"/>
      <c r="AN756"/>
      <c r="AO756"/>
      <c r="AP756"/>
      <c r="AQ756"/>
      <c r="AR756"/>
      <c r="AS756"/>
      <c r="AT756"/>
      <c r="AU756"/>
      <c r="AV756"/>
      <c r="AW756"/>
      <c r="AX756"/>
      <c r="AY756"/>
      <c r="AZ756"/>
      <c r="BA756"/>
    </row>
    <row r="757" spans="3:53">
      <c r="C757"/>
      <c r="D757"/>
      <c r="E757"/>
      <c r="F757"/>
      <c r="G757"/>
      <c r="H757"/>
      <c r="I757"/>
      <c r="J757"/>
      <c r="K757"/>
      <c r="L757"/>
      <c r="M757"/>
      <c r="N757"/>
      <c r="O757"/>
      <c r="P757"/>
      <c r="Q757"/>
      <c r="R757"/>
      <c r="S757"/>
      <c r="T757"/>
      <c r="U757"/>
      <c r="V757"/>
      <c r="W757"/>
      <c r="X757"/>
      <c r="Y757"/>
      <c r="Z757"/>
      <c r="AA757"/>
      <c r="AB757"/>
      <c r="AC757"/>
      <c r="AD757"/>
      <c r="AE757"/>
      <c r="AF757"/>
      <c r="AG757"/>
      <c r="AH757"/>
      <c r="AI757"/>
      <c r="AJ757"/>
      <c r="AK757"/>
      <c r="AL757"/>
      <c r="AM757"/>
      <c r="AN757"/>
      <c r="AO757"/>
      <c r="AP757"/>
      <c r="AQ757"/>
      <c r="AR757"/>
      <c r="AS757"/>
      <c r="AT757"/>
      <c r="AU757"/>
      <c r="AV757"/>
      <c r="AW757"/>
      <c r="AX757"/>
      <c r="AY757"/>
      <c r="AZ757"/>
      <c r="BA757"/>
    </row>
    <row r="758" spans="3:53">
      <c r="C758"/>
      <c r="D758"/>
      <c r="E758"/>
      <c r="F758"/>
      <c r="G758"/>
      <c r="H758"/>
      <c r="I758"/>
      <c r="J758"/>
      <c r="K758"/>
      <c r="L758"/>
      <c r="M758"/>
      <c r="N758"/>
      <c r="O758"/>
      <c r="P758"/>
      <c r="Q758"/>
      <c r="R758"/>
      <c r="S758"/>
      <c r="T758"/>
      <c r="U758"/>
      <c r="V758"/>
      <c r="W758"/>
      <c r="X758"/>
      <c r="Y758"/>
      <c r="Z758"/>
      <c r="AA758"/>
      <c r="AB758"/>
      <c r="AC758"/>
      <c r="AD758"/>
      <c r="AE758"/>
      <c r="AF758"/>
      <c r="AG758"/>
      <c r="AH758"/>
      <c r="AI758"/>
      <c r="AJ758"/>
      <c r="AK758"/>
      <c r="AL758"/>
      <c r="AM758"/>
      <c r="AN758"/>
      <c r="AO758"/>
      <c r="AP758"/>
      <c r="AQ758"/>
      <c r="AR758"/>
      <c r="AS758"/>
      <c r="AT758"/>
      <c r="AU758"/>
      <c r="AV758"/>
      <c r="AW758"/>
      <c r="AX758"/>
      <c r="AY758"/>
      <c r="AZ758"/>
      <c r="BA758"/>
    </row>
    <row r="759" spans="3:53">
      <c r="C759"/>
      <c r="D759"/>
      <c r="E759"/>
      <c r="F759"/>
      <c r="G759"/>
      <c r="H759"/>
      <c r="I759"/>
      <c r="J759"/>
      <c r="K759"/>
      <c r="L759"/>
      <c r="M759"/>
      <c r="N759"/>
      <c r="O759"/>
      <c r="P759"/>
      <c r="Q759"/>
      <c r="R759"/>
      <c r="S759"/>
      <c r="T759"/>
      <c r="U759"/>
      <c r="V759"/>
      <c r="W759"/>
      <c r="X759"/>
      <c r="Y759"/>
      <c r="Z759"/>
      <c r="AA759"/>
      <c r="AB759"/>
      <c r="AC759"/>
      <c r="AD759"/>
      <c r="AE759"/>
      <c r="AF759"/>
      <c r="AG759"/>
      <c r="AH759"/>
      <c r="AI759"/>
      <c r="AJ759"/>
      <c r="AK759"/>
      <c r="AL759"/>
      <c r="AM759"/>
      <c r="AN759"/>
      <c r="AO759"/>
      <c r="AP759"/>
      <c r="AQ759"/>
      <c r="AR759"/>
      <c r="AS759"/>
      <c r="AT759"/>
      <c r="AU759"/>
      <c r="AV759"/>
      <c r="AW759"/>
      <c r="AX759"/>
      <c r="AY759"/>
      <c r="AZ759"/>
      <c r="BA759"/>
    </row>
    <row r="760" spans="3:53">
      <c r="C760"/>
      <c r="D760"/>
      <c r="E760"/>
      <c r="F760"/>
      <c r="G760"/>
      <c r="H760"/>
      <c r="I760"/>
      <c r="J760"/>
      <c r="K760"/>
      <c r="L760"/>
      <c r="M760"/>
      <c r="N760"/>
      <c r="O760"/>
      <c r="P760"/>
      <c r="Q760"/>
      <c r="R760"/>
      <c r="S760"/>
      <c r="T760"/>
      <c r="U760"/>
      <c r="V760"/>
      <c r="W760"/>
      <c r="X760"/>
      <c r="Y760"/>
      <c r="Z760"/>
      <c r="AA760"/>
      <c r="AB760"/>
      <c r="AC760"/>
      <c r="AD760"/>
      <c r="AE760"/>
      <c r="AF760"/>
      <c r="AG760"/>
      <c r="AH760"/>
      <c r="AI760"/>
      <c r="AJ760"/>
      <c r="AK760"/>
      <c r="AL760"/>
      <c r="AM760"/>
      <c r="AN760"/>
      <c r="AO760"/>
      <c r="AP760"/>
      <c r="AQ760"/>
      <c r="AR760"/>
      <c r="AS760"/>
      <c r="AT760"/>
      <c r="AU760"/>
      <c r="AV760"/>
      <c r="AW760"/>
      <c r="AX760"/>
      <c r="AY760"/>
      <c r="AZ760"/>
      <c r="BA760"/>
    </row>
    <row r="761" spans="3:53">
      <c r="C761"/>
      <c r="D761"/>
      <c r="E761"/>
      <c r="F761"/>
      <c r="G761"/>
      <c r="H761"/>
      <c r="I761"/>
      <c r="J761"/>
      <c r="K761"/>
      <c r="L761"/>
      <c r="M761"/>
      <c r="N761"/>
      <c r="O761"/>
      <c r="P761"/>
      <c r="Q761"/>
      <c r="R761"/>
      <c r="S761"/>
      <c r="T761"/>
      <c r="U761"/>
      <c r="V761"/>
      <c r="W761"/>
      <c r="X761"/>
      <c r="Y761"/>
      <c r="Z761"/>
      <c r="AA761"/>
      <c r="AB761"/>
      <c r="AC761"/>
      <c r="AD761"/>
      <c r="AE761"/>
      <c r="AF761"/>
      <c r="AG761"/>
      <c r="AH761"/>
      <c r="AI761"/>
      <c r="AJ761"/>
      <c r="AK761"/>
      <c r="AL761"/>
      <c r="AM761"/>
      <c r="AN761"/>
      <c r="AO761"/>
      <c r="AP761"/>
      <c r="AQ761"/>
      <c r="AR761"/>
      <c r="AS761"/>
      <c r="AT761"/>
      <c r="AU761"/>
      <c r="AV761"/>
      <c r="AW761"/>
      <c r="AX761"/>
      <c r="AY761"/>
      <c r="AZ761"/>
      <c r="BA761"/>
    </row>
    <row r="762" spans="3:53">
      <c r="C762"/>
      <c r="D762"/>
      <c r="E762"/>
      <c r="F762"/>
      <c r="G762"/>
      <c r="H762"/>
      <c r="I762"/>
      <c r="J762"/>
      <c r="K762"/>
      <c r="L762"/>
      <c r="M762"/>
      <c r="N762"/>
      <c r="O762"/>
      <c r="P762"/>
      <c r="Q762"/>
      <c r="R762"/>
      <c r="S762"/>
      <c r="T762"/>
      <c r="U762"/>
      <c r="V762"/>
      <c r="W762"/>
      <c r="X762"/>
      <c r="Y762"/>
      <c r="Z762"/>
      <c r="AA762"/>
      <c r="AB762"/>
      <c r="AC762"/>
      <c r="AD762"/>
      <c r="AE762"/>
      <c r="AF762"/>
      <c r="AG762"/>
      <c r="AH762"/>
      <c r="AI762"/>
      <c r="AJ762"/>
      <c r="AK762"/>
      <c r="AL762"/>
      <c r="AM762"/>
      <c r="AN762"/>
      <c r="AO762"/>
      <c r="AP762"/>
      <c r="AQ762"/>
      <c r="AR762"/>
      <c r="AS762"/>
      <c r="AT762"/>
      <c r="AU762"/>
      <c r="AV762"/>
      <c r="AW762"/>
      <c r="AX762"/>
      <c r="AY762"/>
      <c r="AZ762"/>
      <c r="BA762"/>
    </row>
    <row r="763" spans="3:53">
      <c r="C763"/>
      <c r="D763"/>
      <c r="E763"/>
      <c r="F763"/>
      <c r="G763"/>
      <c r="H763"/>
      <c r="I763"/>
      <c r="J763"/>
      <c r="K763"/>
      <c r="L763"/>
      <c r="M763"/>
      <c r="N763"/>
      <c r="O763"/>
      <c r="P763"/>
      <c r="Q763"/>
      <c r="R763"/>
      <c r="S763"/>
      <c r="T763"/>
      <c r="U763"/>
      <c r="V763"/>
      <c r="W763"/>
      <c r="X763"/>
      <c r="Y763"/>
      <c r="Z763"/>
      <c r="AA763"/>
      <c r="AB763"/>
      <c r="AC763"/>
      <c r="AD763"/>
      <c r="AE763"/>
      <c r="AF763"/>
      <c r="AG763"/>
      <c r="AH763"/>
      <c r="AI763"/>
      <c r="AJ763"/>
      <c r="AK763"/>
      <c r="AL763"/>
      <c r="AM763"/>
      <c r="AN763"/>
      <c r="AO763"/>
      <c r="AP763"/>
      <c r="AQ763"/>
      <c r="AR763"/>
      <c r="AS763"/>
      <c r="AT763"/>
      <c r="AU763"/>
      <c r="AV763"/>
      <c r="AW763"/>
      <c r="AX763"/>
      <c r="AY763"/>
      <c r="AZ763"/>
      <c r="BA763"/>
    </row>
    <row r="764" spans="3:53">
      <c r="C764"/>
      <c r="D764"/>
      <c r="E764"/>
      <c r="F764"/>
      <c r="G764"/>
      <c r="H764"/>
      <c r="I764"/>
      <c r="J764"/>
      <c r="K764"/>
      <c r="L764"/>
      <c r="M764"/>
      <c r="N764"/>
      <c r="O764"/>
      <c r="P764"/>
      <c r="Q764"/>
      <c r="R764"/>
      <c r="S764"/>
      <c r="T764"/>
      <c r="U764"/>
      <c r="V764"/>
      <c r="W764"/>
      <c r="X764"/>
      <c r="Y764"/>
      <c r="Z764"/>
      <c r="AA764"/>
      <c r="AB764"/>
      <c r="AC764"/>
      <c r="AD764"/>
      <c r="AE764"/>
      <c r="AF764"/>
      <c r="AG764"/>
      <c r="AH764"/>
      <c r="AI764"/>
      <c r="AJ764"/>
      <c r="AK764"/>
      <c r="AL764"/>
      <c r="AM764"/>
      <c r="AN764"/>
      <c r="AO764"/>
      <c r="AP764"/>
      <c r="AQ764"/>
      <c r="AR764"/>
      <c r="AS764"/>
      <c r="AT764"/>
      <c r="AU764"/>
      <c r="AV764"/>
      <c r="AW764"/>
      <c r="AX764"/>
      <c r="AY764"/>
      <c r="AZ764"/>
      <c r="BA764"/>
    </row>
    <row r="765" spans="3:53">
      <c r="C765"/>
      <c r="D765"/>
      <c r="E765"/>
      <c r="F765"/>
      <c r="G765"/>
      <c r="H765"/>
      <c r="I765"/>
      <c r="J765"/>
      <c r="K765"/>
      <c r="L765"/>
      <c r="M765"/>
      <c r="N765"/>
      <c r="O765"/>
      <c r="P765"/>
      <c r="Q765"/>
      <c r="R765"/>
      <c r="S765"/>
      <c r="T765"/>
      <c r="U765"/>
      <c r="V765"/>
      <c r="W765"/>
      <c r="X765"/>
      <c r="Y765"/>
      <c r="Z765"/>
      <c r="AA765"/>
      <c r="AB765"/>
      <c r="AC765"/>
      <c r="AD765"/>
      <c r="AE765"/>
      <c r="AF765"/>
      <c r="AG765"/>
      <c r="AH765"/>
      <c r="AI765"/>
      <c r="AJ765"/>
      <c r="AK765"/>
      <c r="AL765"/>
      <c r="AM765"/>
      <c r="AN765"/>
      <c r="AO765"/>
      <c r="AP765"/>
      <c r="AQ765"/>
      <c r="AR765"/>
      <c r="AS765"/>
      <c r="AT765"/>
      <c r="AU765"/>
      <c r="AV765"/>
      <c r="AW765"/>
      <c r="AX765"/>
      <c r="AY765"/>
      <c r="AZ765"/>
      <c r="BA765"/>
    </row>
    <row r="766" spans="3:53">
      <c r="C766"/>
      <c r="D766"/>
      <c r="E766"/>
      <c r="F766"/>
      <c r="G766"/>
      <c r="H766"/>
      <c r="I766"/>
      <c r="J766"/>
      <c r="K766"/>
      <c r="L766"/>
      <c r="M766"/>
      <c r="N766"/>
      <c r="O766"/>
      <c r="P766"/>
      <c r="Q766"/>
      <c r="R766"/>
      <c r="S766"/>
      <c r="T766"/>
      <c r="U766"/>
      <c r="V766"/>
      <c r="W766"/>
      <c r="X766"/>
      <c r="Y766"/>
      <c r="Z766"/>
      <c r="AA766"/>
      <c r="AB766"/>
      <c r="AC766"/>
      <c r="AD766"/>
      <c r="AE766"/>
      <c r="AF766"/>
      <c r="AG766"/>
      <c r="AH766"/>
      <c r="AI766"/>
      <c r="AJ766"/>
      <c r="AK766"/>
      <c r="AL766"/>
      <c r="AM766"/>
      <c r="AN766"/>
      <c r="AO766"/>
      <c r="AP766"/>
      <c r="AQ766"/>
      <c r="AR766"/>
      <c r="AS766"/>
      <c r="AT766"/>
      <c r="AU766"/>
      <c r="AV766"/>
      <c r="AW766"/>
      <c r="AX766"/>
      <c r="AY766"/>
      <c r="AZ766"/>
      <c r="BA766"/>
    </row>
    <row r="767" spans="3:53">
      <c r="C767"/>
      <c r="D767"/>
      <c r="E767"/>
      <c r="F767"/>
      <c r="G767"/>
      <c r="H767"/>
      <c r="I767"/>
      <c r="J767"/>
      <c r="K767"/>
      <c r="L767"/>
      <c r="M767"/>
      <c r="N767"/>
      <c r="O767"/>
      <c r="P767"/>
      <c r="Q767"/>
      <c r="R767"/>
      <c r="S767"/>
      <c r="T767"/>
      <c r="U767"/>
      <c r="V767"/>
      <c r="W767"/>
      <c r="X767"/>
      <c r="Y767"/>
      <c r="Z767"/>
      <c r="AA767"/>
      <c r="AB767"/>
      <c r="AC767"/>
      <c r="AD767"/>
      <c r="AE767"/>
      <c r="AF767"/>
      <c r="AG767"/>
      <c r="AH767"/>
      <c r="AI767"/>
      <c r="AJ767"/>
      <c r="AK767"/>
      <c r="AL767"/>
      <c r="AM767"/>
      <c r="AN767"/>
      <c r="AO767"/>
      <c r="AP767"/>
      <c r="AQ767"/>
      <c r="AR767"/>
      <c r="AS767"/>
      <c r="AT767"/>
      <c r="AU767"/>
      <c r="AV767"/>
      <c r="AW767"/>
      <c r="AX767"/>
      <c r="AY767"/>
      <c r="AZ767"/>
      <c r="BA767"/>
    </row>
    <row r="768" spans="3:53">
      <c r="C768"/>
      <c r="D768"/>
      <c r="E768"/>
      <c r="F768"/>
      <c r="G768"/>
      <c r="H768"/>
      <c r="I768"/>
      <c r="J768"/>
      <c r="K768"/>
      <c r="L768"/>
      <c r="M768"/>
      <c r="N768"/>
      <c r="O768"/>
      <c r="P768"/>
      <c r="Q768"/>
      <c r="R768"/>
      <c r="S768"/>
      <c r="T768"/>
      <c r="U768"/>
      <c r="V768"/>
      <c r="W768"/>
      <c r="X768"/>
      <c r="Y768"/>
      <c r="Z768"/>
      <c r="AA768"/>
      <c r="AB768"/>
      <c r="AC768"/>
      <c r="AD768"/>
      <c r="AE768"/>
      <c r="AF768"/>
      <c r="AG768"/>
      <c r="AH768"/>
      <c r="AI768"/>
      <c r="AJ768"/>
      <c r="AK768"/>
      <c r="AL768"/>
      <c r="AM768"/>
      <c r="AN768"/>
      <c r="AO768"/>
      <c r="AP768"/>
      <c r="AQ768"/>
      <c r="AR768"/>
      <c r="AS768"/>
      <c r="AT768"/>
      <c r="AU768"/>
      <c r="AV768"/>
      <c r="AW768"/>
      <c r="AX768"/>
      <c r="AY768"/>
      <c r="AZ768"/>
      <c r="BA768"/>
    </row>
    <row r="769" spans="3:53">
      <c r="C769"/>
      <c r="D769"/>
      <c r="E769"/>
      <c r="F769"/>
      <c r="G769"/>
      <c r="H769"/>
      <c r="I769"/>
      <c r="J769"/>
      <c r="K769"/>
      <c r="L769"/>
      <c r="M769"/>
      <c r="N769"/>
      <c r="O769"/>
      <c r="P769"/>
      <c r="Q769"/>
      <c r="R769"/>
      <c r="S769"/>
      <c r="T769"/>
      <c r="U769"/>
      <c r="V769"/>
      <c r="W769"/>
      <c r="X769"/>
      <c r="Y769"/>
      <c r="Z769"/>
      <c r="AA769"/>
      <c r="AB769"/>
      <c r="AC769"/>
      <c r="AD769"/>
      <c r="AE769"/>
      <c r="AF769"/>
      <c r="AG769"/>
      <c r="AH769"/>
      <c r="AI769"/>
      <c r="AJ769"/>
      <c r="AK769"/>
      <c r="AL769"/>
      <c r="AM769"/>
      <c r="AN769"/>
      <c r="AO769"/>
      <c r="AP769"/>
      <c r="AQ769"/>
      <c r="AR769"/>
      <c r="AS769"/>
      <c r="AT769"/>
      <c r="AU769"/>
      <c r="AV769"/>
      <c r="AW769"/>
      <c r="AX769"/>
      <c r="AY769"/>
      <c r="AZ769"/>
      <c r="BA769"/>
    </row>
    <row r="770" spans="3:53">
      <c r="C770"/>
      <c r="D770"/>
      <c r="E770"/>
      <c r="F770"/>
      <c r="G770"/>
      <c r="H770"/>
      <c r="I770"/>
      <c r="J770"/>
      <c r="K770"/>
      <c r="L770"/>
      <c r="M770"/>
      <c r="N770"/>
      <c r="O770"/>
      <c r="P770"/>
      <c r="Q770"/>
      <c r="R770"/>
      <c r="S770"/>
      <c r="T770"/>
      <c r="U770"/>
      <c r="V770"/>
      <c r="W770"/>
      <c r="X770"/>
      <c r="Y770"/>
      <c r="Z770"/>
      <c r="AA770"/>
      <c r="AB770"/>
      <c r="AC770"/>
      <c r="AD770"/>
      <c r="AE770"/>
      <c r="AF770"/>
      <c r="AG770"/>
      <c r="AH770"/>
      <c r="AI770"/>
      <c r="AJ770"/>
      <c r="AK770"/>
      <c r="AL770"/>
      <c r="AM770"/>
      <c r="AN770"/>
      <c r="AO770"/>
      <c r="AP770"/>
      <c r="AQ770"/>
      <c r="AR770"/>
      <c r="AS770"/>
      <c r="AT770"/>
      <c r="AU770"/>
      <c r="AV770"/>
      <c r="AW770"/>
      <c r="AX770"/>
      <c r="AY770"/>
      <c r="AZ770"/>
      <c r="BA770"/>
    </row>
    <row r="771" spans="3:53">
      <c r="C771"/>
      <c r="D771"/>
      <c r="E771"/>
      <c r="F771"/>
      <c r="G771"/>
      <c r="H771"/>
      <c r="I771"/>
      <c r="J771"/>
      <c r="K771"/>
      <c r="L771"/>
      <c r="M771"/>
      <c r="N771"/>
      <c r="O771"/>
      <c r="P771"/>
      <c r="Q771"/>
      <c r="R771"/>
      <c r="S771"/>
      <c r="T771"/>
      <c r="U771"/>
      <c r="V771"/>
      <c r="W771"/>
      <c r="X771"/>
      <c r="Y771"/>
      <c r="Z771"/>
      <c r="AA771"/>
      <c r="AB771"/>
      <c r="AC771"/>
      <c r="AD771"/>
      <c r="AE771"/>
      <c r="AF771"/>
      <c r="AG771"/>
      <c r="AH771"/>
      <c r="AI771"/>
      <c r="AJ771"/>
      <c r="AK771"/>
      <c r="AL771"/>
      <c r="AM771"/>
      <c r="AN771"/>
      <c r="AO771"/>
      <c r="AP771"/>
      <c r="AQ771"/>
      <c r="AR771"/>
      <c r="AS771"/>
      <c r="AT771"/>
      <c r="AU771"/>
      <c r="AV771"/>
      <c r="AW771"/>
      <c r="AX771"/>
      <c r="AY771"/>
      <c r="AZ771"/>
      <c r="BA771"/>
    </row>
    <row r="772" spans="3:53">
      <c r="C772"/>
      <c r="D772"/>
      <c r="E772"/>
      <c r="F772"/>
      <c r="G772"/>
      <c r="H772"/>
      <c r="I772"/>
      <c r="J772"/>
      <c r="K772"/>
      <c r="L772"/>
      <c r="M772"/>
      <c r="N772"/>
      <c r="O772"/>
      <c r="P772"/>
      <c r="Q772"/>
      <c r="R772"/>
      <c r="S772"/>
      <c r="T772"/>
      <c r="U772"/>
      <c r="V772"/>
      <c r="W772"/>
      <c r="X772"/>
      <c r="Y772"/>
      <c r="Z772"/>
      <c r="AA772"/>
      <c r="AB772"/>
      <c r="AC772"/>
      <c r="AD772"/>
      <c r="AE772"/>
      <c r="AF772"/>
      <c r="AG772"/>
      <c r="AH772"/>
      <c r="AI772"/>
      <c r="AJ772"/>
      <c r="AK772"/>
      <c r="AL772"/>
      <c r="AM772"/>
      <c r="AN772"/>
      <c r="AO772"/>
      <c r="AP772"/>
      <c r="AQ772"/>
      <c r="AR772"/>
      <c r="AS772"/>
      <c r="AT772"/>
      <c r="AU772"/>
      <c r="AV772"/>
      <c r="AW772"/>
      <c r="AX772"/>
      <c r="AY772"/>
      <c r="AZ772"/>
      <c r="BA772"/>
    </row>
    <row r="773" spans="3:53">
      <c r="C773"/>
      <c r="D773"/>
      <c r="E773"/>
      <c r="F773"/>
      <c r="G773"/>
      <c r="H773"/>
      <c r="I773"/>
      <c r="J773"/>
      <c r="K773"/>
      <c r="L773"/>
      <c r="M773"/>
      <c r="N773"/>
      <c r="O773"/>
      <c r="P773"/>
      <c r="Q773"/>
      <c r="R773"/>
      <c r="S773"/>
      <c r="T773"/>
      <c r="U773"/>
      <c r="V773"/>
      <c r="W773"/>
      <c r="X773"/>
      <c r="Y773"/>
      <c r="Z773"/>
      <c r="AA773"/>
      <c r="AB773"/>
      <c r="AC773"/>
      <c r="AD773"/>
      <c r="AE773"/>
      <c r="AF773"/>
      <c r="AG773"/>
      <c r="AH773"/>
      <c r="AI773"/>
      <c r="AJ773"/>
      <c r="AK773"/>
      <c r="AL773"/>
      <c r="AM773"/>
      <c r="AN773"/>
      <c r="AO773"/>
      <c r="AP773"/>
      <c r="AQ773"/>
      <c r="AR773"/>
      <c r="AS773"/>
      <c r="AT773"/>
      <c r="AU773"/>
      <c r="AV773"/>
      <c r="AW773"/>
      <c r="AX773"/>
      <c r="AY773"/>
      <c r="AZ773"/>
      <c r="BA773"/>
    </row>
    <row r="774" spans="3:53">
      <c r="C774"/>
      <c r="D774"/>
      <c r="E774"/>
      <c r="F774"/>
      <c r="G774"/>
      <c r="H774"/>
      <c r="I774"/>
      <c r="J774"/>
      <c r="K774"/>
      <c r="L774"/>
      <c r="M774"/>
      <c r="N774"/>
      <c r="O774"/>
      <c r="P774"/>
      <c r="Q774"/>
      <c r="R774"/>
      <c r="S774"/>
      <c r="T774"/>
      <c r="U774"/>
      <c r="V774"/>
      <c r="W774"/>
      <c r="X774"/>
      <c r="Y774"/>
      <c r="Z774"/>
      <c r="AA774"/>
      <c r="AB774"/>
      <c r="AC774"/>
      <c r="AD774"/>
      <c r="AE774"/>
      <c r="AF774"/>
      <c r="AG774"/>
      <c r="AH774"/>
      <c r="AI774"/>
      <c r="AJ774"/>
      <c r="AK774"/>
      <c r="AL774"/>
      <c r="AM774"/>
      <c r="AN774"/>
      <c r="AO774"/>
      <c r="AP774"/>
      <c r="AQ774"/>
      <c r="AR774"/>
      <c r="AS774"/>
      <c r="AT774"/>
      <c r="AU774"/>
      <c r="AV774"/>
      <c r="AW774"/>
      <c r="AX774"/>
      <c r="AY774"/>
      <c r="AZ774"/>
      <c r="BA774"/>
    </row>
    <row r="775" spans="3:53">
      <c r="C775"/>
      <c r="D775"/>
      <c r="E775"/>
      <c r="F775"/>
      <c r="G775"/>
      <c r="H775"/>
      <c r="I775"/>
      <c r="J775"/>
      <c r="K775"/>
      <c r="L775"/>
      <c r="M775"/>
      <c r="N775"/>
      <c r="O775"/>
      <c r="P775"/>
      <c r="Q775"/>
      <c r="R775"/>
      <c r="S775"/>
      <c r="T775"/>
      <c r="U775"/>
      <c r="V775"/>
      <c r="W775"/>
      <c r="X775"/>
      <c r="Y775"/>
      <c r="Z775"/>
      <c r="AA775"/>
      <c r="AB775"/>
      <c r="AC775"/>
      <c r="AD775"/>
      <c r="AE775"/>
      <c r="AF775"/>
      <c r="AG775"/>
      <c r="AH775"/>
      <c r="AI775"/>
      <c r="AJ775"/>
      <c r="AK775"/>
      <c r="AL775"/>
      <c r="AM775"/>
      <c r="AN775"/>
      <c r="AO775"/>
      <c r="AP775"/>
      <c r="AQ775"/>
      <c r="AR775"/>
      <c r="AS775"/>
      <c r="AT775"/>
      <c r="AU775"/>
      <c r="AV775"/>
      <c r="AW775"/>
      <c r="AX775"/>
      <c r="AY775"/>
      <c r="AZ775"/>
      <c r="BA775"/>
    </row>
    <row r="776" spans="3:53">
      <c r="C776"/>
      <c r="D776"/>
      <c r="E776"/>
      <c r="F776"/>
      <c r="G776"/>
      <c r="H776"/>
      <c r="I776"/>
      <c r="J776"/>
      <c r="K776"/>
      <c r="L776"/>
      <c r="M776"/>
      <c r="N776"/>
      <c r="O776"/>
      <c r="P776"/>
      <c r="Q776"/>
      <c r="R776"/>
      <c r="S776"/>
      <c r="T776"/>
      <c r="U776"/>
      <c r="V776"/>
      <c r="W776"/>
      <c r="X776"/>
      <c r="Y776"/>
      <c r="Z776"/>
      <c r="AA776"/>
      <c r="AB776"/>
      <c r="AC776"/>
      <c r="AD776"/>
      <c r="AE776"/>
      <c r="AF776"/>
      <c r="AG776"/>
      <c r="AH776"/>
      <c r="AI776"/>
      <c r="AJ776"/>
      <c r="AK776"/>
      <c r="AL776"/>
      <c r="AM776"/>
      <c r="AN776"/>
      <c r="AO776"/>
      <c r="AP776"/>
      <c r="AQ776"/>
      <c r="AR776"/>
      <c r="AS776"/>
      <c r="AT776"/>
      <c r="AU776"/>
      <c r="AV776"/>
      <c r="AW776"/>
      <c r="AX776"/>
      <c r="AY776"/>
      <c r="AZ776"/>
      <c r="BA776"/>
    </row>
    <row r="777" spans="3:53">
      <c r="C777"/>
      <c r="D777"/>
      <c r="E777"/>
      <c r="F777"/>
      <c r="G777"/>
      <c r="H777"/>
      <c r="I777"/>
      <c r="J777"/>
      <c r="K777"/>
      <c r="L777"/>
      <c r="M777"/>
      <c r="N777"/>
      <c r="O777"/>
      <c r="P777"/>
      <c r="Q777"/>
      <c r="R777"/>
      <c r="S777"/>
      <c r="T777"/>
      <c r="U777"/>
      <c r="V777"/>
      <c r="W777"/>
      <c r="X777"/>
      <c r="Y777"/>
      <c r="Z777"/>
      <c r="AA777"/>
      <c r="AB777"/>
      <c r="AC777"/>
      <c r="AD777"/>
      <c r="AE777"/>
      <c r="AF777"/>
      <c r="AG777"/>
      <c r="AH777"/>
      <c r="AI777"/>
      <c r="AJ777"/>
      <c r="AK777"/>
      <c r="AL777"/>
      <c r="AM777"/>
      <c r="AN777"/>
      <c r="AO777"/>
      <c r="AP777"/>
      <c r="AQ777"/>
      <c r="AR777"/>
      <c r="AS777"/>
      <c r="AT777"/>
      <c r="AU777"/>
      <c r="AV777"/>
      <c r="AW777"/>
      <c r="AX777"/>
      <c r="AY777"/>
      <c r="AZ777"/>
      <c r="BA777"/>
    </row>
    <row r="778" spans="3:53">
      <c r="C778"/>
      <c r="D778"/>
      <c r="E778"/>
      <c r="F778"/>
      <c r="G778"/>
      <c r="H778"/>
      <c r="I778"/>
      <c r="J778"/>
      <c r="K778"/>
      <c r="L778"/>
      <c r="M778"/>
      <c r="N778"/>
      <c r="O778"/>
      <c r="P778"/>
      <c r="Q778"/>
      <c r="R778"/>
      <c r="S778"/>
      <c r="T778"/>
      <c r="U778"/>
      <c r="V778"/>
      <c r="W778"/>
      <c r="X778"/>
      <c r="Y778"/>
      <c r="Z778"/>
      <c r="AA778"/>
      <c r="AB778"/>
      <c r="AC778"/>
      <c r="AD778"/>
      <c r="AE778"/>
      <c r="AF778"/>
      <c r="AG778"/>
      <c r="AH778"/>
      <c r="AI778"/>
      <c r="AJ778"/>
      <c r="AK778"/>
      <c r="AL778"/>
      <c r="AM778"/>
      <c r="AN778"/>
      <c r="AO778"/>
      <c r="AP778"/>
      <c r="AQ778"/>
      <c r="AR778"/>
      <c r="AS778"/>
      <c r="AT778"/>
      <c r="AU778"/>
      <c r="AV778"/>
      <c r="AW778"/>
      <c r="AX778"/>
      <c r="AY778"/>
      <c r="AZ778"/>
      <c r="BA778"/>
    </row>
    <row r="779" spans="3:53">
      <c r="C779"/>
      <c r="D779"/>
      <c r="E779"/>
      <c r="F779"/>
      <c r="G779"/>
      <c r="H779"/>
      <c r="I779"/>
      <c r="J779"/>
      <c r="K779"/>
      <c r="L779"/>
      <c r="M779"/>
      <c r="N779"/>
      <c r="O779"/>
      <c r="P779"/>
      <c r="Q779"/>
      <c r="R779"/>
      <c r="S779"/>
      <c r="T779"/>
      <c r="U779"/>
      <c r="V779"/>
      <c r="W779"/>
      <c r="X779"/>
      <c r="Y779"/>
      <c r="Z779"/>
      <c r="AA779"/>
      <c r="AB779"/>
      <c r="AC779"/>
      <c r="AD779"/>
      <c r="AE779"/>
      <c r="AF779"/>
      <c r="AG779"/>
      <c r="AH779"/>
      <c r="AI779"/>
      <c r="AJ779"/>
      <c r="AK779"/>
      <c r="AL779"/>
      <c r="AM779"/>
      <c r="AN779"/>
      <c r="AO779"/>
      <c r="AP779"/>
      <c r="AQ779"/>
      <c r="AR779"/>
      <c r="AS779"/>
      <c r="AT779"/>
      <c r="AU779"/>
      <c r="AV779"/>
      <c r="AW779"/>
      <c r="AX779"/>
      <c r="AY779"/>
      <c r="AZ779"/>
      <c r="BA779"/>
    </row>
    <row r="780" spans="3:53">
      <c r="C780"/>
      <c r="D780"/>
      <c r="E780"/>
      <c r="F780"/>
      <c r="G780"/>
      <c r="H780"/>
      <c r="I780"/>
      <c r="J780"/>
      <c r="K780"/>
      <c r="L780"/>
      <c r="M780"/>
      <c r="N780"/>
      <c r="O780"/>
      <c r="P780"/>
      <c r="Q780"/>
      <c r="R780"/>
      <c r="S780"/>
      <c r="T780"/>
      <c r="U780"/>
      <c r="V780"/>
      <c r="W780"/>
      <c r="X780"/>
      <c r="Y780"/>
      <c r="Z780"/>
      <c r="AA780"/>
      <c r="AB780"/>
      <c r="AC780"/>
      <c r="AD780"/>
      <c r="AE780"/>
      <c r="AF780"/>
      <c r="AG780"/>
      <c r="AH780"/>
      <c r="AI780"/>
      <c r="AJ780"/>
      <c r="AK780"/>
      <c r="AL780"/>
      <c r="AM780"/>
      <c r="AN780"/>
      <c r="AO780"/>
      <c r="AP780"/>
      <c r="AQ780"/>
      <c r="AR780"/>
      <c r="AS780"/>
      <c r="AT780"/>
      <c r="AU780"/>
      <c r="AV780"/>
      <c r="AW780"/>
      <c r="AX780"/>
      <c r="AY780"/>
      <c r="AZ780"/>
      <c r="BA780"/>
    </row>
    <row r="781" spans="3:53">
      <c r="C781"/>
      <c r="D781"/>
      <c r="E781"/>
      <c r="F781"/>
      <c r="G781"/>
      <c r="H781"/>
      <c r="I781"/>
      <c r="J781"/>
      <c r="K781"/>
      <c r="L781"/>
      <c r="M781"/>
      <c r="N781"/>
      <c r="O781"/>
      <c r="P781"/>
      <c r="Q781"/>
      <c r="R781"/>
      <c r="S781"/>
      <c r="T781"/>
      <c r="U781"/>
      <c r="V781"/>
      <c r="W781"/>
      <c r="X781"/>
      <c r="Y781"/>
      <c r="Z781"/>
      <c r="AA781"/>
      <c r="AB781"/>
      <c r="AC781"/>
      <c r="AD781"/>
      <c r="AE781"/>
      <c r="AF781"/>
      <c r="AG781"/>
      <c r="AH781"/>
      <c r="AI781"/>
      <c r="AJ781"/>
      <c r="AK781"/>
      <c r="AL781"/>
      <c r="AM781"/>
      <c r="AN781"/>
      <c r="AO781"/>
      <c r="AP781"/>
      <c r="AQ781"/>
      <c r="AR781"/>
      <c r="AS781"/>
      <c r="AT781"/>
      <c r="AU781"/>
      <c r="AV781"/>
      <c r="AW781"/>
      <c r="AX781"/>
      <c r="AY781"/>
      <c r="AZ781"/>
      <c r="BA781"/>
    </row>
    <row r="782" spans="3:53">
      <c r="C782"/>
      <c r="D782"/>
      <c r="E782"/>
      <c r="F782"/>
      <c r="G782"/>
      <c r="H782"/>
      <c r="I782"/>
      <c r="J782"/>
      <c r="K782"/>
      <c r="L782"/>
      <c r="M782"/>
      <c r="N782"/>
      <c r="O782"/>
      <c r="P782"/>
      <c r="Q782"/>
      <c r="R782"/>
      <c r="S782"/>
      <c r="T782"/>
      <c r="U782"/>
      <c r="V782"/>
      <c r="W782"/>
      <c r="X782"/>
      <c r="Y782"/>
      <c r="Z782"/>
      <c r="AA782"/>
      <c r="AB782"/>
      <c r="AC782"/>
      <c r="AD782"/>
      <c r="AE782"/>
      <c r="AF782"/>
      <c r="AG782"/>
      <c r="AH782"/>
      <c r="AI782"/>
      <c r="AJ782"/>
      <c r="AK782"/>
      <c r="AL782"/>
      <c r="AM782"/>
      <c r="AN782"/>
      <c r="AO782"/>
      <c r="AP782"/>
      <c r="AQ782"/>
      <c r="AR782"/>
      <c r="AS782"/>
      <c r="AT782"/>
      <c r="AU782"/>
      <c r="AV782"/>
      <c r="AW782"/>
      <c r="AX782"/>
      <c r="AY782"/>
      <c r="AZ782"/>
      <c r="BA782"/>
    </row>
    <row r="783" spans="3:53">
      <c r="C783"/>
      <c r="D783"/>
      <c r="E783"/>
      <c r="F783"/>
      <c r="G783"/>
      <c r="H783"/>
      <c r="I783"/>
      <c r="J783"/>
      <c r="K783"/>
      <c r="L783"/>
      <c r="M783"/>
      <c r="N783"/>
      <c r="O783"/>
      <c r="P783"/>
      <c r="Q783"/>
      <c r="R783"/>
      <c r="S783"/>
      <c r="T783"/>
      <c r="U783"/>
      <c r="V783"/>
      <c r="W783"/>
      <c r="X783"/>
      <c r="Y783"/>
      <c r="Z783"/>
      <c r="AA783"/>
      <c r="AB783"/>
      <c r="AC783"/>
      <c r="AD783"/>
      <c r="AE783"/>
      <c r="AF783"/>
      <c r="AG783"/>
      <c r="AH783"/>
      <c r="AI783"/>
      <c r="AJ783"/>
      <c r="AK783"/>
      <c r="AL783"/>
      <c r="AM783"/>
      <c r="AN783"/>
      <c r="AO783"/>
      <c r="AP783"/>
      <c r="AQ783"/>
      <c r="AR783"/>
      <c r="AS783"/>
      <c r="AT783"/>
      <c r="AU783"/>
      <c r="AV783"/>
      <c r="AW783"/>
      <c r="AX783"/>
      <c r="AY783"/>
      <c r="AZ783"/>
      <c r="BA783"/>
    </row>
    <row r="784" spans="3:53">
      <c r="C784"/>
      <c r="D784"/>
      <c r="E784"/>
      <c r="F784"/>
      <c r="G784"/>
      <c r="H784"/>
      <c r="I784"/>
      <c r="J784"/>
      <c r="K784"/>
      <c r="L784"/>
      <c r="M784"/>
      <c r="N784"/>
      <c r="O784"/>
      <c r="P784"/>
      <c r="Q784"/>
      <c r="R784"/>
      <c r="S784"/>
      <c r="T784"/>
      <c r="U784"/>
      <c r="V784"/>
      <c r="W784"/>
      <c r="X784"/>
      <c r="Y784"/>
      <c r="Z784"/>
      <c r="AA784"/>
      <c r="AB784"/>
      <c r="AC784"/>
      <c r="AD784"/>
      <c r="AE784"/>
      <c r="AF784"/>
      <c r="AG784"/>
      <c r="AH784"/>
      <c r="AI784"/>
      <c r="AJ784"/>
      <c r="AK784"/>
      <c r="AL784"/>
      <c r="AM784"/>
      <c r="AN784"/>
      <c r="AO784"/>
      <c r="AP784"/>
      <c r="AQ784"/>
      <c r="AR784"/>
      <c r="AS784"/>
      <c r="AT784"/>
      <c r="AU784"/>
      <c r="AV784"/>
      <c r="AW784"/>
      <c r="AX784"/>
      <c r="AY784"/>
      <c r="AZ784"/>
      <c r="BA784"/>
    </row>
    <row r="785" spans="3:53">
      <c r="C785"/>
      <c r="D785"/>
      <c r="E785"/>
      <c r="F785"/>
      <c r="G785"/>
      <c r="H785"/>
      <c r="I785"/>
      <c r="J785"/>
      <c r="K785"/>
      <c r="L785"/>
      <c r="M785"/>
      <c r="N785"/>
      <c r="O785"/>
      <c r="P785"/>
      <c r="Q785"/>
      <c r="R785"/>
      <c r="S785"/>
      <c r="T785"/>
      <c r="U785"/>
      <c r="V785"/>
      <c r="W785"/>
      <c r="X785"/>
      <c r="Y785"/>
      <c r="Z785"/>
      <c r="AA785"/>
      <c r="AB785"/>
      <c r="AC785"/>
      <c r="AD785"/>
      <c r="AE785"/>
      <c r="AF785"/>
      <c r="AG785"/>
      <c r="AH785"/>
      <c r="AI785"/>
      <c r="AJ785"/>
      <c r="AK785"/>
      <c r="AL785"/>
      <c r="AM785"/>
      <c r="AN785"/>
      <c r="AO785"/>
      <c r="AP785"/>
      <c r="AQ785"/>
      <c r="AR785"/>
      <c r="AS785"/>
      <c r="AT785"/>
      <c r="AU785"/>
      <c r="AV785"/>
      <c r="AW785"/>
      <c r="AX785"/>
      <c r="AY785"/>
      <c r="AZ785"/>
      <c r="BA785"/>
    </row>
    <row r="786" spans="3:53">
      <c r="C786"/>
      <c r="D786"/>
      <c r="E786"/>
      <c r="F786"/>
      <c r="G786"/>
      <c r="H786"/>
      <c r="I786"/>
      <c r="J786"/>
      <c r="K786"/>
      <c r="L786"/>
      <c r="M786"/>
      <c r="N786"/>
      <c r="O786"/>
      <c r="P786"/>
      <c r="Q786"/>
      <c r="R786"/>
      <c r="S786"/>
      <c r="T786"/>
      <c r="U786"/>
      <c r="V786"/>
      <c r="W786"/>
      <c r="X786"/>
      <c r="Y786"/>
      <c r="Z786"/>
      <c r="AA786"/>
      <c r="AB786"/>
      <c r="AC786"/>
      <c r="AD786"/>
      <c r="AE786"/>
      <c r="AF786"/>
      <c r="AG786"/>
      <c r="AH786"/>
      <c r="AI786"/>
      <c r="AJ786"/>
      <c r="AK786"/>
      <c r="AL786"/>
      <c r="AM786"/>
      <c r="AN786"/>
      <c r="AO786"/>
      <c r="AP786"/>
      <c r="AQ786"/>
      <c r="AR786"/>
      <c r="AS786"/>
      <c r="AT786"/>
      <c r="AU786"/>
      <c r="AV786"/>
      <c r="AW786"/>
      <c r="AX786"/>
      <c r="AY786"/>
      <c r="AZ786"/>
      <c r="BA786"/>
    </row>
    <row r="787" spans="3:53">
      <c r="C787"/>
      <c r="D787"/>
      <c r="E787"/>
      <c r="F787"/>
      <c r="G787"/>
      <c r="H787"/>
      <c r="I787"/>
      <c r="J787"/>
      <c r="K787"/>
      <c r="L787"/>
      <c r="M787"/>
      <c r="N787"/>
      <c r="O787"/>
      <c r="P787"/>
      <c r="Q787"/>
      <c r="R787"/>
      <c r="S787"/>
      <c r="T787"/>
      <c r="U787"/>
      <c r="V787"/>
      <c r="W787"/>
      <c r="X787"/>
      <c r="Y787"/>
      <c r="Z787"/>
      <c r="AA787"/>
      <c r="AB787"/>
      <c r="AC787"/>
      <c r="AD787"/>
      <c r="AE787"/>
      <c r="AF787"/>
      <c r="AG787"/>
      <c r="AH787"/>
      <c r="AI787"/>
      <c r="AJ787"/>
      <c r="AK787"/>
      <c r="AL787"/>
      <c r="AM787"/>
      <c r="AN787"/>
      <c r="AO787"/>
      <c r="AP787"/>
      <c r="AQ787"/>
      <c r="AR787"/>
      <c r="AS787"/>
      <c r="AT787"/>
      <c r="AU787"/>
      <c r="AV787"/>
      <c r="AW787"/>
      <c r="AX787"/>
      <c r="AY787"/>
      <c r="AZ787"/>
      <c r="BA787"/>
    </row>
    <row r="788" spans="3:53">
      <c r="C788"/>
      <c r="D788"/>
      <c r="E788"/>
      <c r="F788"/>
      <c r="G788"/>
      <c r="H788"/>
      <c r="I788"/>
      <c r="J788"/>
      <c r="K788"/>
      <c r="L788"/>
      <c r="M788"/>
      <c r="N788"/>
      <c r="O788"/>
      <c r="P788"/>
      <c r="Q788"/>
      <c r="R788"/>
      <c r="S788"/>
      <c r="T788"/>
      <c r="U788"/>
      <c r="V788"/>
      <c r="W788"/>
      <c r="X788"/>
      <c r="Y788"/>
      <c r="Z788"/>
      <c r="AA788"/>
      <c r="AB788"/>
      <c r="AC788"/>
      <c r="AD788"/>
      <c r="AE788"/>
      <c r="AF788"/>
      <c r="AG788"/>
      <c r="AH788"/>
      <c r="AI788"/>
      <c r="AJ788"/>
      <c r="AK788"/>
      <c r="AL788"/>
      <c r="AM788"/>
      <c r="AN788"/>
      <c r="AO788"/>
      <c r="AP788"/>
      <c r="AQ788"/>
      <c r="AR788"/>
      <c r="AS788"/>
      <c r="AT788"/>
      <c r="AU788"/>
      <c r="AV788"/>
      <c r="AW788"/>
      <c r="AX788"/>
      <c r="AY788"/>
      <c r="AZ788"/>
      <c r="BA788"/>
    </row>
    <row r="789" spans="3:53">
      <c r="C789"/>
      <c r="D789"/>
      <c r="E789"/>
      <c r="F789"/>
      <c r="G789"/>
      <c r="H789"/>
      <c r="I789"/>
      <c r="J789"/>
      <c r="K789"/>
      <c r="L789"/>
      <c r="M789"/>
      <c r="N789"/>
      <c r="O789"/>
      <c r="P789"/>
      <c r="Q789"/>
      <c r="R789"/>
      <c r="S789"/>
      <c r="T789"/>
      <c r="U789"/>
      <c r="V789"/>
      <c r="W789"/>
      <c r="X789"/>
      <c r="Y789"/>
      <c r="Z789"/>
      <c r="AA789"/>
      <c r="AB789"/>
      <c r="AC789"/>
      <c r="AD789"/>
      <c r="AE789"/>
      <c r="AF789"/>
      <c r="AG789"/>
      <c r="AH789"/>
      <c r="AI789"/>
      <c r="AJ789"/>
      <c r="AK789"/>
      <c r="AL789"/>
      <c r="AM789"/>
      <c r="AN789"/>
      <c r="AO789"/>
      <c r="AP789"/>
      <c r="AQ789"/>
      <c r="AR789"/>
      <c r="AS789"/>
      <c r="AT789"/>
      <c r="AU789"/>
      <c r="AV789"/>
      <c r="AW789"/>
      <c r="AX789"/>
      <c r="AY789"/>
      <c r="AZ789"/>
      <c r="BA789"/>
    </row>
    <row r="790" spans="3:53">
      <c r="C790"/>
      <c r="D790"/>
      <c r="E790"/>
      <c r="F790"/>
      <c r="G790"/>
      <c r="H790"/>
      <c r="I790"/>
      <c r="J790"/>
      <c r="K790"/>
      <c r="L790"/>
      <c r="M790"/>
      <c r="N790"/>
      <c r="O790"/>
      <c r="P790"/>
      <c r="Q790"/>
      <c r="R790"/>
      <c r="S790"/>
      <c r="T790"/>
      <c r="U790"/>
      <c r="V790"/>
      <c r="W790"/>
      <c r="X790"/>
      <c r="Y790"/>
      <c r="Z790"/>
      <c r="AA790"/>
      <c r="AB790"/>
      <c r="AC790"/>
      <c r="AD790"/>
      <c r="AE790"/>
      <c r="AF790"/>
      <c r="AG790"/>
      <c r="AH790"/>
      <c r="AI790"/>
      <c r="AJ790"/>
      <c r="AK790"/>
      <c r="AL790"/>
      <c r="AM790"/>
      <c r="AN790"/>
      <c r="AO790"/>
      <c r="AP790"/>
      <c r="AQ790"/>
      <c r="AR790"/>
      <c r="AS790"/>
      <c r="AT790"/>
      <c r="AU790"/>
      <c r="AV790"/>
      <c r="AW790"/>
      <c r="AX790"/>
      <c r="AY790"/>
      <c r="AZ790"/>
      <c r="BA790"/>
    </row>
    <row r="791" spans="3:53">
      <c r="C791"/>
      <c r="D791"/>
      <c r="E791"/>
      <c r="F791"/>
      <c r="G791"/>
      <c r="H791"/>
      <c r="I791"/>
      <c r="J791"/>
      <c r="K791"/>
      <c r="L791"/>
      <c r="M791"/>
      <c r="N791"/>
      <c r="O791"/>
      <c r="P791"/>
      <c r="Q791"/>
      <c r="R791"/>
      <c r="S791"/>
      <c r="T791"/>
      <c r="U791"/>
      <c r="V791"/>
      <c r="W791"/>
      <c r="X791"/>
      <c r="Y791"/>
      <c r="Z791"/>
      <c r="AA791"/>
      <c r="AB791"/>
      <c r="AC791"/>
      <c r="AD791"/>
      <c r="AE791"/>
      <c r="AF791"/>
      <c r="AG791"/>
      <c r="AH791"/>
      <c r="AI791"/>
      <c r="AJ791"/>
      <c r="AK791"/>
      <c r="AL791"/>
      <c r="AM791"/>
      <c r="AN791"/>
      <c r="AO791"/>
      <c r="AP791"/>
      <c r="AQ791"/>
      <c r="AR791"/>
      <c r="AS791"/>
      <c r="AT791"/>
      <c r="AU791"/>
      <c r="AV791"/>
      <c r="AW791"/>
      <c r="AX791"/>
      <c r="AY791"/>
      <c r="AZ791"/>
      <c r="BA791"/>
    </row>
    <row r="792" spans="3:53">
      <c r="C792"/>
      <c r="D792"/>
      <c r="E792"/>
      <c r="F792"/>
      <c r="G792"/>
      <c r="H792"/>
      <c r="I792"/>
      <c r="J792"/>
      <c r="K792"/>
      <c r="L792"/>
      <c r="M792"/>
      <c r="N792"/>
      <c r="O792"/>
      <c r="P792"/>
      <c r="Q792"/>
      <c r="R792"/>
      <c r="S792"/>
      <c r="T792"/>
      <c r="U792"/>
      <c r="V792"/>
      <c r="W792"/>
      <c r="X792"/>
      <c r="Y792"/>
      <c r="Z792"/>
      <c r="AA792"/>
      <c r="AB792"/>
      <c r="AC792"/>
      <c r="AD792"/>
      <c r="AE792"/>
      <c r="AF792"/>
      <c r="AG792"/>
      <c r="AH792"/>
      <c r="AI792"/>
      <c r="AJ792"/>
      <c r="AK792"/>
      <c r="AL792"/>
      <c r="AM792"/>
      <c r="AN792"/>
      <c r="AO792"/>
      <c r="AP792"/>
      <c r="AQ792"/>
      <c r="AR792"/>
      <c r="AS792"/>
      <c r="AT792"/>
      <c r="AU792"/>
      <c r="AV792"/>
      <c r="AW792"/>
      <c r="AX792"/>
      <c r="AY792"/>
      <c r="AZ792"/>
      <c r="BA792"/>
    </row>
    <row r="793" spans="3:53">
      <c r="C793"/>
      <c r="D793"/>
      <c r="E793"/>
      <c r="F793"/>
      <c r="G793"/>
      <c r="H793"/>
      <c r="I793"/>
      <c r="J793"/>
      <c r="K793"/>
      <c r="L793"/>
      <c r="M793"/>
      <c r="N793"/>
      <c r="O793"/>
      <c r="P793"/>
      <c r="Q793"/>
      <c r="R793"/>
      <c r="S793"/>
      <c r="T793"/>
      <c r="U793"/>
      <c r="V793"/>
      <c r="W793"/>
      <c r="X793"/>
      <c r="Y793"/>
      <c r="Z793"/>
      <c r="AA793"/>
      <c r="AB793"/>
      <c r="AC793"/>
      <c r="AD793"/>
      <c r="AE793"/>
      <c r="AF793"/>
      <c r="AG793"/>
      <c r="AH793"/>
      <c r="AI793"/>
      <c r="AJ793"/>
      <c r="AK793"/>
      <c r="AL793"/>
      <c r="AM793"/>
      <c r="AN793"/>
      <c r="AO793"/>
      <c r="AP793"/>
      <c r="AQ793"/>
      <c r="AR793"/>
      <c r="AS793"/>
      <c r="AT793"/>
      <c r="AU793"/>
      <c r="AV793"/>
      <c r="AW793"/>
      <c r="AX793"/>
      <c r="AY793"/>
      <c r="AZ793"/>
      <c r="BA793"/>
    </row>
    <row r="794" spans="3:53">
      <c r="C794"/>
      <c r="D794"/>
      <c r="E794"/>
      <c r="F794"/>
      <c r="G794"/>
      <c r="H794"/>
      <c r="I794"/>
      <c r="J794"/>
      <c r="K794"/>
      <c r="L794"/>
      <c r="M794"/>
      <c r="N794"/>
      <c r="O794"/>
      <c r="P794"/>
      <c r="Q794"/>
      <c r="R794"/>
      <c r="S794"/>
      <c r="T794"/>
      <c r="U794"/>
      <c r="V794"/>
      <c r="W794"/>
      <c r="X794"/>
      <c r="Y794"/>
      <c r="Z794"/>
      <c r="AA794"/>
      <c r="AB794"/>
      <c r="AC794"/>
      <c r="AD794"/>
      <c r="AE794"/>
      <c r="AF794"/>
      <c r="AG794"/>
      <c r="AH794"/>
      <c r="AI794"/>
      <c r="AJ794"/>
      <c r="AK794"/>
      <c r="AL794"/>
      <c r="AM794"/>
      <c r="AN794"/>
      <c r="AO794"/>
      <c r="AP794"/>
      <c r="AQ794"/>
      <c r="AR794"/>
      <c r="AS794"/>
      <c r="AT794"/>
      <c r="AU794"/>
      <c r="AV794"/>
      <c r="AW794"/>
      <c r="AX794"/>
      <c r="AY794"/>
      <c r="AZ794"/>
      <c r="BA794"/>
    </row>
    <row r="795" spans="3:53">
      <c r="C795"/>
      <c r="D795"/>
      <c r="E795"/>
      <c r="F795"/>
      <c r="G795"/>
      <c r="H795"/>
      <c r="I795"/>
      <c r="J795"/>
      <c r="K795"/>
      <c r="L795"/>
      <c r="M795"/>
      <c r="N795"/>
      <c r="O795"/>
      <c r="P795"/>
      <c r="Q795"/>
      <c r="R795"/>
      <c r="S795"/>
      <c r="T795"/>
      <c r="U795"/>
      <c r="V795"/>
      <c r="W795"/>
      <c r="X795"/>
      <c r="Y795"/>
      <c r="Z795"/>
      <c r="AA795"/>
      <c r="AB795"/>
      <c r="AC795"/>
      <c r="AD795"/>
      <c r="AE795"/>
      <c r="AF795"/>
      <c r="AG795"/>
      <c r="AH795"/>
      <c r="AI795"/>
      <c r="AJ795"/>
      <c r="AK795"/>
      <c r="AL795"/>
      <c r="AM795"/>
      <c r="AN795"/>
      <c r="AO795"/>
      <c r="AP795"/>
      <c r="AQ795"/>
      <c r="AR795"/>
      <c r="AS795"/>
      <c r="AT795"/>
      <c r="AU795"/>
      <c r="AV795"/>
      <c r="AW795"/>
      <c r="AX795"/>
      <c r="AY795"/>
      <c r="AZ795"/>
      <c r="BA795"/>
    </row>
    <row r="796" spans="3:53">
      <c r="C796"/>
      <c r="D796"/>
      <c r="E796"/>
      <c r="F796"/>
      <c r="G796"/>
      <c r="H796"/>
      <c r="I796"/>
      <c r="J796"/>
      <c r="K796"/>
      <c r="L796"/>
      <c r="M796"/>
      <c r="N796"/>
      <c r="O796"/>
      <c r="P796"/>
      <c r="Q796"/>
      <c r="R796"/>
      <c r="S796"/>
      <c r="T796"/>
      <c r="U796"/>
      <c r="V796"/>
      <c r="W796"/>
      <c r="X796"/>
      <c r="Y796"/>
      <c r="Z796"/>
      <c r="AA796"/>
      <c r="AB796"/>
      <c r="AC796"/>
      <c r="AD796"/>
      <c r="AE796"/>
      <c r="AF796"/>
      <c r="AG796"/>
      <c r="AH796"/>
      <c r="AI796"/>
      <c r="AJ796"/>
      <c r="AK796"/>
      <c r="AL796"/>
      <c r="AM796"/>
      <c r="AN796"/>
      <c r="AO796"/>
      <c r="AP796"/>
      <c r="AQ796"/>
      <c r="AR796"/>
      <c r="AS796"/>
      <c r="AT796"/>
      <c r="AU796"/>
      <c r="AV796"/>
      <c r="AW796"/>
      <c r="AX796"/>
      <c r="AY796"/>
      <c r="AZ796"/>
      <c r="BA796"/>
    </row>
    <row r="797" spans="3:53">
      <c r="C797"/>
      <c r="D797"/>
      <c r="E797"/>
      <c r="F797"/>
      <c r="G797"/>
      <c r="H797"/>
      <c r="I797"/>
      <c r="J797"/>
      <c r="K797"/>
      <c r="L797"/>
      <c r="M797"/>
      <c r="N797"/>
      <c r="O797"/>
      <c r="P797"/>
      <c r="Q797"/>
      <c r="R797"/>
      <c r="S797"/>
      <c r="T797"/>
      <c r="U797"/>
      <c r="V797"/>
      <c r="W797"/>
      <c r="X797"/>
      <c r="Y797"/>
      <c r="Z797"/>
      <c r="AA797"/>
      <c r="AB797"/>
      <c r="AC797"/>
      <c r="AD797"/>
      <c r="AE797"/>
      <c r="AF797"/>
      <c r="AG797"/>
      <c r="AH797"/>
      <c r="AI797"/>
      <c r="AJ797"/>
      <c r="AK797"/>
      <c r="AL797"/>
      <c r="AM797"/>
      <c r="AN797"/>
      <c r="AO797"/>
      <c r="AP797"/>
      <c r="AQ797"/>
      <c r="AR797"/>
      <c r="AS797"/>
      <c r="AT797"/>
      <c r="AU797"/>
      <c r="AV797"/>
      <c r="AW797"/>
      <c r="AX797"/>
      <c r="AY797"/>
      <c r="AZ797"/>
      <c r="BA797"/>
    </row>
    <row r="798" spans="3:53">
      <c r="C798"/>
      <c r="D798"/>
      <c r="E798"/>
      <c r="F798"/>
      <c r="G798"/>
      <c r="H798"/>
      <c r="I798"/>
      <c r="J798"/>
      <c r="K798"/>
      <c r="L798"/>
      <c r="M798"/>
      <c r="N798"/>
      <c r="O798"/>
      <c r="P798"/>
      <c r="Q798"/>
      <c r="R798"/>
      <c r="S798"/>
      <c r="T798"/>
      <c r="U798"/>
      <c r="V798"/>
      <c r="W798"/>
      <c r="X798"/>
      <c r="Y798"/>
      <c r="Z798"/>
      <c r="AA798"/>
      <c r="AB798"/>
      <c r="AC798"/>
      <c r="AD798"/>
      <c r="AE798"/>
      <c r="AF798"/>
      <c r="AG798"/>
      <c r="AH798"/>
      <c r="AI798"/>
      <c r="AJ798"/>
      <c r="AK798"/>
      <c r="AL798"/>
      <c r="AM798"/>
      <c r="AN798"/>
      <c r="AO798"/>
      <c r="AP798"/>
      <c r="AQ798"/>
      <c r="AR798"/>
      <c r="AS798"/>
      <c r="AT798"/>
      <c r="AU798"/>
      <c r="AV798"/>
      <c r="AW798"/>
      <c r="AX798"/>
      <c r="AY798"/>
      <c r="AZ798"/>
      <c r="BA798"/>
    </row>
    <row r="799" spans="3:53">
      <c r="C799"/>
      <c r="D799"/>
      <c r="E799"/>
      <c r="F799"/>
      <c r="G799"/>
      <c r="H799"/>
      <c r="I799"/>
      <c r="J799"/>
      <c r="K799"/>
      <c r="L799"/>
      <c r="M799"/>
      <c r="N799"/>
      <c r="O799"/>
      <c r="P799"/>
      <c r="Q799"/>
      <c r="R799"/>
      <c r="S799"/>
      <c r="T799"/>
      <c r="U799"/>
      <c r="V799"/>
      <c r="W799"/>
      <c r="X799"/>
      <c r="Y799"/>
      <c r="Z799"/>
      <c r="AA799"/>
      <c r="AB799"/>
      <c r="AC799"/>
      <c r="AD799"/>
      <c r="AE799"/>
      <c r="AF799"/>
      <c r="AG799"/>
      <c r="AH799"/>
      <c r="AI799"/>
      <c r="AJ799"/>
      <c r="AK799"/>
      <c r="AL799"/>
      <c r="AM799"/>
      <c r="AN799"/>
      <c r="AO799"/>
      <c r="AP799"/>
      <c r="AQ799"/>
      <c r="AR799"/>
      <c r="AS799"/>
      <c r="AT799"/>
      <c r="AU799"/>
      <c r="AV799"/>
      <c r="AW799"/>
      <c r="AX799"/>
      <c r="AY799"/>
      <c r="AZ799"/>
      <c r="BA799"/>
    </row>
    <row r="800" spans="3:53">
      <c r="C800"/>
      <c r="D800"/>
      <c r="E800"/>
      <c r="F800"/>
      <c r="G800"/>
      <c r="H800"/>
      <c r="I800"/>
      <c r="J800"/>
      <c r="K800"/>
      <c r="L800"/>
      <c r="M800"/>
      <c r="N800"/>
      <c r="O800"/>
      <c r="P800"/>
      <c r="Q800"/>
      <c r="R800"/>
      <c r="S800"/>
      <c r="T800"/>
      <c r="U800"/>
      <c r="V800"/>
      <c r="W800"/>
      <c r="X800"/>
      <c r="Y800"/>
      <c r="Z800"/>
      <c r="AA800"/>
      <c r="AB800"/>
      <c r="AC800"/>
      <c r="AD800"/>
      <c r="AE800"/>
      <c r="AF800"/>
      <c r="AG800"/>
      <c r="AH800"/>
      <c r="AI800"/>
      <c r="AJ800"/>
      <c r="AK800"/>
      <c r="AL800"/>
      <c r="AM800"/>
      <c r="AN800"/>
      <c r="AO800"/>
      <c r="AP800"/>
      <c r="AQ800"/>
      <c r="AR800"/>
      <c r="AS800"/>
      <c r="AT800"/>
      <c r="AU800"/>
      <c r="AV800"/>
      <c r="AW800"/>
      <c r="AX800"/>
      <c r="AY800"/>
      <c r="AZ800"/>
      <c r="BA800"/>
    </row>
    <row r="801" spans="3:53">
      <c r="C801"/>
      <c r="D801"/>
      <c r="E801"/>
      <c r="F801"/>
      <c r="G801"/>
      <c r="H801"/>
      <c r="I801"/>
      <c r="J801"/>
      <c r="K801"/>
      <c r="L801"/>
      <c r="M801"/>
      <c r="N801"/>
      <c r="O801"/>
      <c r="P801"/>
      <c r="Q801"/>
      <c r="R801"/>
      <c r="S801"/>
      <c r="T801"/>
      <c r="U801"/>
      <c r="V801"/>
      <c r="W801"/>
      <c r="X801"/>
      <c r="Y801"/>
      <c r="Z801"/>
      <c r="AA801"/>
      <c r="AB801"/>
      <c r="AC801"/>
      <c r="AD801"/>
      <c r="AE801"/>
      <c r="AF801"/>
      <c r="AG801"/>
      <c r="AH801"/>
      <c r="AI801"/>
      <c r="AJ801"/>
      <c r="AK801"/>
      <c r="AL801"/>
      <c r="AM801"/>
      <c r="AN801"/>
      <c r="AO801"/>
      <c r="AP801"/>
      <c r="AQ801"/>
      <c r="AR801"/>
      <c r="AS801"/>
      <c r="AT801"/>
      <c r="AU801"/>
      <c r="AV801"/>
      <c r="AW801"/>
      <c r="AX801"/>
      <c r="AY801"/>
      <c r="AZ801"/>
      <c r="BA801"/>
    </row>
    <row r="802" spans="3:53">
      <c r="C802"/>
      <c r="D802"/>
      <c r="E802"/>
      <c r="F802"/>
      <c r="G802"/>
      <c r="H802"/>
      <c r="I802"/>
      <c r="J802"/>
      <c r="K802"/>
      <c r="L802"/>
      <c r="M802"/>
      <c r="N802"/>
      <c r="O802"/>
      <c r="P802"/>
      <c r="Q802"/>
      <c r="R802"/>
      <c r="S802"/>
      <c r="T802"/>
      <c r="U802"/>
      <c r="V802"/>
      <c r="W802"/>
      <c r="X802"/>
      <c r="Y802"/>
      <c r="Z802"/>
      <c r="AA802"/>
      <c r="AB802"/>
      <c r="AC802"/>
      <c r="AD802"/>
      <c r="AE802"/>
      <c r="AF802"/>
      <c r="AG802"/>
      <c r="AH802"/>
      <c r="AI802"/>
      <c r="AJ802"/>
      <c r="AK802"/>
      <c r="AL802"/>
      <c r="AM802"/>
      <c r="AN802"/>
      <c r="AO802"/>
      <c r="AP802"/>
      <c r="AQ802"/>
      <c r="AR802"/>
      <c r="AS802"/>
      <c r="AT802"/>
      <c r="AU802"/>
      <c r="AV802"/>
      <c r="AW802"/>
      <c r="AX802"/>
      <c r="AY802"/>
      <c r="AZ802"/>
      <c r="BA802"/>
    </row>
    <row r="803" spans="3:53">
      <c r="C803"/>
      <c r="D803"/>
      <c r="E803"/>
      <c r="F803"/>
      <c r="G803"/>
      <c r="H803"/>
      <c r="I803"/>
      <c r="J803"/>
      <c r="K803"/>
      <c r="L803"/>
      <c r="M803"/>
      <c r="N803"/>
      <c r="O803"/>
      <c r="P803"/>
      <c r="Q803"/>
      <c r="R803"/>
      <c r="S803"/>
      <c r="T803"/>
      <c r="U803"/>
      <c r="V803"/>
      <c r="W803"/>
      <c r="X803"/>
      <c r="Y803"/>
      <c r="Z803"/>
      <c r="AA803"/>
      <c r="AB803"/>
      <c r="AC803"/>
      <c r="AD803"/>
      <c r="AE803"/>
      <c r="AF803"/>
      <c r="AG803"/>
      <c r="AH803"/>
      <c r="AI803"/>
      <c r="AJ803"/>
      <c r="AK803"/>
      <c r="AL803"/>
      <c r="AM803"/>
      <c r="AN803"/>
      <c r="AO803"/>
      <c r="AP803"/>
      <c r="AQ803"/>
      <c r="AR803"/>
      <c r="AS803"/>
      <c r="AT803"/>
      <c r="AU803"/>
      <c r="AV803"/>
      <c r="AW803"/>
      <c r="AX803"/>
      <c r="AY803"/>
      <c r="AZ803"/>
      <c r="BA803"/>
    </row>
    <row r="804" spans="3:53">
      <c r="C804"/>
      <c r="D804"/>
      <c r="E804"/>
      <c r="F804"/>
      <c r="G804"/>
      <c r="H804"/>
      <c r="I804"/>
      <c r="J804"/>
      <c r="K804"/>
      <c r="L804"/>
      <c r="M804"/>
      <c r="N804"/>
      <c r="O804"/>
      <c r="P804"/>
      <c r="Q804"/>
      <c r="R804"/>
      <c r="S804"/>
      <c r="T804"/>
      <c r="U804"/>
      <c r="V804"/>
      <c r="W804"/>
      <c r="X804"/>
      <c r="Y804"/>
      <c r="Z804"/>
      <c r="AA804"/>
      <c r="AB804"/>
      <c r="AC804"/>
      <c r="AD804"/>
      <c r="AE804"/>
      <c r="AF804"/>
      <c r="AG804"/>
      <c r="AH804"/>
      <c r="AI804"/>
      <c r="AJ804"/>
      <c r="AK804"/>
      <c r="AL804"/>
      <c r="AM804"/>
      <c r="AN804"/>
      <c r="AO804"/>
      <c r="AP804"/>
      <c r="AQ804"/>
      <c r="AR804"/>
      <c r="AS804"/>
      <c r="AT804"/>
      <c r="AU804"/>
      <c r="AV804"/>
      <c r="AW804"/>
      <c r="AX804"/>
      <c r="AY804"/>
      <c r="AZ804"/>
      <c r="BA804"/>
    </row>
    <row r="805" spans="3:53">
      <c r="C805"/>
      <c r="D805"/>
      <c r="E805"/>
      <c r="F805"/>
      <c r="G805"/>
      <c r="H805"/>
      <c r="I805"/>
      <c r="J805"/>
      <c r="K805"/>
      <c r="L805"/>
      <c r="M805"/>
      <c r="N805"/>
      <c r="O805"/>
      <c r="P805"/>
      <c r="Q805"/>
      <c r="R805"/>
      <c r="S805"/>
      <c r="T805"/>
      <c r="U805"/>
      <c r="V805"/>
      <c r="W805"/>
      <c r="X805"/>
      <c r="Y805"/>
      <c r="Z805"/>
      <c r="AA805"/>
      <c r="AB805"/>
      <c r="AC805"/>
      <c r="AD805"/>
      <c r="AE805"/>
      <c r="AF805"/>
      <c r="AG805"/>
      <c r="AH805"/>
      <c r="AI805"/>
      <c r="AJ805"/>
      <c r="AK805"/>
      <c r="AL805"/>
      <c r="AM805"/>
      <c r="AN805"/>
      <c r="AO805"/>
      <c r="AP805"/>
      <c r="AQ805"/>
      <c r="AR805"/>
      <c r="AS805"/>
      <c r="AT805"/>
      <c r="AU805"/>
      <c r="AV805"/>
      <c r="AW805"/>
      <c r="AX805"/>
      <c r="AY805"/>
      <c r="AZ805"/>
      <c r="BA805"/>
    </row>
    <row r="806" spans="3:53">
      <c r="C806"/>
      <c r="D806"/>
      <c r="E806"/>
      <c r="F806"/>
      <c r="G806"/>
      <c r="H806"/>
      <c r="I806"/>
      <c r="J806"/>
      <c r="K806"/>
      <c r="L806"/>
      <c r="M806"/>
      <c r="N806"/>
      <c r="O806"/>
      <c r="P806"/>
      <c r="Q806"/>
      <c r="R806"/>
      <c r="S806"/>
      <c r="T806"/>
      <c r="U806"/>
      <c r="V806"/>
      <c r="W806"/>
      <c r="X806"/>
      <c r="Y806"/>
      <c r="Z806"/>
      <c r="AA806"/>
      <c r="AB806"/>
      <c r="AC806"/>
      <c r="AD806"/>
      <c r="AE806"/>
      <c r="AF806"/>
      <c r="AG806"/>
      <c r="AH806"/>
      <c r="AI806"/>
      <c r="AJ806"/>
      <c r="AK806"/>
      <c r="AL806"/>
      <c r="AM806"/>
      <c r="AN806"/>
      <c r="AO806"/>
      <c r="AP806"/>
      <c r="AQ806"/>
      <c r="AR806"/>
      <c r="AS806"/>
      <c r="AT806"/>
      <c r="AU806"/>
      <c r="AV806"/>
      <c r="AW806"/>
      <c r="AX806"/>
      <c r="AY806"/>
      <c r="AZ806"/>
      <c r="BA806"/>
    </row>
    <row r="807" spans="3:53">
      <c r="C807"/>
      <c r="D807"/>
      <c r="E807"/>
      <c r="F807"/>
      <c r="G807"/>
      <c r="H807"/>
      <c r="I807"/>
      <c r="J807"/>
      <c r="K807"/>
      <c r="L807"/>
      <c r="M807"/>
      <c r="N807"/>
      <c r="O807"/>
      <c r="P807"/>
      <c r="Q807"/>
      <c r="R807"/>
      <c r="S807"/>
      <c r="T807"/>
      <c r="U807"/>
      <c r="V807"/>
      <c r="W807"/>
      <c r="X807"/>
      <c r="Y807"/>
      <c r="Z807"/>
      <c r="AA807"/>
      <c r="AB807"/>
      <c r="AC807"/>
      <c r="AD807"/>
      <c r="AE807"/>
      <c r="AF807"/>
      <c r="AG807"/>
      <c r="AH807"/>
      <c r="AI807"/>
      <c r="AJ807"/>
      <c r="AK807"/>
      <c r="AL807"/>
      <c r="AM807"/>
      <c r="AN807"/>
      <c r="AO807"/>
      <c r="AP807"/>
      <c r="AQ807"/>
      <c r="AR807"/>
      <c r="AS807"/>
      <c r="AT807"/>
      <c r="AU807"/>
      <c r="AV807"/>
      <c r="AW807"/>
      <c r="AX807"/>
      <c r="AY807"/>
      <c r="AZ807"/>
      <c r="BA807"/>
    </row>
    <row r="808" spans="3:53">
      <c r="C808"/>
      <c r="D808"/>
      <c r="E808"/>
      <c r="F808"/>
      <c r="G808"/>
      <c r="H808"/>
      <c r="I808"/>
      <c r="J808"/>
      <c r="K808"/>
      <c r="L808"/>
      <c r="M808"/>
      <c r="N808"/>
      <c r="O808"/>
      <c r="P808"/>
      <c r="Q808"/>
      <c r="R808"/>
      <c r="S808"/>
      <c r="T808"/>
      <c r="U808"/>
      <c r="V808"/>
      <c r="W808"/>
      <c r="X808"/>
      <c r="Y808"/>
      <c r="Z808"/>
      <c r="AA808"/>
      <c r="AB808"/>
      <c r="AC808"/>
      <c r="AD808"/>
      <c r="AE808"/>
      <c r="AF808"/>
      <c r="AG808"/>
      <c r="AH808"/>
      <c r="AI808"/>
      <c r="AJ808"/>
      <c r="AK808"/>
      <c r="AL808"/>
      <c r="AM808"/>
      <c r="AN808"/>
      <c r="AO808"/>
      <c r="AP808"/>
      <c r="AQ808"/>
      <c r="AR808"/>
      <c r="AS808"/>
      <c r="AT808"/>
      <c r="AU808"/>
      <c r="AV808"/>
      <c r="AW808"/>
      <c r="AX808"/>
      <c r="AY808"/>
      <c r="AZ808"/>
      <c r="BA808"/>
    </row>
    <row r="809" spans="3:53">
      <c r="C809"/>
      <c r="D809"/>
      <c r="E809"/>
      <c r="F809"/>
      <c r="G809"/>
      <c r="H809"/>
      <c r="I809"/>
      <c r="J809"/>
      <c r="K809"/>
      <c r="L809"/>
      <c r="M809"/>
      <c r="N809"/>
      <c r="O809"/>
      <c r="P809"/>
      <c r="Q809"/>
      <c r="R809"/>
      <c r="S809"/>
      <c r="T809"/>
      <c r="U809"/>
      <c r="V809"/>
      <c r="W809"/>
      <c r="X809"/>
      <c r="Y809"/>
      <c r="Z809"/>
      <c r="AA809"/>
      <c r="AB809"/>
      <c r="AC809"/>
      <c r="AD809"/>
      <c r="AE809"/>
      <c r="AF809"/>
      <c r="AG809"/>
      <c r="AH809"/>
      <c r="AI809"/>
      <c r="AJ809"/>
      <c r="AK809"/>
      <c r="AL809"/>
      <c r="AM809"/>
      <c r="AN809"/>
      <c r="AO809"/>
      <c r="AP809"/>
      <c r="AQ809"/>
      <c r="AR809"/>
      <c r="AS809"/>
      <c r="AT809"/>
      <c r="AU809"/>
      <c r="AV809"/>
      <c r="AW809"/>
      <c r="AX809"/>
      <c r="AY809"/>
      <c r="AZ809"/>
      <c r="BA809"/>
    </row>
    <row r="810" spans="3:53">
      <c r="C810"/>
      <c r="D810"/>
      <c r="E810"/>
      <c r="F810"/>
      <c r="G810"/>
      <c r="H810"/>
      <c r="I810"/>
      <c r="J810"/>
      <c r="K810"/>
      <c r="L810"/>
      <c r="M810"/>
      <c r="N810"/>
      <c r="O810"/>
      <c r="P810"/>
      <c r="Q810"/>
      <c r="R810"/>
      <c r="S810"/>
      <c r="T810"/>
      <c r="U810"/>
      <c r="V810"/>
      <c r="W810"/>
      <c r="X810"/>
      <c r="Y810"/>
      <c r="Z810"/>
      <c r="AA810"/>
      <c r="AB810"/>
      <c r="AC810"/>
      <c r="AD810"/>
      <c r="AE810"/>
      <c r="AF810"/>
      <c r="AG810"/>
      <c r="AH810"/>
      <c r="AI810"/>
      <c r="AJ810"/>
      <c r="AK810"/>
      <c r="AL810"/>
      <c r="AM810"/>
      <c r="AN810"/>
      <c r="AO810"/>
      <c r="AP810"/>
      <c r="AQ810"/>
      <c r="AR810"/>
      <c r="AS810"/>
      <c r="AT810"/>
      <c r="AU810"/>
      <c r="AV810"/>
      <c r="AW810"/>
      <c r="AX810"/>
      <c r="AY810"/>
      <c r="AZ810"/>
      <c r="BA810"/>
    </row>
    <row r="811" spans="3:53">
      <c r="C811"/>
      <c r="D811"/>
      <c r="E811"/>
      <c r="F811"/>
      <c r="G811"/>
      <c r="H811"/>
      <c r="I811"/>
      <c r="J811"/>
      <c r="K811"/>
      <c r="L811"/>
      <c r="M811"/>
      <c r="N811"/>
      <c r="O811"/>
      <c r="P811"/>
      <c r="Q811"/>
      <c r="R811"/>
      <c r="S811"/>
      <c r="T811"/>
      <c r="U811"/>
      <c r="V811"/>
      <c r="W811"/>
      <c r="X811"/>
      <c r="Y811"/>
      <c r="Z811"/>
      <c r="AA811"/>
      <c r="AB811"/>
      <c r="AC811"/>
      <c r="AD811"/>
      <c r="AE811"/>
      <c r="AF811"/>
      <c r="AG811"/>
      <c r="AH811"/>
      <c r="AI811"/>
      <c r="AJ811"/>
      <c r="AK811"/>
      <c r="AL811"/>
      <c r="AM811"/>
      <c r="AN811"/>
      <c r="AO811"/>
      <c r="AP811"/>
      <c r="AQ811"/>
      <c r="AR811"/>
      <c r="AS811"/>
      <c r="AT811"/>
      <c r="AU811"/>
      <c r="AV811"/>
      <c r="AW811"/>
      <c r="AX811"/>
      <c r="AY811"/>
      <c r="AZ811"/>
      <c r="BA811"/>
    </row>
    <row r="812" spans="3:53">
      <c r="C812"/>
      <c r="D812"/>
      <c r="E812"/>
      <c r="F812"/>
      <c r="G812"/>
      <c r="H812"/>
      <c r="I812"/>
      <c r="J812"/>
      <c r="K812"/>
      <c r="L812"/>
      <c r="M812"/>
      <c r="N812"/>
      <c r="O812"/>
      <c r="P812"/>
      <c r="Q812"/>
      <c r="R812"/>
      <c r="S812"/>
      <c r="T812"/>
      <c r="U812"/>
      <c r="V812"/>
      <c r="W812"/>
      <c r="X812"/>
      <c r="Y812"/>
      <c r="Z812"/>
      <c r="AA812"/>
      <c r="AB812"/>
      <c r="AC812"/>
      <c r="AD812"/>
      <c r="AE812"/>
      <c r="AF812"/>
      <c r="AG812"/>
      <c r="AH812"/>
      <c r="AI812"/>
      <c r="AJ812"/>
      <c r="AK812"/>
      <c r="AL812"/>
      <c r="AM812"/>
      <c r="AN812"/>
      <c r="AO812"/>
      <c r="AP812"/>
      <c r="AQ812"/>
      <c r="AR812"/>
      <c r="AS812"/>
      <c r="AT812"/>
      <c r="AU812"/>
      <c r="AV812"/>
      <c r="AW812"/>
      <c r="AX812"/>
      <c r="AY812"/>
      <c r="AZ812"/>
      <c r="BA812"/>
    </row>
    <row r="813" spans="3:53">
      <c r="C813"/>
      <c r="D813"/>
      <c r="E813"/>
      <c r="F813"/>
      <c r="G813"/>
      <c r="H813"/>
      <c r="I813"/>
      <c r="J813"/>
      <c r="K813"/>
      <c r="L813"/>
      <c r="M813"/>
      <c r="N813"/>
      <c r="O813"/>
      <c r="P813"/>
      <c r="Q813"/>
      <c r="R813"/>
      <c r="S813"/>
      <c r="T813"/>
      <c r="U813"/>
      <c r="V813"/>
      <c r="W813"/>
      <c r="X813"/>
      <c r="Y813"/>
      <c r="Z813"/>
      <c r="AA813"/>
      <c r="AB813"/>
      <c r="AC813"/>
      <c r="AD813"/>
      <c r="AE813"/>
      <c r="AF813"/>
      <c r="AG813"/>
      <c r="AH813"/>
      <c r="AI813"/>
      <c r="AJ813"/>
      <c r="AK813"/>
      <c r="AL813"/>
      <c r="AM813"/>
      <c r="AN813"/>
      <c r="AO813"/>
      <c r="AP813"/>
      <c r="AQ813"/>
      <c r="AR813"/>
      <c r="AS813"/>
      <c r="AT813"/>
      <c r="AU813"/>
      <c r="AV813"/>
      <c r="AW813"/>
      <c r="AX813"/>
      <c r="AY813"/>
      <c r="AZ813"/>
      <c r="BA813"/>
    </row>
    <row r="814" spans="3:53">
      <c r="C814"/>
      <c r="D814"/>
      <c r="E814"/>
      <c r="F814"/>
      <c r="G814"/>
      <c r="H814"/>
      <c r="I814"/>
      <c r="J814"/>
      <c r="K814"/>
      <c r="L814"/>
      <c r="M814"/>
      <c r="N814"/>
      <c r="O814"/>
      <c r="P814"/>
      <c r="Q814"/>
      <c r="R814"/>
      <c r="S814"/>
      <c r="T814"/>
      <c r="U814"/>
      <c r="V814"/>
      <c r="W814"/>
      <c r="X814"/>
      <c r="Y814"/>
      <c r="Z814"/>
      <c r="AA814"/>
      <c r="AB814"/>
      <c r="AC814"/>
      <c r="AD814"/>
      <c r="AE814"/>
      <c r="AF814"/>
      <c r="AG814"/>
      <c r="AH814"/>
      <c r="AI814"/>
      <c r="AJ814"/>
      <c r="AK814"/>
      <c r="AL814"/>
      <c r="AM814"/>
      <c r="AN814"/>
      <c r="AO814"/>
      <c r="AP814"/>
      <c r="AQ814"/>
      <c r="AR814"/>
      <c r="AS814"/>
      <c r="AT814"/>
      <c r="AU814"/>
      <c r="AV814"/>
      <c r="AW814"/>
      <c r="AX814"/>
      <c r="AY814"/>
      <c r="AZ814"/>
      <c r="BA814"/>
    </row>
    <row r="815" spans="3:53">
      <c r="C815"/>
      <c r="D815"/>
      <c r="E815"/>
      <c r="F815"/>
      <c r="G815"/>
      <c r="H815"/>
      <c r="I815"/>
      <c r="J815"/>
      <c r="K815"/>
      <c r="L815"/>
      <c r="M815"/>
      <c r="N815"/>
      <c r="O815"/>
      <c r="P815"/>
      <c r="Q815"/>
      <c r="R815"/>
      <c r="S815"/>
      <c r="T815"/>
      <c r="U815"/>
      <c r="V815"/>
      <c r="W815"/>
      <c r="X815"/>
      <c r="Y815"/>
      <c r="Z815"/>
      <c r="AA815"/>
      <c r="AB815"/>
      <c r="AC815"/>
      <c r="AD815"/>
      <c r="AE815"/>
      <c r="AF815"/>
      <c r="AG815"/>
      <c r="AH815"/>
      <c r="AI815"/>
      <c r="AJ815"/>
      <c r="AK815"/>
      <c r="AL815"/>
      <c r="AM815"/>
      <c r="AN815"/>
      <c r="AO815"/>
      <c r="AP815"/>
      <c r="AQ815"/>
      <c r="AR815"/>
      <c r="AS815"/>
      <c r="AT815"/>
      <c r="AU815"/>
      <c r="AV815"/>
      <c r="AW815"/>
      <c r="AX815"/>
      <c r="AY815"/>
      <c r="AZ815"/>
      <c r="BA815"/>
    </row>
    <row r="816" spans="3:53">
      <c r="C816"/>
      <c r="D816"/>
      <c r="E816"/>
      <c r="F816"/>
      <c r="G816"/>
      <c r="H816"/>
      <c r="I816"/>
      <c r="J816"/>
      <c r="K816"/>
      <c r="L816"/>
      <c r="M816"/>
      <c r="N816"/>
      <c r="O816"/>
      <c r="P816"/>
      <c r="Q816"/>
      <c r="R816"/>
      <c r="S816"/>
      <c r="T816"/>
      <c r="U816"/>
      <c r="V816"/>
      <c r="W816"/>
      <c r="X816"/>
      <c r="Y816"/>
      <c r="Z816"/>
      <c r="AA816"/>
      <c r="AB816"/>
      <c r="AC816"/>
      <c r="AD816"/>
      <c r="AE816"/>
      <c r="AF816"/>
      <c r="AG816"/>
      <c r="AH816"/>
      <c r="AI816"/>
      <c r="AJ816"/>
      <c r="AK816"/>
      <c r="AL816"/>
      <c r="AM816"/>
      <c r="AN816"/>
      <c r="AO816"/>
      <c r="AP816"/>
      <c r="AQ816"/>
      <c r="AR816"/>
      <c r="AS816"/>
      <c r="AT816"/>
      <c r="AU816"/>
      <c r="AV816"/>
      <c r="AW816"/>
      <c r="AX816"/>
      <c r="AY816"/>
      <c r="AZ816"/>
      <c r="BA816"/>
    </row>
    <row r="817" spans="3:53">
      <c r="C817"/>
      <c r="D817"/>
      <c r="E817"/>
      <c r="F817"/>
      <c r="G817"/>
      <c r="H817"/>
      <c r="I817"/>
      <c r="J817"/>
      <c r="K817"/>
      <c r="L817"/>
      <c r="M817"/>
      <c r="N817"/>
      <c r="O817"/>
      <c r="P817"/>
      <c r="Q817"/>
      <c r="R817"/>
      <c r="S817"/>
      <c r="T817"/>
      <c r="U817"/>
      <c r="V817"/>
      <c r="W817"/>
      <c r="X817"/>
      <c r="Y817"/>
      <c r="Z817"/>
      <c r="AA817"/>
      <c r="AB817"/>
      <c r="AC817"/>
      <c r="AD817"/>
      <c r="AE817"/>
      <c r="AF817"/>
      <c r="AG817"/>
      <c r="AH817"/>
      <c r="AI817"/>
      <c r="AJ817"/>
      <c r="AK817"/>
      <c r="AL817"/>
      <c r="AM817"/>
      <c r="AN817"/>
      <c r="AO817"/>
      <c r="AP817"/>
      <c r="AQ817"/>
      <c r="AR817"/>
      <c r="AS817"/>
      <c r="AT817"/>
      <c r="AU817"/>
      <c r="AV817"/>
      <c r="AW817"/>
      <c r="AX817"/>
      <c r="AY817"/>
      <c r="AZ817"/>
      <c r="BA817"/>
    </row>
    <row r="818" spans="3:53">
      <c r="C818"/>
      <c r="D818"/>
      <c r="E818"/>
      <c r="F818"/>
      <c r="G818"/>
      <c r="H818"/>
      <c r="I818"/>
      <c r="J818"/>
      <c r="K818"/>
      <c r="L818"/>
      <c r="M818"/>
      <c r="N818"/>
      <c r="O818"/>
      <c r="P818"/>
      <c r="Q818"/>
      <c r="R818"/>
      <c r="S818"/>
      <c r="T818"/>
      <c r="U818"/>
      <c r="V818"/>
      <c r="W818"/>
      <c r="X818"/>
      <c r="Y818"/>
      <c r="Z818"/>
      <c r="AA818"/>
      <c r="AB818"/>
      <c r="AC818"/>
      <c r="AD818"/>
      <c r="AE818"/>
      <c r="AF818"/>
      <c r="AG818"/>
      <c r="AH818"/>
      <c r="AI818"/>
      <c r="AJ818"/>
      <c r="AK818"/>
      <c r="AL818"/>
      <c r="AM818"/>
      <c r="AN818"/>
      <c r="AO818"/>
      <c r="AP818"/>
      <c r="AQ818"/>
      <c r="AR818"/>
      <c r="AS818"/>
      <c r="AT818"/>
      <c r="AU818"/>
      <c r="AV818"/>
      <c r="AW818"/>
      <c r="AX818"/>
      <c r="AY818"/>
      <c r="AZ818"/>
      <c r="BA818"/>
    </row>
    <row r="819" spans="3:53">
      <c r="C819"/>
      <c r="D819"/>
      <c r="E819"/>
      <c r="F819"/>
      <c r="G819"/>
      <c r="H819"/>
      <c r="I819"/>
      <c r="J819"/>
      <c r="K819"/>
      <c r="L819"/>
      <c r="M819"/>
      <c r="N819"/>
      <c r="O819"/>
      <c r="P819"/>
      <c r="Q819"/>
      <c r="R819"/>
      <c r="S819"/>
      <c r="T819"/>
      <c r="U819"/>
      <c r="V819"/>
      <c r="W819"/>
      <c r="X819"/>
      <c r="Y819"/>
      <c r="Z819"/>
      <c r="AA819"/>
      <c r="AB819"/>
      <c r="AC819"/>
      <c r="AD819"/>
      <c r="AE819"/>
      <c r="AF819"/>
      <c r="AG819"/>
      <c r="AH819"/>
      <c r="AI819"/>
      <c r="AJ819"/>
      <c r="AK819"/>
      <c r="AL819"/>
      <c r="AM819"/>
      <c r="AN819"/>
      <c r="AO819"/>
      <c r="AP819"/>
      <c r="AQ819"/>
      <c r="AR819"/>
      <c r="AS819"/>
      <c r="AT819"/>
      <c r="AU819"/>
      <c r="AV819"/>
      <c r="AW819"/>
      <c r="AX819"/>
      <c r="AY819"/>
      <c r="AZ819"/>
      <c r="BA819"/>
    </row>
    <row r="820" spans="3:53">
      <c r="C820"/>
      <c r="D820"/>
      <c r="E820"/>
      <c r="F820"/>
      <c r="G820"/>
      <c r="H820"/>
      <c r="I820"/>
      <c r="J820"/>
      <c r="K820"/>
      <c r="L820"/>
      <c r="M820"/>
      <c r="N820"/>
      <c r="O820"/>
      <c r="P820"/>
      <c r="Q820"/>
      <c r="R820"/>
      <c r="S820"/>
      <c r="T820"/>
      <c r="U820"/>
      <c r="V820"/>
      <c r="W820"/>
      <c r="X820"/>
      <c r="Y820"/>
      <c r="Z820"/>
      <c r="AA820"/>
      <c r="AB820"/>
      <c r="AC820"/>
      <c r="AD820"/>
      <c r="AE820"/>
      <c r="AF820"/>
      <c r="AG820"/>
      <c r="AH820"/>
      <c r="AI820"/>
      <c r="AJ820"/>
      <c r="AK820"/>
      <c r="AL820"/>
      <c r="AM820"/>
      <c r="AN820"/>
      <c r="AO820"/>
      <c r="AP820"/>
      <c r="AQ820"/>
      <c r="AR820"/>
      <c r="AS820"/>
      <c r="AT820"/>
      <c r="AU820"/>
      <c r="AV820"/>
      <c r="AW820"/>
      <c r="AX820"/>
      <c r="AY820"/>
      <c r="AZ820"/>
      <c r="BA820"/>
    </row>
    <row r="821" spans="3:53">
      <c r="C821"/>
      <c r="D821"/>
      <c r="E821"/>
      <c r="F821"/>
      <c r="G821"/>
      <c r="H821"/>
      <c r="I821"/>
      <c r="J821"/>
      <c r="K821"/>
      <c r="L821"/>
      <c r="M821"/>
      <c r="N821"/>
      <c r="O821"/>
      <c r="P821"/>
      <c r="Q821"/>
      <c r="R821"/>
      <c r="S821"/>
      <c r="T821"/>
      <c r="U821"/>
      <c r="V821"/>
      <c r="W821"/>
      <c r="X821"/>
      <c r="Y821"/>
      <c r="Z821"/>
      <c r="AA821"/>
      <c r="AB821"/>
      <c r="AC821"/>
      <c r="AD821"/>
      <c r="AE821"/>
      <c r="AF821"/>
      <c r="AG821"/>
      <c r="AH821"/>
      <c r="AI821"/>
      <c r="AJ821"/>
      <c r="AK821"/>
      <c r="AL821"/>
      <c r="AM821"/>
      <c r="AN821"/>
      <c r="AO821"/>
      <c r="AP821"/>
      <c r="AQ821"/>
      <c r="AR821"/>
      <c r="AS821"/>
      <c r="AT821"/>
      <c r="AU821"/>
      <c r="AV821"/>
      <c r="AW821"/>
      <c r="AX821"/>
      <c r="AY821"/>
      <c r="AZ821"/>
      <c r="BA821"/>
    </row>
    <row r="822" spans="3:53">
      <c r="C822"/>
      <c r="D822"/>
      <c r="E822"/>
      <c r="F822"/>
      <c r="G822"/>
      <c r="H822"/>
      <c r="I822"/>
      <c r="J822"/>
      <c r="K822"/>
      <c r="L822"/>
      <c r="M822"/>
      <c r="N822"/>
      <c r="O822"/>
      <c r="P822"/>
      <c r="Q822"/>
      <c r="R822"/>
      <c r="S822"/>
      <c r="T822"/>
      <c r="U822"/>
      <c r="V822"/>
      <c r="W822"/>
      <c r="X822"/>
      <c r="Y822"/>
      <c r="Z822"/>
      <c r="AA822"/>
      <c r="AB822"/>
      <c r="AC822"/>
      <c r="AD822"/>
      <c r="AE822"/>
      <c r="AF822"/>
      <c r="AG822"/>
      <c r="AH822"/>
      <c r="AI822"/>
      <c r="AJ822"/>
      <c r="AK822"/>
      <c r="AL822"/>
      <c r="AM822"/>
      <c r="AN822"/>
      <c r="AO822"/>
      <c r="AP822"/>
      <c r="AQ822"/>
      <c r="AR822"/>
      <c r="AS822"/>
      <c r="AT822"/>
      <c r="AU822"/>
      <c r="AV822"/>
      <c r="AW822"/>
      <c r="AX822"/>
      <c r="AY822"/>
      <c r="AZ822"/>
      <c r="BA822"/>
    </row>
    <row r="823" spans="3:53">
      <c r="C823"/>
      <c r="D823"/>
      <c r="E823"/>
      <c r="F823"/>
      <c r="G823"/>
      <c r="H823"/>
      <c r="I823"/>
      <c r="J823"/>
      <c r="K823"/>
      <c r="L823"/>
      <c r="M823"/>
      <c r="N823"/>
      <c r="O823"/>
      <c r="P823"/>
      <c r="Q823"/>
      <c r="R823"/>
      <c r="S823"/>
      <c r="T823"/>
      <c r="U823"/>
      <c r="V823"/>
      <c r="W823"/>
      <c r="X823"/>
      <c r="Y823"/>
      <c r="Z823"/>
      <c r="AA823"/>
      <c r="AB823"/>
      <c r="AC823"/>
      <c r="AD823"/>
      <c r="AE823"/>
      <c r="AF823"/>
      <c r="AG823"/>
      <c r="AH823"/>
      <c r="AI823"/>
      <c r="AJ823"/>
      <c r="AK823"/>
      <c r="AL823"/>
      <c r="AM823"/>
      <c r="AN823"/>
      <c r="AO823"/>
      <c r="AP823"/>
      <c r="AQ823"/>
      <c r="AR823"/>
      <c r="AS823"/>
      <c r="AT823"/>
      <c r="AU823"/>
      <c r="AV823"/>
      <c r="AW823"/>
      <c r="AX823"/>
      <c r="AY823"/>
      <c r="AZ823"/>
      <c r="BA823"/>
    </row>
    <row r="824" spans="3:53">
      <c r="C824"/>
      <c r="D824"/>
      <c r="E824"/>
      <c r="F824"/>
      <c r="G824"/>
      <c r="H824"/>
      <c r="I824"/>
      <c r="J824"/>
      <c r="K824"/>
      <c r="L824"/>
      <c r="M824"/>
      <c r="N824"/>
      <c r="O824"/>
      <c r="P824"/>
      <c r="Q824"/>
      <c r="R824"/>
      <c r="S824"/>
      <c r="T824"/>
      <c r="U824"/>
      <c r="V824"/>
      <c r="W824"/>
      <c r="X824"/>
      <c r="Y824"/>
      <c r="Z824"/>
      <c r="AA824"/>
      <c r="AB824"/>
      <c r="AC824"/>
      <c r="AD824"/>
      <c r="AE824"/>
      <c r="AF824"/>
      <c r="AG824"/>
      <c r="AH824"/>
      <c r="AI824"/>
      <c r="AJ824"/>
      <c r="AK824"/>
      <c r="AL824"/>
      <c r="AM824"/>
      <c r="AN824"/>
      <c r="AO824"/>
      <c r="AP824"/>
      <c r="AQ824"/>
      <c r="AR824"/>
      <c r="AS824"/>
      <c r="AT824"/>
      <c r="AU824"/>
      <c r="AV824"/>
      <c r="AW824"/>
      <c r="AX824"/>
      <c r="AY824"/>
      <c r="AZ824"/>
      <c r="BA824"/>
    </row>
    <row r="825" spans="3:53">
      <c r="C825"/>
      <c r="D825"/>
      <c r="E825"/>
      <c r="F825"/>
      <c r="G825"/>
      <c r="H825"/>
      <c r="I825"/>
      <c r="J825"/>
      <c r="K825"/>
      <c r="L825"/>
      <c r="M825"/>
      <c r="N825"/>
      <c r="O825"/>
      <c r="P825"/>
      <c r="Q825"/>
      <c r="R825"/>
      <c r="S825"/>
      <c r="T825"/>
      <c r="U825"/>
      <c r="V825"/>
      <c r="W825"/>
      <c r="X825"/>
      <c r="Y825"/>
      <c r="Z825"/>
      <c r="AA825"/>
      <c r="AB825"/>
      <c r="AC825"/>
      <c r="AD825"/>
      <c r="AE825"/>
      <c r="AF825"/>
      <c r="AG825"/>
      <c r="AH825"/>
      <c r="AI825"/>
      <c r="AJ825"/>
      <c r="AK825"/>
      <c r="AL825"/>
      <c r="AM825"/>
      <c r="AN825"/>
      <c r="AO825"/>
      <c r="AP825"/>
      <c r="AQ825"/>
      <c r="AR825"/>
      <c r="AS825"/>
      <c r="AT825"/>
      <c r="AU825"/>
      <c r="AV825"/>
      <c r="AW825"/>
      <c r="AX825"/>
      <c r="AY825"/>
      <c r="AZ825"/>
      <c r="BA825"/>
    </row>
    <row r="826" spans="3:53">
      <c r="C826"/>
      <c r="D826"/>
      <c r="E826"/>
      <c r="F826"/>
      <c r="G826"/>
      <c r="H826"/>
      <c r="I826"/>
      <c r="J826"/>
      <c r="K826"/>
      <c r="L826"/>
      <c r="M826"/>
      <c r="N826"/>
      <c r="O826"/>
      <c r="P826"/>
      <c r="Q826"/>
      <c r="R826"/>
      <c r="S826"/>
      <c r="T826"/>
      <c r="U826"/>
      <c r="V826"/>
      <c r="W826"/>
      <c r="X826"/>
      <c r="Y826"/>
      <c r="Z826"/>
      <c r="AA826"/>
      <c r="AB826"/>
      <c r="AC826"/>
      <c r="AD826"/>
      <c r="AE826"/>
      <c r="AF826"/>
      <c r="AG826"/>
      <c r="AH826"/>
      <c r="AI826"/>
      <c r="AJ826"/>
      <c r="AK826"/>
      <c r="AL826"/>
      <c r="AM826"/>
      <c r="AN826"/>
      <c r="AO826"/>
      <c r="AP826"/>
      <c r="AQ826"/>
      <c r="AR826"/>
      <c r="AS826"/>
      <c r="AT826"/>
      <c r="AU826"/>
      <c r="AV826"/>
      <c r="AW826"/>
      <c r="AX826"/>
      <c r="AY826"/>
      <c r="AZ826"/>
      <c r="BA826"/>
    </row>
    <row r="827" spans="3:53">
      <c r="C827"/>
      <c r="D827"/>
      <c r="E827"/>
      <c r="F827"/>
      <c r="G827"/>
      <c r="H827"/>
      <c r="I827"/>
      <c r="J827"/>
      <c r="K827"/>
      <c r="L827"/>
      <c r="M827"/>
      <c r="N827"/>
      <c r="O827"/>
      <c r="P827"/>
      <c r="Q827"/>
      <c r="R827"/>
      <c r="S827"/>
      <c r="T827"/>
      <c r="U827"/>
      <c r="V827"/>
      <c r="W827"/>
      <c r="X827"/>
      <c r="Y827"/>
      <c r="Z827"/>
      <c r="AA827"/>
      <c r="AB827"/>
      <c r="AC827"/>
      <c r="AD827"/>
      <c r="AE827"/>
      <c r="AF827"/>
      <c r="AG827"/>
      <c r="AH827"/>
      <c r="AI827"/>
      <c r="AJ827"/>
      <c r="AK827"/>
      <c r="AL827"/>
      <c r="AM827"/>
      <c r="AN827"/>
      <c r="AO827"/>
      <c r="AP827"/>
      <c r="AQ827"/>
      <c r="AR827"/>
      <c r="AS827"/>
      <c r="AT827"/>
      <c r="AU827"/>
      <c r="AV827"/>
      <c r="AW827"/>
      <c r="AX827"/>
      <c r="AY827"/>
      <c r="AZ827"/>
      <c r="BA827"/>
    </row>
    <row r="828" spans="3:53">
      <c r="C828"/>
      <c r="D828"/>
      <c r="E828"/>
      <c r="F828"/>
      <c r="G828"/>
      <c r="H828"/>
      <c r="I828"/>
      <c r="J828"/>
      <c r="K828"/>
      <c r="L828"/>
      <c r="M828"/>
      <c r="N828"/>
      <c r="O828"/>
      <c r="P828"/>
      <c r="Q828"/>
      <c r="R828"/>
      <c r="S828"/>
      <c r="T828"/>
      <c r="U828"/>
      <c r="V828"/>
      <c r="W828"/>
      <c r="X828"/>
      <c r="Y828"/>
      <c r="Z828"/>
      <c r="AA828"/>
      <c r="AB828"/>
      <c r="AC828"/>
      <c r="AD828"/>
      <c r="AE828"/>
      <c r="AF828"/>
      <c r="AG828"/>
      <c r="AH828"/>
      <c r="AI828"/>
      <c r="AJ828"/>
      <c r="AK828"/>
      <c r="AL828"/>
      <c r="AM828"/>
      <c r="AN828"/>
      <c r="AO828"/>
      <c r="AP828"/>
      <c r="AQ828"/>
      <c r="AR828"/>
      <c r="AS828"/>
      <c r="AT828"/>
      <c r="AU828"/>
      <c r="AV828"/>
      <c r="AW828"/>
      <c r="AX828"/>
      <c r="AY828"/>
      <c r="AZ828"/>
      <c r="BA828"/>
    </row>
    <row r="829" spans="3:53">
      <c r="C829"/>
      <c r="D829"/>
      <c r="E829"/>
      <c r="F829"/>
      <c r="G829"/>
      <c r="H829"/>
      <c r="I829"/>
      <c r="J829"/>
      <c r="K829"/>
      <c r="L829"/>
      <c r="M829"/>
      <c r="N829"/>
      <c r="O829"/>
      <c r="P829"/>
      <c r="Q829"/>
      <c r="R829"/>
      <c r="S829"/>
      <c r="T829"/>
      <c r="U829"/>
      <c r="V829"/>
      <c r="W829"/>
      <c r="X829"/>
      <c r="Y829"/>
      <c r="Z829"/>
      <c r="AA829"/>
      <c r="AB829"/>
      <c r="AC829"/>
      <c r="AD829"/>
      <c r="AE829"/>
      <c r="AF829"/>
      <c r="AG829"/>
      <c r="AH829"/>
      <c r="AI829"/>
      <c r="AJ829"/>
      <c r="AK829"/>
      <c r="AL829"/>
      <c r="AM829"/>
      <c r="AN829"/>
      <c r="AO829"/>
      <c r="AP829"/>
      <c r="AQ829"/>
      <c r="AR829"/>
      <c r="AS829"/>
      <c r="AT829"/>
      <c r="AU829"/>
      <c r="AV829"/>
      <c r="AW829"/>
      <c r="AX829"/>
      <c r="AY829"/>
      <c r="AZ829"/>
      <c r="BA829"/>
    </row>
    <row r="830" spans="3:53">
      <c r="C830"/>
      <c r="D830"/>
      <c r="E830"/>
      <c r="F830"/>
      <c r="G830"/>
      <c r="H830"/>
      <c r="I830"/>
      <c r="J830"/>
      <c r="K830"/>
      <c r="L830"/>
      <c r="M830"/>
      <c r="N830"/>
      <c r="O830"/>
      <c r="P830"/>
      <c r="Q830"/>
      <c r="R830"/>
      <c r="S830"/>
      <c r="T830"/>
      <c r="U830"/>
      <c r="V830"/>
      <c r="W830"/>
      <c r="X830"/>
      <c r="Y830"/>
      <c r="Z830"/>
      <c r="AA830"/>
      <c r="AB830"/>
      <c r="AC830"/>
      <c r="AD830"/>
      <c r="AE830"/>
      <c r="AF830"/>
      <c r="AG830"/>
      <c r="AH830"/>
      <c r="AI830"/>
      <c r="AJ830"/>
      <c r="AK830"/>
      <c r="AL830"/>
      <c r="AM830"/>
      <c r="AN830"/>
      <c r="AO830"/>
      <c r="AP830"/>
      <c r="AQ830"/>
      <c r="AR830"/>
      <c r="AS830"/>
      <c r="AT830"/>
      <c r="AU830"/>
      <c r="AV830"/>
      <c r="AW830"/>
      <c r="AX830"/>
      <c r="AY830"/>
      <c r="AZ830"/>
      <c r="BA830"/>
    </row>
    <row r="831" spans="3:53">
      <c r="C831"/>
      <c r="D831"/>
      <c r="E831"/>
      <c r="F831"/>
      <c r="G831"/>
      <c r="H831"/>
      <c r="I831"/>
      <c r="J831"/>
      <c r="K831"/>
      <c r="L831"/>
      <c r="M831"/>
      <c r="N831"/>
      <c r="O831"/>
      <c r="P831"/>
      <c r="Q831"/>
      <c r="R831"/>
      <c r="S831"/>
      <c r="T831"/>
      <c r="U831"/>
      <c r="V831"/>
      <c r="W831"/>
      <c r="X831"/>
      <c r="Y831"/>
      <c r="Z831"/>
      <c r="AA831"/>
      <c r="AB831"/>
      <c r="AC831"/>
      <c r="AD831"/>
      <c r="AE831"/>
      <c r="AF831"/>
      <c r="AG831"/>
      <c r="AH831"/>
      <c r="AI831"/>
      <c r="AJ831"/>
      <c r="AK831"/>
      <c r="AL831"/>
      <c r="AM831"/>
      <c r="AN831"/>
      <c r="AO831"/>
      <c r="AP831"/>
      <c r="AQ831"/>
      <c r="AR831"/>
      <c r="AS831"/>
      <c r="AT831"/>
      <c r="AU831"/>
      <c r="AV831"/>
      <c r="AW831"/>
      <c r="AX831"/>
      <c r="AY831"/>
      <c r="AZ831"/>
      <c r="BA831"/>
    </row>
    <row r="832" spans="3:53">
      <c r="C832"/>
      <c r="D832"/>
      <c r="E832"/>
      <c r="F832"/>
      <c r="G832"/>
      <c r="H832"/>
      <c r="I832"/>
      <c r="J832"/>
      <c r="K832"/>
      <c r="L832"/>
      <c r="M832"/>
      <c r="N832"/>
      <c r="O832"/>
      <c r="P832"/>
      <c r="Q832"/>
      <c r="R832"/>
      <c r="S832"/>
      <c r="T832"/>
      <c r="U832"/>
      <c r="V832"/>
      <c r="W832"/>
      <c r="X832"/>
      <c r="Y832"/>
      <c r="Z832"/>
      <c r="AA832"/>
      <c r="AB832"/>
      <c r="AC832"/>
      <c r="AD832"/>
      <c r="AE832"/>
      <c r="AF832"/>
      <c r="AG832"/>
      <c r="AH832"/>
      <c r="AI832"/>
      <c r="AJ832"/>
      <c r="AK832"/>
      <c r="AL832"/>
      <c r="AM832"/>
      <c r="AN832"/>
      <c r="AO832"/>
      <c r="AP832"/>
      <c r="AQ832"/>
      <c r="AR832"/>
      <c r="AS832"/>
      <c r="AT832"/>
      <c r="AU832"/>
      <c r="AV832"/>
      <c r="AW832"/>
      <c r="AX832"/>
      <c r="AY832"/>
      <c r="AZ832"/>
      <c r="BA832"/>
    </row>
    <row r="833" spans="3:53">
      <c r="C833"/>
      <c r="D833"/>
      <c r="E833"/>
      <c r="F833"/>
      <c r="G833"/>
      <c r="H833"/>
      <c r="I833"/>
      <c r="J833"/>
      <c r="K833"/>
      <c r="L833"/>
      <c r="M833"/>
      <c r="N833"/>
      <c r="O833"/>
      <c r="P833"/>
      <c r="Q833"/>
      <c r="R833"/>
      <c r="S833"/>
      <c r="T833"/>
      <c r="U833"/>
      <c r="V833"/>
      <c r="W833"/>
      <c r="X833"/>
      <c r="Y833"/>
      <c r="Z833"/>
      <c r="AA833"/>
      <c r="AB833"/>
      <c r="AC833"/>
      <c r="AD833"/>
      <c r="AE833"/>
      <c r="AF833"/>
      <c r="AG833"/>
      <c r="AH833"/>
      <c r="AI833"/>
      <c r="AJ833"/>
      <c r="AK833"/>
      <c r="AL833"/>
      <c r="AM833"/>
      <c r="AN833"/>
      <c r="AO833"/>
      <c r="AP833"/>
      <c r="AQ833"/>
      <c r="AR833"/>
      <c r="AS833"/>
      <c r="AT833"/>
      <c r="AU833"/>
      <c r="AV833"/>
      <c r="AW833"/>
      <c r="AX833"/>
      <c r="AY833"/>
      <c r="AZ833"/>
      <c r="BA833"/>
    </row>
    <row r="834" spans="3:53">
      <c r="C834"/>
      <c r="D834"/>
      <c r="E834"/>
      <c r="F834"/>
      <c r="G834"/>
      <c r="H834"/>
      <c r="I834"/>
      <c r="J834"/>
      <c r="K834"/>
      <c r="L834"/>
      <c r="M834"/>
      <c r="N834"/>
      <c r="O834"/>
      <c r="P834"/>
      <c r="Q834"/>
      <c r="R834"/>
      <c r="S834"/>
      <c r="T834"/>
      <c r="U834"/>
      <c r="V834"/>
      <c r="W834"/>
      <c r="X834"/>
      <c r="Y834"/>
      <c r="Z834"/>
      <c r="AA834"/>
      <c r="AB834"/>
      <c r="AC834"/>
      <c r="AD834"/>
      <c r="AE834"/>
      <c r="AF834"/>
      <c r="AG834"/>
      <c r="AH834"/>
      <c r="AI834"/>
      <c r="AJ834"/>
      <c r="AK834"/>
      <c r="AL834"/>
      <c r="AM834"/>
      <c r="AN834"/>
      <c r="AO834"/>
      <c r="AP834"/>
      <c r="AQ834"/>
      <c r="AR834"/>
      <c r="AS834"/>
      <c r="AT834"/>
      <c r="AU834"/>
      <c r="AV834"/>
      <c r="AW834"/>
      <c r="AX834"/>
      <c r="AY834"/>
      <c r="AZ834"/>
      <c r="BA834"/>
    </row>
    <row r="835" spans="3:53">
      <c r="C835"/>
      <c r="D835"/>
      <c r="E835"/>
      <c r="F835"/>
      <c r="G835"/>
      <c r="H835"/>
      <c r="I835"/>
      <c r="J835"/>
      <c r="K835"/>
      <c r="L835"/>
      <c r="M835"/>
      <c r="N835"/>
      <c r="O835"/>
      <c r="P835"/>
      <c r="Q835"/>
      <c r="R835"/>
      <c r="S835"/>
      <c r="T835"/>
      <c r="U835"/>
      <c r="V835"/>
      <c r="W835"/>
      <c r="X835"/>
      <c r="Y835"/>
      <c r="Z835"/>
      <c r="AA835"/>
      <c r="AB835"/>
      <c r="AC835"/>
      <c r="AD835"/>
      <c r="AE835"/>
      <c r="AF835"/>
      <c r="AG835"/>
      <c r="AH835"/>
      <c r="AI835"/>
      <c r="AJ835"/>
      <c r="AK835"/>
      <c r="AL835"/>
      <c r="AM835"/>
      <c r="AN835"/>
      <c r="AO835"/>
      <c r="AP835"/>
      <c r="AQ835"/>
      <c r="AR835"/>
      <c r="AS835"/>
      <c r="AT835"/>
      <c r="AU835"/>
      <c r="AV835"/>
      <c r="AW835"/>
      <c r="AX835"/>
      <c r="AY835"/>
      <c r="AZ835"/>
      <c r="BA835"/>
    </row>
    <row r="836" spans="3:53">
      <c r="C836"/>
      <c r="D836"/>
      <c r="E836"/>
      <c r="F836"/>
      <c r="G836"/>
      <c r="H836"/>
      <c r="I836"/>
      <c r="J836"/>
      <c r="K836"/>
      <c r="L836"/>
      <c r="M836"/>
      <c r="N836"/>
      <c r="O836"/>
      <c r="P836"/>
      <c r="Q836"/>
      <c r="R836"/>
      <c r="S836"/>
      <c r="T836"/>
      <c r="U836"/>
      <c r="V836"/>
      <c r="W836"/>
      <c r="X836"/>
      <c r="Y836"/>
      <c r="Z836"/>
      <c r="AA836"/>
      <c r="AB836"/>
      <c r="AC836"/>
      <c r="AD836"/>
      <c r="AE836"/>
      <c r="AF836"/>
      <c r="AG836"/>
      <c r="AH836"/>
      <c r="AI836"/>
      <c r="AJ836"/>
      <c r="AK836"/>
      <c r="AL836"/>
      <c r="AM836"/>
      <c r="AN836"/>
      <c r="AO836"/>
      <c r="AP836"/>
      <c r="AQ836"/>
      <c r="AR836"/>
      <c r="AS836"/>
      <c r="AT836"/>
      <c r="AU836"/>
      <c r="AV836"/>
      <c r="AW836"/>
      <c r="AX836"/>
      <c r="AY836"/>
      <c r="AZ836"/>
      <c r="BA836"/>
    </row>
    <row r="837" spans="3:53">
      <c r="C837"/>
      <c r="D837"/>
      <c r="E837"/>
      <c r="F837"/>
      <c r="G837"/>
      <c r="H837"/>
      <c r="I837"/>
      <c r="J837"/>
      <c r="K837"/>
      <c r="L837"/>
      <c r="M837"/>
      <c r="N837"/>
      <c r="O837"/>
      <c r="P837"/>
      <c r="Q837"/>
      <c r="R837"/>
      <c r="S837"/>
      <c r="T837"/>
      <c r="U837"/>
      <c r="V837"/>
      <c r="W837"/>
      <c r="X837"/>
      <c r="Y837"/>
      <c r="Z837"/>
      <c r="AA837"/>
      <c r="AB837"/>
      <c r="AC837"/>
      <c r="AD837"/>
      <c r="AE837"/>
      <c r="AF837"/>
      <c r="AG837"/>
      <c r="AH837"/>
      <c r="AI837"/>
      <c r="AJ837"/>
      <c r="AK837"/>
      <c r="AL837"/>
      <c r="AM837"/>
      <c r="AN837"/>
      <c r="AO837"/>
      <c r="AP837"/>
      <c r="AQ837"/>
      <c r="AR837"/>
      <c r="AS837"/>
      <c r="AT837"/>
      <c r="AU837"/>
      <c r="AV837"/>
      <c r="AW837"/>
      <c r="AX837"/>
      <c r="AY837"/>
      <c r="AZ837"/>
      <c r="BA837"/>
    </row>
    <row r="838" spans="3:53">
      <c r="C838"/>
      <c r="D838"/>
      <c r="E838"/>
      <c r="F838"/>
      <c r="G838"/>
      <c r="H838"/>
      <c r="I838"/>
      <c r="J838"/>
      <c r="K838"/>
      <c r="L838"/>
      <c r="M838"/>
      <c r="N838"/>
      <c r="O838"/>
      <c r="P838"/>
      <c r="Q838"/>
      <c r="R838"/>
      <c r="S838"/>
      <c r="T838"/>
      <c r="U838"/>
      <c r="V838"/>
      <c r="W838"/>
      <c r="X838"/>
      <c r="Y838"/>
      <c r="Z838"/>
      <c r="AA838"/>
      <c r="AB838"/>
      <c r="AC838"/>
      <c r="AD838"/>
      <c r="AE838"/>
      <c r="AF838"/>
      <c r="AG838"/>
      <c r="AH838"/>
      <c r="AI838"/>
      <c r="AJ838"/>
      <c r="AK838"/>
      <c r="AL838"/>
      <c r="AM838"/>
      <c r="AN838"/>
      <c r="AO838"/>
      <c r="AP838"/>
      <c r="AQ838"/>
      <c r="AR838"/>
      <c r="AS838"/>
      <c r="AT838"/>
      <c r="AU838"/>
      <c r="AV838"/>
      <c r="AW838"/>
      <c r="AX838"/>
      <c r="AY838"/>
      <c r="AZ838"/>
      <c r="BA838"/>
    </row>
    <row r="839" spans="3:53">
      <c r="C839"/>
      <c r="D839"/>
      <c r="E839"/>
      <c r="F839"/>
      <c r="G839"/>
      <c r="H839"/>
      <c r="I839"/>
      <c r="J839"/>
      <c r="K839"/>
      <c r="L839"/>
      <c r="M839"/>
      <c r="N839"/>
      <c r="O839"/>
      <c r="P839"/>
      <c r="Q839"/>
      <c r="R839"/>
      <c r="S839"/>
      <c r="T839"/>
      <c r="U839"/>
      <c r="V839"/>
      <c r="W839"/>
      <c r="X839"/>
      <c r="Y839"/>
      <c r="Z839"/>
      <c r="AA839"/>
      <c r="AB839"/>
      <c r="AC839"/>
      <c r="AD839"/>
      <c r="AE839"/>
      <c r="AF839"/>
      <c r="AG839"/>
      <c r="AH839"/>
      <c r="AI839"/>
      <c r="AJ839"/>
      <c r="AK839"/>
      <c r="AL839"/>
      <c r="AM839"/>
      <c r="AN839"/>
      <c r="AO839"/>
      <c r="AP839"/>
      <c r="AQ839"/>
      <c r="AR839"/>
      <c r="AS839"/>
      <c r="AT839"/>
      <c r="AU839"/>
      <c r="AV839"/>
      <c r="AW839"/>
      <c r="AX839"/>
      <c r="AY839"/>
      <c r="AZ839"/>
      <c r="BA839"/>
    </row>
    <row r="840" spans="3:53">
      <c r="C840"/>
      <c r="D840"/>
      <c r="E840"/>
      <c r="F840"/>
      <c r="G840"/>
      <c r="H840"/>
      <c r="I840"/>
      <c r="J840"/>
      <c r="K840"/>
      <c r="L840"/>
      <c r="M840"/>
      <c r="N840"/>
      <c r="O840"/>
      <c r="P840"/>
      <c r="Q840"/>
      <c r="R840"/>
      <c r="S840"/>
      <c r="T840"/>
      <c r="U840"/>
      <c r="V840"/>
      <c r="W840"/>
      <c r="X840"/>
      <c r="Y840"/>
      <c r="Z840"/>
      <c r="AA840"/>
      <c r="AB840"/>
      <c r="AC840"/>
      <c r="AD840"/>
      <c r="AE840"/>
      <c r="AF840"/>
      <c r="AG840"/>
      <c r="AH840"/>
      <c r="AI840"/>
      <c r="AJ840"/>
      <c r="AK840"/>
      <c r="AL840"/>
      <c r="AM840"/>
      <c r="AN840"/>
      <c r="AO840"/>
      <c r="AP840"/>
      <c r="AQ840"/>
      <c r="AR840"/>
      <c r="AS840"/>
      <c r="AT840"/>
      <c r="AU840"/>
      <c r="AV840"/>
      <c r="AW840"/>
      <c r="AX840"/>
      <c r="AY840"/>
      <c r="AZ840"/>
      <c r="BA840"/>
    </row>
    <row r="841" spans="3:53">
      <c r="C841"/>
      <c r="D841"/>
      <c r="E841"/>
      <c r="F841"/>
      <c r="G841"/>
      <c r="H841"/>
      <c r="I841"/>
      <c r="J841"/>
      <c r="K841"/>
      <c r="L841"/>
      <c r="M841"/>
      <c r="N841"/>
      <c r="O841"/>
      <c r="P841"/>
      <c r="Q841"/>
      <c r="R841"/>
      <c r="S841"/>
      <c r="T841"/>
      <c r="U841"/>
      <c r="V841"/>
      <c r="W841"/>
      <c r="X841"/>
      <c r="Y841"/>
      <c r="Z841"/>
      <c r="AA841"/>
      <c r="AB841"/>
      <c r="AC841"/>
      <c r="AD841"/>
      <c r="AE841"/>
      <c r="AF841"/>
      <c r="AG841"/>
      <c r="AH841"/>
      <c r="AI841"/>
      <c r="AJ841"/>
      <c r="AK841"/>
      <c r="AL841"/>
      <c r="AM841"/>
      <c r="AN841"/>
      <c r="AO841"/>
      <c r="AP841"/>
      <c r="AQ841"/>
      <c r="AR841"/>
      <c r="AS841"/>
      <c r="AT841"/>
      <c r="AU841"/>
      <c r="AV841"/>
      <c r="AW841"/>
      <c r="AX841"/>
      <c r="AY841"/>
      <c r="AZ841"/>
      <c r="BA841"/>
    </row>
    <row r="842" spans="3:53">
      <c r="C842"/>
      <c r="D842"/>
      <c r="E842"/>
      <c r="F842"/>
      <c r="G842"/>
      <c r="H842"/>
      <c r="I842"/>
      <c r="J842"/>
      <c r="K842"/>
      <c r="L842"/>
      <c r="M842"/>
      <c r="N842"/>
      <c r="O842"/>
      <c r="P842"/>
      <c r="Q842"/>
      <c r="R842"/>
      <c r="S842"/>
      <c r="T842"/>
      <c r="U842"/>
      <c r="V842"/>
      <c r="W842"/>
      <c r="X842"/>
      <c r="Y842"/>
      <c r="Z842"/>
      <c r="AA842"/>
      <c r="AB842"/>
      <c r="AC842"/>
      <c r="AD842"/>
      <c r="AE842"/>
      <c r="AF842"/>
      <c r="AG842"/>
      <c r="AH842"/>
      <c r="AI842"/>
      <c r="AJ842"/>
      <c r="AK842"/>
      <c r="AL842"/>
      <c r="AM842"/>
      <c r="AN842"/>
      <c r="AO842"/>
      <c r="AP842"/>
      <c r="AQ842"/>
      <c r="AR842"/>
      <c r="AS842"/>
      <c r="AT842"/>
      <c r="AU842"/>
      <c r="AV842"/>
      <c r="AW842"/>
      <c r="AX842"/>
      <c r="AY842"/>
      <c r="AZ842"/>
      <c r="BA842"/>
    </row>
    <row r="843" spans="3:53">
      <c r="C843"/>
      <c r="D843"/>
      <c r="E843"/>
      <c r="F843"/>
      <c r="G843"/>
      <c r="H843"/>
      <c r="I843"/>
      <c r="J843"/>
      <c r="K843"/>
      <c r="L843"/>
      <c r="M843"/>
      <c r="N843"/>
      <c r="O843"/>
      <c r="P843"/>
      <c r="Q843"/>
      <c r="R843"/>
      <c r="S843"/>
      <c r="T843"/>
      <c r="U843"/>
      <c r="V843"/>
      <c r="W843"/>
      <c r="X843"/>
      <c r="Y843"/>
      <c r="Z843"/>
      <c r="AA843"/>
      <c r="AB843"/>
      <c r="AC843"/>
      <c r="AD843"/>
      <c r="AE843"/>
      <c r="AF843"/>
      <c r="AG843"/>
      <c r="AH843"/>
      <c r="AI843"/>
      <c r="AJ843"/>
      <c r="AK843"/>
      <c r="AL843"/>
      <c r="AM843"/>
      <c r="AN843"/>
      <c r="AO843"/>
      <c r="AP843"/>
      <c r="AQ843"/>
      <c r="AR843"/>
      <c r="AS843"/>
      <c r="AT843"/>
      <c r="AU843"/>
      <c r="AV843"/>
      <c r="AW843"/>
      <c r="AX843"/>
      <c r="AY843"/>
      <c r="AZ843"/>
      <c r="BA843"/>
    </row>
    <row r="844" spans="3:53">
      <c r="C844"/>
      <c r="D844"/>
      <c r="E844"/>
      <c r="F844"/>
      <c r="G844"/>
      <c r="H844"/>
      <c r="I844"/>
      <c r="J844"/>
      <c r="K844"/>
      <c r="L844"/>
      <c r="M844"/>
      <c r="N844"/>
      <c r="O844"/>
      <c r="P844"/>
      <c r="Q844"/>
      <c r="R844"/>
      <c r="S844"/>
      <c r="T844"/>
      <c r="U844"/>
      <c r="V844"/>
      <c r="W844"/>
      <c r="X844"/>
      <c r="Y844"/>
      <c r="Z844"/>
      <c r="AA844"/>
      <c r="AB844"/>
      <c r="AC844"/>
      <c r="AD844"/>
      <c r="AE844"/>
      <c r="AF844"/>
      <c r="AG844"/>
      <c r="AH844"/>
      <c r="AI844"/>
      <c r="AJ844"/>
      <c r="AK844"/>
      <c r="AL844"/>
      <c r="AM844"/>
      <c r="AN844"/>
      <c r="AO844"/>
      <c r="AP844"/>
      <c r="AQ844"/>
      <c r="AR844"/>
      <c r="AS844"/>
      <c r="AT844"/>
      <c r="AU844"/>
      <c r="AV844"/>
      <c r="AW844"/>
      <c r="AX844"/>
      <c r="AY844"/>
      <c r="AZ844"/>
      <c r="BA844"/>
    </row>
    <row r="845" spans="3:53">
      <c r="C845"/>
      <c r="D845"/>
      <c r="E845"/>
      <c r="F845"/>
      <c r="G845"/>
      <c r="H845"/>
      <c r="I845"/>
      <c r="J845"/>
      <c r="K845"/>
      <c r="L845"/>
      <c r="M845"/>
      <c r="N845"/>
      <c r="O845"/>
      <c r="P845"/>
      <c r="Q845"/>
      <c r="R845"/>
      <c r="S845"/>
      <c r="T845"/>
      <c r="U845"/>
      <c r="V845"/>
      <c r="W845"/>
      <c r="X845"/>
      <c r="Y845"/>
      <c r="Z845"/>
      <c r="AA845"/>
      <c r="AB845"/>
      <c r="AC845"/>
      <c r="AD845"/>
      <c r="AE845"/>
      <c r="AF845"/>
      <c r="AG845"/>
      <c r="AH845"/>
      <c r="AI845"/>
      <c r="AJ845"/>
      <c r="AK845"/>
      <c r="AL845"/>
      <c r="AM845"/>
      <c r="AN845"/>
      <c r="AO845"/>
      <c r="AP845"/>
      <c r="AQ845"/>
      <c r="AR845"/>
      <c r="AS845"/>
      <c r="AT845"/>
      <c r="AU845"/>
      <c r="AV845"/>
      <c r="AW845"/>
      <c r="AX845"/>
      <c r="AY845"/>
      <c r="AZ845"/>
      <c r="BA845"/>
    </row>
    <row r="846" spans="3:53">
      <c r="C846"/>
      <c r="D846"/>
      <c r="E846"/>
      <c r="F846"/>
      <c r="G846"/>
      <c r="H846"/>
      <c r="I846"/>
      <c r="J846"/>
      <c r="K846"/>
      <c r="L846"/>
      <c r="M846"/>
      <c r="N846"/>
      <c r="O846"/>
      <c r="P846"/>
      <c r="Q846"/>
      <c r="R846"/>
      <c r="S846"/>
      <c r="T846"/>
      <c r="U846"/>
      <c r="V846"/>
      <c r="W846"/>
      <c r="X846"/>
      <c r="Y846"/>
      <c r="Z846"/>
      <c r="AA846"/>
      <c r="AB846"/>
      <c r="AC846"/>
      <c r="AD846"/>
      <c r="AE846"/>
      <c r="AF846"/>
      <c r="AG846"/>
      <c r="AH846"/>
      <c r="AI846"/>
      <c r="AJ846"/>
      <c r="AK846"/>
      <c r="AL846"/>
      <c r="AM846"/>
      <c r="AN846"/>
      <c r="AO846"/>
      <c r="AP846"/>
      <c r="AQ846"/>
      <c r="AR846"/>
      <c r="AS846"/>
      <c r="AT846"/>
      <c r="AU846"/>
      <c r="AV846"/>
      <c r="AW846"/>
      <c r="AX846"/>
      <c r="AY846"/>
      <c r="AZ846"/>
      <c r="BA846"/>
    </row>
    <row r="847" spans="3:53">
      <c r="C847"/>
      <c r="D847"/>
      <c r="E847"/>
      <c r="F847"/>
      <c r="G847"/>
      <c r="H847"/>
      <c r="I847"/>
      <c r="J847"/>
      <c r="K847"/>
      <c r="L847"/>
      <c r="M847"/>
      <c r="N847"/>
      <c r="O847"/>
      <c r="P847"/>
      <c r="Q847"/>
      <c r="R847"/>
      <c r="S847"/>
      <c r="T847"/>
      <c r="U847"/>
      <c r="V847"/>
      <c r="W847"/>
      <c r="X847"/>
      <c r="Y847"/>
      <c r="Z847"/>
      <c r="AA847"/>
      <c r="AB847"/>
      <c r="AC847"/>
      <c r="AD847"/>
      <c r="AE847"/>
      <c r="AF847"/>
      <c r="AG847"/>
      <c r="AH847"/>
      <c r="AI847"/>
      <c r="AJ847"/>
      <c r="AK847"/>
      <c r="AL847"/>
      <c r="AM847"/>
      <c r="AN847"/>
      <c r="AO847"/>
      <c r="AP847"/>
      <c r="AQ847"/>
      <c r="AR847"/>
      <c r="AS847"/>
      <c r="AT847"/>
      <c r="AU847"/>
      <c r="AV847"/>
      <c r="AW847"/>
      <c r="AX847"/>
      <c r="AY847"/>
      <c r="AZ847"/>
      <c r="BA847"/>
    </row>
    <row r="848" spans="3:53">
      <c r="C848"/>
      <c r="D848"/>
      <c r="E848"/>
      <c r="F848"/>
      <c r="G848"/>
      <c r="H848"/>
      <c r="I848"/>
      <c r="J848"/>
      <c r="K848"/>
      <c r="L848"/>
      <c r="M848"/>
      <c r="N848"/>
      <c r="O848"/>
      <c r="P848"/>
      <c r="Q848"/>
      <c r="R848"/>
      <c r="S848"/>
      <c r="T848"/>
      <c r="U848"/>
      <c r="V848"/>
      <c r="W848"/>
      <c r="X848"/>
      <c r="Y848"/>
      <c r="Z848"/>
      <c r="AA848"/>
      <c r="AB848"/>
      <c r="AC848"/>
      <c r="AD848"/>
      <c r="AE848"/>
      <c r="AF848"/>
      <c r="AG848"/>
      <c r="AH848"/>
      <c r="AI848"/>
      <c r="AJ848"/>
      <c r="AK848"/>
      <c r="AL848"/>
      <c r="AM848"/>
      <c r="AN848"/>
      <c r="AO848"/>
      <c r="AP848"/>
      <c r="AQ848"/>
      <c r="AR848"/>
      <c r="AS848"/>
      <c r="AT848"/>
      <c r="AU848"/>
      <c r="AV848"/>
      <c r="AW848"/>
      <c r="AX848"/>
      <c r="AY848"/>
      <c r="AZ848"/>
      <c r="BA848"/>
    </row>
    <row r="849" spans="2:53">
      <c r="C849"/>
      <c r="D849"/>
      <c r="E849"/>
      <c r="F849"/>
      <c r="G849"/>
      <c r="H849"/>
      <c r="I849"/>
      <c r="J849"/>
      <c r="K849"/>
      <c r="L849"/>
      <c r="M849"/>
      <c r="N849"/>
      <c r="O849"/>
      <c r="P849"/>
      <c r="Q849"/>
      <c r="R849"/>
      <c r="S849"/>
      <c r="T849"/>
      <c r="U849"/>
      <c r="V849"/>
      <c r="W849"/>
      <c r="X849"/>
      <c r="Y849"/>
      <c r="Z849"/>
      <c r="AA849"/>
      <c r="AB849"/>
      <c r="AC849"/>
      <c r="AD849"/>
      <c r="AE849"/>
      <c r="AF849"/>
      <c r="AG849"/>
      <c r="AH849"/>
      <c r="AI849"/>
      <c r="AJ849"/>
      <c r="AK849"/>
      <c r="AL849"/>
      <c r="AM849"/>
      <c r="AN849"/>
      <c r="AO849"/>
      <c r="AP849"/>
      <c r="AQ849"/>
      <c r="AR849"/>
      <c r="AS849"/>
      <c r="AT849"/>
      <c r="AU849"/>
      <c r="AV849"/>
      <c r="AW849"/>
      <c r="AX849"/>
      <c r="AY849"/>
      <c r="AZ849"/>
      <c r="BA849"/>
    </row>
    <row r="850" spans="2:53">
      <c r="C850"/>
      <c r="D850"/>
      <c r="E850"/>
      <c r="F850"/>
      <c r="G850"/>
      <c r="H850"/>
      <c r="I850"/>
      <c r="J850"/>
      <c r="K850"/>
      <c r="L850"/>
      <c r="M850"/>
      <c r="N850"/>
      <c r="O850"/>
      <c r="P850"/>
      <c r="Q850"/>
      <c r="R850"/>
      <c r="S850"/>
      <c r="T850"/>
      <c r="U850"/>
      <c r="V850"/>
      <c r="W850"/>
      <c r="X850"/>
      <c r="Y850"/>
      <c r="Z850"/>
      <c r="AA850"/>
      <c r="AB850"/>
      <c r="AC850"/>
      <c r="AD850"/>
      <c r="AE850"/>
      <c r="AF850"/>
      <c r="AG850"/>
      <c r="AH850"/>
      <c r="AI850"/>
      <c r="AJ850"/>
      <c r="AK850"/>
      <c r="AL850"/>
      <c r="AM850"/>
      <c r="AN850"/>
      <c r="AO850"/>
      <c r="AP850"/>
      <c r="AQ850"/>
      <c r="AR850"/>
      <c r="AS850"/>
      <c r="AT850"/>
      <c r="AU850"/>
      <c r="AV850"/>
      <c r="AW850"/>
      <c r="AX850"/>
      <c r="AY850"/>
      <c r="AZ850"/>
      <c r="BA850"/>
    </row>
    <row r="851" spans="2:53">
      <c r="C851"/>
      <c r="D851"/>
      <c r="E851"/>
      <c r="F851"/>
      <c r="G851"/>
      <c r="H851"/>
      <c r="I851"/>
      <c r="J851"/>
      <c r="K851"/>
      <c r="L851"/>
      <c r="M851"/>
      <c r="N851"/>
      <c r="O851"/>
      <c r="P851"/>
      <c r="Q851"/>
      <c r="R851"/>
      <c r="S851"/>
      <c r="T851"/>
      <c r="U851"/>
      <c r="V851"/>
      <c r="W851"/>
      <c r="X851"/>
      <c r="Y851"/>
      <c r="Z851"/>
      <c r="AA851"/>
      <c r="AB851"/>
      <c r="AC851"/>
      <c r="AD851"/>
      <c r="AE851"/>
      <c r="AF851"/>
      <c r="AG851"/>
      <c r="AH851"/>
      <c r="AI851"/>
      <c r="AJ851"/>
      <c r="AK851"/>
      <c r="AL851"/>
      <c r="AM851"/>
      <c r="AN851"/>
      <c r="AO851"/>
      <c r="AP851"/>
      <c r="AQ851"/>
      <c r="AR851"/>
      <c r="AS851"/>
      <c r="AT851"/>
      <c r="AU851"/>
      <c r="AV851"/>
      <c r="AW851"/>
      <c r="AX851"/>
      <c r="AY851"/>
      <c r="AZ851"/>
      <c r="BA851"/>
    </row>
    <row r="852" spans="2:53">
      <c r="C852"/>
      <c r="D852"/>
      <c r="E852"/>
      <c r="F852"/>
      <c r="G852"/>
      <c r="H852"/>
      <c r="I852"/>
      <c r="J852"/>
      <c r="K852"/>
      <c r="L852"/>
      <c r="M852"/>
      <c r="N852"/>
      <c r="O852"/>
      <c r="P852"/>
      <c r="Q852"/>
      <c r="R852"/>
      <c r="S852"/>
      <c r="T852"/>
      <c r="U852"/>
      <c r="V852"/>
      <c r="W852"/>
      <c r="X852"/>
      <c r="Y852"/>
      <c r="Z852"/>
      <c r="AA852"/>
      <c r="AB852"/>
      <c r="AC852"/>
      <c r="AD852"/>
      <c r="AE852"/>
      <c r="AF852"/>
      <c r="AG852"/>
      <c r="AH852"/>
      <c r="AI852"/>
      <c r="AJ852"/>
      <c r="AK852"/>
      <c r="AL852"/>
      <c r="AM852"/>
      <c r="AN852"/>
      <c r="AO852"/>
      <c r="AP852"/>
      <c r="AQ852"/>
      <c r="AR852"/>
      <c r="AS852"/>
      <c r="AT852"/>
      <c r="AU852"/>
      <c r="AV852"/>
      <c r="AW852"/>
      <c r="AX852"/>
      <c r="AY852"/>
      <c r="AZ852"/>
      <c r="BA852"/>
    </row>
    <row r="853" spans="2:53">
      <c r="C853"/>
      <c r="D853"/>
      <c r="E853"/>
      <c r="F853"/>
      <c r="G853"/>
      <c r="H853"/>
      <c r="I853"/>
      <c r="J853"/>
      <c r="K853"/>
      <c r="L853"/>
      <c r="M853"/>
      <c r="N853"/>
      <c r="O853"/>
      <c r="P853"/>
      <c r="Q853"/>
      <c r="R853"/>
      <c r="S853"/>
      <c r="T853"/>
      <c r="U853"/>
      <c r="V853"/>
      <c r="W853"/>
      <c r="X853"/>
      <c r="Y853"/>
      <c r="Z853"/>
      <c r="AA853"/>
      <c r="AB853"/>
      <c r="AC853"/>
      <c r="AD853"/>
      <c r="AE853"/>
      <c r="AF853"/>
      <c r="AG853"/>
      <c r="AH853"/>
      <c r="AI853"/>
      <c r="AJ853"/>
      <c r="AK853"/>
      <c r="AL853"/>
      <c r="AM853"/>
      <c r="AN853"/>
      <c r="AO853"/>
      <c r="AP853"/>
      <c r="AQ853"/>
      <c r="AR853"/>
      <c r="AS853"/>
      <c r="AT853"/>
      <c r="AU853"/>
      <c r="AV853"/>
      <c r="AW853"/>
      <c r="AX853"/>
      <c r="AY853"/>
      <c r="AZ853"/>
      <c r="BA853"/>
    </row>
    <row r="854" spans="2:53">
      <c r="B854" s="296" t="s">
        <v>2154</v>
      </c>
      <c r="C854"/>
      <c r="D854"/>
      <c r="E854"/>
      <c r="F854"/>
      <c r="G854"/>
      <c r="H854"/>
      <c r="I854"/>
      <c r="J854"/>
      <c r="K854"/>
      <c r="L854"/>
      <c r="M854"/>
      <c r="N854"/>
      <c r="O854"/>
      <c r="P854"/>
      <c r="Q854"/>
      <c r="R854"/>
      <c r="S854"/>
      <c r="T854"/>
      <c r="U854"/>
      <c r="V854"/>
      <c r="W854"/>
      <c r="X854"/>
      <c r="Y854"/>
      <c r="Z854"/>
      <c r="AA854"/>
      <c r="AB854"/>
      <c r="AC854"/>
      <c r="AD854"/>
      <c r="AE854"/>
      <c r="AF854"/>
      <c r="AG854"/>
      <c r="AH854"/>
      <c r="AI854"/>
      <c r="AJ854"/>
      <c r="AK854"/>
      <c r="AL854"/>
      <c r="AM854"/>
      <c r="AN854"/>
      <c r="AO854"/>
      <c r="AP854"/>
      <c r="AQ854"/>
      <c r="AR854"/>
      <c r="AS854"/>
      <c r="AT854"/>
      <c r="AU854"/>
      <c r="AV854"/>
      <c r="AW854"/>
      <c r="AX854"/>
      <c r="AY854"/>
      <c r="AZ854"/>
      <c r="BA854"/>
    </row>
    <row r="855" spans="2:53">
      <c r="C855"/>
      <c r="D855"/>
      <c r="E855"/>
      <c r="F855"/>
      <c r="G855"/>
      <c r="H855"/>
      <c r="I855"/>
      <c r="J855"/>
      <c r="K855"/>
      <c r="L855"/>
      <c r="M855"/>
      <c r="N855"/>
      <c r="O855"/>
      <c r="P855"/>
      <c r="Q855"/>
      <c r="R855"/>
      <c r="S855"/>
      <c r="T855"/>
      <c r="U855"/>
      <c r="V855"/>
      <c r="W855"/>
      <c r="X855"/>
      <c r="Y855"/>
      <c r="Z855"/>
      <c r="AA855"/>
      <c r="AB855"/>
      <c r="AC855"/>
      <c r="AD855"/>
      <c r="AE855"/>
      <c r="AF855"/>
      <c r="AG855"/>
      <c r="AH855"/>
      <c r="AI855"/>
      <c r="AJ855"/>
      <c r="AK855"/>
      <c r="AL855"/>
      <c r="AM855"/>
      <c r="AN855"/>
      <c r="AO855"/>
      <c r="AP855"/>
      <c r="AQ855"/>
      <c r="AR855"/>
      <c r="AS855"/>
      <c r="AT855"/>
      <c r="AU855"/>
      <c r="AV855"/>
      <c r="AW855"/>
      <c r="AX855"/>
      <c r="AY855"/>
      <c r="AZ855"/>
      <c r="BA855"/>
    </row>
    <row r="856" spans="2:53">
      <c r="C856"/>
      <c r="D856"/>
      <c r="E856"/>
      <c r="F856"/>
      <c r="G856"/>
      <c r="H856"/>
      <c r="I856"/>
      <c r="J856"/>
      <c r="K856"/>
      <c r="L856"/>
      <c r="M856"/>
      <c r="N856"/>
      <c r="O856"/>
      <c r="P856"/>
      <c r="Q856"/>
      <c r="R856"/>
      <c r="S856"/>
      <c r="T856"/>
      <c r="U856"/>
      <c r="V856"/>
      <c r="W856"/>
      <c r="X856"/>
      <c r="Y856"/>
      <c r="Z856"/>
      <c r="AA856"/>
      <c r="AB856"/>
      <c r="AC856"/>
      <c r="AD856"/>
      <c r="AE856"/>
      <c r="AF856"/>
      <c r="AG856"/>
      <c r="AH856"/>
      <c r="AI856"/>
      <c r="AJ856"/>
      <c r="AK856"/>
      <c r="AL856"/>
      <c r="AM856"/>
      <c r="AN856"/>
      <c r="AO856"/>
      <c r="AP856"/>
      <c r="AQ856"/>
      <c r="AR856"/>
      <c r="AS856"/>
      <c r="AT856"/>
      <c r="AU856"/>
      <c r="AV856"/>
      <c r="AW856"/>
      <c r="AX856"/>
      <c r="AY856"/>
      <c r="AZ856"/>
      <c r="BA856"/>
    </row>
    <row r="857" spans="2:53">
      <c r="C857"/>
      <c r="D857"/>
      <c r="E857"/>
      <c r="F857"/>
      <c r="G857"/>
      <c r="H857"/>
      <c r="I857"/>
      <c r="J857"/>
      <c r="K857"/>
      <c r="L857"/>
      <c r="M857"/>
      <c r="N857"/>
      <c r="O857"/>
      <c r="P857"/>
      <c r="Q857"/>
      <c r="R857"/>
      <c r="S857"/>
      <c r="T857"/>
      <c r="U857"/>
      <c r="V857"/>
      <c r="W857"/>
      <c r="X857"/>
      <c r="Y857"/>
      <c r="Z857"/>
      <c r="AA857"/>
      <c r="AB857"/>
      <c r="AC857"/>
      <c r="AD857"/>
      <c r="AE857"/>
      <c r="AF857"/>
      <c r="AG857"/>
      <c r="AH857"/>
      <c r="AI857"/>
      <c r="AJ857"/>
      <c r="AK857"/>
      <c r="AL857"/>
      <c r="AM857"/>
      <c r="AN857"/>
      <c r="AO857"/>
      <c r="AP857"/>
      <c r="AQ857"/>
      <c r="AR857"/>
      <c r="AS857"/>
      <c r="AT857"/>
      <c r="AU857"/>
      <c r="AV857"/>
      <c r="AW857"/>
      <c r="AX857"/>
      <c r="AY857"/>
      <c r="AZ857"/>
      <c r="BA857"/>
    </row>
    <row r="858" spans="2:53">
      <c r="C858"/>
      <c r="D858"/>
      <c r="E858"/>
      <c r="F858"/>
      <c r="G858"/>
      <c r="H858"/>
      <c r="I858"/>
      <c r="J858"/>
      <c r="K858"/>
      <c r="L858"/>
      <c r="M858"/>
      <c r="N858"/>
      <c r="O858"/>
      <c r="P858"/>
      <c r="Q858"/>
      <c r="R858"/>
      <c r="S858"/>
      <c r="T858"/>
      <c r="U858"/>
      <c r="V858"/>
      <c r="W858"/>
      <c r="X858"/>
      <c r="Y858"/>
      <c r="Z858"/>
      <c r="AA858"/>
      <c r="AB858"/>
      <c r="AC858"/>
      <c r="AD858"/>
      <c r="AE858"/>
      <c r="AF858"/>
      <c r="AG858"/>
      <c r="AH858"/>
      <c r="AI858"/>
      <c r="AJ858"/>
      <c r="AK858"/>
      <c r="AL858"/>
      <c r="AM858"/>
      <c r="AN858"/>
      <c r="AO858"/>
      <c r="AP858"/>
      <c r="AQ858"/>
      <c r="AR858"/>
      <c r="AS858"/>
      <c r="AT858"/>
      <c r="AU858"/>
      <c r="AV858"/>
      <c r="AW858"/>
      <c r="AX858"/>
      <c r="AY858"/>
      <c r="AZ858"/>
      <c r="BA858"/>
    </row>
    <row r="859" spans="2:53">
      <c r="C859"/>
      <c r="D859"/>
      <c r="E859"/>
      <c r="F859"/>
      <c r="G859"/>
      <c r="H859"/>
      <c r="I859"/>
      <c r="J859"/>
      <c r="K859"/>
      <c r="L859"/>
      <c r="M859"/>
      <c r="N859"/>
      <c r="O859"/>
      <c r="P859"/>
      <c r="Q859"/>
      <c r="R859"/>
      <c r="S859"/>
      <c r="T859"/>
      <c r="U859"/>
      <c r="V859"/>
      <c r="W859"/>
      <c r="X859"/>
      <c r="Y859"/>
      <c r="Z859"/>
      <c r="AA859"/>
      <c r="AB859"/>
      <c r="AC859"/>
      <c r="AD859"/>
      <c r="AE859"/>
      <c r="AF859"/>
      <c r="AG859"/>
      <c r="AH859"/>
      <c r="AI859"/>
      <c r="AJ859"/>
      <c r="AK859"/>
      <c r="AL859"/>
      <c r="AM859"/>
      <c r="AN859"/>
      <c r="AO859"/>
      <c r="AP859"/>
      <c r="AQ859"/>
      <c r="AR859"/>
      <c r="AS859"/>
      <c r="AT859"/>
      <c r="AU859"/>
      <c r="AV859"/>
      <c r="AW859"/>
      <c r="AX859"/>
      <c r="AY859"/>
      <c r="AZ859"/>
      <c r="BA859"/>
    </row>
    <row r="860" spans="2:53">
      <c r="C860"/>
      <c r="D860"/>
      <c r="E860"/>
      <c r="F860"/>
      <c r="G860"/>
      <c r="H860"/>
      <c r="I860"/>
      <c r="J860"/>
      <c r="K860"/>
      <c r="L860"/>
      <c r="M860"/>
      <c r="N860"/>
      <c r="O860"/>
      <c r="P860"/>
      <c r="Q860"/>
      <c r="R860"/>
      <c r="S860"/>
      <c r="T860"/>
      <c r="U860"/>
      <c r="V860"/>
      <c r="W860"/>
      <c r="X860"/>
      <c r="Y860"/>
      <c r="Z860"/>
      <c r="AA860"/>
      <c r="AB860"/>
      <c r="AC860"/>
      <c r="AD860"/>
      <c r="AE860"/>
      <c r="AF860"/>
      <c r="AG860"/>
      <c r="AH860"/>
      <c r="AI860"/>
      <c r="AJ860"/>
      <c r="AK860"/>
      <c r="AL860"/>
      <c r="AM860"/>
      <c r="AN860"/>
      <c r="AO860"/>
      <c r="AP860"/>
      <c r="AQ860"/>
      <c r="AR860"/>
      <c r="AS860"/>
      <c r="AT860"/>
      <c r="AU860"/>
      <c r="AV860"/>
      <c r="AW860"/>
      <c r="AX860"/>
      <c r="AY860"/>
      <c r="AZ860"/>
      <c r="BA860"/>
    </row>
    <row r="861" spans="2:53">
      <c r="C861"/>
      <c r="D861"/>
      <c r="E861"/>
      <c r="F861"/>
      <c r="G861"/>
      <c r="H861"/>
      <c r="I861"/>
      <c r="J861"/>
      <c r="K861"/>
      <c r="L861"/>
      <c r="M861"/>
      <c r="N861"/>
      <c r="O861"/>
      <c r="P861"/>
      <c r="Q861"/>
      <c r="R861"/>
      <c r="S861"/>
      <c r="T861"/>
      <c r="U861"/>
      <c r="V861"/>
      <c r="W861"/>
      <c r="X861"/>
      <c r="Y861"/>
      <c r="Z861"/>
      <c r="AA861"/>
      <c r="AB861"/>
      <c r="AC861"/>
      <c r="AD861"/>
      <c r="AE861"/>
      <c r="AF861"/>
      <c r="AG861"/>
      <c r="AH861"/>
      <c r="AI861"/>
      <c r="AJ861"/>
      <c r="AK861"/>
      <c r="AL861"/>
      <c r="AM861"/>
      <c r="AN861"/>
      <c r="AO861"/>
      <c r="AP861"/>
      <c r="AQ861"/>
      <c r="AR861"/>
      <c r="AS861"/>
      <c r="AT861"/>
      <c r="AU861"/>
      <c r="AV861"/>
      <c r="AW861"/>
      <c r="AX861"/>
      <c r="AY861"/>
      <c r="AZ861"/>
      <c r="BA861"/>
    </row>
    <row r="862" spans="2:53">
      <c r="C862"/>
      <c r="D862"/>
      <c r="E862"/>
      <c r="F862"/>
      <c r="G862"/>
      <c r="H862"/>
      <c r="I862"/>
      <c r="J862"/>
      <c r="K862"/>
      <c r="L862"/>
      <c r="M862"/>
      <c r="N862"/>
      <c r="O862"/>
      <c r="P862"/>
      <c r="Q862"/>
      <c r="R862"/>
      <c r="S862"/>
      <c r="T862"/>
      <c r="U862"/>
      <c r="V862"/>
      <c r="W862"/>
      <c r="X862"/>
      <c r="Y862"/>
      <c r="Z862"/>
      <c r="AA862"/>
      <c r="AB862"/>
      <c r="AC862"/>
      <c r="AD862"/>
      <c r="AE862"/>
      <c r="AF862"/>
      <c r="AG862"/>
      <c r="AH862"/>
      <c r="AI862"/>
      <c r="AJ862"/>
      <c r="AK862"/>
      <c r="AL862"/>
      <c r="AM862"/>
      <c r="AN862"/>
      <c r="AO862"/>
      <c r="AP862"/>
      <c r="AQ862"/>
      <c r="AR862"/>
      <c r="AS862"/>
      <c r="AT862"/>
      <c r="AU862"/>
      <c r="AV862"/>
      <c r="AW862"/>
      <c r="AX862"/>
      <c r="AY862"/>
      <c r="AZ862"/>
      <c r="BA862"/>
    </row>
    <row r="863" spans="2:53">
      <c r="C863"/>
      <c r="D863"/>
      <c r="E863"/>
      <c r="F863"/>
      <c r="G863"/>
      <c r="H863"/>
      <c r="I863"/>
      <c r="J863"/>
      <c r="K863"/>
      <c r="L863"/>
      <c r="M863"/>
      <c r="N863"/>
      <c r="O863"/>
      <c r="P863"/>
      <c r="Q863"/>
      <c r="R863"/>
      <c r="S863"/>
      <c r="T863"/>
      <c r="U863"/>
      <c r="V863"/>
      <c r="W863"/>
      <c r="X863"/>
      <c r="Y863"/>
      <c r="Z863"/>
      <c r="AA863"/>
      <c r="AB863"/>
      <c r="AC863"/>
      <c r="AD863"/>
      <c r="AE863"/>
      <c r="AF863"/>
      <c r="AG863"/>
      <c r="AH863"/>
      <c r="AI863"/>
      <c r="AJ863"/>
      <c r="AK863"/>
      <c r="AL863"/>
      <c r="AM863"/>
      <c r="AN863"/>
      <c r="AO863"/>
      <c r="AP863"/>
      <c r="AQ863"/>
      <c r="AR863"/>
      <c r="AS863"/>
      <c r="AT863"/>
      <c r="AU863"/>
      <c r="AV863"/>
      <c r="AW863"/>
      <c r="AX863"/>
      <c r="AY863"/>
      <c r="AZ863"/>
      <c r="BA863"/>
    </row>
    <row r="864" spans="2:53">
      <c r="C864"/>
      <c r="D864"/>
      <c r="E864"/>
      <c r="F864"/>
      <c r="G864"/>
      <c r="H864"/>
      <c r="I864"/>
      <c r="J864"/>
      <c r="K864"/>
      <c r="L864"/>
      <c r="M864"/>
      <c r="N864"/>
      <c r="O864"/>
      <c r="P864"/>
      <c r="Q864"/>
      <c r="R864"/>
      <c r="S864"/>
      <c r="T864"/>
      <c r="U864"/>
      <c r="V864"/>
      <c r="W864"/>
      <c r="X864"/>
      <c r="Y864"/>
      <c r="Z864"/>
      <c r="AA864"/>
      <c r="AB864"/>
      <c r="AC864"/>
      <c r="AD864"/>
      <c r="AE864"/>
      <c r="AF864"/>
      <c r="AG864"/>
      <c r="AH864"/>
      <c r="AI864"/>
      <c r="AJ864"/>
      <c r="AK864"/>
      <c r="AL864"/>
      <c r="AM864"/>
      <c r="AN864"/>
      <c r="AO864"/>
      <c r="AP864"/>
      <c r="AQ864"/>
      <c r="AR864"/>
      <c r="AS864"/>
      <c r="AT864"/>
      <c r="AU864"/>
      <c r="AV864"/>
      <c r="AW864"/>
      <c r="AX864"/>
      <c r="AY864"/>
      <c r="AZ864"/>
      <c r="BA864"/>
    </row>
    <row r="865" spans="3:53">
      <c r="C865"/>
      <c r="D865"/>
      <c r="E865"/>
      <c r="F865"/>
      <c r="G865"/>
      <c r="H865"/>
      <c r="I865"/>
      <c r="J865"/>
      <c r="K865"/>
      <c r="L865"/>
      <c r="M865"/>
      <c r="N865"/>
      <c r="O865"/>
      <c r="P865"/>
      <c r="Q865"/>
      <c r="R865"/>
      <c r="S865"/>
      <c r="T865"/>
      <c r="U865"/>
      <c r="V865"/>
      <c r="W865"/>
      <c r="X865"/>
      <c r="Y865"/>
      <c r="Z865"/>
      <c r="AA865"/>
      <c r="AB865"/>
      <c r="AC865"/>
      <c r="AD865"/>
      <c r="AE865"/>
      <c r="AF865"/>
      <c r="AG865"/>
      <c r="AH865"/>
      <c r="AI865"/>
      <c r="AJ865"/>
      <c r="AK865"/>
      <c r="AL865"/>
      <c r="AM865"/>
      <c r="AN865"/>
      <c r="AO865"/>
      <c r="AP865"/>
      <c r="AQ865"/>
      <c r="AR865"/>
      <c r="AS865"/>
      <c r="AT865"/>
      <c r="AU865"/>
      <c r="AV865"/>
      <c r="AW865"/>
      <c r="AX865"/>
      <c r="AY865"/>
      <c r="AZ865"/>
      <c r="BA865"/>
    </row>
    <row r="866" spans="3:53">
      <c r="C866"/>
      <c r="D866"/>
      <c r="E866"/>
      <c r="F866"/>
      <c r="G866"/>
      <c r="H866"/>
      <c r="I866"/>
      <c r="J866"/>
      <c r="K866"/>
      <c r="L866"/>
      <c r="M866"/>
      <c r="N866"/>
      <c r="O866"/>
      <c r="P866"/>
      <c r="Q866"/>
      <c r="R866"/>
      <c r="S866"/>
      <c r="T866"/>
      <c r="U866"/>
      <c r="V866"/>
      <c r="W866"/>
      <c r="X866"/>
      <c r="Y866"/>
      <c r="Z866"/>
      <c r="AA866"/>
      <c r="AB866"/>
      <c r="AC866"/>
      <c r="AD866"/>
      <c r="AE866"/>
      <c r="AF866"/>
      <c r="AG866"/>
      <c r="AH866"/>
      <c r="AI866"/>
      <c r="AJ866"/>
      <c r="AK866"/>
      <c r="AL866"/>
      <c r="AM866"/>
      <c r="AN866"/>
      <c r="AO866"/>
      <c r="AP866"/>
      <c r="AQ866"/>
      <c r="AR866"/>
      <c r="AS866"/>
      <c r="AT866"/>
      <c r="AU866"/>
      <c r="AV866"/>
      <c r="AW866"/>
      <c r="AX866"/>
      <c r="AY866"/>
      <c r="AZ866"/>
      <c r="BA866"/>
    </row>
    <row r="867" spans="3:53">
      <c r="C867"/>
      <c r="D867"/>
      <c r="E867"/>
      <c r="F867"/>
      <c r="G867"/>
      <c r="H867"/>
      <c r="I867"/>
      <c r="J867"/>
      <c r="K867"/>
      <c r="L867"/>
      <c r="M867"/>
      <c r="N867"/>
      <c r="O867"/>
      <c r="P867"/>
      <c r="Q867"/>
      <c r="R867"/>
      <c r="S867"/>
      <c r="T867"/>
      <c r="U867"/>
      <c r="V867"/>
      <c r="W867"/>
      <c r="X867"/>
      <c r="Y867"/>
      <c r="Z867"/>
      <c r="AA867"/>
      <c r="AB867"/>
      <c r="AC867"/>
      <c r="AD867"/>
      <c r="AE867"/>
      <c r="AF867"/>
      <c r="AG867"/>
      <c r="AH867"/>
      <c r="AI867"/>
      <c r="AJ867"/>
      <c r="AK867"/>
      <c r="AL867"/>
      <c r="AM867"/>
      <c r="AN867"/>
      <c r="AO867"/>
      <c r="AP867"/>
      <c r="AQ867"/>
      <c r="AR867"/>
      <c r="AS867"/>
      <c r="AT867"/>
      <c r="AU867"/>
      <c r="AV867"/>
      <c r="AW867"/>
      <c r="AX867"/>
      <c r="AY867"/>
      <c r="AZ867"/>
      <c r="BA867"/>
    </row>
    <row r="868" spans="3:53">
      <c r="C868"/>
      <c r="D868"/>
      <c r="E868"/>
      <c r="F868"/>
      <c r="G868"/>
      <c r="H868"/>
      <c r="I868"/>
      <c r="J868"/>
      <c r="K868"/>
      <c r="L868"/>
      <c r="M868"/>
      <c r="N868"/>
      <c r="O868"/>
      <c r="P868"/>
      <c r="Q868"/>
      <c r="R868"/>
      <c r="S868"/>
      <c r="T868"/>
      <c r="U868"/>
      <c r="V868"/>
      <c r="W868"/>
      <c r="X868"/>
      <c r="Y868"/>
      <c r="Z868"/>
      <c r="AA868"/>
      <c r="AB868"/>
      <c r="AC868"/>
      <c r="AD868"/>
      <c r="AE868"/>
      <c r="AF868"/>
      <c r="AG868"/>
      <c r="AH868"/>
      <c r="AI868"/>
      <c r="AJ868"/>
      <c r="AK868"/>
      <c r="AL868"/>
      <c r="AM868"/>
      <c r="AN868"/>
      <c r="AO868"/>
      <c r="AP868"/>
      <c r="AQ868"/>
      <c r="AR868"/>
      <c r="AS868"/>
      <c r="AT868"/>
      <c r="AU868"/>
      <c r="AV868"/>
      <c r="AW868"/>
      <c r="AX868"/>
      <c r="AY868"/>
      <c r="AZ868"/>
      <c r="BA868"/>
    </row>
    <row r="869" spans="3:53">
      <c r="C869"/>
      <c r="D869"/>
      <c r="E869"/>
      <c r="F869"/>
      <c r="G869"/>
      <c r="H869"/>
      <c r="I869"/>
      <c r="J869"/>
      <c r="K869"/>
      <c r="L869"/>
      <c r="M869"/>
      <c r="N869"/>
      <c r="O869"/>
      <c r="P869"/>
      <c r="Q869"/>
      <c r="R869"/>
      <c r="S869"/>
      <c r="T869"/>
      <c r="U869"/>
      <c r="V869"/>
      <c r="W869"/>
      <c r="X869"/>
      <c r="Y869"/>
      <c r="Z869"/>
      <c r="AA869"/>
      <c r="AB869"/>
      <c r="AC869"/>
      <c r="AD869"/>
      <c r="AE869"/>
      <c r="AF869"/>
      <c r="AG869"/>
      <c r="AH869"/>
      <c r="AI869"/>
      <c r="AJ869"/>
      <c r="AK869"/>
      <c r="AL869"/>
      <c r="AM869"/>
      <c r="AN869"/>
      <c r="AO869"/>
      <c r="AP869"/>
      <c r="AQ869"/>
      <c r="AR869"/>
      <c r="AS869"/>
      <c r="AT869"/>
      <c r="AU869"/>
      <c r="AV869"/>
      <c r="AW869"/>
      <c r="AX869"/>
      <c r="AY869"/>
      <c r="AZ869"/>
      <c r="BA869"/>
    </row>
    <row r="870" spans="3:53">
      <c r="C870"/>
      <c r="D870"/>
      <c r="E870"/>
      <c r="F870"/>
      <c r="G870"/>
      <c r="H870"/>
      <c r="I870"/>
      <c r="J870"/>
      <c r="K870"/>
      <c r="L870"/>
      <c r="M870"/>
      <c r="N870"/>
      <c r="O870"/>
      <c r="P870"/>
      <c r="Q870"/>
      <c r="R870"/>
      <c r="S870"/>
      <c r="T870"/>
      <c r="U870"/>
      <c r="V870"/>
      <c r="W870"/>
      <c r="X870"/>
      <c r="Y870"/>
      <c r="Z870"/>
      <c r="AA870"/>
      <c r="AB870"/>
      <c r="AC870"/>
      <c r="AD870"/>
      <c r="AE870"/>
      <c r="AF870"/>
      <c r="AG870"/>
      <c r="AH870"/>
      <c r="AI870"/>
      <c r="AJ870"/>
      <c r="AK870"/>
      <c r="AL870"/>
      <c r="AM870"/>
      <c r="AN870"/>
      <c r="AO870"/>
      <c r="AP870"/>
      <c r="AQ870"/>
      <c r="AR870"/>
      <c r="AS870"/>
      <c r="AT870"/>
      <c r="AU870"/>
      <c r="AV870"/>
      <c r="AW870"/>
      <c r="AX870"/>
      <c r="AY870"/>
      <c r="AZ870"/>
      <c r="BA870"/>
    </row>
    <row r="871" spans="3:53">
      <c r="C871"/>
      <c r="D871"/>
      <c r="E871"/>
      <c r="F871"/>
      <c r="G871"/>
      <c r="H871"/>
      <c r="I871"/>
      <c r="J871"/>
      <c r="K871"/>
      <c r="L871"/>
      <c r="M871"/>
      <c r="N871"/>
      <c r="O871"/>
      <c r="P871"/>
      <c r="Q871"/>
      <c r="R871"/>
      <c r="S871"/>
      <c r="T871"/>
      <c r="U871"/>
      <c r="V871"/>
      <c r="W871"/>
      <c r="X871"/>
      <c r="Y871"/>
      <c r="Z871"/>
      <c r="AA871"/>
      <c r="AB871"/>
      <c r="AC871"/>
      <c r="AD871"/>
      <c r="AE871"/>
      <c r="AF871"/>
      <c r="AG871"/>
      <c r="AH871"/>
      <c r="AI871"/>
      <c r="AJ871"/>
      <c r="AK871"/>
      <c r="AL871"/>
      <c r="AM871"/>
      <c r="AN871"/>
      <c r="AO871"/>
      <c r="AP871"/>
      <c r="AQ871"/>
      <c r="AR871"/>
      <c r="AS871"/>
      <c r="AT871"/>
      <c r="AU871"/>
      <c r="AV871"/>
      <c r="AW871"/>
      <c r="AX871"/>
      <c r="AY871"/>
      <c r="AZ871"/>
      <c r="BA871"/>
    </row>
    <row r="872" spans="3:53">
      <c r="C872"/>
      <c r="D872"/>
      <c r="E872"/>
      <c r="F872"/>
      <c r="G872"/>
      <c r="H872"/>
      <c r="I872"/>
      <c r="J872"/>
      <c r="K872"/>
      <c r="L872"/>
      <c r="M872"/>
      <c r="N872"/>
      <c r="O872"/>
      <c r="P872"/>
      <c r="Q872"/>
      <c r="R872"/>
      <c r="S872"/>
      <c r="T872"/>
      <c r="U872"/>
      <c r="V872"/>
      <c r="W872"/>
      <c r="X872"/>
      <c r="Y872"/>
      <c r="Z872"/>
      <c r="AA872"/>
      <c r="AB872"/>
      <c r="AC872"/>
      <c r="AD872"/>
      <c r="AE872"/>
      <c r="AF872"/>
      <c r="AG872"/>
      <c r="AH872"/>
      <c r="AI872"/>
      <c r="AJ872"/>
      <c r="AK872"/>
      <c r="AL872"/>
      <c r="AM872"/>
      <c r="AN872"/>
      <c r="AO872"/>
      <c r="AP872"/>
      <c r="AQ872"/>
      <c r="AR872"/>
      <c r="AS872"/>
      <c r="AT872"/>
      <c r="AU872"/>
      <c r="AV872"/>
      <c r="AW872"/>
      <c r="AX872"/>
      <c r="AY872"/>
      <c r="AZ872"/>
      <c r="BA872"/>
    </row>
    <row r="873" spans="3:53">
      <c r="C873"/>
      <c r="D873"/>
      <c r="E873"/>
      <c r="F873"/>
      <c r="G873"/>
      <c r="H873"/>
      <c r="I873"/>
      <c r="J873"/>
      <c r="K873"/>
      <c r="L873"/>
      <c r="M873"/>
      <c r="N873"/>
      <c r="O873"/>
      <c r="P873"/>
      <c r="Q873"/>
      <c r="R873"/>
      <c r="S873"/>
      <c r="T873"/>
      <c r="U873"/>
      <c r="V873"/>
      <c r="W873"/>
      <c r="X873"/>
      <c r="Y873"/>
      <c r="Z873"/>
      <c r="AA873"/>
      <c r="AB873"/>
      <c r="AC873"/>
      <c r="AD873"/>
      <c r="AE873"/>
      <c r="AF873"/>
      <c r="AG873"/>
      <c r="AH873"/>
      <c r="AI873"/>
      <c r="AJ873"/>
      <c r="AK873"/>
      <c r="AL873"/>
      <c r="AM873"/>
      <c r="AN873"/>
      <c r="AO873"/>
      <c r="AP873"/>
      <c r="AQ873"/>
      <c r="AR873"/>
      <c r="AS873"/>
      <c r="AT873"/>
      <c r="AU873"/>
      <c r="AV873"/>
      <c r="AW873"/>
      <c r="AX873"/>
      <c r="AY873"/>
      <c r="AZ873"/>
      <c r="BA873"/>
    </row>
    <row r="874" spans="3:53">
      <c r="C874"/>
      <c r="D874"/>
      <c r="E874"/>
      <c r="F874"/>
      <c r="G874"/>
      <c r="H874"/>
      <c r="I874"/>
      <c r="J874"/>
      <c r="K874"/>
      <c r="L874"/>
      <c r="M874"/>
      <c r="N874"/>
      <c r="O874"/>
      <c r="P874"/>
      <c r="Q874"/>
      <c r="R874"/>
      <c r="S874"/>
      <c r="T874"/>
      <c r="U874"/>
      <c r="V874"/>
      <c r="W874"/>
      <c r="X874"/>
      <c r="Y874"/>
      <c r="Z874"/>
      <c r="AA874"/>
      <c r="AB874"/>
      <c r="AC874"/>
      <c r="AD874"/>
      <c r="AE874"/>
      <c r="AF874"/>
      <c r="AG874"/>
      <c r="AH874"/>
      <c r="AI874"/>
      <c r="AJ874"/>
      <c r="AK874"/>
      <c r="AL874"/>
      <c r="AM874"/>
      <c r="AN874"/>
      <c r="AO874"/>
      <c r="AP874"/>
      <c r="AQ874"/>
      <c r="AR874"/>
      <c r="AS874"/>
      <c r="AT874"/>
      <c r="AU874"/>
      <c r="AV874"/>
      <c r="AW874"/>
      <c r="AX874"/>
      <c r="AY874"/>
      <c r="AZ874"/>
      <c r="BA874"/>
    </row>
    <row r="875" spans="3:53">
      <c r="C875"/>
      <c r="D875"/>
      <c r="E875"/>
      <c r="F875"/>
      <c r="G875"/>
      <c r="H875"/>
      <c r="I875"/>
      <c r="J875"/>
      <c r="K875"/>
      <c r="L875"/>
      <c r="M875"/>
      <c r="N875"/>
      <c r="O875"/>
      <c r="P875"/>
      <c r="Q875"/>
      <c r="R875"/>
      <c r="S875"/>
      <c r="T875"/>
      <c r="U875"/>
      <c r="V875"/>
      <c r="W875"/>
      <c r="X875"/>
      <c r="Y875"/>
      <c r="Z875"/>
      <c r="AA875"/>
      <c r="AB875"/>
      <c r="AC875"/>
      <c r="AD875"/>
      <c r="AE875"/>
      <c r="AF875"/>
      <c r="AG875"/>
      <c r="AH875"/>
      <c r="AI875"/>
      <c r="AJ875"/>
      <c r="AK875"/>
      <c r="AL875"/>
      <c r="AM875"/>
      <c r="AN875"/>
      <c r="AO875"/>
      <c r="AP875"/>
      <c r="AQ875"/>
      <c r="AR875"/>
      <c r="AS875"/>
      <c r="AT875"/>
      <c r="AU875"/>
      <c r="AV875"/>
      <c r="AW875"/>
      <c r="AX875"/>
      <c r="AY875"/>
      <c r="AZ875"/>
      <c r="BA875"/>
    </row>
    <row r="876" spans="3:53">
      <c r="C876"/>
      <c r="D876"/>
      <c r="E876"/>
      <c r="F876"/>
      <c r="G876"/>
      <c r="H876"/>
      <c r="I876"/>
      <c r="J876"/>
      <c r="K876"/>
      <c r="L876"/>
      <c r="M876"/>
      <c r="N876"/>
      <c r="O876"/>
      <c r="P876"/>
      <c r="Q876"/>
      <c r="R876"/>
      <c r="S876"/>
      <c r="T876"/>
      <c r="U876"/>
      <c r="V876"/>
      <c r="W876"/>
      <c r="X876"/>
      <c r="Y876"/>
      <c r="Z876"/>
      <c r="AA876"/>
      <c r="AB876"/>
      <c r="AC876"/>
      <c r="AD876"/>
      <c r="AE876"/>
      <c r="AF876"/>
      <c r="AG876"/>
      <c r="AH876"/>
      <c r="AI876"/>
      <c r="AJ876"/>
      <c r="AK876"/>
      <c r="AL876"/>
      <c r="AM876"/>
      <c r="AN876"/>
      <c r="AO876"/>
      <c r="AP876"/>
      <c r="AQ876"/>
      <c r="AR876"/>
      <c r="AS876"/>
      <c r="AT876"/>
      <c r="AU876"/>
      <c r="AV876"/>
      <c r="AW876"/>
      <c r="AX876"/>
      <c r="AY876"/>
      <c r="AZ876"/>
      <c r="BA876"/>
    </row>
    <row r="877" spans="3:53">
      <c r="C877"/>
      <c r="D877"/>
      <c r="E877"/>
      <c r="F877"/>
      <c r="G877"/>
      <c r="H877"/>
      <c r="I877"/>
      <c r="J877"/>
      <c r="K877"/>
      <c r="L877"/>
      <c r="M877"/>
      <c r="N877"/>
      <c r="O877"/>
      <c r="P877"/>
      <c r="Q877"/>
      <c r="R877"/>
      <c r="S877"/>
      <c r="T877"/>
      <c r="U877"/>
      <c r="V877"/>
      <c r="W877"/>
      <c r="X877"/>
      <c r="Y877"/>
      <c r="Z877"/>
      <c r="AA877"/>
      <c r="AB877"/>
      <c r="AC877"/>
      <c r="AD877"/>
      <c r="AE877"/>
      <c r="AF877"/>
      <c r="AG877"/>
      <c r="AH877"/>
      <c r="AI877"/>
      <c r="AJ877"/>
      <c r="AK877"/>
      <c r="AL877"/>
      <c r="AM877"/>
      <c r="AN877"/>
      <c r="AO877"/>
      <c r="AP877"/>
      <c r="AQ877"/>
      <c r="AR877"/>
      <c r="AS877"/>
      <c r="AT877"/>
      <c r="AU877"/>
      <c r="AV877"/>
      <c r="AW877"/>
      <c r="AX877"/>
      <c r="AY877"/>
      <c r="AZ877"/>
      <c r="BA877"/>
    </row>
    <row r="878" spans="3:53">
      <c r="C878"/>
      <c r="D878"/>
      <c r="E878"/>
      <c r="F878"/>
      <c r="G878"/>
      <c r="H878"/>
      <c r="I878"/>
      <c r="J878"/>
      <c r="K878"/>
      <c r="L878"/>
      <c r="M878"/>
      <c r="N878"/>
      <c r="O878"/>
      <c r="P878"/>
      <c r="Q878"/>
      <c r="R878"/>
      <c r="S878"/>
      <c r="T878"/>
      <c r="U878"/>
      <c r="V878"/>
      <c r="W878"/>
      <c r="X878"/>
      <c r="Y878"/>
      <c r="Z878"/>
      <c r="AA878"/>
      <c r="AB878"/>
      <c r="AC878"/>
      <c r="AD878"/>
      <c r="AE878"/>
      <c r="AF878"/>
      <c r="AG878"/>
      <c r="AH878"/>
      <c r="AI878"/>
      <c r="AJ878"/>
      <c r="AK878"/>
      <c r="AL878"/>
      <c r="AM878"/>
      <c r="AN878"/>
      <c r="AO878"/>
      <c r="AP878"/>
      <c r="AQ878"/>
      <c r="AR878"/>
      <c r="AS878"/>
      <c r="AT878"/>
      <c r="AU878"/>
      <c r="AV878"/>
      <c r="AW878"/>
      <c r="AX878"/>
      <c r="AY878"/>
      <c r="AZ878"/>
      <c r="BA878"/>
    </row>
    <row r="879" spans="3:53">
      <c r="C879"/>
      <c r="D879"/>
      <c r="E879"/>
      <c r="F879"/>
      <c r="G879"/>
      <c r="H879"/>
      <c r="I879"/>
      <c r="J879"/>
      <c r="K879"/>
      <c r="L879"/>
      <c r="M879"/>
      <c r="N879"/>
      <c r="O879"/>
      <c r="P879"/>
      <c r="Q879"/>
      <c r="R879"/>
      <c r="S879"/>
      <c r="T879"/>
      <c r="U879"/>
      <c r="V879"/>
      <c r="W879"/>
      <c r="X879"/>
      <c r="Y879"/>
      <c r="Z879"/>
      <c r="AA879"/>
      <c r="AB879"/>
      <c r="AC879"/>
      <c r="AD879"/>
      <c r="AE879"/>
      <c r="AF879"/>
      <c r="AG879"/>
      <c r="AH879"/>
      <c r="AI879"/>
      <c r="AJ879"/>
      <c r="AK879"/>
      <c r="AL879"/>
      <c r="AM879"/>
      <c r="AN879"/>
      <c r="AO879"/>
      <c r="AP879"/>
      <c r="AQ879"/>
      <c r="AR879"/>
      <c r="AS879"/>
      <c r="AT879"/>
      <c r="AU879"/>
      <c r="AV879"/>
      <c r="AW879"/>
      <c r="AX879"/>
      <c r="AY879"/>
      <c r="AZ879"/>
      <c r="BA879"/>
    </row>
    <row r="880" spans="3:53">
      <c r="C880"/>
      <c r="D880"/>
      <c r="E880"/>
      <c r="F880"/>
      <c r="G880"/>
      <c r="H880"/>
      <c r="I880"/>
      <c r="J880"/>
      <c r="K880"/>
      <c r="L880"/>
      <c r="M880"/>
      <c r="N880"/>
      <c r="O880"/>
      <c r="P880"/>
      <c r="Q880"/>
      <c r="R880"/>
      <c r="S880"/>
      <c r="T880"/>
      <c r="U880"/>
      <c r="V880"/>
      <c r="W880"/>
      <c r="X880"/>
      <c r="Y880"/>
      <c r="Z880"/>
      <c r="AA880"/>
      <c r="AB880"/>
      <c r="AC880"/>
      <c r="AD880"/>
      <c r="AE880"/>
      <c r="AF880"/>
      <c r="AG880"/>
      <c r="AH880"/>
      <c r="AI880"/>
      <c r="AJ880"/>
      <c r="AK880"/>
      <c r="AL880"/>
      <c r="AM880"/>
      <c r="AN880"/>
      <c r="AO880"/>
      <c r="AP880"/>
      <c r="AQ880"/>
      <c r="AR880"/>
      <c r="AS880"/>
      <c r="AT880"/>
      <c r="AU880"/>
      <c r="AV880"/>
      <c r="AW880"/>
      <c r="AX880"/>
      <c r="AY880"/>
      <c r="AZ880"/>
      <c r="BA880"/>
    </row>
    <row r="881" spans="3:53">
      <c r="C881"/>
      <c r="D881"/>
      <c r="E881"/>
      <c r="F881"/>
      <c r="G881"/>
      <c r="H881"/>
      <c r="I881"/>
      <c r="J881"/>
      <c r="K881"/>
      <c r="L881"/>
      <c r="M881"/>
      <c r="N881"/>
      <c r="O881"/>
      <c r="P881"/>
      <c r="Q881"/>
      <c r="R881"/>
      <c r="S881"/>
      <c r="T881"/>
      <c r="U881"/>
      <c r="V881"/>
      <c r="W881"/>
      <c r="X881"/>
      <c r="Y881"/>
      <c r="Z881"/>
      <c r="AA881"/>
      <c r="AB881"/>
      <c r="AC881"/>
      <c r="AD881"/>
      <c r="AE881"/>
      <c r="AF881"/>
      <c r="AG881"/>
      <c r="AH881"/>
      <c r="AI881"/>
      <c r="AJ881"/>
      <c r="AK881"/>
      <c r="AL881"/>
      <c r="AM881"/>
      <c r="AN881"/>
      <c r="AO881"/>
      <c r="AP881"/>
      <c r="AQ881"/>
      <c r="AR881"/>
      <c r="AS881"/>
      <c r="AT881"/>
      <c r="AU881"/>
      <c r="AV881"/>
      <c r="AW881"/>
      <c r="AX881"/>
      <c r="AY881"/>
      <c r="AZ881"/>
      <c r="BA881"/>
    </row>
    <row r="882" spans="3:53">
      <c r="C882"/>
      <c r="D882"/>
      <c r="E882"/>
      <c r="F882"/>
      <c r="G882"/>
      <c r="H882"/>
      <c r="I882"/>
      <c r="J882"/>
      <c r="K882"/>
      <c r="L882"/>
      <c r="M882"/>
      <c r="N882"/>
      <c r="O882"/>
      <c r="P882"/>
      <c r="Q882"/>
      <c r="R882"/>
      <c r="S882"/>
      <c r="T882"/>
      <c r="U882"/>
      <c r="V882"/>
      <c r="W882"/>
      <c r="X882"/>
      <c r="Y882"/>
      <c r="Z882"/>
      <c r="AA882"/>
      <c r="AB882"/>
      <c r="AC882"/>
      <c r="AD882"/>
      <c r="AE882"/>
      <c r="AF882"/>
      <c r="AG882"/>
      <c r="AH882"/>
      <c r="AI882"/>
      <c r="AJ882"/>
      <c r="AK882"/>
      <c r="AL882"/>
      <c r="AM882"/>
      <c r="AN882"/>
      <c r="AO882"/>
      <c r="AP882"/>
      <c r="AQ882"/>
      <c r="AR882"/>
      <c r="AS882"/>
      <c r="AT882"/>
      <c r="AU882"/>
      <c r="AV882"/>
      <c r="AW882"/>
      <c r="AX882"/>
      <c r="AY882"/>
      <c r="AZ882"/>
      <c r="BA882"/>
    </row>
    <row r="883" spans="3:53">
      <c r="C883"/>
      <c r="D883"/>
      <c r="E883"/>
      <c r="F883"/>
      <c r="G883"/>
      <c r="H883"/>
      <c r="I883"/>
      <c r="J883"/>
      <c r="K883"/>
      <c r="L883"/>
      <c r="M883"/>
      <c r="N883"/>
      <c r="O883"/>
      <c r="P883"/>
      <c r="Q883"/>
      <c r="R883"/>
      <c r="S883"/>
      <c r="T883"/>
      <c r="U883"/>
      <c r="V883"/>
      <c r="W883"/>
      <c r="X883"/>
      <c r="Y883"/>
      <c r="Z883"/>
      <c r="AA883"/>
      <c r="AB883"/>
      <c r="AC883"/>
      <c r="AD883"/>
      <c r="AE883"/>
      <c r="AF883"/>
      <c r="AG883"/>
      <c r="AH883"/>
      <c r="AI883"/>
      <c r="AJ883"/>
      <c r="AK883"/>
      <c r="AL883"/>
      <c r="AM883"/>
      <c r="AN883"/>
      <c r="AO883"/>
      <c r="AP883"/>
      <c r="AQ883"/>
      <c r="AR883"/>
      <c r="AS883"/>
      <c r="AT883"/>
      <c r="AU883"/>
      <c r="AV883"/>
      <c r="AW883"/>
      <c r="AX883"/>
      <c r="AY883"/>
      <c r="AZ883"/>
      <c r="BA883"/>
    </row>
    <row r="884" spans="3:53">
      <c r="C884"/>
      <c r="D884"/>
      <c r="E884"/>
      <c r="F884"/>
      <c r="G884"/>
      <c r="H884"/>
      <c r="I884"/>
      <c r="J884"/>
      <c r="K884"/>
      <c r="L884"/>
      <c r="M884"/>
      <c r="N884"/>
      <c r="O884"/>
      <c r="P884"/>
      <c r="Q884"/>
      <c r="R884"/>
      <c r="S884"/>
      <c r="T884"/>
      <c r="U884"/>
      <c r="V884"/>
      <c r="W884"/>
      <c r="X884"/>
      <c r="Y884"/>
      <c r="Z884"/>
      <c r="AA884"/>
      <c r="AB884"/>
      <c r="AC884"/>
      <c r="AD884"/>
      <c r="AE884"/>
      <c r="AF884"/>
      <c r="AG884"/>
      <c r="AH884"/>
      <c r="AI884"/>
      <c r="AJ884"/>
      <c r="AK884"/>
      <c r="AL884"/>
      <c r="AM884"/>
      <c r="AN884"/>
      <c r="AO884"/>
      <c r="AP884"/>
      <c r="AQ884"/>
      <c r="AR884"/>
      <c r="AS884"/>
      <c r="AT884"/>
      <c r="AU884"/>
      <c r="AV884"/>
      <c r="AW884"/>
      <c r="AX884"/>
      <c r="AY884"/>
      <c r="AZ884"/>
      <c r="BA884"/>
    </row>
    <row r="885" spans="3:53">
      <c r="C885"/>
      <c r="D885"/>
      <c r="E885"/>
      <c r="F885"/>
      <c r="G885"/>
      <c r="H885"/>
      <c r="I885"/>
      <c r="J885"/>
      <c r="K885"/>
      <c r="L885"/>
      <c r="M885"/>
      <c r="N885"/>
      <c r="O885"/>
      <c r="P885"/>
      <c r="Q885"/>
      <c r="R885"/>
      <c r="S885"/>
      <c r="T885"/>
      <c r="U885"/>
      <c r="V885"/>
      <c r="W885"/>
      <c r="X885"/>
      <c r="Y885"/>
      <c r="Z885"/>
      <c r="AA885"/>
      <c r="AB885"/>
      <c r="AC885"/>
      <c r="AD885"/>
      <c r="AE885"/>
      <c r="AF885"/>
      <c r="AG885"/>
      <c r="AH885"/>
      <c r="AI885"/>
      <c r="AJ885"/>
      <c r="AK885"/>
      <c r="AL885"/>
      <c r="AM885"/>
      <c r="AN885"/>
      <c r="AO885"/>
      <c r="AP885"/>
      <c r="AQ885"/>
      <c r="AR885"/>
      <c r="AS885"/>
      <c r="AT885"/>
      <c r="AU885"/>
      <c r="AV885"/>
      <c r="AW885"/>
      <c r="AX885"/>
      <c r="AY885"/>
      <c r="AZ885"/>
      <c r="BA885"/>
    </row>
    <row r="886" spans="3:53">
      <c r="C886"/>
      <c r="D886"/>
      <c r="E886"/>
      <c r="F886"/>
      <c r="G886"/>
      <c r="H886"/>
      <c r="I886"/>
      <c r="J886"/>
      <c r="K886"/>
      <c r="L886"/>
      <c r="M886"/>
      <c r="N886"/>
      <c r="O886"/>
      <c r="P886"/>
      <c r="Q886"/>
      <c r="R886"/>
      <c r="S886"/>
      <c r="T886"/>
      <c r="U886"/>
      <c r="V886"/>
      <c r="W886"/>
      <c r="X886"/>
      <c r="Y886"/>
      <c r="Z886"/>
      <c r="AA886"/>
      <c r="AB886"/>
      <c r="AC886"/>
      <c r="AD886"/>
      <c r="AE886"/>
      <c r="AF886"/>
      <c r="AG886"/>
      <c r="AH886"/>
      <c r="AI886"/>
      <c r="AJ886"/>
      <c r="AK886"/>
      <c r="AL886"/>
      <c r="AM886"/>
      <c r="AN886"/>
      <c r="AO886"/>
      <c r="AP886"/>
      <c r="AQ886"/>
      <c r="AR886"/>
      <c r="AS886"/>
      <c r="AT886"/>
      <c r="AU886"/>
      <c r="AV886"/>
      <c r="AW886"/>
      <c r="AX886"/>
      <c r="AY886"/>
      <c r="AZ886"/>
      <c r="BA886"/>
    </row>
    <row r="887" spans="3:53">
      <c r="C887"/>
      <c r="D887"/>
      <c r="E887"/>
      <c r="F887"/>
      <c r="G887"/>
      <c r="H887"/>
      <c r="I887"/>
      <c r="J887"/>
      <c r="K887"/>
      <c r="L887"/>
      <c r="M887"/>
      <c r="N887"/>
      <c r="O887"/>
      <c r="P887"/>
      <c r="Q887"/>
      <c r="R887"/>
      <c r="S887"/>
      <c r="T887"/>
      <c r="U887"/>
      <c r="V887"/>
      <c r="W887"/>
      <c r="X887"/>
      <c r="Y887"/>
      <c r="Z887"/>
      <c r="AA887"/>
      <c r="AB887"/>
      <c r="AC887"/>
      <c r="AD887"/>
      <c r="AE887"/>
      <c r="AF887"/>
      <c r="AG887"/>
      <c r="AH887"/>
      <c r="AI887"/>
      <c r="AJ887"/>
      <c r="AK887"/>
      <c r="AL887"/>
      <c r="AM887"/>
      <c r="AN887"/>
      <c r="AO887"/>
      <c r="AP887"/>
      <c r="AQ887"/>
      <c r="AR887"/>
      <c r="AS887"/>
      <c r="AT887"/>
      <c r="AU887"/>
      <c r="AV887"/>
      <c r="AW887"/>
      <c r="AX887"/>
      <c r="AY887"/>
      <c r="AZ887"/>
      <c r="BA887"/>
    </row>
    <row r="888" spans="3:53">
      <c r="C888"/>
      <c r="D888"/>
      <c r="E888"/>
      <c r="F888"/>
      <c r="G888"/>
      <c r="H888"/>
      <c r="I888"/>
      <c r="J888"/>
      <c r="K888"/>
      <c r="L888"/>
      <c r="M888"/>
      <c r="N888"/>
      <c r="O888"/>
      <c r="P888"/>
      <c r="Q888"/>
      <c r="R888"/>
      <c r="S888"/>
      <c r="T888"/>
      <c r="U888"/>
      <c r="V888"/>
      <c r="W888"/>
      <c r="X888"/>
      <c r="Y888"/>
      <c r="Z888"/>
      <c r="AA888"/>
      <c r="AB888"/>
      <c r="AC888"/>
      <c r="AD888"/>
      <c r="AE888"/>
      <c r="AF888"/>
      <c r="AG888"/>
      <c r="AH888"/>
      <c r="AI888"/>
      <c r="AJ888"/>
      <c r="AK888"/>
      <c r="AL888"/>
      <c r="AM888"/>
      <c r="AN888"/>
      <c r="AO888"/>
      <c r="AP888"/>
      <c r="AQ888"/>
      <c r="AR888"/>
      <c r="AS888"/>
      <c r="AT888"/>
      <c r="AU888"/>
      <c r="AV888"/>
      <c r="AW888"/>
      <c r="AX888"/>
      <c r="AY888"/>
      <c r="AZ888"/>
      <c r="BA888"/>
    </row>
    <row r="889" spans="3:53">
      <c r="C889"/>
      <c r="D889"/>
      <c r="E889"/>
      <c r="F889"/>
      <c r="G889"/>
      <c r="H889"/>
      <c r="I889"/>
      <c r="J889"/>
      <c r="K889"/>
      <c r="L889"/>
      <c r="M889"/>
      <c r="N889"/>
      <c r="O889"/>
      <c r="P889"/>
      <c r="Q889"/>
      <c r="R889"/>
      <c r="S889"/>
      <c r="T889"/>
      <c r="U889"/>
      <c r="V889"/>
      <c r="W889"/>
      <c r="X889"/>
      <c r="Y889"/>
      <c r="Z889"/>
      <c r="AA889"/>
      <c r="AB889"/>
      <c r="AC889"/>
      <c r="AD889"/>
      <c r="AE889"/>
      <c r="AF889"/>
      <c r="AG889"/>
      <c r="AH889"/>
      <c r="AI889"/>
      <c r="AJ889"/>
      <c r="AK889"/>
      <c r="AL889"/>
      <c r="AM889"/>
      <c r="AN889"/>
      <c r="AO889"/>
      <c r="AP889"/>
      <c r="AQ889"/>
      <c r="AR889"/>
      <c r="AS889"/>
      <c r="AT889"/>
      <c r="AU889"/>
      <c r="AV889"/>
      <c r="AW889"/>
      <c r="AX889"/>
      <c r="AY889"/>
      <c r="AZ889"/>
      <c r="BA889"/>
    </row>
    <row r="890" spans="3:53">
      <c r="C890"/>
      <c r="D890"/>
      <c r="E890"/>
      <c r="F890"/>
      <c r="G890"/>
      <c r="H890"/>
      <c r="I890"/>
      <c r="J890"/>
      <c r="K890"/>
      <c r="L890"/>
      <c r="M890"/>
      <c r="N890"/>
      <c r="O890"/>
      <c r="P890"/>
      <c r="Q890"/>
      <c r="R890"/>
      <c r="S890"/>
      <c r="T890"/>
      <c r="U890"/>
      <c r="V890"/>
      <c r="W890"/>
      <c r="X890"/>
      <c r="Y890"/>
      <c r="Z890"/>
      <c r="AA890"/>
      <c r="AB890"/>
      <c r="AC890"/>
      <c r="AD890"/>
      <c r="AE890"/>
      <c r="AF890"/>
      <c r="AG890"/>
      <c r="AH890"/>
      <c r="AI890"/>
      <c r="AJ890"/>
      <c r="AK890"/>
      <c r="AL890"/>
      <c r="AM890"/>
      <c r="AN890"/>
      <c r="AO890"/>
      <c r="AP890"/>
      <c r="AQ890"/>
      <c r="AR890"/>
      <c r="AS890"/>
      <c r="AT890"/>
      <c r="AU890"/>
      <c r="AV890"/>
      <c r="AW890"/>
      <c r="AX890"/>
      <c r="AY890"/>
      <c r="AZ890"/>
      <c r="BA890"/>
    </row>
    <row r="891" spans="3:53">
      <c r="C891"/>
      <c r="D891"/>
      <c r="E891"/>
      <c r="F891"/>
      <c r="G891"/>
      <c r="H891"/>
      <c r="I891"/>
      <c r="J891"/>
      <c r="K891"/>
      <c r="L891"/>
      <c r="M891"/>
      <c r="N891"/>
      <c r="O891"/>
      <c r="P891"/>
      <c r="Q891"/>
      <c r="R891"/>
      <c r="S891"/>
      <c r="T891"/>
      <c r="U891"/>
      <c r="V891"/>
      <c r="W891"/>
      <c r="X891"/>
      <c r="Y891"/>
      <c r="Z891"/>
      <c r="AA891"/>
      <c r="AB891"/>
      <c r="AC891"/>
      <c r="AD891"/>
      <c r="AE891"/>
      <c r="AF891"/>
      <c r="AG891"/>
      <c r="AH891"/>
      <c r="AI891"/>
      <c r="AJ891"/>
      <c r="AK891"/>
      <c r="AL891"/>
      <c r="AM891"/>
      <c r="AN891"/>
      <c r="AO891"/>
      <c r="AP891"/>
      <c r="AQ891"/>
      <c r="AR891"/>
      <c r="AS891"/>
      <c r="AT891"/>
      <c r="AU891"/>
      <c r="AV891"/>
      <c r="AW891"/>
      <c r="AX891"/>
      <c r="AY891"/>
      <c r="AZ891"/>
      <c r="BA891"/>
    </row>
    <row r="892" spans="3:53">
      <c r="C892"/>
      <c r="D892"/>
      <c r="E892"/>
      <c r="F892"/>
      <c r="G892"/>
      <c r="H892"/>
      <c r="I892"/>
      <c r="J892"/>
      <c r="K892"/>
      <c r="L892"/>
      <c r="M892"/>
      <c r="N892"/>
      <c r="O892"/>
      <c r="P892"/>
      <c r="Q892"/>
      <c r="R892"/>
      <c r="S892"/>
      <c r="T892"/>
      <c r="U892"/>
      <c r="V892"/>
      <c r="W892"/>
      <c r="X892"/>
      <c r="Y892"/>
      <c r="Z892"/>
      <c r="AA892"/>
      <c r="AB892"/>
      <c r="AC892"/>
      <c r="AD892"/>
      <c r="AE892"/>
      <c r="AF892"/>
      <c r="AG892"/>
      <c r="AH892"/>
      <c r="AI892"/>
      <c r="AJ892"/>
      <c r="AK892"/>
      <c r="AL892"/>
      <c r="AM892"/>
      <c r="AN892"/>
      <c r="AO892"/>
      <c r="AP892"/>
      <c r="AQ892"/>
      <c r="AR892"/>
      <c r="AS892"/>
      <c r="AT892"/>
      <c r="AU892"/>
      <c r="AV892"/>
      <c r="AW892"/>
      <c r="AX892"/>
      <c r="AY892"/>
      <c r="AZ892"/>
      <c r="BA892"/>
    </row>
    <row r="893" spans="3:53">
      <c r="C893"/>
      <c r="D893"/>
      <c r="E893"/>
      <c r="F893"/>
      <c r="G893"/>
      <c r="H893"/>
      <c r="I893"/>
      <c r="J893"/>
      <c r="K893"/>
      <c r="L893"/>
      <c r="M893"/>
      <c r="N893"/>
      <c r="O893"/>
      <c r="P893"/>
      <c r="Q893"/>
      <c r="R893"/>
      <c r="S893"/>
      <c r="T893"/>
      <c r="U893"/>
      <c r="V893"/>
      <c r="W893"/>
      <c r="X893"/>
      <c r="Y893"/>
      <c r="Z893"/>
      <c r="AA893"/>
      <c r="AB893"/>
      <c r="AC893"/>
      <c r="AD893"/>
      <c r="AE893"/>
      <c r="AF893"/>
      <c r="AG893"/>
      <c r="AH893"/>
      <c r="AI893"/>
      <c r="AJ893"/>
      <c r="AK893"/>
      <c r="AL893"/>
      <c r="AM893"/>
      <c r="AN893"/>
      <c r="AO893"/>
      <c r="AP893"/>
      <c r="AQ893"/>
      <c r="AR893"/>
      <c r="AS893"/>
      <c r="AT893"/>
      <c r="AU893"/>
      <c r="AV893"/>
      <c r="AW893"/>
      <c r="AX893"/>
      <c r="AY893"/>
      <c r="AZ893"/>
      <c r="BA893"/>
    </row>
    <row r="894" spans="3:53">
      <c r="C894"/>
      <c r="D894"/>
      <c r="E894"/>
      <c r="F894"/>
      <c r="G894"/>
      <c r="H894"/>
      <c r="I894"/>
      <c r="J894"/>
      <c r="K894"/>
      <c r="L894"/>
      <c r="M894"/>
      <c r="N894"/>
      <c r="O894"/>
      <c r="P894"/>
      <c r="Q894"/>
      <c r="R894"/>
      <c r="S894"/>
      <c r="T894"/>
      <c r="U894"/>
      <c r="V894"/>
      <c r="W894"/>
      <c r="X894"/>
      <c r="Y894"/>
      <c r="Z894"/>
      <c r="AA894"/>
      <c r="AB894"/>
      <c r="AC894"/>
      <c r="AD894"/>
      <c r="AE894"/>
      <c r="AF894"/>
      <c r="AG894"/>
      <c r="AH894"/>
      <c r="AI894"/>
      <c r="AJ894"/>
      <c r="AK894"/>
      <c r="AL894"/>
      <c r="AM894"/>
      <c r="AN894"/>
      <c r="AO894"/>
      <c r="AP894"/>
      <c r="AQ894"/>
      <c r="AR894"/>
      <c r="AS894"/>
      <c r="AT894"/>
      <c r="AU894"/>
      <c r="AV894"/>
      <c r="AW894"/>
      <c r="AX894"/>
      <c r="AY894"/>
      <c r="AZ894"/>
      <c r="BA894"/>
    </row>
    <row r="895" spans="3:53">
      <c r="C895"/>
      <c r="D895"/>
      <c r="E895"/>
      <c r="F895"/>
      <c r="G895"/>
      <c r="H895"/>
      <c r="I895"/>
      <c r="J895"/>
      <c r="K895"/>
      <c r="L895"/>
      <c r="M895"/>
      <c r="N895"/>
      <c r="O895"/>
      <c r="P895"/>
      <c r="Q895"/>
      <c r="R895"/>
      <c r="S895"/>
      <c r="T895"/>
      <c r="U895"/>
      <c r="V895"/>
      <c r="W895"/>
      <c r="X895"/>
      <c r="Y895"/>
      <c r="Z895"/>
      <c r="AA895"/>
      <c r="AB895"/>
      <c r="AC895"/>
      <c r="AD895"/>
      <c r="AE895"/>
      <c r="AF895"/>
      <c r="AG895"/>
      <c r="AH895"/>
      <c r="AI895"/>
      <c r="AJ895"/>
      <c r="AK895"/>
      <c r="AL895"/>
      <c r="AM895"/>
      <c r="AN895"/>
      <c r="AO895"/>
      <c r="AP895"/>
      <c r="AQ895"/>
      <c r="AR895"/>
      <c r="AS895"/>
      <c r="AT895"/>
      <c r="AU895"/>
      <c r="AV895"/>
      <c r="AW895"/>
      <c r="AX895"/>
      <c r="AY895"/>
      <c r="AZ895"/>
      <c r="BA895"/>
    </row>
    <row r="896" spans="3:53">
      <c r="C896"/>
      <c r="D896"/>
      <c r="E896"/>
      <c r="F896"/>
      <c r="G896"/>
      <c r="H896"/>
      <c r="I896"/>
      <c r="J896"/>
      <c r="K896"/>
      <c r="L896"/>
      <c r="M896"/>
      <c r="N896"/>
      <c r="O896"/>
      <c r="P896"/>
      <c r="Q896"/>
      <c r="R896"/>
      <c r="S896"/>
      <c r="T896"/>
      <c r="U896"/>
      <c r="V896"/>
      <c r="W896"/>
      <c r="X896"/>
      <c r="Y896"/>
      <c r="Z896"/>
      <c r="AA896"/>
      <c r="AB896"/>
      <c r="AC896"/>
      <c r="AD896"/>
      <c r="AE896"/>
      <c r="AF896"/>
      <c r="AG896"/>
      <c r="AH896"/>
      <c r="AI896"/>
      <c r="AJ896"/>
      <c r="AK896"/>
      <c r="AL896"/>
      <c r="AM896"/>
      <c r="AN896"/>
      <c r="AO896"/>
      <c r="AP896"/>
      <c r="AQ896"/>
      <c r="AR896"/>
      <c r="AS896"/>
      <c r="AT896"/>
      <c r="AU896"/>
      <c r="AV896"/>
      <c r="AW896"/>
      <c r="AX896"/>
      <c r="AY896"/>
      <c r="AZ896"/>
      <c r="BA896"/>
    </row>
    <row r="897" spans="3:53">
      <c r="C897"/>
      <c r="D897"/>
      <c r="E897"/>
      <c r="F897"/>
      <c r="G897"/>
      <c r="H897"/>
      <c r="I897"/>
      <c r="J897"/>
      <c r="K897"/>
      <c r="L897"/>
      <c r="M897"/>
      <c r="N897"/>
      <c r="O897"/>
      <c r="P897"/>
      <c r="Q897"/>
      <c r="R897"/>
      <c r="S897"/>
      <c r="T897"/>
      <c r="U897"/>
      <c r="V897"/>
      <c r="W897"/>
      <c r="X897"/>
      <c r="Y897"/>
      <c r="Z897"/>
      <c r="AA897"/>
      <c r="AB897"/>
      <c r="AC897"/>
      <c r="AD897"/>
      <c r="AE897"/>
      <c r="AF897"/>
      <c r="AG897"/>
      <c r="AH897"/>
      <c r="AI897"/>
      <c r="AJ897"/>
      <c r="AK897"/>
      <c r="AL897"/>
      <c r="AM897"/>
      <c r="AN897"/>
      <c r="AO897"/>
      <c r="AP897"/>
      <c r="AQ897"/>
      <c r="AR897"/>
      <c r="AS897"/>
      <c r="AT897"/>
      <c r="AU897"/>
      <c r="AV897"/>
      <c r="AW897"/>
      <c r="AX897"/>
      <c r="AY897"/>
      <c r="AZ897"/>
      <c r="BA897"/>
    </row>
    <row r="898" spans="3:53">
      <c r="C898"/>
      <c r="D898"/>
      <c r="E898"/>
      <c r="F898"/>
      <c r="G898"/>
      <c r="H898"/>
      <c r="I898"/>
      <c r="J898"/>
      <c r="K898"/>
      <c r="L898"/>
      <c r="M898"/>
      <c r="N898"/>
      <c r="O898"/>
      <c r="P898"/>
      <c r="Q898"/>
      <c r="R898"/>
      <c r="S898"/>
      <c r="T898"/>
      <c r="U898"/>
      <c r="V898"/>
      <c r="W898"/>
      <c r="X898"/>
      <c r="Y898"/>
      <c r="Z898"/>
      <c r="AA898"/>
      <c r="AB898"/>
      <c r="AC898"/>
      <c r="AD898"/>
      <c r="AE898"/>
      <c r="AF898"/>
      <c r="AG898"/>
      <c r="AH898"/>
      <c r="AI898"/>
      <c r="AJ898"/>
      <c r="AK898"/>
      <c r="AL898"/>
      <c r="AM898"/>
      <c r="AN898"/>
      <c r="AO898"/>
      <c r="AP898"/>
      <c r="AQ898"/>
      <c r="AR898"/>
      <c r="AS898"/>
      <c r="AT898"/>
      <c r="AU898"/>
      <c r="AV898"/>
      <c r="AW898"/>
      <c r="AX898"/>
      <c r="AY898"/>
      <c r="AZ898"/>
      <c r="BA898"/>
    </row>
    <row r="899" spans="3:53">
      <c r="C899"/>
      <c r="D899"/>
      <c r="E899"/>
      <c r="F899"/>
      <c r="G899"/>
      <c r="H899"/>
      <c r="I899"/>
      <c r="J899"/>
      <c r="K899"/>
      <c r="L899"/>
      <c r="M899"/>
      <c r="N899"/>
      <c r="O899"/>
      <c r="P899"/>
      <c r="Q899"/>
      <c r="R899"/>
      <c r="S899"/>
      <c r="T899"/>
      <c r="U899"/>
      <c r="V899"/>
      <c r="W899"/>
      <c r="X899"/>
      <c r="Y899"/>
      <c r="Z899"/>
      <c r="AA899"/>
      <c r="AB899"/>
      <c r="AC899"/>
      <c r="AD899"/>
      <c r="AE899"/>
      <c r="AF899"/>
      <c r="AG899"/>
      <c r="AH899"/>
      <c r="AI899"/>
      <c r="AJ899"/>
      <c r="AK899"/>
      <c r="AL899"/>
      <c r="AM899"/>
      <c r="AN899"/>
      <c r="AO899"/>
      <c r="AP899"/>
      <c r="AQ899"/>
      <c r="AR899"/>
      <c r="AS899"/>
      <c r="AT899"/>
      <c r="AU899"/>
      <c r="AV899"/>
      <c r="AW899"/>
      <c r="AX899"/>
      <c r="AY899"/>
      <c r="AZ899"/>
      <c r="BA899"/>
    </row>
    <row r="900" spans="3:53">
      <c r="C900"/>
      <c r="D900"/>
      <c r="E900"/>
      <c r="F900"/>
      <c r="G900"/>
      <c r="H900"/>
      <c r="I900"/>
      <c r="J900"/>
      <c r="K900"/>
      <c r="L900"/>
      <c r="M900"/>
      <c r="N900"/>
      <c r="O900"/>
      <c r="P900"/>
      <c r="Q900"/>
      <c r="R900"/>
      <c r="S900"/>
      <c r="T900"/>
      <c r="U900"/>
      <c r="V900"/>
      <c r="W900"/>
      <c r="X900"/>
      <c r="Y900"/>
      <c r="Z900"/>
      <c r="AA900"/>
      <c r="AB900"/>
      <c r="AC900"/>
      <c r="AD900"/>
      <c r="AE900"/>
      <c r="AF900"/>
      <c r="AG900"/>
      <c r="AH900"/>
      <c r="AI900"/>
      <c r="AJ900"/>
      <c r="AK900"/>
      <c r="AL900"/>
      <c r="AM900"/>
      <c r="AN900"/>
      <c r="AO900"/>
      <c r="AP900"/>
      <c r="AQ900"/>
      <c r="AR900"/>
      <c r="AS900"/>
      <c r="AT900"/>
      <c r="AU900"/>
      <c r="AV900"/>
      <c r="AW900"/>
      <c r="AX900"/>
      <c r="AY900"/>
      <c r="AZ900"/>
      <c r="BA900"/>
    </row>
    <row r="901" spans="3:53">
      <c r="C901"/>
      <c r="D901"/>
      <c r="E901"/>
      <c r="F901"/>
      <c r="G901"/>
      <c r="H901"/>
      <c r="I901"/>
      <c r="J901"/>
      <c r="K901"/>
      <c r="L901"/>
      <c r="M901"/>
      <c r="N901"/>
      <c r="O901"/>
      <c r="P901"/>
      <c r="Q901"/>
      <c r="R901"/>
      <c r="S901"/>
      <c r="T901"/>
      <c r="U901"/>
      <c r="V901"/>
      <c r="W901"/>
      <c r="X901"/>
      <c r="Y901"/>
      <c r="Z901"/>
      <c r="AA901"/>
      <c r="AB901"/>
      <c r="AC901"/>
      <c r="AD901"/>
      <c r="AE901"/>
      <c r="AF901"/>
      <c r="AG901"/>
      <c r="AH901"/>
      <c r="AI901"/>
      <c r="AJ901"/>
      <c r="AK901"/>
      <c r="AL901"/>
      <c r="AM901"/>
      <c r="AN901"/>
      <c r="AO901"/>
      <c r="AP901"/>
      <c r="AQ901"/>
      <c r="AR901"/>
      <c r="AS901"/>
      <c r="AT901"/>
      <c r="AU901"/>
      <c r="AV901"/>
      <c r="AW901"/>
      <c r="AX901"/>
      <c r="AY901"/>
      <c r="AZ901"/>
      <c r="BA901"/>
    </row>
    <row r="902" spans="3:53">
      <c r="C902"/>
      <c r="D902"/>
      <c r="E902"/>
      <c r="F902"/>
      <c r="G902"/>
      <c r="H902"/>
      <c r="I902"/>
      <c r="J902"/>
      <c r="K902"/>
      <c r="L902"/>
      <c r="M902"/>
      <c r="N902"/>
      <c r="O902"/>
      <c r="P902"/>
      <c r="Q902"/>
      <c r="R902"/>
      <c r="S902"/>
      <c r="T902"/>
      <c r="U902"/>
      <c r="V902"/>
      <c r="W902"/>
      <c r="X902"/>
      <c r="Y902"/>
      <c r="Z902"/>
      <c r="AA902"/>
      <c r="AB902"/>
      <c r="AC902"/>
      <c r="AD902"/>
      <c r="AE902"/>
      <c r="AF902"/>
      <c r="AG902"/>
      <c r="AH902"/>
      <c r="AI902"/>
      <c r="AJ902"/>
      <c r="AK902"/>
      <c r="AL902"/>
      <c r="AM902"/>
      <c r="AN902"/>
      <c r="AO902"/>
      <c r="AP902"/>
      <c r="AQ902"/>
      <c r="AR902"/>
      <c r="AS902"/>
      <c r="AT902"/>
      <c r="AU902"/>
      <c r="AV902"/>
      <c r="AW902"/>
      <c r="AX902"/>
      <c r="AY902"/>
      <c r="AZ902"/>
      <c r="BA902"/>
    </row>
    <row r="903" spans="3:53">
      <c r="C903"/>
      <c r="D903"/>
      <c r="E903"/>
      <c r="F903"/>
      <c r="G903"/>
      <c r="H903"/>
      <c r="I903"/>
      <c r="J903"/>
      <c r="K903"/>
      <c r="L903"/>
      <c r="M903"/>
      <c r="N903"/>
      <c r="O903"/>
      <c r="P903"/>
      <c r="Q903"/>
      <c r="R903"/>
      <c r="S903"/>
      <c r="T903"/>
      <c r="U903"/>
      <c r="V903"/>
      <c r="W903"/>
      <c r="X903"/>
      <c r="Y903"/>
      <c r="Z903"/>
      <c r="AA903"/>
      <c r="AB903"/>
      <c r="AC903"/>
      <c r="AD903"/>
      <c r="AE903"/>
      <c r="AF903"/>
      <c r="AG903"/>
      <c r="AH903"/>
      <c r="AI903"/>
      <c r="AJ903"/>
      <c r="AK903"/>
      <c r="AL903"/>
      <c r="AM903"/>
      <c r="AN903"/>
      <c r="AO903"/>
      <c r="AP903"/>
      <c r="AQ903"/>
      <c r="AR903"/>
      <c r="AS903"/>
      <c r="AT903"/>
      <c r="AU903"/>
      <c r="AV903"/>
      <c r="AW903"/>
      <c r="AX903"/>
      <c r="AY903"/>
      <c r="AZ903"/>
      <c r="BA903"/>
    </row>
    <row r="904" spans="3:53">
      <c r="C904"/>
      <c r="D904"/>
      <c r="E904"/>
      <c r="F904"/>
      <c r="G904"/>
      <c r="H904"/>
      <c r="I904"/>
      <c r="J904"/>
      <c r="K904"/>
      <c r="L904"/>
      <c r="M904"/>
      <c r="N904"/>
      <c r="O904"/>
      <c r="P904"/>
      <c r="Q904"/>
      <c r="R904"/>
      <c r="S904"/>
      <c r="T904"/>
      <c r="U904"/>
      <c r="V904"/>
      <c r="W904"/>
      <c r="X904"/>
      <c r="Y904"/>
      <c r="Z904"/>
      <c r="AA904"/>
      <c r="AB904"/>
      <c r="AC904"/>
      <c r="AD904"/>
      <c r="AE904"/>
      <c r="AF904"/>
      <c r="AG904"/>
      <c r="AH904"/>
      <c r="AI904"/>
      <c r="AJ904"/>
      <c r="AK904"/>
      <c r="AL904"/>
      <c r="AM904"/>
      <c r="AN904"/>
      <c r="AO904"/>
      <c r="AP904"/>
      <c r="AQ904"/>
      <c r="AR904"/>
      <c r="AS904"/>
      <c r="AT904"/>
      <c r="AU904"/>
      <c r="AV904"/>
      <c r="AW904"/>
      <c r="AX904"/>
      <c r="AY904"/>
      <c r="AZ904"/>
      <c r="BA904"/>
    </row>
    <row r="905" spans="3:53">
      <c r="C905"/>
      <c r="D905"/>
      <c r="E905"/>
      <c r="F905"/>
      <c r="G905"/>
      <c r="H905"/>
      <c r="I905"/>
      <c r="J905"/>
      <c r="K905"/>
      <c r="L905"/>
      <c r="M905"/>
      <c r="N905"/>
      <c r="O905"/>
      <c r="P905"/>
      <c r="Q905"/>
      <c r="R905"/>
      <c r="S905"/>
      <c r="T905"/>
      <c r="U905"/>
      <c r="V905"/>
      <c r="W905"/>
      <c r="X905"/>
      <c r="Y905"/>
      <c r="Z905"/>
      <c r="AA905"/>
      <c r="AB905"/>
      <c r="AC905"/>
      <c r="AD905"/>
      <c r="AE905"/>
      <c r="AF905"/>
      <c r="AG905"/>
      <c r="AH905"/>
      <c r="AI905"/>
      <c r="AJ905"/>
      <c r="AK905"/>
      <c r="AL905"/>
      <c r="AM905"/>
      <c r="AN905"/>
      <c r="AO905"/>
      <c r="AP905"/>
      <c r="AQ905"/>
      <c r="AR905"/>
      <c r="AS905"/>
      <c r="AT905"/>
      <c r="AU905"/>
      <c r="AV905"/>
      <c r="AW905"/>
      <c r="AX905"/>
      <c r="AY905"/>
      <c r="AZ905"/>
      <c r="BA905"/>
    </row>
    <row r="906" spans="3:53">
      <c r="C906"/>
      <c r="D906"/>
      <c r="E906"/>
      <c r="F906"/>
      <c r="G906"/>
      <c r="H906"/>
      <c r="I906"/>
      <c r="J906"/>
      <c r="K906"/>
      <c r="L906"/>
      <c r="M906"/>
      <c r="N906"/>
      <c r="O906"/>
      <c r="P906"/>
      <c r="Q906"/>
      <c r="R906"/>
      <c r="S906"/>
      <c r="T906"/>
      <c r="U906"/>
      <c r="V906"/>
      <c r="W906"/>
      <c r="X906"/>
      <c r="Y906"/>
      <c r="Z906"/>
      <c r="AA906"/>
      <c r="AB906"/>
      <c r="AC906"/>
      <c r="AD906"/>
      <c r="AE906"/>
      <c r="AF906"/>
      <c r="AG906"/>
      <c r="AH906"/>
      <c r="AI906"/>
      <c r="AJ906"/>
      <c r="AK906"/>
      <c r="AL906"/>
      <c r="AM906"/>
      <c r="AN906"/>
      <c r="AO906"/>
      <c r="AP906"/>
      <c r="AQ906"/>
      <c r="AR906"/>
      <c r="AS906"/>
      <c r="AT906"/>
      <c r="AU906"/>
      <c r="AV906"/>
      <c r="AW906"/>
      <c r="AX906"/>
      <c r="AY906"/>
      <c r="AZ906"/>
      <c r="BA906"/>
    </row>
    <row r="907" spans="3:53">
      <c r="C907"/>
      <c r="D907"/>
      <c r="E907"/>
      <c r="F907"/>
      <c r="G907"/>
      <c r="H907"/>
      <c r="I907"/>
      <c r="J907"/>
      <c r="K907"/>
      <c r="L907"/>
      <c r="M907"/>
      <c r="N907"/>
      <c r="O907"/>
      <c r="P907"/>
      <c r="Q907"/>
      <c r="R907"/>
      <c r="S907"/>
      <c r="T907"/>
      <c r="U907"/>
      <c r="V907"/>
      <c r="W907"/>
      <c r="X907"/>
      <c r="Y907"/>
      <c r="Z907"/>
      <c r="AA907"/>
      <c r="AB907"/>
      <c r="AC907"/>
      <c r="AD907"/>
      <c r="AE907"/>
      <c r="AF907"/>
      <c r="AG907"/>
      <c r="AH907"/>
      <c r="AI907"/>
      <c r="AJ907"/>
      <c r="AK907"/>
      <c r="AL907"/>
      <c r="AM907"/>
      <c r="AN907"/>
      <c r="AO907"/>
      <c r="AP907"/>
      <c r="AQ907"/>
      <c r="AR907"/>
      <c r="AS907"/>
      <c r="AT907"/>
      <c r="AU907"/>
      <c r="AV907"/>
      <c r="AW907"/>
      <c r="AX907"/>
      <c r="AY907"/>
      <c r="AZ907"/>
      <c r="BA907"/>
    </row>
    <row r="908" spans="3:53">
      <c r="C908"/>
      <c r="D908"/>
      <c r="E908"/>
      <c r="F908"/>
      <c r="G908"/>
      <c r="H908"/>
      <c r="I908"/>
      <c r="J908"/>
      <c r="K908"/>
      <c r="L908"/>
      <c r="M908"/>
      <c r="N908"/>
      <c r="O908"/>
      <c r="P908"/>
      <c r="Q908"/>
      <c r="R908"/>
      <c r="S908"/>
      <c r="T908"/>
      <c r="U908"/>
      <c r="V908"/>
      <c r="W908"/>
      <c r="X908"/>
      <c r="Y908"/>
      <c r="Z908"/>
      <c r="AA908"/>
      <c r="AB908"/>
      <c r="AC908"/>
      <c r="AD908"/>
      <c r="AE908"/>
      <c r="AF908"/>
      <c r="AG908"/>
      <c r="AH908"/>
      <c r="AI908"/>
      <c r="AJ908"/>
      <c r="AK908"/>
      <c r="AL908"/>
      <c r="AM908"/>
      <c r="AN908"/>
      <c r="AO908"/>
      <c r="AP908"/>
      <c r="AQ908"/>
      <c r="AR908"/>
      <c r="AS908"/>
      <c r="AT908"/>
      <c r="AU908"/>
      <c r="AV908"/>
      <c r="AW908"/>
      <c r="AX908"/>
      <c r="AY908"/>
      <c r="AZ908"/>
      <c r="BA908"/>
    </row>
    <row r="909" spans="3:53">
      <c r="C909"/>
      <c r="D909"/>
      <c r="E909"/>
      <c r="F909"/>
      <c r="G909"/>
      <c r="H909"/>
      <c r="I909"/>
      <c r="J909"/>
      <c r="K909"/>
      <c r="L909"/>
      <c r="M909"/>
      <c r="N909"/>
      <c r="O909"/>
      <c r="P909"/>
      <c r="Q909"/>
      <c r="R909"/>
      <c r="S909"/>
      <c r="T909"/>
      <c r="U909"/>
      <c r="V909"/>
      <c r="W909"/>
      <c r="X909"/>
      <c r="Y909"/>
      <c r="Z909"/>
      <c r="AA909"/>
      <c r="AB909"/>
      <c r="AC909"/>
      <c r="AD909"/>
      <c r="AE909"/>
      <c r="AF909"/>
      <c r="AG909"/>
      <c r="AH909"/>
      <c r="AI909"/>
      <c r="AJ909"/>
      <c r="AK909"/>
      <c r="AL909"/>
      <c r="AM909"/>
      <c r="AN909"/>
      <c r="AO909"/>
      <c r="AP909"/>
      <c r="AQ909"/>
      <c r="AR909"/>
      <c r="AS909"/>
      <c r="AT909"/>
      <c r="AU909"/>
      <c r="AV909"/>
      <c r="AW909"/>
      <c r="AX909"/>
      <c r="AY909"/>
      <c r="AZ909"/>
      <c r="BA909"/>
    </row>
    <row r="910" spans="3:53">
      <c r="C910"/>
      <c r="D910"/>
      <c r="E910"/>
      <c r="F910"/>
      <c r="G910"/>
      <c r="H910"/>
      <c r="I910"/>
      <c r="J910"/>
      <c r="K910"/>
      <c r="L910"/>
      <c r="M910"/>
      <c r="N910"/>
      <c r="O910"/>
      <c r="P910"/>
      <c r="Q910"/>
      <c r="R910"/>
      <c r="S910"/>
      <c r="T910"/>
      <c r="U910"/>
      <c r="V910"/>
      <c r="W910"/>
      <c r="X910"/>
      <c r="Y910"/>
      <c r="Z910"/>
      <c r="AA910"/>
      <c r="AB910"/>
      <c r="AC910"/>
      <c r="AD910"/>
      <c r="AE910"/>
      <c r="AF910"/>
      <c r="AG910"/>
      <c r="AH910"/>
      <c r="AI910"/>
      <c r="AJ910"/>
      <c r="AK910"/>
      <c r="AL910"/>
      <c r="AM910"/>
      <c r="AN910"/>
      <c r="AO910"/>
      <c r="AP910"/>
      <c r="AQ910"/>
      <c r="AR910"/>
      <c r="AS910"/>
      <c r="AT910"/>
      <c r="AU910"/>
      <c r="AV910"/>
      <c r="AW910"/>
      <c r="AX910"/>
      <c r="AY910"/>
      <c r="AZ910"/>
      <c r="BA910"/>
    </row>
    <row r="911" spans="3:53">
      <c r="C911"/>
      <c r="D911"/>
      <c r="E911"/>
      <c r="F911"/>
      <c r="G911"/>
      <c r="H911"/>
      <c r="I911"/>
      <c r="J911"/>
      <c r="K911"/>
      <c r="L911"/>
      <c r="M911"/>
      <c r="N911"/>
      <c r="O911"/>
      <c r="P911"/>
      <c r="Q911"/>
      <c r="R911"/>
      <c r="S911"/>
      <c r="T911"/>
      <c r="U911"/>
      <c r="V911"/>
      <c r="W911"/>
      <c r="X911"/>
      <c r="Y911"/>
      <c r="Z911"/>
      <c r="AA911"/>
      <c r="AB911"/>
      <c r="AC911"/>
      <c r="AD911"/>
      <c r="AE911"/>
      <c r="AF911"/>
      <c r="AG911"/>
      <c r="AH911"/>
      <c r="AI911"/>
      <c r="AJ911"/>
      <c r="AK911"/>
      <c r="AL911"/>
      <c r="AM911"/>
      <c r="AN911"/>
      <c r="AO911"/>
      <c r="AP911"/>
      <c r="AQ911"/>
      <c r="AR911"/>
      <c r="AS911"/>
      <c r="AT911"/>
      <c r="AU911"/>
      <c r="AV911"/>
      <c r="AW911"/>
      <c r="AX911"/>
      <c r="AY911"/>
      <c r="AZ911"/>
      <c r="BA911"/>
    </row>
    <row r="912" spans="3:53">
      <c r="C912"/>
      <c r="D912"/>
      <c r="E912"/>
      <c r="F912"/>
      <c r="G912"/>
      <c r="H912"/>
      <c r="I912"/>
      <c r="J912"/>
      <c r="K912"/>
      <c r="L912"/>
      <c r="M912"/>
      <c r="N912"/>
      <c r="O912"/>
      <c r="P912"/>
      <c r="Q912"/>
      <c r="R912"/>
      <c r="S912"/>
      <c r="T912"/>
      <c r="U912"/>
      <c r="V912"/>
      <c r="W912"/>
      <c r="X912"/>
      <c r="Y912"/>
      <c r="Z912"/>
      <c r="AA912"/>
      <c r="AB912"/>
      <c r="AC912"/>
      <c r="AD912"/>
      <c r="AE912"/>
      <c r="AF912"/>
      <c r="AG912"/>
      <c r="AH912"/>
      <c r="AI912"/>
      <c r="AJ912"/>
      <c r="AK912"/>
      <c r="AL912"/>
      <c r="AM912"/>
      <c r="AN912"/>
      <c r="AO912"/>
      <c r="AP912"/>
      <c r="AQ912"/>
      <c r="AR912"/>
      <c r="AS912"/>
      <c r="AT912"/>
      <c r="AU912"/>
      <c r="AV912"/>
      <c r="AW912"/>
      <c r="AX912"/>
      <c r="AY912"/>
      <c r="AZ912"/>
      <c r="BA912"/>
    </row>
    <row r="913" spans="3:53">
      <c r="C913"/>
      <c r="D913"/>
      <c r="E913"/>
      <c r="F913"/>
      <c r="G913"/>
      <c r="H913"/>
      <c r="I913"/>
      <c r="J913"/>
      <c r="K913"/>
      <c r="L913"/>
      <c r="M913"/>
      <c r="N913"/>
      <c r="O913"/>
      <c r="P913"/>
      <c r="Q913"/>
      <c r="R913"/>
      <c r="S913"/>
      <c r="T913"/>
      <c r="U913"/>
      <c r="V913"/>
      <c r="W913"/>
      <c r="X913"/>
      <c r="Y913"/>
      <c r="Z913"/>
      <c r="AA913"/>
      <c r="AB913"/>
      <c r="AC913"/>
      <c r="AD913"/>
      <c r="AE913"/>
      <c r="AF913"/>
      <c r="AG913"/>
      <c r="AH913"/>
      <c r="AI913"/>
      <c r="AJ913"/>
      <c r="AK913"/>
      <c r="AL913"/>
      <c r="AM913"/>
      <c r="AN913"/>
      <c r="AO913"/>
      <c r="AP913"/>
      <c r="AQ913"/>
      <c r="AR913"/>
      <c r="AS913"/>
      <c r="AT913"/>
      <c r="AU913"/>
      <c r="AV913"/>
      <c r="AW913"/>
      <c r="AX913"/>
      <c r="AY913"/>
      <c r="AZ913"/>
      <c r="BA913"/>
    </row>
    <row r="914" spans="3:53">
      <c r="C914"/>
      <c r="D914"/>
      <c r="E914"/>
      <c r="F914"/>
      <c r="G914"/>
      <c r="H914"/>
      <c r="I914"/>
      <c r="J914"/>
      <c r="K914"/>
      <c r="L914"/>
      <c r="M914"/>
      <c r="N914"/>
      <c r="O914"/>
      <c r="P914"/>
      <c r="Q914"/>
      <c r="R914"/>
      <c r="S914"/>
      <c r="T914"/>
      <c r="U914"/>
      <c r="V914"/>
      <c r="W914"/>
      <c r="X914"/>
      <c r="Y914"/>
      <c r="Z914"/>
      <c r="AA914"/>
      <c r="AB914"/>
      <c r="AC914"/>
      <c r="AD914"/>
      <c r="AE914"/>
      <c r="AF914"/>
      <c r="AG914"/>
      <c r="AH914"/>
      <c r="AI914"/>
      <c r="AJ914"/>
      <c r="AK914"/>
      <c r="AL914"/>
      <c r="AM914"/>
      <c r="AN914"/>
      <c r="AO914"/>
      <c r="AP914"/>
      <c r="AQ914"/>
      <c r="AR914"/>
      <c r="AS914"/>
      <c r="AT914"/>
      <c r="AU914"/>
      <c r="AV914"/>
      <c r="AW914"/>
      <c r="AX914"/>
      <c r="AY914"/>
      <c r="AZ914"/>
      <c r="BA914"/>
    </row>
    <row r="915" spans="3:53">
      <c r="C915"/>
      <c r="D915"/>
      <c r="E915"/>
      <c r="F915"/>
      <c r="G915"/>
      <c r="H915"/>
      <c r="I915"/>
      <c r="J915"/>
      <c r="K915"/>
      <c r="L915"/>
      <c r="M915"/>
      <c r="N915"/>
      <c r="O915"/>
      <c r="P915"/>
      <c r="Q915"/>
      <c r="R915"/>
      <c r="S915"/>
      <c r="T915"/>
      <c r="U915"/>
      <c r="V915"/>
      <c r="W915"/>
      <c r="X915"/>
      <c r="Y915"/>
      <c r="Z915"/>
      <c r="AA915"/>
      <c r="AB915"/>
      <c r="AC915"/>
      <c r="AD915"/>
      <c r="AE915"/>
      <c r="AF915"/>
      <c r="AG915"/>
      <c r="AH915"/>
      <c r="AI915"/>
      <c r="AJ915"/>
      <c r="AK915"/>
      <c r="AL915"/>
      <c r="AM915"/>
      <c r="AN915"/>
      <c r="AO915"/>
      <c r="AP915"/>
      <c r="AQ915"/>
      <c r="AR915"/>
      <c r="AS915"/>
      <c r="AT915"/>
      <c r="AU915"/>
      <c r="AV915"/>
      <c r="AW915"/>
      <c r="AX915"/>
      <c r="AY915"/>
      <c r="AZ915"/>
      <c r="BA915"/>
    </row>
    <row r="916" spans="3:53">
      <c r="C916"/>
      <c r="D916"/>
      <c r="E916"/>
      <c r="F916"/>
      <c r="G916"/>
      <c r="H916"/>
      <c r="I916"/>
      <c r="J916"/>
      <c r="K916"/>
      <c r="L916"/>
      <c r="M916"/>
      <c r="N916"/>
      <c r="O916"/>
      <c r="P916"/>
      <c r="Q916"/>
      <c r="R916"/>
      <c r="S916"/>
      <c r="T916"/>
      <c r="U916"/>
      <c r="V916"/>
      <c r="W916"/>
      <c r="X916"/>
      <c r="Y916"/>
      <c r="Z916"/>
      <c r="AA916"/>
      <c r="AB916"/>
      <c r="AC916"/>
      <c r="AD916"/>
      <c r="AE916"/>
      <c r="AF916"/>
      <c r="AG916"/>
      <c r="AH916"/>
      <c r="AI916"/>
      <c r="AJ916"/>
      <c r="AK916"/>
      <c r="AL916"/>
      <c r="AM916"/>
      <c r="AN916"/>
      <c r="AO916"/>
      <c r="AP916"/>
      <c r="AQ916"/>
      <c r="AR916"/>
      <c r="AS916"/>
      <c r="AT916"/>
      <c r="AU916"/>
      <c r="AV916"/>
      <c r="AW916"/>
      <c r="AX916"/>
      <c r="AY916"/>
      <c r="AZ916"/>
      <c r="BA916"/>
    </row>
    <row r="917" spans="3:53">
      <c r="C917"/>
      <c r="D917"/>
      <c r="E917"/>
      <c r="F917"/>
      <c r="G917"/>
      <c r="H917"/>
      <c r="I917"/>
      <c r="J917"/>
      <c r="K917"/>
      <c r="L917"/>
      <c r="M917"/>
      <c r="N917"/>
      <c r="O917"/>
      <c r="P917"/>
      <c r="Q917"/>
      <c r="R917"/>
      <c r="S917"/>
      <c r="T917"/>
      <c r="U917"/>
      <c r="V917"/>
      <c r="W917"/>
      <c r="X917"/>
      <c r="Y917"/>
      <c r="Z917"/>
      <c r="AA917"/>
      <c r="AB917"/>
      <c r="AC917"/>
      <c r="AD917"/>
      <c r="AE917"/>
      <c r="AF917"/>
      <c r="AG917"/>
      <c r="AH917"/>
      <c r="AI917"/>
      <c r="AJ917"/>
      <c r="AK917"/>
      <c r="AL917"/>
      <c r="AM917"/>
      <c r="AN917"/>
      <c r="AO917"/>
      <c r="AP917"/>
      <c r="AQ917"/>
      <c r="AR917"/>
      <c r="AS917"/>
      <c r="AT917"/>
      <c r="AU917"/>
      <c r="AV917"/>
      <c r="AW917"/>
      <c r="AX917"/>
      <c r="AY917"/>
      <c r="AZ917"/>
      <c r="BA917"/>
    </row>
    <row r="918" spans="3:53">
      <c r="C918"/>
      <c r="D918"/>
      <c r="E918"/>
      <c r="F918"/>
      <c r="G918"/>
      <c r="H918"/>
      <c r="I918"/>
      <c r="J918"/>
      <c r="K918"/>
      <c r="L918"/>
      <c r="M918"/>
      <c r="N918"/>
      <c r="O918"/>
      <c r="P918"/>
      <c r="Q918"/>
      <c r="R918"/>
      <c r="S918"/>
      <c r="T918"/>
      <c r="U918"/>
      <c r="V918"/>
      <c r="W918"/>
      <c r="X918"/>
      <c r="Y918"/>
      <c r="Z918"/>
      <c r="AA918"/>
      <c r="AB918"/>
      <c r="AC918"/>
      <c r="AD918"/>
      <c r="AE918"/>
      <c r="AF918"/>
      <c r="AG918"/>
      <c r="AH918"/>
      <c r="AI918"/>
      <c r="AJ918"/>
      <c r="AK918"/>
      <c r="AL918"/>
      <c r="AM918"/>
      <c r="AN918"/>
      <c r="AO918"/>
      <c r="AP918"/>
      <c r="AQ918"/>
      <c r="AR918"/>
      <c r="AS918"/>
      <c r="AT918"/>
      <c r="AU918"/>
      <c r="AV918"/>
      <c r="AW918"/>
      <c r="AX918"/>
      <c r="AY918"/>
      <c r="AZ918"/>
      <c r="BA918"/>
    </row>
    <row r="919" spans="3:53">
      <c r="C919"/>
      <c r="D919"/>
      <c r="E919"/>
      <c r="F919"/>
      <c r="G919"/>
      <c r="H919"/>
      <c r="I919"/>
      <c r="J919"/>
      <c r="K919"/>
      <c r="L919"/>
      <c r="M919"/>
      <c r="N919"/>
      <c r="O919"/>
      <c r="P919"/>
      <c r="Q919"/>
      <c r="R919"/>
      <c r="S919"/>
      <c r="T919"/>
      <c r="U919"/>
      <c r="V919"/>
      <c r="W919"/>
      <c r="X919"/>
      <c r="Y919"/>
      <c r="Z919"/>
      <c r="AA919"/>
      <c r="AB919"/>
      <c r="AC919"/>
      <c r="AD919"/>
      <c r="AE919"/>
      <c r="AF919"/>
      <c r="AG919"/>
      <c r="AH919"/>
      <c r="AI919"/>
      <c r="AJ919"/>
      <c r="AK919"/>
      <c r="AL919"/>
      <c r="AM919"/>
      <c r="AN919"/>
      <c r="AO919"/>
      <c r="AP919"/>
      <c r="AQ919"/>
      <c r="AR919"/>
      <c r="AS919"/>
      <c r="AT919"/>
      <c r="AU919"/>
      <c r="AV919"/>
      <c r="AW919"/>
      <c r="AX919"/>
      <c r="AY919"/>
      <c r="AZ919"/>
      <c r="BA919"/>
    </row>
    <row r="920" spans="3:53">
      <c r="C920"/>
      <c r="D920"/>
      <c r="E920"/>
      <c r="F920"/>
      <c r="G920"/>
      <c r="H920"/>
      <c r="I920"/>
      <c r="J920"/>
      <c r="K920"/>
      <c r="L920"/>
      <c r="M920"/>
      <c r="N920"/>
      <c r="O920"/>
      <c r="P920"/>
      <c r="Q920"/>
      <c r="R920"/>
      <c r="S920"/>
      <c r="T920"/>
      <c r="U920"/>
      <c r="V920"/>
      <c r="W920"/>
      <c r="X920"/>
      <c r="Y920"/>
      <c r="Z920"/>
      <c r="AA920"/>
      <c r="AB920"/>
      <c r="AC920"/>
      <c r="AD920"/>
      <c r="AE920"/>
      <c r="AF920"/>
      <c r="AG920"/>
      <c r="AH920"/>
      <c r="AI920"/>
      <c r="AJ920"/>
      <c r="AK920"/>
      <c r="AL920"/>
      <c r="AM920"/>
      <c r="AN920"/>
      <c r="AO920"/>
      <c r="AP920"/>
      <c r="AQ920"/>
      <c r="AR920"/>
      <c r="AS920"/>
      <c r="AT920"/>
      <c r="AU920"/>
      <c r="AV920"/>
      <c r="AW920"/>
      <c r="AX920"/>
      <c r="AY920"/>
      <c r="AZ920"/>
      <c r="BA920"/>
    </row>
    <row r="921" spans="3:53">
      <c r="C921"/>
      <c r="D921"/>
      <c r="E921"/>
      <c r="F921"/>
      <c r="G921"/>
      <c r="H921"/>
      <c r="I921"/>
      <c r="J921"/>
      <c r="K921"/>
      <c r="L921"/>
      <c r="M921"/>
      <c r="N921"/>
      <c r="O921"/>
      <c r="P921"/>
      <c r="Q921"/>
      <c r="R921"/>
      <c r="S921"/>
      <c r="T921"/>
      <c r="U921"/>
      <c r="V921"/>
      <c r="W921"/>
      <c r="X921"/>
      <c r="Y921"/>
      <c r="Z921"/>
      <c r="AA921"/>
      <c r="AB921"/>
      <c r="AC921"/>
      <c r="AD921"/>
      <c r="AE921"/>
      <c r="AF921"/>
      <c r="AG921"/>
      <c r="AH921"/>
      <c r="AI921"/>
      <c r="AJ921"/>
      <c r="AK921"/>
      <c r="AL921"/>
      <c r="AM921"/>
      <c r="AN921"/>
      <c r="AO921"/>
      <c r="AP921"/>
      <c r="AQ921"/>
      <c r="AR921"/>
      <c r="AS921"/>
      <c r="AT921"/>
      <c r="AU921"/>
      <c r="AV921"/>
      <c r="AW921"/>
      <c r="AX921"/>
      <c r="AY921"/>
      <c r="AZ921"/>
      <c r="BA921"/>
    </row>
    <row r="922" spans="3:53">
      <c r="C922"/>
      <c r="D922"/>
      <c r="E922"/>
      <c r="F922"/>
      <c r="G922"/>
      <c r="H922"/>
      <c r="I922"/>
      <c r="J922"/>
      <c r="K922"/>
      <c r="L922"/>
      <c r="M922"/>
      <c r="N922"/>
      <c r="O922"/>
      <c r="P922"/>
      <c r="Q922"/>
      <c r="R922"/>
      <c r="S922"/>
      <c r="T922"/>
      <c r="U922"/>
      <c r="V922"/>
      <c r="W922"/>
      <c r="X922"/>
      <c r="Y922"/>
      <c r="Z922"/>
      <c r="AA922"/>
      <c r="AB922"/>
      <c r="AC922"/>
      <c r="AD922"/>
      <c r="AE922"/>
      <c r="AF922"/>
      <c r="AG922"/>
      <c r="AH922"/>
      <c r="AI922"/>
      <c r="AJ922"/>
      <c r="AK922"/>
      <c r="AL922"/>
      <c r="AM922"/>
      <c r="AN922"/>
      <c r="AO922"/>
      <c r="AP922"/>
      <c r="AQ922"/>
      <c r="AR922"/>
      <c r="AS922"/>
      <c r="AT922"/>
      <c r="AU922"/>
      <c r="AV922"/>
      <c r="AW922"/>
      <c r="AX922"/>
      <c r="AY922"/>
      <c r="AZ922"/>
      <c r="BA922"/>
    </row>
    <row r="923" spans="3:53">
      <c r="C923"/>
      <c r="D923"/>
      <c r="E923"/>
      <c r="F923"/>
      <c r="G923"/>
      <c r="H923"/>
      <c r="I923"/>
      <c r="J923"/>
      <c r="K923"/>
      <c r="L923"/>
      <c r="M923"/>
      <c r="N923"/>
      <c r="O923"/>
      <c r="P923"/>
      <c r="Q923"/>
      <c r="R923"/>
      <c r="S923"/>
      <c r="T923"/>
      <c r="U923"/>
      <c r="V923"/>
      <c r="W923"/>
      <c r="X923"/>
      <c r="Y923"/>
      <c r="Z923"/>
      <c r="AA923"/>
      <c r="AB923"/>
      <c r="AC923"/>
      <c r="AD923"/>
      <c r="AE923"/>
      <c r="AF923"/>
      <c r="AG923"/>
      <c r="AH923"/>
      <c r="AI923"/>
      <c r="AJ923"/>
      <c r="AK923"/>
      <c r="AL923"/>
      <c r="AM923"/>
      <c r="AN923"/>
      <c r="AO923"/>
      <c r="AP923"/>
      <c r="AQ923"/>
      <c r="AR923"/>
      <c r="AS923"/>
      <c r="AT923"/>
      <c r="AU923"/>
      <c r="AV923"/>
      <c r="AW923"/>
      <c r="AX923"/>
      <c r="AY923"/>
      <c r="AZ923"/>
      <c r="BA923"/>
    </row>
    <row r="924" spans="3:53">
      <c r="C924"/>
      <c r="D924"/>
      <c r="E924"/>
      <c r="F924"/>
      <c r="G924"/>
      <c r="H924"/>
      <c r="I924"/>
      <c r="J924"/>
      <c r="K924"/>
      <c r="L924"/>
      <c r="M924"/>
      <c r="N924"/>
      <c r="O924"/>
      <c r="P924"/>
      <c r="Q924"/>
      <c r="R924"/>
      <c r="S924"/>
      <c r="T924"/>
      <c r="U924"/>
      <c r="V924"/>
      <c r="W924"/>
      <c r="X924"/>
      <c r="Y924"/>
      <c r="Z924"/>
      <c r="AA924"/>
      <c r="AB924"/>
      <c r="AC924"/>
      <c r="AD924"/>
      <c r="AE924"/>
      <c r="AF924"/>
      <c r="AG924"/>
      <c r="AH924"/>
      <c r="AI924"/>
      <c r="AJ924"/>
      <c r="AK924"/>
      <c r="AL924"/>
      <c r="AM924"/>
      <c r="AN924"/>
      <c r="AO924"/>
      <c r="AP924"/>
      <c r="AQ924"/>
      <c r="AR924"/>
      <c r="AS924"/>
      <c r="AT924"/>
      <c r="AU924"/>
      <c r="AV924"/>
      <c r="AW924"/>
      <c r="AX924"/>
      <c r="AY924"/>
      <c r="AZ924"/>
      <c r="BA924"/>
    </row>
    <row r="925" spans="3:53">
      <c r="C925"/>
      <c r="D925"/>
      <c r="E925"/>
      <c r="F925"/>
      <c r="G925"/>
      <c r="H925"/>
      <c r="I925"/>
      <c r="J925"/>
      <c r="K925"/>
      <c r="L925"/>
      <c r="M925"/>
      <c r="N925"/>
      <c r="O925"/>
      <c r="P925"/>
      <c r="Q925"/>
      <c r="R925"/>
      <c r="S925"/>
      <c r="T925"/>
      <c r="U925"/>
      <c r="V925"/>
      <c r="W925"/>
      <c r="X925"/>
      <c r="Y925"/>
      <c r="Z925"/>
      <c r="AA925"/>
      <c r="AB925"/>
      <c r="AC925"/>
      <c r="AD925"/>
      <c r="AE925"/>
      <c r="AF925"/>
      <c r="AG925"/>
      <c r="AH925"/>
      <c r="AI925"/>
      <c r="AJ925"/>
      <c r="AK925"/>
      <c r="AL925"/>
      <c r="AM925"/>
      <c r="AN925"/>
      <c r="AO925"/>
      <c r="AP925"/>
      <c r="AQ925"/>
      <c r="AR925"/>
      <c r="AS925"/>
      <c r="AT925"/>
      <c r="AU925"/>
      <c r="AV925"/>
      <c r="AW925"/>
      <c r="AX925"/>
      <c r="AY925"/>
      <c r="AZ925"/>
      <c r="BA925"/>
    </row>
    <row r="926" spans="3:53">
      <c r="C926"/>
      <c r="D926"/>
      <c r="E926"/>
      <c r="F926"/>
      <c r="G926"/>
      <c r="H926"/>
      <c r="I926"/>
      <c r="J926"/>
      <c r="K926"/>
      <c r="L926"/>
      <c r="M926"/>
      <c r="N926"/>
      <c r="O926"/>
      <c r="P926"/>
      <c r="Q926"/>
      <c r="R926"/>
      <c r="S926"/>
      <c r="T926"/>
      <c r="U926"/>
      <c r="V926"/>
      <c r="W926"/>
      <c r="X926"/>
      <c r="Y926"/>
      <c r="Z926"/>
      <c r="AA926"/>
      <c r="AB926"/>
      <c r="AC926"/>
      <c r="AD926"/>
      <c r="AE926"/>
      <c r="AF926"/>
      <c r="AG926"/>
      <c r="AH926"/>
      <c r="AI926"/>
      <c r="AJ926"/>
      <c r="AK926"/>
      <c r="AL926"/>
      <c r="AM926"/>
      <c r="AN926"/>
      <c r="AO926"/>
      <c r="AP926"/>
      <c r="AQ926"/>
      <c r="AR926"/>
      <c r="AS926"/>
      <c r="AT926"/>
      <c r="AU926"/>
      <c r="AV926"/>
      <c r="AW926"/>
      <c r="AX926"/>
      <c r="AY926"/>
      <c r="AZ926"/>
      <c r="BA926"/>
    </row>
    <row r="927" spans="3:53">
      <c r="C927"/>
      <c r="D927"/>
      <c r="E927"/>
      <c r="F927"/>
      <c r="G927"/>
      <c r="H927"/>
      <c r="I927"/>
      <c r="J927"/>
      <c r="K927"/>
      <c r="L927"/>
      <c r="M927"/>
      <c r="N927"/>
      <c r="O927"/>
      <c r="P927"/>
      <c r="Q927"/>
      <c r="R927"/>
      <c r="S927"/>
      <c r="T927"/>
      <c r="U927"/>
      <c r="V927"/>
      <c r="W927"/>
      <c r="X927"/>
      <c r="Y927"/>
      <c r="Z927"/>
      <c r="AA927"/>
      <c r="AB927"/>
      <c r="AC927"/>
      <c r="AD927"/>
      <c r="AE927"/>
      <c r="AF927"/>
      <c r="AG927"/>
      <c r="AH927"/>
      <c r="AI927"/>
      <c r="AJ927"/>
      <c r="AK927"/>
      <c r="AL927"/>
      <c r="AM927"/>
      <c r="AN927"/>
      <c r="AO927"/>
      <c r="AP927"/>
      <c r="AQ927"/>
      <c r="AR927"/>
      <c r="AS927"/>
      <c r="AT927"/>
      <c r="AU927"/>
      <c r="AV927"/>
      <c r="AW927"/>
      <c r="AX927"/>
      <c r="AY927"/>
      <c r="AZ927"/>
      <c r="BA927"/>
    </row>
    <row r="928" spans="3:53">
      <c r="C928"/>
      <c r="D928"/>
      <c r="E928"/>
      <c r="F928"/>
      <c r="G928"/>
      <c r="H928"/>
      <c r="I928"/>
      <c r="J928"/>
      <c r="K928"/>
      <c r="L928"/>
      <c r="M928"/>
      <c r="N928"/>
      <c r="O928"/>
      <c r="P928"/>
      <c r="Q928"/>
      <c r="R928"/>
      <c r="S928"/>
      <c r="T928"/>
      <c r="U928"/>
      <c r="V928"/>
      <c r="W928"/>
      <c r="X928"/>
      <c r="Y928"/>
      <c r="Z928"/>
      <c r="AA928"/>
      <c r="AB928"/>
      <c r="AC928"/>
      <c r="AD928"/>
      <c r="AE928"/>
      <c r="AF928"/>
      <c r="AG928"/>
      <c r="AH928"/>
      <c r="AI928"/>
      <c r="AJ928"/>
      <c r="AK928"/>
      <c r="AL928"/>
      <c r="AM928"/>
      <c r="AN928"/>
      <c r="AO928"/>
      <c r="AP928"/>
      <c r="AQ928"/>
      <c r="AR928"/>
      <c r="AS928"/>
      <c r="AT928"/>
      <c r="AU928"/>
      <c r="AV928"/>
      <c r="AW928"/>
      <c r="AX928"/>
      <c r="AY928"/>
      <c r="AZ928"/>
      <c r="BA928"/>
    </row>
    <row r="929" spans="3:53">
      <c r="C929"/>
      <c r="D929"/>
      <c r="E929"/>
      <c r="F929"/>
      <c r="G929"/>
      <c r="H929"/>
      <c r="I929"/>
      <c r="J929"/>
      <c r="K929"/>
      <c r="L929"/>
      <c r="M929"/>
      <c r="N929"/>
      <c r="O929"/>
      <c r="P929"/>
      <c r="Q929"/>
      <c r="R929"/>
      <c r="S929"/>
      <c r="T929"/>
      <c r="U929"/>
      <c r="V929"/>
      <c r="W929"/>
      <c r="X929"/>
      <c r="Y929"/>
      <c r="Z929"/>
      <c r="AA929"/>
      <c r="AB929"/>
      <c r="AC929"/>
      <c r="AD929"/>
      <c r="AE929"/>
      <c r="AF929"/>
      <c r="AG929"/>
      <c r="AH929"/>
      <c r="AI929"/>
      <c r="AJ929"/>
      <c r="AK929"/>
      <c r="AL929"/>
      <c r="AM929"/>
      <c r="AN929"/>
      <c r="AO929"/>
      <c r="AP929"/>
      <c r="AQ929"/>
      <c r="AR929"/>
      <c r="AS929"/>
      <c r="AT929"/>
      <c r="AU929"/>
      <c r="AV929"/>
      <c r="AW929"/>
      <c r="AX929"/>
      <c r="AY929"/>
      <c r="AZ929"/>
      <c r="BA929"/>
    </row>
    <row r="930" spans="3:53">
      <c r="C930"/>
      <c r="D930"/>
      <c r="E930"/>
      <c r="F930"/>
      <c r="G930"/>
      <c r="H930"/>
      <c r="I930"/>
      <c r="J930"/>
      <c r="K930"/>
      <c r="L930"/>
      <c r="M930"/>
      <c r="N930"/>
      <c r="O930"/>
      <c r="P930"/>
      <c r="Q930"/>
      <c r="R930"/>
      <c r="S930"/>
      <c r="T930"/>
      <c r="U930"/>
      <c r="V930"/>
      <c r="W930"/>
      <c r="X930"/>
      <c r="Y930"/>
      <c r="Z930"/>
      <c r="AA930"/>
      <c r="AB930"/>
      <c r="AC930"/>
      <c r="AD930"/>
      <c r="AE930"/>
      <c r="AF930"/>
      <c r="AG930"/>
      <c r="AH930"/>
      <c r="AI930"/>
      <c r="AJ930"/>
      <c r="AK930"/>
      <c r="AL930"/>
      <c r="AM930"/>
      <c r="AN930"/>
      <c r="AO930"/>
      <c r="AP930"/>
      <c r="AQ930"/>
      <c r="AR930"/>
      <c r="AS930"/>
      <c r="AT930"/>
      <c r="AU930"/>
      <c r="AV930"/>
      <c r="AW930"/>
      <c r="AX930"/>
      <c r="AY930"/>
      <c r="AZ930"/>
      <c r="BA930"/>
    </row>
    <row r="931" spans="3:53">
      <c r="C931"/>
      <c r="D931"/>
      <c r="E931"/>
      <c r="F931"/>
      <c r="G931"/>
      <c r="H931"/>
      <c r="I931"/>
      <c r="J931"/>
      <c r="K931"/>
      <c r="L931"/>
      <c r="M931"/>
      <c r="N931"/>
      <c r="O931"/>
      <c r="P931"/>
      <c r="Q931"/>
      <c r="R931"/>
      <c r="S931"/>
      <c r="T931"/>
      <c r="U931"/>
      <c r="V931"/>
      <c r="W931"/>
      <c r="X931"/>
      <c r="Y931"/>
      <c r="Z931"/>
      <c r="AA931"/>
      <c r="AB931"/>
      <c r="AC931"/>
      <c r="AD931"/>
      <c r="AE931"/>
      <c r="AF931"/>
      <c r="AG931"/>
      <c r="AH931"/>
      <c r="AI931"/>
      <c r="AJ931"/>
      <c r="AK931"/>
      <c r="AL931"/>
      <c r="AM931"/>
      <c r="AN931"/>
      <c r="AO931"/>
      <c r="AP931"/>
      <c r="AQ931"/>
      <c r="AR931"/>
      <c r="AS931"/>
      <c r="AT931"/>
      <c r="AU931"/>
      <c r="AV931"/>
      <c r="AW931"/>
      <c r="AX931"/>
      <c r="AY931"/>
      <c r="AZ931"/>
      <c r="BA931"/>
    </row>
    <row r="932" spans="3:53">
      <c r="C932"/>
      <c r="D932"/>
      <c r="E932"/>
      <c r="F932"/>
      <c r="G932"/>
      <c r="H932"/>
      <c r="I932"/>
      <c r="J932"/>
      <c r="K932"/>
      <c r="L932"/>
      <c r="M932"/>
      <c r="N932"/>
      <c r="O932"/>
      <c r="P932"/>
      <c r="Q932"/>
      <c r="R932"/>
      <c r="S932"/>
      <c r="T932"/>
      <c r="U932"/>
      <c r="V932"/>
      <c r="W932"/>
      <c r="X932"/>
      <c r="Y932"/>
      <c r="Z932"/>
      <c r="AA932"/>
      <c r="AB932"/>
      <c r="AC932"/>
      <c r="AD932"/>
      <c r="AE932"/>
      <c r="AF932"/>
      <c r="AG932"/>
      <c r="AH932"/>
      <c r="AI932"/>
      <c r="AJ932"/>
      <c r="AK932"/>
      <c r="AL932"/>
      <c r="AM932"/>
      <c r="AN932"/>
      <c r="AO932"/>
      <c r="AP932"/>
      <c r="AQ932"/>
      <c r="AR932"/>
      <c r="AS932"/>
      <c r="AT932"/>
      <c r="AU932"/>
      <c r="AV932"/>
      <c r="AW932"/>
      <c r="AX932"/>
      <c r="AY932"/>
      <c r="AZ932"/>
      <c r="BA932"/>
    </row>
    <row r="933" spans="3:53">
      <c r="C933"/>
      <c r="D933"/>
      <c r="E933"/>
      <c r="F933"/>
      <c r="G933"/>
      <c r="H933"/>
      <c r="I933"/>
      <c r="J933"/>
      <c r="K933"/>
      <c r="L933"/>
      <c r="M933"/>
      <c r="N933"/>
      <c r="O933"/>
      <c r="P933"/>
      <c r="Q933"/>
      <c r="R933"/>
      <c r="S933"/>
      <c r="T933"/>
      <c r="U933"/>
      <c r="V933"/>
      <c r="W933"/>
      <c r="X933"/>
      <c r="Y933"/>
      <c r="Z933"/>
      <c r="AA933"/>
      <c r="AB933"/>
      <c r="AC933"/>
      <c r="AD933"/>
      <c r="AE933"/>
      <c r="AF933"/>
      <c r="AG933"/>
      <c r="AH933"/>
      <c r="AI933"/>
      <c r="AJ933"/>
      <c r="AK933"/>
      <c r="AL933"/>
      <c r="AM933"/>
      <c r="AN933"/>
      <c r="AO933"/>
      <c r="AP933"/>
      <c r="AQ933"/>
      <c r="AR933"/>
      <c r="AS933"/>
      <c r="AT933"/>
      <c r="AU933"/>
      <c r="AV933"/>
      <c r="AW933"/>
      <c r="AX933"/>
      <c r="AY933"/>
      <c r="AZ933"/>
      <c r="BA933"/>
    </row>
    <row r="934" spans="3:53">
      <c r="C934"/>
      <c r="D934"/>
      <c r="E934"/>
      <c r="F934"/>
      <c r="G934"/>
      <c r="H934"/>
      <c r="I934"/>
      <c r="J934"/>
      <c r="K934"/>
      <c r="L934"/>
      <c r="M934"/>
      <c r="N934"/>
      <c r="O934"/>
      <c r="P934"/>
      <c r="Q934"/>
      <c r="R934"/>
      <c r="S934"/>
      <c r="T934"/>
      <c r="U934"/>
      <c r="V934"/>
      <c r="W934"/>
      <c r="X934"/>
      <c r="Y934"/>
      <c r="Z934"/>
      <c r="AA934"/>
      <c r="AB934"/>
      <c r="AC934"/>
      <c r="AD934"/>
      <c r="AE934"/>
      <c r="AF934"/>
      <c r="AG934"/>
      <c r="AH934"/>
      <c r="AI934"/>
      <c r="AJ934"/>
      <c r="AK934"/>
      <c r="AL934"/>
      <c r="AM934"/>
      <c r="AN934"/>
      <c r="AO934"/>
      <c r="AP934"/>
      <c r="AQ934"/>
      <c r="AR934"/>
      <c r="AS934"/>
      <c r="AT934"/>
      <c r="AU934"/>
      <c r="AV934"/>
      <c r="AW934"/>
      <c r="AX934"/>
      <c r="AY934"/>
      <c r="AZ934"/>
      <c r="BA934"/>
    </row>
    <row r="935" spans="3:53">
      <c r="C935"/>
      <c r="D935"/>
      <c r="E935"/>
      <c r="F935"/>
      <c r="G935"/>
      <c r="H935"/>
      <c r="I935"/>
      <c r="J935"/>
      <c r="K935"/>
      <c r="L935"/>
      <c r="M935"/>
      <c r="N935"/>
      <c r="O935"/>
      <c r="P935"/>
      <c r="Q935"/>
      <c r="R935"/>
      <c r="S935"/>
      <c r="T935"/>
      <c r="U935"/>
      <c r="V935"/>
      <c r="W935"/>
      <c r="X935"/>
      <c r="Y935"/>
      <c r="Z935"/>
      <c r="AA935"/>
      <c r="AB935"/>
      <c r="AC935"/>
      <c r="AD935"/>
      <c r="AE935"/>
      <c r="AF935"/>
      <c r="AG935"/>
      <c r="AH935"/>
      <c r="AI935"/>
      <c r="AJ935"/>
      <c r="AK935"/>
      <c r="AL935"/>
      <c r="AM935"/>
      <c r="AN935"/>
      <c r="AO935"/>
      <c r="AP935"/>
      <c r="AQ935"/>
      <c r="AR935"/>
      <c r="AS935"/>
      <c r="AT935"/>
      <c r="AU935"/>
      <c r="AV935"/>
      <c r="AW935"/>
      <c r="AX935"/>
      <c r="AY935"/>
      <c r="AZ935"/>
      <c r="BA935"/>
    </row>
    <row r="936" spans="3:53">
      <c r="C936"/>
      <c r="D936"/>
      <c r="E936"/>
      <c r="F936"/>
      <c r="G936"/>
      <c r="H936"/>
      <c r="I936"/>
      <c r="J936"/>
      <c r="K936"/>
      <c r="L936"/>
      <c r="M936"/>
      <c r="N936"/>
      <c r="O936"/>
      <c r="P936"/>
      <c r="Q936"/>
      <c r="R936"/>
      <c r="S936"/>
      <c r="T936"/>
      <c r="U936"/>
      <c r="V936"/>
      <c r="W936"/>
      <c r="X936"/>
      <c r="Y936"/>
      <c r="Z936"/>
      <c r="AA936"/>
      <c r="AB936"/>
      <c r="AC936"/>
      <c r="AD936"/>
      <c r="AE936"/>
      <c r="AF936"/>
      <c r="AG936"/>
      <c r="AH936"/>
      <c r="AI936"/>
      <c r="AJ936"/>
      <c r="AK936"/>
      <c r="AL936"/>
      <c r="AM936"/>
      <c r="AN936"/>
      <c r="AO936"/>
      <c r="AP936"/>
      <c r="AQ936"/>
      <c r="AR936"/>
      <c r="AS936"/>
      <c r="AT936"/>
      <c r="AU936"/>
      <c r="AV936"/>
      <c r="AW936"/>
      <c r="AX936"/>
      <c r="AY936"/>
      <c r="AZ936"/>
      <c r="BA936"/>
    </row>
    <row r="937" spans="3:53">
      <c r="C937"/>
      <c r="D937"/>
      <c r="E937"/>
      <c r="F937"/>
      <c r="G937"/>
      <c r="H937"/>
      <c r="I937"/>
      <c r="J937"/>
      <c r="K937"/>
      <c r="L937"/>
      <c r="M937"/>
      <c r="N937"/>
      <c r="O937"/>
      <c r="P937"/>
      <c r="Q937"/>
      <c r="R937"/>
      <c r="S937"/>
      <c r="T937"/>
      <c r="U937"/>
      <c r="V937"/>
      <c r="W937"/>
      <c r="X937"/>
      <c r="Y937"/>
      <c r="Z937"/>
      <c r="AA937"/>
      <c r="AB937"/>
      <c r="AC937"/>
      <c r="AD937"/>
      <c r="AE937"/>
      <c r="AF937"/>
      <c r="AG937"/>
      <c r="AH937"/>
      <c r="AI937"/>
      <c r="AJ937"/>
      <c r="AK937"/>
      <c r="AL937"/>
      <c r="AM937"/>
      <c r="AN937"/>
      <c r="AO937"/>
      <c r="AP937"/>
      <c r="AQ937"/>
      <c r="AR937"/>
      <c r="AS937"/>
      <c r="AT937"/>
      <c r="AU937"/>
      <c r="AV937"/>
      <c r="AW937"/>
      <c r="AX937"/>
      <c r="AY937"/>
      <c r="AZ937"/>
      <c r="BA937"/>
    </row>
    <row r="938" spans="3:53">
      <c r="C938"/>
      <c r="D938"/>
      <c r="E938"/>
      <c r="F938"/>
      <c r="G938"/>
      <c r="H938"/>
      <c r="I938"/>
      <c r="J938"/>
      <c r="K938"/>
      <c r="L938"/>
      <c r="M938"/>
      <c r="N938"/>
      <c r="O938"/>
      <c r="P938"/>
      <c r="Q938"/>
      <c r="R938"/>
      <c r="S938"/>
      <c r="T938"/>
      <c r="U938"/>
      <c r="V938"/>
      <c r="W938"/>
      <c r="X938"/>
      <c r="Y938"/>
      <c r="Z938"/>
      <c r="AA938"/>
      <c r="AB938"/>
      <c r="AC938"/>
      <c r="AD938"/>
      <c r="AE938"/>
      <c r="AF938"/>
      <c r="AG938"/>
      <c r="AH938"/>
      <c r="AI938"/>
      <c r="AJ938"/>
      <c r="AK938"/>
      <c r="AL938"/>
      <c r="AM938"/>
      <c r="AN938"/>
      <c r="AO938"/>
      <c r="AP938"/>
      <c r="AQ938"/>
      <c r="AR938"/>
      <c r="AS938"/>
      <c r="AT938"/>
      <c r="AU938"/>
      <c r="AV938"/>
      <c r="AW938"/>
      <c r="AX938"/>
      <c r="AY938"/>
      <c r="AZ938"/>
      <c r="BA938"/>
    </row>
    <row r="939" spans="3:53">
      <c r="C939"/>
      <c r="D939"/>
      <c r="E939"/>
      <c r="F939"/>
      <c r="G939"/>
      <c r="H939"/>
      <c r="I939"/>
      <c r="J939"/>
      <c r="K939"/>
      <c r="L939"/>
      <c r="M939"/>
      <c r="N939"/>
      <c r="O939"/>
      <c r="P939"/>
      <c r="Q939"/>
      <c r="R939"/>
      <c r="S939"/>
      <c r="T939"/>
      <c r="U939"/>
      <c r="V939"/>
      <c r="W939"/>
      <c r="X939"/>
      <c r="Y939"/>
      <c r="Z939"/>
      <c r="AA939"/>
      <c r="AB939"/>
      <c r="AC939"/>
      <c r="AD939"/>
      <c r="AE939"/>
      <c r="AF939"/>
      <c r="AG939"/>
      <c r="AH939"/>
      <c r="AI939"/>
      <c r="AJ939"/>
      <c r="AK939"/>
      <c r="AL939"/>
      <c r="AM939"/>
      <c r="AN939"/>
      <c r="AO939"/>
      <c r="AP939"/>
      <c r="AQ939"/>
      <c r="AR939"/>
      <c r="AS939"/>
      <c r="AT939"/>
      <c r="AU939"/>
      <c r="AV939"/>
      <c r="AW939"/>
      <c r="AX939"/>
      <c r="AY939"/>
      <c r="AZ939"/>
      <c r="BA939"/>
    </row>
    <row r="940" spans="3:53">
      <c r="C940"/>
      <c r="D940"/>
      <c r="E940"/>
      <c r="F940"/>
      <c r="G940"/>
      <c r="H940"/>
      <c r="I940"/>
      <c r="J940"/>
      <c r="K940"/>
      <c r="L940"/>
      <c r="M940"/>
      <c r="N940"/>
      <c r="O940"/>
      <c r="P940"/>
      <c r="Q940"/>
      <c r="R940"/>
      <c r="S940"/>
      <c r="T940"/>
      <c r="U940"/>
      <c r="V940"/>
      <c r="W940"/>
      <c r="X940"/>
      <c r="Y940"/>
      <c r="Z940"/>
      <c r="AA940"/>
      <c r="AB940"/>
      <c r="AC940"/>
      <c r="AD940"/>
      <c r="AE940"/>
      <c r="AF940"/>
      <c r="AG940"/>
      <c r="AH940"/>
      <c r="AI940"/>
      <c r="AJ940"/>
      <c r="AK940"/>
      <c r="AL940"/>
      <c r="AM940"/>
      <c r="AN940"/>
      <c r="AO940"/>
      <c r="AP940"/>
      <c r="AQ940"/>
      <c r="AR940"/>
      <c r="AS940"/>
      <c r="AT940"/>
      <c r="AU940"/>
      <c r="AV940"/>
      <c r="AW940"/>
      <c r="AX940"/>
      <c r="AY940"/>
      <c r="AZ940"/>
      <c r="BA940"/>
    </row>
    <row r="941" spans="3:53">
      <c r="C941"/>
      <c r="D941"/>
      <c r="E941"/>
      <c r="F941"/>
      <c r="G941"/>
      <c r="H941"/>
      <c r="I941"/>
      <c r="J941"/>
      <c r="K941"/>
      <c r="L941"/>
      <c r="M941"/>
      <c r="N941"/>
      <c r="O941"/>
      <c r="P941"/>
      <c r="Q941"/>
      <c r="R941"/>
      <c r="S941"/>
      <c r="T941"/>
      <c r="U941"/>
      <c r="V941"/>
      <c r="W941"/>
      <c r="X941"/>
      <c r="Y941"/>
      <c r="Z941"/>
      <c r="AA941"/>
      <c r="AB941"/>
      <c r="AC941"/>
      <c r="AD941"/>
      <c r="AE941"/>
      <c r="AF941"/>
      <c r="AG941"/>
      <c r="AH941"/>
      <c r="AI941"/>
      <c r="AJ941"/>
      <c r="AK941"/>
      <c r="AL941"/>
      <c r="AM941"/>
      <c r="AN941"/>
      <c r="AO941"/>
      <c r="AP941"/>
      <c r="AQ941"/>
      <c r="AR941"/>
      <c r="AS941"/>
      <c r="AT941"/>
      <c r="AU941"/>
      <c r="AV941"/>
      <c r="AW941"/>
      <c r="AX941"/>
      <c r="AY941"/>
      <c r="AZ941"/>
      <c r="BA941"/>
    </row>
    <row r="942" spans="3:53">
      <c r="C942"/>
      <c r="D942"/>
      <c r="E942"/>
      <c r="F942"/>
      <c r="G942"/>
      <c r="H942"/>
      <c r="I942"/>
      <c r="J942"/>
      <c r="K942"/>
      <c r="L942"/>
      <c r="M942"/>
      <c r="N942"/>
      <c r="O942"/>
      <c r="P942"/>
      <c r="Q942"/>
      <c r="R942"/>
      <c r="S942"/>
      <c r="T942"/>
      <c r="U942"/>
      <c r="V942"/>
      <c r="W942"/>
      <c r="X942"/>
      <c r="Y942"/>
      <c r="Z942"/>
      <c r="AA942"/>
      <c r="AB942"/>
      <c r="AC942"/>
      <c r="AD942"/>
      <c r="AE942"/>
      <c r="AF942"/>
      <c r="AG942"/>
      <c r="AH942"/>
      <c r="AI942"/>
      <c r="AJ942"/>
      <c r="AK942"/>
      <c r="AL942"/>
      <c r="AM942"/>
      <c r="AN942"/>
      <c r="AO942"/>
      <c r="AP942"/>
      <c r="AQ942"/>
      <c r="AR942"/>
      <c r="AS942"/>
      <c r="AT942"/>
      <c r="AU942"/>
      <c r="AV942"/>
      <c r="AW942"/>
      <c r="AX942"/>
      <c r="AY942"/>
      <c r="AZ942"/>
      <c r="BA942"/>
    </row>
    <row r="943" spans="3:53">
      <c r="C943"/>
      <c r="D943"/>
      <c r="E943"/>
      <c r="F943"/>
      <c r="G943"/>
      <c r="H943"/>
      <c r="I943"/>
      <c r="J943"/>
      <c r="K943"/>
      <c r="L943"/>
      <c r="M943"/>
      <c r="N943"/>
      <c r="O943"/>
      <c r="P943"/>
      <c r="Q943"/>
      <c r="R943"/>
      <c r="S943"/>
      <c r="T943"/>
      <c r="U943"/>
      <c r="V943"/>
      <c r="W943"/>
      <c r="X943"/>
      <c r="Y943"/>
      <c r="Z943"/>
      <c r="AA943"/>
      <c r="AB943"/>
      <c r="AC943"/>
      <c r="AD943"/>
      <c r="AE943"/>
      <c r="AF943"/>
      <c r="AG943"/>
      <c r="AH943"/>
      <c r="AI943"/>
      <c r="AJ943"/>
      <c r="AK943"/>
      <c r="AL943"/>
      <c r="AM943"/>
      <c r="AN943"/>
      <c r="AO943"/>
      <c r="AP943"/>
      <c r="AQ943"/>
      <c r="AR943"/>
      <c r="AS943"/>
      <c r="AT943"/>
      <c r="AU943"/>
      <c r="AV943"/>
      <c r="AW943"/>
      <c r="AX943"/>
      <c r="AY943"/>
      <c r="AZ943"/>
      <c r="BA943"/>
    </row>
    <row r="944" spans="3:53">
      <c r="C944"/>
      <c r="D944"/>
      <c r="E944"/>
      <c r="F944"/>
      <c r="G944"/>
      <c r="H944"/>
      <c r="I944"/>
      <c r="J944"/>
      <c r="K944"/>
      <c r="L944"/>
      <c r="M944"/>
      <c r="N944"/>
      <c r="O944"/>
      <c r="P944"/>
      <c r="Q944"/>
      <c r="R944"/>
      <c r="S944"/>
      <c r="T944"/>
      <c r="U944"/>
      <c r="V944"/>
      <c r="W944"/>
      <c r="X944"/>
      <c r="Y944"/>
      <c r="Z944"/>
      <c r="AA944"/>
      <c r="AB944"/>
      <c r="AC944"/>
      <c r="AD944"/>
      <c r="AE944"/>
      <c r="AF944"/>
      <c r="AG944"/>
      <c r="AH944"/>
      <c r="AI944"/>
      <c r="AJ944"/>
      <c r="AK944"/>
      <c r="AL944"/>
      <c r="AM944"/>
      <c r="AN944"/>
      <c r="AO944"/>
      <c r="AP944"/>
      <c r="AQ944"/>
      <c r="AR944"/>
      <c r="AS944"/>
      <c r="AT944"/>
      <c r="AU944"/>
      <c r="AV944"/>
      <c r="AW944"/>
      <c r="AX944"/>
      <c r="AY944"/>
      <c r="AZ944"/>
      <c r="BA944"/>
    </row>
    <row r="945" spans="3:53">
      <c r="C945"/>
      <c r="D945"/>
      <c r="E945"/>
      <c r="F945"/>
      <c r="G945"/>
      <c r="H945"/>
      <c r="I945"/>
      <c r="J945"/>
      <c r="K945"/>
      <c r="L945"/>
      <c r="M945"/>
      <c r="N945"/>
      <c r="O945"/>
      <c r="P945"/>
      <c r="Q945"/>
      <c r="R945"/>
      <c r="S945"/>
      <c r="T945"/>
      <c r="U945"/>
      <c r="V945"/>
      <c r="W945"/>
      <c r="X945"/>
      <c r="Y945"/>
      <c r="Z945"/>
      <c r="AA945"/>
      <c r="AB945"/>
      <c r="AC945"/>
      <c r="AD945"/>
      <c r="AE945"/>
      <c r="AF945"/>
      <c r="AG945"/>
      <c r="AH945"/>
      <c r="AI945"/>
      <c r="AJ945"/>
      <c r="AK945"/>
      <c r="AL945"/>
      <c r="AM945"/>
      <c r="AN945"/>
      <c r="AO945"/>
      <c r="AP945"/>
      <c r="AQ945"/>
      <c r="AR945"/>
      <c r="AS945"/>
      <c r="AT945"/>
      <c r="AU945"/>
      <c r="AV945"/>
      <c r="AW945"/>
      <c r="AX945"/>
      <c r="AY945"/>
      <c r="AZ945"/>
      <c r="BA945"/>
    </row>
    <row r="946" spans="3:53">
      <c r="C946"/>
      <c r="D946"/>
      <c r="E946"/>
      <c r="F946"/>
      <c r="G946"/>
      <c r="H946"/>
      <c r="I946"/>
      <c r="J946"/>
      <c r="K946"/>
      <c r="L946"/>
      <c r="M946"/>
      <c r="N946"/>
      <c r="O946"/>
      <c r="P946"/>
      <c r="Q946"/>
      <c r="R946"/>
      <c r="S946"/>
      <c r="T946"/>
      <c r="U946"/>
      <c r="V946"/>
      <c r="W946"/>
      <c r="X946"/>
      <c r="Y946"/>
      <c r="Z946"/>
      <c r="AA946"/>
      <c r="AB946"/>
      <c r="AC946"/>
      <c r="AD946"/>
      <c r="AE946"/>
      <c r="AF946"/>
      <c r="AG946"/>
      <c r="AH946"/>
      <c r="AI946"/>
      <c r="AJ946"/>
      <c r="AK946"/>
      <c r="AL946"/>
      <c r="AM946"/>
      <c r="AN946"/>
      <c r="AO946"/>
      <c r="AP946"/>
      <c r="AQ946"/>
      <c r="AR946"/>
      <c r="AS946"/>
      <c r="AT946"/>
      <c r="AU946"/>
      <c r="AV946"/>
      <c r="AW946"/>
      <c r="AX946"/>
      <c r="AY946"/>
      <c r="AZ946"/>
      <c r="BA946"/>
    </row>
    <row r="947" spans="3:53">
      <c r="C947"/>
      <c r="D947"/>
      <c r="E947"/>
      <c r="F947"/>
      <c r="G947"/>
      <c r="H947"/>
      <c r="I947"/>
      <c r="J947"/>
      <c r="K947"/>
      <c r="L947"/>
      <c r="M947"/>
      <c r="N947"/>
      <c r="O947"/>
      <c r="P947"/>
      <c r="Q947"/>
      <c r="R947"/>
      <c r="S947"/>
      <c r="T947"/>
      <c r="U947"/>
      <c r="V947"/>
      <c r="W947"/>
      <c r="X947"/>
      <c r="Y947"/>
      <c r="Z947"/>
      <c r="AA947"/>
      <c r="AB947"/>
      <c r="AC947"/>
      <c r="AD947"/>
      <c r="AE947"/>
      <c r="AF947"/>
      <c r="AG947"/>
      <c r="AH947"/>
      <c r="AI947"/>
      <c r="AJ947"/>
      <c r="AK947"/>
      <c r="AL947"/>
      <c r="AM947"/>
      <c r="AN947"/>
      <c r="AO947"/>
      <c r="AP947"/>
      <c r="AQ947"/>
      <c r="AR947"/>
      <c r="AS947"/>
      <c r="AT947"/>
      <c r="AU947"/>
      <c r="AV947"/>
      <c r="AW947"/>
      <c r="AX947"/>
      <c r="AY947"/>
      <c r="AZ947"/>
      <c r="BA947"/>
    </row>
    <row r="948" spans="3:53">
      <c r="C948"/>
      <c r="D948"/>
      <c r="E948"/>
      <c r="F948"/>
      <c r="G948"/>
      <c r="H948"/>
      <c r="I948"/>
      <c r="J948"/>
      <c r="K948"/>
      <c r="L948"/>
      <c r="M948"/>
      <c r="N948"/>
      <c r="O948"/>
      <c r="P948"/>
      <c r="Q948"/>
      <c r="R948"/>
      <c r="S948"/>
      <c r="T948"/>
      <c r="U948"/>
      <c r="V948"/>
      <c r="W948"/>
      <c r="X948"/>
      <c r="Y948"/>
      <c r="Z948"/>
      <c r="AA948"/>
      <c r="AB948"/>
      <c r="AC948"/>
      <c r="AD948"/>
      <c r="AE948"/>
      <c r="AF948"/>
      <c r="AG948"/>
      <c r="AH948"/>
      <c r="AI948"/>
      <c r="AJ948"/>
      <c r="AK948"/>
      <c r="AL948"/>
      <c r="AM948"/>
      <c r="AN948"/>
      <c r="AO948"/>
      <c r="AP948"/>
      <c r="AQ948"/>
      <c r="AR948"/>
      <c r="AS948"/>
      <c r="AT948"/>
      <c r="AU948"/>
      <c r="AV948"/>
      <c r="AW948"/>
      <c r="AX948"/>
      <c r="AY948"/>
      <c r="AZ948"/>
      <c r="BA948"/>
    </row>
    <row r="949" spans="3:53">
      <c r="C949"/>
      <c r="D949"/>
      <c r="E949"/>
      <c r="F949"/>
      <c r="G949"/>
      <c r="H949"/>
      <c r="I949"/>
      <c r="J949"/>
      <c r="K949"/>
      <c r="L949"/>
      <c r="M949"/>
      <c r="N949"/>
      <c r="O949"/>
      <c r="P949"/>
      <c r="Q949"/>
      <c r="R949"/>
      <c r="S949"/>
      <c r="T949"/>
      <c r="U949"/>
      <c r="V949"/>
      <c r="W949"/>
      <c r="X949"/>
      <c r="Y949"/>
      <c r="Z949"/>
      <c r="AA949"/>
      <c r="AB949"/>
      <c r="AC949"/>
      <c r="AD949"/>
      <c r="AE949"/>
      <c r="AF949"/>
      <c r="AG949"/>
      <c r="AH949"/>
      <c r="AI949"/>
      <c r="AJ949"/>
      <c r="AK949"/>
      <c r="AL949"/>
      <c r="AM949"/>
      <c r="AN949"/>
      <c r="AO949"/>
      <c r="AP949"/>
      <c r="AQ949"/>
      <c r="AR949"/>
      <c r="AS949"/>
      <c r="AT949"/>
      <c r="AU949"/>
      <c r="AV949"/>
      <c r="AW949"/>
      <c r="AX949"/>
      <c r="AY949"/>
      <c r="AZ949"/>
      <c r="BA949"/>
    </row>
    <row r="950" spans="3:53">
      <c r="C950"/>
      <c r="D950"/>
      <c r="E950"/>
      <c r="F950"/>
      <c r="G950"/>
      <c r="H950"/>
      <c r="I950"/>
      <c r="J950"/>
      <c r="K950"/>
      <c r="L950"/>
      <c r="M950"/>
      <c r="N950"/>
      <c r="O950"/>
      <c r="P950"/>
      <c r="Q950"/>
      <c r="R950"/>
      <c r="S950"/>
      <c r="T950"/>
      <c r="U950"/>
      <c r="V950"/>
      <c r="W950"/>
      <c r="X950"/>
      <c r="Y950"/>
      <c r="Z950"/>
      <c r="AA950"/>
      <c r="AB950"/>
      <c r="AC950"/>
      <c r="AD950"/>
      <c r="AE950"/>
      <c r="AF950"/>
      <c r="AG950"/>
      <c r="AH950"/>
      <c r="AI950"/>
      <c r="AJ950"/>
      <c r="AK950"/>
      <c r="AL950"/>
      <c r="AM950"/>
      <c r="AN950"/>
      <c r="AO950"/>
      <c r="AP950"/>
      <c r="AQ950"/>
      <c r="AR950"/>
      <c r="AS950"/>
      <c r="AT950"/>
      <c r="AU950"/>
      <c r="AV950"/>
      <c r="AW950"/>
      <c r="AX950"/>
      <c r="AY950"/>
      <c r="AZ950"/>
      <c r="BA950"/>
    </row>
    <row r="951" spans="3:53">
      <c r="C951"/>
      <c r="D951"/>
      <c r="E951"/>
      <c r="F951"/>
      <c r="G951"/>
      <c r="H951"/>
      <c r="I951"/>
      <c r="J951"/>
      <c r="K951"/>
      <c r="L951"/>
      <c r="M951"/>
      <c r="N951"/>
      <c r="O951"/>
      <c r="P951"/>
      <c r="Q951"/>
      <c r="R951"/>
      <c r="S951"/>
      <c r="T951"/>
      <c r="U951"/>
      <c r="V951"/>
      <c r="W951"/>
      <c r="X951"/>
      <c r="Y951"/>
      <c r="Z951"/>
      <c r="AA951"/>
      <c r="AB951"/>
      <c r="AC951"/>
      <c r="AD951"/>
      <c r="AE951"/>
      <c r="AF951"/>
      <c r="AG951"/>
      <c r="AH951"/>
      <c r="AI951"/>
      <c r="AJ951"/>
      <c r="AK951"/>
      <c r="AL951"/>
      <c r="AM951"/>
      <c r="AN951"/>
      <c r="AO951"/>
      <c r="AP951"/>
      <c r="AQ951"/>
      <c r="AR951"/>
      <c r="AS951"/>
      <c r="AT951"/>
      <c r="AU951"/>
      <c r="AV951"/>
      <c r="AW951"/>
      <c r="AX951"/>
      <c r="AY951"/>
      <c r="AZ951"/>
      <c r="BA951"/>
    </row>
    <row r="952" spans="3:53">
      <c r="C952"/>
      <c r="D952"/>
      <c r="E952"/>
      <c r="F952"/>
      <c r="G952"/>
      <c r="H952"/>
      <c r="I952"/>
      <c r="J952"/>
      <c r="K952"/>
      <c r="L952"/>
      <c r="M952"/>
      <c r="N952"/>
      <c r="O952"/>
      <c r="P952"/>
      <c r="Q952"/>
      <c r="R952"/>
      <c r="S952"/>
      <c r="T952"/>
      <c r="U952"/>
      <c r="V952"/>
      <c r="W952"/>
      <c r="X952"/>
      <c r="Y952"/>
      <c r="Z952"/>
      <c r="AA952"/>
      <c r="AB952"/>
      <c r="AC952"/>
      <c r="AD952"/>
      <c r="AE952"/>
      <c r="AF952"/>
      <c r="AG952"/>
      <c r="AH952"/>
      <c r="AI952"/>
      <c r="AJ952"/>
      <c r="AK952"/>
      <c r="AL952"/>
      <c r="AM952"/>
      <c r="AN952"/>
      <c r="AO952"/>
      <c r="AP952"/>
      <c r="AQ952"/>
      <c r="AR952"/>
      <c r="AS952"/>
      <c r="AT952"/>
      <c r="AU952"/>
      <c r="AV952"/>
      <c r="AW952"/>
      <c r="AX952"/>
      <c r="AY952"/>
      <c r="AZ952"/>
      <c r="BA952"/>
    </row>
    <row r="953" spans="3:53">
      <c r="C953"/>
      <c r="D953"/>
      <c r="E953"/>
      <c r="F953"/>
      <c r="G953"/>
      <c r="H953"/>
      <c r="I953"/>
      <c r="J953"/>
      <c r="K953"/>
      <c r="L953"/>
      <c r="M953"/>
      <c r="N953"/>
      <c r="O953"/>
      <c r="P953"/>
      <c r="Q953"/>
      <c r="R953"/>
      <c r="S953"/>
      <c r="T953"/>
      <c r="U953"/>
      <c r="V953"/>
      <c r="W953"/>
      <c r="X953"/>
      <c r="Y953"/>
      <c r="Z953"/>
      <c r="AA953"/>
      <c r="AB953"/>
      <c r="AC953"/>
      <c r="AD953"/>
      <c r="AE953"/>
      <c r="AF953"/>
      <c r="AG953"/>
      <c r="AH953"/>
      <c r="AI953"/>
      <c r="AJ953"/>
      <c r="AK953"/>
      <c r="AL953"/>
      <c r="AM953"/>
      <c r="AN953"/>
      <c r="AO953"/>
      <c r="AP953"/>
      <c r="AQ953"/>
      <c r="AR953"/>
      <c r="AS953"/>
      <c r="AT953"/>
      <c r="AU953"/>
      <c r="AV953"/>
      <c r="AW953"/>
      <c r="AX953"/>
      <c r="AY953"/>
      <c r="AZ953"/>
      <c r="BA953"/>
    </row>
    <row r="954" spans="3:53">
      <c r="C954"/>
      <c r="D954"/>
      <c r="E954"/>
      <c r="F954"/>
      <c r="G954"/>
      <c r="H954"/>
      <c r="I954"/>
      <c r="J954"/>
      <c r="K954"/>
      <c r="L954"/>
      <c r="M954"/>
      <c r="N954"/>
      <c r="O954"/>
      <c r="P954"/>
      <c r="Q954"/>
      <c r="R954"/>
      <c r="S954"/>
      <c r="T954"/>
      <c r="U954"/>
      <c r="V954"/>
      <c r="W954"/>
      <c r="X954"/>
      <c r="Y954"/>
      <c r="Z954"/>
      <c r="AA954"/>
      <c r="AB954"/>
      <c r="AC954"/>
      <c r="AD954"/>
      <c r="AE954"/>
      <c r="AF954"/>
      <c r="AG954"/>
      <c r="AH954"/>
      <c r="AI954"/>
      <c r="AJ954"/>
      <c r="AK954"/>
      <c r="AL954"/>
      <c r="AM954"/>
      <c r="AN954"/>
      <c r="AO954"/>
      <c r="AP954"/>
      <c r="AQ954"/>
      <c r="AR954"/>
      <c r="AS954"/>
      <c r="AT954"/>
      <c r="AU954"/>
      <c r="AV954"/>
      <c r="AW954"/>
      <c r="AX954"/>
      <c r="AY954"/>
      <c r="AZ954"/>
      <c r="BA954"/>
    </row>
    <row r="955" spans="3:53">
      <c r="C955"/>
      <c r="D955"/>
      <c r="E955"/>
      <c r="F955"/>
      <c r="G955"/>
      <c r="H955"/>
      <c r="I955"/>
      <c r="J955"/>
      <c r="K955"/>
      <c r="L955"/>
      <c r="M955"/>
      <c r="N955"/>
      <c r="O955"/>
      <c r="P955"/>
      <c r="Q955"/>
      <c r="R955"/>
      <c r="S955"/>
      <c r="T955"/>
      <c r="U955"/>
      <c r="V955"/>
      <c r="W955"/>
      <c r="X955"/>
      <c r="Y955"/>
      <c r="Z955"/>
      <c r="AA955"/>
      <c r="AB955"/>
      <c r="AC955"/>
      <c r="AD955"/>
      <c r="AE955"/>
      <c r="AF955"/>
      <c r="AG955"/>
      <c r="AH955"/>
      <c r="AI955"/>
      <c r="AJ955"/>
      <c r="AK955"/>
      <c r="AL955"/>
      <c r="AM955"/>
      <c r="AN955"/>
      <c r="AO955"/>
      <c r="AP955"/>
      <c r="AQ955"/>
      <c r="AR955"/>
      <c r="AS955"/>
      <c r="AT955"/>
      <c r="AU955"/>
      <c r="AV955"/>
      <c r="AW955"/>
      <c r="AX955"/>
      <c r="AY955"/>
      <c r="AZ955"/>
      <c r="BA955"/>
    </row>
    <row r="956" spans="3:53">
      <c r="C956"/>
      <c r="D956"/>
      <c r="E956"/>
      <c r="F956"/>
      <c r="G956"/>
      <c r="H956"/>
      <c r="I956"/>
      <c r="J956"/>
      <c r="K956"/>
      <c r="L956"/>
      <c r="M956"/>
      <c r="N956"/>
      <c r="O956"/>
      <c r="P956"/>
      <c r="Q956"/>
      <c r="R956"/>
      <c r="S956"/>
      <c r="T956"/>
      <c r="U956"/>
      <c r="V956"/>
      <c r="W956"/>
      <c r="X956"/>
      <c r="Y956"/>
      <c r="Z956"/>
      <c r="AA956"/>
      <c r="AB956"/>
      <c r="AC956"/>
      <c r="AD956"/>
      <c r="AE956"/>
      <c r="AF956"/>
      <c r="AG956"/>
      <c r="AH956"/>
      <c r="AI956"/>
      <c r="AJ956"/>
      <c r="AK956"/>
      <c r="AL956"/>
      <c r="AM956"/>
      <c r="AN956"/>
      <c r="AO956"/>
      <c r="AP956"/>
      <c r="AQ956"/>
      <c r="AR956"/>
      <c r="AS956"/>
      <c r="AT956"/>
      <c r="AU956"/>
      <c r="AV956"/>
      <c r="AW956"/>
      <c r="AX956"/>
      <c r="AY956"/>
      <c r="AZ956"/>
      <c r="BA956"/>
    </row>
    <row r="957" spans="3:53">
      <c r="C957"/>
      <c r="D957"/>
      <c r="E957"/>
      <c r="F957"/>
      <c r="G957"/>
      <c r="H957"/>
      <c r="I957"/>
      <c r="J957"/>
      <c r="K957"/>
      <c r="L957"/>
      <c r="M957"/>
      <c r="N957"/>
      <c r="O957"/>
      <c r="P957"/>
      <c r="Q957"/>
      <c r="R957"/>
      <c r="S957"/>
      <c r="T957"/>
      <c r="U957"/>
      <c r="V957"/>
      <c r="W957"/>
      <c r="X957"/>
      <c r="Y957"/>
      <c r="Z957"/>
      <c r="AA957"/>
      <c r="AB957"/>
      <c r="AC957"/>
      <c r="AD957"/>
      <c r="AE957"/>
      <c r="AF957"/>
      <c r="AG957"/>
      <c r="AH957"/>
      <c r="AI957"/>
      <c r="AJ957"/>
      <c r="AK957"/>
      <c r="AL957"/>
      <c r="AM957"/>
      <c r="AN957"/>
      <c r="AO957"/>
      <c r="AP957"/>
      <c r="AQ957"/>
      <c r="AR957"/>
      <c r="AS957"/>
      <c r="AT957"/>
      <c r="AU957"/>
      <c r="AV957"/>
      <c r="AW957"/>
      <c r="AX957"/>
      <c r="AY957"/>
      <c r="AZ957"/>
      <c r="BA957"/>
    </row>
    <row r="958" spans="3:53">
      <c r="C958"/>
      <c r="D958"/>
      <c r="E958"/>
      <c r="F958"/>
      <c r="G958"/>
      <c r="H958"/>
      <c r="I958"/>
      <c r="J958"/>
      <c r="K958"/>
      <c r="L958"/>
      <c r="M958"/>
      <c r="N958"/>
      <c r="O958"/>
      <c r="P958"/>
      <c r="Q958"/>
      <c r="R958"/>
      <c r="S958"/>
      <c r="T958"/>
      <c r="U958"/>
      <c r="V958"/>
      <c r="W958"/>
      <c r="X958"/>
      <c r="Y958"/>
      <c r="Z958"/>
      <c r="AA958"/>
      <c r="AB958"/>
      <c r="AC958"/>
      <c r="AD958"/>
      <c r="AE958"/>
      <c r="AF958"/>
      <c r="AG958"/>
      <c r="AH958"/>
      <c r="AI958"/>
      <c r="AJ958"/>
      <c r="AK958"/>
      <c r="AL958"/>
      <c r="AM958"/>
      <c r="AN958"/>
      <c r="AO958"/>
      <c r="AP958"/>
      <c r="AQ958"/>
      <c r="AR958"/>
      <c r="AS958"/>
      <c r="AT958"/>
      <c r="AU958"/>
      <c r="AV958"/>
      <c r="AW958"/>
      <c r="AX958"/>
      <c r="AY958"/>
      <c r="AZ958"/>
      <c r="BA958"/>
    </row>
    <row r="959" spans="3:53">
      <c r="C959"/>
      <c r="D959"/>
      <c r="E959"/>
      <c r="F959"/>
      <c r="G959"/>
      <c r="H959"/>
      <c r="I959"/>
      <c r="J959"/>
      <c r="K959"/>
      <c r="L959"/>
      <c r="M959"/>
      <c r="N959"/>
      <c r="O959"/>
      <c r="P959"/>
      <c r="Q959"/>
      <c r="R959"/>
      <c r="S959"/>
      <c r="T959"/>
      <c r="U959"/>
      <c r="V959"/>
      <c r="W959"/>
      <c r="X959"/>
      <c r="Y959"/>
      <c r="Z959"/>
      <c r="AA959"/>
      <c r="AB959"/>
      <c r="AC959"/>
      <c r="AD959"/>
      <c r="AE959"/>
      <c r="AF959"/>
      <c r="AG959"/>
      <c r="AH959"/>
      <c r="AI959"/>
      <c r="AJ959"/>
      <c r="AK959"/>
      <c r="AL959"/>
      <c r="AM959"/>
      <c r="AN959"/>
      <c r="AO959"/>
      <c r="AP959"/>
      <c r="AQ959"/>
      <c r="AR959"/>
      <c r="AS959"/>
      <c r="AT959"/>
      <c r="AU959"/>
      <c r="AV959"/>
      <c r="AW959"/>
      <c r="AX959"/>
      <c r="AY959"/>
      <c r="AZ959"/>
      <c r="BA959"/>
    </row>
    <row r="960" spans="3:53">
      <c r="C960"/>
      <c r="D960"/>
      <c r="E960"/>
      <c r="F960"/>
      <c r="G960"/>
      <c r="H960"/>
      <c r="I960"/>
      <c r="J960"/>
      <c r="K960"/>
      <c r="L960"/>
      <c r="M960"/>
      <c r="N960"/>
      <c r="O960"/>
      <c r="P960"/>
      <c r="Q960"/>
      <c r="R960"/>
      <c r="S960"/>
      <c r="T960"/>
      <c r="U960"/>
      <c r="V960"/>
      <c r="W960"/>
      <c r="X960"/>
      <c r="Y960"/>
      <c r="Z960"/>
      <c r="AA960"/>
      <c r="AB960"/>
      <c r="AC960"/>
      <c r="AD960"/>
      <c r="AE960"/>
      <c r="AF960"/>
      <c r="AG960"/>
      <c r="AH960"/>
      <c r="AI960"/>
      <c r="AJ960"/>
      <c r="AK960"/>
      <c r="AL960"/>
      <c r="AM960"/>
      <c r="AN960"/>
      <c r="AO960"/>
      <c r="AP960"/>
      <c r="AQ960"/>
      <c r="AR960"/>
      <c r="AS960"/>
      <c r="AT960"/>
      <c r="AU960"/>
      <c r="AV960"/>
      <c r="AW960"/>
      <c r="AX960"/>
      <c r="AY960"/>
      <c r="AZ960"/>
      <c r="BA960"/>
    </row>
    <row r="961" spans="3:53">
      <c r="C961"/>
      <c r="D961"/>
      <c r="E961"/>
      <c r="F961"/>
      <c r="G961"/>
      <c r="H961"/>
      <c r="I961"/>
      <c r="J961"/>
      <c r="K961"/>
      <c r="L961"/>
      <c r="M961"/>
      <c r="N961"/>
      <c r="O961"/>
      <c r="P961"/>
      <c r="Q961"/>
      <c r="R961"/>
      <c r="S961"/>
      <c r="T961"/>
      <c r="U961"/>
      <c r="V961"/>
      <c r="W961"/>
      <c r="X961"/>
      <c r="Y961"/>
      <c r="Z961"/>
      <c r="AA961"/>
      <c r="AB961"/>
      <c r="AC961"/>
      <c r="AD961"/>
      <c r="AE961"/>
      <c r="AF961"/>
      <c r="AG961"/>
      <c r="AH961"/>
      <c r="AI961"/>
      <c r="AJ961"/>
      <c r="AK961"/>
      <c r="AL961"/>
      <c r="AM961"/>
      <c r="AN961"/>
      <c r="AO961"/>
      <c r="AP961"/>
      <c r="AQ961"/>
      <c r="AR961"/>
      <c r="AS961"/>
      <c r="AT961"/>
      <c r="AU961"/>
      <c r="AV961"/>
      <c r="AW961"/>
      <c r="AX961"/>
      <c r="AY961"/>
      <c r="AZ961"/>
      <c r="BA961"/>
    </row>
    <row r="962" spans="3:53">
      <c r="C962"/>
      <c r="D962"/>
      <c r="E962"/>
      <c r="F962"/>
      <c r="G962"/>
      <c r="H962"/>
      <c r="I962"/>
      <c r="J962"/>
      <c r="K962"/>
      <c r="L962"/>
      <c r="M962"/>
      <c r="N962"/>
      <c r="O962"/>
      <c r="P962"/>
      <c r="Q962"/>
      <c r="R962"/>
      <c r="S962"/>
      <c r="T962"/>
      <c r="U962"/>
      <c r="V962"/>
      <c r="W962"/>
      <c r="X962"/>
      <c r="Y962"/>
      <c r="Z962"/>
      <c r="AA962"/>
      <c r="AB962"/>
      <c r="AC962"/>
      <c r="AD962"/>
      <c r="AE962"/>
      <c r="AF962"/>
      <c r="AG962"/>
      <c r="AH962"/>
      <c r="AI962"/>
      <c r="AJ962"/>
      <c r="AK962"/>
      <c r="AL962"/>
      <c r="AM962"/>
      <c r="AN962"/>
      <c r="AO962"/>
      <c r="AP962"/>
      <c r="AQ962"/>
      <c r="AR962"/>
      <c r="AS962"/>
      <c r="AT962"/>
      <c r="AU962"/>
      <c r="AV962"/>
      <c r="AW962"/>
      <c r="AX962"/>
      <c r="AY962"/>
      <c r="AZ962"/>
      <c r="BA962"/>
    </row>
    <row r="963" spans="3:53">
      <c r="C963"/>
      <c r="D963"/>
      <c r="E963"/>
      <c r="F963"/>
      <c r="G963"/>
      <c r="H963"/>
      <c r="I963"/>
      <c r="J963"/>
      <c r="K963"/>
      <c r="L963"/>
      <c r="M963"/>
      <c r="N963"/>
      <c r="O963"/>
      <c r="P963"/>
      <c r="Q963"/>
      <c r="R963"/>
      <c r="S963"/>
      <c r="T963"/>
      <c r="U963"/>
      <c r="V963"/>
      <c r="W963"/>
      <c r="X963"/>
      <c r="Y963"/>
      <c r="Z963"/>
      <c r="AA963"/>
      <c r="AB963"/>
      <c r="AC963"/>
      <c r="AD963"/>
      <c r="AE963"/>
      <c r="AF963"/>
      <c r="AG963"/>
      <c r="AH963"/>
      <c r="AI963"/>
      <c r="AJ963"/>
      <c r="AK963"/>
      <c r="AL963"/>
      <c r="AM963"/>
      <c r="AN963"/>
      <c r="AO963"/>
      <c r="AP963"/>
      <c r="AQ963"/>
      <c r="AR963"/>
      <c r="AS963"/>
      <c r="AT963"/>
      <c r="AU963"/>
      <c r="AV963"/>
      <c r="AW963"/>
      <c r="AX963"/>
      <c r="AY963"/>
      <c r="AZ963"/>
      <c r="BA963"/>
    </row>
    <row r="964" spans="3:53">
      <c r="C964"/>
      <c r="D964"/>
      <c r="E964"/>
      <c r="F964"/>
      <c r="G964"/>
      <c r="H964"/>
      <c r="I964"/>
      <c r="J964"/>
      <c r="K964"/>
      <c r="L964"/>
      <c r="M964"/>
      <c r="N964"/>
      <c r="O964"/>
      <c r="P964"/>
      <c r="Q964"/>
      <c r="R964"/>
      <c r="S964"/>
      <c r="T964"/>
      <c r="U964"/>
      <c r="V964"/>
      <c r="W964"/>
      <c r="X964"/>
      <c r="Y964"/>
      <c r="Z964"/>
      <c r="AA964"/>
      <c r="AB964"/>
      <c r="AC964"/>
      <c r="AD964"/>
      <c r="AE964"/>
      <c r="AF964"/>
      <c r="AG964"/>
      <c r="AH964"/>
      <c r="AI964"/>
      <c r="AJ964"/>
      <c r="AK964"/>
      <c r="AL964"/>
      <c r="AM964"/>
      <c r="AN964"/>
      <c r="AO964"/>
      <c r="AP964"/>
      <c r="AQ964"/>
      <c r="AR964"/>
      <c r="AS964"/>
      <c r="AT964"/>
      <c r="AU964"/>
      <c r="AV964"/>
      <c r="AW964"/>
      <c r="AX964"/>
      <c r="AY964"/>
      <c r="AZ964"/>
      <c r="BA964"/>
    </row>
    <row r="965" spans="3:53">
      <c r="C965"/>
      <c r="D965"/>
      <c r="E965"/>
      <c r="F965"/>
      <c r="G965"/>
      <c r="H965"/>
      <c r="I965"/>
      <c r="J965"/>
      <c r="K965"/>
      <c r="L965"/>
      <c r="M965"/>
      <c r="N965"/>
      <c r="O965"/>
      <c r="P965"/>
      <c r="Q965"/>
      <c r="R965"/>
      <c r="S965"/>
      <c r="T965"/>
      <c r="U965"/>
      <c r="V965"/>
      <c r="W965"/>
      <c r="X965"/>
      <c r="Y965"/>
      <c r="Z965"/>
      <c r="AA965"/>
      <c r="AB965"/>
      <c r="AC965"/>
      <c r="AD965"/>
      <c r="AE965"/>
      <c r="AF965"/>
      <c r="AG965"/>
      <c r="AH965"/>
      <c r="AI965"/>
      <c r="AJ965"/>
      <c r="AK965"/>
      <c r="AL965"/>
      <c r="AM965"/>
      <c r="AN965"/>
      <c r="AO965"/>
      <c r="AP965"/>
      <c r="AQ965"/>
      <c r="AR965"/>
      <c r="AS965"/>
      <c r="AT965"/>
      <c r="AU965"/>
      <c r="AV965"/>
      <c r="AW965"/>
      <c r="AX965"/>
      <c r="AY965"/>
      <c r="AZ965"/>
      <c r="BA965"/>
    </row>
    <row r="966" spans="3:53">
      <c r="C966"/>
      <c r="D966"/>
      <c r="E966"/>
      <c r="F966"/>
      <c r="G966"/>
      <c r="H966"/>
      <c r="I966"/>
      <c r="J966"/>
      <c r="K966"/>
      <c r="L966"/>
      <c r="M966"/>
      <c r="N966"/>
      <c r="O966"/>
      <c r="P966"/>
      <c r="Q966"/>
      <c r="R966"/>
      <c r="S966"/>
      <c r="T966"/>
      <c r="U966"/>
      <c r="V966"/>
      <c r="W966"/>
      <c r="X966"/>
      <c r="Y966"/>
      <c r="Z966"/>
      <c r="AA966"/>
      <c r="AB966"/>
      <c r="AC966"/>
      <c r="AD966"/>
      <c r="AE966"/>
      <c r="AF966"/>
      <c r="AG966"/>
      <c r="AH966"/>
      <c r="AI966"/>
      <c r="AJ966"/>
      <c r="AK966"/>
      <c r="AL966"/>
      <c r="AM966"/>
      <c r="AN966"/>
      <c r="AO966"/>
      <c r="AP966"/>
      <c r="AQ966"/>
      <c r="AR966"/>
      <c r="AS966"/>
      <c r="AT966"/>
      <c r="AU966"/>
      <c r="AV966"/>
      <c r="AW966"/>
      <c r="AX966"/>
      <c r="AY966"/>
      <c r="AZ966"/>
      <c r="BA966"/>
    </row>
    <row r="967" spans="3:53">
      <c r="C967"/>
      <c r="D967"/>
      <c r="E967"/>
      <c r="F967"/>
      <c r="G967"/>
      <c r="H967"/>
      <c r="I967"/>
      <c r="J967"/>
      <c r="K967"/>
      <c r="L967"/>
      <c r="M967"/>
      <c r="N967"/>
      <c r="O967"/>
      <c r="P967"/>
      <c r="Q967"/>
      <c r="R967"/>
      <c r="S967"/>
      <c r="T967"/>
      <c r="U967"/>
      <c r="V967"/>
      <c r="W967"/>
      <c r="X967"/>
      <c r="Y967"/>
      <c r="Z967"/>
      <c r="AA967"/>
      <c r="AB967"/>
      <c r="AC967"/>
      <c r="AD967"/>
      <c r="AE967"/>
      <c r="AF967"/>
      <c r="AG967"/>
      <c r="AH967"/>
      <c r="AI967"/>
      <c r="AJ967"/>
      <c r="AK967"/>
      <c r="AL967"/>
      <c r="AM967"/>
      <c r="AN967"/>
      <c r="AO967"/>
      <c r="AP967"/>
      <c r="AQ967"/>
      <c r="AR967"/>
      <c r="AS967"/>
      <c r="AT967"/>
      <c r="AU967"/>
      <c r="AV967"/>
      <c r="AW967"/>
      <c r="AX967"/>
      <c r="AY967"/>
      <c r="AZ967"/>
      <c r="BA967"/>
    </row>
    <row r="968" spans="3:53">
      <c r="C968"/>
      <c r="D968"/>
      <c r="E968"/>
      <c r="F968"/>
      <c r="G968"/>
      <c r="H968"/>
      <c r="I968"/>
      <c r="J968"/>
      <c r="K968"/>
      <c r="L968"/>
      <c r="M968"/>
      <c r="N968"/>
      <c r="O968"/>
      <c r="P968"/>
      <c r="Q968"/>
      <c r="R968"/>
      <c r="S968"/>
      <c r="T968"/>
      <c r="U968"/>
      <c r="V968"/>
      <c r="W968"/>
      <c r="X968"/>
      <c r="Y968"/>
      <c r="Z968"/>
      <c r="AA968"/>
      <c r="AB968"/>
      <c r="AC968"/>
      <c r="AD968"/>
      <c r="AE968"/>
      <c r="AF968"/>
      <c r="AG968"/>
      <c r="AH968"/>
      <c r="AI968"/>
      <c r="AJ968"/>
      <c r="AK968"/>
      <c r="AL968"/>
      <c r="AM968"/>
      <c r="AN968"/>
      <c r="AO968"/>
      <c r="AP968"/>
      <c r="AQ968"/>
      <c r="AR968"/>
      <c r="AS968"/>
      <c r="AT968"/>
      <c r="AU968"/>
      <c r="AV968"/>
      <c r="AW968"/>
      <c r="AX968"/>
      <c r="AY968"/>
      <c r="AZ968"/>
      <c r="BA968"/>
    </row>
    <row r="969" spans="3:53">
      <c r="C969"/>
      <c r="D969"/>
      <c r="E969"/>
      <c r="F969"/>
      <c r="G969"/>
      <c r="H969"/>
      <c r="I969"/>
      <c r="J969"/>
      <c r="K969"/>
      <c r="L969"/>
      <c r="M969"/>
      <c r="N969"/>
      <c r="O969"/>
      <c r="P969"/>
      <c r="Q969"/>
      <c r="R969"/>
      <c r="S969"/>
      <c r="T969"/>
      <c r="U969"/>
      <c r="V969"/>
      <c r="W969"/>
      <c r="X969"/>
      <c r="Y969"/>
      <c r="Z969"/>
      <c r="AA969"/>
      <c r="AB969"/>
      <c r="AC969"/>
      <c r="AD969"/>
      <c r="AE969"/>
      <c r="AF969"/>
      <c r="AG969"/>
      <c r="AH969"/>
      <c r="AI969"/>
      <c r="AJ969"/>
      <c r="AK969"/>
      <c r="AL969"/>
      <c r="AM969"/>
      <c r="AN969"/>
      <c r="AO969"/>
      <c r="AP969"/>
      <c r="AQ969"/>
      <c r="AR969"/>
      <c r="AS969"/>
      <c r="AT969"/>
      <c r="AU969"/>
      <c r="AV969"/>
      <c r="AW969"/>
      <c r="AX969"/>
      <c r="AY969"/>
      <c r="AZ969"/>
      <c r="BA969"/>
    </row>
    <row r="970" spans="3:53">
      <c r="C970"/>
      <c r="D970"/>
      <c r="E970"/>
      <c r="F970"/>
      <c r="G970"/>
      <c r="H970"/>
      <c r="I970"/>
      <c r="J970"/>
      <c r="K970"/>
      <c r="L970"/>
      <c r="M970"/>
      <c r="N970"/>
      <c r="O970"/>
      <c r="P970"/>
      <c r="Q970"/>
      <c r="R970"/>
      <c r="S970"/>
      <c r="T970"/>
      <c r="U970"/>
      <c r="V970"/>
      <c r="W970"/>
      <c r="X970"/>
      <c r="Y970"/>
      <c r="Z970"/>
      <c r="AA970"/>
      <c r="AB970"/>
      <c r="AC970"/>
      <c r="AD970"/>
      <c r="AE970"/>
      <c r="AF970"/>
      <c r="AG970"/>
      <c r="AH970"/>
      <c r="AI970"/>
      <c r="AJ970"/>
      <c r="AK970"/>
      <c r="AL970"/>
      <c r="AM970"/>
      <c r="AN970"/>
      <c r="AO970"/>
      <c r="AP970"/>
      <c r="AQ970"/>
      <c r="AR970"/>
      <c r="AS970"/>
      <c r="AT970"/>
      <c r="AU970"/>
      <c r="AV970"/>
      <c r="AW970"/>
      <c r="AX970"/>
      <c r="AY970"/>
      <c r="AZ970"/>
      <c r="BA970"/>
    </row>
    <row r="971" spans="3:53">
      <c r="C971"/>
      <c r="D971"/>
      <c r="E971"/>
      <c r="F971"/>
      <c r="G971"/>
      <c r="H971"/>
      <c r="I971"/>
      <c r="J971"/>
      <c r="K971"/>
      <c r="L971"/>
      <c r="M971"/>
      <c r="N971"/>
      <c r="O971"/>
      <c r="P971"/>
      <c r="Q971"/>
      <c r="R971"/>
      <c r="S971"/>
      <c r="T971"/>
      <c r="U971"/>
      <c r="V971"/>
      <c r="W971"/>
      <c r="X971"/>
      <c r="Y971"/>
      <c r="Z971"/>
      <c r="AA971"/>
      <c r="AB971"/>
      <c r="AC971"/>
      <c r="AD971"/>
      <c r="AE971"/>
      <c r="AF971"/>
      <c r="AG971"/>
      <c r="AH971"/>
      <c r="AI971"/>
      <c r="AJ971"/>
      <c r="AK971"/>
      <c r="AL971"/>
      <c r="AM971"/>
      <c r="AN971"/>
      <c r="AO971"/>
      <c r="AP971"/>
      <c r="AQ971"/>
      <c r="AR971"/>
      <c r="AS971"/>
      <c r="AT971"/>
      <c r="AU971"/>
      <c r="AV971"/>
      <c r="AW971"/>
      <c r="AX971"/>
      <c r="AY971"/>
      <c r="AZ971"/>
      <c r="BA971"/>
    </row>
    <row r="972" spans="3:53">
      <c r="C972"/>
      <c r="D972"/>
      <c r="E972"/>
      <c r="F972"/>
      <c r="G972"/>
      <c r="H972"/>
      <c r="I972"/>
      <c r="J972"/>
      <c r="K972"/>
      <c r="L972"/>
      <c r="M972"/>
      <c r="N972"/>
      <c r="O972"/>
      <c r="P972"/>
      <c r="Q972"/>
      <c r="R972"/>
      <c r="S972"/>
      <c r="T972"/>
      <c r="U972"/>
      <c r="V972"/>
      <c r="W972"/>
      <c r="X972"/>
      <c r="Y972"/>
      <c r="Z972"/>
      <c r="AA972"/>
      <c r="AB972"/>
      <c r="AC972"/>
      <c r="AD972"/>
      <c r="AE972"/>
      <c r="AF972"/>
      <c r="AG972"/>
      <c r="AH972"/>
      <c r="AI972"/>
      <c r="AJ972"/>
      <c r="AK972"/>
      <c r="AL972"/>
      <c r="AM972"/>
      <c r="AN972"/>
      <c r="AO972"/>
      <c r="AP972"/>
      <c r="AQ972"/>
      <c r="AR972"/>
      <c r="AS972"/>
      <c r="AT972"/>
      <c r="AU972"/>
      <c r="AV972"/>
      <c r="AW972"/>
      <c r="AX972"/>
      <c r="AY972"/>
      <c r="AZ972"/>
      <c r="BA972"/>
    </row>
    <row r="973" spans="3:53">
      <c r="C973"/>
      <c r="D973"/>
      <c r="E973"/>
      <c r="F973"/>
      <c r="G973"/>
      <c r="H973"/>
      <c r="I973"/>
      <c r="J973"/>
      <c r="K973"/>
      <c r="L973"/>
      <c r="M973"/>
      <c r="N973"/>
      <c r="O973"/>
      <c r="P973"/>
      <c r="Q973"/>
      <c r="R973"/>
      <c r="S973"/>
      <c r="T973"/>
      <c r="U973"/>
      <c r="V973"/>
      <c r="W973"/>
      <c r="X973"/>
      <c r="Y973"/>
      <c r="Z973"/>
      <c r="AA973"/>
      <c r="AB973"/>
      <c r="AC973"/>
      <c r="AD973"/>
      <c r="AE973"/>
      <c r="AF973"/>
      <c r="AG973"/>
      <c r="AH973"/>
      <c r="AI973"/>
      <c r="AJ973"/>
      <c r="AK973"/>
      <c r="AL973"/>
      <c r="AM973"/>
      <c r="AN973"/>
      <c r="AO973"/>
      <c r="AP973"/>
      <c r="AQ973"/>
      <c r="AR973"/>
      <c r="AS973"/>
      <c r="AT973"/>
      <c r="AU973"/>
      <c r="AV973"/>
      <c r="AW973"/>
      <c r="AX973"/>
      <c r="AY973"/>
      <c r="AZ973"/>
      <c r="BA973"/>
    </row>
    <row r="974" spans="3:53">
      <c r="C974"/>
      <c r="D974"/>
      <c r="E974"/>
      <c r="F974"/>
      <c r="G974"/>
      <c r="H974"/>
      <c r="I974"/>
      <c r="J974"/>
      <c r="K974"/>
      <c r="L974"/>
      <c r="M974"/>
      <c r="N974"/>
      <c r="O974"/>
      <c r="P974"/>
      <c r="Q974"/>
      <c r="R974"/>
      <c r="S974"/>
      <c r="T974"/>
      <c r="U974"/>
      <c r="V974"/>
      <c r="W974"/>
      <c r="X974"/>
      <c r="Y974"/>
      <c r="Z974"/>
      <c r="AA974"/>
      <c r="AB974"/>
      <c r="AC974"/>
      <c r="AD974"/>
      <c r="AE974"/>
      <c r="AF974"/>
      <c r="AG974"/>
      <c r="AH974"/>
      <c r="AI974"/>
      <c r="AJ974"/>
      <c r="AK974"/>
      <c r="AL974"/>
      <c r="AM974"/>
      <c r="AN974"/>
      <c r="AO974"/>
      <c r="AP974"/>
      <c r="AQ974"/>
      <c r="AR974"/>
      <c r="AS974"/>
      <c r="AT974"/>
      <c r="AU974"/>
      <c r="AV974"/>
      <c r="AW974"/>
      <c r="AX974"/>
      <c r="AY974"/>
      <c r="AZ974"/>
      <c r="BA974"/>
    </row>
    <row r="975" spans="3:53">
      <c r="C975"/>
      <c r="D975"/>
      <c r="E975"/>
      <c r="F975"/>
      <c r="G975"/>
      <c r="H975"/>
      <c r="I975"/>
      <c r="J975"/>
      <c r="K975"/>
      <c r="L975"/>
      <c r="M975"/>
      <c r="N975"/>
      <c r="O975"/>
      <c r="P975"/>
      <c r="Q975"/>
      <c r="R975"/>
      <c r="S975"/>
      <c r="T975"/>
      <c r="U975"/>
      <c r="V975"/>
      <c r="W975"/>
      <c r="X975"/>
      <c r="Y975"/>
      <c r="Z975"/>
      <c r="AA975"/>
      <c r="AB975"/>
      <c r="AC975"/>
      <c r="AD975"/>
      <c r="AE975"/>
      <c r="AF975"/>
      <c r="AG975"/>
      <c r="AH975"/>
      <c r="AI975"/>
      <c r="AJ975"/>
      <c r="AK975"/>
      <c r="AL975"/>
      <c r="AM975"/>
      <c r="AN975"/>
      <c r="AO975"/>
      <c r="AP975"/>
      <c r="AQ975"/>
      <c r="AR975"/>
      <c r="AS975"/>
      <c r="AT975"/>
      <c r="AU975"/>
      <c r="AV975"/>
      <c r="AW975"/>
      <c r="AX975"/>
      <c r="AY975"/>
      <c r="AZ975"/>
      <c r="BA975"/>
    </row>
    <row r="976" spans="3:53">
      <c r="C976"/>
      <c r="D976"/>
      <c r="E976"/>
      <c r="F976"/>
      <c r="G976"/>
      <c r="H976"/>
      <c r="I976"/>
      <c r="J976"/>
      <c r="K976"/>
      <c r="L976"/>
      <c r="M976"/>
      <c r="N976"/>
      <c r="O976"/>
      <c r="P976"/>
      <c r="Q976"/>
      <c r="R976"/>
      <c r="S976"/>
      <c r="T976"/>
      <c r="U976"/>
      <c r="V976"/>
      <c r="W976"/>
      <c r="X976"/>
      <c r="Y976"/>
      <c r="Z976"/>
      <c r="AA976"/>
      <c r="AB976"/>
      <c r="AC976"/>
      <c r="AD976"/>
      <c r="AE976"/>
      <c r="AF976"/>
      <c r="AG976"/>
      <c r="AH976"/>
      <c r="AI976"/>
      <c r="AJ976"/>
      <c r="AK976"/>
      <c r="AL976"/>
      <c r="AM976"/>
      <c r="AN976"/>
      <c r="AO976"/>
      <c r="AP976"/>
      <c r="AQ976"/>
      <c r="AR976"/>
      <c r="AS976"/>
      <c r="AT976"/>
      <c r="AU976"/>
      <c r="AV976"/>
      <c r="AW976"/>
      <c r="AX976"/>
      <c r="AY976"/>
      <c r="AZ976"/>
      <c r="BA976"/>
    </row>
    <row r="977" spans="3:53">
      <c r="C977"/>
      <c r="D977"/>
      <c r="E977"/>
      <c r="F977"/>
      <c r="G977"/>
      <c r="H977"/>
      <c r="I977"/>
      <c r="J977"/>
      <c r="K977"/>
      <c r="L977"/>
      <c r="M977"/>
      <c r="N977"/>
      <c r="O977"/>
      <c r="P977"/>
      <c r="Q977"/>
      <c r="R977"/>
      <c r="S977"/>
      <c r="T977"/>
      <c r="U977"/>
      <c r="V977"/>
      <c r="W977"/>
      <c r="X977"/>
      <c r="Y977"/>
      <c r="Z977"/>
      <c r="AA977"/>
      <c r="AB977"/>
      <c r="AC977"/>
      <c r="AD977"/>
      <c r="AE977"/>
      <c r="AF977"/>
      <c r="AG977"/>
      <c r="AH977"/>
      <c r="AI977"/>
      <c r="AJ977"/>
      <c r="AK977"/>
      <c r="AL977"/>
      <c r="AM977"/>
      <c r="AN977"/>
      <c r="AO977"/>
      <c r="AP977"/>
      <c r="AQ977"/>
      <c r="AR977"/>
      <c r="AS977"/>
      <c r="AT977"/>
      <c r="AU977"/>
      <c r="AV977"/>
      <c r="AW977"/>
      <c r="AX977"/>
      <c r="AY977"/>
      <c r="AZ977"/>
      <c r="BA977"/>
    </row>
    <row r="978" spans="3:53">
      <c r="C978"/>
      <c r="D978"/>
      <c r="E978"/>
      <c r="F978"/>
      <c r="G978"/>
      <c r="H978"/>
      <c r="I978"/>
      <c r="J978"/>
      <c r="K978"/>
      <c r="L978"/>
      <c r="M978"/>
      <c r="N978"/>
      <c r="O978"/>
      <c r="P978"/>
      <c r="Q978"/>
      <c r="R978"/>
      <c r="S978"/>
      <c r="T978"/>
      <c r="U978"/>
      <c r="V978"/>
      <c r="W978"/>
      <c r="X978"/>
      <c r="Y978"/>
      <c r="Z978"/>
      <c r="AA978"/>
      <c r="AB978"/>
      <c r="AC978"/>
      <c r="AD978"/>
      <c r="AE978"/>
      <c r="AF978"/>
      <c r="AG978"/>
      <c r="AH978"/>
      <c r="AI978"/>
      <c r="AJ978"/>
      <c r="AK978"/>
      <c r="AL978"/>
      <c r="AM978"/>
      <c r="AN978"/>
      <c r="AO978"/>
      <c r="AP978"/>
      <c r="AQ978"/>
      <c r="AR978"/>
      <c r="AS978"/>
      <c r="AT978"/>
      <c r="AU978"/>
      <c r="AV978"/>
      <c r="AW978"/>
      <c r="AX978"/>
      <c r="AY978"/>
      <c r="AZ978"/>
      <c r="BA978"/>
    </row>
    <row r="979" spans="3:53">
      <c r="C979"/>
      <c r="D979"/>
      <c r="E979"/>
      <c r="F979"/>
      <c r="G979"/>
      <c r="H979"/>
      <c r="I979"/>
      <c r="J979"/>
      <c r="K979"/>
      <c r="L979"/>
      <c r="M979"/>
      <c r="N979"/>
      <c r="O979"/>
      <c r="P979"/>
      <c r="Q979"/>
      <c r="R979"/>
      <c r="S979"/>
      <c r="T979"/>
      <c r="U979"/>
      <c r="V979"/>
      <c r="W979"/>
      <c r="X979"/>
      <c r="Y979"/>
      <c r="Z979"/>
      <c r="AA979"/>
      <c r="AB979"/>
      <c r="AC979"/>
      <c r="AD979"/>
      <c r="AE979"/>
      <c r="AF979"/>
      <c r="AG979"/>
      <c r="AH979"/>
      <c r="AI979"/>
      <c r="AJ979"/>
      <c r="AK979"/>
      <c r="AL979"/>
      <c r="AM979"/>
      <c r="AN979"/>
      <c r="AO979"/>
      <c r="AP979"/>
      <c r="AQ979"/>
      <c r="AR979"/>
      <c r="AS979"/>
      <c r="AT979"/>
      <c r="AU979"/>
      <c r="AV979"/>
      <c r="AW979"/>
      <c r="AX979"/>
      <c r="AY979"/>
      <c r="AZ979"/>
      <c r="BA979"/>
    </row>
    <row r="980" spans="3:53">
      <c r="C980"/>
      <c r="D980"/>
      <c r="E980"/>
      <c r="F980"/>
      <c r="G980"/>
      <c r="H980"/>
      <c r="I980"/>
      <c r="J980"/>
      <c r="K980"/>
      <c r="L980"/>
      <c r="M980"/>
      <c r="N980"/>
      <c r="O980"/>
      <c r="P980"/>
      <c r="Q980"/>
      <c r="R980"/>
      <c r="S980"/>
      <c r="T980"/>
      <c r="U980"/>
      <c r="V980"/>
      <c r="W980"/>
      <c r="X980"/>
      <c r="Y980"/>
      <c r="Z980"/>
      <c r="AA980"/>
      <c r="AB980"/>
      <c r="AC980"/>
      <c r="AD980"/>
      <c r="AE980"/>
      <c r="AF980"/>
      <c r="AG980"/>
      <c r="AH980"/>
      <c r="AI980"/>
      <c r="AJ980"/>
      <c r="AK980"/>
      <c r="AL980"/>
      <c r="AM980"/>
      <c r="AN980"/>
      <c r="AO980"/>
      <c r="AP980"/>
      <c r="AQ980"/>
      <c r="AR980"/>
      <c r="AS980"/>
      <c r="AT980"/>
      <c r="AU980"/>
      <c r="AV980"/>
      <c r="AW980"/>
      <c r="AX980"/>
      <c r="AY980"/>
      <c r="AZ980"/>
      <c r="BA980"/>
    </row>
    <row r="981" spans="3:53">
      <c r="C981"/>
      <c r="D981"/>
      <c r="E981"/>
      <c r="F981"/>
      <c r="G981"/>
      <c r="H981"/>
      <c r="I981"/>
      <c r="J981"/>
      <c r="K981"/>
      <c r="L981"/>
      <c r="M981"/>
      <c r="N981"/>
      <c r="O981"/>
      <c r="P981"/>
      <c r="Q981"/>
      <c r="R981"/>
      <c r="S981"/>
      <c r="T981"/>
      <c r="U981"/>
      <c r="V981"/>
      <c r="W981"/>
      <c r="X981"/>
      <c r="Y981"/>
      <c r="Z981"/>
      <c r="AA981"/>
      <c r="AB981"/>
      <c r="AC981"/>
      <c r="AD981"/>
      <c r="AE981"/>
      <c r="AF981"/>
      <c r="AG981"/>
      <c r="AH981"/>
      <c r="AI981"/>
      <c r="AJ981"/>
      <c r="AK981"/>
      <c r="AL981"/>
      <c r="AM981"/>
      <c r="AN981"/>
      <c r="AO981"/>
      <c r="AP981"/>
      <c r="AQ981"/>
      <c r="AR981"/>
      <c r="AS981"/>
      <c r="AT981"/>
      <c r="AU981"/>
      <c r="AV981"/>
      <c r="AW981"/>
      <c r="AX981"/>
      <c r="AY981"/>
      <c r="AZ981"/>
      <c r="BA981"/>
    </row>
    <row r="982" spans="3:53">
      <c r="C982"/>
      <c r="D982"/>
      <c r="E982"/>
      <c r="F982"/>
      <c r="G982"/>
      <c r="H982"/>
      <c r="I982"/>
      <c r="J982"/>
      <c r="K982"/>
      <c r="L982"/>
      <c r="M982"/>
      <c r="N982"/>
      <c r="O982"/>
      <c r="P982"/>
      <c r="Q982"/>
      <c r="R982"/>
      <c r="S982"/>
      <c r="T982"/>
      <c r="U982"/>
      <c r="V982"/>
      <c r="W982"/>
      <c r="X982"/>
      <c r="Y982"/>
      <c r="Z982"/>
      <c r="AA982"/>
      <c r="AB982"/>
      <c r="AC982"/>
      <c r="AD982"/>
      <c r="AE982"/>
      <c r="AF982"/>
      <c r="AG982"/>
      <c r="AH982"/>
      <c r="AI982"/>
      <c r="AJ982"/>
      <c r="AK982"/>
      <c r="AL982"/>
      <c r="AM982"/>
      <c r="AN982"/>
      <c r="AO982"/>
      <c r="AP982"/>
      <c r="AQ982"/>
      <c r="AR982"/>
      <c r="AS982"/>
      <c r="AT982"/>
      <c r="AU982"/>
      <c r="AV982"/>
      <c r="AW982"/>
      <c r="AX982"/>
      <c r="AY982"/>
      <c r="AZ982"/>
      <c r="BA982"/>
    </row>
    <row r="983" spans="3:53">
      <c r="C983"/>
      <c r="D983"/>
      <c r="E983"/>
      <c r="F983"/>
      <c r="G983"/>
      <c r="H983"/>
      <c r="I983"/>
      <c r="J983"/>
      <c r="K983"/>
      <c r="L983"/>
      <c r="M983"/>
      <c r="N983"/>
      <c r="O983"/>
      <c r="P983"/>
      <c r="Q983"/>
      <c r="R983"/>
      <c r="S983"/>
      <c r="T983"/>
      <c r="U983"/>
      <c r="V983"/>
      <c r="W983"/>
      <c r="X983"/>
      <c r="Y983"/>
      <c r="Z983"/>
      <c r="AA983"/>
      <c r="AB983"/>
      <c r="AC983"/>
      <c r="AD983"/>
      <c r="AE983"/>
      <c r="AF983"/>
      <c r="AG983"/>
      <c r="AH983"/>
      <c r="AI983"/>
      <c r="AJ983"/>
      <c r="AK983"/>
      <c r="AL983"/>
      <c r="AM983"/>
      <c r="AN983"/>
      <c r="AO983"/>
      <c r="AP983"/>
      <c r="AQ983"/>
      <c r="AR983"/>
      <c r="AS983"/>
      <c r="AT983"/>
      <c r="AU983"/>
      <c r="AV983"/>
      <c r="AW983"/>
      <c r="AX983"/>
      <c r="AY983"/>
      <c r="AZ983"/>
      <c r="BA983"/>
    </row>
    <row r="984" spans="3:53">
      <c r="C984"/>
      <c r="D984"/>
      <c r="E984"/>
      <c r="F984"/>
      <c r="G984"/>
      <c r="H984"/>
      <c r="I984"/>
      <c r="J984"/>
      <c r="K984"/>
      <c r="L984"/>
      <c r="M984"/>
      <c r="N984"/>
      <c r="O984"/>
      <c r="P984"/>
      <c r="Q984"/>
      <c r="R984"/>
      <c r="S984"/>
      <c r="T984"/>
      <c r="U984"/>
      <c r="V984"/>
      <c r="W984"/>
      <c r="X984"/>
      <c r="Y984"/>
      <c r="Z984"/>
      <c r="AA984"/>
      <c r="AB984"/>
      <c r="AC984"/>
      <c r="AD984"/>
      <c r="AE984"/>
      <c r="AF984"/>
      <c r="AG984"/>
      <c r="AH984"/>
      <c r="AI984"/>
      <c r="AJ984"/>
      <c r="AK984"/>
      <c r="AL984"/>
      <c r="AM984"/>
      <c r="AN984"/>
      <c r="AO984"/>
      <c r="AP984"/>
      <c r="AQ984"/>
      <c r="AR984"/>
      <c r="AS984"/>
      <c r="AT984"/>
      <c r="AU984"/>
      <c r="AV984"/>
      <c r="AW984"/>
      <c r="AX984"/>
      <c r="AY984"/>
      <c r="AZ984"/>
      <c r="BA984"/>
    </row>
    <row r="985" spans="3:53">
      <c r="C985"/>
      <c r="D985"/>
      <c r="E985"/>
      <c r="F985"/>
      <c r="G985"/>
      <c r="H985"/>
      <c r="I985"/>
      <c r="J985"/>
      <c r="K985"/>
      <c r="L985"/>
      <c r="M985"/>
      <c r="N985"/>
      <c r="O985"/>
      <c r="P985"/>
      <c r="Q985"/>
      <c r="R985"/>
      <c r="S985"/>
      <c r="T985"/>
      <c r="U985"/>
      <c r="V985"/>
      <c r="W985"/>
      <c r="X985"/>
      <c r="Y985"/>
      <c r="Z985"/>
      <c r="AA985"/>
      <c r="AB985"/>
      <c r="AC985"/>
      <c r="AD985"/>
      <c r="AE985"/>
      <c r="AF985"/>
      <c r="AG985"/>
      <c r="AH985"/>
      <c r="AI985"/>
      <c r="AJ985"/>
      <c r="AK985"/>
      <c r="AL985"/>
      <c r="AM985"/>
      <c r="AN985"/>
      <c r="AO985"/>
      <c r="AP985"/>
      <c r="AQ985"/>
      <c r="AR985"/>
      <c r="AS985"/>
      <c r="AT985"/>
      <c r="AU985"/>
      <c r="AV985"/>
      <c r="AW985"/>
      <c r="AX985"/>
      <c r="AY985"/>
      <c r="AZ985"/>
      <c r="BA985"/>
    </row>
    <row r="986" spans="3:53">
      <c r="C986"/>
      <c r="D986"/>
      <c r="E986"/>
      <c r="F986"/>
      <c r="G986"/>
      <c r="H986"/>
      <c r="I986"/>
      <c r="J986"/>
      <c r="K986"/>
      <c r="L986"/>
      <c r="M986"/>
      <c r="N986"/>
      <c r="O986"/>
      <c r="P986"/>
      <c r="Q986"/>
      <c r="R986"/>
      <c r="S986"/>
      <c r="T986"/>
      <c r="U986"/>
      <c r="V986"/>
      <c r="W986"/>
      <c r="X986"/>
      <c r="Y986"/>
      <c r="Z986"/>
      <c r="AA986"/>
      <c r="AB986"/>
      <c r="AC986"/>
      <c r="AD986"/>
      <c r="AE986"/>
      <c r="AF986"/>
      <c r="AG986"/>
      <c r="AH986"/>
      <c r="AI986"/>
      <c r="AJ986"/>
      <c r="AK986"/>
      <c r="AL986"/>
      <c r="AM986"/>
      <c r="AN986"/>
      <c r="AO986"/>
      <c r="AP986"/>
      <c r="AQ986"/>
      <c r="AR986"/>
      <c r="AS986"/>
      <c r="AT986"/>
      <c r="AU986"/>
      <c r="AV986"/>
      <c r="AW986"/>
      <c r="AX986"/>
      <c r="AY986"/>
      <c r="AZ986"/>
      <c r="BA986"/>
    </row>
    <row r="987" spans="3:53">
      <c r="C987"/>
      <c r="D987"/>
      <c r="E987"/>
      <c r="F987"/>
      <c r="G987"/>
      <c r="H987"/>
      <c r="I987"/>
      <c r="J987"/>
      <c r="K987"/>
      <c r="L987"/>
      <c r="M987"/>
      <c r="N987"/>
      <c r="O987"/>
      <c r="P987"/>
      <c r="Q987"/>
      <c r="R987"/>
      <c r="S987"/>
      <c r="T987"/>
      <c r="U987"/>
      <c r="V987"/>
      <c r="W987"/>
      <c r="X987"/>
      <c r="Y987"/>
      <c r="Z987"/>
      <c r="AA987"/>
      <c r="AB987"/>
      <c r="AC987"/>
      <c r="AD987"/>
      <c r="AE987"/>
      <c r="AF987"/>
      <c r="AG987"/>
      <c r="AH987"/>
      <c r="AI987"/>
      <c r="AJ987"/>
      <c r="AK987"/>
      <c r="AL987"/>
      <c r="AM987"/>
      <c r="AN987"/>
      <c r="AO987"/>
      <c r="AP987"/>
      <c r="AQ987"/>
      <c r="AR987"/>
      <c r="AS987"/>
      <c r="AT987"/>
      <c r="AU987"/>
      <c r="AV987"/>
      <c r="AW987"/>
      <c r="AX987"/>
      <c r="AY987"/>
      <c r="AZ987"/>
      <c r="BA987"/>
    </row>
    <row r="988" spans="3:53">
      <c r="C988"/>
      <c r="D988"/>
      <c r="E988"/>
      <c r="F988"/>
      <c r="G988"/>
      <c r="H988"/>
      <c r="I988"/>
      <c r="J988"/>
      <c r="K988"/>
      <c r="L988"/>
      <c r="M988"/>
      <c r="N988"/>
      <c r="O988"/>
      <c r="P988"/>
      <c r="Q988"/>
      <c r="R988"/>
      <c r="S988"/>
      <c r="T988"/>
      <c r="U988"/>
      <c r="V988"/>
      <c r="W988"/>
      <c r="X988"/>
      <c r="Y988"/>
      <c r="Z988"/>
      <c r="AA988"/>
      <c r="AB988"/>
      <c r="AC988"/>
      <c r="AD988"/>
      <c r="AE988"/>
      <c r="AF988"/>
      <c r="AG988"/>
      <c r="AH988"/>
      <c r="AI988"/>
      <c r="AJ988"/>
      <c r="AK988"/>
      <c r="AL988"/>
      <c r="AM988"/>
      <c r="AN988"/>
      <c r="AO988"/>
      <c r="AP988"/>
      <c r="AQ988"/>
      <c r="AR988"/>
      <c r="AS988"/>
      <c r="AT988"/>
      <c r="AU988"/>
      <c r="AV988"/>
      <c r="AW988"/>
      <c r="AX988"/>
      <c r="AY988"/>
      <c r="AZ988"/>
      <c r="BA988"/>
    </row>
    <row r="989" spans="3:53">
      <c r="C989"/>
      <c r="D989"/>
      <c r="E989"/>
      <c r="F989"/>
      <c r="G989"/>
      <c r="H989"/>
      <c r="I989"/>
      <c r="J989"/>
      <c r="K989"/>
      <c r="L989"/>
      <c r="M989"/>
      <c r="N989"/>
      <c r="O989"/>
      <c r="P989"/>
      <c r="Q989"/>
      <c r="R989"/>
      <c r="S989"/>
      <c r="T989"/>
      <c r="U989"/>
      <c r="V989"/>
      <c r="W989"/>
      <c r="X989"/>
      <c r="Y989"/>
      <c r="Z989"/>
      <c r="AA989"/>
      <c r="AB989"/>
      <c r="AC989"/>
      <c r="AD989"/>
      <c r="AE989"/>
      <c r="AF989"/>
      <c r="AG989"/>
      <c r="AH989"/>
      <c r="AI989"/>
      <c r="AJ989"/>
      <c r="AK989"/>
      <c r="AL989"/>
      <c r="AM989"/>
      <c r="AN989"/>
      <c r="AO989"/>
      <c r="AP989"/>
      <c r="AQ989"/>
      <c r="AR989"/>
      <c r="AS989"/>
      <c r="AT989"/>
      <c r="AU989"/>
      <c r="AV989"/>
      <c r="AW989"/>
      <c r="AX989"/>
      <c r="AY989"/>
      <c r="AZ989"/>
      <c r="BA989"/>
    </row>
    <row r="990" spans="3:53">
      <c r="C990"/>
      <c r="D990"/>
      <c r="E990"/>
      <c r="F990"/>
      <c r="G990"/>
      <c r="H990"/>
      <c r="I990"/>
      <c r="J990"/>
      <c r="K990"/>
      <c r="L990"/>
      <c r="M990"/>
      <c r="N990"/>
      <c r="O990"/>
      <c r="P990"/>
      <c r="Q990"/>
      <c r="R990"/>
      <c r="S990"/>
      <c r="T990"/>
      <c r="U990"/>
      <c r="V990"/>
      <c r="W990"/>
      <c r="X990"/>
      <c r="Y990"/>
      <c r="Z990"/>
      <c r="AA990"/>
      <c r="AB990"/>
      <c r="AC990"/>
      <c r="AD990"/>
      <c r="AE990"/>
      <c r="AF990"/>
      <c r="AG990"/>
      <c r="AH990"/>
      <c r="AI990"/>
      <c r="AJ990"/>
      <c r="AK990"/>
      <c r="AL990"/>
      <c r="AM990"/>
      <c r="AN990"/>
      <c r="AO990"/>
      <c r="AP990"/>
      <c r="AQ990"/>
      <c r="AR990"/>
      <c r="AS990"/>
      <c r="AT990"/>
      <c r="AU990"/>
      <c r="AV990"/>
      <c r="AW990"/>
      <c r="AX990"/>
      <c r="AY990"/>
      <c r="AZ990"/>
      <c r="BA990"/>
    </row>
    <row r="991" spans="3:53">
      <c r="C991"/>
      <c r="D991"/>
      <c r="E991"/>
      <c r="F991"/>
      <c r="G991"/>
      <c r="H991"/>
      <c r="I991"/>
      <c r="J991"/>
      <c r="K991"/>
      <c r="L991"/>
      <c r="M991"/>
      <c r="N991"/>
      <c r="O991"/>
      <c r="P991"/>
      <c r="Q991"/>
      <c r="R991"/>
      <c r="S991"/>
      <c r="T991"/>
      <c r="U991"/>
      <c r="V991"/>
      <c r="W991"/>
      <c r="X991"/>
      <c r="Y991"/>
      <c r="Z991"/>
      <c r="AA991"/>
      <c r="AB991"/>
      <c r="AC991"/>
      <c r="AD991"/>
      <c r="AE991"/>
      <c r="AF991"/>
      <c r="AG991"/>
      <c r="AH991"/>
      <c r="AI991"/>
      <c r="AJ991"/>
      <c r="AK991"/>
      <c r="AL991"/>
      <c r="AM991"/>
      <c r="AN991"/>
      <c r="AO991"/>
      <c r="AP991"/>
      <c r="AQ991"/>
      <c r="AR991"/>
      <c r="AS991"/>
      <c r="AT991"/>
      <c r="AU991"/>
      <c r="AV991"/>
      <c r="AW991"/>
      <c r="AX991"/>
      <c r="AY991"/>
      <c r="AZ991"/>
      <c r="BA991"/>
    </row>
    <row r="992" spans="3:53">
      <c r="C992"/>
      <c r="D992"/>
      <c r="E992"/>
      <c r="F992"/>
      <c r="G992"/>
      <c r="H992"/>
      <c r="I992"/>
      <c r="J992"/>
      <c r="K992"/>
      <c r="L992"/>
      <c r="M992"/>
      <c r="N992"/>
      <c r="O992"/>
      <c r="P992"/>
      <c r="Q992"/>
      <c r="R992"/>
      <c r="S992"/>
      <c r="T992"/>
      <c r="U992"/>
      <c r="V992"/>
      <c r="W992"/>
      <c r="X992"/>
      <c r="Y992"/>
      <c r="Z992"/>
      <c r="AA992"/>
      <c r="AB992"/>
      <c r="AC992"/>
      <c r="AD992"/>
      <c r="AE992"/>
      <c r="AF992"/>
      <c r="AG992"/>
      <c r="AH992"/>
      <c r="AI992"/>
      <c r="AJ992"/>
      <c r="AK992"/>
      <c r="AL992"/>
      <c r="AM992"/>
      <c r="AN992"/>
      <c r="AO992"/>
      <c r="AP992"/>
      <c r="AQ992"/>
      <c r="AR992"/>
      <c r="AS992"/>
      <c r="AT992"/>
      <c r="AU992"/>
      <c r="AV992"/>
      <c r="AW992"/>
      <c r="AX992"/>
      <c r="AY992"/>
      <c r="AZ992"/>
      <c r="BA992"/>
    </row>
    <row r="993" spans="3:53">
      <c r="C993"/>
      <c r="D993"/>
      <c r="E993"/>
      <c r="F993"/>
      <c r="G993"/>
      <c r="H993"/>
      <c r="I993"/>
      <c r="J993"/>
      <c r="K993"/>
      <c r="L993"/>
      <c r="M993"/>
      <c r="N993"/>
      <c r="O993"/>
      <c r="P993"/>
      <c r="Q993"/>
      <c r="R993"/>
      <c r="S993"/>
      <c r="T993"/>
      <c r="U993"/>
      <c r="V993"/>
      <c r="W993"/>
      <c r="X993"/>
      <c r="Y993"/>
      <c r="Z993"/>
      <c r="AA993"/>
      <c r="AB993"/>
      <c r="AC993"/>
      <c r="AD993"/>
      <c r="AE993"/>
      <c r="AF993"/>
      <c r="AG993"/>
      <c r="AH993"/>
      <c r="AI993"/>
      <c r="AJ993"/>
      <c r="AK993"/>
      <c r="AL993"/>
      <c r="AM993"/>
      <c r="AN993"/>
      <c r="AO993"/>
      <c r="AP993"/>
      <c r="AQ993"/>
      <c r="AR993"/>
      <c r="AS993"/>
      <c r="AT993"/>
      <c r="AU993"/>
      <c r="AV993"/>
      <c r="AW993"/>
      <c r="AX993"/>
      <c r="AY993"/>
      <c r="AZ993"/>
      <c r="BA993"/>
    </row>
    <row r="994" spans="3:53">
      <c r="C994"/>
      <c r="D994"/>
      <c r="E994"/>
      <c r="F994"/>
      <c r="G994"/>
      <c r="H994"/>
      <c r="I994"/>
      <c r="J994"/>
      <c r="K994"/>
      <c r="L994"/>
      <c r="M994"/>
      <c r="N994"/>
      <c r="O994"/>
      <c r="P994"/>
      <c r="Q994"/>
      <c r="R994"/>
      <c r="S994"/>
      <c r="T994"/>
      <c r="U994"/>
      <c r="V994"/>
      <c r="W994"/>
      <c r="X994"/>
      <c r="Y994"/>
      <c r="Z994"/>
      <c r="AA994"/>
      <c r="AB994"/>
      <c r="AC994"/>
      <c r="AD994"/>
      <c r="AE994"/>
      <c r="AF994"/>
      <c r="AG994"/>
      <c r="AH994"/>
      <c r="AI994"/>
      <c r="AJ994"/>
      <c r="AK994"/>
      <c r="AL994"/>
      <c r="AM994"/>
      <c r="AN994"/>
      <c r="AO994"/>
      <c r="AP994"/>
      <c r="AQ994"/>
      <c r="AR994"/>
      <c r="AS994"/>
      <c r="AT994"/>
      <c r="AU994"/>
      <c r="AV994"/>
      <c r="AW994"/>
      <c r="AX994"/>
      <c r="AY994"/>
      <c r="AZ994"/>
      <c r="BA994"/>
    </row>
    <row r="995" spans="3:53">
      <c r="C995"/>
      <c r="D995"/>
      <c r="E995"/>
      <c r="F995"/>
      <c r="G995"/>
      <c r="H995"/>
      <c r="I995"/>
      <c r="J995"/>
      <c r="K995"/>
      <c r="L995"/>
      <c r="M995"/>
      <c r="N995"/>
      <c r="O995"/>
      <c r="P995"/>
      <c r="Q995"/>
      <c r="R995"/>
      <c r="S995"/>
      <c r="T995"/>
      <c r="U995"/>
      <c r="V995"/>
      <c r="W995"/>
      <c r="X995"/>
      <c r="Y995"/>
      <c r="Z995"/>
      <c r="AA995"/>
      <c r="AB995"/>
      <c r="AC995"/>
      <c r="AD995"/>
      <c r="AE995"/>
      <c r="AF995"/>
      <c r="AG995"/>
      <c r="AH995"/>
      <c r="AI995"/>
      <c r="AJ995"/>
      <c r="AK995"/>
      <c r="AL995"/>
      <c r="AM995"/>
      <c r="AN995"/>
      <c r="AO995"/>
      <c r="AP995"/>
      <c r="AQ995"/>
      <c r="AR995"/>
      <c r="AS995"/>
      <c r="AT995"/>
      <c r="AU995"/>
      <c r="AV995"/>
      <c r="AW995"/>
      <c r="AX995"/>
      <c r="AY995"/>
      <c r="AZ995"/>
      <c r="BA995"/>
    </row>
    <row r="996" spans="3:53">
      <c r="C996"/>
      <c r="D996"/>
      <c r="E996"/>
      <c r="F996"/>
      <c r="G996"/>
      <c r="H996"/>
      <c r="I996"/>
      <c r="J996"/>
      <c r="K996"/>
      <c r="L996"/>
      <c r="M996"/>
      <c r="N996"/>
      <c r="O996"/>
      <c r="P996"/>
      <c r="Q996"/>
      <c r="R996"/>
      <c r="S996"/>
      <c r="T996"/>
      <c r="U996"/>
      <c r="V996"/>
      <c r="W996"/>
      <c r="X996"/>
      <c r="Y996"/>
      <c r="Z996"/>
      <c r="AA996"/>
      <c r="AB996"/>
      <c r="AC996"/>
      <c r="AD996"/>
      <c r="AE996"/>
      <c r="AF996"/>
      <c r="AG996"/>
      <c r="AH996"/>
      <c r="AI996"/>
      <c r="AJ996"/>
      <c r="AK996"/>
      <c r="AL996"/>
      <c r="AM996"/>
      <c r="AN996"/>
      <c r="AO996"/>
      <c r="AP996"/>
      <c r="AQ996"/>
      <c r="AR996"/>
      <c r="AS996"/>
      <c r="AT996"/>
      <c r="AU996"/>
      <c r="AV996"/>
      <c r="AW996"/>
      <c r="AX996"/>
      <c r="AY996"/>
      <c r="AZ996"/>
      <c r="BA996"/>
    </row>
    <row r="997" spans="3:53">
      <c r="C997"/>
      <c r="D997"/>
      <c r="E997"/>
      <c r="F997"/>
      <c r="G997"/>
      <c r="H997"/>
      <c r="I997"/>
      <c r="J997"/>
      <c r="K997"/>
      <c r="L997"/>
      <c r="M997"/>
      <c r="N997"/>
      <c r="O997"/>
      <c r="P997"/>
      <c r="Q997"/>
      <c r="R997"/>
      <c r="S997"/>
      <c r="T997"/>
      <c r="U997"/>
      <c r="V997"/>
      <c r="W997"/>
      <c r="X997"/>
      <c r="Y997"/>
      <c r="Z997"/>
      <c r="AA997"/>
      <c r="AB997"/>
      <c r="AC997"/>
      <c r="AD997"/>
      <c r="AE997"/>
      <c r="AF997"/>
      <c r="AG997"/>
      <c r="AH997"/>
      <c r="AI997"/>
      <c r="AJ997"/>
      <c r="AK997"/>
      <c r="AL997"/>
      <c r="AM997"/>
      <c r="AN997"/>
      <c r="AO997"/>
      <c r="AP997"/>
      <c r="AQ997"/>
      <c r="AR997"/>
      <c r="AS997"/>
      <c r="AT997"/>
      <c r="AU997"/>
      <c r="AV997"/>
      <c r="AW997"/>
      <c r="AX997"/>
      <c r="AY997"/>
      <c r="AZ997"/>
      <c r="BA997"/>
    </row>
    <row r="998" spans="3:53">
      <c r="C998"/>
      <c r="D998"/>
      <c r="E998"/>
      <c r="F998"/>
      <c r="G998"/>
      <c r="H998"/>
      <c r="I998"/>
      <c r="J998"/>
      <c r="K998"/>
      <c r="L998"/>
      <c r="M998"/>
      <c r="N998"/>
      <c r="O998"/>
      <c r="P998"/>
      <c r="Q998"/>
      <c r="R998"/>
      <c r="S998"/>
      <c r="T998"/>
      <c r="U998"/>
      <c r="V998"/>
      <c r="W998"/>
      <c r="X998"/>
      <c r="Y998"/>
      <c r="Z998"/>
      <c r="AA998"/>
      <c r="AB998"/>
      <c r="AC998"/>
      <c r="AD998"/>
      <c r="AE998"/>
      <c r="AF998"/>
      <c r="AG998"/>
      <c r="AH998"/>
      <c r="AI998"/>
      <c r="AJ998"/>
      <c r="AK998"/>
      <c r="AL998"/>
      <c r="AM998"/>
      <c r="AN998"/>
      <c r="AO998"/>
      <c r="AP998"/>
      <c r="AQ998"/>
      <c r="AR998"/>
      <c r="AS998"/>
      <c r="AT998"/>
      <c r="AU998"/>
      <c r="AV998"/>
      <c r="AW998"/>
      <c r="AX998"/>
      <c r="AY998"/>
      <c r="AZ998"/>
      <c r="BA998"/>
    </row>
    <row r="999" spans="3:53">
      <c r="C999"/>
      <c r="D999"/>
      <c r="E999"/>
      <c r="F999"/>
      <c r="G999"/>
      <c r="H999"/>
      <c r="I999"/>
      <c r="J999"/>
      <c r="K999"/>
      <c r="L999"/>
      <c r="M999"/>
      <c r="N999"/>
      <c r="O999"/>
      <c r="P999"/>
      <c r="Q999"/>
      <c r="R999"/>
      <c r="S999"/>
      <c r="T999"/>
      <c r="U999"/>
      <c r="V999"/>
      <c r="W999"/>
      <c r="X999"/>
      <c r="Y999"/>
      <c r="Z999"/>
      <c r="AA999"/>
      <c r="AB999"/>
      <c r="AC999"/>
      <c r="AD999"/>
      <c r="AE999"/>
      <c r="AF999"/>
      <c r="AG999"/>
      <c r="AH999"/>
      <c r="AI999"/>
      <c r="AJ999"/>
      <c r="AK999"/>
      <c r="AL999"/>
      <c r="AM999"/>
      <c r="AN999"/>
      <c r="AO999"/>
      <c r="AP999"/>
      <c r="AQ999"/>
      <c r="AR999"/>
      <c r="AS999"/>
      <c r="AT999"/>
      <c r="AU999"/>
      <c r="AV999"/>
      <c r="AW999"/>
      <c r="AX999"/>
      <c r="AY999"/>
      <c r="AZ999"/>
      <c r="BA999"/>
    </row>
    <row r="1000" spans="3:53">
      <c r="C1000"/>
      <c r="D1000"/>
      <c r="E1000"/>
      <c r="F1000"/>
      <c r="G1000"/>
      <c r="H1000"/>
      <c r="I1000"/>
      <c r="J1000"/>
      <c r="K1000"/>
      <c r="L1000"/>
      <c r="M1000"/>
      <c r="N1000"/>
      <c r="O1000"/>
      <c r="P1000"/>
      <c r="Q1000"/>
      <c r="R1000"/>
      <c r="S1000"/>
      <c r="T1000"/>
      <c r="U1000"/>
      <c r="V1000"/>
      <c r="W1000"/>
      <c r="X1000"/>
      <c r="Y1000"/>
      <c r="Z1000"/>
      <c r="AA1000"/>
      <c r="AB1000"/>
      <c r="AC1000"/>
      <c r="AD1000"/>
      <c r="AE1000"/>
      <c r="AF1000"/>
      <c r="AG1000"/>
      <c r="AH1000"/>
      <c r="AI1000"/>
      <c r="AJ1000"/>
      <c r="AK1000"/>
      <c r="AL1000"/>
      <c r="AM1000"/>
      <c r="AN1000"/>
      <c r="AO1000"/>
      <c r="AP1000"/>
      <c r="AQ1000"/>
      <c r="AR1000"/>
      <c r="AS1000"/>
      <c r="AT1000"/>
      <c r="AU1000"/>
      <c r="AV1000"/>
      <c r="AW1000"/>
      <c r="AX1000"/>
      <c r="AY1000"/>
      <c r="AZ1000"/>
      <c r="BA1000"/>
    </row>
    <row r="1001" spans="3:53">
      <c r="C1001"/>
      <c r="D1001"/>
      <c r="E1001"/>
      <c r="F1001"/>
      <c r="G1001"/>
      <c r="H1001"/>
      <c r="I1001"/>
      <c r="J1001"/>
      <c r="K1001"/>
      <c r="L1001"/>
      <c r="M1001"/>
      <c r="N1001"/>
      <c r="O1001"/>
      <c r="P1001"/>
      <c r="Q1001"/>
      <c r="R1001"/>
      <c r="S1001"/>
      <c r="T1001"/>
      <c r="U1001"/>
      <c r="V1001"/>
      <c r="W1001"/>
      <c r="X1001"/>
      <c r="Y1001"/>
      <c r="Z1001"/>
      <c r="AA1001"/>
      <c r="AB1001"/>
      <c r="AC1001"/>
      <c r="AD1001"/>
      <c r="AE1001"/>
      <c r="AF1001"/>
      <c r="AG1001"/>
      <c r="AH1001"/>
      <c r="AI1001"/>
      <c r="AJ1001"/>
      <c r="AK1001"/>
      <c r="AL1001"/>
      <c r="AM1001"/>
      <c r="AN1001"/>
      <c r="AO1001"/>
      <c r="AP1001"/>
      <c r="AQ1001"/>
      <c r="AR1001"/>
      <c r="AS1001"/>
      <c r="AT1001"/>
      <c r="AU1001"/>
      <c r="AV1001"/>
      <c r="AW1001"/>
      <c r="AX1001"/>
      <c r="AY1001"/>
      <c r="AZ1001"/>
      <c r="BA1001"/>
    </row>
    <row r="1002" spans="3:53">
      <c r="C1002"/>
      <c r="D1002"/>
      <c r="E1002"/>
      <c r="F1002"/>
      <c r="G1002"/>
      <c r="H1002"/>
      <c r="I1002"/>
      <c r="J1002"/>
      <c r="K1002"/>
      <c r="L1002"/>
      <c r="M1002"/>
      <c r="N1002"/>
      <c r="O1002"/>
      <c r="P1002"/>
      <c r="Q1002"/>
      <c r="R1002"/>
      <c r="S1002"/>
      <c r="T1002"/>
      <c r="U1002"/>
      <c r="V1002"/>
      <c r="W1002"/>
      <c r="X1002"/>
      <c r="Y1002"/>
      <c r="Z1002"/>
      <c r="AA1002"/>
      <c r="AB1002"/>
      <c r="AC1002"/>
      <c r="AD1002"/>
      <c r="AE1002"/>
      <c r="AF1002"/>
      <c r="AG1002"/>
      <c r="AH1002"/>
      <c r="AI1002"/>
      <c r="AJ1002"/>
      <c r="AK1002"/>
      <c r="AL1002"/>
      <c r="AM1002"/>
      <c r="AN1002"/>
      <c r="AO1002"/>
      <c r="AP1002"/>
      <c r="AQ1002"/>
      <c r="AR1002"/>
      <c r="AS1002"/>
      <c r="AT1002"/>
      <c r="AU1002"/>
      <c r="AV1002"/>
      <c r="AW1002"/>
      <c r="AX1002"/>
      <c r="AY1002"/>
      <c r="AZ1002"/>
      <c r="BA1002"/>
    </row>
    <row r="1003" spans="3:53">
      <c r="C1003"/>
      <c r="D1003"/>
      <c r="E1003"/>
      <c r="F1003"/>
      <c r="G1003"/>
      <c r="H1003"/>
      <c r="I1003"/>
      <c r="J1003"/>
      <c r="K1003"/>
      <c r="L1003"/>
      <c r="M1003"/>
      <c r="N1003"/>
      <c r="O1003"/>
      <c r="P1003"/>
      <c r="Q1003"/>
      <c r="R1003"/>
      <c r="S1003"/>
      <c r="T1003"/>
      <c r="U1003"/>
      <c r="V1003"/>
      <c r="W1003"/>
      <c r="X1003"/>
      <c r="Y1003"/>
      <c r="Z1003"/>
      <c r="AA1003"/>
      <c r="AB1003"/>
      <c r="AC1003"/>
      <c r="AD1003"/>
      <c r="AE1003"/>
      <c r="AF1003"/>
      <c r="AG1003"/>
      <c r="AH1003"/>
      <c r="AI1003"/>
      <c r="AJ1003"/>
      <c r="AK1003"/>
      <c r="AL1003"/>
      <c r="AM1003"/>
      <c r="AN1003"/>
      <c r="AO1003"/>
      <c r="AP1003"/>
      <c r="AQ1003"/>
      <c r="AR1003"/>
      <c r="AS1003"/>
      <c r="AT1003"/>
      <c r="AU1003"/>
      <c r="AV1003"/>
      <c r="AW1003"/>
      <c r="AX1003"/>
      <c r="AY1003"/>
      <c r="AZ1003"/>
      <c r="BA1003"/>
    </row>
    <row r="1004" spans="3:53">
      <c r="C1004"/>
      <c r="D1004"/>
      <c r="E1004"/>
      <c r="F1004"/>
      <c r="G1004"/>
      <c r="H1004"/>
      <c r="I1004"/>
      <c r="J1004"/>
      <c r="K1004"/>
      <c r="L1004"/>
      <c r="M1004"/>
      <c r="N1004"/>
      <c r="O1004"/>
      <c r="P1004"/>
      <c r="Q1004"/>
      <c r="R1004"/>
      <c r="S1004"/>
      <c r="T1004"/>
      <c r="U1004"/>
      <c r="V1004"/>
      <c r="W1004"/>
      <c r="X1004"/>
      <c r="Y1004"/>
      <c r="Z1004"/>
      <c r="AA1004"/>
      <c r="AB1004"/>
      <c r="AC1004"/>
      <c r="AD1004"/>
      <c r="AE1004"/>
      <c r="AF1004"/>
      <c r="AG1004"/>
      <c r="AH1004"/>
      <c r="AI1004"/>
      <c r="AJ1004"/>
      <c r="AK1004"/>
      <c r="AL1004"/>
      <c r="AM1004"/>
      <c r="AN1004"/>
      <c r="AO1004"/>
      <c r="AP1004"/>
      <c r="AQ1004"/>
      <c r="AR1004"/>
      <c r="AS1004"/>
      <c r="AT1004"/>
      <c r="AU1004"/>
      <c r="AV1004"/>
      <c r="AW1004"/>
      <c r="AX1004"/>
      <c r="AY1004"/>
      <c r="AZ1004"/>
      <c r="BA1004"/>
    </row>
    <row r="1005" spans="3:53">
      <c r="C1005"/>
      <c r="D1005"/>
      <c r="E1005"/>
      <c r="F1005"/>
      <c r="G1005"/>
      <c r="H1005"/>
      <c r="I1005"/>
      <c r="J1005"/>
      <c r="K1005"/>
      <c r="L1005"/>
      <c r="M1005"/>
      <c r="N1005"/>
      <c r="O1005"/>
      <c r="P1005"/>
      <c r="Q1005"/>
      <c r="R1005"/>
      <c r="S1005"/>
      <c r="T1005"/>
      <c r="U1005"/>
      <c r="V1005"/>
      <c r="W1005"/>
      <c r="X1005"/>
      <c r="Y1005"/>
      <c r="Z1005"/>
      <c r="AA1005"/>
      <c r="AB1005"/>
      <c r="AC1005"/>
      <c r="AD1005"/>
      <c r="AE1005"/>
      <c r="AF1005"/>
      <c r="AG1005"/>
      <c r="AH1005"/>
      <c r="AI1005"/>
      <c r="AJ1005"/>
      <c r="AK1005"/>
      <c r="AL1005"/>
      <c r="AM1005"/>
      <c r="AN1005"/>
      <c r="AO1005"/>
      <c r="AP1005"/>
      <c r="AQ1005"/>
      <c r="AR1005"/>
      <c r="AS1005"/>
      <c r="AT1005"/>
      <c r="AU1005"/>
      <c r="AV1005"/>
      <c r="AW1005"/>
      <c r="AX1005"/>
      <c r="AY1005"/>
      <c r="AZ1005"/>
      <c r="BA1005"/>
    </row>
    <row r="1006" spans="3:53">
      <c r="C1006"/>
      <c r="D1006"/>
      <c r="E1006"/>
      <c r="F1006"/>
      <c r="G1006"/>
      <c r="H1006"/>
      <c r="I1006"/>
      <c r="J1006"/>
      <c r="K1006"/>
      <c r="L1006"/>
      <c r="M1006"/>
      <c r="N1006"/>
      <c r="O1006"/>
      <c r="P1006"/>
      <c r="Q1006"/>
      <c r="R1006"/>
      <c r="S1006"/>
      <c r="T1006"/>
      <c r="U1006"/>
      <c r="V1006"/>
      <c r="W1006"/>
      <c r="X1006"/>
      <c r="Y1006"/>
      <c r="Z1006"/>
      <c r="AA1006"/>
      <c r="AB1006"/>
      <c r="AC1006"/>
      <c r="AD1006"/>
      <c r="AE1006"/>
      <c r="AF1006"/>
      <c r="AG1006"/>
      <c r="AH1006"/>
      <c r="AI1006"/>
      <c r="AJ1006"/>
      <c r="AK1006"/>
      <c r="AL1006"/>
      <c r="AM1006"/>
      <c r="AN1006"/>
      <c r="AO1006"/>
      <c r="AP1006"/>
      <c r="AQ1006"/>
      <c r="AR1006"/>
      <c r="AS1006"/>
      <c r="AT1006"/>
      <c r="AU1006"/>
      <c r="AV1006"/>
      <c r="AW1006"/>
      <c r="AX1006"/>
      <c r="AY1006"/>
      <c r="AZ1006"/>
      <c r="BA1006"/>
    </row>
    <row r="1007" spans="3:53">
      <c r="C1007"/>
      <c r="D1007"/>
      <c r="E1007"/>
      <c r="F1007"/>
      <c r="G1007"/>
      <c r="H1007"/>
      <c r="I1007"/>
      <c r="J1007"/>
      <c r="K1007"/>
      <c r="L1007"/>
      <c r="M1007"/>
      <c r="N1007"/>
      <c r="O1007"/>
      <c r="P1007"/>
      <c r="Q1007"/>
      <c r="R1007"/>
      <c r="S1007"/>
      <c r="T1007"/>
      <c r="U1007"/>
      <c r="V1007"/>
      <c r="W1007"/>
      <c r="X1007"/>
      <c r="Y1007"/>
      <c r="Z1007"/>
      <c r="AA1007"/>
      <c r="AB1007"/>
      <c r="AC1007"/>
      <c r="AD1007"/>
      <c r="AE1007"/>
      <c r="AF1007"/>
      <c r="AG1007"/>
      <c r="AH1007"/>
      <c r="AI1007"/>
      <c r="AJ1007"/>
      <c r="AK1007"/>
      <c r="AL1007"/>
      <c r="AM1007"/>
      <c r="AN1007"/>
      <c r="AO1007"/>
      <c r="AP1007"/>
      <c r="AQ1007"/>
      <c r="AR1007"/>
      <c r="AS1007"/>
      <c r="AT1007"/>
      <c r="AU1007"/>
      <c r="AV1007"/>
      <c r="AW1007"/>
      <c r="AX1007"/>
      <c r="AY1007"/>
      <c r="AZ1007"/>
      <c r="BA1007"/>
    </row>
    <row r="1008" spans="3:53">
      <c r="C1008"/>
      <c r="D1008"/>
      <c r="E1008"/>
      <c r="F1008"/>
      <c r="G1008"/>
      <c r="H1008"/>
      <c r="I1008"/>
      <c r="J1008"/>
      <c r="K1008"/>
      <c r="L1008"/>
      <c r="M1008"/>
      <c r="N1008"/>
      <c r="O1008"/>
      <c r="P1008"/>
      <c r="Q1008"/>
      <c r="R1008"/>
      <c r="S1008"/>
      <c r="T1008"/>
      <c r="U1008"/>
      <c r="V1008"/>
      <c r="W1008"/>
      <c r="X1008"/>
      <c r="Y1008"/>
      <c r="Z1008"/>
      <c r="AA1008"/>
      <c r="AB1008"/>
      <c r="AC1008"/>
      <c r="AD1008"/>
      <c r="AE1008"/>
      <c r="AF1008"/>
      <c r="AG1008"/>
      <c r="AH1008"/>
      <c r="AI1008"/>
      <c r="AJ1008"/>
      <c r="AK1008"/>
      <c r="AL1008"/>
      <c r="AM1008"/>
      <c r="AN1008"/>
      <c r="AO1008"/>
      <c r="AP1008"/>
      <c r="AQ1008"/>
      <c r="AR1008"/>
      <c r="AS1008"/>
      <c r="AT1008"/>
      <c r="AU1008"/>
      <c r="AV1008"/>
      <c r="AW1008"/>
      <c r="AX1008"/>
      <c r="AY1008"/>
      <c r="AZ1008"/>
      <c r="BA1008"/>
    </row>
    <row r="1009" spans="3:53">
      <c r="C1009"/>
      <c r="D1009"/>
      <c r="E1009"/>
      <c r="F1009"/>
      <c r="G1009"/>
      <c r="H1009"/>
      <c r="I1009"/>
      <c r="J1009"/>
      <c r="K1009"/>
      <c r="L1009"/>
      <c r="M1009"/>
      <c r="N1009"/>
      <c r="O1009"/>
      <c r="P1009"/>
      <c r="Q1009"/>
      <c r="R1009"/>
      <c r="S1009"/>
      <c r="T1009"/>
      <c r="U1009"/>
      <c r="V1009"/>
      <c r="W1009"/>
      <c r="X1009"/>
      <c r="Y1009"/>
      <c r="Z1009"/>
      <c r="AA1009"/>
      <c r="AB1009"/>
      <c r="AC1009"/>
      <c r="AD1009"/>
      <c r="AE1009"/>
      <c r="AF1009"/>
      <c r="AG1009"/>
      <c r="AH1009"/>
      <c r="AI1009"/>
      <c r="AJ1009"/>
      <c r="AK1009"/>
      <c r="AL1009"/>
      <c r="AM1009"/>
      <c r="AN1009"/>
      <c r="AO1009"/>
      <c r="AP1009"/>
      <c r="AQ1009"/>
      <c r="AR1009"/>
      <c r="AS1009"/>
      <c r="AT1009"/>
      <c r="AU1009"/>
      <c r="AV1009"/>
      <c r="AW1009"/>
      <c r="AX1009"/>
      <c r="AY1009"/>
      <c r="AZ1009"/>
      <c r="BA1009"/>
    </row>
    <row r="1010" spans="3:53">
      <c r="C1010"/>
      <c r="D1010"/>
      <c r="E1010"/>
      <c r="F1010"/>
      <c r="G1010"/>
      <c r="H1010"/>
      <c r="I1010"/>
      <c r="J1010"/>
      <c r="K1010"/>
      <c r="L1010"/>
      <c r="M1010"/>
      <c r="N1010"/>
      <c r="O1010"/>
      <c r="P1010"/>
      <c r="Q1010"/>
      <c r="R1010"/>
      <c r="S1010"/>
      <c r="T1010"/>
      <c r="U1010"/>
      <c r="V1010"/>
      <c r="W1010"/>
      <c r="X1010"/>
      <c r="Y1010"/>
      <c r="Z1010"/>
      <c r="AA1010"/>
      <c r="AB1010"/>
      <c r="AC1010"/>
      <c r="AD1010"/>
      <c r="AE1010"/>
      <c r="AF1010"/>
      <c r="AG1010"/>
      <c r="AH1010"/>
      <c r="AI1010"/>
      <c r="AJ1010"/>
      <c r="AK1010"/>
      <c r="AL1010"/>
      <c r="AM1010"/>
      <c r="AN1010"/>
      <c r="AO1010"/>
      <c r="AP1010"/>
      <c r="AQ1010"/>
      <c r="AR1010"/>
      <c r="AS1010"/>
      <c r="AT1010"/>
      <c r="AU1010"/>
      <c r="AV1010"/>
      <c r="AW1010"/>
      <c r="AX1010"/>
      <c r="AY1010"/>
      <c r="AZ1010"/>
      <c r="BA1010"/>
    </row>
    <row r="1011" spans="3:53">
      <c r="C1011"/>
      <c r="D1011"/>
      <c r="E1011"/>
      <c r="F1011"/>
      <c r="G1011"/>
      <c r="H1011"/>
      <c r="I1011"/>
      <c r="J1011"/>
      <c r="K1011"/>
      <c r="L1011"/>
      <c r="M1011"/>
      <c r="N1011"/>
      <c r="O1011"/>
      <c r="P1011"/>
      <c r="Q1011"/>
      <c r="R1011"/>
      <c r="S1011"/>
      <c r="T1011"/>
      <c r="U1011"/>
      <c r="V1011"/>
      <c r="W1011"/>
      <c r="X1011"/>
      <c r="Y1011"/>
      <c r="Z1011"/>
      <c r="AA1011"/>
      <c r="AB1011"/>
      <c r="AC1011"/>
      <c r="AD1011"/>
      <c r="AE1011"/>
      <c r="AF1011"/>
      <c r="AG1011"/>
      <c r="AH1011"/>
      <c r="AI1011"/>
      <c r="AJ1011"/>
      <c r="AK1011"/>
      <c r="AL1011"/>
      <c r="AM1011"/>
      <c r="AN1011"/>
      <c r="AO1011"/>
      <c r="AP1011"/>
      <c r="AQ1011"/>
      <c r="AR1011"/>
      <c r="AS1011"/>
      <c r="AT1011"/>
      <c r="AU1011"/>
      <c r="AV1011"/>
      <c r="AW1011"/>
      <c r="AX1011"/>
      <c r="AY1011"/>
      <c r="AZ1011"/>
      <c r="BA1011"/>
    </row>
    <row r="1012" spans="3:53">
      <c r="C1012"/>
      <c r="D1012"/>
      <c r="E1012"/>
      <c r="F1012"/>
      <c r="G1012"/>
      <c r="H1012"/>
      <c r="I1012"/>
      <c r="J1012"/>
      <c r="K1012"/>
      <c r="L1012"/>
      <c r="M1012"/>
      <c r="N1012"/>
      <c r="O1012"/>
      <c r="P1012"/>
      <c r="Q1012"/>
      <c r="R1012"/>
      <c r="S1012"/>
      <c r="T1012"/>
      <c r="U1012"/>
      <c r="V1012"/>
      <c r="W1012"/>
      <c r="X1012"/>
      <c r="Y1012"/>
      <c r="Z1012"/>
      <c r="AA1012"/>
      <c r="AB1012"/>
      <c r="AC1012"/>
      <c r="AD1012"/>
      <c r="AE1012"/>
      <c r="AF1012"/>
      <c r="AG1012"/>
      <c r="AH1012"/>
      <c r="AI1012"/>
      <c r="AJ1012"/>
      <c r="AK1012"/>
      <c r="AL1012"/>
      <c r="AM1012"/>
      <c r="AN1012"/>
      <c r="AO1012"/>
      <c r="AP1012"/>
      <c r="AQ1012"/>
      <c r="AR1012"/>
      <c r="AS1012"/>
      <c r="AT1012"/>
      <c r="AU1012"/>
      <c r="AV1012"/>
      <c r="AW1012"/>
      <c r="AX1012"/>
      <c r="AY1012"/>
      <c r="AZ1012"/>
      <c r="BA1012"/>
    </row>
    <row r="1013" spans="3:53">
      <c r="C1013"/>
      <c r="D1013"/>
      <c r="E1013"/>
      <c r="F1013"/>
      <c r="G1013"/>
      <c r="H1013"/>
      <c r="I1013"/>
      <c r="J1013"/>
      <c r="K1013"/>
      <c r="L1013"/>
      <c r="M1013"/>
      <c r="N1013"/>
      <c r="O1013"/>
      <c r="P1013"/>
      <c r="Q1013"/>
      <c r="R1013"/>
      <c r="S1013"/>
      <c r="T1013"/>
      <c r="U1013"/>
      <c r="V1013"/>
      <c r="W1013"/>
      <c r="X1013"/>
      <c r="Y1013"/>
      <c r="Z1013"/>
      <c r="AA1013"/>
      <c r="AB1013"/>
      <c r="AC1013"/>
      <c r="AD1013"/>
      <c r="AE1013"/>
      <c r="AF1013"/>
      <c r="AG1013"/>
      <c r="AH1013"/>
      <c r="AI1013"/>
      <c r="AJ1013"/>
      <c r="AK1013"/>
      <c r="AL1013"/>
      <c r="AM1013"/>
      <c r="AN1013"/>
      <c r="AO1013"/>
      <c r="AP1013"/>
      <c r="AQ1013"/>
      <c r="AR1013"/>
      <c r="AS1013"/>
      <c r="AT1013"/>
      <c r="AU1013"/>
      <c r="AV1013"/>
      <c r="AW1013"/>
      <c r="AX1013"/>
      <c r="AY1013"/>
      <c r="AZ1013"/>
      <c r="BA1013"/>
    </row>
    <row r="1014" spans="3:53">
      <c r="C1014"/>
      <c r="D1014"/>
      <c r="E1014"/>
      <c r="F1014"/>
      <c r="G1014"/>
      <c r="H1014"/>
      <c r="I1014"/>
      <c r="J1014"/>
      <c r="K1014"/>
      <c r="L1014"/>
      <c r="M1014"/>
      <c r="N1014"/>
      <c r="O1014"/>
      <c r="P1014"/>
      <c r="Q1014"/>
      <c r="R1014"/>
      <c r="S1014"/>
      <c r="T1014"/>
      <c r="U1014"/>
      <c r="V1014"/>
      <c r="W1014"/>
      <c r="X1014"/>
      <c r="Y1014"/>
      <c r="Z1014"/>
      <c r="AA1014"/>
      <c r="AB1014"/>
      <c r="AC1014"/>
      <c r="AD1014"/>
      <c r="AE1014"/>
      <c r="AF1014"/>
      <c r="AG1014"/>
      <c r="AH1014"/>
      <c r="AI1014"/>
      <c r="AJ1014"/>
      <c r="AK1014"/>
      <c r="AL1014"/>
      <c r="AM1014"/>
      <c r="AN1014"/>
      <c r="AO1014"/>
      <c r="AP1014"/>
      <c r="AQ1014"/>
      <c r="AR1014"/>
      <c r="AS1014"/>
      <c r="AT1014"/>
      <c r="AU1014"/>
      <c r="AV1014"/>
      <c r="AW1014"/>
      <c r="AX1014"/>
      <c r="AY1014"/>
      <c r="AZ1014"/>
      <c r="BA1014"/>
    </row>
    <row r="1015" spans="3:53">
      <c r="C1015"/>
      <c r="D1015"/>
      <c r="E1015"/>
      <c r="F1015"/>
      <c r="G1015"/>
      <c r="H1015"/>
      <c r="I1015"/>
      <c r="J1015"/>
      <c r="K1015"/>
      <c r="L1015"/>
      <c r="M1015"/>
      <c r="N1015"/>
      <c r="O1015"/>
      <c r="P1015"/>
      <c r="Q1015"/>
      <c r="R1015"/>
      <c r="S1015"/>
      <c r="T1015"/>
      <c r="U1015"/>
      <c r="V1015"/>
      <c r="W1015"/>
      <c r="X1015"/>
      <c r="Y1015"/>
      <c r="Z1015"/>
      <c r="AA1015"/>
      <c r="AB1015"/>
      <c r="AC1015"/>
      <c r="AD1015"/>
      <c r="AE1015"/>
      <c r="AF1015"/>
      <c r="AG1015"/>
      <c r="AH1015"/>
      <c r="AI1015"/>
      <c r="AJ1015"/>
      <c r="AK1015"/>
      <c r="AL1015"/>
      <c r="AM1015"/>
      <c r="AN1015"/>
      <c r="AO1015"/>
      <c r="AP1015"/>
      <c r="AQ1015"/>
      <c r="AR1015"/>
      <c r="AS1015"/>
      <c r="AT1015"/>
      <c r="AU1015"/>
      <c r="AV1015"/>
      <c r="AW1015"/>
      <c r="AX1015"/>
      <c r="AY1015"/>
      <c r="AZ1015"/>
      <c r="BA1015"/>
    </row>
    <row r="1016" spans="3:53">
      <c r="C1016"/>
      <c r="D1016"/>
      <c r="E1016"/>
      <c r="F1016"/>
      <c r="G1016"/>
      <c r="H1016"/>
      <c r="I1016"/>
      <c r="J1016"/>
      <c r="K1016"/>
      <c r="L1016"/>
      <c r="M1016"/>
      <c r="N1016"/>
      <c r="O1016"/>
      <c r="P1016"/>
      <c r="Q1016"/>
      <c r="R1016"/>
      <c r="S1016"/>
      <c r="T1016"/>
      <c r="U1016"/>
      <c r="V1016"/>
      <c r="W1016"/>
      <c r="X1016"/>
      <c r="Y1016"/>
      <c r="Z1016"/>
      <c r="AA1016"/>
      <c r="AB1016"/>
      <c r="AC1016"/>
      <c r="AD1016"/>
      <c r="AE1016"/>
      <c r="AF1016"/>
      <c r="AG1016"/>
      <c r="AH1016"/>
      <c r="AI1016"/>
      <c r="AJ1016"/>
      <c r="AK1016"/>
      <c r="AL1016"/>
      <c r="AM1016"/>
      <c r="AN1016"/>
      <c r="AO1016"/>
      <c r="AP1016"/>
      <c r="AQ1016"/>
      <c r="AR1016"/>
      <c r="AS1016"/>
      <c r="AT1016"/>
      <c r="AU1016"/>
      <c r="AV1016"/>
      <c r="AW1016"/>
      <c r="AX1016"/>
      <c r="AY1016"/>
      <c r="AZ1016"/>
      <c r="BA1016"/>
    </row>
    <row r="1017" spans="3:53">
      <c r="C1017"/>
      <c r="D1017"/>
      <c r="E1017"/>
      <c r="F1017"/>
      <c r="G1017"/>
      <c r="H1017"/>
      <c r="I1017"/>
      <c r="J1017"/>
      <c r="K1017"/>
      <c r="L1017"/>
      <c r="M1017"/>
      <c r="N1017"/>
      <c r="O1017"/>
      <c r="P1017"/>
      <c r="Q1017"/>
      <c r="R1017"/>
      <c r="S1017"/>
      <c r="T1017"/>
      <c r="U1017"/>
      <c r="V1017"/>
      <c r="W1017"/>
      <c r="X1017"/>
      <c r="Y1017"/>
      <c r="Z1017"/>
      <c r="AA1017"/>
      <c r="AB1017"/>
      <c r="AC1017"/>
      <c r="AD1017"/>
      <c r="AE1017"/>
      <c r="AF1017"/>
      <c r="AG1017"/>
      <c r="AH1017"/>
      <c r="AI1017"/>
      <c r="AJ1017"/>
      <c r="AK1017"/>
      <c r="AL1017"/>
      <c r="AM1017"/>
      <c r="AN1017"/>
      <c r="AO1017"/>
      <c r="AP1017"/>
      <c r="AQ1017"/>
      <c r="AR1017"/>
      <c r="AS1017"/>
      <c r="AT1017"/>
      <c r="AU1017"/>
      <c r="AV1017"/>
      <c r="AW1017"/>
      <c r="AX1017"/>
      <c r="AY1017"/>
      <c r="AZ1017"/>
      <c r="BA1017"/>
    </row>
    <row r="1018" spans="3:53">
      <c r="C1018"/>
      <c r="D1018"/>
      <c r="E1018"/>
      <c r="F1018"/>
      <c r="G1018"/>
      <c r="H1018"/>
      <c r="I1018"/>
      <c r="J1018"/>
      <c r="K1018"/>
      <c r="L1018"/>
      <c r="M1018"/>
      <c r="N1018"/>
      <c r="O1018"/>
      <c r="P1018"/>
      <c r="Q1018"/>
      <c r="R1018"/>
      <c r="S1018"/>
      <c r="T1018"/>
      <c r="U1018"/>
      <c r="V1018"/>
      <c r="W1018"/>
      <c r="X1018"/>
      <c r="Y1018"/>
      <c r="Z1018"/>
      <c r="AA1018"/>
      <c r="AB1018"/>
      <c r="AC1018"/>
      <c r="AD1018"/>
      <c r="AE1018"/>
      <c r="AF1018"/>
      <c r="AG1018"/>
      <c r="AH1018"/>
      <c r="AI1018"/>
      <c r="AJ1018"/>
      <c r="AK1018"/>
      <c r="AL1018"/>
      <c r="AM1018"/>
      <c r="AN1018"/>
      <c r="AO1018"/>
      <c r="AP1018"/>
      <c r="AQ1018"/>
      <c r="AR1018"/>
      <c r="AS1018"/>
      <c r="AT1018"/>
      <c r="AU1018"/>
      <c r="AV1018"/>
      <c r="AW1018"/>
      <c r="AX1018"/>
      <c r="AY1018"/>
      <c r="AZ1018"/>
      <c r="BA1018"/>
    </row>
    <row r="1019" spans="3:53">
      <c r="C1019"/>
      <c r="D1019"/>
      <c r="E1019"/>
      <c r="F1019"/>
      <c r="G1019"/>
      <c r="H1019"/>
      <c r="I1019"/>
      <c r="J1019"/>
      <c r="K1019"/>
      <c r="L1019"/>
      <c r="M1019"/>
      <c r="N1019"/>
      <c r="O1019"/>
      <c r="P1019"/>
      <c r="Q1019"/>
      <c r="R1019"/>
      <c r="S1019"/>
      <c r="T1019"/>
      <c r="U1019"/>
      <c r="V1019"/>
      <c r="W1019"/>
      <c r="X1019"/>
      <c r="Y1019"/>
      <c r="Z1019"/>
      <c r="AA1019"/>
      <c r="AB1019"/>
      <c r="AC1019"/>
      <c r="AD1019"/>
      <c r="AE1019"/>
      <c r="AF1019"/>
      <c r="AG1019"/>
      <c r="AH1019"/>
      <c r="AI1019"/>
      <c r="AJ1019"/>
      <c r="AK1019"/>
      <c r="AL1019"/>
      <c r="AM1019"/>
      <c r="AN1019"/>
      <c r="AO1019"/>
      <c r="AP1019"/>
      <c r="AQ1019"/>
      <c r="AR1019"/>
      <c r="AS1019"/>
      <c r="AT1019"/>
      <c r="AU1019"/>
      <c r="AV1019"/>
      <c r="AW1019"/>
      <c r="AX1019"/>
      <c r="AY1019"/>
      <c r="AZ1019"/>
      <c r="BA1019"/>
    </row>
    <row r="1020" spans="3:53">
      <c r="C1020"/>
      <c r="D1020"/>
      <c r="E1020"/>
      <c r="F1020"/>
      <c r="G1020"/>
      <c r="H1020"/>
      <c r="I1020"/>
      <c r="J1020"/>
      <c r="K1020"/>
      <c r="L1020"/>
      <c r="M1020"/>
      <c r="N1020"/>
      <c r="O1020"/>
      <c r="P1020"/>
      <c r="Q1020"/>
      <c r="R1020"/>
      <c r="S1020"/>
      <c r="T1020"/>
      <c r="U1020"/>
      <c r="V1020"/>
      <c r="W1020"/>
      <c r="X1020"/>
      <c r="Y1020"/>
      <c r="Z1020"/>
      <c r="AA1020"/>
      <c r="AB1020"/>
      <c r="AC1020"/>
      <c r="AD1020"/>
      <c r="AE1020"/>
      <c r="AF1020"/>
      <c r="AG1020"/>
      <c r="AH1020"/>
      <c r="AI1020"/>
      <c r="AJ1020"/>
      <c r="AK1020"/>
      <c r="AL1020"/>
      <c r="AM1020"/>
      <c r="AN1020"/>
      <c r="AO1020"/>
      <c r="AP1020"/>
      <c r="AQ1020"/>
      <c r="AR1020"/>
      <c r="AS1020"/>
      <c r="AT1020"/>
      <c r="AU1020"/>
      <c r="AV1020"/>
      <c r="AW1020"/>
      <c r="AX1020"/>
      <c r="AY1020"/>
      <c r="AZ1020"/>
      <c r="BA1020"/>
    </row>
    <row r="1021" spans="3:53">
      <c r="C1021"/>
      <c r="D1021"/>
      <c r="E1021"/>
      <c r="F1021"/>
      <c r="G1021"/>
      <c r="H1021"/>
      <c r="I1021"/>
      <c r="J1021"/>
      <c r="K1021"/>
      <c r="L1021"/>
      <c r="M1021"/>
      <c r="N1021"/>
      <c r="O1021"/>
      <c r="P1021"/>
      <c r="Q1021"/>
      <c r="R1021"/>
      <c r="S1021"/>
      <c r="T1021"/>
      <c r="U1021"/>
      <c r="V1021"/>
      <c r="W1021"/>
      <c r="X1021"/>
      <c r="Y1021"/>
      <c r="Z1021"/>
      <c r="AA1021"/>
      <c r="AB1021"/>
      <c r="AC1021"/>
      <c r="AD1021"/>
      <c r="AE1021"/>
      <c r="AF1021"/>
      <c r="AG1021"/>
      <c r="AH1021"/>
      <c r="AI1021"/>
      <c r="AJ1021"/>
      <c r="AK1021"/>
      <c r="AL1021"/>
      <c r="AM1021"/>
      <c r="AN1021"/>
      <c r="AO1021"/>
      <c r="AP1021"/>
      <c r="AQ1021"/>
      <c r="AR1021"/>
      <c r="AS1021"/>
      <c r="AT1021"/>
      <c r="AU1021"/>
      <c r="AV1021"/>
      <c r="AW1021"/>
      <c r="AX1021"/>
      <c r="AY1021"/>
      <c r="AZ1021"/>
      <c r="BA1021"/>
    </row>
    <row r="1022" spans="3:53">
      <c r="C1022"/>
      <c r="D1022"/>
      <c r="E1022"/>
      <c r="F1022"/>
      <c r="G1022"/>
      <c r="H1022"/>
      <c r="I1022"/>
      <c r="J1022"/>
      <c r="K1022"/>
      <c r="L1022"/>
      <c r="M1022"/>
      <c r="N1022"/>
      <c r="O1022"/>
      <c r="P1022"/>
      <c r="Q1022"/>
      <c r="R1022"/>
      <c r="S1022"/>
      <c r="T1022"/>
      <c r="U1022"/>
      <c r="V1022"/>
      <c r="W1022"/>
      <c r="X1022"/>
      <c r="Y1022"/>
      <c r="Z1022"/>
      <c r="AA1022"/>
      <c r="AB1022"/>
      <c r="AC1022"/>
      <c r="AD1022"/>
      <c r="AE1022"/>
      <c r="AF1022"/>
      <c r="AG1022"/>
      <c r="AH1022"/>
      <c r="AI1022"/>
      <c r="AJ1022"/>
      <c r="AK1022"/>
      <c r="AL1022"/>
      <c r="AM1022"/>
      <c r="AN1022"/>
      <c r="AO1022"/>
      <c r="AP1022"/>
      <c r="AQ1022"/>
      <c r="AR1022"/>
      <c r="AS1022"/>
      <c r="AT1022"/>
      <c r="AU1022"/>
      <c r="AV1022"/>
      <c r="AW1022"/>
      <c r="AX1022"/>
      <c r="AY1022"/>
      <c r="AZ1022"/>
      <c r="BA1022"/>
    </row>
    <row r="1023" spans="3:53">
      <c r="C1023"/>
      <c r="D1023"/>
      <c r="E1023"/>
      <c r="F1023"/>
      <c r="G1023"/>
      <c r="H1023"/>
      <c r="I1023"/>
      <c r="J1023"/>
      <c r="K1023"/>
      <c r="L1023"/>
      <c r="M1023"/>
      <c r="N1023"/>
      <c r="O1023"/>
      <c r="P1023"/>
      <c r="Q1023"/>
      <c r="R1023"/>
      <c r="S1023"/>
      <c r="T1023"/>
      <c r="U1023"/>
      <c r="V1023"/>
      <c r="W1023"/>
      <c r="X1023"/>
      <c r="Y1023"/>
      <c r="Z1023"/>
      <c r="AA1023"/>
      <c r="AB1023"/>
      <c r="AC1023"/>
      <c r="AD1023"/>
      <c r="AE1023"/>
      <c r="AF1023"/>
      <c r="AG1023"/>
      <c r="AH1023"/>
      <c r="AI1023"/>
      <c r="AJ1023"/>
      <c r="AK1023"/>
      <c r="AL1023"/>
      <c r="AM1023"/>
      <c r="AN1023"/>
      <c r="AO1023"/>
      <c r="AP1023"/>
      <c r="AQ1023"/>
      <c r="AR1023"/>
      <c r="AS1023"/>
      <c r="AT1023"/>
      <c r="AU1023"/>
      <c r="AV1023"/>
      <c r="AW1023"/>
      <c r="AX1023"/>
      <c r="AY1023"/>
      <c r="AZ1023"/>
      <c r="BA1023"/>
    </row>
    <row r="1024" spans="3:53">
      <c r="C1024"/>
      <c r="D1024"/>
      <c r="E1024"/>
      <c r="F1024"/>
      <c r="G1024"/>
      <c r="H1024"/>
      <c r="I1024"/>
      <c r="J1024"/>
      <c r="K1024"/>
      <c r="L1024"/>
      <c r="M1024"/>
      <c r="N1024"/>
      <c r="O1024"/>
      <c r="P1024"/>
      <c r="Q1024"/>
      <c r="R1024"/>
      <c r="S1024"/>
      <c r="T1024"/>
      <c r="U1024"/>
      <c r="V1024"/>
      <c r="W1024"/>
      <c r="X1024"/>
      <c r="Y1024"/>
      <c r="Z1024"/>
      <c r="AA1024"/>
      <c r="AB1024"/>
      <c r="AC1024"/>
      <c r="AD1024"/>
      <c r="AE1024"/>
      <c r="AF1024"/>
      <c r="AG1024"/>
      <c r="AH1024"/>
      <c r="AI1024"/>
      <c r="AJ1024"/>
      <c r="AK1024"/>
      <c r="AL1024"/>
      <c r="AM1024"/>
      <c r="AN1024"/>
      <c r="AO1024"/>
      <c r="AP1024"/>
      <c r="AQ1024"/>
      <c r="AR1024"/>
      <c r="AS1024"/>
      <c r="AT1024"/>
      <c r="AU1024"/>
      <c r="AV1024"/>
      <c r="AW1024"/>
      <c r="AX1024"/>
      <c r="AY1024"/>
      <c r="AZ1024"/>
      <c r="BA1024"/>
    </row>
    <row r="1025" spans="3:53">
      <c r="C1025"/>
      <c r="D1025"/>
      <c r="E1025"/>
      <c r="F1025"/>
      <c r="G1025"/>
      <c r="H1025"/>
      <c r="I1025"/>
      <c r="J1025"/>
      <c r="K1025"/>
      <c r="L1025"/>
      <c r="M1025"/>
      <c r="N1025"/>
      <c r="O1025"/>
      <c r="P1025"/>
      <c r="Q1025"/>
      <c r="R1025"/>
      <c r="S1025"/>
      <c r="T1025"/>
      <c r="U1025"/>
      <c r="V1025"/>
      <c r="W1025"/>
      <c r="X1025"/>
      <c r="Y1025"/>
      <c r="Z1025"/>
      <c r="AA1025"/>
      <c r="AB1025"/>
      <c r="AC1025"/>
      <c r="AD1025"/>
      <c r="AE1025"/>
      <c r="AF1025"/>
      <c r="AG1025"/>
      <c r="AH1025"/>
      <c r="AI1025"/>
      <c r="AJ1025"/>
      <c r="AK1025"/>
      <c r="AL1025"/>
      <c r="AM1025"/>
      <c r="AN1025"/>
      <c r="AO1025"/>
      <c r="AP1025"/>
      <c r="AQ1025"/>
      <c r="AR1025"/>
      <c r="AS1025"/>
      <c r="AT1025"/>
      <c r="AU1025"/>
      <c r="AV1025"/>
      <c r="AW1025"/>
      <c r="AX1025"/>
      <c r="AY1025"/>
      <c r="AZ1025"/>
      <c r="BA1025"/>
    </row>
    <row r="1026" spans="3:53">
      <c r="C1026"/>
      <c r="D1026"/>
      <c r="E1026"/>
      <c r="F1026"/>
      <c r="G1026"/>
      <c r="H1026"/>
      <c r="I1026"/>
      <c r="J1026"/>
      <c r="K1026"/>
      <c r="L1026"/>
      <c r="M1026"/>
      <c r="N1026"/>
      <c r="O1026"/>
      <c r="P1026"/>
      <c r="Q1026"/>
      <c r="R1026"/>
      <c r="S1026"/>
      <c r="T1026"/>
      <c r="U1026"/>
      <c r="V1026"/>
      <c r="W1026"/>
      <c r="X1026"/>
      <c r="Y1026"/>
      <c r="Z1026"/>
      <c r="AA1026"/>
      <c r="AB1026"/>
      <c r="AC1026"/>
      <c r="AD1026"/>
      <c r="AE1026"/>
      <c r="AF1026"/>
      <c r="AG1026"/>
      <c r="AH1026"/>
      <c r="AI1026"/>
      <c r="AJ1026"/>
      <c r="AK1026"/>
      <c r="AL1026"/>
      <c r="AM1026"/>
      <c r="AN1026"/>
      <c r="AO1026"/>
      <c r="AP1026"/>
      <c r="AQ1026"/>
      <c r="AR1026"/>
      <c r="AS1026"/>
      <c r="AT1026"/>
      <c r="AU1026"/>
      <c r="AV1026"/>
      <c r="AW1026"/>
      <c r="AX1026"/>
      <c r="AY1026"/>
      <c r="AZ1026"/>
      <c r="BA1026"/>
    </row>
    <row r="1027" spans="3:53">
      <c r="C1027"/>
      <c r="D1027"/>
      <c r="E1027"/>
      <c r="F1027"/>
      <c r="G1027"/>
      <c r="H1027"/>
      <c r="I1027"/>
      <c r="J1027"/>
      <c r="K1027"/>
      <c r="L1027"/>
      <c r="M1027"/>
      <c r="N1027"/>
      <c r="O1027"/>
      <c r="P1027"/>
      <c r="Q1027"/>
      <c r="R1027"/>
      <c r="S1027"/>
      <c r="T1027"/>
      <c r="U1027"/>
      <c r="V1027"/>
      <c r="W1027"/>
      <c r="X1027"/>
      <c r="Y1027"/>
      <c r="Z1027"/>
      <c r="AA1027"/>
      <c r="AB1027"/>
      <c r="AC1027"/>
      <c r="AD1027"/>
      <c r="AE1027"/>
      <c r="AF1027"/>
      <c r="AG1027"/>
      <c r="AH1027"/>
      <c r="AI1027"/>
      <c r="AJ1027"/>
      <c r="AK1027"/>
      <c r="AL1027"/>
      <c r="AM1027"/>
      <c r="AN1027"/>
      <c r="AO1027"/>
      <c r="AP1027"/>
      <c r="AQ1027"/>
      <c r="AR1027"/>
      <c r="AS1027"/>
      <c r="AT1027"/>
      <c r="AU1027"/>
      <c r="AV1027"/>
      <c r="AW1027"/>
      <c r="AX1027"/>
      <c r="AY1027"/>
      <c r="AZ1027"/>
      <c r="BA1027"/>
    </row>
    <row r="1028" spans="3:53">
      <c r="C1028"/>
      <c r="D1028"/>
      <c r="E1028"/>
      <c r="F1028"/>
      <c r="G1028"/>
      <c r="H1028"/>
      <c r="I1028"/>
      <c r="J1028"/>
      <c r="K1028"/>
      <c r="L1028"/>
      <c r="M1028"/>
      <c r="N1028"/>
      <c r="O1028"/>
      <c r="P1028"/>
      <c r="Q1028"/>
      <c r="R1028"/>
      <c r="S1028"/>
      <c r="T1028"/>
      <c r="U1028"/>
      <c r="V1028"/>
      <c r="W1028"/>
      <c r="X1028"/>
      <c r="Y1028"/>
      <c r="Z1028"/>
      <c r="AA1028"/>
      <c r="AB1028"/>
      <c r="AC1028"/>
      <c r="AD1028"/>
      <c r="AE1028"/>
      <c r="AF1028"/>
      <c r="AG1028"/>
      <c r="AH1028"/>
      <c r="AI1028"/>
      <c r="AJ1028"/>
      <c r="AK1028"/>
      <c r="AL1028"/>
      <c r="AM1028"/>
      <c r="AN1028"/>
      <c r="AO1028"/>
      <c r="AP1028"/>
      <c r="AQ1028"/>
      <c r="AR1028"/>
      <c r="AS1028"/>
      <c r="AT1028"/>
      <c r="AU1028"/>
      <c r="AV1028"/>
      <c r="AW1028"/>
      <c r="AX1028"/>
      <c r="AY1028"/>
      <c r="AZ1028"/>
      <c r="BA1028"/>
    </row>
    <row r="1029" spans="3:53">
      <c r="C1029"/>
      <c r="D1029"/>
      <c r="E1029"/>
      <c r="F1029"/>
      <c r="G1029"/>
      <c r="H1029"/>
      <c r="I1029"/>
      <c r="J1029"/>
      <c r="K1029"/>
      <c r="L1029"/>
      <c r="M1029"/>
      <c r="N1029"/>
      <c r="O1029"/>
      <c r="P1029"/>
      <c r="Q1029"/>
      <c r="R1029"/>
      <c r="S1029"/>
      <c r="T1029"/>
      <c r="U1029"/>
      <c r="V1029"/>
      <c r="W1029"/>
      <c r="X1029"/>
      <c r="Y1029"/>
      <c r="Z1029"/>
      <c r="AA1029"/>
      <c r="AB1029"/>
      <c r="AC1029"/>
      <c r="AD1029"/>
      <c r="AE1029"/>
      <c r="AF1029"/>
      <c r="AG1029"/>
      <c r="AH1029"/>
      <c r="AI1029"/>
      <c r="AJ1029"/>
      <c r="AK1029"/>
      <c r="AL1029"/>
      <c r="AM1029"/>
      <c r="AN1029"/>
      <c r="AO1029"/>
      <c r="AP1029"/>
      <c r="AQ1029"/>
      <c r="AR1029"/>
      <c r="AS1029"/>
      <c r="AT1029"/>
      <c r="AU1029"/>
      <c r="AV1029"/>
      <c r="AW1029"/>
      <c r="AX1029"/>
      <c r="AY1029"/>
      <c r="AZ1029"/>
      <c r="BA1029"/>
    </row>
    <row r="1030" spans="3:53">
      <c r="C1030"/>
      <c r="D1030"/>
      <c r="E1030"/>
      <c r="F1030"/>
      <c r="G1030"/>
      <c r="H1030"/>
      <c r="I1030"/>
      <c r="J1030"/>
      <c r="K1030"/>
      <c r="L1030"/>
      <c r="M1030"/>
      <c r="N1030"/>
      <c r="O1030"/>
      <c r="P1030"/>
      <c r="Q1030"/>
      <c r="R1030"/>
      <c r="S1030"/>
      <c r="T1030"/>
      <c r="U1030"/>
      <c r="V1030"/>
      <c r="W1030"/>
      <c r="X1030"/>
      <c r="Y1030"/>
      <c r="Z1030"/>
      <c r="AA1030"/>
      <c r="AB1030"/>
      <c r="AC1030"/>
      <c r="AD1030"/>
      <c r="AE1030"/>
      <c r="AF1030"/>
      <c r="AG1030"/>
      <c r="AH1030"/>
      <c r="AI1030"/>
      <c r="AJ1030"/>
      <c r="AK1030"/>
      <c r="AL1030"/>
      <c r="AM1030"/>
      <c r="AN1030"/>
      <c r="AO1030"/>
      <c r="AP1030"/>
      <c r="AQ1030"/>
      <c r="AR1030"/>
      <c r="AS1030"/>
      <c r="AT1030"/>
      <c r="AU1030"/>
      <c r="AV1030"/>
      <c r="AW1030"/>
      <c r="AX1030"/>
      <c r="AY1030"/>
      <c r="AZ1030"/>
      <c r="BA1030"/>
    </row>
    <row r="1031" spans="3:53">
      <c r="C1031"/>
      <c r="D1031"/>
      <c r="E1031"/>
      <c r="F1031"/>
      <c r="G1031"/>
      <c r="H1031"/>
      <c r="I1031"/>
      <c r="J1031"/>
      <c r="K1031"/>
      <c r="L1031"/>
      <c r="M1031"/>
      <c r="N1031"/>
      <c r="O1031"/>
      <c r="P1031"/>
      <c r="Q1031"/>
      <c r="R1031"/>
      <c r="S1031"/>
      <c r="T1031"/>
      <c r="U1031"/>
      <c r="V1031"/>
      <c r="W1031"/>
      <c r="X1031"/>
      <c r="Y1031"/>
      <c r="Z1031"/>
      <c r="AA1031"/>
      <c r="AB1031"/>
      <c r="AC1031"/>
      <c r="AD1031"/>
      <c r="AE1031"/>
      <c r="AF1031"/>
      <c r="AG1031"/>
      <c r="AH1031"/>
      <c r="AI1031"/>
      <c r="AJ1031"/>
      <c r="AK1031"/>
      <c r="AL1031"/>
      <c r="AM1031"/>
      <c r="AN1031"/>
      <c r="AO1031"/>
      <c r="AP1031"/>
      <c r="AQ1031"/>
      <c r="AR1031"/>
      <c r="AS1031"/>
      <c r="AT1031"/>
      <c r="AU1031"/>
      <c r="AV1031"/>
      <c r="AW1031"/>
      <c r="AX1031"/>
      <c r="AY1031"/>
      <c r="AZ1031"/>
      <c r="BA1031"/>
    </row>
    <row r="1032" spans="3:53">
      <c r="C1032"/>
      <c r="D1032"/>
      <c r="E1032"/>
      <c r="F1032"/>
      <c r="G1032"/>
      <c r="H1032"/>
      <c r="I1032"/>
      <c r="J1032"/>
      <c r="K1032"/>
      <c r="L1032"/>
      <c r="M1032"/>
      <c r="N1032"/>
      <c r="O1032"/>
      <c r="P1032"/>
      <c r="Q1032"/>
      <c r="R1032"/>
      <c r="S1032"/>
      <c r="T1032"/>
      <c r="U1032"/>
      <c r="V1032"/>
      <c r="W1032"/>
      <c r="X1032"/>
      <c r="Y1032"/>
      <c r="Z1032"/>
      <c r="AA1032"/>
      <c r="AB1032"/>
      <c r="AC1032"/>
      <c r="AD1032"/>
      <c r="AE1032"/>
      <c r="AF1032"/>
      <c r="AG1032"/>
      <c r="AH1032"/>
      <c r="AI1032"/>
      <c r="AJ1032"/>
      <c r="AK1032"/>
      <c r="AL1032"/>
      <c r="AM1032"/>
      <c r="AN1032"/>
      <c r="AO1032"/>
      <c r="AP1032"/>
      <c r="AQ1032"/>
      <c r="AR1032"/>
      <c r="AS1032"/>
      <c r="AT1032"/>
      <c r="AU1032"/>
      <c r="AV1032"/>
      <c r="AW1032"/>
      <c r="AX1032"/>
      <c r="AY1032"/>
      <c r="AZ1032"/>
      <c r="BA1032"/>
    </row>
    <row r="1033" spans="3:53">
      <c r="C1033"/>
      <c r="D1033"/>
      <c r="E1033"/>
      <c r="F1033"/>
      <c r="G1033"/>
      <c r="H1033"/>
      <c r="I1033"/>
      <c r="J1033"/>
      <c r="K1033"/>
      <c r="L1033"/>
      <c r="M1033"/>
      <c r="N1033"/>
      <c r="O1033"/>
      <c r="P1033"/>
      <c r="Q1033"/>
      <c r="R1033"/>
      <c r="S1033"/>
      <c r="T1033"/>
      <c r="U1033"/>
      <c r="V1033"/>
      <c r="W1033"/>
      <c r="X1033"/>
      <c r="Y1033"/>
      <c r="Z1033"/>
      <c r="AA1033"/>
      <c r="AB1033"/>
      <c r="AC1033"/>
      <c r="AD1033"/>
      <c r="AE1033"/>
      <c r="AF1033"/>
      <c r="AG1033"/>
      <c r="AH1033"/>
      <c r="AI1033"/>
      <c r="AJ1033"/>
      <c r="AK1033"/>
      <c r="AL1033"/>
      <c r="AM1033"/>
      <c r="AN1033"/>
      <c r="AO1033"/>
      <c r="AP1033"/>
      <c r="AQ1033"/>
      <c r="AR1033"/>
      <c r="AS1033"/>
      <c r="AT1033"/>
      <c r="AU1033"/>
      <c r="AV1033"/>
      <c r="AW1033"/>
      <c r="AX1033"/>
      <c r="AY1033"/>
      <c r="AZ1033"/>
      <c r="BA1033"/>
    </row>
    <row r="1034" spans="3:53">
      <c r="C1034"/>
      <c r="D1034"/>
      <c r="E1034"/>
      <c r="F1034"/>
      <c r="G1034"/>
      <c r="H1034"/>
      <c r="I1034"/>
      <c r="J1034"/>
      <c r="K1034"/>
      <c r="L1034"/>
      <c r="M1034"/>
      <c r="N1034"/>
      <c r="O1034"/>
      <c r="P1034"/>
      <c r="Q1034"/>
      <c r="R1034"/>
      <c r="S1034"/>
      <c r="T1034"/>
      <c r="U1034"/>
      <c r="V1034"/>
      <c r="W1034"/>
      <c r="X1034"/>
      <c r="Y1034"/>
      <c r="Z1034"/>
      <c r="AA1034"/>
      <c r="AB1034"/>
      <c r="AC1034"/>
      <c r="AD1034"/>
      <c r="AE1034"/>
      <c r="AF1034"/>
      <c r="AG1034"/>
      <c r="AH1034"/>
      <c r="AI1034"/>
      <c r="AJ1034"/>
      <c r="AK1034"/>
      <c r="AL1034"/>
      <c r="AM1034"/>
      <c r="AN1034"/>
      <c r="AO1034"/>
      <c r="AP1034"/>
      <c r="AQ1034"/>
      <c r="AR1034"/>
      <c r="AS1034"/>
      <c r="AT1034"/>
      <c r="AU1034"/>
      <c r="AV1034"/>
      <c r="AW1034"/>
      <c r="AX1034"/>
      <c r="AY1034"/>
      <c r="AZ1034"/>
      <c r="BA1034"/>
    </row>
    <row r="1035" spans="3:53">
      <c r="C1035"/>
      <c r="D1035"/>
      <c r="E1035"/>
      <c r="F1035"/>
      <c r="G1035"/>
      <c r="H1035"/>
      <c r="I1035"/>
      <c r="J1035"/>
      <c r="K1035"/>
      <c r="L1035"/>
      <c r="M1035"/>
      <c r="N1035"/>
      <c r="O1035"/>
      <c r="P1035"/>
      <c r="Q1035"/>
      <c r="R1035"/>
      <c r="S1035"/>
      <c r="T1035"/>
      <c r="U1035"/>
      <c r="V1035"/>
      <c r="W1035"/>
      <c r="X1035"/>
      <c r="Y1035"/>
      <c r="Z1035"/>
      <c r="AA1035"/>
      <c r="AB1035"/>
      <c r="AC1035"/>
      <c r="AD1035"/>
      <c r="AE1035"/>
      <c r="AF1035"/>
      <c r="AG1035"/>
      <c r="AH1035"/>
      <c r="AI1035"/>
      <c r="AJ1035"/>
      <c r="AK1035"/>
      <c r="AL1035"/>
      <c r="AM1035"/>
      <c r="AN1035"/>
      <c r="AO1035"/>
      <c r="AP1035"/>
      <c r="AQ1035"/>
      <c r="AR1035"/>
      <c r="AS1035"/>
      <c r="AT1035"/>
      <c r="AU1035"/>
      <c r="AV1035"/>
      <c r="AW1035"/>
      <c r="AX1035"/>
      <c r="AY1035"/>
      <c r="AZ1035"/>
      <c r="BA1035"/>
    </row>
    <row r="1036" spans="3:53">
      <c r="C1036"/>
      <c r="D1036"/>
      <c r="E1036"/>
      <c r="F1036"/>
      <c r="G1036"/>
      <c r="H1036"/>
      <c r="I1036"/>
      <c r="J1036"/>
      <c r="K1036"/>
      <c r="L1036"/>
      <c r="M1036"/>
      <c r="N1036"/>
      <c r="O1036"/>
      <c r="P1036"/>
      <c r="Q1036"/>
      <c r="R1036"/>
      <c r="S1036"/>
      <c r="T1036"/>
      <c r="U1036"/>
      <c r="V1036"/>
      <c r="W1036"/>
      <c r="X1036"/>
      <c r="Y1036"/>
      <c r="Z1036"/>
      <c r="AA1036"/>
      <c r="AB1036"/>
      <c r="AC1036"/>
      <c r="AD1036"/>
      <c r="AE1036"/>
      <c r="AF1036"/>
      <c r="AG1036"/>
      <c r="AH1036"/>
      <c r="AI1036"/>
      <c r="AJ1036"/>
      <c r="AK1036"/>
      <c r="AL1036"/>
      <c r="AM1036"/>
      <c r="AN1036"/>
      <c r="AO1036"/>
      <c r="AP1036"/>
      <c r="AQ1036"/>
      <c r="AR1036"/>
      <c r="AS1036"/>
      <c r="AT1036"/>
      <c r="AU1036"/>
      <c r="AV1036"/>
      <c r="AW1036"/>
      <c r="AX1036"/>
      <c r="AY1036"/>
      <c r="AZ1036"/>
      <c r="BA1036"/>
    </row>
    <row r="1037" spans="3:53">
      <c r="C1037"/>
      <c r="D1037"/>
      <c r="E1037"/>
      <c r="F1037"/>
      <c r="G1037"/>
      <c r="H1037"/>
      <c r="I1037"/>
      <c r="J1037"/>
      <c r="K1037"/>
      <c r="L1037"/>
      <c r="M1037"/>
      <c r="N1037"/>
      <c r="O1037"/>
      <c r="P1037"/>
      <c r="Q1037"/>
      <c r="R1037"/>
      <c r="S1037"/>
      <c r="T1037"/>
      <c r="U1037"/>
      <c r="V1037"/>
      <c r="W1037"/>
      <c r="X1037"/>
      <c r="Y1037"/>
      <c r="Z1037"/>
      <c r="AA1037"/>
      <c r="AB1037"/>
      <c r="AC1037"/>
      <c r="AD1037"/>
      <c r="AE1037"/>
      <c r="AF1037"/>
      <c r="AG1037"/>
      <c r="AH1037"/>
      <c r="AI1037"/>
      <c r="AJ1037"/>
      <c r="AK1037"/>
      <c r="AL1037"/>
      <c r="AM1037"/>
      <c r="AN1037"/>
      <c r="AO1037"/>
      <c r="AP1037"/>
      <c r="AQ1037"/>
      <c r="AR1037"/>
      <c r="AS1037"/>
      <c r="AT1037"/>
      <c r="AU1037"/>
      <c r="AV1037"/>
      <c r="AW1037"/>
      <c r="AX1037"/>
      <c r="AY1037"/>
      <c r="AZ1037"/>
      <c r="BA1037"/>
    </row>
    <row r="1038" spans="3:53">
      <c r="C1038"/>
      <c r="D1038"/>
      <c r="E1038"/>
      <c r="F1038"/>
      <c r="G1038"/>
      <c r="H1038"/>
      <c r="I1038"/>
      <c r="J1038"/>
      <c r="K1038"/>
      <c r="L1038"/>
      <c r="M1038"/>
      <c r="N1038"/>
      <c r="O1038"/>
      <c r="P1038"/>
      <c r="Q1038"/>
      <c r="R1038"/>
      <c r="S1038"/>
      <c r="T1038"/>
      <c r="U1038"/>
      <c r="V1038"/>
      <c r="W1038"/>
      <c r="X1038"/>
      <c r="Y1038"/>
      <c r="Z1038"/>
      <c r="AA1038"/>
      <c r="AB1038"/>
      <c r="AC1038"/>
      <c r="AD1038"/>
      <c r="AE1038"/>
      <c r="AF1038"/>
      <c r="AG1038"/>
      <c r="AH1038"/>
      <c r="AI1038"/>
      <c r="AJ1038"/>
      <c r="AK1038"/>
      <c r="AL1038"/>
      <c r="AM1038"/>
      <c r="AN1038"/>
      <c r="AO1038"/>
      <c r="AP1038"/>
      <c r="AQ1038"/>
      <c r="AR1038"/>
      <c r="AS1038"/>
      <c r="AT1038"/>
      <c r="AU1038"/>
      <c r="AV1038"/>
      <c r="AW1038"/>
      <c r="AX1038"/>
      <c r="AY1038"/>
      <c r="AZ1038"/>
      <c r="BA1038"/>
    </row>
    <row r="1039" spans="3:53">
      <c r="C1039"/>
      <c r="D1039"/>
      <c r="E1039"/>
      <c r="F1039"/>
      <c r="G1039"/>
      <c r="H1039"/>
      <c r="I1039"/>
      <c r="J1039"/>
      <c r="K1039"/>
      <c r="L1039"/>
      <c r="M1039"/>
      <c r="N1039"/>
      <c r="O1039"/>
      <c r="P1039"/>
      <c r="Q1039"/>
      <c r="R1039"/>
      <c r="S1039"/>
      <c r="T1039"/>
      <c r="U1039"/>
      <c r="V1039"/>
      <c r="W1039"/>
      <c r="X1039"/>
      <c r="Y1039"/>
      <c r="Z1039"/>
      <c r="AA1039"/>
      <c r="AB1039"/>
      <c r="AC1039"/>
      <c r="AD1039"/>
      <c r="AE1039"/>
      <c r="AF1039"/>
      <c r="AG1039"/>
      <c r="AH1039"/>
      <c r="AI1039"/>
      <c r="AJ1039"/>
      <c r="AK1039"/>
      <c r="AL1039"/>
      <c r="AM1039"/>
      <c r="AN1039"/>
      <c r="AO1039"/>
      <c r="AP1039"/>
      <c r="AQ1039"/>
      <c r="AR1039"/>
      <c r="AS1039"/>
      <c r="AT1039"/>
      <c r="AU1039"/>
      <c r="AV1039"/>
      <c r="AW1039"/>
      <c r="AX1039"/>
      <c r="AY1039"/>
      <c r="AZ1039"/>
      <c r="BA1039"/>
    </row>
    <row r="1040" spans="3:53">
      <c r="C1040"/>
      <c r="D1040"/>
      <c r="E1040"/>
      <c r="F1040"/>
      <c r="G1040"/>
      <c r="H1040"/>
      <c r="I1040"/>
      <c r="J1040"/>
      <c r="K1040"/>
      <c r="L1040"/>
      <c r="M1040"/>
      <c r="N1040"/>
      <c r="O1040"/>
      <c r="P1040"/>
      <c r="Q1040"/>
      <c r="R1040"/>
      <c r="S1040"/>
      <c r="T1040"/>
      <c r="U1040"/>
      <c r="V1040"/>
      <c r="W1040"/>
      <c r="X1040"/>
      <c r="Y1040"/>
      <c r="Z1040"/>
      <c r="AA1040"/>
      <c r="AB1040"/>
      <c r="AC1040"/>
      <c r="AD1040"/>
      <c r="AE1040"/>
      <c r="AF1040"/>
      <c r="AG1040"/>
      <c r="AH1040"/>
      <c r="AI1040"/>
      <c r="AJ1040"/>
      <c r="AK1040"/>
      <c r="AL1040"/>
      <c r="AM1040"/>
      <c r="AN1040"/>
      <c r="AO1040"/>
      <c r="AP1040"/>
      <c r="AQ1040"/>
      <c r="AR1040"/>
      <c r="AS1040"/>
      <c r="AT1040"/>
      <c r="AU1040"/>
      <c r="AV1040"/>
      <c r="AW1040"/>
      <c r="AX1040"/>
      <c r="AY1040"/>
      <c r="AZ1040"/>
      <c r="BA1040"/>
    </row>
    <row r="1041" spans="3:53">
      <c r="C1041"/>
      <c r="D1041"/>
      <c r="E1041"/>
      <c r="F1041"/>
      <c r="G1041"/>
      <c r="H1041"/>
      <c r="I1041"/>
      <c r="J1041"/>
      <c r="K1041"/>
      <c r="L1041"/>
      <c r="M1041"/>
      <c r="N1041"/>
      <c r="O1041"/>
      <c r="P1041"/>
      <c r="Q1041"/>
      <c r="R1041"/>
      <c r="S1041"/>
      <c r="T1041"/>
      <c r="U1041"/>
      <c r="V1041"/>
      <c r="W1041"/>
      <c r="X1041"/>
      <c r="Y1041"/>
      <c r="Z1041"/>
      <c r="AA1041"/>
      <c r="AB1041"/>
      <c r="AC1041"/>
      <c r="AD1041"/>
      <c r="AE1041"/>
      <c r="AF1041"/>
      <c r="AG1041"/>
      <c r="AH1041"/>
      <c r="AI1041"/>
      <c r="AJ1041"/>
      <c r="AK1041"/>
      <c r="AL1041"/>
      <c r="AM1041"/>
      <c r="AN1041"/>
      <c r="AO1041"/>
      <c r="AP1041"/>
      <c r="AQ1041"/>
      <c r="AR1041"/>
      <c r="AS1041"/>
      <c r="AT1041"/>
      <c r="AU1041"/>
      <c r="AV1041"/>
      <c r="AW1041"/>
      <c r="AX1041"/>
      <c r="AY1041"/>
      <c r="AZ1041"/>
      <c r="BA1041"/>
    </row>
    <row r="1042" spans="3:53">
      <c r="C1042"/>
      <c r="D1042"/>
      <c r="E1042"/>
      <c r="F1042"/>
      <c r="G1042"/>
      <c r="H1042"/>
      <c r="I1042"/>
      <c r="J1042"/>
      <c r="K1042"/>
      <c r="L1042"/>
      <c r="M1042"/>
      <c r="N1042"/>
      <c r="O1042"/>
      <c r="P1042"/>
      <c r="Q1042"/>
      <c r="R1042"/>
      <c r="S1042"/>
      <c r="T1042"/>
      <c r="U1042"/>
      <c r="V1042"/>
      <c r="W1042"/>
      <c r="X1042"/>
      <c r="Y1042"/>
      <c r="Z1042"/>
      <c r="AA1042"/>
      <c r="AB1042"/>
      <c r="AC1042"/>
      <c r="AD1042"/>
      <c r="AE1042"/>
      <c r="AF1042"/>
      <c r="AG1042"/>
      <c r="AH1042"/>
      <c r="AI1042"/>
      <c r="AJ1042"/>
      <c r="AK1042"/>
      <c r="AL1042"/>
      <c r="AM1042"/>
      <c r="AN1042"/>
      <c r="AO1042"/>
      <c r="AP1042"/>
      <c r="AQ1042"/>
      <c r="AR1042"/>
      <c r="AS1042"/>
      <c r="AT1042"/>
      <c r="AU1042"/>
      <c r="AV1042"/>
      <c r="AW1042"/>
      <c r="AX1042"/>
      <c r="AY1042"/>
      <c r="AZ1042"/>
      <c r="BA1042"/>
    </row>
    <row r="1043" spans="3:53">
      <c r="C1043"/>
      <c r="D1043"/>
      <c r="E1043"/>
      <c r="F1043"/>
      <c r="G1043"/>
      <c r="H1043"/>
      <c r="I1043"/>
      <c r="J1043"/>
      <c r="K1043"/>
      <c r="L1043"/>
      <c r="M1043"/>
      <c r="N1043"/>
      <c r="O1043"/>
      <c r="P1043"/>
      <c r="Q1043"/>
      <c r="R1043"/>
      <c r="S1043"/>
      <c r="T1043"/>
      <c r="U1043"/>
      <c r="V1043"/>
      <c r="W1043"/>
      <c r="X1043"/>
      <c r="Y1043"/>
      <c r="Z1043"/>
      <c r="AA1043"/>
      <c r="AB1043"/>
      <c r="AC1043"/>
      <c r="AD1043"/>
      <c r="AE1043"/>
      <c r="AF1043"/>
      <c r="AG1043"/>
      <c r="AH1043"/>
      <c r="AI1043"/>
      <c r="AJ1043"/>
      <c r="AK1043"/>
      <c r="AL1043"/>
      <c r="AM1043"/>
      <c r="AN1043"/>
      <c r="AO1043"/>
      <c r="AP1043"/>
      <c r="AQ1043"/>
      <c r="AR1043"/>
      <c r="AS1043"/>
      <c r="AT1043"/>
      <c r="AU1043"/>
      <c r="AV1043"/>
      <c r="AW1043"/>
      <c r="AX1043"/>
      <c r="AY1043"/>
      <c r="AZ1043"/>
      <c r="BA1043"/>
    </row>
    <row r="1044" spans="3:53">
      <c r="C1044"/>
      <c r="D1044"/>
      <c r="E1044"/>
      <c r="F1044"/>
      <c r="G1044"/>
      <c r="H1044"/>
      <c r="I1044"/>
      <c r="J1044"/>
      <c r="K1044"/>
      <c r="L1044"/>
      <c r="M1044"/>
      <c r="N1044"/>
      <c r="O1044"/>
      <c r="P1044"/>
      <c r="Q1044"/>
      <c r="R1044"/>
      <c r="S1044"/>
      <c r="T1044"/>
      <c r="U1044"/>
      <c r="V1044"/>
      <c r="W1044"/>
      <c r="X1044"/>
      <c r="Y1044"/>
      <c r="Z1044"/>
      <c r="AA1044"/>
      <c r="AB1044"/>
      <c r="AC1044"/>
      <c r="AD1044"/>
      <c r="AE1044"/>
      <c r="AF1044"/>
      <c r="AG1044"/>
      <c r="AH1044"/>
      <c r="AI1044"/>
      <c r="AJ1044"/>
      <c r="AK1044"/>
      <c r="AL1044"/>
      <c r="AM1044"/>
      <c r="AN1044"/>
      <c r="AO1044"/>
      <c r="AP1044"/>
      <c r="AQ1044"/>
      <c r="AR1044"/>
      <c r="AS1044"/>
      <c r="AT1044"/>
      <c r="AU1044"/>
      <c r="AV1044"/>
      <c r="AW1044"/>
      <c r="AX1044"/>
      <c r="AY1044"/>
      <c r="AZ1044"/>
      <c r="BA1044"/>
    </row>
    <row r="1045" spans="3:53">
      <c r="C1045"/>
      <c r="D1045"/>
      <c r="E1045"/>
      <c r="F1045"/>
      <c r="G1045"/>
      <c r="H1045"/>
      <c r="I1045"/>
      <c r="J1045"/>
      <c r="K1045"/>
      <c r="L1045"/>
      <c r="M1045"/>
      <c r="N1045"/>
      <c r="O1045"/>
      <c r="P1045"/>
      <c r="Q1045"/>
      <c r="R1045"/>
      <c r="S1045"/>
      <c r="T1045"/>
      <c r="U1045"/>
      <c r="V1045"/>
      <c r="W1045"/>
      <c r="X1045"/>
      <c r="Y1045"/>
      <c r="Z1045"/>
      <c r="AA1045"/>
      <c r="AB1045"/>
      <c r="AC1045"/>
      <c r="AD1045"/>
      <c r="AE1045"/>
      <c r="AF1045"/>
      <c r="AG1045"/>
      <c r="AH1045"/>
      <c r="AI1045"/>
      <c r="AJ1045"/>
      <c r="AK1045"/>
      <c r="AL1045"/>
      <c r="AM1045"/>
      <c r="AN1045"/>
      <c r="AO1045"/>
      <c r="AP1045"/>
      <c r="AQ1045"/>
      <c r="AR1045"/>
      <c r="AS1045"/>
      <c r="AT1045"/>
      <c r="AU1045"/>
      <c r="AV1045"/>
      <c r="AW1045"/>
      <c r="AX1045"/>
      <c r="AY1045"/>
      <c r="AZ1045"/>
      <c r="BA1045"/>
    </row>
    <row r="1046" spans="3:53">
      <c r="C1046"/>
      <c r="D1046"/>
      <c r="E1046"/>
      <c r="F1046"/>
      <c r="G1046"/>
      <c r="H1046"/>
      <c r="I1046"/>
      <c r="J1046"/>
      <c r="K1046"/>
      <c r="L1046"/>
      <c r="M1046"/>
      <c r="N1046"/>
      <c r="O1046"/>
      <c r="P1046"/>
      <c r="Q1046"/>
      <c r="R1046"/>
      <c r="S1046"/>
      <c r="T1046"/>
      <c r="U1046"/>
      <c r="V1046"/>
      <c r="W1046"/>
      <c r="X1046"/>
      <c r="Y1046"/>
      <c r="Z1046"/>
      <c r="AA1046"/>
      <c r="AB1046"/>
      <c r="AC1046"/>
      <c r="AD1046"/>
      <c r="AE1046"/>
      <c r="AF1046"/>
      <c r="AG1046"/>
      <c r="AH1046"/>
      <c r="AI1046"/>
      <c r="AJ1046"/>
      <c r="AK1046"/>
      <c r="AL1046"/>
      <c r="AM1046"/>
      <c r="AN1046"/>
      <c r="AO1046"/>
      <c r="AP1046"/>
      <c r="AQ1046"/>
      <c r="AR1046"/>
      <c r="AS1046"/>
      <c r="AT1046"/>
      <c r="AU1046"/>
      <c r="AV1046"/>
      <c r="AW1046"/>
      <c r="AX1046"/>
      <c r="AY1046"/>
      <c r="AZ1046"/>
      <c r="BA1046"/>
    </row>
    <row r="1047" spans="3:53">
      <c r="C1047"/>
      <c r="D1047"/>
      <c r="E1047"/>
      <c r="F1047"/>
      <c r="G1047"/>
      <c r="H1047"/>
      <c r="I1047"/>
      <c r="J1047"/>
      <c r="K1047"/>
      <c r="L1047"/>
      <c r="M1047"/>
      <c r="N1047"/>
      <c r="O1047"/>
      <c r="P1047"/>
      <c r="Q1047"/>
      <c r="R1047"/>
      <c r="S1047"/>
      <c r="T1047"/>
      <c r="U1047"/>
      <c r="V1047"/>
      <c r="W1047"/>
      <c r="X1047"/>
      <c r="Y1047"/>
      <c r="Z1047"/>
      <c r="AA1047"/>
      <c r="AB1047"/>
      <c r="AC1047"/>
      <c r="AD1047"/>
      <c r="AE1047"/>
      <c r="AF1047"/>
      <c r="AG1047"/>
      <c r="AH1047"/>
      <c r="AI1047"/>
      <c r="AJ1047"/>
      <c r="AK1047"/>
      <c r="AL1047"/>
      <c r="AM1047"/>
      <c r="AN1047"/>
      <c r="AO1047"/>
      <c r="AP1047"/>
      <c r="AQ1047"/>
      <c r="AR1047"/>
      <c r="AS1047"/>
      <c r="AT1047"/>
      <c r="AU1047"/>
      <c r="AV1047"/>
      <c r="AW1047"/>
      <c r="AX1047"/>
      <c r="AY1047"/>
      <c r="AZ1047"/>
      <c r="BA1047"/>
    </row>
    <row r="1048" spans="3:53">
      <c r="C1048"/>
      <c r="D1048"/>
      <c r="E1048"/>
      <c r="F1048"/>
      <c r="G1048"/>
      <c r="H1048"/>
      <c r="I1048"/>
      <c r="J1048"/>
      <c r="K1048"/>
      <c r="L1048"/>
      <c r="M1048"/>
      <c r="N1048"/>
      <c r="O1048"/>
      <c r="P1048"/>
      <c r="Q1048"/>
      <c r="R1048"/>
      <c r="S1048"/>
      <c r="T1048"/>
      <c r="U1048"/>
      <c r="V1048"/>
      <c r="W1048"/>
      <c r="X1048"/>
      <c r="Y1048"/>
      <c r="Z1048"/>
      <c r="AA1048"/>
      <c r="AB1048"/>
      <c r="AC1048"/>
      <c r="AD1048"/>
      <c r="AE1048"/>
      <c r="AF1048"/>
      <c r="AG1048"/>
      <c r="AH1048"/>
      <c r="AI1048"/>
      <c r="AJ1048"/>
      <c r="AK1048"/>
      <c r="AL1048"/>
      <c r="AM1048"/>
      <c r="AN1048"/>
      <c r="AO1048"/>
      <c r="AP1048"/>
      <c r="AQ1048"/>
      <c r="AR1048"/>
      <c r="AS1048"/>
      <c r="AT1048"/>
      <c r="AU1048"/>
      <c r="AV1048"/>
      <c r="AW1048"/>
      <c r="AX1048"/>
      <c r="AY1048"/>
      <c r="AZ1048"/>
      <c r="BA1048"/>
    </row>
    <row r="1049" spans="3:53">
      <c r="C1049"/>
      <c r="D1049"/>
      <c r="E1049"/>
      <c r="F1049"/>
      <c r="G1049"/>
      <c r="H1049"/>
      <c r="I1049"/>
      <c r="J1049"/>
      <c r="K1049"/>
      <c r="L1049"/>
      <c r="M1049"/>
      <c r="N1049"/>
      <c r="O1049"/>
      <c r="P1049"/>
      <c r="Q1049"/>
      <c r="R1049"/>
      <c r="S1049"/>
      <c r="T1049"/>
      <c r="U1049"/>
      <c r="V1049"/>
      <c r="W1049"/>
      <c r="X1049"/>
      <c r="Y1049"/>
      <c r="Z1049"/>
      <c r="AA1049"/>
      <c r="AB1049"/>
      <c r="AC1049"/>
      <c r="AD1049"/>
      <c r="AE1049"/>
      <c r="AF1049"/>
      <c r="AG1049"/>
      <c r="AH1049"/>
      <c r="AI1049"/>
      <c r="AJ1049"/>
      <c r="AK1049"/>
      <c r="AL1049"/>
      <c r="AM1049"/>
      <c r="AN1049"/>
      <c r="AO1049"/>
      <c r="AP1049"/>
      <c r="AQ1049"/>
      <c r="AR1049"/>
      <c r="AS1049"/>
      <c r="AT1049"/>
      <c r="AU1049"/>
      <c r="AV1049"/>
      <c r="AW1049"/>
      <c r="AX1049"/>
      <c r="AY1049"/>
      <c r="AZ1049"/>
      <c r="BA1049"/>
    </row>
    <row r="1050" spans="3:53">
      <c r="C1050"/>
      <c r="D1050"/>
      <c r="E1050"/>
      <c r="F1050"/>
      <c r="G1050"/>
      <c r="H1050"/>
      <c r="I1050"/>
      <c r="J1050"/>
      <c r="K1050"/>
      <c r="L1050"/>
      <c r="M1050"/>
      <c r="N1050"/>
      <c r="O1050"/>
      <c r="P1050"/>
      <c r="Q1050"/>
      <c r="R1050"/>
      <c r="S1050"/>
      <c r="T1050"/>
      <c r="U1050"/>
      <c r="V1050"/>
      <c r="W1050"/>
      <c r="X1050"/>
      <c r="Y1050"/>
      <c r="Z1050"/>
      <c r="AA1050"/>
      <c r="AB1050"/>
      <c r="AC1050"/>
      <c r="AD1050"/>
      <c r="AE1050"/>
      <c r="AF1050"/>
      <c r="AG1050"/>
      <c r="AH1050"/>
      <c r="AI1050"/>
      <c r="AJ1050"/>
      <c r="AK1050"/>
      <c r="AL1050"/>
      <c r="AM1050"/>
      <c r="AN1050"/>
      <c r="AO1050"/>
      <c r="AP1050"/>
      <c r="AQ1050"/>
      <c r="AR1050"/>
      <c r="AS1050"/>
      <c r="AT1050"/>
      <c r="AU1050"/>
      <c r="AV1050"/>
      <c r="AW1050"/>
      <c r="AX1050"/>
      <c r="AY1050"/>
      <c r="AZ1050"/>
      <c r="BA1050"/>
    </row>
    <row r="1051" spans="3:53">
      <c r="C1051"/>
      <c r="D1051"/>
      <c r="E1051"/>
      <c r="F1051"/>
      <c r="G1051"/>
      <c r="H1051"/>
      <c r="I1051"/>
      <c r="J1051"/>
      <c r="K1051"/>
      <c r="L1051"/>
      <c r="M1051"/>
      <c r="N1051"/>
      <c r="O1051"/>
      <c r="P1051"/>
      <c r="Q1051"/>
      <c r="R1051"/>
      <c r="S1051"/>
      <c r="T1051"/>
      <c r="U1051"/>
      <c r="V1051"/>
      <c r="W1051"/>
      <c r="X1051"/>
      <c r="Y1051"/>
      <c r="Z1051"/>
      <c r="AA1051"/>
      <c r="AB1051"/>
      <c r="AC1051"/>
      <c r="AD1051"/>
      <c r="AE1051"/>
      <c r="AF1051"/>
      <c r="AG1051"/>
      <c r="AH1051"/>
      <c r="AI1051"/>
      <c r="AJ1051"/>
      <c r="AK1051"/>
      <c r="AL1051"/>
      <c r="AM1051"/>
      <c r="AN1051"/>
      <c r="AO1051"/>
      <c r="AP1051"/>
      <c r="AQ1051"/>
      <c r="AR1051"/>
      <c r="AS1051"/>
      <c r="AT1051"/>
      <c r="AU1051"/>
      <c r="AV1051"/>
      <c r="AW1051"/>
      <c r="AX1051"/>
      <c r="AY1051"/>
      <c r="AZ1051"/>
      <c r="BA1051"/>
    </row>
    <row r="1052" spans="3:53">
      <c r="C1052"/>
      <c r="D1052"/>
      <c r="E1052"/>
      <c r="F1052"/>
      <c r="G1052"/>
      <c r="H1052"/>
      <c r="I1052"/>
      <c r="J1052"/>
      <c r="K1052"/>
      <c r="L1052"/>
      <c r="M1052"/>
      <c r="N1052"/>
      <c r="O1052"/>
      <c r="P1052"/>
      <c r="Q1052"/>
      <c r="R1052"/>
      <c r="S1052"/>
      <c r="T1052"/>
      <c r="U1052"/>
      <c r="V1052"/>
      <c r="W1052"/>
      <c r="X1052"/>
      <c r="Y1052"/>
      <c r="Z1052"/>
      <c r="AA1052"/>
      <c r="AB1052"/>
      <c r="AC1052"/>
      <c r="AD1052"/>
      <c r="AE1052"/>
      <c r="AF1052"/>
      <c r="AG1052"/>
      <c r="AH1052"/>
      <c r="AI1052"/>
      <c r="AJ1052"/>
      <c r="AK1052"/>
      <c r="AL1052"/>
      <c r="AM1052"/>
      <c r="AN1052"/>
      <c r="AO1052"/>
      <c r="AP1052"/>
      <c r="AQ1052"/>
      <c r="AR1052"/>
      <c r="AS1052"/>
      <c r="AT1052"/>
      <c r="AU1052"/>
      <c r="AV1052"/>
      <c r="AW1052"/>
      <c r="AX1052"/>
      <c r="AY1052"/>
      <c r="AZ1052"/>
      <c r="BA1052"/>
    </row>
    <row r="1053" spans="3:53">
      <c r="C1053"/>
      <c r="D1053"/>
      <c r="E1053"/>
      <c r="F1053"/>
      <c r="G1053"/>
      <c r="H1053"/>
      <c r="I1053"/>
      <c r="J1053"/>
      <c r="K1053"/>
      <c r="L1053"/>
      <c r="M1053"/>
      <c r="N1053"/>
      <c r="O1053"/>
      <c r="P1053"/>
      <c r="Q1053"/>
      <c r="R1053"/>
      <c r="S1053"/>
      <c r="T1053"/>
      <c r="U1053"/>
      <c r="V1053"/>
      <c r="W1053"/>
      <c r="X1053"/>
      <c r="Y1053"/>
      <c r="Z1053"/>
      <c r="AA1053"/>
      <c r="AB1053"/>
      <c r="AC1053"/>
      <c r="AD1053"/>
      <c r="AE1053"/>
      <c r="AF1053"/>
      <c r="AG1053"/>
      <c r="AH1053"/>
      <c r="AI1053"/>
      <c r="AJ1053"/>
      <c r="AK1053"/>
      <c r="AL1053"/>
      <c r="AM1053"/>
      <c r="AN1053"/>
      <c r="AO1053"/>
      <c r="AP1053"/>
      <c r="AQ1053"/>
      <c r="AR1053"/>
      <c r="AS1053"/>
      <c r="AT1053"/>
      <c r="AU1053"/>
      <c r="AV1053"/>
      <c r="AW1053"/>
      <c r="AX1053"/>
      <c r="AY1053"/>
      <c r="AZ1053"/>
      <c r="BA1053"/>
    </row>
    <row r="1054" spans="3:53">
      <c r="C1054"/>
      <c r="D1054"/>
      <c r="E1054"/>
      <c r="F1054"/>
      <c r="G1054"/>
      <c r="H1054"/>
      <c r="I1054"/>
      <c r="J1054"/>
      <c r="K1054"/>
      <c r="L1054"/>
      <c r="M1054"/>
      <c r="N1054"/>
      <c r="O1054"/>
      <c r="P1054"/>
      <c r="Q1054"/>
      <c r="R1054"/>
      <c r="S1054"/>
      <c r="T1054"/>
      <c r="U1054"/>
      <c r="V1054"/>
      <c r="W1054"/>
      <c r="X1054"/>
      <c r="Y1054"/>
      <c r="Z1054"/>
      <c r="AA1054"/>
      <c r="AB1054"/>
      <c r="AC1054"/>
      <c r="AD1054"/>
      <c r="AE1054"/>
      <c r="AF1054"/>
      <c r="AG1054"/>
      <c r="AH1054"/>
      <c r="AI1054"/>
      <c r="AJ1054"/>
      <c r="AK1054"/>
      <c r="AL1054"/>
      <c r="AM1054"/>
      <c r="AN1054"/>
      <c r="AO1054"/>
      <c r="AP1054"/>
      <c r="AQ1054"/>
      <c r="AR1054"/>
      <c r="AS1054"/>
      <c r="AT1054"/>
      <c r="AU1054"/>
      <c r="AV1054"/>
      <c r="AW1054"/>
      <c r="AX1054"/>
      <c r="AY1054"/>
      <c r="AZ1054"/>
      <c r="BA1054"/>
    </row>
    <row r="1055" spans="3:53">
      <c r="C1055"/>
      <c r="D1055"/>
      <c r="E1055"/>
      <c r="F1055"/>
      <c r="G1055"/>
      <c r="H1055"/>
      <c r="I1055"/>
      <c r="J1055"/>
      <c r="K1055"/>
      <c r="L1055"/>
      <c r="M1055"/>
      <c r="N1055"/>
      <c r="O1055"/>
      <c r="P1055"/>
      <c r="Q1055"/>
      <c r="R1055"/>
      <c r="S1055"/>
      <c r="T1055"/>
      <c r="U1055"/>
      <c r="V1055"/>
      <c r="W1055"/>
      <c r="X1055"/>
      <c r="Y1055"/>
      <c r="Z1055"/>
      <c r="AA1055"/>
      <c r="AB1055"/>
      <c r="AC1055"/>
      <c r="AD1055"/>
      <c r="AE1055"/>
      <c r="AF1055"/>
      <c r="AG1055"/>
      <c r="AH1055"/>
      <c r="AI1055"/>
      <c r="AJ1055"/>
      <c r="AK1055"/>
      <c r="AL1055"/>
      <c r="AM1055"/>
      <c r="AN1055"/>
      <c r="AO1055"/>
      <c r="AP1055"/>
      <c r="AQ1055"/>
      <c r="AR1055"/>
      <c r="AS1055"/>
      <c r="AT1055"/>
      <c r="AU1055"/>
      <c r="AV1055"/>
      <c r="AW1055"/>
      <c r="AX1055"/>
      <c r="AY1055"/>
      <c r="AZ1055"/>
      <c r="BA1055"/>
    </row>
    <row r="1056" spans="3:53">
      <c r="C1056"/>
      <c r="D1056"/>
      <c r="E1056"/>
      <c r="F1056"/>
      <c r="G1056"/>
      <c r="H1056"/>
      <c r="I1056"/>
      <c r="J1056"/>
      <c r="K1056"/>
      <c r="L1056"/>
      <c r="M1056"/>
      <c r="N1056"/>
      <c r="O1056"/>
      <c r="P1056"/>
      <c r="Q1056"/>
      <c r="R1056"/>
      <c r="S1056"/>
      <c r="T1056"/>
      <c r="U1056"/>
      <c r="V1056"/>
      <c r="W1056"/>
      <c r="X1056"/>
      <c r="Y1056"/>
      <c r="Z1056"/>
      <c r="AA1056"/>
      <c r="AB1056"/>
      <c r="AC1056"/>
      <c r="AD1056"/>
      <c r="AE1056"/>
      <c r="AF1056"/>
      <c r="AG1056"/>
      <c r="AH1056"/>
      <c r="AI1056"/>
      <c r="AJ1056"/>
      <c r="AK1056"/>
      <c r="AL1056"/>
      <c r="AM1056"/>
      <c r="AN1056"/>
      <c r="AO1056"/>
      <c r="AP1056"/>
      <c r="AQ1056"/>
      <c r="AR1056"/>
      <c r="AS1056"/>
      <c r="AT1056"/>
      <c r="AU1056"/>
      <c r="AV1056"/>
      <c r="AW1056"/>
      <c r="AX1056"/>
      <c r="AY1056"/>
      <c r="AZ1056"/>
      <c r="BA1056"/>
    </row>
    <row r="1057" spans="2:53">
      <c r="C1057"/>
      <c r="D1057"/>
      <c r="E1057"/>
      <c r="F1057"/>
      <c r="G1057"/>
      <c r="H1057"/>
      <c r="I1057"/>
      <c r="J1057"/>
      <c r="K1057"/>
      <c r="L1057"/>
      <c r="M1057"/>
      <c r="N1057"/>
      <c r="O1057"/>
      <c r="P1057"/>
      <c r="Q1057"/>
      <c r="R1057"/>
      <c r="S1057"/>
      <c r="T1057"/>
      <c r="U1057"/>
      <c r="V1057"/>
      <c r="W1057"/>
      <c r="X1057"/>
      <c r="Y1057"/>
      <c r="Z1057"/>
      <c r="AA1057"/>
      <c r="AB1057"/>
      <c r="AC1057"/>
      <c r="AD1057"/>
      <c r="AE1057"/>
      <c r="AF1057"/>
      <c r="AG1057"/>
      <c r="AH1057"/>
      <c r="AI1057"/>
      <c r="AJ1057"/>
      <c r="AK1057"/>
      <c r="AL1057"/>
      <c r="AM1057"/>
      <c r="AN1057"/>
      <c r="AO1057"/>
      <c r="AP1057"/>
      <c r="AQ1057"/>
      <c r="AR1057"/>
      <c r="AS1057"/>
      <c r="AT1057"/>
      <c r="AU1057"/>
      <c r="AV1057"/>
      <c r="AW1057"/>
      <c r="AX1057"/>
      <c r="AY1057"/>
      <c r="AZ1057"/>
      <c r="BA1057"/>
    </row>
    <row r="1058" spans="2:53">
      <c r="C1058"/>
      <c r="D1058"/>
      <c r="E1058"/>
      <c r="F1058"/>
      <c r="G1058"/>
      <c r="H1058"/>
      <c r="I1058"/>
      <c r="J1058"/>
      <c r="K1058"/>
      <c r="L1058"/>
      <c r="M1058"/>
      <c r="N1058"/>
      <c r="O1058"/>
      <c r="P1058"/>
      <c r="Q1058"/>
      <c r="R1058"/>
      <c r="S1058"/>
      <c r="T1058"/>
      <c r="U1058"/>
      <c r="V1058"/>
      <c r="W1058"/>
      <c r="X1058"/>
      <c r="Y1058"/>
      <c r="Z1058"/>
      <c r="AA1058"/>
      <c r="AB1058"/>
      <c r="AC1058"/>
      <c r="AD1058"/>
      <c r="AE1058"/>
      <c r="AF1058"/>
      <c r="AG1058"/>
      <c r="AH1058"/>
      <c r="AI1058"/>
      <c r="AJ1058"/>
      <c r="AK1058"/>
      <c r="AL1058"/>
      <c r="AM1058"/>
      <c r="AN1058"/>
      <c r="AO1058"/>
      <c r="AP1058"/>
      <c r="AQ1058"/>
      <c r="AR1058"/>
      <c r="AS1058"/>
      <c r="AT1058"/>
      <c r="AU1058"/>
      <c r="AV1058"/>
      <c r="AW1058"/>
      <c r="AX1058"/>
      <c r="AY1058"/>
      <c r="AZ1058"/>
      <c r="BA1058"/>
    </row>
    <row r="1059" spans="2:53">
      <c r="C1059"/>
      <c r="D1059"/>
      <c r="E1059"/>
      <c r="F1059"/>
      <c r="G1059"/>
      <c r="H1059"/>
      <c r="I1059"/>
      <c r="J1059"/>
      <c r="K1059"/>
      <c r="L1059"/>
      <c r="M1059"/>
      <c r="N1059"/>
      <c r="O1059"/>
      <c r="P1059"/>
      <c r="Q1059"/>
      <c r="R1059"/>
      <c r="S1059"/>
      <c r="T1059"/>
      <c r="U1059"/>
      <c r="V1059"/>
      <c r="W1059"/>
      <c r="X1059"/>
      <c r="Y1059"/>
      <c r="Z1059"/>
      <c r="AA1059"/>
      <c r="AB1059"/>
      <c r="AC1059"/>
      <c r="AD1059"/>
      <c r="AE1059"/>
      <c r="AF1059"/>
      <c r="AG1059"/>
      <c r="AH1059"/>
      <c r="AI1059"/>
      <c r="AJ1059"/>
      <c r="AK1059"/>
      <c r="AL1059"/>
      <c r="AM1059"/>
      <c r="AN1059"/>
      <c r="AO1059"/>
      <c r="AP1059"/>
      <c r="AQ1059"/>
      <c r="AR1059"/>
      <c r="AS1059"/>
      <c r="AT1059"/>
      <c r="AU1059"/>
      <c r="AV1059"/>
      <c r="AW1059"/>
      <c r="AX1059"/>
      <c r="AY1059"/>
      <c r="AZ1059"/>
      <c r="BA1059"/>
    </row>
    <row r="1060" spans="2:53">
      <c r="C1060"/>
      <c r="D1060"/>
      <c r="E1060"/>
      <c r="F1060"/>
      <c r="G1060"/>
      <c r="H1060"/>
      <c r="I1060"/>
      <c r="J1060"/>
      <c r="K1060"/>
      <c r="L1060"/>
      <c r="M1060"/>
      <c r="N1060"/>
      <c r="O1060"/>
      <c r="P1060"/>
      <c r="Q1060"/>
      <c r="R1060"/>
      <c r="S1060"/>
      <c r="T1060"/>
      <c r="U1060"/>
      <c r="V1060"/>
      <c r="W1060"/>
      <c r="X1060"/>
      <c r="Y1060"/>
      <c r="Z1060"/>
      <c r="AA1060"/>
      <c r="AB1060"/>
      <c r="AC1060"/>
      <c r="AD1060"/>
      <c r="AE1060"/>
      <c r="AF1060"/>
      <c r="AG1060"/>
      <c r="AH1060"/>
      <c r="AI1060"/>
      <c r="AJ1060"/>
      <c r="AK1060"/>
      <c r="AL1060"/>
      <c r="AM1060"/>
      <c r="AN1060"/>
      <c r="AO1060"/>
      <c r="AP1060"/>
      <c r="AQ1060"/>
      <c r="AR1060"/>
      <c r="AS1060"/>
      <c r="AT1060"/>
      <c r="AU1060"/>
      <c r="AV1060"/>
      <c r="AW1060"/>
      <c r="AX1060"/>
      <c r="AY1060"/>
      <c r="AZ1060"/>
      <c r="BA1060"/>
    </row>
    <row r="1061" spans="2:53">
      <c r="C1061"/>
      <c r="D1061"/>
      <c r="E1061"/>
      <c r="F1061"/>
      <c r="G1061"/>
      <c r="H1061"/>
      <c r="I1061"/>
      <c r="J1061"/>
      <c r="K1061"/>
      <c r="L1061"/>
      <c r="M1061"/>
      <c r="N1061"/>
      <c r="O1061"/>
      <c r="P1061"/>
      <c r="Q1061"/>
      <c r="R1061"/>
      <c r="S1061"/>
      <c r="T1061"/>
      <c r="U1061"/>
      <c r="V1061"/>
      <c r="W1061"/>
      <c r="X1061"/>
      <c r="Y1061"/>
      <c r="Z1061"/>
      <c r="AA1061"/>
      <c r="AB1061"/>
      <c r="AC1061"/>
      <c r="AD1061"/>
      <c r="AE1061"/>
      <c r="AF1061"/>
      <c r="AG1061"/>
      <c r="AH1061"/>
      <c r="AI1061"/>
      <c r="AJ1061"/>
      <c r="AK1061"/>
      <c r="AL1061"/>
      <c r="AM1061"/>
      <c r="AN1061"/>
      <c r="AO1061"/>
      <c r="AP1061"/>
      <c r="AQ1061"/>
      <c r="AR1061"/>
      <c r="AS1061"/>
      <c r="AT1061"/>
      <c r="AU1061"/>
      <c r="AV1061"/>
      <c r="AW1061"/>
      <c r="AX1061"/>
      <c r="AY1061"/>
      <c r="AZ1061"/>
      <c r="BA1061"/>
    </row>
    <row r="1062" spans="2:53">
      <c r="C1062"/>
      <c r="D1062"/>
      <c r="E1062"/>
      <c r="F1062"/>
      <c r="G1062"/>
      <c r="H1062"/>
      <c r="I1062"/>
      <c r="J1062"/>
      <c r="K1062"/>
      <c r="L1062"/>
      <c r="M1062"/>
      <c r="N1062"/>
      <c r="O1062"/>
      <c r="P1062"/>
      <c r="Q1062"/>
      <c r="R1062"/>
      <c r="S1062"/>
      <c r="T1062"/>
      <c r="U1062"/>
      <c r="V1062"/>
      <c r="W1062"/>
      <c r="X1062"/>
      <c r="Y1062"/>
      <c r="Z1062"/>
      <c r="AA1062"/>
      <c r="AB1062"/>
      <c r="AC1062"/>
      <c r="AD1062"/>
      <c r="AE1062"/>
      <c r="AF1062"/>
      <c r="AG1062"/>
      <c r="AH1062"/>
      <c r="AI1062"/>
      <c r="AJ1062"/>
      <c r="AK1062"/>
      <c r="AL1062"/>
      <c r="AM1062"/>
      <c r="AN1062"/>
      <c r="AO1062"/>
      <c r="AP1062"/>
      <c r="AQ1062"/>
      <c r="AR1062"/>
      <c r="AS1062"/>
      <c r="AT1062"/>
      <c r="AU1062"/>
      <c r="AV1062"/>
      <c r="AW1062"/>
      <c r="AX1062"/>
      <c r="AY1062"/>
      <c r="AZ1062"/>
      <c r="BA1062"/>
    </row>
    <row r="1063" spans="2:53">
      <c r="C1063"/>
      <c r="D1063"/>
      <c r="E1063"/>
      <c r="F1063"/>
      <c r="G1063"/>
      <c r="H1063"/>
      <c r="I1063"/>
      <c r="J1063"/>
      <c r="K1063"/>
      <c r="L1063"/>
      <c r="M1063"/>
      <c r="N1063"/>
      <c r="O1063"/>
      <c r="P1063"/>
      <c r="Q1063"/>
      <c r="R1063"/>
      <c r="S1063"/>
      <c r="T1063"/>
      <c r="U1063"/>
      <c r="V1063"/>
      <c r="W1063"/>
      <c r="X1063"/>
      <c r="Y1063"/>
      <c r="Z1063"/>
      <c r="AA1063"/>
      <c r="AB1063"/>
      <c r="AC1063"/>
      <c r="AD1063"/>
      <c r="AE1063"/>
      <c r="AF1063"/>
      <c r="AG1063"/>
      <c r="AH1063"/>
      <c r="AI1063"/>
      <c r="AJ1063"/>
      <c r="AK1063"/>
      <c r="AL1063"/>
      <c r="AM1063"/>
      <c r="AN1063"/>
      <c r="AO1063"/>
      <c r="AP1063"/>
      <c r="AQ1063"/>
      <c r="AR1063"/>
      <c r="AS1063"/>
      <c r="AT1063"/>
      <c r="AU1063"/>
      <c r="AV1063"/>
      <c r="AW1063"/>
      <c r="AX1063"/>
      <c r="AY1063"/>
      <c r="AZ1063"/>
      <c r="BA1063"/>
    </row>
    <row r="1064" spans="2:53">
      <c r="C1064"/>
      <c r="D1064"/>
      <c r="E1064"/>
      <c r="F1064"/>
      <c r="G1064"/>
      <c r="H1064"/>
      <c r="I1064"/>
      <c r="J1064"/>
      <c r="K1064"/>
      <c r="L1064"/>
      <c r="M1064"/>
      <c r="N1064"/>
      <c r="O1064"/>
      <c r="P1064"/>
      <c r="Q1064"/>
      <c r="R1064"/>
      <c r="S1064"/>
      <c r="T1064"/>
      <c r="U1064"/>
      <c r="V1064"/>
      <c r="W1064"/>
      <c r="X1064"/>
      <c r="Y1064"/>
      <c r="Z1064"/>
      <c r="AA1064"/>
      <c r="AB1064"/>
      <c r="AC1064"/>
      <c r="AD1064"/>
      <c r="AE1064"/>
      <c r="AF1064"/>
      <c r="AG1064"/>
      <c r="AH1064"/>
      <c r="AI1064"/>
      <c r="AJ1064"/>
      <c r="AK1064"/>
      <c r="AL1064"/>
      <c r="AM1064"/>
      <c r="AN1064"/>
      <c r="AO1064"/>
      <c r="AP1064"/>
      <c r="AQ1064"/>
      <c r="AR1064"/>
      <c r="AS1064"/>
      <c r="AT1064"/>
      <c r="AU1064"/>
      <c r="AV1064"/>
      <c r="AW1064"/>
      <c r="AX1064"/>
      <c r="AY1064"/>
      <c r="AZ1064"/>
      <c r="BA1064"/>
    </row>
    <row r="1065" spans="2:53">
      <c r="C1065"/>
      <c r="D1065"/>
      <c r="E1065"/>
      <c r="F1065"/>
      <c r="G1065"/>
      <c r="H1065"/>
      <c r="I1065"/>
      <c r="J1065"/>
      <c r="K1065"/>
      <c r="L1065"/>
      <c r="M1065"/>
      <c r="N1065"/>
      <c r="O1065"/>
      <c r="P1065"/>
      <c r="Q1065"/>
      <c r="R1065"/>
      <c r="S1065"/>
      <c r="T1065"/>
      <c r="U1065"/>
      <c r="V1065"/>
      <c r="W1065"/>
      <c r="X1065"/>
      <c r="Y1065"/>
      <c r="Z1065"/>
      <c r="AA1065"/>
      <c r="AB1065"/>
      <c r="AC1065"/>
      <c r="AD1065"/>
      <c r="AE1065"/>
      <c r="AF1065"/>
      <c r="AG1065"/>
      <c r="AH1065"/>
      <c r="AI1065"/>
      <c r="AJ1065"/>
      <c r="AK1065"/>
      <c r="AL1065"/>
      <c r="AM1065"/>
      <c r="AN1065"/>
      <c r="AO1065"/>
      <c r="AP1065"/>
      <c r="AQ1065"/>
      <c r="AR1065"/>
      <c r="AS1065"/>
      <c r="AT1065"/>
      <c r="AU1065"/>
      <c r="AV1065"/>
      <c r="AW1065"/>
      <c r="AX1065"/>
      <c r="AY1065"/>
      <c r="AZ1065"/>
      <c r="BA1065"/>
    </row>
    <row r="1066" spans="2:53">
      <c r="B1066" s="296" t="s">
        <v>2154</v>
      </c>
      <c r="C1066"/>
      <c r="D1066"/>
      <c r="E1066"/>
      <c r="F1066"/>
      <c r="G1066"/>
      <c r="H1066"/>
      <c r="I1066"/>
      <c r="J1066"/>
      <c r="K1066"/>
      <c r="L1066"/>
      <c r="M1066"/>
      <c r="N1066"/>
      <c r="O1066"/>
      <c r="P1066"/>
      <c r="Q1066"/>
      <c r="R1066"/>
      <c r="S1066"/>
      <c r="T1066"/>
      <c r="U1066"/>
      <c r="V1066"/>
      <c r="W1066"/>
      <c r="X1066"/>
      <c r="Y1066"/>
      <c r="Z1066"/>
      <c r="AA1066"/>
      <c r="AB1066"/>
      <c r="AC1066"/>
      <c r="AD1066"/>
      <c r="AE1066"/>
      <c r="AF1066"/>
      <c r="AG1066"/>
      <c r="AH1066"/>
      <c r="AI1066"/>
      <c r="AJ1066"/>
      <c r="AK1066"/>
      <c r="AL1066"/>
      <c r="AM1066"/>
      <c r="AN1066"/>
      <c r="AO1066"/>
      <c r="AP1066"/>
      <c r="AQ1066"/>
      <c r="AR1066"/>
      <c r="AS1066"/>
      <c r="AT1066"/>
      <c r="AU1066"/>
      <c r="AV1066"/>
      <c r="AW1066"/>
      <c r="AX1066"/>
      <c r="AY1066"/>
      <c r="AZ1066"/>
      <c r="BA1066"/>
    </row>
    <row r="1067" spans="2:53">
      <c r="C1067"/>
      <c r="D1067"/>
      <c r="E1067"/>
      <c r="F1067"/>
      <c r="G1067"/>
      <c r="H1067"/>
      <c r="I1067"/>
      <c r="J1067"/>
      <c r="K1067"/>
      <c r="L1067"/>
      <c r="M1067"/>
      <c r="N1067"/>
      <c r="O1067"/>
      <c r="P1067"/>
      <c r="Q1067"/>
      <c r="R1067"/>
      <c r="S1067"/>
      <c r="T1067"/>
      <c r="U1067"/>
      <c r="V1067"/>
      <c r="W1067"/>
      <c r="X1067"/>
      <c r="Y1067"/>
      <c r="Z1067"/>
      <c r="AA1067"/>
      <c r="AB1067"/>
      <c r="AC1067"/>
      <c r="AD1067"/>
      <c r="AE1067"/>
      <c r="AF1067"/>
      <c r="AG1067"/>
      <c r="AH1067"/>
      <c r="AI1067"/>
      <c r="AJ1067"/>
      <c r="AK1067"/>
      <c r="AL1067"/>
      <c r="AM1067"/>
      <c r="AN1067"/>
      <c r="AO1067"/>
      <c r="AP1067"/>
      <c r="AQ1067"/>
      <c r="AR1067"/>
      <c r="AS1067"/>
      <c r="AT1067"/>
      <c r="AU1067"/>
      <c r="AV1067"/>
      <c r="AW1067"/>
      <c r="AX1067"/>
      <c r="AY1067"/>
      <c r="AZ1067"/>
      <c r="BA1067"/>
    </row>
    <row r="1068" spans="2:53">
      <c r="C1068"/>
      <c r="D1068"/>
      <c r="E1068"/>
      <c r="F1068"/>
      <c r="G1068"/>
      <c r="H1068"/>
      <c r="I1068"/>
      <c r="J1068"/>
      <c r="K1068"/>
      <c r="L1068"/>
      <c r="M1068"/>
      <c r="N1068"/>
      <c r="O1068"/>
      <c r="P1068"/>
      <c r="Q1068"/>
      <c r="R1068"/>
      <c r="S1068"/>
      <c r="T1068"/>
      <c r="U1068"/>
      <c r="V1068"/>
      <c r="W1068"/>
      <c r="X1068"/>
      <c r="Y1068"/>
      <c r="Z1068"/>
      <c r="AA1068"/>
      <c r="AB1068"/>
      <c r="AC1068"/>
      <c r="AD1068"/>
      <c r="AE1068"/>
      <c r="AF1068"/>
      <c r="AG1068"/>
      <c r="AH1068"/>
      <c r="AI1068"/>
      <c r="AJ1068"/>
      <c r="AK1068"/>
      <c r="AL1068"/>
      <c r="AM1068"/>
      <c r="AN1068"/>
      <c r="AO1068"/>
      <c r="AP1068"/>
      <c r="AQ1068"/>
      <c r="AR1068"/>
      <c r="AS1068"/>
      <c r="AT1068"/>
      <c r="AU1068"/>
      <c r="AV1068"/>
      <c r="AW1068"/>
      <c r="AX1068"/>
      <c r="AY1068"/>
      <c r="AZ1068"/>
      <c r="BA1068"/>
    </row>
    <row r="1069" spans="2:53">
      <c r="C1069"/>
      <c r="D1069"/>
      <c r="E1069"/>
      <c r="F1069"/>
      <c r="G1069"/>
      <c r="H1069"/>
      <c r="I1069"/>
      <c r="J1069"/>
      <c r="K1069"/>
      <c r="L1069"/>
      <c r="M1069"/>
      <c r="N1069"/>
      <c r="O1069"/>
      <c r="P1069"/>
      <c r="Q1069"/>
      <c r="R1069"/>
      <c r="S1069"/>
      <c r="T1069"/>
      <c r="U1069"/>
      <c r="V1069"/>
      <c r="W1069"/>
      <c r="X1069"/>
      <c r="Y1069"/>
      <c r="Z1069"/>
      <c r="AA1069"/>
      <c r="AB1069"/>
      <c r="AC1069"/>
      <c r="AD1069"/>
      <c r="AE1069"/>
      <c r="AF1069"/>
      <c r="AG1069"/>
      <c r="AH1069"/>
      <c r="AI1069"/>
      <c r="AJ1069"/>
      <c r="AK1069"/>
      <c r="AL1069"/>
      <c r="AM1069"/>
      <c r="AN1069"/>
      <c r="AO1069"/>
      <c r="AP1069"/>
      <c r="AQ1069"/>
      <c r="AR1069"/>
      <c r="AS1069"/>
      <c r="AT1069"/>
      <c r="AU1069"/>
      <c r="AV1069"/>
      <c r="AW1069"/>
      <c r="AX1069"/>
      <c r="AY1069"/>
      <c r="AZ1069"/>
      <c r="BA1069"/>
    </row>
    <row r="1070" spans="2:53">
      <c r="C1070"/>
      <c r="D1070"/>
      <c r="E1070"/>
      <c r="F1070"/>
      <c r="G1070"/>
      <c r="H1070"/>
      <c r="I1070"/>
      <c r="J1070"/>
      <c r="K1070"/>
      <c r="L1070"/>
      <c r="M1070"/>
      <c r="N1070"/>
      <c r="O1070"/>
      <c r="P1070"/>
      <c r="Q1070"/>
      <c r="R1070"/>
      <c r="S1070"/>
      <c r="T1070"/>
      <c r="U1070"/>
      <c r="V1070"/>
      <c r="W1070"/>
      <c r="X1070"/>
      <c r="Y1070"/>
      <c r="Z1070"/>
      <c r="AA1070"/>
      <c r="AB1070"/>
      <c r="AC1070"/>
      <c r="AD1070"/>
      <c r="AE1070"/>
      <c r="AF1070"/>
      <c r="AG1070"/>
      <c r="AH1070"/>
      <c r="AI1070"/>
      <c r="AJ1070"/>
      <c r="AK1070"/>
      <c r="AL1070"/>
      <c r="AM1070"/>
      <c r="AN1070"/>
      <c r="AO1070"/>
      <c r="AP1070"/>
      <c r="AQ1070"/>
      <c r="AR1070"/>
      <c r="AS1070"/>
      <c r="AT1070"/>
      <c r="AU1070"/>
      <c r="AV1070"/>
      <c r="AW1070"/>
      <c r="AX1070"/>
      <c r="AY1070"/>
      <c r="AZ1070"/>
      <c r="BA1070"/>
    </row>
    <row r="1071" spans="2:53">
      <c r="C1071"/>
      <c r="D1071"/>
      <c r="E1071"/>
      <c r="F1071"/>
      <c r="G1071"/>
      <c r="H1071"/>
      <c r="I1071"/>
      <c r="J1071"/>
      <c r="K1071"/>
      <c r="L1071"/>
      <c r="M1071"/>
      <c r="N1071"/>
      <c r="O1071"/>
      <c r="P1071"/>
      <c r="Q1071"/>
      <c r="R1071"/>
      <c r="S1071"/>
      <c r="T1071"/>
      <c r="U1071"/>
      <c r="V1071"/>
      <c r="W1071"/>
      <c r="X1071"/>
      <c r="Y1071"/>
      <c r="Z1071"/>
      <c r="AA1071"/>
      <c r="AB1071"/>
      <c r="AC1071"/>
      <c r="AD1071"/>
      <c r="AE1071"/>
      <c r="AF1071"/>
      <c r="AG1071"/>
      <c r="AH1071"/>
      <c r="AI1071"/>
      <c r="AJ1071"/>
      <c r="AK1071"/>
      <c r="AL1071"/>
      <c r="AM1071"/>
      <c r="AN1071"/>
      <c r="AO1071"/>
      <c r="AP1071"/>
      <c r="AQ1071"/>
      <c r="AR1071"/>
      <c r="AS1071"/>
      <c r="AT1071"/>
      <c r="AU1071"/>
      <c r="AV1071"/>
      <c r="AW1071"/>
      <c r="AX1071"/>
      <c r="AY1071"/>
      <c r="AZ1071"/>
      <c r="BA1071"/>
    </row>
    <row r="1072" spans="2:53">
      <c r="C1072"/>
      <c r="D1072"/>
      <c r="E1072"/>
      <c r="F1072"/>
      <c r="G1072"/>
      <c r="H1072"/>
      <c r="I1072"/>
      <c r="J1072"/>
      <c r="K1072"/>
      <c r="L1072"/>
      <c r="M1072"/>
      <c r="N1072"/>
      <c r="O1072"/>
      <c r="P1072"/>
      <c r="Q1072"/>
      <c r="R1072"/>
      <c r="S1072"/>
      <c r="T1072"/>
      <c r="U1072"/>
      <c r="V1072"/>
      <c r="W1072"/>
      <c r="X1072"/>
      <c r="Y1072"/>
      <c r="Z1072"/>
      <c r="AA1072"/>
      <c r="AB1072"/>
      <c r="AC1072"/>
      <c r="AD1072"/>
      <c r="AE1072"/>
      <c r="AF1072"/>
      <c r="AG1072"/>
      <c r="AH1072"/>
      <c r="AI1072"/>
      <c r="AJ1072"/>
      <c r="AK1072"/>
      <c r="AL1072"/>
      <c r="AM1072"/>
      <c r="AN1072"/>
      <c r="AO1072"/>
      <c r="AP1072"/>
      <c r="AQ1072"/>
      <c r="AR1072"/>
      <c r="AS1072"/>
      <c r="AT1072"/>
      <c r="AU1072"/>
      <c r="AV1072"/>
      <c r="AW1072"/>
      <c r="AX1072"/>
      <c r="AY1072"/>
      <c r="AZ1072"/>
      <c r="BA1072"/>
    </row>
    <row r="1073" spans="3:53">
      <c r="C1073"/>
      <c r="D1073"/>
      <c r="E1073"/>
      <c r="F1073"/>
      <c r="G1073"/>
      <c r="H1073"/>
      <c r="I1073"/>
      <c r="J1073"/>
      <c r="K1073"/>
      <c r="L1073"/>
      <c r="M1073"/>
      <c r="N1073"/>
      <c r="O1073"/>
      <c r="P1073"/>
      <c r="Q1073"/>
      <c r="R1073"/>
      <c r="S1073"/>
      <c r="T1073"/>
      <c r="U1073"/>
      <c r="V1073"/>
      <c r="W1073"/>
      <c r="X1073"/>
      <c r="Y1073"/>
      <c r="Z1073"/>
      <c r="AA1073"/>
      <c r="AB1073"/>
      <c r="AC1073"/>
      <c r="AD1073"/>
      <c r="AE1073"/>
      <c r="AF1073"/>
      <c r="AG1073"/>
      <c r="AH1073"/>
      <c r="AI1073"/>
      <c r="AJ1073"/>
      <c r="AK1073"/>
      <c r="AL1073"/>
      <c r="AM1073"/>
      <c r="AN1073"/>
      <c r="AO1073"/>
      <c r="AP1073"/>
      <c r="AQ1073"/>
      <c r="AR1073"/>
      <c r="AS1073"/>
      <c r="AT1073"/>
      <c r="AU1073"/>
      <c r="AV1073"/>
      <c r="AW1073"/>
      <c r="AX1073"/>
      <c r="AY1073"/>
      <c r="AZ1073"/>
      <c r="BA1073"/>
    </row>
    <row r="1074" spans="3:53">
      <c r="C1074"/>
      <c r="D1074"/>
      <c r="E1074"/>
      <c r="F1074"/>
      <c r="G1074"/>
      <c r="H1074"/>
      <c r="I1074"/>
      <c r="J1074"/>
      <c r="K1074"/>
      <c r="L1074"/>
      <c r="M1074"/>
      <c r="N1074"/>
      <c r="O1074"/>
      <c r="P1074"/>
      <c r="Q1074"/>
      <c r="R1074"/>
      <c r="S1074"/>
      <c r="T1074"/>
      <c r="U1074"/>
      <c r="V1074"/>
      <c r="W1074"/>
      <c r="X1074"/>
      <c r="Y1074"/>
      <c r="Z1074"/>
      <c r="AA1074"/>
      <c r="AB1074"/>
      <c r="AC1074"/>
      <c r="AD1074"/>
      <c r="AE1074"/>
      <c r="AF1074"/>
      <c r="AG1074"/>
      <c r="AH1074"/>
      <c r="AI1074"/>
      <c r="AJ1074"/>
      <c r="AK1074"/>
      <c r="AL1074"/>
      <c r="AM1074"/>
      <c r="AN1074"/>
      <c r="AO1074"/>
      <c r="AP1074"/>
      <c r="AQ1074"/>
      <c r="AR1074"/>
      <c r="AS1074"/>
      <c r="AT1074"/>
      <c r="AU1074"/>
      <c r="AV1074"/>
      <c r="AW1074"/>
      <c r="AX1074"/>
      <c r="AY1074"/>
      <c r="AZ1074"/>
      <c r="BA1074"/>
    </row>
    <row r="1075" spans="3:53">
      <c r="C1075"/>
      <c r="D1075"/>
      <c r="E1075"/>
      <c r="F1075"/>
      <c r="G1075"/>
      <c r="H1075"/>
      <c r="I1075"/>
      <c r="J1075"/>
      <c r="K1075"/>
      <c r="L1075"/>
      <c r="M1075"/>
      <c r="N1075"/>
      <c r="O1075"/>
      <c r="P1075"/>
      <c r="Q1075"/>
      <c r="R1075"/>
      <c r="S1075"/>
      <c r="T1075"/>
      <c r="U1075"/>
      <c r="V1075"/>
      <c r="W1075"/>
      <c r="X1075"/>
      <c r="Y1075"/>
      <c r="Z1075"/>
      <c r="AA1075"/>
      <c r="AB1075"/>
      <c r="AC1075"/>
      <c r="AD1075"/>
      <c r="AE1075"/>
      <c r="AF1075"/>
      <c r="AG1075"/>
      <c r="AH1075"/>
      <c r="AI1075"/>
      <c r="AJ1075"/>
      <c r="AK1075"/>
      <c r="AL1075"/>
      <c r="AM1075"/>
      <c r="AN1075"/>
      <c r="AO1075"/>
      <c r="AP1075"/>
      <c r="AQ1075"/>
      <c r="AR1075"/>
      <c r="AS1075"/>
      <c r="AT1075"/>
      <c r="AU1075"/>
      <c r="AV1075"/>
      <c r="AW1075"/>
      <c r="AX1075"/>
      <c r="AY1075"/>
      <c r="AZ1075"/>
      <c r="BA1075"/>
    </row>
    <row r="1076" spans="3:53">
      <c r="C1076"/>
      <c r="D1076"/>
      <c r="E1076"/>
      <c r="F1076"/>
      <c r="G1076"/>
      <c r="H1076"/>
      <c r="I1076"/>
      <c r="J1076"/>
      <c r="K1076"/>
      <c r="L1076"/>
      <c r="M1076"/>
      <c r="N1076"/>
      <c r="O1076"/>
      <c r="P1076"/>
      <c r="Q1076"/>
      <c r="R1076"/>
      <c r="S1076"/>
      <c r="T1076"/>
      <c r="U1076"/>
      <c r="V1076"/>
      <c r="W1076"/>
      <c r="X1076"/>
      <c r="Y1076"/>
      <c r="Z1076"/>
      <c r="AA1076"/>
      <c r="AB1076"/>
      <c r="AC1076"/>
      <c r="AD1076"/>
      <c r="AE1076"/>
      <c r="AF1076"/>
      <c r="AG1076"/>
      <c r="AH1076"/>
      <c r="AI1076"/>
      <c r="AJ1076"/>
      <c r="AK1076"/>
      <c r="AL1076"/>
      <c r="AM1076"/>
      <c r="AN1076"/>
      <c r="AO1076"/>
      <c r="AP1076"/>
      <c r="AQ1076"/>
      <c r="AR1076"/>
      <c r="AS1076"/>
      <c r="AT1076"/>
      <c r="AU1076"/>
      <c r="AV1076"/>
      <c r="AW1076"/>
      <c r="AX1076"/>
      <c r="AY1076"/>
      <c r="AZ1076"/>
      <c r="BA1076"/>
    </row>
    <row r="1077" spans="3:53">
      <c r="C1077"/>
      <c r="D1077"/>
      <c r="E1077"/>
      <c r="F1077"/>
      <c r="G1077"/>
      <c r="H1077"/>
      <c r="I1077"/>
      <c r="J1077"/>
      <c r="K1077"/>
      <c r="L1077"/>
      <c r="M1077"/>
      <c r="N1077"/>
      <c r="O1077"/>
      <c r="P1077"/>
      <c r="Q1077"/>
      <c r="R1077"/>
      <c r="S1077"/>
      <c r="T1077"/>
      <c r="U1077"/>
      <c r="V1077"/>
      <c r="W1077"/>
      <c r="X1077"/>
      <c r="Y1077"/>
      <c r="Z1077"/>
      <c r="AA1077"/>
      <c r="AB1077"/>
      <c r="AC1077"/>
      <c r="AD1077"/>
      <c r="AE1077"/>
      <c r="AF1077"/>
      <c r="AG1077"/>
      <c r="AH1077"/>
      <c r="AI1077"/>
      <c r="AJ1077"/>
      <c r="AK1077"/>
      <c r="AL1077"/>
      <c r="AM1077"/>
      <c r="AN1077"/>
      <c r="AO1077"/>
      <c r="AP1077"/>
      <c r="AQ1077"/>
      <c r="AR1077"/>
      <c r="AS1077"/>
      <c r="AT1077"/>
      <c r="AU1077"/>
      <c r="AV1077"/>
      <c r="AW1077"/>
      <c r="AX1077"/>
      <c r="AY1077"/>
      <c r="AZ1077"/>
      <c r="BA1077"/>
    </row>
    <row r="1078" spans="3:53">
      <c r="C1078"/>
      <c r="D1078"/>
      <c r="E1078"/>
      <c r="F1078"/>
      <c r="G1078"/>
      <c r="H1078"/>
      <c r="I1078"/>
      <c r="J1078"/>
      <c r="K1078"/>
      <c r="L1078"/>
      <c r="M1078"/>
      <c r="N1078"/>
      <c r="O1078"/>
      <c r="P1078"/>
      <c r="Q1078"/>
      <c r="R1078"/>
      <c r="S1078"/>
      <c r="T1078"/>
      <c r="U1078"/>
      <c r="V1078"/>
      <c r="W1078"/>
      <c r="X1078"/>
      <c r="Y1078"/>
      <c r="Z1078"/>
      <c r="AA1078"/>
      <c r="AB1078"/>
      <c r="AC1078"/>
      <c r="AD1078"/>
      <c r="AE1078"/>
      <c r="AF1078"/>
      <c r="AG1078"/>
      <c r="AH1078"/>
      <c r="AI1078"/>
      <c r="AJ1078"/>
      <c r="AK1078"/>
      <c r="AL1078"/>
      <c r="AM1078"/>
      <c r="AN1078"/>
      <c r="AO1078"/>
      <c r="AP1078"/>
      <c r="AQ1078"/>
      <c r="AR1078"/>
      <c r="AS1078"/>
      <c r="AT1078"/>
      <c r="AU1078"/>
      <c r="AV1078"/>
      <c r="AW1078"/>
      <c r="AX1078"/>
      <c r="AY1078"/>
      <c r="AZ1078"/>
      <c r="BA1078"/>
    </row>
    <row r="1079" spans="3:53">
      <c r="C1079"/>
      <c r="D1079"/>
      <c r="E1079"/>
      <c r="F1079"/>
      <c r="G1079"/>
      <c r="H1079"/>
      <c r="I1079"/>
      <c r="J1079"/>
      <c r="K1079"/>
      <c r="L1079"/>
      <c r="M1079"/>
      <c r="N1079"/>
      <c r="O1079"/>
      <c r="P1079"/>
      <c r="Q1079"/>
      <c r="R1079"/>
      <c r="S1079"/>
      <c r="T1079"/>
      <c r="U1079"/>
      <c r="V1079"/>
      <c r="W1079"/>
      <c r="X1079"/>
      <c r="Y1079"/>
      <c r="Z1079"/>
      <c r="AA1079"/>
      <c r="AB1079"/>
      <c r="AC1079"/>
      <c r="AD1079"/>
      <c r="AE1079"/>
      <c r="AF1079"/>
      <c r="AG1079"/>
      <c r="AH1079"/>
      <c r="AI1079"/>
      <c r="AJ1079"/>
      <c r="AK1079"/>
      <c r="AL1079"/>
      <c r="AM1079"/>
      <c r="AN1079"/>
      <c r="AO1079"/>
      <c r="AP1079"/>
      <c r="AQ1079"/>
      <c r="AR1079"/>
      <c r="AS1079"/>
      <c r="AT1079"/>
      <c r="AU1079"/>
      <c r="AV1079"/>
      <c r="AW1079"/>
      <c r="AX1079"/>
      <c r="AY1079"/>
      <c r="AZ1079"/>
      <c r="BA1079"/>
    </row>
    <row r="1080" spans="3:53">
      <c r="C1080"/>
      <c r="D1080"/>
      <c r="E1080"/>
      <c r="F1080"/>
      <c r="G1080"/>
      <c r="H1080"/>
      <c r="I1080"/>
      <c r="J1080"/>
      <c r="K1080"/>
      <c r="L1080"/>
      <c r="M1080"/>
      <c r="N1080"/>
      <c r="O1080"/>
      <c r="P1080"/>
      <c r="Q1080"/>
      <c r="R1080"/>
      <c r="S1080"/>
      <c r="T1080"/>
      <c r="U1080"/>
      <c r="V1080"/>
      <c r="W1080"/>
      <c r="X1080"/>
      <c r="Y1080"/>
      <c r="Z1080"/>
      <c r="AA1080"/>
      <c r="AB1080"/>
      <c r="AC1080"/>
      <c r="AD1080"/>
      <c r="AE1080"/>
      <c r="AF1080"/>
      <c r="AG1080"/>
      <c r="AH1080"/>
      <c r="AI1080"/>
      <c r="AJ1080"/>
      <c r="AK1080"/>
      <c r="AL1080"/>
      <c r="AM1080"/>
      <c r="AN1080"/>
      <c r="AO1080"/>
      <c r="AP1080"/>
      <c r="AQ1080"/>
      <c r="AR1080"/>
      <c r="AS1080"/>
      <c r="AT1080"/>
      <c r="AU1080"/>
      <c r="AV1080"/>
      <c r="AW1080"/>
      <c r="AX1080"/>
      <c r="AY1080"/>
      <c r="AZ1080"/>
      <c r="BA1080"/>
    </row>
    <row r="1081" spans="3:53">
      <c r="C1081"/>
      <c r="D1081"/>
      <c r="E1081"/>
      <c r="F1081"/>
      <c r="G1081"/>
      <c r="H1081"/>
      <c r="I1081"/>
      <c r="J1081"/>
      <c r="K1081"/>
      <c r="L1081"/>
      <c r="M1081"/>
      <c r="N1081"/>
      <c r="O1081"/>
      <c r="P1081"/>
      <c r="Q1081"/>
      <c r="R1081"/>
      <c r="S1081"/>
      <c r="T1081"/>
      <c r="U1081"/>
      <c r="V1081"/>
      <c r="W1081"/>
      <c r="X1081"/>
      <c r="Y1081"/>
      <c r="Z1081"/>
      <c r="AA1081"/>
      <c r="AB1081"/>
      <c r="AC1081"/>
      <c r="AD1081"/>
      <c r="AE1081"/>
      <c r="AF1081"/>
      <c r="AG1081"/>
      <c r="AH1081"/>
      <c r="AI1081"/>
      <c r="AJ1081"/>
      <c r="AK1081"/>
      <c r="AL1081"/>
      <c r="AM1081"/>
      <c r="AN1081"/>
      <c r="AO1081"/>
      <c r="AP1081"/>
      <c r="AQ1081"/>
      <c r="AR1081"/>
      <c r="AS1081"/>
      <c r="AT1081"/>
      <c r="AU1081"/>
      <c r="AV1081"/>
      <c r="AW1081"/>
      <c r="AX1081"/>
      <c r="AY1081"/>
      <c r="AZ1081"/>
      <c r="BA1081"/>
    </row>
    <row r="1082" spans="3:53">
      <c r="C1082"/>
      <c r="D1082"/>
      <c r="E1082"/>
      <c r="F1082"/>
      <c r="G1082"/>
      <c r="H1082"/>
      <c r="I1082"/>
      <c r="J1082"/>
      <c r="K1082"/>
      <c r="L1082"/>
      <c r="M1082"/>
      <c r="N1082"/>
      <c r="O1082"/>
      <c r="P1082"/>
      <c r="Q1082"/>
      <c r="R1082"/>
      <c r="S1082"/>
      <c r="T1082"/>
      <c r="U1082"/>
      <c r="V1082"/>
      <c r="W1082"/>
      <c r="X1082"/>
      <c r="Y1082"/>
      <c r="Z1082"/>
      <c r="AA1082"/>
      <c r="AB1082"/>
      <c r="AC1082"/>
      <c r="AD1082"/>
      <c r="AE1082"/>
      <c r="AF1082"/>
      <c r="AG1082"/>
      <c r="AH1082"/>
      <c r="AI1082"/>
      <c r="AJ1082"/>
      <c r="AK1082"/>
      <c r="AL1082"/>
      <c r="AM1082"/>
      <c r="AN1082"/>
      <c r="AO1082"/>
      <c r="AP1082"/>
      <c r="AQ1082"/>
      <c r="AR1082"/>
      <c r="AS1082"/>
      <c r="AT1082"/>
      <c r="AU1082"/>
      <c r="AV1082"/>
      <c r="AW1082"/>
      <c r="AX1082"/>
      <c r="AY1082"/>
      <c r="AZ1082"/>
      <c r="BA1082"/>
    </row>
    <row r="1083" spans="3:53">
      <c r="C1083"/>
      <c r="D1083"/>
      <c r="E1083"/>
      <c r="F1083"/>
      <c r="G1083"/>
      <c r="H1083"/>
      <c r="I1083"/>
      <c r="J1083"/>
      <c r="K1083"/>
      <c r="L1083"/>
      <c r="M1083"/>
      <c r="N1083"/>
      <c r="O1083"/>
      <c r="P1083"/>
      <c r="Q1083"/>
      <c r="R1083"/>
      <c r="S1083"/>
      <c r="T1083"/>
      <c r="U1083"/>
      <c r="V1083"/>
      <c r="W1083"/>
      <c r="X1083"/>
      <c r="Y1083"/>
      <c r="Z1083"/>
      <c r="AA1083"/>
      <c r="AB1083"/>
      <c r="AC1083"/>
      <c r="AD1083"/>
      <c r="AE1083"/>
      <c r="AF1083"/>
      <c r="AG1083"/>
      <c r="AH1083"/>
      <c r="AI1083"/>
      <c r="AJ1083"/>
      <c r="AK1083"/>
      <c r="AL1083"/>
      <c r="AM1083"/>
      <c r="AN1083"/>
      <c r="AO1083"/>
      <c r="AP1083"/>
      <c r="AQ1083"/>
      <c r="AR1083"/>
      <c r="AS1083"/>
      <c r="AT1083"/>
      <c r="AU1083"/>
      <c r="AV1083"/>
      <c r="AW1083"/>
      <c r="AX1083"/>
      <c r="AY1083"/>
      <c r="AZ1083"/>
      <c r="BA1083"/>
    </row>
    <row r="1084" spans="3:53">
      <c r="C1084"/>
      <c r="D1084"/>
      <c r="E1084"/>
      <c r="F1084"/>
      <c r="G1084"/>
      <c r="H1084"/>
      <c r="I1084"/>
      <c r="J1084"/>
      <c r="K1084"/>
      <c r="L1084"/>
      <c r="M1084"/>
      <c r="N1084"/>
      <c r="O1084"/>
      <c r="P1084"/>
      <c r="Q1084"/>
      <c r="R1084"/>
      <c r="S1084"/>
      <c r="T1084"/>
      <c r="U1084"/>
      <c r="V1084"/>
      <c r="W1084"/>
      <c r="X1084"/>
      <c r="Y1084"/>
      <c r="Z1084"/>
      <c r="AA1084"/>
      <c r="AB1084"/>
      <c r="AC1084"/>
      <c r="AD1084"/>
      <c r="AE1084"/>
      <c r="AF1084"/>
      <c r="AG1084"/>
      <c r="AH1084"/>
      <c r="AI1084"/>
      <c r="AJ1084"/>
      <c r="AK1084"/>
      <c r="AL1084"/>
      <c r="AM1084"/>
      <c r="AN1084"/>
      <c r="AO1084"/>
      <c r="AP1084"/>
      <c r="AQ1084"/>
      <c r="AR1084"/>
      <c r="AS1084"/>
      <c r="AT1084"/>
      <c r="AU1084"/>
      <c r="AV1084"/>
      <c r="AW1084"/>
      <c r="AX1084"/>
      <c r="AY1084"/>
      <c r="AZ1084"/>
      <c r="BA1084"/>
    </row>
    <row r="1085" spans="3:53">
      <c r="C1085"/>
      <c r="D1085"/>
      <c r="E1085"/>
      <c r="F1085"/>
      <c r="G1085"/>
      <c r="H1085"/>
      <c r="I1085"/>
      <c r="J1085"/>
      <c r="K1085"/>
      <c r="L1085"/>
      <c r="M1085"/>
      <c r="N1085"/>
      <c r="O1085"/>
      <c r="P1085"/>
      <c r="Q1085"/>
      <c r="R1085"/>
      <c r="S1085"/>
      <c r="T1085"/>
      <c r="U1085"/>
      <c r="V1085"/>
      <c r="W1085"/>
      <c r="X1085"/>
      <c r="Y1085"/>
      <c r="Z1085"/>
      <c r="AA1085"/>
      <c r="AB1085"/>
      <c r="AC1085"/>
      <c r="AD1085"/>
      <c r="AE1085"/>
      <c r="AF1085"/>
      <c r="AG1085"/>
      <c r="AH1085"/>
      <c r="AI1085"/>
      <c r="AJ1085"/>
      <c r="AK1085"/>
      <c r="AL1085"/>
      <c r="AM1085"/>
      <c r="AN1085"/>
      <c r="AO1085"/>
      <c r="AP1085"/>
      <c r="AQ1085"/>
      <c r="AR1085"/>
      <c r="AS1085"/>
      <c r="AT1085"/>
      <c r="AU1085"/>
      <c r="AV1085"/>
      <c r="AW1085"/>
      <c r="AX1085"/>
      <c r="AY1085"/>
      <c r="AZ1085"/>
      <c r="BA1085"/>
    </row>
    <row r="1086" spans="3:53">
      <c r="C1086"/>
      <c r="D1086"/>
      <c r="E1086"/>
      <c r="F1086"/>
      <c r="G1086"/>
      <c r="H1086"/>
      <c r="I1086"/>
      <c r="J1086"/>
      <c r="K1086"/>
      <c r="L1086"/>
      <c r="M1086"/>
      <c r="N1086"/>
      <c r="O1086"/>
      <c r="P1086"/>
      <c r="Q1086"/>
      <c r="R1086"/>
      <c r="S1086"/>
      <c r="T1086"/>
      <c r="U1086"/>
      <c r="V1086"/>
      <c r="W1086"/>
      <c r="X1086"/>
      <c r="Y1086"/>
      <c r="Z1086"/>
      <c r="AA1086"/>
      <c r="AB1086"/>
      <c r="AC1086"/>
      <c r="AD1086"/>
      <c r="AE1086"/>
      <c r="AF1086"/>
      <c r="AG1086"/>
      <c r="AH1086"/>
      <c r="AI1086"/>
      <c r="AJ1086"/>
      <c r="AK1086"/>
      <c r="AL1086"/>
      <c r="AM1086"/>
      <c r="AN1086"/>
      <c r="AO1086"/>
      <c r="AP1086"/>
      <c r="AQ1086"/>
      <c r="AR1086"/>
      <c r="AS1086"/>
      <c r="AT1086"/>
      <c r="AU1086"/>
      <c r="AV1086"/>
      <c r="AW1086"/>
      <c r="AX1086"/>
      <c r="AY1086"/>
      <c r="AZ1086"/>
      <c r="BA1086"/>
    </row>
    <row r="1087" spans="3:53">
      <c r="C1087"/>
      <c r="D1087"/>
      <c r="E1087"/>
      <c r="F1087"/>
      <c r="G1087"/>
      <c r="H1087"/>
      <c r="I1087"/>
      <c r="J1087"/>
      <c r="K1087"/>
      <c r="L1087"/>
      <c r="M1087"/>
      <c r="N1087"/>
      <c r="O1087"/>
      <c r="P1087"/>
      <c r="Q1087"/>
      <c r="R1087"/>
      <c r="S1087"/>
      <c r="T1087"/>
      <c r="U1087"/>
      <c r="V1087"/>
      <c r="W1087"/>
      <c r="X1087"/>
      <c r="Y1087"/>
      <c r="Z1087"/>
      <c r="AA1087"/>
      <c r="AB1087"/>
      <c r="AC1087"/>
      <c r="AD1087"/>
      <c r="AE1087"/>
      <c r="AF1087"/>
      <c r="AG1087"/>
      <c r="AH1087"/>
      <c r="AI1087"/>
      <c r="AJ1087"/>
      <c r="AK1087"/>
      <c r="AL1087"/>
      <c r="AM1087"/>
      <c r="AN1087"/>
      <c r="AO1087"/>
      <c r="AP1087"/>
      <c r="AQ1087"/>
      <c r="AR1087"/>
      <c r="AS1087"/>
      <c r="AT1087"/>
      <c r="AU1087"/>
      <c r="AV1087"/>
      <c r="AW1087"/>
      <c r="AX1087"/>
      <c r="AY1087"/>
      <c r="AZ1087"/>
      <c r="BA1087"/>
    </row>
    <row r="1088" spans="3:53">
      <c r="C1088"/>
      <c r="D1088"/>
      <c r="E1088"/>
      <c r="F1088"/>
      <c r="G1088"/>
      <c r="H1088"/>
      <c r="I1088"/>
      <c r="J1088"/>
      <c r="K1088"/>
      <c r="L1088"/>
      <c r="M1088"/>
      <c r="N1088"/>
      <c r="O1088"/>
      <c r="P1088"/>
      <c r="Q1088"/>
      <c r="R1088"/>
      <c r="S1088"/>
      <c r="T1088"/>
      <c r="U1088"/>
      <c r="V1088"/>
      <c r="W1088"/>
      <c r="X1088"/>
      <c r="Y1088"/>
      <c r="Z1088"/>
      <c r="AA1088"/>
      <c r="AB1088"/>
      <c r="AC1088"/>
      <c r="AD1088"/>
      <c r="AE1088"/>
      <c r="AF1088"/>
      <c r="AG1088"/>
      <c r="AH1088"/>
      <c r="AI1088"/>
      <c r="AJ1088"/>
      <c r="AK1088"/>
      <c r="AL1088"/>
      <c r="AM1088"/>
      <c r="AN1088"/>
      <c r="AO1088"/>
      <c r="AP1088"/>
      <c r="AQ1088"/>
      <c r="AR1088"/>
      <c r="AS1088"/>
      <c r="AT1088"/>
      <c r="AU1088"/>
      <c r="AV1088"/>
      <c r="AW1088"/>
      <c r="AX1088"/>
      <c r="AY1088"/>
      <c r="AZ1088"/>
      <c r="BA1088"/>
    </row>
    <row r="1089" spans="3:53">
      <c r="C1089"/>
      <c r="D1089"/>
      <c r="E1089"/>
      <c r="F1089"/>
      <c r="G1089"/>
      <c r="H1089"/>
      <c r="I1089"/>
      <c r="J1089"/>
      <c r="K1089"/>
      <c r="L1089"/>
      <c r="M1089"/>
      <c r="N1089"/>
      <c r="O1089"/>
      <c r="P1089"/>
      <c r="Q1089"/>
      <c r="R1089"/>
      <c r="S1089"/>
      <c r="T1089"/>
      <c r="U1089"/>
      <c r="V1089"/>
      <c r="W1089"/>
      <c r="X1089"/>
      <c r="Y1089"/>
      <c r="Z1089"/>
      <c r="AA1089"/>
      <c r="AB1089"/>
      <c r="AC1089"/>
      <c r="AD1089"/>
      <c r="AE1089"/>
      <c r="AF1089"/>
      <c r="AG1089"/>
      <c r="AH1089"/>
      <c r="AI1089"/>
      <c r="AJ1089"/>
      <c r="AK1089"/>
      <c r="AL1089"/>
      <c r="AM1089"/>
      <c r="AN1089"/>
      <c r="AO1089"/>
      <c r="AP1089"/>
      <c r="AQ1089"/>
      <c r="AR1089"/>
      <c r="AS1089"/>
      <c r="AT1089"/>
      <c r="AU1089"/>
      <c r="AV1089"/>
      <c r="AW1089"/>
      <c r="AX1089"/>
      <c r="AY1089"/>
      <c r="AZ1089"/>
      <c r="BA1089"/>
    </row>
    <row r="1090" spans="3:53">
      <c r="C1090"/>
      <c r="D1090"/>
      <c r="E1090"/>
      <c r="F1090"/>
      <c r="G1090"/>
      <c r="H1090"/>
      <c r="I1090"/>
      <c r="J1090"/>
      <c r="K1090"/>
      <c r="L1090"/>
      <c r="M1090"/>
      <c r="N1090"/>
      <c r="O1090"/>
      <c r="P1090"/>
      <c r="Q1090"/>
      <c r="R1090"/>
      <c r="S1090"/>
      <c r="T1090"/>
      <c r="U1090"/>
      <c r="V1090"/>
      <c r="W1090"/>
      <c r="X1090"/>
      <c r="Y1090"/>
      <c r="Z1090"/>
      <c r="AA1090"/>
      <c r="AB1090"/>
      <c r="AC1090"/>
      <c r="AD1090"/>
      <c r="AE1090"/>
      <c r="AF1090"/>
      <c r="AG1090"/>
      <c r="AH1090"/>
      <c r="AI1090"/>
      <c r="AJ1090"/>
      <c r="AK1090"/>
      <c r="AL1090"/>
      <c r="AM1090"/>
      <c r="AN1090"/>
      <c r="AO1090"/>
      <c r="AP1090"/>
      <c r="AQ1090"/>
      <c r="AR1090"/>
      <c r="AS1090"/>
      <c r="AT1090"/>
      <c r="AU1090"/>
      <c r="AV1090"/>
      <c r="AW1090"/>
      <c r="AX1090"/>
      <c r="AY1090"/>
      <c r="AZ1090"/>
      <c r="BA1090"/>
    </row>
    <row r="1091" spans="3:53">
      <c r="C1091"/>
      <c r="D1091"/>
      <c r="E1091"/>
      <c r="F1091"/>
      <c r="G1091"/>
      <c r="H1091"/>
      <c r="I1091"/>
      <c r="J1091"/>
      <c r="K1091"/>
      <c r="L1091"/>
      <c r="M1091"/>
      <c r="N1091"/>
      <c r="O1091"/>
      <c r="P1091"/>
      <c r="Q1091"/>
      <c r="R1091"/>
      <c r="S1091"/>
      <c r="T1091"/>
      <c r="U1091"/>
      <c r="V1091"/>
      <c r="W1091"/>
      <c r="X1091"/>
      <c r="Y1091"/>
      <c r="Z1091"/>
      <c r="AA1091"/>
      <c r="AB1091"/>
      <c r="AC1091"/>
      <c r="AD1091"/>
      <c r="AE1091"/>
      <c r="AF1091"/>
      <c r="AG1091"/>
      <c r="AH1091"/>
      <c r="AI1091"/>
      <c r="AJ1091"/>
      <c r="AK1091"/>
      <c r="AL1091"/>
      <c r="AM1091"/>
      <c r="AN1091"/>
      <c r="AO1091"/>
      <c r="AP1091"/>
      <c r="AQ1091"/>
      <c r="AR1091"/>
      <c r="AS1091"/>
      <c r="AT1091"/>
      <c r="AU1091"/>
      <c r="AV1091"/>
      <c r="AW1091"/>
      <c r="AX1091"/>
      <c r="AY1091"/>
      <c r="AZ1091"/>
      <c r="BA1091"/>
    </row>
    <row r="1092" spans="3:53">
      <c r="C1092"/>
      <c r="D1092"/>
      <c r="E1092"/>
      <c r="F1092"/>
      <c r="G1092"/>
      <c r="H1092"/>
      <c r="I1092"/>
      <c r="J1092"/>
      <c r="K1092"/>
      <c r="L1092"/>
      <c r="M1092"/>
      <c r="N1092"/>
      <c r="O1092"/>
      <c r="P1092"/>
      <c r="Q1092"/>
      <c r="R1092"/>
      <c r="S1092"/>
      <c r="T1092"/>
      <c r="U1092"/>
      <c r="V1092"/>
      <c r="W1092"/>
      <c r="X1092"/>
      <c r="Y1092"/>
      <c r="Z1092"/>
      <c r="AA1092"/>
      <c r="AB1092"/>
      <c r="AC1092"/>
      <c r="AD1092"/>
      <c r="AE1092"/>
      <c r="AF1092"/>
      <c r="AG1092"/>
      <c r="AH1092"/>
      <c r="AI1092"/>
      <c r="AJ1092"/>
      <c r="AK1092"/>
      <c r="AL1092"/>
      <c r="AM1092"/>
      <c r="AN1092"/>
      <c r="AO1092"/>
      <c r="AP1092"/>
      <c r="AQ1092"/>
      <c r="AR1092"/>
      <c r="AS1092"/>
      <c r="AT1092"/>
      <c r="AU1092"/>
      <c r="AV1092"/>
      <c r="AW1092"/>
      <c r="AX1092"/>
      <c r="AY1092"/>
      <c r="AZ1092"/>
      <c r="BA1092"/>
    </row>
    <row r="1093" spans="3:53">
      <c r="C1093"/>
      <c r="D1093"/>
      <c r="E1093"/>
      <c r="F1093"/>
      <c r="G1093"/>
      <c r="H1093"/>
      <c r="I1093"/>
      <c r="J1093"/>
      <c r="K1093"/>
      <c r="L1093"/>
      <c r="M1093"/>
      <c r="N1093"/>
      <c r="O1093"/>
      <c r="P1093"/>
      <c r="Q1093"/>
      <c r="R1093"/>
      <c r="S1093"/>
      <c r="T1093"/>
      <c r="U1093"/>
      <c r="V1093"/>
      <c r="W1093"/>
      <c r="X1093"/>
      <c r="Y1093"/>
      <c r="Z1093"/>
      <c r="AA1093"/>
      <c r="AB1093"/>
      <c r="AC1093"/>
      <c r="AD1093"/>
      <c r="AE1093"/>
      <c r="AF1093"/>
      <c r="AG1093"/>
      <c r="AH1093"/>
      <c r="AI1093"/>
      <c r="AJ1093"/>
      <c r="AK1093"/>
      <c r="AL1093"/>
      <c r="AM1093"/>
      <c r="AN1093"/>
      <c r="AO1093"/>
      <c r="AP1093"/>
      <c r="AQ1093"/>
      <c r="AR1093"/>
      <c r="AS1093"/>
      <c r="AT1093"/>
      <c r="AU1093"/>
      <c r="AV1093"/>
      <c r="AW1093"/>
      <c r="AX1093"/>
      <c r="AY1093"/>
      <c r="AZ1093"/>
      <c r="BA1093"/>
    </row>
    <row r="1094" spans="3:53">
      <c r="C1094"/>
      <c r="D1094"/>
      <c r="E1094"/>
      <c r="F1094"/>
      <c r="G1094"/>
      <c r="H1094"/>
      <c r="I1094"/>
      <c r="J1094"/>
      <c r="K1094"/>
      <c r="L1094"/>
      <c r="M1094"/>
      <c r="N1094"/>
      <c r="O1094"/>
      <c r="P1094"/>
      <c r="Q1094"/>
      <c r="R1094"/>
      <c r="S1094"/>
      <c r="T1094"/>
      <c r="U1094"/>
      <c r="V1094"/>
      <c r="W1094"/>
      <c r="X1094"/>
      <c r="Y1094"/>
      <c r="Z1094"/>
      <c r="AA1094"/>
      <c r="AB1094"/>
      <c r="AC1094"/>
      <c r="AD1094"/>
      <c r="AE1094"/>
      <c r="AF1094"/>
      <c r="AG1094"/>
      <c r="AH1094"/>
      <c r="AI1094"/>
      <c r="AJ1094"/>
      <c r="AK1094"/>
      <c r="AL1094"/>
      <c r="AM1094"/>
      <c r="AN1094"/>
      <c r="AO1094"/>
      <c r="AP1094"/>
      <c r="AQ1094"/>
      <c r="AR1094"/>
      <c r="AS1094"/>
      <c r="AT1094"/>
      <c r="AU1094"/>
      <c r="AV1094"/>
      <c r="AW1094"/>
      <c r="AX1094"/>
      <c r="AY1094"/>
      <c r="AZ1094"/>
      <c r="BA1094"/>
    </row>
    <row r="1095" spans="3:53">
      <c r="C1095"/>
      <c r="D1095"/>
      <c r="E1095"/>
      <c r="F1095"/>
      <c r="G1095"/>
      <c r="H1095"/>
      <c r="I1095"/>
      <c r="J1095"/>
      <c r="K1095"/>
      <c r="L1095"/>
      <c r="M1095"/>
      <c r="N1095"/>
      <c r="O1095"/>
      <c r="P1095"/>
      <c r="Q1095"/>
      <c r="R1095"/>
      <c r="S1095"/>
      <c r="T1095"/>
      <c r="U1095"/>
      <c r="V1095"/>
      <c r="W1095"/>
      <c r="X1095"/>
      <c r="Y1095"/>
      <c r="Z1095"/>
      <c r="AA1095"/>
      <c r="AB1095"/>
      <c r="AC1095"/>
      <c r="AD1095"/>
      <c r="AE1095"/>
      <c r="AF1095"/>
      <c r="AG1095"/>
      <c r="AH1095"/>
      <c r="AI1095"/>
      <c r="AJ1095"/>
      <c r="AK1095"/>
      <c r="AL1095"/>
      <c r="AM1095"/>
      <c r="AN1095"/>
      <c r="AO1095"/>
      <c r="AP1095"/>
      <c r="AQ1095"/>
      <c r="AR1095"/>
      <c r="AS1095"/>
      <c r="AT1095"/>
      <c r="AU1095"/>
      <c r="AV1095"/>
      <c r="AW1095"/>
      <c r="AX1095"/>
      <c r="AY1095"/>
      <c r="AZ1095"/>
      <c r="BA1095"/>
    </row>
    <row r="1096" spans="3:53">
      <c r="C1096"/>
      <c r="D1096"/>
      <c r="E1096"/>
      <c r="F1096"/>
      <c r="G1096"/>
      <c r="H1096"/>
      <c r="I1096"/>
      <c r="J1096"/>
      <c r="K1096"/>
      <c r="L1096"/>
      <c r="M1096"/>
      <c r="N1096"/>
      <c r="O1096"/>
      <c r="P1096"/>
      <c r="Q1096"/>
      <c r="R1096"/>
      <c r="S1096"/>
      <c r="T1096"/>
      <c r="U1096"/>
      <c r="V1096"/>
      <c r="W1096"/>
      <c r="X1096"/>
      <c r="Y1096"/>
      <c r="Z1096"/>
      <c r="AA1096"/>
      <c r="AB1096"/>
      <c r="AC1096"/>
      <c r="AD1096"/>
      <c r="AE1096"/>
      <c r="AF1096"/>
      <c r="AG1096"/>
      <c r="AH1096"/>
      <c r="AI1096"/>
      <c r="AJ1096"/>
      <c r="AK1096"/>
      <c r="AL1096"/>
      <c r="AM1096"/>
      <c r="AN1096"/>
      <c r="AO1096"/>
      <c r="AP1096"/>
      <c r="AQ1096"/>
      <c r="AR1096"/>
      <c r="AS1096"/>
      <c r="AT1096"/>
      <c r="AU1096"/>
      <c r="AV1096"/>
      <c r="AW1096"/>
      <c r="AX1096"/>
      <c r="AY1096"/>
      <c r="AZ1096"/>
      <c r="BA1096"/>
    </row>
    <row r="1097" spans="3:53">
      <c r="C1097"/>
      <c r="D1097"/>
      <c r="E1097"/>
      <c r="F1097"/>
      <c r="G1097"/>
      <c r="H1097"/>
      <c r="I1097"/>
      <c r="J1097"/>
      <c r="K1097"/>
      <c r="L1097"/>
      <c r="M1097"/>
      <c r="N1097"/>
      <c r="O1097"/>
      <c r="P1097"/>
      <c r="Q1097"/>
      <c r="R1097"/>
      <c r="S1097"/>
      <c r="T1097"/>
      <c r="U1097"/>
      <c r="V1097"/>
      <c r="W1097"/>
      <c r="X1097"/>
      <c r="Y1097"/>
      <c r="Z1097"/>
      <c r="AA1097"/>
      <c r="AB1097"/>
      <c r="AC1097"/>
      <c r="AD1097"/>
      <c r="AE1097"/>
      <c r="AF1097"/>
      <c r="AG1097"/>
      <c r="AH1097"/>
      <c r="AI1097"/>
      <c r="AJ1097"/>
      <c r="AK1097"/>
      <c r="AL1097"/>
      <c r="AM1097"/>
      <c r="AN1097"/>
      <c r="AO1097"/>
      <c r="AP1097"/>
      <c r="AQ1097"/>
      <c r="AR1097"/>
      <c r="AS1097"/>
      <c r="AT1097"/>
      <c r="AU1097"/>
      <c r="AV1097"/>
      <c r="AW1097"/>
      <c r="AX1097"/>
      <c r="AY1097"/>
      <c r="AZ1097"/>
      <c r="BA1097"/>
    </row>
    <row r="1098" spans="3:53">
      <c r="C1098"/>
      <c r="D1098"/>
      <c r="E1098"/>
      <c r="F1098"/>
      <c r="G1098"/>
      <c r="H1098"/>
      <c r="I1098"/>
      <c r="J1098"/>
      <c r="K1098"/>
      <c r="L1098"/>
      <c r="M1098"/>
      <c r="N1098"/>
      <c r="O1098"/>
      <c r="P1098"/>
      <c r="Q1098"/>
      <c r="R1098"/>
      <c r="S1098"/>
      <c r="T1098"/>
      <c r="U1098"/>
      <c r="V1098"/>
      <c r="W1098"/>
      <c r="X1098"/>
      <c r="Y1098"/>
      <c r="Z1098"/>
      <c r="AA1098"/>
      <c r="AB1098"/>
      <c r="AC1098"/>
      <c r="AD1098"/>
      <c r="AE1098"/>
      <c r="AF1098"/>
      <c r="AG1098"/>
      <c r="AH1098"/>
      <c r="AI1098"/>
      <c r="AJ1098"/>
      <c r="AK1098"/>
      <c r="AL1098"/>
      <c r="AM1098"/>
      <c r="AN1098"/>
      <c r="AO1098"/>
      <c r="AP1098"/>
      <c r="AQ1098"/>
      <c r="AR1098"/>
      <c r="AS1098"/>
      <c r="AT1098"/>
      <c r="AU1098"/>
      <c r="AV1098"/>
      <c r="AW1098"/>
      <c r="AX1098"/>
      <c r="AY1098"/>
      <c r="AZ1098"/>
      <c r="BA1098"/>
    </row>
    <row r="1099" spans="3:53">
      <c r="C1099"/>
      <c r="D1099"/>
      <c r="E1099"/>
      <c r="F1099"/>
      <c r="G1099"/>
      <c r="H1099"/>
      <c r="I1099"/>
      <c r="J1099"/>
      <c r="K1099"/>
      <c r="L1099"/>
      <c r="M1099"/>
      <c r="N1099"/>
      <c r="O1099"/>
      <c r="P1099"/>
      <c r="Q1099"/>
      <c r="R1099"/>
      <c r="S1099"/>
      <c r="T1099"/>
      <c r="U1099"/>
      <c r="V1099"/>
      <c r="W1099"/>
      <c r="X1099"/>
      <c r="Y1099"/>
      <c r="Z1099"/>
      <c r="AA1099"/>
      <c r="AB1099"/>
      <c r="AC1099"/>
      <c r="AD1099"/>
      <c r="AE1099"/>
      <c r="AF1099"/>
      <c r="AG1099"/>
      <c r="AH1099"/>
      <c r="AI1099"/>
      <c r="AJ1099"/>
      <c r="AK1099"/>
      <c r="AL1099"/>
      <c r="AM1099"/>
      <c r="AN1099"/>
      <c r="AO1099"/>
      <c r="AP1099"/>
      <c r="AQ1099"/>
      <c r="AR1099"/>
      <c r="AS1099"/>
      <c r="AT1099"/>
      <c r="AU1099"/>
      <c r="AV1099"/>
      <c r="AW1099"/>
      <c r="AX1099"/>
      <c r="AY1099"/>
      <c r="AZ1099"/>
      <c r="BA1099"/>
    </row>
    <row r="1100" spans="3:53">
      <c r="C1100"/>
      <c r="D1100"/>
      <c r="E1100"/>
      <c r="F1100"/>
      <c r="G1100"/>
      <c r="H1100"/>
      <c r="I1100"/>
      <c r="J1100"/>
      <c r="K1100"/>
      <c r="L1100"/>
      <c r="M1100"/>
      <c r="N1100"/>
      <c r="O1100"/>
      <c r="P1100"/>
      <c r="Q1100"/>
      <c r="R1100"/>
      <c r="S1100"/>
      <c r="T1100"/>
      <c r="U1100"/>
      <c r="V1100"/>
      <c r="W1100"/>
      <c r="X1100"/>
      <c r="Y1100"/>
      <c r="Z1100"/>
      <c r="AA1100"/>
      <c r="AB1100"/>
      <c r="AC1100"/>
      <c r="AD1100"/>
      <c r="AE1100"/>
      <c r="AF1100"/>
      <c r="AG1100"/>
      <c r="AH1100"/>
      <c r="AI1100"/>
      <c r="AJ1100"/>
      <c r="AK1100"/>
      <c r="AL1100"/>
      <c r="AM1100"/>
      <c r="AN1100"/>
      <c r="AO1100"/>
      <c r="AP1100"/>
      <c r="AQ1100"/>
      <c r="AR1100"/>
      <c r="AS1100"/>
      <c r="AT1100"/>
      <c r="AU1100"/>
      <c r="AV1100"/>
      <c r="AW1100"/>
      <c r="AX1100"/>
      <c r="AY1100"/>
      <c r="AZ1100"/>
      <c r="BA1100"/>
    </row>
    <row r="1101" spans="3:53">
      <c r="C1101"/>
      <c r="D1101"/>
      <c r="E1101"/>
      <c r="F1101"/>
      <c r="G1101"/>
      <c r="H1101"/>
      <c r="I1101"/>
      <c r="J1101"/>
      <c r="K1101"/>
      <c r="L1101"/>
      <c r="M1101"/>
      <c r="N1101"/>
      <c r="O1101"/>
      <c r="P1101"/>
      <c r="Q1101"/>
      <c r="R1101"/>
      <c r="S1101"/>
      <c r="T1101"/>
      <c r="U1101"/>
      <c r="V1101"/>
      <c r="W1101"/>
      <c r="X1101"/>
      <c r="Y1101"/>
      <c r="Z1101"/>
      <c r="AA1101"/>
      <c r="AB1101"/>
      <c r="AC1101"/>
      <c r="AD1101"/>
      <c r="AE1101"/>
      <c r="AF1101"/>
      <c r="AG1101"/>
      <c r="AH1101"/>
      <c r="AI1101"/>
      <c r="AJ1101"/>
      <c r="AK1101"/>
      <c r="AL1101"/>
      <c r="AM1101"/>
      <c r="AN1101"/>
      <c r="AO1101"/>
      <c r="AP1101"/>
      <c r="AQ1101"/>
      <c r="AR1101"/>
      <c r="AS1101"/>
      <c r="AT1101"/>
      <c r="AU1101"/>
      <c r="AV1101"/>
      <c r="AW1101"/>
      <c r="AX1101"/>
      <c r="AY1101"/>
      <c r="AZ1101"/>
      <c r="BA1101"/>
    </row>
    <row r="1102" spans="3:53">
      <c r="C1102"/>
      <c r="D1102"/>
      <c r="E1102"/>
      <c r="F1102"/>
      <c r="G1102"/>
      <c r="H1102"/>
      <c r="I1102"/>
      <c r="J1102"/>
      <c r="K1102"/>
      <c r="L1102"/>
      <c r="M1102"/>
      <c r="N1102"/>
      <c r="O1102"/>
      <c r="P1102"/>
      <c r="Q1102"/>
      <c r="R1102"/>
      <c r="S1102"/>
      <c r="T1102"/>
      <c r="U1102"/>
      <c r="V1102"/>
      <c r="W1102"/>
      <c r="X1102"/>
      <c r="Y1102"/>
      <c r="Z1102"/>
      <c r="AA1102"/>
      <c r="AB1102"/>
      <c r="AC1102"/>
      <c r="AD1102"/>
      <c r="AE1102"/>
      <c r="AF1102"/>
      <c r="AG1102"/>
      <c r="AH1102"/>
      <c r="AI1102"/>
      <c r="AJ1102"/>
      <c r="AK1102"/>
      <c r="AL1102"/>
      <c r="AM1102"/>
      <c r="AN1102"/>
      <c r="AO1102"/>
      <c r="AP1102"/>
      <c r="AQ1102"/>
      <c r="AR1102"/>
      <c r="AS1102"/>
      <c r="AT1102"/>
      <c r="AU1102"/>
      <c r="AV1102"/>
      <c r="AW1102"/>
      <c r="AX1102"/>
      <c r="AY1102"/>
      <c r="AZ1102"/>
      <c r="BA1102"/>
    </row>
    <row r="1103" spans="3:53">
      <c r="C1103"/>
      <c r="D1103"/>
      <c r="E1103"/>
      <c r="F1103"/>
      <c r="G1103"/>
      <c r="H1103"/>
      <c r="I1103"/>
      <c r="J1103"/>
      <c r="K1103"/>
      <c r="L1103"/>
      <c r="M1103"/>
      <c r="N1103"/>
      <c r="O1103"/>
      <c r="P1103"/>
      <c r="Q1103"/>
      <c r="R1103"/>
      <c r="S1103"/>
      <c r="T1103"/>
      <c r="U1103"/>
      <c r="V1103"/>
      <c r="W1103"/>
      <c r="X1103"/>
      <c r="Y1103"/>
      <c r="Z1103"/>
      <c r="AA1103"/>
      <c r="AB1103"/>
      <c r="AC1103"/>
      <c r="AD1103"/>
      <c r="AE1103"/>
      <c r="AF1103"/>
      <c r="AG1103"/>
      <c r="AH1103"/>
      <c r="AI1103"/>
      <c r="AJ1103"/>
      <c r="AK1103"/>
      <c r="AL1103"/>
      <c r="AM1103"/>
      <c r="AN1103"/>
      <c r="AO1103"/>
      <c r="AP1103"/>
      <c r="AQ1103"/>
      <c r="AR1103"/>
      <c r="AS1103"/>
      <c r="AT1103"/>
      <c r="AU1103"/>
      <c r="AV1103"/>
      <c r="AW1103"/>
      <c r="AX1103"/>
      <c r="AY1103"/>
      <c r="AZ1103"/>
      <c r="BA1103"/>
    </row>
    <row r="1104" spans="3:53">
      <c r="C1104"/>
      <c r="D1104"/>
      <c r="E1104"/>
      <c r="F1104"/>
      <c r="G1104"/>
      <c r="H1104"/>
      <c r="I1104"/>
      <c r="J1104"/>
      <c r="K1104"/>
      <c r="L1104"/>
      <c r="M1104"/>
      <c r="N1104"/>
      <c r="O1104"/>
      <c r="P1104"/>
      <c r="Q1104"/>
      <c r="R1104"/>
      <c r="S1104"/>
      <c r="T1104"/>
      <c r="U1104"/>
      <c r="V1104"/>
      <c r="W1104"/>
      <c r="X1104"/>
      <c r="Y1104"/>
      <c r="Z1104"/>
      <c r="AA1104"/>
      <c r="AB1104"/>
      <c r="AC1104"/>
      <c r="AD1104"/>
      <c r="AE1104"/>
      <c r="AF1104"/>
      <c r="AG1104"/>
      <c r="AH1104"/>
      <c r="AI1104"/>
      <c r="AJ1104"/>
      <c r="AK1104"/>
      <c r="AL1104"/>
      <c r="AM1104"/>
      <c r="AN1104"/>
      <c r="AO1104"/>
      <c r="AP1104"/>
      <c r="AQ1104"/>
      <c r="AR1104"/>
      <c r="AS1104"/>
      <c r="AT1104"/>
      <c r="AU1104"/>
      <c r="AV1104"/>
      <c r="AW1104"/>
      <c r="AX1104"/>
      <c r="AY1104"/>
      <c r="AZ1104"/>
      <c r="BA1104"/>
    </row>
    <row r="1105" spans="3:53">
      <c r="C1105"/>
      <c r="D1105"/>
      <c r="E1105"/>
      <c r="F1105"/>
      <c r="G1105"/>
      <c r="H1105"/>
      <c r="I1105"/>
      <c r="J1105"/>
      <c r="K1105"/>
      <c r="L1105"/>
      <c r="M1105"/>
      <c r="N1105"/>
      <c r="O1105"/>
      <c r="P1105"/>
      <c r="Q1105"/>
      <c r="R1105"/>
      <c r="S1105"/>
      <c r="T1105"/>
      <c r="U1105"/>
      <c r="V1105"/>
      <c r="W1105"/>
      <c r="X1105"/>
      <c r="Y1105"/>
      <c r="Z1105"/>
      <c r="AA1105"/>
      <c r="AB1105"/>
      <c r="AC1105"/>
      <c r="AD1105"/>
      <c r="AE1105"/>
      <c r="AF1105"/>
      <c r="AG1105"/>
      <c r="AH1105"/>
      <c r="AI1105"/>
      <c r="AJ1105"/>
      <c r="AK1105"/>
      <c r="AL1105"/>
      <c r="AM1105"/>
      <c r="AN1105"/>
      <c r="AO1105"/>
      <c r="AP1105"/>
      <c r="AQ1105"/>
      <c r="AR1105"/>
      <c r="AS1105"/>
      <c r="AT1105"/>
      <c r="AU1105"/>
      <c r="AV1105"/>
      <c r="AW1105"/>
      <c r="AX1105"/>
      <c r="AY1105"/>
      <c r="AZ1105"/>
      <c r="BA1105"/>
    </row>
    <row r="1106" spans="3:53">
      <c r="C1106"/>
      <c r="D1106"/>
      <c r="E1106"/>
      <c r="F1106"/>
      <c r="G1106"/>
      <c r="H1106"/>
      <c r="I1106"/>
      <c r="J1106"/>
      <c r="K1106"/>
      <c r="L1106"/>
      <c r="M1106"/>
      <c r="N1106"/>
      <c r="O1106"/>
      <c r="P1106"/>
      <c r="Q1106"/>
      <c r="R1106"/>
      <c r="S1106"/>
      <c r="T1106"/>
      <c r="U1106"/>
      <c r="V1106"/>
      <c r="W1106"/>
      <c r="X1106"/>
      <c r="Y1106"/>
      <c r="Z1106"/>
      <c r="AA1106"/>
      <c r="AB1106"/>
      <c r="AC1106"/>
      <c r="AD1106"/>
      <c r="AE1106"/>
      <c r="AF1106"/>
      <c r="AG1106"/>
      <c r="AH1106"/>
      <c r="AI1106"/>
      <c r="AJ1106"/>
      <c r="AK1106"/>
      <c r="AL1106"/>
      <c r="AM1106"/>
      <c r="AN1106"/>
      <c r="AO1106"/>
      <c r="AP1106"/>
      <c r="AQ1106"/>
      <c r="AR1106"/>
      <c r="AS1106"/>
      <c r="AT1106"/>
      <c r="AU1106"/>
      <c r="AV1106"/>
      <c r="AW1106"/>
      <c r="AX1106"/>
      <c r="AY1106"/>
      <c r="AZ1106"/>
      <c r="BA1106"/>
    </row>
    <row r="1107" spans="3:53">
      <c r="C1107"/>
      <c r="D1107"/>
      <c r="E1107"/>
      <c r="F1107"/>
      <c r="G1107"/>
      <c r="H1107"/>
      <c r="I1107"/>
      <c r="J1107"/>
      <c r="K1107"/>
      <c r="L1107"/>
      <c r="M1107"/>
      <c r="N1107"/>
      <c r="O1107"/>
      <c r="P1107"/>
      <c r="Q1107"/>
      <c r="R1107"/>
      <c r="S1107"/>
      <c r="T1107"/>
      <c r="U1107"/>
      <c r="V1107"/>
      <c r="W1107"/>
      <c r="X1107"/>
      <c r="Y1107"/>
      <c r="Z1107"/>
      <c r="AA1107"/>
      <c r="AB1107"/>
      <c r="AC1107"/>
      <c r="AD1107"/>
      <c r="AE1107"/>
      <c r="AF1107"/>
      <c r="AG1107"/>
      <c r="AH1107"/>
      <c r="AI1107"/>
      <c r="AJ1107"/>
      <c r="AK1107"/>
      <c r="AL1107"/>
      <c r="AM1107"/>
      <c r="AN1107"/>
      <c r="AO1107"/>
      <c r="AP1107"/>
      <c r="AQ1107"/>
      <c r="AR1107"/>
      <c r="AS1107"/>
      <c r="AT1107"/>
      <c r="AU1107"/>
      <c r="AV1107"/>
      <c r="AW1107"/>
      <c r="AX1107"/>
      <c r="AY1107"/>
      <c r="AZ1107"/>
      <c r="BA1107"/>
    </row>
    <row r="1108" spans="3:53">
      <c r="C1108"/>
      <c r="D1108"/>
      <c r="E1108"/>
      <c r="F1108"/>
      <c r="G1108"/>
      <c r="H1108"/>
      <c r="I1108"/>
      <c r="J1108"/>
      <c r="K1108"/>
      <c r="L1108"/>
      <c r="M1108"/>
      <c r="N1108"/>
      <c r="O1108"/>
      <c r="P1108"/>
      <c r="Q1108"/>
      <c r="R1108"/>
      <c r="S1108"/>
      <c r="T1108"/>
      <c r="U1108"/>
      <c r="V1108"/>
      <c r="W1108"/>
      <c r="X1108"/>
      <c r="Y1108"/>
      <c r="Z1108"/>
      <c r="AA1108"/>
      <c r="AB1108"/>
      <c r="AC1108"/>
      <c r="AD1108"/>
      <c r="AE1108"/>
      <c r="AF1108"/>
      <c r="AG1108"/>
      <c r="AH1108"/>
      <c r="AI1108"/>
      <c r="AJ1108"/>
      <c r="AK1108"/>
      <c r="AL1108"/>
      <c r="AM1108"/>
      <c r="AN1108"/>
      <c r="AO1108"/>
      <c r="AP1108"/>
      <c r="AQ1108"/>
      <c r="AR1108"/>
      <c r="AS1108"/>
      <c r="AT1108"/>
      <c r="AU1108"/>
      <c r="AV1108"/>
      <c r="AW1108"/>
      <c r="AX1108"/>
      <c r="AY1108"/>
      <c r="AZ1108"/>
      <c r="BA1108"/>
    </row>
    <row r="1109" spans="3:53">
      <c r="C1109"/>
      <c r="D1109"/>
      <c r="E1109"/>
      <c r="F1109"/>
      <c r="G1109"/>
      <c r="H1109"/>
      <c r="I1109"/>
      <c r="J1109"/>
      <c r="K1109"/>
      <c r="L1109"/>
      <c r="M1109"/>
      <c r="N1109"/>
      <c r="O1109"/>
      <c r="P1109"/>
      <c r="Q1109"/>
      <c r="R1109"/>
      <c r="S1109"/>
      <c r="T1109"/>
      <c r="U1109"/>
      <c r="V1109"/>
      <c r="W1109"/>
      <c r="X1109"/>
      <c r="Y1109"/>
      <c r="Z1109"/>
      <c r="AA1109"/>
      <c r="AB1109"/>
      <c r="AC1109"/>
      <c r="AD1109"/>
      <c r="AE1109"/>
      <c r="AF1109"/>
      <c r="AG1109"/>
      <c r="AH1109"/>
      <c r="AI1109"/>
      <c r="AJ1109"/>
      <c r="AK1109"/>
      <c r="AL1109"/>
      <c r="AM1109"/>
      <c r="AN1109"/>
      <c r="AO1109"/>
      <c r="AP1109"/>
      <c r="AQ1109"/>
      <c r="AR1109"/>
      <c r="AS1109"/>
      <c r="AT1109"/>
      <c r="AU1109"/>
      <c r="AV1109"/>
      <c r="AW1109"/>
      <c r="AX1109"/>
      <c r="AY1109"/>
      <c r="AZ1109"/>
      <c r="BA1109"/>
    </row>
    <row r="1110" spans="3:53">
      <c r="C1110"/>
      <c r="D1110"/>
      <c r="E1110"/>
      <c r="F1110"/>
      <c r="G1110"/>
      <c r="H1110"/>
      <c r="I1110"/>
      <c r="J1110"/>
      <c r="K1110"/>
      <c r="L1110"/>
      <c r="M1110"/>
      <c r="N1110"/>
      <c r="O1110"/>
      <c r="P1110"/>
      <c r="Q1110"/>
      <c r="R1110"/>
      <c r="S1110"/>
      <c r="T1110"/>
      <c r="U1110"/>
      <c r="V1110"/>
      <c r="W1110"/>
      <c r="X1110"/>
      <c r="Y1110"/>
      <c r="Z1110"/>
      <c r="AA1110"/>
      <c r="AB1110"/>
      <c r="AC1110"/>
      <c r="AD1110"/>
      <c r="AE1110"/>
      <c r="AF1110"/>
      <c r="AG1110"/>
      <c r="AH1110"/>
      <c r="AI1110"/>
      <c r="AJ1110"/>
      <c r="AK1110"/>
      <c r="AL1110"/>
      <c r="AM1110"/>
      <c r="AN1110"/>
      <c r="AO1110"/>
      <c r="AP1110"/>
      <c r="AQ1110"/>
      <c r="AR1110"/>
      <c r="AS1110"/>
      <c r="AT1110"/>
      <c r="AU1110"/>
      <c r="AV1110"/>
      <c r="AW1110"/>
      <c r="AX1110"/>
      <c r="AY1110"/>
      <c r="AZ1110"/>
      <c r="BA1110"/>
    </row>
    <row r="1111" spans="3:53">
      <c r="C1111"/>
      <c r="D1111"/>
      <c r="E1111"/>
      <c r="F1111"/>
      <c r="G1111"/>
      <c r="H1111"/>
      <c r="I1111"/>
      <c r="J1111"/>
      <c r="K1111"/>
      <c r="L1111"/>
      <c r="M1111"/>
      <c r="N1111"/>
      <c r="O1111"/>
      <c r="P1111"/>
      <c r="Q1111"/>
      <c r="R1111"/>
      <c r="S1111"/>
      <c r="T1111"/>
      <c r="U1111"/>
      <c r="V1111"/>
      <c r="W1111"/>
      <c r="X1111"/>
      <c r="Y1111"/>
      <c r="Z1111"/>
      <c r="AA1111"/>
      <c r="AB1111"/>
      <c r="AC1111"/>
      <c r="AD1111"/>
      <c r="AE1111"/>
      <c r="AF1111"/>
      <c r="AG1111"/>
      <c r="AH1111"/>
      <c r="AI1111"/>
      <c r="AJ1111"/>
      <c r="AK1111"/>
      <c r="AL1111"/>
      <c r="AM1111"/>
      <c r="AN1111"/>
      <c r="AO1111"/>
      <c r="AP1111"/>
      <c r="AQ1111"/>
      <c r="AR1111"/>
      <c r="AS1111"/>
      <c r="AT1111"/>
      <c r="AU1111"/>
      <c r="AV1111"/>
      <c r="AW1111"/>
      <c r="AX1111"/>
      <c r="AY1111"/>
      <c r="AZ1111"/>
      <c r="BA1111"/>
    </row>
    <row r="1112" spans="3:53">
      <c r="C1112"/>
      <c r="D1112"/>
      <c r="E1112"/>
      <c r="F1112"/>
      <c r="G1112"/>
      <c r="H1112"/>
      <c r="I1112"/>
      <c r="J1112"/>
      <c r="K1112"/>
      <c r="L1112"/>
      <c r="M1112"/>
      <c r="N1112"/>
      <c r="O1112"/>
      <c r="P1112"/>
      <c r="Q1112"/>
      <c r="R1112"/>
      <c r="S1112"/>
      <c r="T1112"/>
      <c r="U1112"/>
      <c r="V1112"/>
      <c r="W1112"/>
      <c r="X1112"/>
      <c r="Y1112"/>
      <c r="Z1112"/>
      <c r="AA1112"/>
      <c r="AB1112"/>
      <c r="AC1112"/>
      <c r="AD1112"/>
      <c r="AE1112"/>
      <c r="AF1112"/>
      <c r="AG1112"/>
      <c r="AH1112"/>
      <c r="AI1112"/>
      <c r="AJ1112"/>
      <c r="AK1112"/>
      <c r="AL1112"/>
      <c r="AM1112"/>
      <c r="AN1112"/>
      <c r="AO1112"/>
      <c r="AP1112"/>
      <c r="AQ1112"/>
      <c r="AR1112"/>
      <c r="AS1112"/>
      <c r="AT1112"/>
      <c r="AU1112"/>
      <c r="AV1112"/>
      <c r="AW1112"/>
      <c r="AX1112"/>
      <c r="AY1112"/>
      <c r="AZ1112"/>
      <c r="BA1112"/>
    </row>
    <row r="1113" spans="3:53">
      <c r="C1113"/>
      <c r="D1113"/>
      <c r="E1113"/>
      <c r="F1113"/>
      <c r="G1113"/>
      <c r="H1113"/>
      <c r="I1113"/>
      <c r="J1113"/>
      <c r="K1113"/>
      <c r="L1113"/>
      <c r="M1113"/>
      <c r="N1113"/>
      <c r="O1113"/>
      <c r="P1113"/>
      <c r="Q1113"/>
      <c r="R1113"/>
      <c r="S1113"/>
      <c r="T1113"/>
      <c r="U1113"/>
      <c r="V1113"/>
      <c r="W1113"/>
      <c r="X1113"/>
      <c r="Y1113"/>
      <c r="Z1113"/>
      <c r="AA1113"/>
      <c r="AB1113"/>
      <c r="AC1113"/>
      <c r="AD1113"/>
      <c r="AE1113"/>
      <c r="AF1113"/>
      <c r="AG1113"/>
      <c r="AH1113"/>
      <c r="AI1113"/>
      <c r="AJ1113"/>
      <c r="AK1113"/>
      <c r="AL1113"/>
      <c r="AM1113"/>
      <c r="AN1113"/>
      <c r="AO1113"/>
      <c r="AP1113"/>
      <c r="AQ1113"/>
      <c r="AR1113"/>
      <c r="AS1113"/>
      <c r="AT1113"/>
      <c r="AU1113"/>
      <c r="AV1113"/>
      <c r="AW1113"/>
      <c r="AX1113"/>
      <c r="AY1113"/>
      <c r="AZ1113"/>
      <c r="BA1113"/>
    </row>
    <row r="1114" spans="3:53">
      <c r="C1114"/>
      <c r="D1114"/>
      <c r="E1114"/>
      <c r="F1114"/>
      <c r="G1114"/>
      <c r="H1114"/>
      <c r="I1114"/>
      <c r="J1114"/>
      <c r="K1114"/>
      <c r="L1114"/>
      <c r="M1114"/>
      <c r="N1114"/>
      <c r="O1114"/>
      <c r="P1114"/>
      <c r="Q1114"/>
      <c r="R1114"/>
      <c r="S1114"/>
      <c r="T1114"/>
      <c r="U1114"/>
      <c r="V1114"/>
      <c r="W1114"/>
      <c r="X1114"/>
      <c r="Y1114"/>
      <c r="Z1114"/>
      <c r="AA1114"/>
      <c r="AB1114"/>
      <c r="AC1114"/>
      <c r="AD1114"/>
      <c r="AE1114"/>
      <c r="AF1114"/>
      <c r="AG1114"/>
      <c r="AH1114"/>
      <c r="AI1114"/>
      <c r="AJ1114"/>
      <c r="AK1114"/>
      <c r="AL1114"/>
      <c r="AM1114"/>
      <c r="AN1114"/>
      <c r="AO1114"/>
      <c r="AP1114"/>
      <c r="AQ1114"/>
      <c r="AR1114"/>
      <c r="AS1114"/>
      <c r="AT1114"/>
      <c r="AU1114"/>
      <c r="AV1114"/>
      <c r="AW1114"/>
      <c r="AX1114"/>
      <c r="AY1114"/>
      <c r="AZ1114"/>
      <c r="BA1114"/>
    </row>
    <row r="1115" spans="3:53">
      <c r="C1115"/>
      <c r="D1115"/>
      <c r="E1115"/>
      <c r="F1115"/>
      <c r="G1115"/>
      <c r="H1115"/>
      <c r="I1115"/>
      <c r="J1115"/>
      <c r="K1115"/>
      <c r="L1115"/>
      <c r="M1115"/>
      <c r="N1115"/>
      <c r="O1115"/>
      <c r="P1115"/>
      <c r="Q1115"/>
      <c r="R1115"/>
      <c r="S1115"/>
      <c r="T1115"/>
      <c r="U1115"/>
      <c r="V1115"/>
      <c r="W1115"/>
      <c r="X1115"/>
      <c r="Y1115"/>
      <c r="Z1115"/>
      <c r="AA1115"/>
      <c r="AB1115"/>
      <c r="AC1115"/>
      <c r="AD1115"/>
      <c r="AE1115"/>
      <c r="AF1115"/>
      <c r="AG1115"/>
      <c r="AH1115"/>
      <c r="AI1115"/>
      <c r="AJ1115"/>
      <c r="AK1115"/>
      <c r="AL1115"/>
      <c r="AM1115"/>
      <c r="AN1115"/>
      <c r="AO1115"/>
      <c r="AP1115"/>
      <c r="AQ1115"/>
      <c r="AR1115"/>
      <c r="AS1115"/>
      <c r="AT1115"/>
      <c r="AU1115"/>
      <c r="AV1115"/>
      <c r="AW1115"/>
      <c r="AX1115"/>
      <c r="AY1115"/>
      <c r="AZ1115"/>
      <c r="BA1115"/>
    </row>
    <row r="1116" spans="3:53">
      <c r="C1116"/>
      <c r="D1116"/>
      <c r="E1116"/>
      <c r="F1116"/>
      <c r="G1116"/>
      <c r="H1116"/>
      <c r="I1116"/>
      <c r="J1116"/>
      <c r="K1116"/>
      <c r="L1116"/>
      <c r="M1116"/>
      <c r="N1116"/>
      <c r="O1116"/>
      <c r="P1116"/>
      <c r="Q1116"/>
      <c r="R1116"/>
      <c r="S1116"/>
      <c r="T1116"/>
      <c r="U1116"/>
      <c r="V1116"/>
      <c r="W1116"/>
      <c r="X1116"/>
      <c r="Y1116"/>
      <c r="Z1116"/>
      <c r="AA1116"/>
      <c r="AB1116"/>
      <c r="AC1116"/>
      <c r="AD1116"/>
      <c r="AE1116"/>
      <c r="AF1116"/>
      <c r="AG1116"/>
      <c r="AH1116"/>
      <c r="AI1116"/>
      <c r="AJ1116"/>
      <c r="AK1116"/>
      <c r="AL1116"/>
      <c r="AM1116"/>
      <c r="AN1116"/>
      <c r="AO1116"/>
      <c r="AP1116"/>
      <c r="AQ1116"/>
      <c r="AR1116"/>
      <c r="AS1116"/>
      <c r="AT1116"/>
      <c r="AU1116"/>
      <c r="AV1116"/>
      <c r="AW1116"/>
      <c r="AX1116"/>
      <c r="AY1116"/>
      <c r="AZ1116"/>
      <c r="BA1116"/>
    </row>
    <row r="1117" spans="3:53">
      <c r="C1117"/>
      <c r="D1117"/>
      <c r="E1117"/>
      <c r="F1117"/>
      <c r="G1117"/>
      <c r="H1117"/>
      <c r="I1117"/>
      <c r="J1117"/>
      <c r="K1117"/>
      <c r="L1117"/>
      <c r="M1117"/>
      <c r="N1117"/>
      <c r="O1117"/>
      <c r="P1117"/>
      <c r="Q1117"/>
      <c r="R1117"/>
      <c r="S1117"/>
      <c r="T1117"/>
      <c r="U1117"/>
      <c r="V1117"/>
      <c r="W1117"/>
      <c r="X1117"/>
      <c r="Y1117"/>
      <c r="Z1117"/>
      <c r="AA1117"/>
      <c r="AB1117"/>
      <c r="AC1117"/>
      <c r="AD1117"/>
      <c r="AE1117"/>
      <c r="AF1117"/>
      <c r="AG1117"/>
      <c r="AH1117"/>
      <c r="AI1117"/>
      <c r="AJ1117"/>
      <c r="AK1117"/>
      <c r="AL1117"/>
      <c r="AM1117"/>
      <c r="AN1117"/>
      <c r="AO1117"/>
      <c r="AP1117"/>
      <c r="AQ1117"/>
      <c r="AR1117"/>
      <c r="AS1117"/>
      <c r="AT1117"/>
      <c r="AU1117"/>
      <c r="AV1117"/>
      <c r="AW1117"/>
      <c r="AX1117"/>
      <c r="AY1117"/>
      <c r="AZ1117"/>
      <c r="BA1117"/>
    </row>
    <row r="1118" spans="3:53">
      <c r="C1118"/>
      <c r="D1118"/>
      <c r="E1118"/>
      <c r="F1118"/>
      <c r="G1118"/>
      <c r="H1118"/>
      <c r="I1118"/>
      <c r="J1118"/>
      <c r="K1118"/>
      <c r="L1118"/>
      <c r="M1118"/>
      <c r="N1118"/>
      <c r="O1118"/>
      <c r="P1118"/>
      <c r="Q1118"/>
      <c r="R1118"/>
      <c r="S1118"/>
      <c r="T1118"/>
      <c r="U1118"/>
      <c r="V1118"/>
      <c r="W1118"/>
      <c r="X1118"/>
      <c r="Y1118"/>
      <c r="Z1118"/>
      <c r="AA1118"/>
      <c r="AB1118"/>
      <c r="AC1118"/>
      <c r="AD1118"/>
      <c r="AE1118"/>
      <c r="AF1118"/>
      <c r="AG1118"/>
      <c r="AH1118"/>
      <c r="AI1118"/>
      <c r="AJ1118"/>
      <c r="AK1118"/>
      <c r="AL1118"/>
      <c r="AM1118"/>
      <c r="AN1118"/>
      <c r="AO1118"/>
      <c r="AP1118"/>
      <c r="AQ1118"/>
      <c r="AR1118"/>
      <c r="AS1118"/>
      <c r="AT1118"/>
      <c r="AU1118"/>
      <c r="AV1118"/>
      <c r="AW1118"/>
      <c r="AX1118"/>
      <c r="AY1118"/>
      <c r="AZ1118"/>
      <c r="BA1118"/>
    </row>
    <row r="1119" spans="3:53">
      <c r="C1119"/>
      <c r="D1119"/>
      <c r="E1119"/>
      <c r="F1119"/>
      <c r="G1119"/>
      <c r="H1119"/>
      <c r="I1119"/>
      <c r="J1119"/>
      <c r="K1119"/>
      <c r="L1119"/>
      <c r="M1119"/>
      <c r="N1119"/>
      <c r="O1119"/>
      <c r="P1119"/>
      <c r="Q1119"/>
      <c r="R1119"/>
      <c r="S1119"/>
      <c r="T1119"/>
      <c r="U1119"/>
      <c r="V1119"/>
      <c r="W1119"/>
      <c r="X1119"/>
      <c r="Y1119"/>
      <c r="Z1119"/>
      <c r="AA1119"/>
      <c r="AB1119"/>
      <c r="AC1119"/>
      <c r="AD1119"/>
      <c r="AE1119"/>
      <c r="AF1119"/>
      <c r="AG1119"/>
      <c r="AH1119"/>
      <c r="AI1119"/>
      <c r="AJ1119"/>
      <c r="AK1119"/>
      <c r="AL1119"/>
      <c r="AM1119"/>
      <c r="AN1119"/>
      <c r="AO1119"/>
      <c r="AP1119"/>
      <c r="AQ1119"/>
      <c r="AR1119"/>
      <c r="AS1119"/>
      <c r="AT1119"/>
      <c r="AU1119"/>
      <c r="AV1119"/>
      <c r="AW1119"/>
      <c r="AX1119"/>
      <c r="AY1119"/>
      <c r="AZ1119"/>
      <c r="BA1119"/>
    </row>
    <row r="1120" spans="3:53">
      <c r="C1120"/>
      <c r="D1120"/>
      <c r="E1120"/>
      <c r="F1120"/>
      <c r="G1120"/>
      <c r="H1120"/>
      <c r="I1120"/>
      <c r="J1120"/>
      <c r="K1120"/>
      <c r="L1120"/>
      <c r="M1120"/>
      <c r="N1120"/>
      <c r="O1120"/>
      <c r="P1120"/>
      <c r="Q1120"/>
      <c r="R1120"/>
      <c r="S1120"/>
      <c r="T1120"/>
      <c r="U1120"/>
      <c r="V1120"/>
      <c r="W1120"/>
      <c r="X1120"/>
      <c r="Y1120"/>
      <c r="Z1120"/>
      <c r="AA1120"/>
      <c r="AB1120"/>
      <c r="AC1120"/>
      <c r="AD1120"/>
      <c r="AE1120"/>
      <c r="AF1120"/>
      <c r="AG1120"/>
      <c r="AH1120"/>
      <c r="AI1120"/>
      <c r="AJ1120"/>
      <c r="AK1120"/>
      <c r="AL1120"/>
      <c r="AM1120"/>
      <c r="AN1120"/>
      <c r="AO1120"/>
      <c r="AP1120"/>
      <c r="AQ1120"/>
      <c r="AR1120"/>
      <c r="AS1120"/>
      <c r="AT1120"/>
      <c r="AU1120"/>
      <c r="AV1120"/>
      <c r="AW1120"/>
      <c r="AX1120"/>
      <c r="AY1120"/>
      <c r="AZ1120"/>
      <c r="BA1120"/>
    </row>
    <row r="1121" spans="3:53">
      <c r="C1121"/>
      <c r="D1121"/>
      <c r="E1121"/>
      <c r="F1121"/>
      <c r="G1121"/>
      <c r="H1121"/>
      <c r="I1121"/>
      <c r="J1121"/>
      <c r="K1121"/>
      <c r="L1121"/>
      <c r="M1121"/>
      <c r="N1121"/>
      <c r="O1121"/>
      <c r="P1121"/>
      <c r="Q1121"/>
      <c r="R1121"/>
      <c r="S1121"/>
      <c r="T1121"/>
      <c r="U1121"/>
      <c r="V1121"/>
      <c r="W1121"/>
      <c r="X1121"/>
      <c r="Y1121"/>
      <c r="Z1121"/>
      <c r="AA1121"/>
      <c r="AB1121"/>
      <c r="AC1121"/>
      <c r="AD1121"/>
      <c r="AE1121"/>
      <c r="AF1121"/>
      <c r="AG1121"/>
      <c r="AH1121"/>
      <c r="AI1121"/>
      <c r="AJ1121"/>
      <c r="AK1121"/>
      <c r="AL1121"/>
      <c r="AM1121"/>
      <c r="AN1121"/>
      <c r="AO1121"/>
      <c r="AP1121"/>
      <c r="AQ1121"/>
      <c r="AR1121"/>
      <c r="AS1121"/>
      <c r="AT1121"/>
      <c r="AU1121"/>
      <c r="AV1121"/>
      <c r="AW1121"/>
      <c r="AX1121"/>
      <c r="AY1121"/>
      <c r="AZ1121"/>
      <c r="BA1121"/>
    </row>
    <row r="1122" spans="3:53">
      <c r="C1122"/>
      <c r="D1122"/>
      <c r="E1122"/>
      <c r="F1122"/>
      <c r="G1122"/>
      <c r="H1122"/>
      <c r="I1122"/>
      <c r="J1122"/>
      <c r="K1122"/>
      <c r="L1122"/>
      <c r="M1122"/>
      <c r="N1122"/>
      <c r="O1122"/>
      <c r="P1122"/>
      <c r="Q1122"/>
      <c r="R1122"/>
      <c r="S1122"/>
      <c r="T1122"/>
      <c r="U1122"/>
      <c r="V1122"/>
      <c r="W1122"/>
      <c r="X1122"/>
      <c r="Y1122"/>
      <c r="Z1122"/>
      <c r="AA1122"/>
      <c r="AB1122"/>
      <c r="AC1122"/>
      <c r="AD1122"/>
      <c r="AE1122"/>
      <c r="AF1122"/>
      <c r="AG1122"/>
      <c r="AH1122"/>
      <c r="AI1122"/>
      <c r="AJ1122"/>
      <c r="AK1122"/>
      <c r="AL1122"/>
      <c r="AM1122"/>
      <c r="AN1122"/>
      <c r="AO1122"/>
      <c r="AP1122"/>
      <c r="AQ1122"/>
      <c r="AR1122"/>
      <c r="AS1122"/>
      <c r="AT1122"/>
      <c r="AU1122"/>
      <c r="AV1122"/>
      <c r="AW1122"/>
      <c r="AX1122"/>
      <c r="AY1122"/>
      <c r="AZ1122"/>
      <c r="BA1122"/>
    </row>
    <row r="1123" spans="3:53">
      <c r="C1123"/>
      <c r="D1123"/>
      <c r="E1123"/>
      <c r="F1123"/>
      <c r="G1123"/>
      <c r="H1123"/>
      <c r="I1123"/>
      <c r="J1123"/>
      <c r="K1123"/>
      <c r="L1123"/>
      <c r="M1123"/>
      <c r="N1123"/>
      <c r="O1123"/>
      <c r="P1123"/>
      <c r="Q1123"/>
      <c r="R1123"/>
      <c r="S1123"/>
      <c r="T1123"/>
      <c r="U1123"/>
      <c r="V1123"/>
      <c r="W1123"/>
      <c r="X1123"/>
      <c r="Y1123"/>
      <c r="Z1123"/>
      <c r="AA1123"/>
      <c r="AB1123"/>
      <c r="AC1123"/>
      <c r="AD1123"/>
      <c r="AE1123"/>
      <c r="AF1123"/>
      <c r="AG1123"/>
      <c r="AH1123"/>
      <c r="AI1123"/>
      <c r="AJ1123"/>
      <c r="AK1123"/>
      <c r="AL1123"/>
      <c r="AM1123"/>
      <c r="AN1123"/>
      <c r="AO1123"/>
      <c r="AP1123"/>
      <c r="AQ1123"/>
      <c r="AR1123"/>
      <c r="AS1123"/>
      <c r="AT1123"/>
      <c r="AU1123"/>
      <c r="AV1123"/>
      <c r="AW1123"/>
      <c r="AX1123"/>
      <c r="AY1123"/>
      <c r="AZ1123"/>
      <c r="BA1123"/>
    </row>
    <row r="1124" spans="3:53">
      <c r="C1124"/>
      <c r="D1124"/>
      <c r="E1124"/>
      <c r="F1124"/>
      <c r="G1124"/>
      <c r="H1124"/>
      <c r="I1124"/>
      <c r="J1124"/>
      <c r="K1124"/>
      <c r="L1124"/>
      <c r="M1124"/>
      <c r="N1124"/>
      <c r="O1124"/>
      <c r="P1124"/>
      <c r="Q1124"/>
      <c r="R1124"/>
      <c r="S1124"/>
      <c r="T1124"/>
      <c r="U1124"/>
      <c r="V1124"/>
      <c r="W1124"/>
      <c r="X1124"/>
      <c r="Y1124"/>
      <c r="Z1124"/>
      <c r="AA1124"/>
      <c r="AB1124"/>
      <c r="AC1124"/>
      <c r="AD1124"/>
      <c r="AE1124"/>
      <c r="AF1124"/>
      <c r="AG1124"/>
      <c r="AH1124"/>
      <c r="AI1124"/>
      <c r="AJ1124"/>
      <c r="AK1124"/>
      <c r="AL1124"/>
      <c r="AM1124"/>
      <c r="AN1124"/>
      <c r="AO1124"/>
      <c r="AP1124"/>
      <c r="AQ1124"/>
      <c r="AR1124"/>
      <c r="AS1124"/>
      <c r="AT1124"/>
      <c r="AU1124"/>
      <c r="AV1124"/>
      <c r="AW1124"/>
      <c r="AX1124"/>
      <c r="AY1124"/>
      <c r="AZ1124"/>
      <c r="BA1124"/>
    </row>
    <row r="1125" spans="3:53">
      <c r="C1125"/>
      <c r="D1125"/>
      <c r="E1125"/>
      <c r="F1125"/>
      <c r="G1125"/>
      <c r="H1125"/>
      <c r="I1125"/>
      <c r="J1125"/>
      <c r="K1125"/>
      <c r="L1125"/>
      <c r="M1125"/>
      <c r="N1125"/>
      <c r="O1125"/>
      <c r="P1125"/>
      <c r="Q1125"/>
      <c r="R1125"/>
      <c r="S1125"/>
      <c r="T1125"/>
      <c r="U1125"/>
      <c r="V1125"/>
      <c r="W1125"/>
      <c r="X1125"/>
      <c r="Y1125"/>
      <c r="Z1125"/>
      <c r="AA1125"/>
      <c r="AB1125"/>
      <c r="AC1125"/>
      <c r="AD1125"/>
      <c r="AE1125"/>
      <c r="AF1125"/>
      <c r="AG1125"/>
      <c r="AH1125"/>
      <c r="AI1125"/>
      <c r="AJ1125"/>
      <c r="AK1125"/>
      <c r="AL1125"/>
      <c r="AM1125"/>
      <c r="AN1125"/>
      <c r="AO1125"/>
      <c r="AP1125"/>
      <c r="AQ1125"/>
      <c r="AR1125"/>
      <c r="AS1125"/>
      <c r="AT1125"/>
      <c r="AU1125"/>
      <c r="AV1125"/>
      <c r="AW1125"/>
      <c r="AX1125"/>
      <c r="AY1125"/>
      <c r="AZ1125"/>
      <c r="BA1125"/>
    </row>
    <row r="1126" spans="3:53">
      <c r="C1126"/>
      <c r="D1126"/>
      <c r="E1126"/>
      <c r="F1126"/>
      <c r="G1126"/>
      <c r="H1126"/>
      <c r="I1126"/>
      <c r="J1126"/>
      <c r="K1126"/>
      <c r="L1126"/>
      <c r="M1126"/>
      <c r="N1126"/>
      <c r="O1126"/>
      <c r="P1126"/>
      <c r="Q1126"/>
      <c r="R1126"/>
      <c r="S1126"/>
      <c r="T1126"/>
      <c r="U1126"/>
      <c r="V1126"/>
      <c r="W1126"/>
      <c r="X1126"/>
      <c r="Y1126"/>
      <c r="Z1126"/>
      <c r="AA1126"/>
      <c r="AB1126"/>
      <c r="AC1126"/>
      <c r="AD1126"/>
      <c r="AE1126"/>
      <c r="AF1126"/>
      <c r="AG1126"/>
      <c r="AH1126"/>
      <c r="AI1126"/>
      <c r="AJ1126"/>
      <c r="AK1126"/>
      <c r="AL1126"/>
      <c r="AM1126"/>
      <c r="AN1126"/>
      <c r="AO1126"/>
      <c r="AP1126"/>
      <c r="AQ1126"/>
      <c r="AR1126"/>
      <c r="AS1126"/>
      <c r="AT1126"/>
      <c r="AU1126"/>
      <c r="AV1126"/>
      <c r="AW1126"/>
      <c r="AX1126"/>
      <c r="AY1126"/>
      <c r="AZ1126"/>
      <c r="BA1126"/>
    </row>
    <row r="1127" spans="3:53">
      <c r="C1127"/>
      <c r="D1127"/>
      <c r="E1127"/>
      <c r="F1127"/>
      <c r="G1127"/>
      <c r="H1127"/>
      <c r="I1127"/>
      <c r="J1127"/>
      <c r="K1127"/>
      <c r="L1127"/>
      <c r="M1127"/>
      <c r="N1127"/>
      <c r="O1127"/>
      <c r="P1127"/>
      <c r="Q1127"/>
      <c r="R1127"/>
      <c r="S1127"/>
      <c r="T1127"/>
      <c r="U1127"/>
      <c r="V1127"/>
      <c r="W1127"/>
      <c r="X1127"/>
      <c r="Y1127"/>
      <c r="Z1127"/>
      <c r="AA1127"/>
      <c r="AB1127"/>
      <c r="AC1127"/>
      <c r="AD1127"/>
      <c r="AE1127"/>
      <c r="AF1127"/>
      <c r="AG1127"/>
      <c r="AH1127"/>
      <c r="AI1127"/>
      <c r="AJ1127"/>
      <c r="AK1127"/>
      <c r="AL1127"/>
      <c r="AM1127"/>
      <c r="AN1127"/>
      <c r="AO1127"/>
      <c r="AP1127"/>
      <c r="AQ1127"/>
      <c r="AR1127"/>
      <c r="AS1127"/>
      <c r="AT1127"/>
      <c r="AU1127"/>
      <c r="AV1127"/>
      <c r="AW1127"/>
      <c r="AX1127"/>
      <c r="AY1127"/>
      <c r="AZ1127"/>
      <c r="BA1127"/>
    </row>
    <row r="1128" spans="3:53">
      <c r="C1128"/>
      <c r="D1128"/>
      <c r="E1128"/>
      <c r="F1128"/>
      <c r="G1128"/>
      <c r="H1128"/>
      <c r="I1128"/>
      <c r="J1128"/>
      <c r="K1128"/>
      <c r="L1128"/>
      <c r="M1128"/>
      <c r="N1128"/>
      <c r="O1128"/>
      <c r="P1128"/>
      <c r="Q1128"/>
      <c r="R1128"/>
      <c r="S1128"/>
      <c r="T1128"/>
      <c r="U1128"/>
      <c r="V1128"/>
      <c r="W1128"/>
      <c r="X1128"/>
      <c r="Y1128"/>
      <c r="Z1128"/>
      <c r="AA1128"/>
      <c r="AB1128"/>
      <c r="AC1128"/>
      <c r="AD1128"/>
      <c r="AE1128"/>
      <c r="AF1128"/>
      <c r="AG1128"/>
      <c r="AH1128"/>
      <c r="AI1128"/>
      <c r="AJ1128"/>
      <c r="AK1128"/>
      <c r="AL1128"/>
      <c r="AM1128"/>
      <c r="AN1128"/>
      <c r="AO1128"/>
      <c r="AP1128"/>
      <c r="AQ1128"/>
      <c r="AR1128"/>
      <c r="AS1128"/>
      <c r="AT1128"/>
      <c r="AU1128"/>
      <c r="AV1128"/>
      <c r="AW1128"/>
      <c r="AX1128"/>
      <c r="AY1128"/>
      <c r="AZ1128"/>
      <c r="BA1128"/>
    </row>
    <row r="1129" spans="3:53">
      <c r="C1129"/>
      <c r="D1129"/>
      <c r="E1129"/>
      <c r="F1129"/>
      <c r="G1129"/>
      <c r="H1129"/>
      <c r="I1129"/>
      <c r="J1129"/>
      <c r="K1129"/>
      <c r="L1129"/>
      <c r="M1129"/>
      <c r="N1129"/>
      <c r="O1129"/>
      <c r="P1129"/>
      <c r="Q1129"/>
      <c r="R1129"/>
      <c r="S1129"/>
      <c r="T1129"/>
      <c r="U1129"/>
      <c r="V1129"/>
      <c r="W1129"/>
      <c r="X1129"/>
      <c r="Y1129"/>
      <c r="Z1129"/>
      <c r="AA1129"/>
      <c r="AB1129"/>
      <c r="AC1129"/>
      <c r="AD1129"/>
      <c r="AE1129"/>
      <c r="AF1129"/>
      <c r="AG1129"/>
      <c r="AH1129"/>
      <c r="AI1129"/>
      <c r="AJ1129"/>
      <c r="AK1129"/>
      <c r="AL1129"/>
      <c r="AM1129"/>
      <c r="AN1129"/>
      <c r="AO1129"/>
      <c r="AP1129"/>
      <c r="AQ1129"/>
      <c r="AR1129"/>
      <c r="AS1129"/>
      <c r="AT1129"/>
      <c r="AU1129"/>
      <c r="AV1129"/>
      <c r="AW1129"/>
      <c r="AX1129"/>
      <c r="AY1129"/>
      <c r="AZ1129"/>
      <c r="BA1129"/>
    </row>
    <row r="1130" spans="3:53">
      <c r="C1130"/>
      <c r="D1130"/>
      <c r="E1130"/>
      <c r="F1130"/>
      <c r="G1130"/>
      <c r="H1130"/>
      <c r="I1130"/>
      <c r="J1130"/>
      <c r="K1130"/>
      <c r="L1130"/>
      <c r="M1130"/>
      <c r="N1130"/>
      <c r="O1130"/>
      <c r="P1130"/>
      <c r="Q1130"/>
      <c r="R1130"/>
      <c r="S1130"/>
      <c r="T1130"/>
      <c r="U1130"/>
      <c r="V1130"/>
      <c r="W1130"/>
      <c r="X1130"/>
      <c r="Y1130"/>
      <c r="Z1130"/>
      <c r="AA1130"/>
      <c r="AB1130"/>
      <c r="AC1130"/>
      <c r="AD1130"/>
      <c r="AE1130"/>
      <c r="AF1130"/>
      <c r="AG1130"/>
      <c r="AH1130"/>
      <c r="AI1130"/>
      <c r="AJ1130"/>
      <c r="AK1130"/>
      <c r="AL1130"/>
      <c r="AM1130"/>
      <c r="AN1130"/>
      <c r="AO1130"/>
      <c r="AP1130"/>
      <c r="AQ1130"/>
      <c r="AR1130"/>
      <c r="AS1130"/>
      <c r="AT1130"/>
      <c r="AU1130"/>
      <c r="AV1130"/>
      <c r="AW1130"/>
      <c r="AX1130"/>
      <c r="AY1130"/>
      <c r="AZ1130"/>
      <c r="BA1130"/>
    </row>
    <row r="1131" spans="3:53">
      <c r="C1131"/>
      <c r="D1131"/>
      <c r="E1131"/>
      <c r="F1131"/>
      <c r="G1131"/>
      <c r="H1131"/>
      <c r="I1131"/>
      <c r="J1131"/>
      <c r="K1131"/>
      <c r="L1131"/>
      <c r="M1131"/>
      <c r="N1131"/>
      <c r="O1131"/>
      <c r="P1131"/>
      <c r="Q1131"/>
      <c r="R1131"/>
      <c r="S1131"/>
      <c r="T1131"/>
      <c r="U1131"/>
      <c r="V1131"/>
      <c r="W1131"/>
      <c r="X1131"/>
      <c r="Y1131"/>
      <c r="Z1131"/>
      <c r="AA1131"/>
      <c r="AB1131"/>
      <c r="AC1131"/>
      <c r="AD1131"/>
      <c r="AE1131"/>
      <c r="AF1131"/>
      <c r="AG1131"/>
      <c r="AH1131"/>
      <c r="AI1131"/>
      <c r="AJ1131"/>
      <c r="AK1131"/>
      <c r="AL1131"/>
      <c r="AM1131"/>
      <c r="AN1131"/>
      <c r="AO1131"/>
      <c r="AP1131"/>
      <c r="AQ1131"/>
      <c r="AR1131"/>
      <c r="AS1131"/>
      <c r="AT1131"/>
      <c r="AU1131"/>
      <c r="AV1131"/>
      <c r="AW1131"/>
      <c r="AX1131"/>
      <c r="AY1131"/>
      <c r="AZ1131"/>
      <c r="BA1131"/>
    </row>
    <row r="1132" spans="3:53">
      <c r="C1132"/>
      <c r="D1132"/>
      <c r="E1132"/>
      <c r="F1132"/>
      <c r="G1132"/>
      <c r="H1132"/>
      <c r="I1132"/>
      <c r="J1132"/>
      <c r="K1132"/>
      <c r="L1132"/>
      <c r="M1132"/>
      <c r="N1132"/>
      <c r="O1132"/>
      <c r="P1132"/>
      <c r="Q1132"/>
      <c r="R1132"/>
      <c r="S1132"/>
      <c r="T1132"/>
      <c r="U1132"/>
      <c r="V1132"/>
      <c r="W1132"/>
      <c r="X1132"/>
      <c r="Y1132"/>
      <c r="Z1132"/>
      <c r="AA1132"/>
      <c r="AB1132"/>
      <c r="AC1132"/>
      <c r="AD1132"/>
      <c r="AE1132"/>
      <c r="AF1132"/>
      <c r="AG1132"/>
      <c r="AH1132"/>
      <c r="AI1132"/>
      <c r="AJ1132"/>
      <c r="AK1132"/>
      <c r="AL1132"/>
      <c r="AM1132"/>
      <c r="AN1132"/>
      <c r="AO1132"/>
      <c r="AP1132"/>
      <c r="AQ1132"/>
      <c r="AR1132"/>
      <c r="AS1132"/>
      <c r="AT1132"/>
      <c r="AU1132"/>
      <c r="AV1132"/>
      <c r="AW1132"/>
      <c r="AX1132"/>
      <c r="AY1132"/>
      <c r="AZ1132"/>
      <c r="BA1132"/>
    </row>
    <row r="1133" spans="3:53">
      <c r="C1133"/>
      <c r="D1133"/>
      <c r="E1133"/>
      <c r="F1133"/>
      <c r="G1133"/>
      <c r="H1133"/>
      <c r="I1133"/>
      <c r="J1133"/>
      <c r="K1133"/>
      <c r="L1133"/>
      <c r="M1133"/>
      <c r="N1133"/>
      <c r="O1133"/>
      <c r="P1133"/>
      <c r="Q1133"/>
      <c r="R1133"/>
      <c r="S1133"/>
      <c r="T1133"/>
      <c r="U1133"/>
      <c r="V1133"/>
      <c r="W1133"/>
      <c r="X1133"/>
      <c r="Y1133"/>
      <c r="Z1133"/>
      <c r="AA1133"/>
      <c r="AB1133"/>
      <c r="AC1133"/>
      <c r="AD1133"/>
      <c r="AE1133"/>
      <c r="AF1133"/>
      <c r="AG1133"/>
      <c r="AH1133"/>
      <c r="AI1133"/>
      <c r="AJ1133"/>
      <c r="AK1133"/>
      <c r="AL1133"/>
      <c r="AM1133"/>
      <c r="AN1133"/>
      <c r="AO1133"/>
      <c r="AP1133"/>
      <c r="AQ1133"/>
      <c r="AR1133"/>
      <c r="AS1133"/>
      <c r="AT1133"/>
      <c r="AU1133"/>
      <c r="AV1133"/>
      <c r="AW1133"/>
      <c r="AX1133"/>
      <c r="AY1133"/>
      <c r="AZ1133"/>
      <c r="BA1133"/>
    </row>
    <row r="1134" spans="3:53">
      <c r="C1134"/>
      <c r="D1134"/>
      <c r="E1134"/>
      <c r="F1134"/>
      <c r="G1134"/>
      <c r="H1134"/>
      <c r="I1134"/>
      <c r="J1134"/>
      <c r="K1134"/>
      <c r="L1134"/>
      <c r="M1134"/>
      <c r="N1134"/>
      <c r="O1134"/>
      <c r="P1134"/>
      <c r="Q1134"/>
      <c r="R1134"/>
      <c r="S1134"/>
      <c r="T1134"/>
      <c r="U1134"/>
      <c r="V1134"/>
      <c r="W1134"/>
      <c r="X1134"/>
      <c r="Y1134"/>
      <c r="Z1134"/>
      <c r="AA1134"/>
      <c r="AB1134"/>
      <c r="AC1134"/>
      <c r="AD1134"/>
      <c r="AE1134"/>
      <c r="AF1134"/>
      <c r="AG1134"/>
      <c r="AH1134"/>
      <c r="AI1134"/>
      <c r="AJ1134"/>
      <c r="AK1134"/>
      <c r="AL1134"/>
      <c r="AM1134"/>
      <c r="AN1134"/>
      <c r="AO1134"/>
      <c r="AP1134"/>
      <c r="AQ1134"/>
      <c r="AR1134"/>
      <c r="AS1134"/>
      <c r="AT1134"/>
      <c r="AU1134"/>
      <c r="AV1134"/>
      <c r="AW1134"/>
      <c r="AX1134"/>
      <c r="AY1134"/>
      <c r="AZ1134"/>
      <c r="BA1134"/>
    </row>
    <row r="1135" spans="3:53">
      <c r="C1135"/>
      <c r="D1135"/>
      <c r="E1135"/>
      <c r="F1135"/>
      <c r="G1135"/>
      <c r="H1135"/>
      <c r="I1135"/>
      <c r="J1135"/>
      <c r="K1135"/>
      <c r="L1135"/>
      <c r="M1135"/>
      <c r="N1135"/>
      <c r="O1135"/>
      <c r="P1135"/>
      <c r="Q1135"/>
      <c r="R1135"/>
      <c r="S1135"/>
      <c r="T1135"/>
      <c r="U1135"/>
      <c r="V1135"/>
      <c r="W1135"/>
      <c r="X1135"/>
      <c r="Y1135"/>
      <c r="Z1135"/>
      <c r="AA1135"/>
      <c r="AB1135"/>
      <c r="AC1135"/>
      <c r="AD1135"/>
      <c r="AE1135"/>
      <c r="AF1135"/>
      <c r="AG1135"/>
      <c r="AH1135"/>
      <c r="AI1135"/>
      <c r="AJ1135"/>
      <c r="AK1135"/>
      <c r="AL1135"/>
      <c r="AM1135"/>
      <c r="AN1135"/>
      <c r="AO1135"/>
      <c r="AP1135"/>
      <c r="AQ1135"/>
      <c r="AR1135"/>
      <c r="AS1135"/>
      <c r="AT1135"/>
      <c r="AU1135"/>
      <c r="AV1135"/>
      <c r="AW1135"/>
      <c r="AX1135"/>
      <c r="AY1135"/>
      <c r="AZ1135"/>
      <c r="BA1135"/>
    </row>
    <row r="1136" spans="3:53">
      <c r="C1136"/>
      <c r="D1136"/>
      <c r="E1136"/>
      <c r="F1136"/>
      <c r="G1136"/>
      <c r="H1136"/>
      <c r="I1136"/>
      <c r="J1136"/>
      <c r="K1136"/>
      <c r="L1136"/>
      <c r="M1136"/>
      <c r="N1136"/>
      <c r="O1136"/>
      <c r="P1136"/>
      <c r="Q1136"/>
      <c r="R1136"/>
      <c r="S1136"/>
      <c r="T1136"/>
      <c r="U1136"/>
      <c r="V1136"/>
      <c r="W1136"/>
      <c r="X1136"/>
      <c r="Y1136"/>
      <c r="Z1136"/>
      <c r="AA1136"/>
      <c r="AB1136"/>
      <c r="AC1136"/>
      <c r="AD1136"/>
      <c r="AE1136"/>
      <c r="AF1136"/>
      <c r="AG1136"/>
      <c r="AH1136"/>
      <c r="AI1136"/>
      <c r="AJ1136"/>
      <c r="AK1136"/>
      <c r="AL1136"/>
      <c r="AM1136"/>
      <c r="AN1136"/>
      <c r="AO1136"/>
      <c r="AP1136"/>
      <c r="AQ1136"/>
      <c r="AR1136"/>
      <c r="AS1136"/>
      <c r="AT1136"/>
      <c r="AU1136"/>
      <c r="AV1136"/>
      <c r="AW1136"/>
      <c r="AX1136"/>
      <c r="AY1136"/>
      <c r="AZ1136"/>
      <c r="BA1136"/>
    </row>
    <row r="1137" spans="2:53">
      <c r="C1137"/>
      <c r="D1137"/>
      <c r="E1137"/>
      <c r="F1137"/>
      <c r="G1137"/>
      <c r="H1137"/>
      <c r="I1137"/>
      <c r="J1137"/>
      <c r="K1137"/>
      <c r="L1137"/>
      <c r="M1137"/>
      <c r="N1137"/>
      <c r="O1137"/>
      <c r="P1137"/>
      <c r="Q1137"/>
      <c r="R1137"/>
      <c r="S1137"/>
      <c r="T1137"/>
      <c r="U1137"/>
      <c r="V1137"/>
      <c r="W1137"/>
      <c r="X1137"/>
      <c r="Y1137"/>
      <c r="Z1137"/>
      <c r="AA1137"/>
      <c r="AB1137"/>
      <c r="AC1137"/>
      <c r="AD1137"/>
      <c r="AE1137"/>
      <c r="AF1137"/>
      <c r="AG1137"/>
      <c r="AH1137"/>
      <c r="AI1137"/>
      <c r="AJ1137"/>
      <c r="AK1137"/>
      <c r="AL1137"/>
      <c r="AM1137"/>
      <c r="AN1137"/>
      <c r="AO1137"/>
      <c r="AP1137"/>
      <c r="AQ1137"/>
      <c r="AR1137"/>
      <c r="AS1137"/>
      <c r="AT1137"/>
      <c r="AU1137"/>
      <c r="AV1137"/>
      <c r="AW1137"/>
      <c r="AX1137"/>
      <c r="AY1137"/>
      <c r="AZ1137"/>
      <c r="BA1137"/>
    </row>
    <row r="1138" spans="2:53">
      <c r="C1138"/>
      <c r="D1138"/>
      <c r="E1138"/>
      <c r="F1138"/>
      <c r="G1138"/>
      <c r="H1138"/>
      <c r="I1138"/>
      <c r="J1138"/>
      <c r="K1138"/>
      <c r="L1138"/>
      <c r="M1138"/>
      <c r="N1138"/>
      <c r="O1138"/>
      <c r="P1138"/>
      <c r="Q1138"/>
      <c r="R1138"/>
      <c r="S1138"/>
      <c r="T1138"/>
      <c r="U1138"/>
      <c r="V1138"/>
      <c r="W1138"/>
      <c r="X1138"/>
      <c r="Y1138"/>
      <c r="Z1138"/>
      <c r="AA1138"/>
      <c r="AB1138"/>
      <c r="AC1138"/>
      <c r="AD1138"/>
      <c r="AE1138"/>
      <c r="AF1138"/>
      <c r="AG1138"/>
      <c r="AH1138"/>
      <c r="AI1138"/>
      <c r="AJ1138"/>
      <c r="AK1138"/>
      <c r="AL1138"/>
      <c r="AM1138"/>
      <c r="AN1138"/>
      <c r="AO1138"/>
      <c r="AP1138"/>
      <c r="AQ1138"/>
      <c r="AR1138"/>
      <c r="AS1138"/>
      <c r="AT1138"/>
      <c r="AU1138"/>
      <c r="AV1138"/>
      <c r="AW1138"/>
      <c r="AX1138"/>
      <c r="AY1138"/>
      <c r="AZ1138"/>
      <c r="BA1138"/>
    </row>
    <row r="1139" spans="2:53">
      <c r="C1139"/>
      <c r="D1139"/>
      <c r="E1139"/>
      <c r="F1139"/>
      <c r="G1139"/>
      <c r="H1139"/>
      <c r="I1139"/>
      <c r="J1139"/>
      <c r="K1139"/>
      <c r="L1139"/>
      <c r="M1139"/>
      <c r="N1139"/>
      <c r="O1139"/>
      <c r="P1139"/>
      <c r="Q1139"/>
      <c r="R1139"/>
      <c r="S1139"/>
      <c r="T1139"/>
      <c r="U1139"/>
      <c r="V1139"/>
      <c r="W1139"/>
      <c r="X1139"/>
      <c r="Y1139"/>
      <c r="Z1139"/>
      <c r="AA1139"/>
      <c r="AB1139"/>
      <c r="AC1139"/>
      <c r="AD1139"/>
      <c r="AE1139"/>
      <c r="AF1139"/>
      <c r="AG1139"/>
      <c r="AH1139"/>
      <c r="AI1139"/>
      <c r="AJ1139"/>
      <c r="AK1139"/>
      <c r="AL1139"/>
      <c r="AM1139"/>
      <c r="AN1139"/>
      <c r="AO1139"/>
      <c r="AP1139"/>
      <c r="AQ1139"/>
      <c r="AR1139"/>
      <c r="AS1139"/>
      <c r="AT1139"/>
      <c r="AU1139"/>
      <c r="AV1139"/>
      <c r="AW1139"/>
      <c r="AX1139"/>
      <c r="AY1139"/>
      <c r="AZ1139"/>
      <c r="BA1139"/>
    </row>
    <row r="1140" spans="2:53">
      <c r="C1140"/>
      <c r="D1140"/>
      <c r="E1140"/>
      <c r="F1140"/>
      <c r="G1140"/>
      <c r="H1140"/>
      <c r="I1140"/>
      <c r="J1140"/>
      <c r="K1140"/>
      <c r="L1140"/>
      <c r="M1140"/>
      <c r="N1140"/>
      <c r="O1140"/>
      <c r="P1140"/>
      <c r="Q1140"/>
      <c r="R1140"/>
      <c r="S1140"/>
      <c r="T1140"/>
      <c r="U1140"/>
      <c r="V1140"/>
      <c r="W1140"/>
      <c r="X1140"/>
      <c r="Y1140"/>
      <c r="Z1140"/>
      <c r="AA1140"/>
      <c r="AB1140"/>
      <c r="AC1140"/>
      <c r="AD1140"/>
      <c r="AE1140"/>
      <c r="AF1140"/>
      <c r="AG1140"/>
      <c r="AH1140"/>
      <c r="AI1140"/>
      <c r="AJ1140"/>
      <c r="AK1140"/>
      <c r="AL1140"/>
      <c r="AM1140"/>
      <c r="AN1140"/>
      <c r="AO1140"/>
      <c r="AP1140"/>
      <c r="AQ1140"/>
      <c r="AR1140"/>
      <c r="AS1140"/>
      <c r="AT1140"/>
      <c r="AU1140"/>
      <c r="AV1140"/>
      <c r="AW1140"/>
      <c r="AX1140"/>
      <c r="AY1140"/>
      <c r="AZ1140"/>
      <c r="BA1140"/>
    </row>
    <row r="1141" spans="2:53">
      <c r="C1141"/>
      <c r="D1141"/>
      <c r="E1141"/>
      <c r="F1141"/>
      <c r="G1141"/>
      <c r="H1141"/>
      <c r="I1141"/>
      <c r="J1141"/>
      <c r="K1141"/>
      <c r="L1141"/>
      <c r="M1141"/>
      <c r="N1141"/>
      <c r="O1141"/>
      <c r="P1141"/>
      <c r="Q1141"/>
      <c r="R1141"/>
      <c r="S1141"/>
      <c r="T1141"/>
      <c r="U1141"/>
      <c r="V1141"/>
      <c r="W1141"/>
      <c r="X1141"/>
      <c r="Y1141"/>
      <c r="Z1141"/>
      <c r="AA1141"/>
      <c r="AB1141"/>
      <c r="AC1141"/>
      <c r="AD1141"/>
      <c r="AE1141"/>
      <c r="AF1141"/>
      <c r="AG1141"/>
      <c r="AH1141"/>
      <c r="AI1141"/>
      <c r="AJ1141"/>
      <c r="AK1141"/>
      <c r="AL1141"/>
      <c r="AM1141"/>
      <c r="AN1141"/>
      <c r="AO1141"/>
      <c r="AP1141"/>
      <c r="AQ1141"/>
      <c r="AR1141"/>
      <c r="AS1141"/>
      <c r="AT1141"/>
      <c r="AU1141"/>
      <c r="AV1141"/>
      <c r="AW1141"/>
      <c r="AX1141"/>
      <c r="AY1141"/>
      <c r="AZ1141"/>
      <c r="BA1141"/>
    </row>
    <row r="1142" spans="2:53">
      <c r="C1142"/>
      <c r="D1142"/>
      <c r="E1142"/>
      <c r="F1142"/>
      <c r="G1142"/>
      <c r="H1142"/>
      <c r="I1142"/>
      <c r="J1142"/>
      <c r="K1142"/>
      <c r="L1142"/>
      <c r="M1142"/>
      <c r="N1142"/>
      <c r="O1142"/>
      <c r="P1142"/>
      <c r="Q1142"/>
      <c r="R1142"/>
      <c r="S1142"/>
      <c r="T1142"/>
      <c r="U1142"/>
      <c r="V1142"/>
      <c r="W1142"/>
      <c r="X1142"/>
      <c r="Y1142"/>
      <c r="Z1142"/>
      <c r="AA1142"/>
      <c r="AB1142"/>
      <c r="AC1142"/>
      <c r="AD1142"/>
      <c r="AE1142"/>
      <c r="AF1142"/>
      <c r="AG1142"/>
      <c r="AH1142"/>
      <c r="AI1142"/>
      <c r="AJ1142"/>
      <c r="AK1142"/>
      <c r="AL1142"/>
      <c r="AM1142"/>
      <c r="AN1142"/>
      <c r="AO1142"/>
      <c r="AP1142"/>
      <c r="AQ1142"/>
      <c r="AR1142"/>
      <c r="AS1142"/>
      <c r="AT1142"/>
      <c r="AU1142"/>
      <c r="AV1142"/>
      <c r="AW1142"/>
      <c r="AX1142"/>
      <c r="AY1142"/>
      <c r="AZ1142"/>
      <c r="BA1142"/>
    </row>
    <row r="1143" spans="2:53">
      <c r="C1143"/>
      <c r="D1143"/>
      <c r="E1143"/>
      <c r="F1143"/>
      <c r="G1143"/>
      <c r="H1143"/>
      <c r="I1143"/>
      <c r="J1143"/>
      <c r="K1143"/>
      <c r="L1143"/>
      <c r="M1143"/>
      <c r="N1143"/>
      <c r="O1143"/>
      <c r="P1143"/>
      <c r="Q1143"/>
      <c r="R1143"/>
      <c r="S1143"/>
      <c r="T1143"/>
      <c r="U1143"/>
      <c r="V1143"/>
      <c r="W1143"/>
      <c r="X1143"/>
      <c r="Y1143"/>
      <c r="Z1143"/>
      <c r="AA1143"/>
      <c r="AB1143"/>
      <c r="AC1143"/>
      <c r="AD1143"/>
      <c r="AE1143"/>
      <c r="AF1143"/>
      <c r="AG1143"/>
      <c r="AH1143"/>
      <c r="AI1143"/>
      <c r="AJ1143"/>
      <c r="AK1143"/>
      <c r="AL1143"/>
      <c r="AM1143"/>
      <c r="AN1143"/>
      <c r="AO1143"/>
      <c r="AP1143"/>
      <c r="AQ1143"/>
      <c r="AR1143"/>
      <c r="AS1143"/>
      <c r="AT1143"/>
      <c r="AU1143"/>
      <c r="AV1143"/>
      <c r="AW1143"/>
      <c r="AX1143"/>
      <c r="AY1143"/>
      <c r="AZ1143"/>
      <c r="BA1143"/>
    </row>
    <row r="1144" spans="2:53">
      <c r="C1144"/>
      <c r="D1144"/>
      <c r="E1144"/>
      <c r="F1144"/>
      <c r="G1144"/>
      <c r="H1144"/>
      <c r="I1144"/>
      <c r="J1144"/>
      <c r="K1144"/>
      <c r="L1144"/>
      <c r="M1144"/>
      <c r="N1144"/>
      <c r="O1144"/>
      <c r="P1144"/>
      <c r="Q1144"/>
      <c r="R1144"/>
      <c r="S1144"/>
      <c r="T1144"/>
      <c r="U1144"/>
      <c r="V1144"/>
      <c r="W1144"/>
      <c r="X1144"/>
      <c r="Y1144"/>
      <c r="Z1144"/>
      <c r="AA1144"/>
      <c r="AB1144"/>
      <c r="AC1144"/>
      <c r="AD1144"/>
      <c r="AE1144"/>
      <c r="AF1144"/>
      <c r="AG1144"/>
      <c r="AH1144"/>
      <c r="AI1144"/>
      <c r="AJ1144"/>
      <c r="AK1144"/>
      <c r="AL1144"/>
      <c r="AM1144"/>
      <c r="AN1144"/>
      <c r="AO1144"/>
      <c r="AP1144"/>
      <c r="AQ1144"/>
      <c r="AR1144"/>
      <c r="AS1144"/>
      <c r="AT1144"/>
      <c r="AU1144"/>
      <c r="AV1144"/>
      <c r="AW1144"/>
      <c r="AX1144"/>
      <c r="AY1144"/>
      <c r="AZ1144"/>
      <c r="BA1144"/>
    </row>
    <row r="1145" spans="2:53">
      <c r="B1145" s="296" t="s">
        <v>2154</v>
      </c>
      <c r="C1145"/>
      <c r="D1145"/>
      <c r="E1145"/>
      <c r="F1145"/>
      <c r="G1145"/>
      <c r="H1145"/>
      <c r="I1145"/>
      <c r="J1145"/>
      <c r="K1145"/>
      <c r="L1145"/>
      <c r="M1145"/>
      <c r="N1145"/>
      <c r="O1145"/>
      <c r="P1145"/>
      <c r="Q1145"/>
      <c r="R1145"/>
      <c r="S1145"/>
      <c r="T1145"/>
      <c r="U1145"/>
      <c r="V1145"/>
      <c r="W1145"/>
      <c r="X1145"/>
      <c r="Y1145"/>
      <c r="Z1145"/>
      <c r="AA1145"/>
      <c r="AB1145"/>
      <c r="AC1145"/>
      <c r="AD1145"/>
      <c r="AE1145"/>
      <c r="AF1145"/>
      <c r="AG1145"/>
      <c r="AH1145"/>
      <c r="AI1145"/>
      <c r="AJ1145"/>
      <c r="AK1145"/>
      <c r="AL1145"/>
      <c r="AM1145"/>
      <c r="AN1145"/>
      <c r="AO1145"/>
      <c r="AP1145"/>
      <c r="AQ1145"/>
      <c r="AR1145"/>
      <c r="AS1145"/>
      <c r="AT1145"/>
      <c r="AU1145"/>
      <c r="AV1145"/>
      <c r="AW1145"/>
      <c r="AX1145"/>
      <c r="AY1145"/>
      <c r="AZ1145"/>
      <c r="BA1145"/>
    </row>
    <row r="1146" spans="2:53">
      <c r="C1146"/>
      <c r="D1146"/>
      <c r="E1146"/>
      <c r="F1146"/>
      <c r="G1146"/>
      <c r="H1146"/>
      <c r="I1146"/>
      <c r="J1146"/>
      <c r="K1146"/>
      <c r="L1146"/>
      <c r="M1146"/>
      <c r="N1146"/>
      <c r="O1146"/>
      <c r="P1146"/>
      <c r="Q1146"/>
      <c r="R1146"/>
      <c r="S1146"/>
      <c r="T1146"/>
      <c r="U1146"/>
      <c r="V1146"/>
      <c r="W1146"/>
      <c r="X1146"/>
      <c r="Y1146"/>
      <c r="Z1146"/>
      <c r="AA1146"/>
      <c r="AB1146"/>
      <c r="AC1146"/>
      <c r="AD1146"/>
      <c r="AE1146"/>
      <c r="AF1146"/>
      <c r="AG1146"/>
      <c r="AH1146"/>
      <c r="AI1146"/>
      <c r="AJ1146"/>
      <c r="AK1146"/>
      <c r="AL1146"/>
      <c r="AM1146"/>
      <c r="AN1146"/>
      <c r="AO1146"/>
      <c r="AP1146"/>
      <c r="AQ1146"/>
      <c r="AR1146"/>
      <c r="AS1146"/>
      <c r="AT1146"/>
      <c r="AU1146"/>
      <c r="AV1146"/>
      <c r="AW1146"/>
      <c r="AX1146"/>
      <c r="AY1146"/>
      <c r="AZ1146"/>
      <c r="BA1146"/>
    </row>
    <row r="1147" spans="2:53">
      <c r="C1147"/>
      <c r="D1147"/>
      <c r="E1147"/>
      <c r="F1147"/>
      <c r="G1147"/>
      <c r="H1147"/>
      <c r="I1147"/>
      <c r="J1147"/>
      <c r="K1147"/>
      <c r="L1147"/>
      <c r="M1147"/>
      <c r="N1147"/>
      <c r="O1147"/>
      <c r="P1147"/>
      <c r="Q1147"/>
      <c r="R1147"/>
      <c r="S1147"/>
      <c r="T1147"/>
      <c r="U1147"/>
      <c r="V1147"/>
      <c r="W1147"/>
      <c r="X1147"/>
      <c r="Y1147"/>
      <c r="Z1147"/>
      <c r="AA1147"/>
      <c r="AB1147"/>
      <c r="AC1147"/>
      <c r="AD1147"/>
      <c r="AE1147"/>
      <c r="AF1147"/>
      <c r="AG1147"/>
      <c r="AH1147"/>
      <c r="AI1147"/>
      <c r="AJ1147"/>
      <c r="AK1147"/>
      <c r="AL1147"/>
      <c r="AM1147"/>
      <c r="AN1147"/>
      <c r="AO1147"/>
      <c r="AP1147"/>
      <c r="AQ1147"/>
      <c r="AR1147"/>
      <c r="AS1147"/>
      <c r="AT1147"/>
      <c r="AU1147"/>
      <c r="AV1147"/>
      <c r="AW1147"/>
      <c r="AX1147"/>
      <c r="AY1147"/>
      <c r="AZ1147"/>
      <c r="BA1147"/>
    </row>
    <row r="1148" spans="2:53">
      <c r="C1148"/>
      <c r="D1148"/>
      <c r="E1148"/>
      <c r="F1148"/>
      <c r="G1148"/>
      <c r="H1148"/>
      <c r="I1148"/>
      <c r="J1148"/>
      <c r="K1148"/>
      <c r="L1148"/>
      <c r="M1148"/>
      <c r="N1148"/>
      <c r="O1148"/>
      <c r="P1148"/>
      <c r="Q1148"/>
      <c r="R1148"/>
      <c r="S1148"/>
      <c r="T1148"/>
      <c r="U1148"/>
      <c r="V1148"/>
      <c r="W1148"/>
      <c r="X1148"/>
      <c r="Y1148"/>
      <c r="Z1148"/>
      <c r="AA1148"/>
      <c r="AB1148"/>
      <c r="AC1148"/>
      <c r="AD1148"/>
      <c r="AE1148"/>
      <c r="AF1148"/>
      <c r="AG1148"/>
      <c r="AH1148"/>
      <c r="AI1148"/>
      <c r="AJ1148"/>
      <c r="AK1148"/>
      <c r="AL1148"/>
      <c r="AM1148"/>
      <c r="AN1148"/>
      <c r="AO1148"/>
      <c r="AP1148"/>
      <c r="AQ1148"/>
      <c r="AR1148"/>
      <c r="AS1148"/>
      <c r="AT1148"/>
      <c r="AU1148"/>
      <c r="AV1148"/>
      <c r="AW1148"/>
      <c r="AX1148"/>
      <c r="AY1148"/>
      <c r="AZ1148"/>
      <c r="BA1148"/>
    </row>
    <row r="1149" spans="2:53">
      <c r="C1149"/>
      <c r="D1149"/>
      <c r="E1149"/>
      <c r="F1149"/>
      <c r="G1149"/>
      <c r="H1149"/>
      <c r="I1149"/>
      <c r="J1149"/>
      <c r="K1149"/>
      <c r="L1149"/>
      <c r="M1149"/>
      <c r="N1149"/>
      <c r="O1149"/>
      <c r="P1149"/>
      <c r="Q1149"/>
      <c r="R1149"/>
      <c r="S1149"/>
      <c r="T1149"/>
      <c r="U1149"/>
      <c r="V1149"/>
      <c r="W1149"/>
      <c r="X1149"/>
      <c r="Y1149"/>
      <c r="Z1149"/>
      <c r="AA1149"/>
      <c r="AB1149"/>
      <c r="AC1149"/>
      <c r="AD1149"/>
      <c r="AE1149"/>
      <c r="AF1149"/>
      <c r="AG1149"/>
      <c r="AH1149"/>
      <c r="AI1149"/>
      <c r="AJ1149"/>
      <c r="AK1149"/>
      <c r="AL1149"/>
      <c r="AM1149"/>
      <c r="AN1149"/>
      <c r="AO1149"/>
      <c r="AP1149"/>
      <c r="AQ1149"/>
      <c r="AR1149"/>
      <c r="AS1149"/>
      <c r="AT1149"/>
      <c r="AU1149"/>
      <c r="AV1149"/>
      <c r="AW1149"/>
      <c r="AX1149"/>
      <c r="AY1149"/>
      <c r="AZ1149"/>
      <c r="BA1149"/>
    </row>
    <row r="1150" spans="2:53">
      <c r="C1150"/>
      <c r="D1150"/>
      <c r="E1150"/>
      <c r="F1150"/>
      <c r="G1150"/>
      <c r="H1150"/>
      <c r="I1150"/>
      <c r="J1150"/>
      <c r="K1150"/>
      <c r="L1150"/>
      <c r="M1150"/>
      <c r="N1150"/>
      <c r="O1150"/>
      <c r="P1150"/>
      <c r="Q1150"/>
      <c r="R1150"/>
      <c r="S1150"/>
      <c r="T1150"/>
      <c r="U1150"/>
      <c r="V1150"/>
      <c r="W1150"/>
      <c r="X1150"/>
      <c r="Y1150"/>
      <c r="Z1150"/>
      <c r="AA1150"/>
      <c r="AB1150"/>
      <c r="AC1150"/>
      <c r="AD1150"/>
      <c r="AE1150"/>
      <c r="AF1150"/>
      <c r="AG1150"/>
      <c r="AH1150"/>
      <c r="AI1150"/>
      <c r="AJ1150"/>
      <c r="AK1150"/>
      <c r="AL1150"/>
      <c r="AM1150"/>
      <c r="AN1150"/>
      <c r="AO1150"/>
      <c r="AP1150"/>
      <c r="AQ1150"/>
      <c r="AR1150"/>
      <c r="AS1150"/>
      <c r="AT1150"/>
      <c r="AU1150"/>
      <c r="AV1150"/>
      <c r="AW1150"/>
      <c r="AX1150"/>
      <c r="AY1150"/>
      <c r="AZ1150"/>
      <c r="BA1150"/>
    </row>
    <row r="1151" spans="2:53">
      <c r="C1151"/>
      <c r="D1151"/>
      <c r="E1151"/>
      <c r="F1151"/>
      <c r="G1151"/>
      <c r="H1151"/>
      <c r="I1151"/>
      <c r="J1151"/>
      <c r="K1151"/>
      <c r="L1151"/>
      <c r="M1151"/>
      <c r="N1151"/>
      <c r="O1151"/>
      <c r="P1151"/>
      <c r="Q1151"/>
      <c r="R1151"/>
      <c r="S1151"/>
      <c r="T1151"/>
      <c r="U1151"/>
      <c r="V1151"/>
      <c r="W1151"/>
      <c r="X1151"/>
      <c r="Y1151"/>
      <c r="Z1151"/>
      <c r="AA1151"/>
      <c r="AB1151"/>
      <c r="AC1151"/>
      <c r="AD1151"/>
      <c r="AE1151"/>
      <c r="AF1151"/>
      <c r="AG1151"/>
      <c r="AH1151"/>
      <c r="AI1151"/>
      <c r="AJ1151"/>
      <c r="AK1151"/>
      <c r="AL1151"/>
      <c r="AM1151"/>
      <c r="AN1151"/>
      <c r="AO1151"/>
      <c r="AP1151"/>
      <c r="AQ1151"/>
      <c r="AR1151"/>
      <c r="AS1151"/>
      <c r="AT1151"/>
      <c r="AU1151"/>
      <c r="AV1151"/>
      <c r="AW1151"/>
      <c r="AX1151"/>
      <c r="AY1151"/>
      <c r="AZ1151"/>
      <c r="BA1151"/>
    </row>
    <row r="1152" spans="2:53">
      <c r="C1152"/>
      <c r="D1152"/>
      <c r="E1152"/>
      <c r="F1152"/>
      <c r="G1152"/>
      <c r="H1152"/>
      <c r="I1152"/>
      <c r="J1152"/>
      <c r="K1152"/>
      <c r="L1152"/>
      <c r="M1152"/>
      <c r="N1152"/>
      <c r="O1152"/>
      <c r="P1152"/>
      <c r="Q1152"/>
      <c r="R1152"/>
      <c r="S1152"/>
      <c r="T1152"/>
      <c r="U1152"/>
      <c r="V1152"/>
      <c r="W1152"/>
      <c r="X1152"/>
      <c r="Y1152"/>
      <c r="Z1152"/>
      <c r="AA1152"/>
      <c r="AB1152"/>
      <c r="AC1152"/>
      <c r="AD1152"/>
      <c r="AE1152"/>
      <c r="AF1152"/>
      <c r="AG1152"/>
      <c r="AH1152"/>
      <c r="AI1152"/>
      <c r="AJ1152"/>
      <c r="AK1152"/>
      <c r="AL1152"/>
      <c r="AM1152"/>
      <c r="AN1152"/>
      <c r="AO1152"/>
      <c r="AP1152"/>
      <c r="AQ1152"/>
      <c r="AR1152"/>
      <c r="AS1152"/>
      <c r="AT1152"/>
      <c r="AU1152"/>
      <c r="AV1152"/>
      <c r="AW1152"/>
      <c r="AX1152"/>
      <c r="AY1152"/>
      <c r="AZ1152"/>
      <c r="BA1152"/>
    </row>
    <row r="1153" spans="3:53">
      <c r="C1153"/>
      <c r="D1153"/>
      <c r="E1153"/>
      <c r="F1153"/>
      <c r="G1153"/>
      <c r="H1153"/>
      <c r="I1153"/>
      <c r="J1153"/>
      <c r="K1153"/>
      <c r="L1153"/>
      <c r="M1153"/>
      <c r="N1153"/>
      <c r="O1153"/>
      <c r="P1153"/>
      <c r="Q1153"/>
      <c r="R1153"/>
      <c r="S1153"/>
      <c r="T1153"/>
      <c r="U1153"/>
      <c r="V1153"/>
      <c r="W1153"/>
      <c r="X1153"/>
      <c r="Y1153"/>
      <c r="Z1153"/>
      <c r="AA1153"/>
      <c r="AB1153"/>
      <c r="AC1153"/>
      <c r="AD1153"/>
      <c r="AE1153"/>
      <c r="AF1153"/>
      <c r="AG1153"/>
      <c r="AH1153"/>
      <c r="AI1153"/>
      <c r="AJ1153"/>
      <c r="AK1153"/>
      <c r="AL1153"/>
      <c r="AM1153"/>
      <c r="AN1153"/>
      <c r="AO1153"/>
      <c r="AP1153"/>
      <c r="AQ1153"/>
      <c r="AR1153"/>
      <c r="AS1153"/>
      <c r="AT1153"/>
      <c r="AU1153"/>
      <c r="AV1153"/>
      <c r="AW1153"/>
      <c r="AX1153"/>
      <c r="AY1153"/>
      <c r="AZ1153"/>
      <c r="BA1153"/>
    </row>
    <row r="1154" spans="3:53">
      <c r="C1154"/>
      <c r="D1154"/>
      <c r="E1154"/>
      <c r="F1154"/>
      <c r="G1154"/>
      <c r="H1154"/>
      <c r="I1154"/>
      <c r="J1154"/>
      <c r="K1154"/>
      <c r="L1154"/>
      <c r="M1154"/>
      <c r="N1154"/>
      <c r="O1154"/>
      <c r="P1154"/>
      <c r="Q1154"/>
      <c r="R1154"/>
      <c r="S1154"/>
      <c r="T1154"/>
      <c r="U1154"/>
      <c r="V1154"/>
      <c r="W1154"/>
      <c r="X1154"/>
      <c r="Y1154"/>
      <c r="Z1154"/>
      <c r="AA1154"/>
      <c r="AB1154"/>
      <c r="AC1154"/>
      <c r="AD1154"/>
      <c r="AE1154"/>
      <c r="AF1154"/>
      <c r="AG1154"/>
      <c r="AH1154"/>
      <c r="AI1154"/>
      <c r="AJ1154"/>
      <c r="AK1154"/>
      <c r="AL1154"/>
      <c r="AM1154"/>
      <c r="AN1154"/>
      <c r="AO1154"/>
      <c r="AP1154"/>
      <c r="AQ1154"/>
      <c r="AR1154"/>
      <c r="AS1154"/>
      <c r="AT1154"/>
      <c r="AU1154"/>
      <c r="AV1154"/>
      <c r="AW1154"/>
      <c r="AX1154"/>
      <c r="AY1154"/>
      <c r="AZ1154"/>
      <c r="BA1154"/>
    </row>
    <row r="1155" spans="3:53">
      <c r="C1155"/>
      <c r="D1155"/>
      <c r="E1155"/>
      <c r="F1155"/>
      <c r="G1155"/>
      <c r="H1155"/>
      <c r="I1155"/>
      <c r="J1155"/>
      <c r="K1155"/>
      <c r="L1155"/>
      <c r="M1155"/>
      <c r="N1155"/>
      <c r="O1155"/>
      <c r="P1155"/>
      <c r="Q1155"/>
      <c r="R1155"/>
      <c r="S1155"/>
      <c r="T1155"/>
      <c r="U1155"/>
      <c r="V1155"/>
      <c r="W1155"/>
      <c r="X1155"/>
      <c r="Y1155"/>
      <c r="Z1155"/>
      <c r="AA1155"/>
      <c r="AB1155"/>
      <c r="AC1155"/>
      <c r="AD1155"/>
      <c r="AE1155"/>
      <c r="AF1155"/>
      <c r="AG1155"/>
      <c r="AH1155"/>
      <c r="AI1155"/>
      <c r="AJ1155"/>
      <c r="AK1155"/>
      <c r="AL1155"/>
      <c r="AM1155"/>
      <c r="AN1155"/>
      <c r="AO1155"/>
      <c r="AP1155"/>
      <c r="AQ1155"/>
      <c r="AR1155"/>
      <c r="AS1155"/>
      <c r="AT1155"/>
      <c r="AU1155"/>
      <c r="AV1155"/>
      <c r="AW1155"/>
      <c r="AX1155"/>
      <c r="AY1155"/>
      <c r="AZ1155"/>
      <c r="BA1155"/>
    </row>
    <row r="1156" spans="3:53">
      <c r="C1156"/>
      <c r="D1156"/>
      <c r="E1156"/>
      <c r="F1156"/>
      <c r="G1156"/>
      <c r="H1156"/>
      <c r="I1156"/>
      <c r="J1156"/>
      <c r="K1156"/>
      <c r="L1156"/>
      <c r="M1156"/>
      <c r="N1156"/>
      <c r="O1156"/>
      <c r="P1156"/>
      <c r="Q1156"/>
      <c r="R1156"/>
      <c r="S1156"/>
      <c r="T1156"/>
      <c r="U1156"/>
      <c r="V1156"/>
      <c r="W1156"/>
      <c r="X1156"/>
      <c r="Y1156"/>
      <c r="Z1156"/>
      <c r="AA1156"/>
      <c r="AB1156"/>
      <c r="AC1156"/>
      <c r="AD1156"/>
      <c r="AE1156"/>
      <c r="AF1156"/>
      <c r="AG1156"/>
      <c r="AH1156"/>
      <c r="AI1156"/>
      <c r="AJ1156"/>
      <c r="AK1156"/>
      <c r="AL1156"/>
      <c r="AM1156"/>
      <c r="AN1156"/>
      <c r="AO1156"/>
      <c r="AP1156"/>
      <c r="AQ1156"/>
      <c r="AR1156"/>
      <c r="AS1156"/>
      <c r="AT1156"/>
      <c r="AU1156"/>
      <c r="AV1156"/>
      <c r="AW1156"/>
      <c r="AX1156"/>
      <c r="AY1156"/>
      <c r="AZ1156"/>
      <c r="BA1156"/>
    </row>
    <row r="1157" spans="3:53">
      <c r="C1157"/>
      <c r="D1157"/>
      <c r="E1157"/>
      <c r="F1157"/>
      <c r="G1157"/>
      <c r="H1157"/>
      <c r="I1157"/>
      <c r="J1157"/>
      <c r="K1157"/>
      <c r="L1157"/>
      <c r="M1157"/>
      <c r="N1157"/>
      <c r="O1157"/>
      <c r="P1157"/>
      <c r="Q1157"/>
      <c r="R1157"/>
      <c r="S1157"/>
      <c r="T1157"/>
      <c r="U1157"/>
      <c r="V1157"/>
      <c r="W1157"/>
      <c r="X1157"/>
      <c r="Y1157"/>
      <c r="Z1157"/>
      <c r="AA1157"/>
      <c r="AB1157"/>
      <c r="AC1157"/>
      <c r="AD1157"/>
      <c r="AE1157"/>
      <c r="AF1157"/>
      <c r="AG1157"/>
      <c r="AH1157"/>
      <c r="AI1157"/>
      <c r="AJ1157"/>
      <c r="AK1157"/>
      <c r="AL1157"/>
      <c r="AM1157"/>
      <c r="AN1157"/>
      <c r="AO1157"/>
      <c r="AP1157"/>
      <c r="AQ1157"/>
      <c r="AR1157"/>
      <c r="AS1157"/>
      <c r="AT1157"/>
      <c r="AU1157"/>
      <c r="AV1157"/>
      <c r="AW1157"/>
      <c r="AX1157"/>
      <c r="AY1157"/>
      <c r="AZ1157"/>
      <c r="BA1157"/>
    </row>
    <row r="1158" spans="3:53">
      <c r="C1158"/>
      <c r="D1158"/>
      <c r="E1158"/>
      <c r="F1158"/>
      <c r="G1158"/>
      <c r="H1158"/>
      <c r="I1158"/>
      <c r="J1158"/>
      <c r="K1158"/>
      <c r="L1158"/>
      <c r="M1158"/>
      <c r="N1158"/>
      <c r="O1158"/>
      <c r="P1158"/>
      <c r="Q1158"/>
      <c r="R1158"/>
      <c r="S1158"/>
      <c r="T1158"/>
      <c r="U1158"/>
      <c r="V1158"/>
      <c r="W1158"/>
      <c r="X1158"/>
      <c r="Y1158"/>
      <c r="Z1158"/>
      <c r="AA1158"/>
      <c r="AB1158"/>
      <c r="AC1158"/>
      <c r="AD1158"/>
      <c r="AE1158"/>
      <c r="AF1158"/>
      <c r="AG1158"/>
      <c r="AH1158"/>
      <c r="AI1158"/>
      <c r="AJ1158"/>
      <c r="AK1158"/>
      <c r="AL1158"/>
      <c r="AM1158"/>
      <c r="AN1158"/>
      <c r="AO1158"/>
      <c r="AP1158"/>
      <c r="AQ1158"/>
      <c r="AR1158"/>
      <c r="AS1158"/>
      <c r="AT1158"/>
      <c r="AU1158"/>
      <c r="AV1158"/>
      <c r="AW1158"/>
      <c r="AX1158"/>
      <c r="AY1158"/>
      <c r="AZ1158"/>
      <c r="BA1158"/>
    </row>
    <row r="1159" spans="3:53">
      <c r="C1159"/>
      <c r="D1159"/>
      <c r="E1159"/>
      <c r="F1159"/>
      <c r="G1159"/>
      <c r="H1159"/>
      <c r="I1159"/>
      <c r="J1159"/>
      <c r="K1159"/>
      <c r="L1159"/>
      <c r="M1159"/>
      <c r="N1159"/>
      <c r="O1159"/>
      <c r="P1159"/>
      <c r="Q1159"/>
      <c r="R1159"/>
      <c r="S1159"/>
      <c r="T1159"/>
      <c r="U1159"/>
      <c r="V1159"/>
      <c r="W1159"/>
      <c r="X1159"/>
      <c r="Y1159"/>
      <c r="Z1159"/>
      <c r="AA1159"/>
      <c r="AB1159"/>
      <c r="AC1159"/>
      <c r="AD1159"/>
      <c r="AE1159"/>
      <c r="AF1159"/>
      <c r="AG1159"/>
      <c r="AH1159"/>
      <c r="AI1159"/>
      <c r="AJ1159"/>
      <c r="AK1159"/>
      <c r="AL1159"/>
      <c r="AM1159"/>
      <c r="AN1159"/>
      <c r="AO1159"/>
      <c r="AP1159"/>
      <c r="AQ1159"/>
      <c r="AR1159"/>
      <c r="AS1159"/>
      <c r="AT1159"/>
      <c r="AU1159"/>
      <c r="AV1159"/>
      <c r="AW1159"/>
      <c r="AX1159"/>
      <c r="AY1159"/>
      <c r="AZ1159"/>
      <c r="BA1159"/>
    </row>
    <row r="1160" spans="3:53">
      <c r="C1160"/>
      <c r="D1160"/>
      <c r="E1160"/>
      <c r="F1160"/>
      <c r="G1160"/>
      <c r="H1160"/>
      <c r="I1160"/>
      <c r="J1160"/>
      <c r="K1160"/>
      <c r="L1160"/>
      <c r="M1160"/>
      <c r="N1160"/>
      <c r="O1160"/>
      <c r="P1160"/>
      <c r="Q1160"/>
      <c r="R1160"/>
      <c r="S1160"/>
      <c r="T1160"/>
      <c r="U1160"/>
      <c r="V1160"/>
      <c r="W1160"/>
      <c r="X1160"/>
      <c r="Y1160"/>
      <c r="Z1160"/>
      <c r="AA1160"/>
      <c r="AB1160"/>
      <c r="AC1160"/>
      <c r="AD1160"/>
      <c r="AE1160"/>
      <c r="AF1160"/>
      <c r="AG1160"/>
      <c r="AH1160"/>
      <c r="AI1160"/>
      <c r="AJ1160"/>
      <c r="AK1160"/>
      <c r="AL1160"/>
      <c r="AM1160"/>
      <c r="AN1160"/>
      <c r="AO1160"/>
      <c r="AP1160"/>
      <c r="AQ1160"/>
      <c r="AR1160"/>
      <c r="AS1160"/>
      <c r="AT1160"/>
      <c r="AU1160"/>
      <c r="AV1160"/>
      <c r="AW1160"/>
      <c r="AX1160"/>
      <c r="AY1160"/>
      <c r="AZ1160"/>
      <c r="BA1160"/>
    </row>
    <row r="1161" spans="3:53">
      <c r="C1161"/>
      <c r="D1161"/>
      <c r="E1161"/>
      <c r="F1161"/>
      <c r="G1161"/>
      <c r="H1161"/>
      <c r="I1161"/>
      <c r="J1161"/>
      <c r="K1161"/>
      <c r="L1161"/>
      <c r="M1161"/>
      <c r="N1161"/>
      <c r="O1161"/>
      <c r="P1161"/>
      <c r="Q1161"/>
      <c r="R1161"/>
      <c r="S1161"/>
      <c r="T1161"/>
      <c r="U1161"/>
      <c r="V1161"/>
      <c r="W1161"/>
      <c r="X1161"/>
      <c r="Y1161"/>
      <c r="Z1161"/>
      <c r="AA1161"/>
      <c r="AB1161"/>
      <c r="AC1161"/>
      <c r="AD1161"/>
      <c r="AE1161"/>
      <c r="AF1161"/>
      <c r="AG1161"/>
      <c r="AH1161"/>
      <c r="AI1161"/>
      <c r="AJ1161"/>
      <c r="AK1161"/>
      <c r="AL1161"/>
      <c r="AM1161"/>
      <c r="AN1161"/>
      <c r="AO1161"/>
      <c r="AP1161"/>
      <c r="AQ1161"/>
      <c r="AR1161"/>
      <c r="AS1161"/>
      <c r="AT1161"/>
      <c r="AU1161"/>
      <c r="AV1161"/>
      <c r="AW1161"/>
      <c r="AX1161"/>
      <c r="AY1161"/>
      <c r="AZ1161"/>
      <c r="BA1161"/>
    </row>
    <row r="1162" spans="3:53">
      <c r="C1162"/>
      <c r="D1162"/>
      <c r="E1162"/>
      <c r="F1162"/>
      <c r="G1162"/>
      <c r="H1162"/>
      <c r="I1162"/>
      <c r="J1162"/>
      <c r="K1162"/>
      <c r="L1162"/>
      <c r="M1162"/>
      <c r="N1162"/>
      <c r="O1162"/>
      <c r="P1162"/>
      <c r="Q1162"/>
      <c r="R1162"/>
      <c r="S1162"/>
      <c r="T1162"/>
      <c r="U1162"/>
      <c r="V1162"/>
      <c r="W1162"/>
      <c r="X1162"/>
      <c r="Y1162"/>
      <c r="Z1162"/>
      <c r="AA1162"/>
      <c r="AB1162"/>
      <c r="AC1162"/>
      <c r="AD1162"/>
      <c r="AE1162"/>
      <c r="AF1162"/>
      <c r="AG1162"/>
      <c r="AH1162"/>
      <c r="AI1162"/>
      <c r="AJ1162"/>
      <c r="AK1162"/>
      <c r="AL1162"/>
      <c r="AM1162"/>
      <c r="AN1162"/>
      <c r="AO1162"/>
      <c r="AP1162"/>
      <c r="AQ1162"/>
      <c r="AR1162"/>
      <c r="AS1162"/>
      <c r="AT1162"/>
      <c r="AU1162"/>
      <c r="AV1162"/>
      <c r="AW1162"/>
      <c r="AX1162"/>
      <c r="AY1162"/>
      <c r="AZ1162"/>
      <c r="BA1162"/>
    </row>
    <row r="1163" spans="3:53">
      <c r="C1163"/>
      <c r="D1163"/>
      <c r="E1163"/>
      <c r="F1163"/>
      <c r="G1163"/>
      <c r="H1163"/>
      <c r="I1163"/>
      <c r="J1163"/>
      <c r="K1163"/>
      <c r="L1163"/>
      <c r="M1163"/>
      <c r="N1163"/>
      <c r="O1163"/>
      <c r="P1163"/>
      <c r="Q1163"/>
      <c r="R1163"/>
      <c r="S1163"/>
      <c r="T1163"/>
      <c r="U1163"/>
      <c r="V1163"/>
      <c r="W1163"/>
      <c r="X1163"/>
      <c r="Y1163"/>
      <c r="Z1163"/>
      <c r="AA1163"/>
      <c r="AB1163"/>
      <c r="AC1163"/>
      <c r="AD1163"/>
      <c r="AE1163"/>
      <c r="AF1163"/>
      <c r="AG1163"/>
      <c r="AH1163"/>
      <c r="AI1163"/>
      <c r="AJ1163"/>
      <c r="AK1163"/>
      <c r="AL1163"/>
      <c r="AM1163"/>
      <c r="AN1163"/>
      <c r="AO1163"/>
      <c r="AP1163"/>
      <c r="AQ1163"/>
      <c r="AR1163"/>
      <c r="AS1163"/>
      <c r="AT1163"/>
      <c r="AU1163"/>
      <c r="AV1163"/>
      <c r="AW1163"/>
      <c r="AX1163"/>
      <c r="AY1163"/>
      <c r="AZ1163"/>
      <c r="BA1163"/>
    </row>
    <row r="1164" spans="3:53">
      <c r="C1164"/>
      <c r="D1164"/>
      <c r="E1164"/>
      <c r="F1164"/>
      <c r="G1164"/>
      <c r="H1164"/>
      <c r="I1164"/>
      <c r="J1164"/>
      <c r="K1164"/>
      <c r="L1164"/>
      <c r="M1164"/>
      <c r="N1164"/>
      <c r="O1164"/>
      <c r="P1164"/>
      <c r="Q1164"/>
      <c r="R1164"/>
      <c r="S1164"/>
      <c r="T1164"/>
      <c r="U1164"/>
      <c r="V1164"/>
      <c r="W1164"/>
      <c r="X1164"/>
      <c r="Y1164"/>
      <c r="Z1164"/>
      <c r="AA1164"/>
      <c r="AB1164"/>
      <c r="AC1164"/>
      <c r="AD1164"/>
      <c r="AE1164"/>
      <c r="AF1164"/>
      <c r="AG1164"/>
      <c r="AH1164"/>
      <c r="AI1164"/>
      <c r="AJ1164"/>
      <c r="AK1164"/>
      <c r="AL1164"/>
      <c r="AM1164"/>
      <c r="AN1164"/>
      <c r="AO1164"/>
      <c r="AP1164"/>
      <c r="AQ1164"/>
      <c r="AR1164"/>
      <c r="AS1164"/>
      <c r="AT1164"/>
      <c r="AU1164"/>
      <c r="AV1164"/>
      <c r="AW1164"/>
      <c r="AX1164"/>
      <c r="AY1164"/>
      <c r="AZ1164"/>
      <c r="BA1164"/>
    </row>
    <row r="1165" spans="3:53">
      <c r="C1165"/>
      <c r="D1165"/>
      <c r="E1165"/>
      <c r="F1165"/>
      <c r="G1165"/>
      <c r="H1165"/>
      <c r="I1165"/>
      <c r="J1165"/>
      <c r="K1165"/>
      <c r="L1165"/>
      <c r="M1165"/>
      <c r="N1165"/>
      <c r="O1165"/>
      <c r="P1165"/>
      <c r="Q1165"/>
      <c r="R1165"/>
      <c r="S1165"/>
      <c r="T1165"/>
      <c r="U1165"/>
      <c r="V1165"/>
      <c r="W1165"/>
      <c r="X1165"/>
      <c r="Y1165"/>
      <c r="Z1165"/>
      <c r="AA1165"/>
      <c r="AB1165"/>
      <c r="AC1165"/>
      <c r="AD1165"/>
      <c r="AE1165"/>
      <c r="AF1165"/>
      <c r="AG1165"/>
      <c r="AH1165"/>
      <c r="AI1165"/>
      <c r="AJ1165"/>
      <c r="AK1165"/>
      <c r="AL1165"/>
      <c r="AM1165"/>
      <c r="AN1165"/>
      <c r="AO1165"/>
      <c r="AP1165"/>
      <c r="AQ1165"/>
      <c r="AR1165"/>
      <c r="AS1165"/>
      <c r="AT1165"/>
      <c r="AU1165"/>
      <c r="AV1165"/>
      <c r="AW1165"/>
      <c r="AX1165"/>
      <c r="AY1165"/>
      <c r="AZ1165"/>
      <c r="BA1165"/>
    </row>
    <row r="1166" spans="3:53">
      <c r="C1166"/>
      <c r="D1166"/>
      <c r="E1166"/>
      <c r="F1166"/>
      <c r="G1166"/>
      <c r="H1166"/>
      <c r="I1166"/>
      <c r="J1166"/>
      <c r="K1166"/>
      <c r="L1166"/>
      <c r="M1166"/>
      <c r="N1166"/>
      <c r="O1166"/>
      <c r="P1166"/>
      <c r="Q1166"/>
      <c r="R1166"/>
      <c r="S1166"/>
      <c r="T1166"/>
      <c r="U1166"/>
      <c r="V1166"/>
      <c r="W1166"/>
      <c r="X1166"/>
      <c r="Y1166"/>
      <c r="Z1166"/>
      <c r="AA1166"/>
      <c r="AB1166"/>
      <c r="AC1166"/>
      <c r="AD1166"/>
      <c r="AE1166"/>
      <c r="AF1166"/>
      <c r="AG1166"/>
      <c r="AH1166"/>
      <c r="AI1166"/>
      <c r="AJ1166"/>
      <c r="AK1166"/>
      <c r="AL1166"/>
      <c r="AM1166"/>
      <c r="AN1166"/>
      <c r="AO1166"/>
      <c r="AP1166"/>
      <c r="AQ1166"/>
      <c r="AR1166"/>
      <c r="AS1166"/>
      <c r="AT1166"/>
      <c r="AU1166"/>
      <c r="AV1166"/>
      <c r="AW1166"/>
      <c r="AX1166"/>
      <c r="AY1166"/>
      <c r="AZ1166"/>
      <c r="BA1166"/>
    </row>
    <row r="1167" spans="3:53">
      <c r="C1167"/>
      <c r="D1167"/>
      <c r="E1167"/>
      <c r="F1167"/>
      <c r="G1167"/>
      <c r="H1167"/>
      <c r="I1167"/>
      <c r="J1167"/>
      <c r="K1167"/>
      <c r="L1167"/>
      <c r="M1167"/>
      <c r="N1167"/>
      <c r="O1167"/>
      <c r="P1167"/>
      <c r="Q1167"/>
      <c r="R1167"/>
      <c r="S1167"/>
      <c r="T1167"/>
      <c r="U1167"/>
      <c r="V1167"/>
      <c r="W1167"/>
      <c r="X1167"/>
      <c r="Y1167"/>
      <c r="Z1167"/>
      <c r="AA1167"/>
      <c r="AB1167"/>
      <c r="AC1167"/>
      <c r="AD1167"/>
      <c r="AE1167"/>
      <c r="AF1167"/>
      <c r="AG1167"/>
      <c r="AH1167"/>
      <c r="AI1167"/>
      <c r="AJ1167"/>
      <c r="AK1167"/>
      <c r="AL1167"/>
      <c r="AM1167"/>
      <c r="AN1167"/>
      <c r="AO1167"/>
      <c r="AP1167"/>
      <c r="AQ1167"/>
      <c r="AR1167"/>
      <c r="AS1167"/>
      <c r="AT1167"/>
      <c r="AU1167"/>
      <c r="AV1167"/>
      <c r="AW1167"/>
      <c r="AX1167"/>
      <c r="AY1167"/>
      <c r="AZ1167"/>
      <c r="BA1167"/>
    </row>
    <row r="1168" spans="3:53">
      <c r="C1168"/>
      <c r="D1168"/>
      <c r="E1168"/>
      <c r="F1168"/>
      <c r="G1168"/>
      <c r="H1168"/>
      <c r="I1168"/>
      <c r="J1168"/>
      <c r="K1168"/>
      <c r="L1168"/>
      <c r="M1168"/>
      <c r="N1168"/>
      <c r="O1168"/>
      <c r="P1168"/>
      <c r="Q1168"/>
      <c r="R1168"/>
      <c r="S1168"/>
      <c r="T1168"/>
      <c r="U1168"/>
      <c r="V1168"/>
      <c r="W1168"/>
      <c r="X1168"/>
      <c r="Y1168"/>
      <c r="Z1168"/>
      <c r="AA1168"/>
      <c r="AB1168"/>
      <c r="AC1168"/>
      <c r="AD1168"/>
      <c r="AE1168"/>
      <c r="AF1168"/>
      <c r="AG1168"/>
      <c r="AH1168"/>
      <c r="AI1168"/>
      <c r="AJ1168"/>
      <c r="AK1168"/>
      <c r="AL1168"/>
      <c r="AM1168"/>
      <c r="AN1168"/>
      <c r="AO1168"/>
      <c r="AP1168"/>
      <c r="AQ1168"/>
      <c r="AR1168"/>
      <c r="AS1168"/>
      <c r="AT1168"/>
      <c r="AU1168"/>
      <c r="AV1168"/>
      <c r="AW1168"/>
      <c r="AX1168"/>
      <c r="AY1168"/>
      <c r="AZ1168"/>
      <c r="BA1168"/>
    </row>
    <row r="1169" spans="2:53">
      <c r="C1169"/>
      <c r="D1169"/>
      <c r="E1169"/>
      <c r="F1169"/>
      <c r="G1169"/>
      <c r="H1169"/>
      <c r="I1169"/>
      <c r="J1169"/>
      <c r="K1169"/>
      <c r="L1169"/>
      <c r="M1169"/>
      <c r="N1169"/>
      <c r="O1169"/>
      <c r="P1169"/>
      <c r="Q1169"/>
      <c r="R1169"/>
      <c r="S1169"/>
      <c r="T1169"/>
      <c r="U1169"/>
      <c r="V1169"/>
      <c r="W1169"/>
      <c r="X1169"/>
      <c r="Y1169"/>
      <c r="Z1169"/>
      <c r="AA1169"/>
      <c r="AB1169"/>
      <c r="AC1169"/>
      <c r="AD1169"/>
      <c r="AE1169"/>
      <c r="AF1169"/>
      <c r="AG1169"/>
      <c r="AH1169"/>
      <c r="AI1169"/>
      <c r="AJ1169"/>
      <c r="AK1169"/>
      <c r="AL1169"/>
      <c r="AM1169"/>
      <c r="AN1169"/>
      <c r="AO1169"/>
      <c r="AP1169"/>
      <c r="AQ1169"/>
      <c r="AR1169"/>
      <c r="AS1169"/>
      <c r="AT1169"/>
      <c r="AU1169"/>
      <c r="AV1169"/>
      <c r="AW1169"/>
      <c r="AX1169"/>
      <c r="AY1169"/>
      <c r="AZ1169"/>
      <c r="BA1169"/>
    </row>
    <row r="1170" spans="2:53">
      <c r="C1170"/>
      <c r="D1170"/>
      <c r="E1170"/>
      <c r="F1170"/>
      <c r="G1170"/>
      <c r="H1170"/>
      <c r="I1170"/>
      <c r="J1170"/>
      <c r="K1170"/>
      <c r="L1170"/>
      <c r="M1170"/>
      <c r="N1170"/>
      <c r="O1170"/>
      <c r="P1170"/>
      <c r="Q1170"/>
      <c r="R1170"/>
      <c r="S1170"/>
      <c r="T1170"/>
      <c r="U1170"/>
      <c r="V1170"/>
      <c r="W1170"/>
      <c r="X1170"/>
      <c r="Y1170"/>
      <c r="Z1170"/>
      <c r="AA1170"/>
      <c r="AB1170"/>
      <c r="AC1170"/>
      <c r="AD1170"/>
      <c r="AE1170"/>
      <c r="AF1170"/>
      <c r="AG1170"/>
      <c r="AH1170"/>
      <c r="AI1170"/>
      <c r="AJ1170"/>
      <c r="AK1170"/>
      <c r="AL1170"/>
      <c r="AM1170"/>
      <c r="AN1170"/>
      <c r="AO1170"/>
      <c r="AP1170"/>
      <c r="AQ1170"/>
      <c r="AR1170"/>
      <c r="AS1170"/>
      <c r="AT1170"/>
      <c r="AU1170"/>
      <c r="AV1170"/>
      <c r="AW1170"/>
      <c r="AX1170"/>
      <c r="AY1170"/>
      <c r="AZ1170"/>
      <c r="BA1170"/>
    </row>
    <row r="1171" spans="2:53">
      <c r="C1171"/>
      <c r="D1171"/>
      <c r="E1171"/>
      <c r="F1171"/>
      <c r="G1171"/>
      <c r="H1171"/>
      <c r="I1171"/>
      <c r="J1171"/>
      <c r="K1171"/>
      <c r="L1171"/>
      <c r="M1171"/>
      <c r="N1171"/>
      <c r="O1171"/>
      <c r="P1171"/>
      <c r="Q1171"/>
      <c r="R1171"/>
      <c r="S1171"/>
      <c r="T1171"/>
      <c r="U1171"/>
      <c r="V1171"/>
      <c r="W1171"/>
      <c r="X1171"/>
      <c r="Y1171"/>
      <c r="Z1171"/>
      <c r="AA1171"/>
      <c r="AB1171"/>
      <c r="AC1171"/>
      <c r="AD1171"/>
      <c r="AE1171"/>
      <c r="AF1171"/>
      <c r="AG1171"/>
      <c r="AH1171"/>
      <c r="AI1171"/>
      <c r="AJ1171"/>
      <c r="AK1171"/>
      <c r="AL1171"/>
      <c r="AM1171"/>
      <c r="AN1171"/>
      <c r="AO1171"/>
      <c r="AP1171"/>
      <c r="AQ1171"/>
      <c r="AR1171"/>
      <c r="AS1171"/>
      <c r="AT1171"/>
      <c r="AU1171"/>
      <c r="AV1171"/>
      <c r="AW1171"/>
      <c r="AX1171"/>
      <c r="AY1171"/>
      <c r="AZ1171"/>
      <c r="BA1171"/>
    </row>
    <row r="1172" spans="2:53">
      <c r="C1172"/>
      <c r="D1172"/>
      <c r="E1172"/>
      <c r="F1172"/>
      <c r="G1172"/>
      <c r="H1172"/>
      <c r="I1172"/>
      <c r="J1172"/>
      <c r="K1172"/>
      <c r="L1172"/>
      <c r="M1172"/>
      <c r="N1172"/>
      <c r="O1172"/>
      <c r="P1172"/>
      <c r="Q1172"/>
      <c r="R1172"/>
      <c r="S1172"/>
      <c r="T1172"/>
      <c r="U1172"/>
      <c r="V1172"/>
      <c r="W1172"/>
      <c r="X1172"/>
      <c r="Y1172"/>
      <c r="Z1172"/>
      <c r="AA1172"/>
      <c r="AB1172"/>
      <c r="AC1172"/>
      <c r="AD1172"/>
      <c r="AE1172"/>
      <c r="AF1172"/>
      <c r="AG1172"/>
      <c r="AH1172"/>
      <c r="AI1172"/>
      <c r="AJ1172"/>
      <c r="AK1172"/>
      <c r="AL1172"/>
      <c r="AM1172"/>
      <c r="AN1172"/>
      <c r="AO1172"/>
      <c r="AP1172"/>
      <c r="AQ1172"/>
      <c r="AR1172"/>
      <c r="AS1172"/>
      <c r="AT1172"/>
      <c r="AU1172"/>
      <c r="AV1172"/>
      <c r="AW1172"/>
      <c r="AX1172"/>
      <c r="AY1172"/>
      <c r="AZ1172"/>
      <c r="BA1172"/>
    </row>
    <row r="1173" spans="2:53">
      <c r="B1173" s="296" t="s">
        <v>2154</v>
      </c>
      <c r="C1173"/>
      <c r="D1173"/>
      <c r="E1173"/>
      <c r="F1173"/>
      <c r="G1173"/>
      <c r="H1173"/>
      <c r="I1173"/>
      <c r="J1173"/>
      <c r="K1173"/>
      <c r="L1173"/>
      <c r="M1173"/>
      <c r="N1173"/>
      <c r="O1173"/>
      <c r="P1173"/>
      <c r="Q1173"/>
      <c r="R1173"/>
      <c r="S1173"/>
      <c r="T1173"/>
      <c r="U1173"/>
      <c r="V1173"/>
      <c r="W1173"/>
      <c r="X1173"/>
      <c r="Y1173"/>
      <c r="Z1173"/>
      <c r="AA1173"/>
      <c r="AB1173"/>
      <c r="AC1173"/>
      <c r="AD1173"/>
      <c r="AE1173"/>
      <c r="AF1173"/>
      <c r="AG1173"/>
      <c r="AH1173"/>
      <c r="AI1173"/>
      <c r="AJ1173"/>
      <c r="AK1173"/>
      <c r="AL1173"/>
      <c r="AM1173"/>
      <c r="AN1173"/>
      <c r="AO1173"/>
      <c r="AP1173"/>
      <c r="AQ1173"/>
      <c r="AR1173"/>
      <c r="AS1173"/>
      <c r="AT1173"/>
      <c r="AU1173"/>
      <c r="AV1173"/>
      <c r="AW1173"/>
      <c r="AX1173"/>
      <c r="AY1173"/>
      <c r="AZ1173"/>
      <c r="BA1173"/>
    </row>
    <row r="1174" spans="2:53">
      <c r="C1174"/>
      <c r="D1174"/>
      <c r="E1174"/>
      <c r="F1174"/>
      <c r="G1174"/>
      <c r="H1174"/>
      <c r="I1174"/>
      <c r="J1174"/>
      <c r="K1174"/>
      <c r="L1174"/>
      <c r="M1174"/>
      <c r="N1174"/>
      <c r="O1174"/>
      <c r="P1174"/>
      <c r="Q1174"/>
      <c r="R1174"/>
      <c r="S1174"/>
      <c r="T1174"/>
      <c r="U1174"/>
      <c r="V1174"/>
      <c r="W1174"/>
      <c r="X1174"/>
      <c r="Y1174"/>
      <c r="Z1174"/>
      <c r="AA1174"/>
      <c r="AB1174"/>
      <c r="AC1174"/>
      <c r="AD1174"/>
      <c r="AE1174"/>
      <c r="AF1174"/>
      <c r="AG1174"/>
      <c r="AH1174"/>
      <c r="AI1174"/>
      <c r="AJ1174"/>
      <c r="AK1174"/>
      <c r="AL1174"/>
      <c r="AM1174"/>
      <c r="AN1174"/>
      <c r="AO1174"/>
      <c r="AP1174"/>
      <c r="AQ1174"/>
      <c r="AR1174"/>
      <c r="AS1174"/>
      <c r="AT1174"/>
      <c r="AU1174"/>
      <c r="AV1174"/>
      <c r="AW1174"/>
      <c r="AX1174"/>
      <c r="AY1174"/>
      <c r="AZ1174"/>
      <c r="BA1174"/>
    </row>
    <row r="1175" spans="2:53">
      <c r="C1175"/>
      <c r="D1175"/>
      <c r="E1175"/>
      <c r="F1175"/>
      <c r="G1175"/>
      <c r="H1175"/>
      <c r="I1175"/>
      <c r="J1175"/>
      <c r="K1175"/>
      <c r="L1175"/>
      <c r="M1175"/>
      <c r="N1175"/>
      <c r="O1175"/>
      <c r="P1175"/>
      <c r="Q1175"/>
      <c r="R1175"/>
      <c r="S1175"/>
      <c r="T1175"/>
      <c r="U1175"/>
      <c r="V1175"/>
      <c r="W1175"/>
      <c r="X1175"/>
      <c r="Y1175"/>
      <c r="Z1175"/>
      <c r="AA1175"/>
      <c r="AB1175"/>
      <c r="AC1175"/>
      <c r="AD1175"/>
      <c r="AE1175"/>
      <c r="AF1175"/>
      <c r="AG1175"/>
      <c r="AH1175"/>
      <c r="AI1175"/>
      <c r="AJ1175"/>
      <c r="AK1175"/>
      <c r="AL1175"/>
      <c r="AM1175"/>
      <c r="AN1175"/>
      <c r="AO1175"/>
      <c r="AP1175"/>
      <c r="AQ1175"/>
      <c r="AR1175"/>
      <c r="AS1175"/>
      <c r="AT1175"/>
      <c r="AU1175"/>
      <c r="AV1175"/>
      <c r="AW1175"/>
      <c r="AX1175"/>
      <c r="AY1175"/>
      <c r="AZ1175"/>
      <c r="BA1175"/>
    </row>
    <row r="1176" spans="2:53">
      <c r="C1176"/>
      <c r="D1176"/>
      <c r="E1176"/>
      <c r="F1176"/>
      <c r="G1176"/>
      <c r="H1176"/>
      <c r="I1176"/>
      <c r="J1176"/>
      <c r="K1176"/>
      <c r="L1176"/>
      <c r="M1176"/>
      <c r="N1176"/>
      <c r="O1176"/>
      <c r="P1176"/>
      <c r="Q1176"/>
      <c r="R1176"/>
      <c r="S1176"/>
      <c r="T1176"/>
      <c r="U1176"/>
      <c r="V1176"/>
      <c r="W1176"/>
      <c r="X1176"/>
      <c r="Y1176"/>
      <c r="Z1176"/>
      <c r="AA1176"/>
      <c r="AB1176"/>
      <c r="AC1176"/>
      <c r="AD1176"/>
      <c r="AE1176"/>
      <c r="AF1176"/>
      <c r="AG1176"/>
      <c r="AH1176"/>
      <c r="AI1176"/>
      <c r="AJ1176"/>
      <c r="AK1176"/>
      <c r="AL1176"/>
      <c r="AM1176"/>
      <c r="AN1176"/>
      <c r="AO1176"/>
      <c r="AP1176"/>
      <c r="AQ1176"/>
      <c r="AR1176"/>
      <c r="AS1176"/>
      <c r="AT1176"/>
      <c r="AU1176"/>
      <c r="AV1176"/>
      <c r="AW1176"/>
      <c r="AX1176"/>
      <c r="AY1176"/>
      <c r="AZ1176"/>
      <c r="BA1176"/>
    </row>
    <row r="1177" spans="2:53">
      <c r="C1177"/>
      <c r="D1177"/>
      <c r="E1177"/>
      <c r="F1177"/>
      <c r="G1177"/>
      <c r="H1177"/>
      <c r="I1177"/>
      <c r="J1177"/>
      <c r="K1177"/>
      <c r="L1177"/>
      <c r="M1177"/>
      <c r="N1177"/>
      <c r="O1177"/>
      <c r="P1177"/>
      <c r="Q1177"/>
      <c r="R1177"/>
      <c r="S1177"/>
      <c r="T1177"/>
      <c r="U1177"/>
      <c r="V1177"/>
      <c r="W1177"/>
      <c r="X1177"/>
      <c r="Y1177"/>
      <c r="Z1177"/>
      <c r="AA1177"/>
      <c r="AB1177"/>
      <c r="AC1177"/>
      <c r="AD1177"/>
      <c r="AE1177"/>
      <c r="AF1177"/>
      <c r="AG1177"/>
      <c r="AH1177"/>
      <c r="AI1177"/>
      <c r="AJ1177"/>
      <c r="AK1177"/>
      <c r="AL1177"/>
      <c r="AM1177"/>
      <c r="AN1177"/>
      <c r="AO1177"/>
      <c r="AP1177"/>
      <c r="AQ1177"/>
      <c r="AR1177"/>
      <c r="AS1177"/>
      <c r="AT1177"/>
      <c r="AU1177"/>
      <c r="AV1177"/>
      <c r="AW1177"/>
      <c r="AX1177"/>
      <c r="AY1177"/>
      <c r="AZ1177"/>
      <c r="BA1177"/>
    </row>
    <row r="1178" spans="2:53">
      <c r="C1178"/>
      <c r="D1178"/>
      <c r="E1178"/>
      <c r="F1178"/>
      <c r="G1178"/>
      <c r="H1178"/>
      <c r="I1178"/>
      <c r="J1178"/>
      <c r="K1178"/>
      <c r="L1178"/>
      <c r="M1178"/>
      <c r="N1178"/>
      <c r="O1178"/>
      <c r="P1178"/>
      <c r="Q1178"/>
      <c r="R1178"/>
      <c r="S1178"/>
      <c r="T1178"/>
      <c r="U1178"/>
      <c r="V1178"/>
      <c r="W1178"/>
      <c r="X1178"/>
      <c r="Y1178"/>
      <c r="Z1178"/>
      <c r="AA1178"/>
      <c r="AB1178"/>
      <c r="AC1178"/>
      <c r="AD1178"/>
      <c r="AE1178"/>
      <c r="AF1178"/>
      <c r="AG1178"/>
      <c r="AH1178"/>
      <c r="AI1178"/>
      <c r="AJ1178"/>
      <c r="AK1178"/>
      <c r="AL1178"/>
      <c r="AM1178"/>
      <c r="AN1178"/>
      <c r="AO1178"/>
      <c r="AP1178"/>
      <c r="AQ1178"/>
      <c r="AR1178"/>
      <c r="AS1178"/>
      <c r="AT1178"/>
      <c r="AU1178"/>
      <c r="AV1178"/>
      <c r="AW1178"/>
      <c r="AX1178"/>
      <c r="AY1178"/>
      <c r="AZ1178"/>
      <c r="BA1178"/>
    </row>
    <row r="1179" spans="2:53">
      <c r="C1179"/>
      <c r="D1179"/>
      <c r="E1179"/>
      <c r="F1179"/>
      <c r="G1179"/>
      <c r="H1179"/>
      <c r="I1179"/>
      <c r="J1179"/>
      <c r="K1179"/>
      <c r="L1179"/>
      <c r="M1179"/>
      <c r="N1179"/>
      <c r="O1179"/>
      <c r="P1179"/>
      <c r="Q1179"/>
      <c r="R1179"/>
      <c r="S1179"/>
      <c r="T1179"/>
      <c r="U1179"/>
      <c r="V1179"/>
      <c r="W1179"/>
      <c r="X1179"/>
      <c r="Y1179"/>
      <c r="Z1179"/>
      <c r="AA1179"/>
      <c r="AB1179"/>
      <c r="AC1179"/>
      <c r="AD1179"/>
      <c r="AE1179"/>
      <c r="AF1179"/>
      <c r="AG1179"/>
      <c r="AH1179"/>
      <c r="AI1179"/>
      <c r="AJ1179"/>
      <c r="AK1179"/>
      <c r="AL1179"/>
      <c r="AM1179"/>
      <c r="AN1179"/>
      <c r="AO1179"/>
      <c r="AP1179"/>
      <c r="AQ1179"/>
      <c r="AR1179"/>
      <c r="AS1179"/>
      <c r="AT1179"/>
      <c r="AU1179"/>
      <c r="AV1179"/>
      <c r="AW1179"/>
      <c r="AX1179"/>
      <c r="AY1179"/>
      <c r="AZ1179"/>
      <c r="BA1179"/>
    </row>
    <row r="1180" spans="2:53">
      <c r="C1180"/>
      <c r="D1180"/>
      <c r="E1180"/>
      <c r="F1180"/>
      <c r="G1180"/>
      <c r="H1180"/>
      <c r="I1180"/>
      <c r="J1180"/>
      <c r="K1180"/>
      <c r="L1180"/>
      <c r="M1180"/>
      <c r="N1180"/>
      <c r="O1180"/>
      <c r="P1180"/>
      <c r="Q1180"/>
      <c r="R1180"/>
      <c r="S1180"/>
      <c r="T1180"/>
      <c r="U1180"/>
      <c r="V1180"/>
      <c r="W1180"/>
      <c r="X1180"/>
      <c r="Y1180"/>
      <c r="Z1180"/>
      <c r="AA1180"/>
      <c r="AB1180"/>
      <c r="AC1180"/>
      <c r="AD1180"/>
      <c r="AE1180"/>
      <c r="AF1180"/>
      <c r="AG1180"/>
      <c r="AH1180"/>
      <c r="AI1180"/>
      <c r="AJ1180"/>
      <c r="AK1180"/>
      <c r="AL1180"/>
      <c r="AM1180"/>
      <c r="AN1180"/>
      <c r="AO1180"/>
      <c r="AP1180"/>
      <c r="AQ1180"/>
      <c r="AR1180"/>
      <c r="AS1180"/>
      <c r="AT1180"/>
      <c r="AU1180"/>
      <c r="AV1180"/>
      <c r="AW1180"/>
      <c r="AX1180"/>
      <c r="AY1180"/>
      <c r="AZ1180"/>
      <c r="BA1180"/>
    </row>
    <row r="1181" spans="2:53">
      <c r="C1181"/>
      <c r="D1181"/>
      <c r="E1181"/>
      <c r="F1181"/>
      <c r="G1181"/>
      <c r="H1181"/>
      <c r="I1181"/>
      <c r="J1181"/>
      <c r="K1181"/>
      <c r="L1181"/>
      <c r="M1181"/>
      <c r="N1181"/>
      <c r="O1181"/>
      <c r="P1181"/>
      <c r="Q1181"/>
      <c r="R1181"/>
      <c r="S1181"/>
      <c r="T1181"/>
      <c r="U1181"/>
      <c r="V1181"/>
      <c r="W1181"/>
      <c r="X1181"/>
      <c r="Y1181"/>
      <c r="Z1181"/>
      <c r="AA1181"/>
      <c r="AB1181"/>
      <c r="AC1181"/>
      <c r="AD1181"/>
      <c r="AE1181"/>
      <c r="AF1181"/>
      <c r="AG1181"/>
      <c r="AH1181"/>
      <c r="AI1181"/>
      <c r="AJ1181"/>
      <c r="AK1181"/>
      <c r="AL1181"/>
      <c r="AM1181"/>
      <c r="AN1181"/>
      <c r="AO1181"/>
      <c r="AP1181"/>
      <c r="AQ1181"/>
      <c r="AR1181"/>
      <c r="AS1181"/>
      <c r="AT1181"/>
      <c r="AU1181"/>
      <c r="AV1181"/>
      <c r="AW1181"/>
      <c r="AX1181"/>
      <c r="AY1181"/>
      <c r="AZ1181"/>
      <c r="BA1181"/>
    </row>
    <row r="1182" spans="2:53">
      <c r="C1182"/>
      <c r="D1182"/>
      <c r="E1182"/>
      <c r="F1182"/>
      <c r="G1182"/>
      <c r="H1182"/>
      <c r="I1182"/>
      <c r="J1182"/>
      <c r="K1182"/>
      <c r="L1182"/>
      <c r="M1182"/>
      <c r="N1182"/>
      <c r="O1182"/>
      <c r="P1182"/>
      <c r="Q1182"/>
      <c r="R1182"/>
      <c r="S1182"/>
      <c r="T1182"/>
      <c r="U1182"/>
      <c r="V1182"/>
      <c r="W1182"/>
      <c r="X1182"/>
      <c r="Y1182"/>
      <c r="Z1182"/>
      <c r="AA1182"/>
      <c r="AB1182"/>
      <c r="AC1182"/>
      <c r="AD1182"/>
      <c r="AE1182"/>
      <c r="AF1182"/>
      <c r="AG1182"/>
      <c r="AH1182"/>
      <c r="AI1182"/>
      <c r="AJ1182"/>
      <c r="AK1182"/>
      <c r="AL1182"/>
      <c r="AM1182"/>
      <c r="AN1182"/>
      <c r="AO1182"/>
      <c r="AP1182"/>
      <c r="AQ1182"/>
      <c r="AR1182"/>
      <c r="AS1182"/>
      <c r="AT1182"/>
      <c r="AU1182"/>
      <c r="AV1182"/>
      <c r="AW1182"/>
      <c r="AX1182"/>
      <c r="AY1182"/>
      <c r="AZ1182"/>
      <c r="BA1182"/>
    </row>
    <row r="1183" spans="2:53">
      <c r="C1183"/>
      <c r="D1183"/>
      <c r="E1183"/>
      <c r="F1183"/>
      <c r="G1183"/>
      <c r="H1183"/>
      <c r="I1183"/>
      <c r="J1183"/>
      <c r="K1183"/>
      <c r="L1183"/>
      <c r="M1183"/>
      <c r="N1183"/>
      <c r="O1183"/>
      <c r="P1183"/>
      <c r="Q1183"/>
      <c r="R1183"/>
      <c r="S1183"/>
      <c r="T1183"/>
      <c r="U1183"/>
      <c r="V1183"/>
      <c r="W1183"/>
      <c r="X1183"/>
      <c r="Y1183"/>
      <c r="Z1183"/>
      <c r="AA1183"/>
      <c r="AB1183"/>
      <c r="AC1183"/>
      <c r="AD1183"/>
      <c r="AE1183"/>
      <c r="AF1183"/>
      <c r="AG1183"/>
      <c r="AH1183"/>
      <c r="AI1183"/>
      <c r="AJ1183"/>
      <c r="AK1183"/>
      <c r="AL1183"/>
      <c r="AM1183"/>
      <c r="AN1183"/>
      <c r="AO1183"/>
      <c r="AP1183"/>
      <c r="AQ1183"/>
      <c r="AR1183"/>
      <c r="AS1183"/>
      <c r="AT1183"/>
      <c r="AU1183"/>
      <c r="AV1183"/>
      <c r="AW1183"/>
      <c r="AX1183"/>
      <c r="AY1183"/>
      <c r="AZ1183"/>
      <c r="BA1183"/>
    </row>
    <row r="1184" spans="2:53">
      <c r="C1184"/>
      <c r="D1184"/>
      <c r="E1184"/>
      <c r="F1184"/>
      <c r="G1184"/>
      <c r="H1184"/>
      <c r="I1184"/>
      <c r="J1184"/>
      <c r="K1184"/>
      <c r="L1184"/>
      <c r="M1184"/>
      <c r="N1184"/>
      <c r="O1184"/>
      <c r="P1184"/>
      <c r="Q1184"/>
      <c r="R1184"/>
      <c r="S1184"/>
      <c r="T1184"/>
      <c r="U1184"/>
      <c r="V1184"/>
      <c r="W1184"/>
      <c r="X1184"/>
      <c r="Y1184"/>
      <c r="Z1184"/>
      <c r="AA1184"/>
      <c r="AB1184"/>
      <c r="AC1184"/>
      <c r="AD1184"/>
      <c r="AE1184"/>
      <c r="AF1184"/>
      <c r="AG1184"/>
      <c r="AH1184"/>
      <c r="AI1184"/>
      <c r="AJ1184"/>
      <c r="AK1184"/>
      <c r="AL1184"/>
      <c r="AM1184"/>
      <c r="AN1184"/>
      <c r="AO1184"/>
      <c r="AP1184"/>
      <c r="AQ1184"/>
      <c r="AR1184"/>
      <c r="AS1184"/>
      <c r="AT1184"/>
      <c r="AU1184"/>
      <c r="AV1184"/>
      <c r="AW1184"/>
      <c r="AX1184"/>
      <c r="AY1184"/>
      <c r="AZ1184"/>
      <c r="BA1184"/>
    </row>
    <row r="1185" spans="3:53">
      <c r="C1185"/>
      <c r="D1185"/>
      <c r="E1185"/>
      <c r="F1185"/>
      <c r="G1185"/>
      <c r="H1185"/>
      <c r="I1185"/>
      <c r="J1185"/>
      <c r="K1185"/>
      <c r="L1185"/>
      <c r="M1185"/>
      <c r="N1185"/>
      <c r="O1185"/>
      <c r="P1185"/>
      <c r="Q1185"/>
      <c r="R1185"/>
      <c r="S1185"/>
      <c r="T1185"/>
      <c r="U1185"/>
      <c r="V1185"/>
      <c r="W1185"/>
      <c r="X1185"/>
      <c r="Y1185"/>
      <c r="Z1185"/>
      <c r="AA1185"/>
      <c r="AB1185"/>
      <c r="AC1185"/>
      <c r="AD1185"/>
      <c r="AE1185"/>
      <c r="AF1185"/>
      <c r="AG1185"/>
      <c r="AH1185"/>
      <c r="AI1185"/>
      <c r="AJ1185"/>
      <c r="AK1185"/>
      <c r="AL1185"/>
      <c r="AM1185"/>
      <c r="AN1185"/>
      <c r="AO1185"/>
      <c r="AP1185"/>
      <c r="AQ1185"/>
      <c r="AR1185"/>
      <c r="AS1185"/>
      <c r="AT1185"/>
      <c r="AU1185"/>
      <c r="AV1185"/>
      <c r="AW1185"/>
      <c r="AX1185"/>
      <c r="AY1185"/>
      <c r="AZ1185"/>
      <c r="BA1185"/>
    </row>
    <row r="1186" spans="3:53">
      <c r="C1186"/>
      <c r="D1186"/>
      <c r="E1186"/>
      <c r="F1186"/>
      <c r="G1186"/>
      <c r="H1186"/>
      <c r="I1186"/>
      <c r="J1186"/>
      <c r="K1186"/>
      <c r="L1186"/>
      <c r="M1186"/>
      <c r="N1186"/>
      <c r="O1186"/>
      <c r="P1186"/>
      <c r="Q1186"/>
      <c r="R1186"/>
      <c r="S1186"/>
      <c r="T1186"/>
      <c r="U1186"/>
      <c r="V1186"/>
      <c r="W1186"/>
      <c r="X1186"/>
      <c r="Y1186"/>
      <c r="Z1186"/>
      <c r="AA1186"/>
      <c r="AB1186"/>
      <c r="AC1186"/>
      <c r="AD1186"/>
      <c r="AE1186"/>
      <c r="AF1186"/>
      <c r="AG1186"/>
      <c r="AH1186"/>
      <c r="AI1186"/>
      <c r="AJ1186"/>
      <c r="AK1186"/>
      <c r="AL1186"/>
      <c r="AM1186"/>
      <c r="AN1186"/>
      <c r="AO1186"/>
      <c r="AP1186"/>
      <c r="AQ1186"/>
      <c r="AR1186"/>
      <c r="AS1186"/>
      <c r="AT1186"/>
      <c r="AU1186"/>
      <c r="AV1186"/>
      <c r="AW1186"/>
      <c r="AX1186"/>
      <c r="AY1186"/>
      <c r="AZ1186"/>
      <c r="BA1186"/>
    </row>
    <row r="1187" spans="3:53">
      <c r="C1187"/>
      <c r="D1187"/>
      <c r="E1187"/>
      <c r="F1187"/>
      <c r="G1187"/>
      <c r="H1187"/>
      <c r="I1187"/>
      <c r="J1187"/>
      <c r="K1187"/>
      <c r="L1187"/>
      <c r="M1187"/>
      <c r="N1187"/>
      <c r="O1187"/>
      <c r="P1187"/>
      <c r="Q1187"/>
      <c r="R1187"/>
      <c r="S1187"/>
      <c r="T1187"/>
      <c r="U1187"/>
      <c r="V1187"/>
      <c r="W1187"/>
      <c r="X1187"/>
      <c r="Y1187"/>
      <c r="Z1187"/>
      <c r="AA1187"/>
      <c r="AB1187"/>
      <c r="AC1187"/>
      <c r="AD1187"/>
      <c r="AE1187"/>
      <c r="AF1187"/>
      <c r="AG1187"/>
      <c r="AH1187"/>
      <c r="AI1187"/>
      <c r="AJ1187"/>
      <c r="AK1187"/>
      <c r="AL1187"/>
      <c r="AM1187"/>
      <c r="AN1187"/>
      <c r="AO1187"/>
      <c r="AP1187"/>
      <c r="AQ1187"/>
      <c r="AR1187"/>
      <c r="AS1187"/>
      <c r="AT1187"/>
      <c r="AU1187"/>
      <c r="AV1187"/>
      <c r="AW1187"/>
      <c r="AX1187"/>
      <c r="AY1187"/>
      <c r="AZ1187"/>
      <c r="BA1187"/>
    </row>
    <row r="1188" spans="3:53">
      <c r="C1188"/>
      <c r="D1188"/>
      <c r="E1188"/>
      <c r="F1188"/>
      <c r="G1188"/>
      <c r="H1188"/>
      <c r="I1188"/>
      <c r="J1188"/>
      <c r="K1188"/>
      <c r="L1188"/>
      <c r="M1188"/>
      <c r="N1188"/>
      <c r="O1188"/>
      <c r="P1188"/>
      <c r="Q1188"/>
      <c r="R1188"/>
      <c r="S1188"/>
      <c r="T1188"/>
      <c r="U1188"/>
      <c r="V1188"/>
      <c r="W1188"/>
      <c r="X1188"/>
      <c r="Y1188"/>
      <c r="Z1188"/>
      <c r="AA1188"/>
      <c r="AB1188"/>
      <c r="AC1188"/>
      <c r="AD1188"/>
      <c r="AE1188"/>
      <c r="AF1188"/>
      <c r="AG1188"/>
      <c r="AH1188"/>
      <c r="AI1188"/>
      <c r="AJ1188"/>
      <c r="AK1188"/>
      <c r="AL1188"/>
      <c r="AM1188"/>
      <c r="AN1188"/>
      <c r="AO1188"/>
      <c r="AP1188"/>
      <c r="AQ1188"/>
      <c r="AR1188"/>
      <c r="AS1188"/>
      <c r="AT1188"/>
      <c r="AU1188"/>
      <c r="AV1188"/>
      <c r="AW1188"/>
      <c r="AX1188"/>
      <c r="AY1188"/>
      <c r="AZ1188"/>
      <c r="BA1188"/>
    </row>
    <row r="1189" spans="3:53">
      <c r="C1189"/>
      <c r="D1189"/>
      <c r="E1189"/>
      <c r="F1189"/>
      <c r="G1189"/>
      <c r="H1189"/>
      <c r="I1189"/>
      <c r="J1189"/>
      <c r="K1189"/>
      <c r="L1189"/>
      <c r="M1189"/>
      <c r="N1189"/>
      <c r="O1189"/>
      <c r="P1189"/>
      <c r="Q1189"/>
      <c r="R1189"/>
      <c r="S1189"/>
      <c r="T1189"/>
      <c r="U1189"/>
      <c r="V1189"/>
      <c r="W1189"/>
      <c r="X1189"/>
      <c r="Y1189"/>
      <c r="Z1189"/>
      <c r="AA1189"/>
      <c r="AB1189"/>
      <c r="AC1189"/>
      <c r="AD1189"/>
      <c r="AE1189"/>
      <c r="AF1189"/>
      <c r="AG1189"/>
      <c r="AH1189"/>
      <c r="AI1189"/>
      <c r="AJ1189"/>
      <c r="AK1189"/>
      <c r="AL1189"/>
      <c r="AM1189"/>
      <c r="AN1189"/>
      <c r="AO1189"/>
      <c r="AP1189"/>
      <c r="AQ1189"/>
      <c r="AR1189"/>
      <c r="AS1189"/>
      <c r="AT1189"/>
      <c r="AU1189"/>
      <c r="AV1189"/>
      <c r="AW1189"/>
      <c r="AX1189"/>
      <c r="AY1189"/>
      <c r="AZ1189"/>
      <c r="BA1189"/>
    </row>
    <row r="1190" spans="3:53">
      <c r="C1190"/>
      <c r="D1190"/>
      <c r="E1190"/>
      <c r="F1190"/>
      <c r="G1190"/>
      <c r="H1190"/>
      <c r="I1190"/>
      <c r="J1190"/>
      <c r="K1190"/>
      <c r="L1190"/>
      <c r="M1190"/>
      <c r="N1190"/>
      <c r="O1190"/>
      <c r="P1190"/>
      <c r="Q1190"/>
      <c r="R1190"/>
      <c r="S1190"/>
      <c r="T1190"/>
      <c r="U1190"/>
      <c r="V1190"/>
      <c r="W1190"/>
      <c r="X1190"/>
      <c r="Y1190"/>
      <c r="Z1190"/>
      <c r="AA1190"/>
      <c r="AB1190"/>
      <c r="AC1190"/>
      <c r="AD1190"/>
      <c r="AE1190"/>
      <c r="AF1190"/>
      <c r="AG1190"/>
      <c r="AH1190"/>
      <c r="AI1190"/>
      <c r="AJ1190"/>
      <c r="AK1190"/>
      <c r="AL1190"/>
      <c r="AM1190"/>
      <c r="AN1190"/>
      <c r="AO1190"/>
      <c r="AP1190"/>
      <c r="AQ1190"/>
      <c r="AR1190"/>
      <c r="AS1190"/>
      <c r="AT1190"/>
      <c r="AU1190"/>
      <c r="AV1190"/>
      <c r="AW1190"/>
      <c r="AX1190"/>
      <c r="AY1190"/>
      <c r="AZ1190"/>
      <c r="BA1190"/>
    </row>
    <row r="1191" spans="3:53">
      <c r="C1191"/>
      <c r="D1191"/>
      <c r="E1191"/>
      <c r="F1191"/>
      <c r="G1191"/>
      <c r="H1191"/>
      <c r="I1191"/>
      <c r="J1191"/>
      <c r="K1191"/>
      <c r="L1191"/>
      <c r="M1191"/>
      <c r="N1191"/>
      <c r="O1191"/>
      <c r="P1191"/>
      <c r="Q1191"/>
      <c r="R1191"/>
      <c r="S1191"/>
      <c r="T1191"/>
      <c r="U1191"/>
      <c r="V1191"/>
      <c r="W1191"/>
      <c r="X1191"/>
      <c r="Y1191"/>
      <c r="Z1191"/>
      <c r="AA1191"/>
      <c r="AB1191"/>
      <c r="AC1191"/>
      <c r="AD1191"/>
      <c r="AE1191"/>
      <c r="AF1191"/>
      <c r="AG1191"/>
      <c r="AH1191"/>
      <c r="AI1191"/>
      <c r="AJ1191"/>
      <c r="AK1191"/>
      <c r="AL1191"/>
      <c r="AM1191"/>
      <c r="AN1191"/>
      <c r="AO1191"/>
      <c r="AP1191"/>
      <c r="AQ1191"/>
      <c r="AR1191"/>
      <c r="AS1191"/>
      <c r="AT1191"/>
      <c r="AU1191"/>
      <c r="AV1191"/>
      <c r="AW1191"/>
      <c r="AX1191"/>
      <c r="AY1191"/>
      <c r="AZ1191"/>
      <c r="BA1191"/>
    </row>
    <row r="1192" spans="3:53">
      <c r="C1192"/>
      <c r="D1192"/>
      <c r="E1192"/>
      <c r="F1192"/>
      <c r="G1192"/>
      <c r="H1192"/>
      <c r="I1192"/>
      <c r="J1192"/>
      <c r="K1192"/>
      <c r="L1192"/>
      <c r="M1192"/>
      <c r="N1192"/>
      <c r="O1192"/>
      <c r="P1192"/>
      <c r="Q1192"/>
      <c r="R1192"/>
      <c r="S1192"/>
      <c r="T1192"/>
      <c r="U1192"/>
      <c r="V1192"/>
      <c r="W1192"/>
      <c r="X1192"/>
      <c r="Y1192"/>
      <c r="Z1192"/>
      <c r="AA1192"/>
      <c r="AB1192"/>
      <c r="AC1192"/>
      <c r="AD1192"/>
      <c r="AE1192"/>
      <c r="AF1192"/>
      <c r="AG1192"/>
      <c r="AH1192"/>
      <c r="AI1192"/>
      <c r="AJ1192"/>
      <c r="AK1192"/>
      <c r="AL1192"/>
      <c r="AM1192"/>
      <c r="AN1192"/>
      <c r="AO1192"/>
      <c r="AP1192"/>
      <c r="AQ1192"/>
      <c r="AR1192"/>
      <c r="AS1192"/>
      <c r="AT1192"/>
      <c r="AU1192"/>
      <c r="AV1192"/>
      <c r="AW1192"/>
      <c r="AX1192"/>
      <c r="AY1192"/>
      <c r="AZ1192"/>
      <c r="BA1192"/>
    </row>
    <row r="1193" spans="3:53">
      <c r="C1193"/>
      <c r="D1193"/>
      <c r="E1193"/>
      <c r="F1193"/>
      <c r="G1193"/>
      <c r="H1193"/>
      <c r="I1193"/>
      <c r="J1193"/>
      <c r="K1193"/>
      <c r="L1193"/>
      <c r="M1193"/>
      <c r="N1193"/>
      <c r="O1193"/>
      <c r="P1193"/>
      <c r="Q1193"/>
      <c r="R1193"/>
      <c r="S1193"/>
      <c r="T1193"/>
      <c r="U1193"/>
      <c r="V1193"/>
      <c r="W1193"/>
      <c r="X1193"/>
      <c r="Y1193"/>
      <c r="Z1193"/>
      <c r="AA1193"/>
      <c r="AB1193"/>
      <c r="AC1193"/>
      <c r="AD1193"/>
      <c r="AE1193"/>
      <c r="AF1193"/>
      <c r="AG1193"/>
      <c r="AH1193"/>
      <c r="AI1193"/>
      <c r="AJ1193"/>
      <c r="AK1193"/>
      <c r="AL1193"/>
      <c r="AM1193"/>
      <c r="AN1193"/>
      <c r="AO1193"/>
      <c r="AP1193"/>
      <c r="AQ1193"/>
      <c r="AR1193"/>
      <c r="AS1193"/>
      <c r="AT1193"/>
      <c r="AU1193"/>
      <c r="AV1193"/>
      <c r="AW1193"/>
      <c r="AX1193"/>
      <c r="AY1193"/>
      <c r="AZ1193"/>
      <c r="BA1193"/>
    </row>
    <row r="1194" spans="3:53">
      <c r="C1194"/>
      <c r="D1194"/>
      <c r="E1194"/>
      <c r="F1194"/>
      <c r="G1194"/>
      <c r="H1194"/>
      <c r="I1194"/>
      <c r="J1194"/>
      <c r="K1194"/>
      <c r="L1194"/>
      <c r="M1194"/>
      <c r="N1194"/>
      <c r="O1194"/>
      <c r="P1194"/>
      <c r="Q1194"/>
      <c r="R1194"/>
      <c r="S1194"/>
      <c r="T1194"/>
      <c r="U1194"/>
      <c r="V1194"/>
      <c r="W1194"/>
      <c r="X1194"/>
      <c r="Y1194"/>
      <c r="Z1194"/>
      <c r="AA1194"/>
      <c r="AB1194"/>
      <c r="AC1194"/>
      <c r="AD1194"/>
      <c r="AE1194"/>
      <c r="AF1194"/>
      <c r="AG1194"/>
      <c r="AH1194"/>
      <c r="AI1194"/>
      <c r="AJ1194"/>
      <c r="AK1194"/>
      <c r="AL1194"/>
      <c r="AM1194"/>
      <c r="AN1194"/>
      <c r="AO1194"/>
      <c r="AP1194"/>
      <c r="AQ1194"/>
      <c r="AR1194"/>
      <c r="AS1194"/>
      <c r="AT1194"/>
      <c r="AU1194"/>
      <c r="AV1194"/>
      <c r="AW1194"/>
      <c r="AX1194"/>
      <c r="AY1194"/>
      <c r="AZ1194"/>
      <c r="BA1194"/>
    </row>
    <row r="1195" spans="3:53">
      <c r="C1195"/>
      <c r="D1195"/>
      <c r="E1195"/>
      <c r="F1195"/>
      <c r="G1195"/>
      <c r="H1195"/>
      <c r="I1195"/>
      <c r="J1195"/>
      <c r="K1195"/>
      <c r="L1195"/>
      <c r="M1195"/>
      <c r="N1195"/>
      <c r="O1195"/>
      <c r="P1195"/>
      <c r="Q1195"/>
      <c r="R1195"/>
      <c r="S1195"/>
      <c r="T1195"/>
      <c r="U1195"/>
      <c r="V1195"/>
      <c r="W1195"/>
      <c r="X1195"/>
      <c r="Y1195"/>
      <c r="Z1195"/>
      <c r="AA1195"/>
      <c r="AB1195"/>
      <c r="AC1195"/>
      <c r="AD1195"/>
      <c r="AE1195"/>
      <c r="AF1195"/>
      <c r="AG1195"/>
      <c r="AH1195"/>
      <c r="AI1195"/>
      <c r="AJ1195"/>
      <c r="AK1195"/>
      <c r="AL1195"/>
      <c r="AM1195"/>
      <c r="AN1195"/>
      <c r="AO1195"/>
      <c r="AP1195"/>
      <c r="AQ1195"/>
      <c r="AR1195"/>
      <c r="AS1195"/>
      <c r="AT1195"/>
      <c r="AU1195"/>
      <c r="AV1195"/>
      <c r="AW1195"/>
      <c r="AX1195"/>
      <c r="AY1195"/>
      <c r="AZ1195"/>
      <c r="BA1195"/>
    </row>
    <row r="1196" spans="3:53">
      <c r="C1196"/>
      <c r="D1196"/>
      <c r="E1196"/>
      <c r="F1196"/>
      <c r="G1196"/>
      <c r="H1196"/>
      <c r="I1196"/>
      <c r="J1196"/>
      <c r="K1196"/>
      <c r="L1196"/>
      <c r="M1196"/>
      <c r="N1196"/>
      <c r="O1196"/>
      <c r="P1196"/>
      <c r="Q1196"/>
      <c r="R1196"/>
      <c r="S1196"/>
      <c r="T1196"/>
      <c r="U1196"/>
      <c r="V1196"/>
      <c r="W1196"/>
      <c r="X1196"/>
      <c r="Y1196"/>
      <c r="Z1196"/>
      <c r="AA1196"/>
      <c r="AB1196"/>
      <c r="AC1196"/>
      <c r="AD1196"/>
      <c r="AE1196"/>
      <c r="AF1196"/>
      <c r="AG1196"/>
      <c r="AH1196"/>
      <c r="AI1196"/>
      <c r="AJ1196"/>
      <c r="AK1196"/>
      <c r="AL1196"/>
      <c r="AM1196"/>
      <c r="AN1196"/>
      <c r="AO1196"/>
      <c r="AP1196"/>
      <c r="AQ1196"/>
      <c r="AR1196"/>
      <c r="AS1196"/>
      <c r="AT1196"/>
      <c r="AU1196"/>
      <c r="AV1196"/>
      <c r="AW1196"/>
      <c r="AX1196"/>
      <c r="AY1196"/>
      <c r="AZ1196"/>
      <c r="BA1196"/>
    </row>
    <row r="1197" spans="3:53">
      <c r="C1197"/>
      <c r="D1197"/>
      <c r="E1197"/>
      <c r="F1197"/>
      <c r="G1197"/>
      <c r="H1197"/>
      <c r="I1197"/>
      <c r="J1197"/>
      <c r="K1197"/>
      <c r="L1197"/>
      <c r="M1197"/>
      <c r="N1197"/>
      <c r="O1197"/>
      <c r="P1197"/>
      <c r="Q1197"/>
      <c r="R1197"/>
      <c r="S1197"/>
      <c r="T1197"/>
      <c r="U1197"/>
      <c r="V1197"/>
      <c r="W1197"/>
      <c r="X1197"/>
      <c r="Y1197"/>
      <c r="Z1197"/>
      <c r="AA1197"/>
      <c r="AB1197"/>
      <c r="AC1197"/>
      <c r="AD1197"/>
      <c r="AE1197"/>
      <c r="AF1197"/>
      <c r="AG1197"/>
      <c r="AH1197"/>
      <c r="AI1197"/>
      <c r="AJ1197"/>
      <c r="AK1197"/>
      <c r="AL1197"/>
      <c r="AM1197"/>
      <c r="AN1197"/>
      <c r="AO1197"/>
      <c r="AP1197"/>
      <c r="AQ1197"/>
      <c r="AR1197"/>
      <c r="AS1197"/>
      <c r="AT1197"/>
      <c r="AU1197"/>
      <c r="AV1197"/>
      <c r="AW1197"/>
      <c r="AX1197"/>
      <c r="AY1197"/>
      <c r="AZ1197"/>
      <c r="BA1197"/>
    </row>
    <row r="1198" spans="3:53">
      <c r="C1198"/>
      <c r="D1198"/>
      <c r="E1198"/>
      <c r="F1198"/>
      <c r="G1198"/>
      <c r="H1198"/>
      <c r="I1198"/>
      <c r="J1198"/>
      <c r="K1198"/>
      <c r="L1198"/>
      <c r="M1198"/>
      <c r="N1198"/>
      <c r="O1198"/>
      <c r="P1198"/>
      <c r="Q1198"/>
      <c r="R1198"/>
      <c r="S1198"/>
      <c r="T1198"/>
      <c r="U1198"/>
      <c r="V1198"/>
      <c r="W1198"/>
      <c r="X1198"/>
      <c r="Y1198"/>
      <c r="Z1198"/>
      <c r="AA1198"/>
      <c r="AB1198"/>
      <c r="AC1198"/>
      <c r="AD1198"/>
      <c r="AE1198"/>
      <c r="AF1198"/>
      <c r="AG1198"/>
      <c r="AH1198"/>
      <c r="AI1198"/>
      <c r="AJ1198"/>
      <c r="AK1198"/>
      <c r="AL1198"/>
      <c r="AM1198"/>
      <c r="AN1198"/>
      <c r="AO1198"/>
      <c r="AP1198"/>
      <c r="AQ1198"/>
      <c r="AR1198"/>
      <c r="AS1198"/>
      <c r="AT1198"/>
      <c r="AU1198"/>
      <c r="AV1198"/>
      <c r="AW1198"/>
      <c r="AX1198"/>
      <c r="AY1198"/>
      <c r="AZ1198"/>
      <c r="BA1198"/>
    </row>
    <row r="1199" spans="3:53">
      <c r="C1199"/>
      <c r="D1199"/>
      <c r="E1199"/>
      <c r="F1199"/>
      <c r="G1199"/>
      <c r="H1199"/>
      <c r="I1199"/>
      <c r="J1199"/>
      <c r="K1199"/>
      <c r="L1199"/>
      <c r="M1199"/>
      <c r="N1199"/>
      <c r="O1199"/>
      <c r="P1199"/>
      <c r="Q1199"/>
      <c r="R1199"/>
      <c r="S1199"/>
      <c r="T1199"/>
      <c r="U1199"/>
      <c r="V1199"/>
      <c r="W1199"/>
      <c r="X1199"/>
      <c r="Y1199"/>
      <c r="Z1199"/>
      <c r="AA1199"/>
      <c r="AB1199"/>
      <c r="AC1199"/>
      <c r="AD1199"/>
      <c r="AE1199"/>
      <c r="AF1199"/>
      <c r="AG1199"/>
      <c r="AH1199"/>
      <c r="AI1199"/>
      <c r="AJ1199"/>
      <c r="AK1199"/>
      <c r="AL1199"/>
      <c r="AM1199"/>
      <c r="AN1199"/>
      <c r="AO1199"/>
      <c r="AP1199"/>
      <c r="AQ1199"/>
      <c r="AR1199"/>
      <c r="AS1199"/>
      <c r="AT1199"/>
      <c r="AU1199"/>
      <c r="AV1199"/>
      <c r="AW1199"/>
      <c r="AX1199"/>
      <c r="AY1199"/>
      <c r="AZ1199"/>
      <c r="BA1199"/>
    </row>
    <row r="1200" spans="3:53">
      <c r="C1200"/>
      <c r="D1200"/>
      <c r="E1200"/>
      <c r="F1200"/>
      <c r="G1200"/>
      <c r="H1200"/>
      <c r="I1200"/>
      <c r="J1200"/>
      <c r="K1200"/>
      <c r="L1200"/>
      <c r="M1200"/>
      <c r="N1200"/>
      <c r="O1200"/>
      <c r="P1200"/>
      <c r="Q1200"/>
      <c r="R1200"/>
      <c r="S1200"/>
      <c r="T1200"/>
      <c r="U1200"/>
      <c r="V1200"/>
      <c r="W1200"/>
      <c r="X1200"/>
      <c r="Y1200"/>
      <c r="Z1200"/>
      <c r="AA1200"/>
      <c r="AB1200"/>
      <c r="AC1200"/>
      <c r="AD1200"/>
      <c r="AE1200"/>
      <c r="AF1200"/>
      <c r="AG1200"/>
      <c r="AH1200"/>
      <c r="AI1200"/>
      <c r="AJ1200"/>
      <c r="AK1200"/>
      <c r="AL1200"/>
      <c r="AM1200"/>
      <c r="AN1200"/>
      <c r="AO1200"/>
      <c r="AP1200"/>
      <c r="AQ1200"/>
      <c r="AR1200"/>
      <c r="AS1200"/>
      <c r="AT1200"/>
      <c r="AU1200"/>
      <c r="AV1200"/>
      <c r="AW1200"/>
      <c r="AX1200"/>
      <c r="AY1200"/>
      <c r="AZ1200"/>
      <c r="BA1200"/>
    </row>
    <row r="1201" spans="2:53">
      <c r="C1201"/>
      <c r="D1201"/>
      <c r="E1201"/>
      <c r="F1201"/>
      <c r="G1201"/>
      <c r="H1201"/>
      <c r="I1201"/>
      <c r="J1201"/>
      <c r="K1201"/>
      <c r="L1201"/>
      <c r="M1201"/>
      <c r="N1201"/>
      <c r="O1201"/>
      <c r="P1201"/>
      <c r="Q1201"/>
      <c r="R1201"/>
      <c r="S1201"/>
      <c r="T1201"/>
      <c r="U1201"/>
      <c r="V1201"/>
      <c r="W1201"/>
      <c r="X1201"/>
      <c r="Y1201"/>
      <c r="Z1201"/>
      <c r="AA1201"/>
      <c r="AB1201"/>
      <c r="AC1201"/>
      <c r="AD1201"/>
      <c r="AE1201"/>
      <c r="AF1201"/>
      <c r="AG1201"/>
      <c r="AH1201"/>
      <c r="AI1201"/>
      <c r="AJ1201"/>
      <c r="AK1201"/>
      <c r="AL1201"/>
      <c r="AM1201"/>
      <c r="AN1201"/>
      <c r="AO1201"/>
      <c r="AP1201"/>
      <c r="AQ1201"/>
      <c r="AR1201"/>
      <c r="AS1201"/>
      <c r="AT1201"/>
      <c r="AU1201"/>
      <c r="AV1201"/>
      <c r="AW1201"/>
      <c r="AX1201"/>
      <c r="AY1201"/>
      <c r="AZ1201"/>
      <c r="BA1201"/>
    </row>
    <row r="1202" spans="2:53">
      <c r="C1202"/>
      <c r="D1202"/>
      <c r="E1202"/>
      <c r="F1202"/>
      <c r="G1202"/>
      <c r="H1202"/>
      <c r="I1202"/>
      <c r="J1202"/>
      <c r="K1202"/>
      <c r="L1202"/>
      <c r="M1202"/>
      <c r="N1202"/>
      <c r="O1202"/>
      <c r="P1202"/>
      <c r="Q1202"/>
      <c r="R1202"/>
      <c r="S1202"/>
      <c r="T1202"/>
      <c r="U1202"/>
      <c r="V1202"/>
      <c r="W1202"/>
      <c r="X1202"/>
      <c r="Y1202"/>
      <c r="Z1202"/>
      <c r="AA1202"/>
      <c r="AB1202"/>
      <c r="AC1202"/>
      <c r="AD1202"/>
      <c r="AE1202"/>
      <c r="AF1202"/>
      <c r="AG1202"/>
      <c r="AH1202"/>
      <c r="AI1202"/>
      <c r="AJ1202"/>
      <c r="AK1202"/>
      <c r="AL1202"/>
      <c r="AM1202"/>
      <c r="AN1202"/>
      <c r="AO1202"/>
      <c r="AP1202"/>
      <c r="AQ1202"/>
      <c r="AR1202"/>
      <c r="AS1202"/>
      <c r="AT1202"/>
      <c r="AU1202"/>
      <c r="AV1202"/>
      <c r="AW1202"/>
      <c r="AX1202"/>
      <c r="AY1202"/>
      <c r="AZ1202"/>
      <c r="BA1202"/>
    </row>
    <row r="1203" spans="2:53">
      <c r="C1203"/>
      <c r="D1203"/>
      <c r="E1203"/>
      <c r="F1203"/>
      <c r="G1203"/>
      <c r="H1203"/>
      <c r="I1203"/>
      <c r="J1203"/>
      <c r="K1203"/>
      <c r="L1203"/>
      <c r="M1203"/>
      <c r="N1203"/>
      <c r="O1203"/>
      <c r="P1203"/>
      <c r="Q1203"/>
      <c r="R1203"/>
      <c r="S1203"/>
      <c r="T1203"/>
      <c r="U1203"/>
      <c r="V1203"/>
      <c r="W1203"/>
      <c r="X1203"/>
      <c r="Y1203"/>
      <c r="Z1203"/>
      <c r="AA1203"/>
      <c r="AB1203"/>
      <c r="AC1203"/>
      <c r="AD1203"/>
      <c r="AE1203"/>
      <c r="AF1203"/>
      <c r="AG1203"/>
      <c r="AH1203"/>
      <c r="AI1203"/>
      <c r="AJ1203"/>
      <c r="AK1203"/>
      <c r="AL1203"/>
      <c r="AM1203"/>
      <c r="AN1203"/>
      <c r="AO1203"/>
      <c r="AP1203"/>
      <c r="AQ1203"/>
      <c r="AR1203"/>
      <c r="AS1203"/>
      <c r="AT1203"/>
      <c r="AU1203"/>
      <c r="AV1203"/>
      <c r="AW1203"/>
      <c r="AX1203"/>
      <c r="AY1203"/>
      <c r="AZ1203"/>
      <c r="BA1203"/>
    </row>
    <row r="1204" spans="2:53">
      <c r="C1204"/>
      <c r="D1204"/>
      <c r="E1204"/>
      <c r="F1204"/>
      <c r="G1204"/>
      <c r="H1204"/>
      <c r="I1204"/>
      <c r="J1204"/>
      <c r="K1204"/>
      <c r="L1204"/>
      <c r="M1204"/>
      <c r="N1204"/>
      <c r="O1204"/>
      <c r="P1204"/>
      <c r="Q1204"/>
      <c r="R1204"/>
      <c r="S1204"/>
      <c r="T1204"/>
      <c r="U1204"/>
      <c r="V1204"/>
      <c r="W1204"/>
      <c r="X1204"/>
      <c r="Y1204"/>
      <c r="Z1204"/>
      <c r="AA1204"/>
      <c r="AB1204"/>
      <c r="AC1204"/>
      <c r="AD1204"/>
      <c r="AE1204"/>
      <c r="AF1204"/>
      <c r="AG1204"/>
      <c r="AH1204"/>
      <c r="AI1204"/>
      <c r="AJ1204"/>
      <c r="AK1204"/>
      <c r="AL1204"/>
      <c r="AM1204"/>
      <c r="AN1204"/>
      <c r="AO1204"/>
      <c r="AP1204"/>
      <c r="AQ1204"/>
      <c r="AR1204"/>
      <c r="AS1204"/>
      <c r="AT1204"/>
      <c r="AU1204"/>
      <c r="AV1204"/>
      <c r="AW1204"/>
      <c r="AX1204"/>
      <c r="AY1204"/>
      <c r="AZ1204"/>
      <c r="BA1204"/>
    </row>
    <row r="1205" spans="2:53">
      <c r="C1205"/>
      <c r="D1205"/>
      <c r="E1205"/>
      <c r="F1205"/>
      <c r="G1205"/>
      <c r="H1205"/>
      <c r="I1205"/>
      <c r="J1205"/>
      <c r="K1205"/>
      <c r="L1205"/>
      <c r="M1205"/>
      <c r="N1205"/>
      <c r="O1205"/>
      <c r="P1205"/>
      <c r="Q1205"/>
      <c r="R1205"/>
      <c r="S1205"/>
      <c r="T1205"/>
      <c r="U1205"/>
      <c r="V1205"/>
      <c r="W1205"/>
      <c r="X1205"/>
      <c r="Y1205"/>
      <c r="Z1205"/>
      <c r="AA1205"/>
      <c r="AB1205"/>
      <c r="AC1205"/>
      <c r="AD1205"/>
      <c r="AE1205"/>
      <c r="AF1205"/>
      <c r="AG1205"/>
      <c r="AH1205"/>
      <c r="AI1205"/>
      <c r="AJ1205"/>
      <c r="AK1205"/>
      <c r="AL1205"/>
      <c r="AM1205"/>
      <c r="AN1205"/>
      <c r="AO1205"/>
      <c r="AP1205"/>
      <c r="AQ1205"/>
      <c r="AR1205"/>
      <c r="AS1205"/>
      <c r="AT1205"/>
      <c r="AU1205"/>
      <c r="AV1205"/>
      <c r="AW1205"/>
      <c r="AX1205"/>
      <c r="AY1205"/>
      <c r="AZ1205"/>
      <c r="BA1205"/>
    </row>
    <row r="1206" spans="2:53">
      <c r="C1206"/>
      <c r="D1206"/>
      <c r="E1206"/>
      <c r="F1206"/>
      <c r="G1206"/>
      <c r="H1206"/>
      <c r="I1206"/>
      <c r="J1206"/>
      <c r="K1206"/>
      <c r="L1206"/>
      <c r="M1206"/>
      <c r="N1206"/>
      <c r="O1206"/>
      <c r="P1206"/>
      <c r="Q1206"/>
      <c r="R1206"/>
      <c r="S1206"/>
      <c r="T1206"/>
      <c r="U1206"/>
      <c r="V1206"/>
      <c r="W1206"/>
      <c r="X1206"/>
      <c r="Y1206"/>
      <c r="Z1206"/>
      <c r="AA1206"/>
      <c r="AB1206"/>
      <c r="AC1206"/>
      <c r="AD1206"/>
      <c r="AE1206"/>
      <c r="AF1206"/>
      <c r="AG1206"/>
      <c r="AH1206"/>
      <c r="AI1206"/>
      <c r="AJ1206"/>
      <c r="AK1206"/>
      <c r="AL1206"/>
      <c r="AM1206"/>
      <c r="AN1206"/>
      <c r="AO1206"/>
      <c r="AP1206"/>
      <c r="AQ1206"/>
      <c r="AR1206"/>
      <c r="AS1206"/>
      <c r="AT1206"/>
      <c r="AU1206"/>
      <c r="AV1206"/>
      <c r="AW1206"/>
      <c r="AX1206"/>
      <c r="AY1206"/>
      <c r="AZ1206"/>
      <c r="BA1206"/>
    </row>
    <row r="1207" spans="2:53">
      <c r="C1207"/>
      <c r="D1207"/>
      <c r="E1207"/>
      <c r="F1207"/>
      <c r="G1207"/>
      <c r="H1207"/>
      <c r="I1207"/>
      <c r="J1207"/>
      <c r="K1207"/>
      <c r="L1207"/>
      <c r="M1207"/>
      <c r="N1207"/>
      <c r="O1207"/>
      <c r="P1207"/>
      <c r="Q1207"/>
      <c r="R1207"/>
      <c r="S1207"/>
      <c r="T1207"/>
      <c r="U1207"/>
      <c r="V1207"/>
      <c r="W1207"/>
      <c r="X1207"/>
      <c r="Y1207"/>
      <c r="Z1207"/>
      <c r="AA1207"/>
      <c r="AB1207"/>
      <c r="AC1207"/>
      <c r="AD1207"/>
      <c r="AE1207"/>
      <c r="AF1207"/>
      <c r="AG1207"/>
      <c r="AH1207"/>
      <c r="AI1207"/>
      <c r="AJ1207"/>
      <c r="AK1207"/>
      <c r="AL1207"/>
      <c r="AM1207"/>
      <c r="AN1207"/>
      <c r="AO1207"/>
      <c r="AP1207"/>
      <c r="AQ1207"/>
      <c r="AR1207"/>
      <c r="AS1207"/>
      <c r="AT1207"/>
      <c r="AU1207"/>
      <c r="AV1207"/>
      <c r="AW1207"/>
      <c r="AX1207"/>
      <c r="AY1207"/>
      <c r="AZ1207"/>
      <c r="BA1207"/>
    </row>
    <row r="1208" spans="2:53">
      <c r="C1208"/>
      <c r="D1208"/>
      <c r="E1208"/>
      <c r="F1208"/>
      <c r="G1208"/>
      <c r="H1208"/>
      <c r="I1208"/>
      <c r="J1208"/>
      <c r="K1208"/>
      <c r="L1208"/>
      <c r="M1208"/>
      <c r="N1208"/>
      <c r="O1208"/>
      <c r="P1208"/>
      <c r="Q1208"/>
      <c r="R1208"/>
      <c r="S1208"/>
      <c r="T1208"/>
      <c r="U1208"/>
      <c r="V1208"/>
      <c r="W1208"/>
      <c r="X1208"/>
      <c r="Y1208"/>
      <c r="Z1208"/>
      <c r="AA1208"/>
      <c r="AB1208"/>
      <c r="AC1208"/>
      <c r="AD1208"/>
      <c r="AE1208"/>
      <c r="AF1208"/>
      <c r="AG1208"/>
      <c r="AH1208"/>
      <c r="AI1208"/>
      <c r="AJ1208"/>
      <c r="AK1208"/>
      <c r="AL1208"/>
      <c r="AM1208"/>
      <c r="AN1208"/>
      <c r="AO1208"/>
      <c r="AP1208"/>
      <c r="AQ1208"/>
      <c r="AR1208"/>
      <c r="AS1208"/>
      <c r="AT1208"/>
      <c r="AU1208"/>
      <c r="AV1208"/>
      <c r="AW1208"/>
      <c r="AX1208"/>
      <c r="AY1208"/>
      <c r="AZ1208"/>
      <c r="BA1208"/>
    </row>
    <row r="1209" spans="2:53">
      <c r="C1209"/>
      <c r="D1209"/>
      <c r="E1209"/>
      <c r="F1209"/>
      <c r="G1209"/>
      <c r="H1209"/>
      <c r="I1209"/>
      <c r="J1209"/>
      <c r="K1209"/>
      <c r="L1209"/>
      <c r="M1209"/>
      <c r="N1209"/>
      <c r="O1209"/>
      <c r="P1209"/>
      <c r="Q1209"/>
      <c r="R1209"/>
      <c r="S1209"/>
      <c r="T1209"/>
      <c r="U1209"/>
      <c r="V1209"/>
      <c r="W1209"/>
      <c r="X1209"/>
      <c r="Y1209"/>
      <c r="Z1209"/>
      <c r="AA1209"/>
      <c r="AB1209"/>
      <c r="AC1209"/>
      <c r="AD1209"/>
      <c r="AE1209"/>
      <c r="AF1209"/>
      <c r="AG1209"/>
      <c r="AH1209"/>
      <c r="AI1209"/>
      <c r="AJ1209"/>
      <c r="AK1209"/>
      <c r="AL1209"/>
      <c r="AM1209"/>
      <c r="AN1209"/>
      <c r="AO1209"/>
      <c r="AP1209"/>
      <c r="AQ1209"/>
      <c r="AR1209"/>
      <c r="AS1209"/>
      <c r="AT1209"/>
      <c r="AU1209"/>
      <c r="AV1209"/>
      <c r="AW1209"/>
      <c r="AX1209"/>
      <c r="AY1209"/>
      <c r="AZ1209"/>
      <c r="BA1209"/>
    </row>
    <row r="1210" spans="2:53">
      <c r="C1210"/>
      <c r="D1210"/>
      <c r="E1210"/>
      <c r="F1210"/>
      <c r="G1210"/>
      <c r="H1210"/>
      <c r="I1210"/>
      <c r="J1210"/>
      <c r="K1210"/>
      <c r="L1210"/>
      <c r="M1210"/>
      <c r="N1210"/>
      <c r="O1210"/>
      <c r="P1210"/>
      <c r="Q1210"/>
      <c r="R1210"/>
      <c r="S1210"/>
      <c r="T1210"/>
      <c r="U1210"/>
      <c r="V1210"/>
      <c r="W1210"/>
      <c r="X1210"/>
      <c r="Y1210"/>
      <c r="Z1210"/>
      <c r="AA1210"/>
      <c r="AB1210"/>
      <c r="AC1210"/>
      <c r="AD1210"/>
      <c r="AE1210"/>
      <c r="AF1210"/>
      <c r="AG1210"/>
      <c r="AH1210"/>
      <c r="AI1210"/>
      <c r="AJ1210"/>
      <c r="AK1210"/>
      <c r="AL1210"/>
      <c r="AM1210"/>
      <c r="AN1210"/>
      <c r="AO1210"/>
      <c r="AP1210"/>
      <c r="AQ1210"/>
      <c r="AR1210"/>
      <c r="AS1210"/>
      <c r="AT1210"/>
      <c r="AU1210"/>
      <c r="AV1210"/>
      <c r="AW1210"/>
      <c r="AX1210"/>
      <c r="AY1210"/>
      <c r="AZ1210"/>
      <c r="BA1210"/>
    </row>
    <row r="1211" spans="2:53">
      <c r="C1211"/>
      <c r="D1211"/>
      <c r="E1211"/>
      <c r="F1211"/>
      <c r="G1211"/>
      <c r="H1211"/>
      <c r="I1211"/>
      <c r="J1211"/>
      <c r="K1211"/>
      <c r="L1211"/>
      <c r="M1211"/>
      <c r="N1211"/>
      <c r="O1211"/>
      <c r="P1211"/>
      <c r="Q1211"/>
      <c r="R1211"/>
      <c r="S1211"/>
      <c r="T1211"/>
      <c r="U1211"/>
      <c r="V1211"/>
      <c r="W1211"/>
      <c r="X1211"/>
      <c r="Y1211"/>
      <c r="Z1211"/>
      <c r="AA1211"/>
      <c r="AB1211"/>
      <c r="AC1211"/>
      <c r="AD1211"/>
      <c r="AE1211"/>
      <c r="AF1211"/>
      <c r="AG1211"/>
      <c r="AH1211"/>
      <c r="AI1211"/>
      <c r="AJ1211"/>
      <c r="AK1211"/>
      <c r="AL1211"/>
      <c r="AM1211"/>
      <c r="AN1211"/>
      <c r="AO1211"/>
      <c r="AP1211"/>
      <c r="AQ1211"/>
      <c r="AR1211"/>
      <c r="AS1211"/>
      <c r="AT1211"/>
      <c r="AU1211"/>
      <c r="AV1211"/>
      <c r="AW1211"/>
      <c r="AX1211"/>
      <c r="AY1211"/>
      <c r="AZ1211"/>
      <c r="BA1211"/>
    </row>
    <row r="1212" spans="2:53">
      <c r="C1212"/>
      <c r="D1212"/>
      <c r="E1212"/>
      <c r="F1212"/>
      <c r="G1212"/>
      <c r="H1212"/>
      <c r="I1212"/>
      <c r="J1212"/>
      <c r="K1212"/>
      <c r="L1212"/>
      <c r="M1212"/>
      <c r="N1212"/>
      <c r="O1212"/>
      <c r="P1212"/>
      <c r="Q1212"/>
      <c r="R1212"/>
      <c r="S1212"/>
      <c r="T1212"/>
      <c r="U1212"/>
      <c r="V1212"/>
      <c r="W1212"/>
      <c r="X1212"/>
      <c r="Y1212"/>
      <c r="Z1212"/>
      <c r="AA1212"/>
      <c r="AB1212"/>
      <c r="AC1212"/>
      <c r="AD1212"/>
      <c r="AE1212"/>
      <c r="AF1212"/>
      <c r="AG1212"/>
      <c r="AH1212"/>
      <c r="AI1212"/>
      <c r="AJ1212"/>
      <c r="AK1212"/>
      <c r="AL1212"/>
      <c r="AM1212"/>
      <c r="AN1212"/>
      <c r="AO1212"/>
      <c r="AP1212"/>
      <c r="AQ1212"/>
      <c r="AR1212"/>
      <c r="AS1212"/>
      <c r="AT1212"/>
      <c r="AU1212"/>
      <c r="AV1212"/>
      <c r="AW1212"/>
      <c r="AX1212"/>
      <c r="AY1212"/>
      <c r="AZ1212"/>
      <c r="BA1212"/>
    </row>
    <row r="1213" spans="2:53">
      <c r="C1213"/>
      <c r="D1213"/>
      <c r="E1213"/>
      <c r="F1213"/>
      <c r="G1213"/>
      <c r="H1213"/>
      <c r="I1213"/>
      <c r="J1213"/>
      <c r="K1213"/>
      <c r="L1213"/>
      <c r="M1213"/>
      <c r="N1213"/>
      <c r="O1213"/>
      <c r="P1213"/>
      <c r="Q1213"/>
      <c r="R1213"/>
      <c r="S1213"/>
      <c r="T1213"/>
      <c r="U1213"/>
      <c r="V1213"/>
      <c r="W1213"/>
      <c r="X1213"/>
      <c r="Y1213"/>
      <c r="Z1213"/>
      <c r="AA1213"/>
      <c r="AB1213"/>
      <c r="AC1213"/>
      <c r="AD1213"/>
      <c r="AE1213"/>
      <c r="AF1213"/>
      <c r="AG1213"/>
      <c r="AH1213"/>
      <c r="AI1213"/>
      <c r="AJ1213"/>
      <c r="AK1213"/>
      <c r="AL1213"/>
      <c r="AM1213"/>
      <c r="AN1213"/>
      <c r="AO1213"/>
      <c r="AP1213"/>
      <c r="AQ1213"/>
      <c r="AR1213"/>
      <c r="AS1213"/>
      <c r="AT1213"/>
      <c r="AU1213"/>
      <c r="AV1213"/>
      <c r="AW1213"/>
      <c r="AX1213"/>
      <c r="AY1213"/>
      <c r="AZ1213"/>
      <c r="BA1213"/>
    </row>
    <row r="1214" spans="2:53">
      <c r="B1214" s="296" t="s">
        <v>2154</v>
      </c>
      <c r="C1214"/>
      <c r="D1214"/>
      <c r="E1214"/>
      <c r="F1214"/>
      <c r="G1214"/>
      <c r="H1214"/>
      <c r="I1214"/>
      <c r="J1214"/>
      <c r="K1214"/>
      <c r="L1214"/>
      <c r="M1214"/>
      <c r="N1214"/>
      <c r="O1214"/>
      <c r="P1214"/>
      <c r="Q1214"/>
      <c r="R1214"/>
      <c r="S1214"/>
      <c r="T1214"/>
      <c r="U1214"/>
      <c r="V1214"/>
      <c r="W1214"/>
      <c r="X1214"/>
      <c r="Y1214"/>
      <c r="Z1214"/>
      <c r="AA1214"/>
      <c r="AB1214"/>
      <c r="AC1214"/>
      <c r="AD1214"/>
      <c r="AE1214"/>
      <c r="AF1214"/>
      <c r="AG1214"/>
      <c r="AH1214"/>
      <c r="AI1214"/>
      <c r="AJ1214"/>
      <c r="AK1214"/>
      <c r="AL1214"/>
      <c r="AM1214"/>
      <c r="AN1214"/>
      <c r="AO1214"/>
      <c r="AP1214"/>
      <c r="AQ1214"/>
      <c r="AR1214"/>
      <c r="AS1214"/>
      <c r="AT1214"/>
      <c r="AU1214"/>
      <c r="AV1214"/>
      <c r="AW1214"/>
      <c r="AX1214"/>
      <c r="AY1214"/>
      <c r="AZ1214"/>
      <c r="BA1214"/>
    </row>
    <row r="1215" spans="2:53">
      <c r="C1215"/>
      <c r="D1215"/>
      <c r="E1215"/>
      <c r="F1215"/>
      <c r="G1215"/>
      <c r="H1215"/>
      <c r="I1215"/>
      <c r="J1215"/>
      <c r="K1215"/>
      <c r="L1215"/>
      <c r="M1215"/>
      <c r="N1215"/>
      <c r="O1215"/>
      <c r="P1215"/>
      <c r="Q1215"/>
      <c r="R1215"/>
      <c r="S1215"/>
      <c r="T1215"/>
      <c r="U1215"/>
      <c r="V1215"/>
      <c r="W1215"/>
      <c r="X1215"/>
      <c r="Y1215"/>
      <c r="Z1215"/>
      <c r="AA1215"/>
      <c r="AB1215"/>
      <c r="AC1215"/>
      <c r="AD1215"/>
      <c r="AE1215"/>
      <c r="AF1215"/>
      <c r="AG1215"/>
      <c r="AH1215"/>
      <c r="AI1215"/>
      <c r="AJ1215"/>
      <c r="AK1215"/>
      <c r="AL1215"/>
      <c r="AM1215"/>
      <c r="AN1215"/>
      <c r="AO1215"/>
      <c r="AP1215"/>
      <c r="AQ1215"/>
      <c r="AR1215"/>
      <c r="AS1215"/>
      <c r="AT1215"/>
      <c r="AU1215"/>
      <c r="AV1215"/>
      <c r="AW1215"/>
      <c r="AX1215"/>
      <c r="AY1215"/>
      <c r="AZ1215"/>
      <c r="BA1215"/>
    </row>
    <row r="1216" spans="2:53">
      <c r="C1216"/>
      <c r="D1216"/>
      <c r="E1216"/>
      <c r="F1216"/>
      <c r="G1216"/>
      <c r="H1216"/>
      <c r="I1216"/>
      <c r="J1216"/>
      <c r="K1216"/>
      <c r="L1216"/>
      <c r="M1216"/>
      <c r="N1216"/>
      <c r="O1216"/>
      <c r="P1216"/>
      <c r="Q1216"/>
      <c r="R1216"/>
      <c r="S1216"/>
      <c r="T1216"/>
      <c r="U1216"/>
      <c r="V1216"/>
      <c r="W1216"/>
      <c r="X1216"/>
      <c r="Y1216"/>
      <c r="Z1216"/>
      <c r="AA1216"/>
      <c r="AB1216"/>
      <c r="AC1216"/>
      <c r="AD1216"/>
      <c r="AE1216"/>
      <c r="AF1216"/>
      <c r="AG1216"/>
      <c r="AH1216"/>
      <c r="AI1216"/>
      <c r="AJ1216"/>
      <c r="AK1216"/>
      <c r="AL1216"/>
      <c r="AM1216"/>
      <c r="AN1216"/>
      <c r="AO1216"/>
      <c r="AP1216"/>
      <c r="AQ1216"/>
      <c r="AR1216"/>
      <c r="AS1216"/>
      <c r="AT1216"/>
      <c r="AU1216"/>
      <c r="AV1216"/>
      <c r="AW1216"/>
      <c r="AX1216"/>
      <c r="AY1216"/>
      <c r="AZ1216"/>
      <c r="BA1216"/>
    </row>
    <row r="1217" spans="3:53">
      <c r="C1217"/>
      <c r="D1217"/>
      <c r="E1217"/>
      <c r="F1217"/>
      <c r="G1217"/>
      <c r="H1217"/>
      <c r="I1217"/>
      <c r="J1217"/>
      <c r="K1217"/>
      <c r="L1217"/>
      <c r="M1217"/>
      <c r="N1217"/>
      <c r="O1217"/>
      <c r="P1217"/>
      <c r="Q1217"/>
      <c r="R1217"/>
      <c r="S1217"/>
      <c r="T1217"/>
      <c r="U1217"/>
      <c r="V1217"/>
      <c r="W1217"/>
      <c r="X1217"/>
      <c r="Y1217"/>
      <c r="Z1217"/>
      <c r="AA1217"/>
      <c r="AB1217"/>
      <c r="AC1217"/>
      <c r="AD1217"/>
      <c r="AE1217"/>
      <c r="AF1217"/>
      <c r="AG1217"/>
      <c r="AH1217"/>
      <c r="AI1217"/>
      <c r="AJ1217"/>
      <c r="AK1217"/>
      <c r="AL1217"/>
      <c r="AM1217"/>
      <c r="AN1217"/>
      <c r="AO1217"/>
      <c r="AP1217"/>
      <c r="AQ1217"/>
      <c r="AR1217"/>
      <c r="AS1217"/>
      <c r="AT1217"/>
      <c r="AU1217"/>
      <c r="AV1217"/>
      <c r="AW1217"/>
      <c r="AX1217"/>
      <c r="AY1217"/>
      <c r="AZ1217"/>
      <c r="BA1217"/>
    </row>
    <row r="1218" spans="3:53">
      <c r="C1218"/>
      <c r="D1218"/>
      <c r="E1218"/>
      <c r="F1218"/>
      <c r="G1218"/>
      <c r="H1218"/>
      <c r="I1218"/>
      <c r="J1218"/>
      <c r="K1218"/>
      <c r="L1218"/>
      <c r="M1218"/>
      <c r="N1218"/>
      <c r="O1218"/>
      <c r="P1218"/>
      <c r="Q1218"/>
      <c r="R1218"/>
      <c r="S1218"/>
      <c r="T1218"/>
      <c r="U1218"/>
      <c r="V1218"/>
      <c r="W1218"/>
      <c r="X1218"/>
      <c r="Y1218"/>
      <c r="Z1218"/>
      <c r="AA1218"/>
      <c r="AB1218"/>
      <c r="AC1218"/>
      <c r="AD1218"/>
      <c r="AE1218"/>
      <c r="AF1218"/>
      <c r="AG1218"/>
      <c r="AH1218"/>
      <c r="AI1218"/>
      <c r="AJ1218"/>
      <c r="AK1218"/>
      <c r="AL1218"/>
      <c r="AM1218"/>
      <c r="AN1218"/>
      <c r="AO1218"/>
      <c r="AP1218"/>
      <c r="AQ1218"/>
      <c r="AR1218"/>
      <c r="AS1218"/>
      <c r="AT1218"/>
      <c r="AU1218"/>
      <c r="AV1218"/>
      <c r="AW1218"/>
      <c r="AX1218"/>
      <c r="AY1218"/>
      <c r="AZ1218"/>
      <c r="BA1218"/>
    </row>
    <row r="1219" spans="3:53">
      <c r="C1219"/>
      <c r="D1219"/>
      <c r="E1219"/>
      <c r="F1219"/>
      <c r="G1219"/>
      <c r="H1219"/>
      <c r="I1219"/>
      <c r="J1219"/>
      <c r="K1219"/>
      <c r="L1219"/>
      <c r="M1219"/>
      <c r="N1219"/>
      <c r="O1219"/>
      <c r="P1219"/>
      <c r="Q1219"/>
      <c r="R1219"/>
      <c r="S1219"/>
      <c r="T1219"/>
      <c r="U1219"/>
      <c r="V1219"/>
      <c r="W1219"/>
      <c r="X1219"/>
      <c r="Y1219"/>
      <c r="Z1219"/>
      <c r="AA1219"/>
      <c r="AB1219"/>
      <c r="AC1219"/>
      <c r="AD1219"/>
      <c r="AE1219"/>
      <c r="AF1219"/>
      <c r="AG1219"/>
      <c r="AH1219"/>
      <c r="AI1219"/>
      <c r="AJ1219"/>
      <c r="AK1219"/>
      <c r="AL1219"/>
      <c r="AM1219"/>
      <c r="AN1219"/>
      <c r="AO1219"/>
      <c r="AP1219"/>
      <c r="AQ1219"/>
      <c r="AR1219"/>
      <c r="AS1219"/>
      <c r="AT1219"/>
      <c r="AU1219"/>
      <c r="AV1219"/>
      <c r="AW1219"/>
      <c r="AX1219"/>
      <c r="AY1219"/>
      <c r="AZ1219"/>
      <c r="BA1219"/>
    </row>
    <row r="1220" spans="3:53">
      <c r="C1220"/>
      <c r="D1220"/>
      <c r="E1220"/>
      <c r="F1220"/>
      <c r="G1220"/>
      <c r="H1220"/>
      <c r="I1220"/>
      <c r="J1220"/>
      <c r="K1220"/>
      <c r="L1220"/>
      <c r="M1220"/>
      <c r="N1220"/>
      <c r="O1220"/>
      <c r="P1220"/>
      <c r="Q1220"/>
      <c r="R1220"/>
      <c r="S1220"/>
      <c r="T1220"/>
      <c r="U1220"/>
      <c r="V1220"/>
      <c r="W1220"/>
      <c r="X1220"/>
      <c r="Y1220"/>
      <c r="Z1220"/>
      <c r="AA1220"/>
      <c r="AB1220"/>
      <c r="AC1220"/>
      <c r="AD1220"/>
      <c r="AE1220"/>
      <c r="AF1220"/>
      <c r="AG1220"/>
      <c r="AH1220"/>
      <c r="AI1220"/>
      <c r="AJ1220"/>
      <c r="AK1220"/>
      <c r="AL1220"/>
      <c r="AM1220"/>
      <c r="AN1220"/>
      <c r="AO1220"/>
      <c r="AP1220"/>
      <c r="AQ1220"/>
      <c r="AR1220"/>
      <c r="AS1220"/>
      <c r="AT1220"/>
      <c r="AU1220"/>
      <c r="AV1220"/>
      <c r="AW1220"/>
      <c r="AX1220"/>
      <c r="AY1220"/>
      <c r="AZ1220"/>
      <c r="BA1220"/>
    </row>
    <row r="1221" spans="3:53">
      <c r="C1221"/>
      <c r="D1221"/>
      <c r="E1221"/>
      <c r="F1221"/>
      <c r="G1221"/>
      <c r="H1221"/>
      <c r="I1221"/>
      <c r="J1221"/>
      <c r="K1221"/>
      <c r="L1221"/>
      <c r="M1221"/>
      <c r="N1221"/>
      <c r="O1221"/>
      <c r="P1221"/>
      <c r="Q1221"/>
      <c r="R1221"/>
      <c r="S1221"/>
      <c r="T1221"/>
      <c r="U1221"/>
      <c r="V1221"/>
      <c r="W1221"/>
      <c r="X1221"/>
      <c r="Y1221"/>
      <c r="Z1221"/>
      <c r="AA1221"/>
      <c r="AB1221"/>
      <c r="AC1221"/>
      <c r="AD1221"/>
      <c r="AE1221"/>
      <c r="AF1221"/>
      <c r="AG1221"/>
      <c r="AH1221"/>
      <c r="AI1221"/>
      <c r="AJ1221"/>
      <c r="AK1221"/>
      <c r="AL1221"/>
      <c r="AM1221"/>
      <c r="AN1221"/>
      <c r="AO1221"/>
      <c r="AP1221"/>
      <c r="AQ1221"/>
      <c r="AR1221"/>
      <c r="AS1221"/>
      <c r="AT1221"/>
      <c r="AU1221"/>
      <c r="AV1221"/>
      <c r="AW1221"/>
      <c r="AX1221"/>
      <c r="AY1221"/>
      <c r="AZ1221"/>
      <c r="BA1221"/>
    </row>
    <row r="1222" spans="3:53">
      <c r="C1222"/>
      <c r="D1222"/>
      <c r="E1222"/>
      <c r="F1222"/>
      <c r="G1222"/>
      <c r="H1222"/>
      <c r="I1222"/>
      <c r="J1222"/>
      <c r="K1222"/>
      <c r="L1222"/>
      <c r="M1222"/>
      <c r="N1222"/>
      <c r="O1222"/>
      <c r="P1222"/>
      <c r="Q1222"/>
      <c r="R1222"/>
      <c r="S1222"/>
      <c r="T1222"/>
      <c r="U1222"/>
      <c r="V1222"/>
      <c r="W1222"/>
      <c r="X1222"/>
      <c r="Y1222"/>
      <c r="Z1222"/>
      <c r="AA1222"/>
      <c r="AB1222"/>
      <c r="AC1222"/>
      <c r="AD1222"/>
      <c r="AE1222"/>
      <c r="AF1222"/>
      <c r="AG1222"/>
      <c r="AH1222"/>
      <c r="AI1222"/>
      <c r="AJ1222"/>
      <c r="AK1222"/>
      <c r="AL1222"/>
      <c r="AM1222"/>
      <c r="AN1222"/>
      <c r="AO1222"/>
      <c r="AP1222"/>
      <c r="AQ1222"/>
      <c r="AR1222"/>
      <c r="AS1222"/>
      <c r="AT1222"/>
      <c r="AU1222"/>
      <c r="AV1222"/>
      <c r="AW1222"/>
      <c r="AX1222"/>
      <c r="AY1222"/>
      <c r="AZ1222"/>
      <c r="BA1222"/>
    </row>
    <row r="1223" spans="3:53">
      <c r="C1223"/>
      <c r="D1223"/>
      <c r="E1223"/>
      <c r="F1223"/>
      <c r="G1223"/>
      <c r="H1223"/>
      <c r="I1223"/>
      <c r="J1223"/>
      <c r="K1223"/>
      <c r="L1223"/>
      <c r="M1223"/>
      <c r="N1223"/>
      <c r="O1223"/>
      <c r="P1223"/>
      <c r="Q1223"/>
      <c r="R1223"/>
      <c r="S1223"/>
      <c r="T1223"/>
      <c r="U1223"/>
      <c r="V1223"/>
      <c r="W1223"/>
      <c r="X1223"/>
      <c r="Y1223"/>
      <c r="Z1223"/>
      <c r="AA1223"/>
      <c r="AB1223"/>
      <c r="AC1223"/>
      <c r="AD1223"/>
      <c r="AE1223"/>
      <c r="AF1223"/>
      <c r="AG1223"/>
      <c r="AH1223"/>
      <c r="AI1223"/>
      <c r="AJ1223"/>
      <c r="AK1223"/>
      <c r="AL1223"/>
      <c r="AM1223"/>
      <c r="AN1223"/>
      <c r="AO1223"/>
      <c r="AP1223"/>
      <c r="AQ1223"/>
      <c r="AR1223"/>
      <c r="AS1223"/>
      <c r="AT1223"/>
      <c r="AU1223"/>
      <c r="AV1223"/>
      <c r="AW1223"/>
      <c r="AX1223"/>
      <c r="AY1223"/>
      <c r="AZ1223"/>
      <c r="BA1223"/>
    </row>
    <row r="1224" spans="3:53">
      <c r="C1224"/>
      <c r="D1224"/>
      <c r="E1224"/>
      <c r="F1224"/>
      <c r="G1224"/>
      <c r="H1224"/>
      <c r="I1224"/>
      <c r="J1224"/>
      <c r="K1224"/>
      <c r="L1224"/>
      <c r="M1224"/>
      <c r="N1224"/>
      <c r="O1224"/>
      <c r="P1224"/>
      <c r="Q1224"/>
      <c r="R1224"/>
      <c r="S1224"/>
      <c r="T1224"/>
      <c r="U1224"/>
      <c r="V1224"/>
      <c r="W1224"/>
      <c r="X1224"/>
      <c r="Y1224"/>
      <c r="Z1224"/>
      <c r="AA1224"/>
      <c r="AB1224"/>
      <c r="AC1224"/>
      <c r="AD1224"/>
      <c r="AE1224"/>
      <c r="AF1224"/>
      <c r="AG1224"/>
      <c r="AH1224"/>
      <c r="AI1224"/>
      <c r="AJ1224"/>
      <c r="AK1224"/>
      <c r="AL1224"/>
      <c r="AM1224"/>
      <c r="AN1224"/>
      <c r="AO1224"/>
      <c r="AP1224"/>
      <c r="AQ1224"/>
      <c r="AR1224"/>
      <c r="AS1224"/>
      <c r="AT1224"/>
      <c r="AU1224"/>
      <c r="AV1224"/>
      <c r="AW1224"/>
      <c r="AX1224"/>
      <c r="AY1224"/>
      <c r="AZ1224"/>
      <c r="BA1224"/>
    </row>
    <row r="1225" spans="3:53">
      <c r="C1225"/>
      <c r="D1225"/>
      <c r="E1225"/>
      <c r="F1225"/>
      <c r="G1225"/>
      <c r="H1225"/>
      <c r="I1225"/>
      <c r="J1225"/>
      <c r="K1225"/>
      <c r="L1225"/>
      <c r="M1225"/>
      <c r="N1225"/>
      <c r="O1225"/>
      <c r="P1225"/>
      <c r="Q1225"/>
      <c r="R1225"/>
      <c r="S1225"/>
      <c r="T1225"/>
      <c r="U1225"/>
      <c r="V1225"/>
      <c r="W1225"/>
      <c r="X1225"/>
      <c r="Y1225"/>
      <c r="Z1225"/>
      <c r="AA1225"/>
      <c r="AB1225"/>
      <c r="AC1225"/>
      <c r="AD1225"/>
      <c r="AE1225"/>
      <c r="AF1225"/>
      <c r="AG1225"/>
      <c r="AH1225"/>
      <c r="AI1225"/>
      <c r="AJ1225"/>
      <c r="AK1225"/>
      <c r="AL1225"/>
      <c r="AM1225"/>
      <c r="AN1225"/>
      <c r="AO1225"/>
      <c r="AP1225"/>
      <c r="AQ1225"/>
      <c r="AR1225"/>
      <c r="AS1225"/>
      <c r="AT1225"/>
      <c r="AU1225"/>
      <c r="AV1225"/>
      <c r="AW1225"/>
      <c r="AX1225"/>
      <c r="AY1225"/>
      <c r="AZ1225"/>
      <c r="BA1225"/>
    </row>
    <row r="1226" spans="3:53">
      <c r="C1226"/>
      <c r="D1226"/>
      <c r="E1226"/>
      <c r="F1226"/>
      <c r="G1226"/>
      <c r="H1226"/>
      <c r="I1226"/>
      <c r="J1226"/>
      <c r="K1226"/>
      <c r="L1226"/>
      <c r="M1226"/>
      <c r="N1226"/>
      <c r="O1226"/>
      <c r="P1226"/>
      <c r="Q1226"/>
      <c r="R1226"/>
      <c r="S1226"/>
      <c r="T1226"/>
      <c r="U1226"/>
      <c r="V1226"/>
      <c r="W1226"/>
      <c r="X1226"/>
      <c r="Y1226"/>
      <c r="Z1226"/>
      <c r="AA1226"/>
      <c r="AB1226"/>
      <c r="AC1226"/>
      <c r="AD1226"/>
      <c r="AE1226"/>
      <c r="AF1226"/>
      <c r="AG1226"/>
      <c r="AH1226"/>
      <c r="AI1226"/>
      <c r="AJ1226"/>
      <c r="AK1226"/>
      <c r="AL1226"/>
      <c r="AM1226"/>
      <c r="AN1226"/>
      <c r="AO1226"/>
      <c r="AP1226"/>
      <c r="AQ1226"/>
      <c r="AR1226"/>
      <c r="AS1226"/>
      <c r="AT1226"/>
      <c r="AU1226"/>
      <c r="AV1226"/>
      <c r="AW1226"/>
      <c r="AX1226"/>
      <c r="AY1226"/>
      <c r="AZ1226"/>
      <c r="BA1226"/>
    </row>
    <row r="1227" spans="3:53">
      <c r="C1227"/>
      <c r="D1227"/>
      <c r="E1227"/>
      <c r="F1227"/>
      <c r="G1227"/>
      <c r="H1227"/>
      <c r="I1227"/>
      <c r="J1227"/>
      <c r="K1227"/>
      <c r="L1227"/>
      <c r="M1227"/>
      <c r="N1227"/>
      <c r="O1227"/>
      <c r="P1227"/>
      <c r="Q1227"/>
      <c r="R1227"/>
      <c r="S1227"/>
      <c r="T1227"/>
      <c r="U1227"/>
      <c r="V1227"/>
      <c r="W1227"/>
      <c r="X1227"/>
      <c r="Y1227"/>
      <c r="Z1227"/>
      <c r="AA1227"/>
      <c r="AB1227"/>
      <c r="AC1227"/>
      <c r="AD1227"/>
      <c r="AE1227"/>
      <c r="AF1227"/>
      <c r="AG1227"/>
      <c r="AH1227"/>
      <c r="AI1227"/>
      <c r="AJ1227"/>
      <c r="AK1227"/>
      <c r="AL1227"/>
      <c r="AM1227"/>
      <c r="AN1227"/>
      <c r="AO1227"/>
      <c r="AP1227"/>
      <c r="AQ1227"/>
      <c r="AR1227"/>
      <c r="AS1227"/>
      <c r="AT1227"/>
      <c r="AU1227"/>
      <c r="AV1227"/>
      <c r="AW1227"/>
      <c r="AX1227"/>
      <c r="AY1227"/>
      <c r="AZ1227"/>
      <c r="BA1227"/>
    </row>
    <row r="1228" spans="3:53">
      <c r="C1228"/>
      <c r="D1228"/>
      <c r="E1228"/>
      <c r="F1228"/>
      <c r="G1228"/>
      <c r="H1228"/>
      <c r="I1228"/>
      <c r="J1228"/>
      <c r="K1228"/>
      <c r="L1228"/>
      <c r="M1228"/>
      <c r="N1228"/>
      <c r="O1228"/>
      <c r="P1228"/>
      <c r="Q1228"/>
      <c r="R1228"/>
      <c r="S1228"/>
      <c r="T1228"/>
      <c r="U1228"/>
      <c r="V1228"/>
      <c r="W1228"/>
      <c r="X1228"/>
      <c r="Y1228"/>
      <c r="Z1228"/>
      <c r="AA1228"/>
      <c r="AB1228"/>
      <c r="AC1228"/>
      <c r="AD1228"/>
      <c r="AE1228"/>
      <c r="AF1228"/>
      <c r="AG1228"/>
      <c r="AH1228"/>
      <c r="AI1228"/>
      <c r="AJ1228"/>
      <c r="AK1228"/>
      <c r="AL1228"/>
      <c r="AM1228"/>
      <c r="AN1228"/>
      <c r="AO1228"/>
      <c r="AP1228"/>
      <c r="AQ1228"/>
      <c r="AR1228"/>
      <c r="AS1228"/>
      <c r="AT1228"/>
      <c r="AU1228"/>
      <c r="AV1228"/>
      <c r="AW1228"/>
      <c r="AX1228"/>
      <c r="AY1228"/>
      <c r="AZ1228"/>
      <c r="BA1228"/>
    </row>
    <row r="1229" spans="3:53">
      <c r="C1229"/>
      <c r="D1229"/>
      <c r="E1229"/>
      <c r="F1229"/>
      <c r="G1229"/>
      <c r="H1229"/>
      <c r="I1229"/>
      <c r="J1229"/>
      <c r="K1229"/>
      <c r="L1229"/>
      <c r="M1229"/>
      <c r="N1229"/>
      <c r="O1229"/>
      <c r="P1229"/>
      <c r="Q1229"/>
      <c r="R1229"/>
      <c r="S1229"/>
      <c r="T1229"/>
      <c r="U1229"/>
      <c r="V1229"/>
      <c r="W1229"/>
      <c r="X1229"/>
      <c r="Y1229"/>
      <c r="Z1229"/>
      <c r="AA1229"/>
      <c r="AB1229"/>
      <c r="AC1229"/>
      <c r="AD1229"/>
      <c r="AE1229"/>
      <c r="AF1229"/>
      <c r="AG1229"/>
      <c r="AH1229"/>
      <c r="AI1229"/>
      <c r="AJ1229"/>
      <c r="AK1229"/>
      <c r="AL1229"/>
      <c r="AM1229"/>
      <c r="AN1229"/>
      <c r="AO1229"/>
      <c r="AP1229"/>
      <c r="AQ1229"/>
      <c r="AR1229"/>
      <c r="AS1229"/>
      <c r="AT1229"/>
      <c r="AU1229"/>
      <c r="AV1229"/>
      <c r="AW1229"/>
      <c r="AX1229"/>
      <c r="AY1229"/>
      <c r="AZ1229"/>
      <c r="BA1229"/>
    </row>
    <row r="1230" spans="3:53">
      <c r="C1230"/>
      <c r="D1230"/>
      <c r="E1230"/>
      <c r="F1230"/>
      <c r="G1230"/>
      <c r="H1230"/>
      <c r="I1230"/>
      <c r="J1230"/>
      <c r="K1230"/>
      <c r="L1230"/>
      <c r="M1230"/>
      <c r="N1230"/>
      <c r="O1230"/>
      <c r="P1230"/>
      <c r="Q1230"/>
      <c r="R1230"/>
      <c r="S1230"/>
      <c r="T1230"/>
      <c r="U1230"/>
      <c r="V1230"/>
      <c r="W1230"/>
      <c r="X1230"/>
      <c r="Y1230"/>
      <c r="Z1230"/>
      <c r="AA1230"/>
      <c r="AB1230"/>
      <c r="AC1230"/>
      <c r="AD1230"/>
      <c r="AE1230"/>
      <c r="AF1230"/>
      <c r="AG1230"/>
      <c r="AH1230"/>
      <c r="AI1230"/>
      <c r="AJ1230"/>
      <c r="AK1230"/>
      <c r="AL1230"/>
      <c r="AM1230"/>
      <c r="AN1230"/>
      <c r="AO1230"/>
      <c r="AP1230"/>
      <c r="AQ1230"/>
      <c r="AR1230"/>
      <c r="AS1230"/>
      <c r="AT1230"/>
      <c r="AU1230"/>
      <c r="AV1230"/>
      <c r="AW1230"/>
      <c r="AX1230"/>
      <c r="AY1230"/>
      <c r="AZ1230"/>
      <c r="BA1230"/>
    </row>
    <row r="1231" spans="3:53">
      <c r="C1231"/>
      <c r="D1231"/>
      <c r="E1231"/>
      <c r="F1231"/>
      <c r="G1231"/>
      <c r="H1231"/>
      <c r="I1231"/>
      <c r="J1231"/>
      <c r="K1231"/>
      <c r="L1231"/>
      <c r="M1231"/>
      <c r="N1231"/>
      <c r="O1231"/>
      <c r="P1231"/>
      <c r="Q1231"/>
      <c r="R1231"/>
      <c r="S1231"/>
      <c r="T1231"/>
      <c r="U1231"/>
      <c r="V1231"/>
      <c r="W1231"/>
      <c r="X1231"/>
      <c r="Y1231"/>
      <c r="Z1231"/>
      <c r="AA1231"/>
      <c r="AB1231"/>
      <c r="AC1231"/>
      <c r="AD1231"/>
      <c r="AE1231"/>
      <c r="AF1231"/>
      <c r="AG1231"/>
      <c r="AH1231"/>
      <c r="AI1231"/>
      <c r="AJ1231"/>
      <c r="AK1231"/>
      <c r="AL1231"/>
      <c r="AM1231"/>
      <c r="AN1231"/>
      <c r="AO1231"/>
      <c r="AP1231"/>
      <c r="AQ1231"/>
      <c r="AR1231"/>
      <c r="AS1231"/>
      <c r="AT1231"/>
      <c r="AU1231"/>
      <c r="AV1231"/>
      <c r="AW1231"/>
      <c r="AX1231"/>
      <c r="AY1231"/>
      <c r="AZ1231"/>
      <c r="BA1231"/>
    </row>
    <row r="1232" spans="3:53">
      <c r="C1232"/>
      <c r="D1232"/>
      <c r="E1232"/>
      <c r="F1232"/>
      <c r="G1232"/>
      <c r="H1232"/>
      <c r="I1232"/>
      <c r="J1232"/>
      <c r="K1232"/>
      <c r="L1232"/>
      <c r="M1232"/>
      <c r="N1232"/>
      <c r="O1232"/>
      <c r="P1232"/>
      <c r="Q1232"/>
      <c r="R1232"/>
      <c r="S1232"/>
      <c r="T1232"/>
      <c r="U1232"/>
      <c r="V1232"/>
      <c r="W1232"/>
      <c r="X1232"/>
      <c r="Y1232"/>
      <c r="Z1232"/>
      <c r="AA1232"/>
      <c r="AB1232"/>
      <c r="AC1232"/>
      <c r="AD1232"/>
      <c r="AE1232"/>
      <c r="AF1232"/>
      <c r="AG1232"/>
      <c r="AH1232"/>
      <c r="AI1232"/>
      <c r="AJ1232"/>
      <c r="AK1232"/>
      <c r="AL1232"/>
      <c r="AM1232"/>
      <c r="AN1232"/>
      <c r="AO1232"/>
      <c r="AP1232"/>
      <c r="AQ1232"/>
      <c r="AR1232"/>
      <c r="AS1232"/>
      <c r="AT1232"/>
      <c r="AU1232"/>
      <c r="AV1232"/>
      <c r="AW1232"/>
      <c r="AX1232"/>
      <c r="AY1232"/>
      <c r="AZ1232"/>
      <c r="BA1232"/>
    </row>
    <row r="1233" spans="3:53">
      <c r="C1233"/>
      <c r="D1233"/>
      <c r="E1233"/>
      <c r="F1233"/>
      <c r="G1233"/>
      <c r="H1233"/>
      <c r="I1233"/>
      <c r="J1233"/>
      <c r="K1233"/>
      <c r="L1233"/>
      <c r="M1233"/>
      <c r="N1233"/>
      <c r="O1233"/>
      <c r="P1233"/>
      <c r="Q1233"/>
      <c r="R1233"/>
      <c r="S1233"/>
      <c r="T1233"/>
      <c r="U1233"/>
      <c r="V1233"/>
      <c r="W1233"/>
      <c r="X1233"/>
      <c r="Y1233"/>
      <c r="Z1233"/>
      <c r="AA1233"/>
      <c r="AB1233"/>
      <c r="AC1233"/>
      <c r="AD1233"/>
      <c r="AE1233"/>
      <c r="AF1233"/>
      <c r="AG1233"/>
      <c r="AH1233"/>
      <c r="AI1233"/>
      <c r="AJ1233"/>
      <c r="AK1233"/>
      <c r="AL1233"/>
      <c r="AM1233"/>
      <c r="AN1233"/>
      <c r="AO1233"/>
      <c r="AP1233"/>
      <c r="AQ1233"/>
      <c r="AR1233"/>
      <c r="AS1233"/>
      <c r="AT1233"/>
      <c r="AU1233"/>
      <c r="AV1233"/>
      <c r="AW1233"/>
      <c r="AX1233"/>
      <c r="AY1233"/>
      <c r="AZ1233"/>
      <c r="BA1233"/>
    </row>
    <row r="1234" spans="3:53">
      <c r="C1234"/>
      <c r="D1234"/>
      <c r="E1234"/>
      <c r="F1234"/>
      <c r="G1234"/>
      <c r="H1234"/>
      <c r="I1234"/>
      <c r="J1234"/>
      <c r="K1234"/>
      <c r="L1234"/>
      <c r="M1234"/>
      <c r="N1234"/>
      <c r="O1234"/>
      <c r="P1234"/>
      <c r="Q1234"/>
      <c r="R1234"/>
      <c r="S1234"/>
      <c r="T1234"/>
      <c r="U1234"/>
      <c r="V1234"/>
      <c r="W1234"/>
      <c r="X1234"/>
      <c r="Y1234"/>
      <c r="Z1234"/>
      <c r="AA1234"/>
      <c r="AB1234"/>
      <c r="AC1234"/>
      <c r="AD1234"/>
      <c r="AE1234"/>
      <c r="AF1234"/>
      <c r="AG1234"/>
      <c r="AH1234"/>
      <c r="AI1234"/>
      <c r="AJ1234"/>
      <c r="AK1234"/>
      <c r="AL1234"/>
      <c r="AM1234"/>
      <c r="AN1234"/>
      <c r="AO1234"/>
      <c r="AP1234"/>
      <c r="AQ1234"/>
      <c r="AR1234"/>
      <c r="AS1234"/>
      <c r="AT1234"/>
      <c r="AU1234"/>
      <c r="AV1234"/>
      <c r="AW1234"/>
      <c r="AX1234"/>
      <c r="AY1234"/>
      <c r="AZ1234"/>
      <c r="BA1234"/>
    </row>
    <row r="1235" spans="3:53">
      <c r="C1235"/>
      <c r="D1235"/>
      <c r="E1235"/>
      <c r="F1235"/>
      <c r="G1235"/>
      <c r="H1235"/>
      <c r="I1235"/>
      <c r="J1235"/>
      <c r="K1235"/>
      <c r="L1235"/>
      <c r="M1235"/>
      <c r="N1235"/>
      <c r="O1235"/>
      <c r="P1235"/>
      <c r="Q1235"/>
      <c r="R1235"/>
      <c r="S1235"/>
      <c r="T1235"/>
      <c r="U1235"/>
      <c r="V1235"/>
      <c r="W1235"/>
      <c r="X1235"/>
      <c r="Y1235"/>
      <c r="Z1235"/>
      <c r="AA1235"/>
      <c r="AB1235"/>
      <c r="AC1235"/>
      <c r="AD1235"/>
      <c r="AE1235"/>
      <c r="AF1235"/>
      <c r="AG1235"/>
      <c r="AH1235"/>
      <c r="AI1235"/>
      <c r="AJ1235"/>
      <c r="AK1235"/>
      <c r="AL1235"/>
      <c r="AM1235"/>
      <c r="AN1235"/>
      <c r="AO1235"/>
      <c r="AP1235"/>
      <c r="AQ1235"/>
      <c r="AR1235"/>
      <c r="AS1235"/>
      <c r="AT1235"/>
      <c r="AU1235"/>
      <c r="AV1235"/>
      <c r="AW1235"/>
      <c r="AX1235"/>
      <c r="AY1235"/>
      <c r="AZ1235"/>
      <c r="BA1235"/>
    </row>
    <row r="1236" spans="3:53">
      <c r="C1236"/>
      <c r="D1236"/>
      <c r="E1236"/>
      <c r="F1236"/>
      <c r="G1236"/>
      <c r="H1236"/>
      <c r="I1236"/>
      <c r="J1236"/>
      <c r="K1236"/>
      <c r="L1236"/>
      <c r="M1236"/>
      <c r="N1236"/>
      <c r="O1236"/>
      <c r="P1236"/>
      <c r="Q1236"/>
      <c r="R1236"/>
      <c r="S1236"/>
      <c r="T1236"/>
      <c r="U1236"/>
      <c r="V1236"/>
      <c r="W1236"/>
      <c r="X1236"/>
      <c r="Y1236"/>
      <c r="Z1236"/>
      <c r="AA1236"/>
      <c r="AB1236"/>
      <c r="AC1236"/>
      <c r="AD1236"/>
      <c r="AE1236"/>
      <c r="AF1236"/>
      <c r="AG1236"/>
      <c r="AH1236"/>
      <c r="AI1236"/>
      <c r="AJ1236"/>
      <c r="AK1236"/>
      <c r="AL1236"/>
      <c r="AM1236"/>
      <c r="AN1236"/>
      <c r="AO1236"/>
      <c r="AP1236"/>
      <c r="AQ1236"/>
      <c r="AR1236"/>
      <c r="AS1236"/>
      <c r="AT1236"/>
      <c r="AU1236"/>
      <c r="AV1236"/>
      <c r="AW1236"/>
      <c r="AX1236"/>
      <c r="AY1236"/>
      <c r="AZ1236"/>
      <c r="BA1236"/>
    </row>
    <row r="1237" spans="3:53">
      <c r="C1237"/>
      <c r="D1237"/>
      <c r="E1237"/>
      <c r="F1237"/>
      <c r="G1237"/>
      <c r="H1237"/>
      <c r="I1237"/>
      <c r="J1237"/>
      <c r="K1237"/>
      <c r="L1237"/>
      <c r="M1237"/>
      <c r="N1237"/>
      <c r="O1237"/>
      <c r="P1237"/>
      <c r="Q1237"/>
      <c r="R1237"/>
      <c r="S1237"/>
      <c r="T1237"/>
      <c r="U1237"/>
      <c r="V1237"/>
      <c r="W1237"/>
      <c r="X1237"/>
      <c r="Y1237"/>
      <c r="Z1237"/>
      <c r="AA1237"/>
      <c r="AB1237"/>
      <c r="AC1237"/>
      <c r="AD1237"/>
      <c r="AE1237"/>
      <c r="AF1237"/>
      <c r="AG1237"/>
      <c r="AH1237"/>
      <c r="AI1237"/>
      <c r="AJ1237"/>
      <c r="AK1237"/>
      <c r="AL1237"/>
      <c r="AM1237"/>
      <c r="AN1237"/>
      <c r="AO1237"/>
      <c r="AP1237"/>
      <c r="AQ1237"/>
      <c r="AR1237"/>
      <c r="AS1237"/>
      <c r="AT1237"/>
      <c r="AU1237"/>
      <c r="AV1237"/>
      <c r="AW1237"/>
      <c r="AX1237"/>
      <c r="AY1237"/>
      <c r="AZ1237"/>
      <c r="BA1237"/>
    </row>
    <row r="1238" spans="3:53">
      <c r="C1238"/>
      <c r="D1238"/>
      <c r="E1238"/>
      <c r="F1238"/>
      <c r="G1238"/>
      <c r="H1238"/>
      <c r="I1238"/>
      <c r="J1238"/>
      <c r="K1238"/>
      <c r="L1238"/>
      <c r="M1238"/>
      <c r="N1238"/>
      <c r="O1238"/>
      <c r="P1238"/>
      <c r="Q1238"/>
      <c r="R1238"/>
      <c r="S1238"/>
      <c r="T1238"/>
      <c r="U1238"/>
      <c r="V1238"/>
      <c r="W1238"/>
      <c r="X1238"/>
      <c r="Y1238"/>
      <c r="Z1238"/>
      <c r="AA1238"/>
      <c r="AB1238"/>
      <c r="AC1238"/>
      <c r="AD1238"/>
      <c r="AE1238"/>
      <c r="AF1238"/>
      <c r="AG1238"/>
      <c r="AH1238"/>
      <c r="AI1238"/>
      <c r="AJ1238"/>
      <c r="AK1238"/>
      <c r="AL1238"/>
      <c r="AM1238"/>
      <c r="AN1238"/>
      <c r="AO1238"/>
      <c r="AP1238"/>
      <c r="AQ1238"/>
      <c r="AR1238"/>
      <c r="AS1238"/>
      <c r="AT1238"/>
      <c r="AU1238"/>
      <c r="AV1238"/>
      <c r="AW1238"/>
      <c r="AX1238"/>
      <c r="AY1238"/>
      <c r="AZ1238"/>
      <c r="BA1238"/>
    </row>
    <row r="1239" spans="3:53">
      <c r="C1239"/>
      <c r="D1239"/>
      <c r="E1239"/>
      <c r="F1239"/>
      <c r="G1239"/>
      <c r="H1239"/>
      <c r="I1239"/>
      <c r="J1239"/>
      <c r="K1239"/>
      <c r="L1239"/>
      <c r="M1239"/>
      <c r="N1239"/>
      <c r="O1239"/>
      <c r="P1239"/>
      <c r="Q1239"/>
      <c r="R1239"/>
      <c r="S1239"/>
      <c r="T1239"/>
      <c r="U1239"/>
      <c r="V1239"/>
      <c r="W1239"/>
      <c r="X1239"/>
      <c r="Y1239"/>
      <c r="Z1239"/>
      <c r="AA1239"/>
      <c r="AB1239"/>
      <c r="AC1239"/>
      <c r="AD1239"/>
      <c r="AE1239"/>
      <c r="AF1239"/>
      <c r="AG1239"/>
      <c r="AH1239"/>
      <c r="AI1239"/>
      <c r="AJ1239"/>
      <c r="AK1239"/>
      <c r="AL1239"/>
      <c r="AM1239"/>
      <c r="AN1239"/>
      <c r="AO1239"/>
      <c r="AP1239"/>
      <c r="AQ1239"/>
      <c r="AR1239"/>
      <c r="AS1239"/>
      <c r="AT1239"/>
      <c r="AU1239"/>
      <c r="AV1239"/>
      <c r="AW1239"/>
      <c r="AX1239"/>
      <c r="AY1239"/>
      <c r="AZ1239"/>
      <c r="BA1239"/>
    </row>
    <row r="1240" spans="3:53">
      <c r="C1240"/>
      <c r="D1240"/>
      <c r="E1240"/>
      <c r="F1240"/>
      <c r="G1240"/>
      <c r="H1240"/>
      <c r="I1240"/>
      <c r="J1240"/>
      <c r="K1240"/>
      <c r="L1240"/>
      <c r="M1240"/>
      <c r="N1240"/>
      <c r="O1240"/>
      <c r="P1240"/>
      <c r="Q1240"/>
      <c r="R1240"/>
      <c r="S1240"/>
      <c r="T1240"/>
      <c r="U1240"/>
      <c r="V1240"/>
      <c r="W1240"/>
      <c r="X1240"/>
      <c r="Y1240"/>
      <c r="Z1240"/>
      <c r="AA1240"/>
      <c r="AB1240"/>
      <c r="AC1240"/>
      <c r="AD1240"/>
      <c r="AE1240"/>
      <c r="AF1240"/>
      <c r="AG1240"/>
      <c r="AH1240"/>
      <c r="AI1240"/>
      <c r="AJ1240"/>
      <c r="AK1240"/>
      <c r="AL1240"/>
      <c r="AM1240"/>
      <c r="AN1240"/>
      <c r="AO1240"/>
      <c r="AP1240"/>
      <c r="AQ1240"/>
      <c r="AR1240"/>
      <c r="AS1240"/>
      <c r="AT1240"/>
      <c r="AU1240"/>
      <c r="AV1240"/>
      <c r="AW1240"/>
      <c r="AX1240"/>
      <c r="AY1240"/>
      <c r="AZ1240"/>
      <c r="BA1240"/>
    </row>
    <row r="1241" spans="3:53">
      <c r="C1241"/>
      <c r="D1241"/>
      <c r="E1241"/>
      <c r="F1241"/>
      <c r="G1241"/>
      <c r="H1241"/>
      <c r="I1241"/>
      <c r="J1241"/>
      <c r="K1241"/>
      <c r="L1241"/>
      <c r="M1241"/>
      <c r="N1241"/>
      <c r="O1241"/>
      <c r="P1241"/>
      <c r="Q1241"/>
      <c r="R1241"/>
      <c r="S1241"/>
      <c r="T1241"/>
      <c r="U1241"/>
      <c r="V1241"/>
      <c r="W1241"/>
      <c r="X1241"/>
      <c r="Y1241"/>
      <c r="Z1241"/>
      <c r="AA1241"/>
      <c r="AB1241"/>
      <c r="AC1241"/>
      <c r="AD1241"/>
      <c r="AE1241"/>
      <c r="AF1241"/>
      <c r="AG1241"/>
      <c r="AH1241"/>
      <c r="AI1241"/>
      <c r="AJ1241"/>
      <c r="AK1241"/>
      <c r="AL1241"/>
      <c r="AM1241"/>
      <c r="AN1241"/>
      <c r="AO1241"/>
      <c r="AP1241"/>
      <c r="AQ1241"/>
      <c r="AR1241"/>
      <c r="AS1241"/>
      <c r="AT1241"/>
      <c r="AU1241"/>
      <c r="AV1241"/>
      <c r="AW1241"/>
      <c r="AX1241"/>
      <c r="AY1241"/>
      <c r="AZ1241"/>
      <c r="BA1241"/>
    </row>
    <row r="1242" spans="3:53">
      <c r="C1242"/>
      <c r="D1242"/>
      <c r="E1242"/>
      <c r="F1242"/>
      <c r="G1242"/>
      <c r="H1242"/>
      <c r="I1242"/>
      <c r="J1242"/>
      <c r="K1242"/>
      <c r="L1242"/>
      <c r="M1242"/>
      <c r="N1242"/>
      <c r="O1242"/>
      <c r="P1242"/>
      <c r="Q1242"/>
      <c r="R1242"/>
      <c r="S1242"/>
      <c r="T1242"/>
      <c r="U1242"/>
      <c r="V1242"/>
      <c r="W1242"/>
      <c r="X1242"/>
      <c r="Y1242"/>
      <c r="Z1242"/>
      <c r="AA1242"/>
      <c r="AB1242"/>
      <c r="AC1242"/>
      <c r="AD1242"/>
      <c r="AE1242"/>
      <c r="AF1242"/>
      <c r="AG1242"/>
      <c r="AH1242"/>
      <c r="AI1242"/>
      <c r="AJ1242"/>
      <c r="AK1242"/>
      <c r="AL1242"/>
      <c r="AM1242"/>
      <c r="AN1242"/>
      <c r="AO1242"/>
      <c r="AP1242"/>
      <c r="AQ1242"/>
      <c r="AR1242"/>
      <c r="AS1242"/>
      <c r="AT1242"/>
      <c r="AU1242"/>
      <c r="AV1242"/>
      <c r="AW1242"/>
      <c r="AX1242"/>
      <c r="AY1242"/>
      <c r="AZ1242"/>
      <c r="BA1242"/>
    </row>
    <row r="1243" spans="3:53">
      <c r="C1243"/>
      <c r="D1243"/>
      <c r="E1243"/>
      <c r="F1243"/>
      <c r="G1243"/>
      <c r="H1243"/>
      <c r="I1243"/>
      <c r="J1243"/>
      <c r="K1243"/>
      <c r="L1243"/>
      <c r="M1243"/>
      <c r="N1243"/>
      <c r="O1243"/>
      <c r="P1243"/>
      <c r="Q1243"/>
      <c r="R1243"/>
      <c r="S1243"/>
      <c r="T1243"/>
      <c r="U1243"/>
      <c r="V1243"/>
      <c r="W1243"/>
      <c r="X1243"/>
      <c r="Y1243"/>
      <c r="Z1243"/>
      <c r="AA1243"/>
      <c r="AB1243"/>
      <c r="AC1243"/>
      <c r="AD1243"/>
      <c r="AE1243"/>
      <c r="AF1243"/>
      <c r="AG1243"/>
      <c r="AH1243"/>
      <c r="AI1243"/>
      <c r="AJ1243"/>
      <c r="AK1243"/>
      <c r="AL1243"/>
      <c r="AM1243"/>
      <c r="AN1243"/>
      <c r="AO1243"/>
      <c r="AP1243"/>
      <c r="AQ1243"/>
      <c r="AR1243"/>
      <c r="AS1243"/>
      <c r="AT1243"/>
      <c r="AU1243"/>
      <c r="AV1243"/>
      <c r="AW1243"/>
      <c r="AX1243"/>
      <c r="AY1243"/>
      <c r="AZ1243"/>
      <c r="BA1243"/>
    </row>
    <row r="1244" spans="3:53">
      <c r="C1244"/>
      <c r="D1244"/>
      <c r="E1244"/>
      <c r="F1244"/>
      <c r="G1244"/>
      <c r="H1244"/>
      <c r="I1244"/>
      <c r="J1244"/>
      <c r="K1244"/>
      <c r="L1244"/>
      <c r="M1244"/>
      <c r="N1244"/>
      <c r="O1244"/>
      <c r="P1244"/>
      <c r="Q1244"/>
      <c r="R1244"/>
      <c r="S1244"/>
      <c r="T1244"/>
      <c r="U1244"/>
      <c r="V1244"/>
      <c r="W1244"/>
      <c r="X1244"/>
      <c r="Y1244"/>
      <c r="Z1244"/>
      <c r="AA1244"/>
      <c r="AB1244"/>
      <c r="AC1244"/>
      <c r="AD1244"/>
      <c r="AE1244"/>
      <c r="AF1244"/>
      <c r="AG1244"/>
      <c r="AH1244"/>
      <c r="AI1244"/>
      <c r="AJ1244"/>
      <c r="AK1244"/>
      <c r="AL1244"/>
      <c r="AM1244"/>
      <c r="AN1244"/>
      <c r="AO1244"/>
      <c r="AP1244"/>
      <c r="AQ1244"/>
      <c r="AR1244"/>
      <c r="AS1244"/>
      <c r="AT1244"/>
      <c r="AU1244"/>
      <c r="AV1244"/>
      <c r="AW1244"/>
      <c r="AX1244"/>
      <c r="AY1244"/>
      <c r="AZ1244"/>
      <c r="BA1244"/>
    </row>
    <row r="1245" spans="3:53">
      <c r="C1245"/>
      <c r="D1245"/>
      <c r="E1245"/>
      <c r="F1245"/>
      <c r="G1245"/>
      <c r="H1245"/>
      <c r="I1245"/>
      <c r="J1245"/>
      <c r="K1245"/>
      <c r="L1245"/>
      <c r="M1245"/>
      <c r="N1245"/>
      <c r="O1245"/>
      <c r="P1245"/>
      <c r="Q1245"/>
      <c r="R1245"/>
      <c r="S1245"/>
      <c r="T1245"/>
      <c r="U1245"/>
      <c r="V1245"/>
      <c r="W1245"/>
      <c r="X1245"/>
      <c r="Y1245"/>
      <c r="Z1245"/>
      <c r="AA1245"/>
      <c r="AB1245"/>
      <c r="AC1245"/>
      <c r="AD1245"/>
      <c r="AE1245"/>
      <c r="AF1245"/>
      <c r="AG1245"/>
      <c r="AH1245"/>
      <c r="AI1245"/>
      <c r="AJ1245"/>
      <c r="AK1245"/>
      <c r="AL1245"/>
      <c r="AM1245"/>
      <c r="AN1245"/>
      <c r="AO1245"/>
      <c r="AP1245"/>
      <c r="AQ1245"/>
      <c r="AR1245"/>
      <c r="AS1245"/>
      <c r="AT1245"/>
      <c r="AU1245"/>
      <c r="AV1245"/>
      <c r="AW1245"/>
      <c r="AX1245"/>
      <c r="AY1245"/>
      <c r="AZ1245"/>
      <c r="BA1245"/>
    </row>
    <row r="1246" spans="3:53">
      <c r="C1246"/>
      <c r="D1246"/>
      <c r="E1246"/>
      <c r="F1246"/>
      <c r="G1246"/>
      <c r="H1246"/>
      <c r="I1246"/>
      <c r="J1246"/>
      <c r="K1246"/>
      <c r="L1246"/>
      <c r="M1246"/>
      <c r="N1246"/>
      <c r="O1246"/>
      <c r="P1246"/>
      <c r="Q1246"/>
      <c r="R1246"/>
      <c r="S1246"/>
      <c r="T1246"/>
      <c r="U1246"/>
      <c r="V1246"/>
      <c r="W1246"/>
      <c r="X1246"/>
      <c r="Y1246"/>
      <c r="Z1246"/>
      <c r="AA1246"/>
      <c r="AB1246"/>
      <c r="AC1246"/>
      <c r="AD1246"/>
      <c r="AE1246"/>
      <c r="AF1246"/>
      <c r="AG1246"/>
      <c r="AH1246"/>
      <c r="AI1246"/>
      <c r="AJ1246"/>
      <c r="AK1246"/>
      <c r="AL1246"/>
      <c r="AM1246"/>
      <c r="AN1246"/>
      <c r="AO1246"/>
      <c r="AP1246"/>
      <c r="AQ1246"/>
      <c r="AR1246"/>
      <c r="AS1246"/>
      <c r="AT1246"/>
      <c r="AU1246"/>
      <c r="AV1246"/>
      <c r="AW1246"/>
      <c r="AX1246"/>
      <c r="AY1246"/>
      <c r="AZ1246"/>
      <c r="BA1246"/>
    </row>
    <row r="1247" spans="3:53">
      <c r="C1247"/>
      <c r="D1247"/>
      <c r="E1247"/>
      <c r="F1247"/>
      <c r="G1247"/>
      <c r="H1247"/>
      <c r="I1247"/>
      <c r="J1247"/>
      <c r="K1247"/>
      <c r="L1247"/>
      <c r="M1247"/>
      <c r="N1247"/>
      <c r="O1247"/>
      <c r="P1247"/>
      <c r="Q1247"/>
      <c r="R1247"/>
      <c r="S1247"/>
      <c r="T1247"/>
      <c r="U1247"/>
      <c r="V1247"/>
      <c r="W1247"/>
      <c r="X1247"/>
      <c r="Y1247"/>
      <c r="Z1247"/>
      <c r="AA1247"/>
      <c r="AB1247"/>
      <c r="AC1247"/>
      <c r="AD1247"/>
      <c r="AE1247"/>
      <c r="AF1247"/>
      <c r="AG1247"/>
      <c r="AH1247"/>
      <c r="AI1247"/>
      <c r="AJ1247"/>
      <c r="AK1247"/>
      <c r="AL1247"/>
      <c r="AM1247"/>
      <c r="AN1247"/>
      <c r="AO1247"/>
      <c r="AP1247"/>
      <c r="AQ1247"/>
      <c r="AR1247"/>
      <c r="AS1247"/>
      <c r="AT1247"/>
      <c r="AU1247"/>
      <c r="AV1247"/>
      <c r="AW1247"/>
      <c r="AX1247"/>
      <c r="AY1247"/>
      <c r="AZ1247"/>
      <c r="BA1247"/>
    </row>
    <row r="1248" spans="3:53">
      <c r="C1248"/>
      <c r="D1248"/>
      <c r="E1248"/>
      <c r="F1248"/>
      <c r="G1248"/>
      <c r="H1248"/>
      <c r="I1248"/>
      <c r="J1248"/>
      <c r="K1248"/>
      <c r="L1248"/>
      <c r="M1248"/>
      <c r="N1248"/>
      <c r="O1248"/>
      <c r="P1248"/>
      <c r="Q1248"/>
      <c r="R1248"/>
      <c r="S1248"/>
      <c r="T1248"/>
      <c r="U1248"/>
      <c r="V1248"/>
      <c r="W1248"/>
      <c r="X1248"/>
      <c r="Y1248"/>
      <c r="Z1248"/>
      <c r="AA1248"/>
      <c r="AB1248"/>
      <c r="AC1248"/>
      <c r="AD1248"/>
      <c r="AE1248"/>
      <c r="AF1248"/>
      <c r="AG1248"/>
      <c r="AH1248"/>
      <c r="AI1248"/>
      <c r="AJ1248"/>
      <c r="AK1248"/>
      <c r="AL1248"/>
      <c r="AM1248"/>
      <c r="AN1248"/>
      <c r="AO1248"/>
      <c r="AP1248"/>
      <c r="AQ1248"/>
      <c r="AR1248"/>
      <c r="AS1248"/>
      <c r="AT1248"/>
      <c r="AU1248"/>
      <c r="AV1248"/>
      <c r="AW1248"/>
      <c r="AX1248"/>
      <c r="AY1248"/>
      <c r="AZ1248"/>
      <c r="BA1248"/>
    </row>
    <row r="1249" spans="3:53">
      <c r="C1249"/>
      <c r="D1249"/>
      <c r="E1249"/>
      <c r="F1249"/>
      <c r="G1249"/>
      <c r="H1249"/>
      <c r="I1249"/>
      <c r="J1249"/>
      <c r="K1249"/>
      <c r="L1249"/>
      <c r="M1249"/>
      <c r="N1249"/>
      <c r="O1249"/>
      <c r="P1249"/>
      <c r="Q1249"/>
      <c r="R1249"/>
      <c r="S1249"/>
      <c r="T1249"/>
      <c r="U1249"/>
      <c r="V1249"/>
      <c r="W1249"/>
      <c r="X1249"/>
      <c r="Y1249"/>
      <c r="Z1249"/>
      <c r="AA1249"/>
      <c r="AB1249"/>
      <c r="AC1249"/>
      <c r="AD1249"/>
      <c r="AE1249"/>
      <c r="AF1249"/>
      <c r="AG1249"/>
      <c r="AH1249"/>
      <c r="AI1249"/>
      <c r="AJ1249"/>
      <c r="AK1249"/>
      <c r="AL1249"/>
      <c r="AM1249"/>
      <c r="AN1249"/>
      <c r="AO1249"/>
      <c r="AP1249"/>
      <c r="AQ1249"/>
      <c r="AR1249"/>
      <c r="AS1249"/>
      <c r="AT1249"/>
      <c r="AU1249"/>
      <c r="AV1249"/>
      <c r="AW1249"/>
      <c r="AX1249"/>
      <c r="AY1249"/>
      <c r="AZ1249"/>
      <c r="BA1249"/>
    </row>
    <row r="1250" spans="3:53">
      <c r="C1250"/>
      <c r="D1250"/>
      <c r="E1250"/>
      <c r="F1250"/>
      <c r="G1250"/>
      <c r="H1250"/>
      <c r="I1250"/>
      <c r="J1250"/>
      <c r="K1250"/>
      <c r="L1250"/>
      <c r="M1250"/>
      <c r="N1250"/>
      <c r="O1250"/>
      <c r="P1250"/>
      <c r="Q1250"/>
      <c r="R1250"/>
      <c r="S1250"/>
      <c r="T1250"/>
      <c r="U1250"/>
      <c r="V1250"/>
      <c r="W1250"/>
      <c r="X1250"/>
      <c r="Y1250"/>
      <c r="Z1250"/>
      <c r="AA1250"/>
      <c r="AB1250"/>
      <c r="AC1250"/>
      <c r="AD1250"/>
      <c r="AE1250"/>
      <c r="AF1250"/>
      <c r="AG1250"/>
      <c r="AH1250"/>
      <c r="AI1250"/>
      <c r="AJ1250"/>
      <c r="AK1250"/>
      <c r="AL1250"/>
      <c r="AM1250"/>
      <c r="AN1250"/>
      <c r="AO1250"/>
      <c r="AP1250"/>
      <c r="AQ1250"/>
      <c r="AR1250"/>
      <c r="AS1250"/>
      <c r="AT1250"/>
      <c r="AU1250"/>
      <c r="AV1250"/>
      <c r="AW1250"/>
      <c r="AX1250"/>
      <c r="AY1250"/>
      <c r="AZ1250"/>
      <c r="BA1250"/>
    </row>
    <row r="1251" spans="3:53">
      <c r="C1251"/>
      <c r="D1251"/>
      <c r="E1251"/>
      <c r="F1251"/>
      <c r="G1251"/>
      <c r="H1251"/>
      <c r="I1251"/>
      <c r="J1251"/>
      <c r="K1251"/>
      <c r="L1251"/>
      <c r="M1251"/>
      <c r="N1251"/>
      <c r="O1251"/>
      <c r="P1251"/>
      <c r="Q1251"/>
      <c r="R1251"/>
      <c r="S1251"/>
      <c r="T1251"/>
      <c r="U1251"/>
      <c r="V1251"/>
      <c r="W1251"/>
      <c r="X1251"/>
      <c r="Y1251"/>
      <c r="Z1251"/>
      <c r="AA1251"/>
      <c r="AB1251"/>
      <c r="AC1251"/>
      <c r="AD1251"/>
      <c r="AE1251"/>
      <c r="AF1251"/>
      <c r="AG1251"/>
      <c r="AH1251"/>
      <c r="AI1251"/>
      <c r="AJ1251"/>
      <c r="AK1251"/>
      <c r="AL1251"/>
      <c r="AM1251"/>
      <c r="AN1251"/>
      <c r="AO1251"/>
      <c r="AP1251"/>
      <c r="AQ1251"/>
      <c r="AR1251"/>
      <c r="AS1251"/>
      <c r="AT1251"/>
      <c r="AU1251"/>
      <c r="AV1251"/>
      <c r="AW1251"/>
      <c r="AX1251"/>
      <c r="AY1251"/>
      <c r="AZ1251"/>
      <c r="BA1251"/>
    </row>
    <row r="1252" spans="3:53">
      <c r="C1252"/>
      <c r="D1252"/>
      <c r="E1252"/>
      <c r="F1252"/>
      <c r="G1252"/>
      <c r="H1252"/>
      <c r="I1252"/>
      <c r="J1252"/>
      <c r="K1252"/>
      <c r="L1252"/>
      <c r="M1252"/>
      <c r="N1252"/>
      <c r="O1252"/>
      <c r="P1252"/>
      <c r="Q1252"/>
      <c r="R1252"/>
      <c r="S1252"/>
      <c r="T1252"/>
      <c r="U1252"/>
      <c r="V1252"/>
      <c r="W1252"/>
      <c r="X1252"/>
      <c r="Y1252"/>
      <c r="Z1252"/>
      <c r="AA1252"/>
      <c r="AB1252"/>
      <c r="AC1252"/>
      <c r="AD1252"/>
      <c r="AE1252"/>
      <c r="AF1252"/>
      <c r="AG1252"/>
      <c r="AH1252"/>
      <c r="AI1252"/>
      <c r="AJ1252"/>
      <c r="AK1252"/>
      <c r="AL1252"/>
      <c r="AM1252"/>
      <c r="AN1252"/>
      <c r="AO1252"/>
      <c r="AP1252"/>
      <c r="AQ1252"/>
      <c r="AR1252"/>
      <c r="AS1252"/>
      <c r="AT1252"/>
      <c r="AU1252"/>
      <c r="AV1252"/>
      <c r="AW1252"/>
      <c r="AX1252"/>
      <c r="AY1252"/>
      <c r="AZ1252"/>
      <c r="BA1252"/>
    </row>
    <row r="1253" spans="3:53">
      <c r="C1253"/>
      <c r="D1253"/>
      <c r="E1253"/>
      <c r="F1253"/>
      <c r="G1253"/>
      <c r="H1253"/>
      <c r="I1253"/>
      <c r="J1253"/>
      <c r="K1253"/>
      <c r="L1253"/>
      <c r="M1253"/>
      <c r="N1253"/>
      <c r="O1253"/>
      <c r="P1253"/>
      <c r="Q1253"/>
      <c r="R1253"/>
      <c r="S1253"/>
      <c r="T1253"/>
      <c r="U1253"/>
      <c r="V1253"/>
      <c r="W1253"/>
      <c r="X1253"/>
      <c r="Y1253"/>
      <c r="Z1253"/>
      <c r="AA1253"/>
      <c r="AB1253"/>
      <c r="AC1253"/>
      <c r="AD1253"/>
      <c r="AE1253"/>
      <c r="AF1253"/>
      <c r="AG1253"/>
      <c r="AH1253"/>
      <c r="AI1253"/>
      <c r="AJ1253"/>
      <c r="AK1253"/>
      <c r="AL1253"/>
      <c r="AM1253"/>
      <c r="AN1253"/>
      <c r="AO1253"/>
      <c r="AP1253"/>
      <c r="AQ1253"/>
      <c r="AR1253"/>
      <c r="AS1253"/>
      <c r="AT1253"/>
      <c r="AU1253"/>
      <c r="AV1253"/>
      <c r="AW1253"/>
      <c r="AX1253"/>
      <c r="AY1253"/>
      <c r="AZ1253"/>
      <c r="BA1253"/>
    </row>
    <row r="1254" spans="3:53">
      <c r="C1254"/>
      <c r="D1254"/>
      <c r="E1254"/>
      <c r="F1254"/>
      <c r="G1254"/>
      <c r="H1254"/>
      <c r="I1254"/>
      <c r="J1254"/>
      <c r="K1254"/>
      <c r="L1254"/>
      <c r="M1254"/>
      <c r="N1254"/>
      <c r="O1254"/>
      <c r="P1254"/>
      <c r="Q1254"/>
      <c r="R1254"/>
      <c r="S1254"/>
      <c r="T1254"/>
      <c r="U1254"/>
      <c r="V1254"/>
      <c r="W1254"/>
      <c r="X1254"/>
      <c r="Y1254"/>
      <c r="Z1254"/>
      <c r="AA1254"/>
      <c r="AB1254"/>
      <c r="AC1254"/>
      <c r="AD1254"/>
      <c r="AE1254"/>
      <c r="AF1254"/>
      <c r="AG1254"/>
      <c r="AH1254"/>
      <c r="AI1254"/>
      <c r="AJ1254"/>
      <c r="AK1254"/>
      <c r="AL1254"/>
      <c r="AM1254"/>
      <c r="AN1254"/>
      <c r="AO1254"/>
      <c r="AP1254"/>
      <c r="AQ1254"/>
      <c r="AR1254"/>
      <c r="AS1254"/>
      <c r="AT1254"/>
      <c r="AU1254"/>
      <c r="AV1254"/>
      <c r="AW1254"/>
      <c r="AX1254"/>
      <c r="AY1254"/>
      <c r="AZ1254"/>
      <c r="BA1254"/>
    </row>
    <row r="1255" spans="3:53">
      <c r="C1255"/>
      <c r="D1255"/>
      <c r="E1255"/>
      <c r="F1255"/>
      <c r="G1255"/>
      <c r="H1255"/>
      <c r="I1255"/>
      <c r="J1255"/>
      <c r="K1255"/>
      <c r="L1255"/>
      <c r="M1255"/>
      <c r="N1255"/>
      <c r="O1255"/>
      <c r="P1255"/>
      <c r="Q1255"/>
      <c r="R1255"/>
      <c r="S1255"/>
      <c r="T1255"/>
      <c r="U1255"/>
      <c r="V1255"/>
      <c r="W1255"/>
      <c r="X1255"/>
      <c r="Y1255"/>
      <c r="Z1255"/>
      <c r="AA1255"/>
      <c r="AB1255"/>
      <c r="AC1255"/>
      <c r="AD1255"/>
      <c r="AE1255"/>
      <c r="AF1255"/>
      <c r="AG1255"/>
      <c r="AH1255"/>
      <c r="AI1255"/>
      <c r="AJ1255"/>
      <c r="AK1255"/>
      <c r="AL1255"/>
      <c r="AM1255"/>
      <c r="AN1255"/>
      <c r="AO1255"/>
      <c r="AP1255"/>
      <c r="AQ1255"/>
      <c r="AR1255"/>
      <c r="AS1255"/>
      <c r="AT1255"/>
      <c r="AU1255"/>
      <c r="AV1255"/>
      <c r="AW1255"/>
      <c r="AX1255"/>
      <c r="AY1255"/>
      <c r="AZ1255"/>
      <c r="BA1255"/>
    </row>
    <row r="1256" spans="3:53">
      <c r="C1256"/>
      <c r="D1256"/>
      <c r="E1256"/>
      <c r="F1256"/>
      <c r="G1256"/>
      <c r="H1256"/>
      <c r="I1256"/>
      <c r="J1256"/>
      <c r="K1256"/>
      <c r="L1256"/>
      <c r="M1256"/>
      <c r="N1256"/>
      <c r="O1256"/>
      <c r="P1256"/>
      <c r="Q1256"/>
      <c r="R1256"/>
      <c r="S1256"/>
      <c r="T1256"/>
      <c r="U1256"/>
      <c r="V1256"/>
      <c r="W1256"/>
      <c r="X1256"/>
      <c r="Y1256"/>
      <c r="Z1256"/>
      <c r="AA1256"/>
      <c r="AB1256"/>
      <c r="AC1256"/>
      <c r="AD1256"/>
      <c r="AE1256"/>
      <c r="AF1256"/>
      <c r="AG1256"/>
      <c r="AH1256"/>
      <c r="AI1256"/>
      <c r="AJ1256"/>
      <c r="AK1256"/>
      <c r="AL1256"/>
      <c r="AM1256"/>
      <c r="AN1256"/>
      <c r="AO1256"/>
      <c r="AP1256"/>
      <c r="AQ1256"/>
      <c r="AR1256"/>
      <c r="AS1256"/>
      <c r="AT1256"/>
      <c r="AU1256"/>
      <c r="AV1256"/>
      <c r="AW1256"/>
      <c r="AX1256"/>
      <c r="AY1256"/>
      <c r="AZ1256"/>
      <c r="BA1256"/>
    </row>
    <row r="1257" spans="3:53">
      <c r="C1257"/>
      <c r="D1257"/>
      <c r="E1257"/>
      <c r="F1257"/>
      <c r="G1257"/>
      <c r="H1257"/>
      <c r="I1257"/>
      <c r="J1257"/>
      <c r="K1257"/>
      <c r="L1257"/>
      <c r="M1257"/>
      <c r="N1257"/>
      <c r="O1257"/>
      <c r="P1257"/>
      <c r="Q1257"/>
      <c r="R1257"/>
      <c r="S1257"/>
      <c r="T1257"/>
      <c r="U1257"/>
      <c r="V1257"/>
      <c r="W1257"/>
      <c r="X1257"/>
      <c r="Y1257"/>
      <c r="Z1257"/>
      <c r="AA1257"/>
      <c r="AB1257"/>
      <c r="AC1257"/>
      <c r="AD1257"/>
      <c r="AE1257"/>
      <c r="AF1257"/>
      <c r="AG1257"/>
      <c r="AH1257"/>
      <c r="AI1257"/>
      <c r="AJ1257"/>
      <c r="AK1257"/>
      <c r="AL1257"/>
      <c r="AM1257"/>
      <c r="AN1257"/>
      <c r="AO1257"/>
      <c r="AP1257"/>
      <c r="AQ1257"/>
      <c r="AR1257"/>
      <c r="AS1257"/>
      <c r="AT1257"/>
      <c r="AU1257"/>
      <c r="AV1257"/>
      <c r="AW1257"/>
      <c r="AX1257"/>
      <c r="AY1257"/>
      <c r="AZ1257"/>
      <c r="BA1257"/>
    </row>
    <row r="1258" spans="3:53">
      <c r="C1258"/>
      <c r="D1258"/>
      <c r="E1258"/>
      <c r="F1258"/>
      <c r="G1258"/>
      <c r="H1258"/>
      <c r="I1258"/>
      <c r="J1258"/>
      <c r="K1258"/>
      <c r="L1258"/>
      <c r="M1258"/>
      <c r="N1258"/>
      <c r="O1258"/>
      <c r="P1258"/>
      <c r="Q1258"/>
      <c r="R1258"/>
      <c r="S1258"/>
      <c r="T1258"/>
      <c r="U1258"/>
      <c r="V1258"/>
      <c r="W1258"/>
      <c r="X1258"/>
      <c r="Y1258"/>
      <c r="Z1258"/>
      <c r="AA1258"/>
      <c r="AB1258"/>
      <c r="AC1258"/>
      <c r="AD1258"/>
      <c r="AE1258"/>
      <c r="AF1258"/>
      <c r="AG1258"/>
      <c r="AH1258"/>
      <c r="AI1258"/>
      <c r="AJ1258"/>
      <c r="AK1258"/>
      <c r="AL1258"/>
      <c r="AM1258"/>
      <c r="AN1258"/>
      <c r="AO1258"/>
      <c r="AP1258"/>
      <c r="AQ1258"/>
      <c r="AR1258"/>
      <c r="AS1258"/>
      <c r="AT1258"/>
      <c r="AU1258"/>
      <c r="AV1258"/>
      <c r="AW1258"/>
      <c r="AX1258"/>
      <c r="AY1258"/>
      <c r="AZ1258"/>
      <c r="BA1258"/>
    </row>
    <row r="1259" spans="3:53">
      <c r="C1259"/>
      <c r="D1259"/>
      <c r="E1259"/>
      <c r="F1259"/>
      <c r="G1259"/>
      <c r="H1259"/>
      <c r="I1259"/>
      <c r="J1259"/>
      <c r="K1259"/>
      <c r="L1259"/>
      <c r="M1259"/>
      <c r="N1259"/>
      <c r="O1259"/>
      <c r="P1259"/>
      <c r="Q1259"/>
      <c r="R1259"/>
      <c r="S1259"/>
      <c r="T1259"/>
      <c r="U1259"/>
      <c r="V1259"/>
      <c r="W1259"/>
      <c r="X1259"/>
      <c r="Y1259"/>
      <c r="Z1259"/>
      <c r="AA1259"/>
      <c r="AB1259"/>
      <c r="AC1259"/>
      <c r="AD1259"/>
      <c r="AE1259"/>
      <c r="AF1259"/>
      <c r="AG1259"/>
      <c r="AH1259"/>
      <c r="AI1259"/>
      <c r="AJ1259"/>
      <c r="AK1259"/>
      <c r="AL1259"/>
      <c r="AM1259"/>
      <c r="AN1259"/>
      <c r="AO1259"/>
      <c r="AP1259"/>
      <c r="AQ1259"/>
      <c r="AR1259"/>
      <c r="AS1259"/>
      <c r="AT1259"/>
      <c r="AU1259"/>
      <c r="AV1259"/>
      <c r="AW1259"/>
      <c r="AX1259"/>
      <c r="AY1259"/>
      <c r="AZ1259"/>
      <c r="BA1259"/>
    </row>
    <row r="1260" spans="3:53">
      <c r="C1260"/>
      <c r="D1260"/>
      <c r="E1260"/>
      <c r="F1260"/>
      <c r="G1260"/>
      <c r="H1260"/>
      <c r="I1260"/>
      <c r="J1260"/>
      <c r="K1260"/>
      <c r="L1260"/>
      <c r="M1260"/>
      <c r="N1260"/>
      <c r="O1260"/>
      <c r="P1260"/>
      <c r="Q1260"/>
      <c r="R1260"/>
      <c r="S1260"/>
      <c r="T1260"/>
      <c r="U1260"/>
      <c r="V1260"/>
      <c r="W1260"/>
      <c r="X1260"/>
      <c r="Y1260"/>
      <c r="Z1260"/>
      <c r="AA1260"/>
      <c r="AB1260"/>
      <c r="AC1260"/>
      <c r="AD1260"/>
      <c r="AE1260"/>
      <c r="AF1260"/>
      <c r="AG1260"/>
      <c r="AH1260"/>
      <c r="AI1260"/>
      <c r="AJ1260"/>
      <c r="AK1260"/>
      <c r="AL1260"/>
      <c r="AM1260"/>
      <c r="AN1260"/>
      <c r="AO1260"/>
      <c r="AP1260"/>
      <c r="AQ1260"/>
      <c r="AR1260"/>
      <c r="AS1260"/>
      <c r="AT1260"/>
      <c r="AU1260"/>
      <c r="AV1260"/>
      <c r="AW1260"/>
      <c r="AX1260"/>
      <c r="AY1260"/>
      <c r="AZ1260"/>
      <c r="BA1260"/>
    </row>
    <row r="1261" spans="3:53">
      <c r="C1261"/>
      <c r="D1261"/>
      <c r="E1261"/>
      <c r="F1261"/>
      <c r="G1261"/>
      <c r="H1261"/>
      <c r="I1261"/>
      <c r="J1261"/>
      <c r="K1261"/>
      <c r="L1261"/>
      <c r="M1261"/>
      <c r="N1261"/>
      <c r="O1261"/>
      <c r="P1261"/>
      <c r="Q1261"/>
      <c r="R1261"/>
      <c r="S1261"/>
      <c r="T1261"/>
      <c r="U1261"/>
      <c r="V1261"/>
      <c r="W1261"/>
      <c r="X1261"/>
      <c r="Y1261"/>
      <c r="Z1261"/>
      <c r="AA1261"/>
      <c r="AB1261"/>
      <c r="AC1261"/>
      <c r="AD1261"/>
      <c r="AE1261"/>
      <c r="AF1261"/>
      <c r="AG1261"/>
      <c r="AH1261"/>
      <c r="AI1261"/>
      <c r="AJ1261"/>
      <c r="AK1261"/>
      <c r="AL1261"/>
      <c r="AM1261"/>
      <c r="AN1261"/>
      <c r="AO1261"/>
      <c r="AP1261"/>
      <c r="AQ1261"/>
      <c r="AR1261"/>
      <c r="AS1261"/>
      <c r="AT1261"/>
      <c r="AU1261"/>
      <c r="AV1261"/>
      <c r="AW1261"/>
      <c r="AX1261"/>
      <c r="AY1261"/>
      <c r="AZ1261"/>
      <c r="BA1261"/>
    </row>
    <row r="1262" spans="3:53">
      <c r="C1262"/>
      <c r="D1262"/>
      <c r="E1262"/>
      <c r="F1262"/>
      <c r="G1262"/>
      <c r="H1262"/>
      <c r="I1262"/>
      <c r="J1262"/>
      <c r="K1262"/>
      <c r="L1262"/>
      <c r="M1262"/>
      <c r="N1262"/>
      <c r="O1262"/>
      <c r="P1262"/>
      <c r="Q1262"/>
      <c r="R1262"/>
      <c r="S1262"/>
      <c r="T1262"/>
      <c r="U1262"/>
      <c r="V1262"/>
      <c r="W1262"/>
      <c r="X1262"/>
      <c r="Y1262"/>
      <c r="Z1262"/>
      <c r="AA1262"/>
      <c r="AB1262"/>
      <c r="AC1262"/>
      <c r="AD1262"/>
      <c r="AE1262"/>
      <c r="AF1262"/>
      <c r="AG1262"/>
      <c r="AH1262"/>
      <c r="AI1262"/>
      <c r="AJ1262"/>
      <c r="AK1262"/>
      <c r="AL1262"/>
      <c r="AM1262"/>
      <c r="AN1262"/>
      <c r="AO1262"/>
      <c r="AP1262"/>
      <c r="AQ1262"/>
      <c r="AR1262"/>
      <c r="AS1262"/>
      <c r="AT1262"/>
      <c r="AU1262"/>
      <c r="AV1262"/>
      <c r="AW1262"/>
      <c r="AX1262"/>
      <c r="AY1262"/>
      <c r="AZ1262"/>
      <c r="BA1262"/>
    </row>
    <row r="1263" spans="3:53">
      <c r="C1263"/>
      <c r="D1263"/>
      <c r="E1263"/>
      <c r="F1263"/>
      <c r="G1263"/>
      <c r="H1263"/>
      <c r="I1263"/>
      <c r="J1263"/>
      <c r="K1263"/>
      <c r="L1263"/>
      <c r="M1263"/>
      <c r="N1263"/>
      <c r="O1263"/>
      <c r="P1263"/>
      <c r="Q1263"/>
      <c r="R1263"/>
      <c r="S1263"/>
      <c r="T1263"/>
      <c r="U1263"/>
      <c r="V1263"/>
      <c r="W1263"/>
      <c r="X1263"/>
      <c r="Y1263"/>
      <c r="Z1263"/>
      <c r="AA1263"/>
      <c r="AB1263"/>
      <c r="AC1263"/>
      <c r="AD1263"/>
      <c r="AE1263"/>
      <c r="AF1263"/>
      <c r="AG1263"/>
      <c r="AH1263"/>
      <c r="AI1263"/>
      <c r="AJ1263"/>
      <c r="AK1263"/>
      <c r="AL1263"/>
      <c r="AM1263"/>
      <c r="AN1263"/>
      <c r="AO1263"/>
      <c r="AP1263"/>
      <c r="AQ1263"/>
      <c r="AR1263"/>
      <c r="AS1263"/>
      <c r="AT1263"/>
      <c r="AU1263"/>
      <c r="AV1263"/>
      <c r="AW1263"/>
      <c r="AX1263"/>
      <c r="AY1263"/>
      <c r="AZ1263"/>
      <c r="BA1263"/>
    </row>
    <row r="1264" spans="3:53">
      <c r="C1264"/>
      <c r="D1264"/>
      <c r="E1264"/>
      <c r="F1264"/>
      <c r="G1264"/>
      <c r="H1264"/>
      <c r="I1264"/>
      <c r="J1264"/>
      <c r="K1264"/>
      <c r="L1264"/>
      <c r="M1264"/>
      <c r="N1264"/>
      <c r="O1264"/>
      <c r="P1264"/>
      <c r="Q1264"/>
      <c r="R1264"/>
      <c r="S1264"/>
      <c r="T1264"/>
      <c r="U1264"/>
      <c r="V1264"/>
      <c r="W1264"/>
      <c r="X1264"/>
      <c r="Y1264"/>
      <c r="Z1264"/>
      <c r="AA1264"/>
      <c r="AB1264"/>
      <c r="AC1264"/>
      <c r="AD1264"/>
      <c r="AE1264"/>
      <c r="AF1264"/>
      <c r="AG1264"/>
      <c r="AH1264"/>
      <c r="AI1264"/>
      <c r="AJ1264"/>
      <c r="AK1264"/>
      <c r="AL1264"/>
      <c r="AM1264"/>
      <c r="AN1264"/>
      <c r="AO1264"/>
      <c r="AP1264"/>
      <c r="AQ1264"/>
      <c r="AR1264"/>
      <c r="AS1264"/>
      <c r="AT1264"/>
      <c r="AU1264"/>
      <c r="AV1264"/>
      <c r="AW1264"/>
      <c r="AX1264"/>
      <c r="AY1264"/>
      <c r="AZ1264"/>
      <c r="BA1264"/>
    </row>
    <row r="1265" spans="2:145">
      <c r="C1265"/>
      <c r="D1265"/>
      <c r="E1265"/>
      <c r="F1265"/>
      <c r="G1265"/>
      <c r="H1265"/>
      <c r="I1265"/>
      <c r="J1265"/>
      <c r="K1265"/>
      <c r="L1265"/>
      <c r="M1265"/>
      <c r="N1265"/>
      <c r="O1265"/>
      <c r="P1265"/>
      <c r="Q1265"/>
      <c r="R1265"/>
      <c r="S1265"/>
      <c r="T1265"/>
      <c r="U1265"/>
      <c r="V1265"/>
      <c r="W1265"/>
      <c r="X1265"/>
      <c r="Y1265"/>
      <c r="Z1265"/>
      <c r="AA1265"/>
      <c r="AB1265"/>
      <c r="AC1265"/>
      <c r="AD1265"/>
      <c r="AE1265"/>
      <c r="AF1265"/>
      <c r="AG1265"/>
      <c r="AH1265"/>
      <c r="AI1265"/>
      <c r="AJ1265"/>
      <c r="AK1265"/>
      <c r="AL1265"/>
      <c r="AM1265"/>
      <c r="AN1265"/>
      <c r="AO1265"/>
      <c r="AP1265"/>
      <c r="AQ1265"/>
      <c r="AR1265"/>
      <c r="AS1265"/>
      <c r="AT1265"/>
      <c r="AU1265"/>
      <c r="AV1265"/>
      <c r="AW1265"/>
      <c r="AX1265"/>
      <c r="AY1265"/>
      <c r="AZ1265"/>
      <c r="BA1265"/>
    </row>
    <row r="1266" spans="2:145">
      <c r="C1266"/>
      <c r="D1266"/>
      <c r="E1266"/>
      <c r="F1266"/>
      <c r="G1266"/>
      <c r="H1266"/>
      <c r="I1266"/>
      <c r="J1266"/>
      <c r="K1266"/>
      <c r="L1266"/>
      <c r="M1266"/>
      <c r="N1266"/>
      <c r="O1266"/>
      <c r="P1266"/>
      <c r="Q1266"/>
      <c r="R1266"/>
      <c r="S1266"/>
      <c r="T1266"/>
      <c r="U1266"/>
      <c r="V1266"/>
      <c r="W1266"/>
      <c r="X1266"/>
      <c r="Y1266"/>
      <c r="Z1266"/>
      <c r="AA1266"/>
      <c r="AB1266"/>
      <c r="AC1266"/>
      <c r="AD1266"/>
      <c r="AE1266"/>
      <c r="AF1266"/>
      <c r="AG1266"/>
      <c r="AH1266"/>
      <c r="AI1266"/>
      <c r="AJ1266"/>
      <c r="AK1266"/>
      <c r="AL1266"/>
      <c r="AM1266"/>
      <c r="AN1266"/>
      <c r="AO1266"/>
      <c r="AP1266"/>
      <c r="AQ1266"/>
      <c r="AR1266"/>
      <c r="AS1266"/>
      <c r="AT1266"/>
      <c r="AU1266"/>
      <c r="AV1266"/>
      <c r="AW1266"/>
      <c r="AX1266"/>
      <c r="AY1266"/>
      <c r="AZ1266"/>
      <c r="BA1266"/>
    </row>
    <row r="1267" spans="2:145">
      <c r="C1267"/>
      <c r="D1267"/>
      <c r="E1267"/>
      <c r="F1267"/>
      <c r="G1267"/>
      <c r="H1267"/>
      <c r="I1267"/>
      <c r="J1267"/>
      <c r="K1267"/>
      <c r="L1267"/>
      <c r="M1267"/>
      <c r="N1267"/>
      <c r="O1267"/>
      <c r="P1267"/>
      <c r="Q1267"/>
      <c r="R1267"/>
      <c r="S1267"/>
      <c r="T1267"/>
      <c r="U1267"/>
      <c r="V1267"/>
      <c r="W1267"/>
      <c r="X1267"/>
      <c r="Y1267"/>
      <c r="Z1267"/>
      <c r="AA1267"/>
      <c r="AB1267"/>
      <c r="AC1267"/>
      <c r="AD1267"/>
      <c r="AE1267"/>
      <c r="AF1267"/>
      <c r="AG1267"/>
      <c r="AH1267"/>
      <c r="AI1267"/>
      <c r="AJ1267"/>
      <c r="AK1267"/>
      <c r="AL1267"/>
      <c r="AM1267"/>
      <c r="AN1267"/>
      <c r="AO1267"/>
      <c r="AP1267"/>
      <c r="AQ1267"/>
      <c r="AR1267"/>
      <c r="AS1267"/>
      <c r="AT1267"/>
      <c r="AU1267"/>
      <c r="AV1267"/>
      <c r="AW1267"/>
      <c r="AX1267"/>
      <c r="AY1267"/>
      <c r="AZ1267"/>
      <c r="BA1267"/>
    </row>
    <row r="1268" spans="2:145">
      <c r="C1268"/>
      <c r="D1268"/>
      <c r="E1268"/>
      <c r="F1268"/>
      <c r="G1268"/>
      <c r="H1268"/>
      <c r="I1268"/>
      <c r="J1268"/>
      <c r="K1268"/>
      <c r="L1268"/>
      <c r="M1268"/>
      <c r="N1268"/>
      <c r="O1268"/>
      <c r="P1268"/>
      <c r="Q1268"/>
      <c r="R1268"/>
      <c r="S1268"/>
      <c r="T1268"/>
      <c r="U1268"/>
      <c r="V1268"/>
      <c r="W1268"/>
      <c r="X1268"/>
      <c r="Y1268"/>
      <c r="Z1268"/>
      <c r="AA1268"/>
      <c r="AB1268"/>
      <c r="AC1268"/>
      <c r="AD1268"/>
      <c r="AE1268"/>
      <c r="AF1268"/>
      <c r="AG1268"/>
      <c r="AH1268"/>
      <c r="AI1268"/>
      <c r="AJ1268"/>
      <c r="AK1268"/>
      <c r="AL1268"/>
      <c r="AM1268"/>
      <c r="AN1268"/>
      <c r="AO1268"/>
      <c r="AP1268"/>
      <c r="AQ1268"/>
      <c r="AR1268"/>
      <c r="AS1268"/>
      <c r="AT1268"/>
      <c r="AU1268"/>
      <c r="AV1268"/>
      <c r="AW1268"/>
      <c r="AX1268"/>
      <c r="AY1268"/>
      <c r="AZ1268"/>
      <c r="BA1268"/>
    </row>
    <row r="1269" spans="2:145" s="329" customFormat="1">
      <c r="B1269" s="296"/>
      <c r="C1269"/>
      <c r="D1269"/>
      <c r="E1269"/>
      <c r="F1269"/>
      <c r="G1269"/>
      <c r="H1269"/>
      <c r="I1269"/>
      <c r="J1269"/>
      <c r="K1269"/>
      <c r="L1269"/>
      <c r="M1269"/>
      <c r="N1269"/>
      <c r="O1269"/>
      <c r="P1269"/>
      <c r="Q1269"/>
      <c r="R1269"/>
      <c r="S1269"/>
      <c r="T1269"/>
      <c r="U1269"/>
      <c r="V1269"/>
      <c r="W1269"/>
      <c r="X1269"/>
      <c r="Y1269"/>
      <c r="Z1269"/>
      <c r="AA1269"/>
      <c r="AB1269"/>
      <c r="AC1269"/>
      <c r="AD1269"/>
      <c r="AE1269"/>
      <c r="AF1269"/>
      <c r="AG1269"/>
      <c r="AH1269"/>
      <c r="AI1269"/>
      <c r="AJ1269"/>
      <c r="AK1269"/>
      <c r="AL1269"/>
      <c r="AM1269"/>
      <c r="AN1269"/>
      <c r="AO1269"/>
      <c r="AP1269"/>
      <c r="AQ1269"/>
      <c r="AR1269"/>
      <c r="AS1269"/>
      <c r="AT1269"/>
      <c r="AU1269"/>
      <c r="AV1269"/>
      <c r="AW1269"/>
      <c r="AX1269"/>
      <c r="AY1269"/>
      <c r="AZ1269"/>
      <c r="BA1269"/>
      <c r="BB1269" s="296"/>
      <c r="BC1269" s="296"/>
      <c r="BD1269" s="296"/>
      <c r="BE1269" s="296"/>
      <c r="BF1269" s="296"/>
      <c r="BG1269" s="296"/>
      <c r="BH1269" s="296"/>
      <c r="BI1269" s="296"/>
      <c r="BJ1269" s="296"/>
      <c r="BK1269" s="296"/>
      <c r="BL1269" s="296"/>
      <c r="BM1269" s="296"/>
      <c r="BN1269" s="296"/>
      <c r="BO1269" s="296"/>
      <c r="BP1269" s="296"/>
      <c r="BQ1269" s="296"/>
      <c r="BR1269" s="296"/>
      <c r="BS1269" s="296"/>
      <c r="BT1269" s="296"/>
      <c r="BU1269" s="296"/>
      <c r="BV1269" s="296"/>
      <c r="BW1269" s="296"/>
      <c r="BX1269" s="296"/>
      <c r="BY1269" s="296"/>
      <c r="BZ1269" s="296"/>
      <c r="CA1269" s="296"/>
      <c r="CB1269" s="296"/>
      <c r="CC1269" s="296"/>
      <c r="CD1269" s="296"/>
      <c r="CE1269" s="296"/>
      <c r="CF1269" s="296"/>
      <c r="CG1269" s="296"/>
      <c r="CH1269" s="296"/>
      <c r="CI1269" s="296"/>
      <c r="CJ1269" s="296"/>
      <c r="CK1269" s="296"/>
      <c r="CL1269" s="296"/>
      <c r="CM1269" s="296"/>
      <c r="CN1269" s="296"/>
      <c r="CO1269" s="296"/>
      <c r="CP1269" s="296"/>
      <c r="CQ1269" s="296"/>
      <c r="CR1269" s="296"/>
      <c r="CS1269" s="296"/>
      <c r="CT1269" s="296"/>
      <c r="CU1269" s="296"/>
      <c r="CV1269" s="296"/>
      <c r="CW1269" s="296"/>
      <c r="CX1269" s="296"/>
      <c r="CY1269" s="296"/>
      <c r="CZ1269" s="296"/>
      <c r="DA1269" s="296"/>
      <c r="DB1269" s="296"/>
      <c r="DC1269" s="296"/>
      <c r="DD1269" s="296"/>
      <c r="DE1269" s="296"/>
      <c r="DF1269" s="296"/>
      <c r="DG1269" s="296"/>
      <c r="DH1269" s="296"/>
      <c r="DI1269" s="296"/>
      <c r="DJ1269" s="296"/>
      <c r="DK1269" s="296"/>
      <c r="DL1269" s="296"/>
      <c r="DM1269" s="296"/>
      <c r="DN1269" s="296"/>
      <c r="DO1269" s="296"/>
      <c r="DP1269" s="296"/>
      <c r="DQ1269" s="296"/>
      <c r="DR1269" s="296"/>
      <c r="DS1269" s="296"/>
      <c r="DT1269" s="296"/>
      <c r="DU1269" s="296"/>
      <c r="DV1269" s="296"/>
      <c r="DW1269" s="296"/>
      <c r="DX1269" s="296"/>
      <c r="DY1269" s="296"/>
      <c r="DZ1269" s="296"/>
      <c r="EA1269" s="296"/>
      <c r="EB1269" s="296"/>
      <c r="EC1269" s="296"/>
      <c r="ED1269" s="296"/>
      <c r="EE1269" s="296"/>
      <c r="EF1269" s="296"/>
      <c r="EG1269" s="296"/>
      <c r="EH1269" s="296"/>
      <c r="EI1269" s="296"/>
      <c r="EJ1269" s="296"/>
      <c r="EK1269" s="296"/>
      <c r="EL1269" s="296"/>
      <c r="EM1269" s="296"/>
      <c r="EN1269" s="296"/>
      <c r="EO1269" s="296"/>
    </row>
    <row r="1270" spans="2:145">
      <c r="C1270"/>
      <c r="D1270"/>
      <c r="E1270"/>
      <c r="F1270"/>
      <c r="G1270"/>
      <c r="H1270"/>
      <c r="I1270"/>
      <c r="J1270"/>
      <c r="K1270"/>
      <c r="L1270"/>
      <c r="M1270"/>
      <c r="N1270"/>
      <c r="O1270"/>
      <c r="P1270"/>
      <c r="Q1270"/>
      <c r="R1270"/>
      <c r="S1270"/>
      <c r="T1270"/>
      <c r="U1270"/>
      <c r="V1270"/>
      <c r="W1270"/>
      <c r="X1270"/>
      <c r="Y1270"/>
      <c r="Z1270"/>
      <c r="AA1270"/>
      <c r="AB1270"/>
      <c r="AC1270"/>
      <c r="AD1270"/>
      <c r="AE1270"/>
      <c r="AF1270"/>
      <c r="AG1270"/>
      <c r="AH1270"/>
      <c r="AI1270"/>
      <c r="AJ1270"/>
      <c r="AK1270"/>
      <c r="AL1270"/>
      <c r="AM1270"/>
      <c r="AN1270"/>
      <c r="AO1270"/>
      <c r="AP1270"/>
      <c r="AQ1270"/>
      <c r="AR1270"/>
      <c r="AS1270"/>
      <c r="AT1270"/>
      <c r="AU1270"/>
      <c r="AV1270"/>
      <c r="AW1270"/>
      <c r="AX1270"/>
      <c r="AY1270"/>
      <c r="AZ1270"/>
      <c r="BA1270"/>
    </row>
    <row r="1271" spans="2:145">
      <c r="C1271"/>
      <c r="D1271"/>
      <c r="E1271"/>
      <c r="F1271"/>
      <c r="G1271"/>
      <c r="H1271"/>
      <c r="I1271"/>
      <c r="J1271"/>
      <c r="K1271"/>
      <c r="L1271"/>
      <c r="M1271"/>
      <c r="N1271"/>
      <c r="O1271"/>
      <c r="P1271"/>
      <c r="Q1271"/>
      <c r="R1271"/>
      <c r="S1271"/>
      <c r="T1271"/>
      <c r="U1271"/>
      <c r="V1271"/>
      <c r="W1271"/>
      <c r="X1271"/>
      <c r="Y1271"/>
      <c r="Z1271"/>
      <c r="AA1271"/>
      <c r="AB1271"/>
      <c r="AC1271"/>
      <c r="AD1271"/>
      <c r="AE1271"/>
      <c r="AF1271"/>
      <c r="AG1271"/>
      <c r="AH1271"/>
      <c r="AI1271"/>
      <c r="AJ1271"/>
      <c r="AK1271"/>
      <c r="AL1271"/>
      <c r="AM1271"/>
      <c r="AN1271"/>
      <c r="AO1271"/>
      <c r="AP1271"/>
      <c r="AQ1271"/>
      <c r="AR1271"/>
      <c r="AS1271"/>
      <c r="AT1271"/>
      <c r="AU1271"/>
      <c r="AV1271"/>
      <c r="AW1271"/>
      <c r="AX1271"/>
      <c r="AY1271"/>
      <c r="AZ1271"/>
      <c r="BA1271"/>
    </row>
    <row r="1272" spans="2:145">
      <c r="C1272"/>
      <c r="D1272"/>
      <c r="E1272"/>
      <c r="F1272"/>
      <c r="G1272"/>
      <c r="H1272"/>
      <c r="I1272"/>
      <c r="J1272"/>
      <c r="K1272"/>
      <c r="L1272"/>
      <c r="M1272"/>
      <c r="N1272"/>
      <c r="O1272"/>
      <c r="P1272"/>
      <c r="Q1272"/>
      <c r="R1272"/>
      <c r="S1272"/>
      <c r="T1272"/>
      <c r="U1272"/>
      <c r="V1272"/>
      <c r="W1272"/>
      <c r="X1272"/>
      <c r="Y1272"/>
      <c r="Z1272"/>
      <c r="AA1272"/>
      <c r="AB1272"/>
      <c r="AC1272"/>
      <c r="AD1272"/>
      <c r="AE1272"/>
      <c r="AF1272"/>
      <c r="AG1272"/>
      <c r="AH1272"/>
      <c r="AI1272"/>
      <c r="AJ1272"/>
      <c r="AK1272"/>
      <c r="AL1272"/>
      <c r="AM1272"/>
      <c r="AN1272"/>
      <c r="AO1272"/>
      <c r="AP1272"/>
      <c r="AQ1272"/>
      <c r="AR1272"/>
      <c r="AS1272"/>
      <c r="AT1272"/>
      <c r="AU1272"/>
      <c r="AV1272"/>
      <c r="AW1272"/>
      <c r="AX1272"/>
      <c r="AY1272"/>
      <c r="AZ1272"/>
      <c r="BA1272"/>
    </row>
    <row r="1273" spans="2:145">
      <c r="C1273"/>
      <c r="D1273"/>
      <c r="E1273"/>
      <c r="F1273"/>
      <c r="G1273"/>
      <c r="H1273"/>
      <c r="I1273"/>
      <c r="J1273"/>
      <c r="K1273"/>
      <c r="L1273"/>
      <c r="M1273"/>
      <c r="N1273"/>
      <c r="O1273"/>
      <c r="P1273"/>
      <c r="Q1273"/>
      <c r="R1273"/>
      <c r="S1273"/>
      <c r="T1273"/>
      <c r="U1273"/>
      <c r="V1273"/>
      <c r="W1273"/>
      <c r="X1273"/>
      <c r="Y1273"/>
      <c r="Z1273"/>
      <c r="AA1273"/>
      <c r="AB1273"/>
      <c r="AC1273"/>
      <c r="AD1273"/>
      <c r="AE1273"/>
      <c r="AF1273"/>
      <c r="AG1273"/>
      <c r="AH1273"/>
      <c r="AI1273"/>
      <c r="AJ1273"/>
      <c r="AK1273"/>
      <c r="AL1273"/>
      <c r="AM1273"/>
      <c r="AN1273"/>
      <c r="AO1273"/>
      <c r="AP1273"/>
      <c r="AQ1273"/>
      <c r="AR1273"/>
      <c r="AS1273"/>
      <c r="AT1273"/>
      <c r="AU1273"/>
      <c r="AV1273"/>
      <c r="AW1273"/>
      <c r="AX1273"/>
      <c r="AY1273"/>
      <c r="AZ1273"/>
      <c r="BA1273"/>
    </row>
    <row r="1274" spans="2:145">
      <c r="C1274"/>
      <c r="D1274"/>
      <c r="E1274"/>
      <c r="F1274"/>
      <c r="G1274"/>
      <c r="H1274"/>
      <c r="I1274"/>
      <c r="J1274"/>
      <c r="K1274"/>
      <c r="L1274"/>
      <c r="M1274"/>
      <c r="N1274"/>
      <c r="O1274"/>
      <c r="P1274"/>
      <c r="Q1274"/>
      <c r="R1274"/>
      <c r="S1274"/>
      <c r="T1274"/>
      <c r="U1274"/>
      <c r="V1274"/>
      <c r="W1274"/>
      <c r="X1274"/>
      <c r="Y1274"/>
      <c r="Z1274"/>
      <c r="AA1274"/>
      <c r="AB1274"/>
      <c r="AC1274"/>
      <c r="AD1274"/>
      <c r="AE1274"/>
      <c r="AF1274"/>
      <c r="AG1274"/>
      <c r="AH1274"/>
      <c r="AI1274"/>
      <c r="AJ1274"/>
      <c r="AK1274"/>
      <c r="AL1274"/>
      <c r="AM1274"/>
      <c r="AN1274"/>
      <c r="AO1274"/>
      <c r="AP1274"/>
      <c r="AQ1274"/>
      <c r="AR1274"/>
      <c r="AS1274"/>
      <c r="AT1274"/>
      <c r="AU1274"/>
      <c r="AV1274"/>
      <c r="AW1274"/>
      <c r="AX1274"/>
      <c r="AY1274"/>
      <c r="AZ1274"/>
      <c r="BA1274"/>
    </row>
    <row r="1275" spans="2:145">
      <c r="C1275"/>
      <c r="D1275"/>
      <c r="E1275"/>
      <c r="F1275"/>
      <c r="G1275"/>
      <c r="H1275"/>
      <c r="I1275"/>
      <c r="J1275"/>
      <c r="K1275"/>
      <c r="L1275"/>
      <c r="M1275"/>
      <c r="N1275"/>
      <c r="O1275"/>
      <c r="P1275"/>
      <c r="Q1275"/>
      <c r="R1275"/>
      <c r="S1275"/>
      <c r="T1275"/>
      <c r="U1275"/>
      <c r="V1275"/>
      <c r="W1275"/>
      <c r="X1275"/>
      <c r="Y1275"/>
      <c r="Z1275"/>
      <c r="AA1275"/>
      <c r="AB1275"/>
      <c r="AC1275"/>
      <c r="AD1275"/>
      <c r="AE1275"/>
      <c r="AF1275"/>
      <c r="AG1275"/>
      <c r="AH1275"/>
      <c r="AI1275"/>
      <c r="AJ1275"/>
      <c r="AK1275"/>
      <c r="AL1275"/>
      <c r="AM1275"/>
      <c r="AN1275"/>
      <c r="AO1275"/>
      <c r="AP1275"/>
      <c r="AQ1275"/>
      <c r="AR1275"/>
      <c r="AS1275"/>
      <c r="AT1275"/>
      <c r="AU1275"/>
      <c r="AV1275"/>
      <c r="AW1275"/>
      <c r="AX1275"/>
      <c r="AY1275"/>
      <c r="AZ1275"/>
      <c r="BA1275"/>
    </row>
    <row r="1276" spans="2:145">
      <c r="C1276"/>
      <c r="D1276"/>
      <c r="E1276"/>
      <c r="F1276"/>
      <c r="G1276"/>
      <c r="H1276"/>
      <c r="I1276"/>
      <c r="J1276"/>
      <c r="K1276"/>
      <c r="L1276"/>
      <c r="M1276"/>
      <c r="N1276"/>
      <c r="O1276"/>
      <c r="P1276"/>
      <c r="Q1276"/>
      <c r="R1276"/>
      <c r="S1276"/>
      <c r="T1276"/>
      <c r="U1276"/>
      <c r="V1276"/>
      <c r="W1276"/>
      <c r="X1276"/>
      <c r="Y1276"/>
      <c r="Z1276"/>
      <c r="AA1276"/>
      <c r="AB1276"/>
      <c r="AC1276"/>
      <c r="AD1276"/>
      <c r="AE1276"/>
      <c r="AF1276"/>
      <c r="AG1276"/>
      <c r="AH1276"/>
      <c r="AI1276"/>
      <c r="AJ1276"/>
      <c r="AK1276"/>
      <c r="AL1276"/>
      <c r="AM1276"/>
      <c r="AN1276"/>
      <c r="AO1276"/>
      <c r="AP1276"/>
      <c r="AQ1276"/>
      <c r="AR1276"/>
      <c r="AS1276"/>
      <c r="AT1276"/>
      <c r="AU1276"/>
      <c r="AV1276"/>
      <c r="AW1276"/>
      <c r="AX1276"/>
      <c r="AY1276"/>
      <c r="AZ1276"/>
      <c r="BA1276"/>
    </row>
    <row r="1277" spans="2:145">
      <c r="C1277"/>
      <c r="D1277"/>
      <c r="E1277"/>
      <c r="F1277"/>
      <c r="G1277"/>
      <c r="H1277"/>
      <c r="I1277"/>
      <c r="J1277"/>
      <c r="K1277"/>
      <c r="L1277"/>
      <c r="M1277"/>
      <c r="N1277"/>
      <c r="O1277"/>
      <c r="P1277"/>
      <c r="Q1277"/>
      <c r="R1277"/>
      <c r="S1277"/>
      <c r="T1277"/>
      <c r="U1277"/>
      <c r="V1277"/>
      <c r="W1277"/>
      <c r="X1277"/>
      <c r="Y1277"/>
      <c r="Z1277"/>
      <c r="AA1277"/>
      <c r="AB1277"/>
      <c r="AC1277"/>
      <c r="AD1277"/>
      <c r="AE1277"/>
      <c r="AF1277"/>
      <c r="AG1277"/>
      <c r="AH1277"/>
      <c r="AI1277"/>
      <c r="AJ1277"/>
      <c r="AK1277"/>
      <c r="AL1277"/>
      <c r="AM1277"/>
      <c r="AN1277"/>
      <c r="AO1277"/>
      <c r="AP1277"/>
      <c r="AQ1277"/>
      <c r="AR1277"/>
      <c r="AS1277"/>
      <c r="AT1277"/>
      <c r="AU1277"/>
      <c r="AV1277"/>
      <c r="AW1277"/>
      <c r="AX1277"/>
      <c r="AY1277"/>
      <c r="AZ1277"/>
      <c r="BA1277"/>
    </row>
    <row r="1278" spans="2:145">
      <c r="C1278"/>
      <c r="D1278"/>
      <c r="E1278"/>
      <c r="F1278"/>
      <c r="G1278"/>
      <c r="H1278"/>
      <c r="I1278"/>
      <c r="J1278"/>
      <c r="K1278"/>
      <c r="L1278"/>
      <c r="M1278"/>
      <c r="N1278"/>
      <c r="O1278"/>
      <c r="P1278"/>
      <c r="Q1278"/>
      <c r="R1278"/>
      <c r="S1278"/>
      <c r="T1278"/>
      <c r="U1278"/>
      <c r="V1278"/>
      <c r="W1278"/>
      <c r="X1278"/>
      <c r="Y1278"/>
      <c r="Z1278"/>
      <c r="AA1278"/>
      <c r="AB1278"/>
      <c r="AC1278"/>
      <c r="AD1278"/>
      <c r="AE1278"/>
      <c r="AF1278"/>
      <c r="AG1278"/>
      <c r="AH1278"/>
      <c r="AI1278"/>
      <c r="AJ1278"/>
      <c r="AK1278"/>
      <c r="AL1278"/>
      <c r="AM1278"/>
      <c r="AN1278"/>
      <c r="AO1278"/>
      <c r="AP1278"/>
      <c r="AQ1278"/>
      <c r="AR1278"/>
      <c r="AS1278"/>
      <c r="AT1278"/>
      <c r="AU1278"/>
      <c r="AV1278"/>
      <c r="AW1278"/>
      <c r="AX1278"/>
      <c r="AY1278"/>
      <c r="AZ1278"/>
      <c r="BA1278"/>
    </row>
    <row r="1279" spans="2:145">
      <c r="C1279"/>
      <c r="D1279"/>
      <c r="E1279"/>
      <c r="F1279"/>
      <c r="G1279"/>
      <c r="H1279"/>
      <c r="I1279"/>
      <c r="J1279"/>
      <c r="K1279"/>
      <c r="L1279"/>
      <c r="M1279"/>
      <c r="N1279"/>
      <c r="O1279"/>
      <c r="P1279"/>
      <c r="Q1279"/>
      <c r="R1279"/>
      <c r="S1279"/>
      <c r="T1279"/>
      <c r="U1279"/>
      <c r="V1279"/>
      <c r="W1279"/>
      <c r="X1279"/>
      <c r="Y1279"/>
      <c r="Z1279"/>
      <c r="AA1279"/>
      <c r="AB1279"/>
      <c r="AC1279"/>
      <c r="AD1279"/>
      <c r="AE1279"/>
      <c r="AF1279"/>
      <c r="AG1279"/>
      <c r="AH1279"/>
      <c r="AI1279"/>
      <c r="AJ1279"/>
      <c r="AK1279"/>
      <c r="AL1279"/>
      <c r="AM1279"/>
      <c r="AN1279"/>
      <c r="AO1279"/>
      <c r="AP1279"/>
      <c r="AQ1279"/>
      <c r="AR1279"/>
      <c r="AS1279"/>
      <c r="AT1279"/>
      <c r="AU1279"/>
      <c r="AV1279"/>
      <c r="AW1279"/>
      <c r="AX1279"/>
      <c r="AY1279"/>
      <c r="AZ1279"/>
      <c r="BA1279"/>
    </row>
    <row r="1280" spans="2:145">
      <c r="B1280" s="296" t="s">
        <v>2154</v>
      </c>
      <c r="C1280"/>
      <c r="D1280"/>
      <c r="E1280"/>
      <c r="F1280"/>
      <c r="G1280"/>
      <c r="H1280"/>
      <c r="I1280"/>
      <c r="J1280"/>
      <c r="K1280"/>
      <c r="L1280"/>
      <c r="M1280"/>
      <c r="N1280"/>
      <c r="O1280"/>
      <c r="P1280"/>
      <c r="Q1280"/>
      <c r="R1280"/>
      <c r="S1280"/>
      <c r="T1280"/>
      <c r="U1280"/>
      <c r="V1280"/>
      <c r="W1280"/>
      <c r="X1280"/>
      <c r="Y1280"/>
      <c r="Z1280"/>
      <c r="AA1280"/>
      <c r="AB1280"/>
      <c r="AC1280"/>
      <c r="AD1280"/>
      <c r="AE1280"/>
      <c r="AF1280"/>
      <c r="AG1280"/>
      <c r="AH1280"/>
      <c r="AI1280"/>
      <c r="AJ1280"/>
      <c r="AK1280"/>
      <c r="AL1280"/>
      <c r="AM1280"/>
      <c r="AN1280"/>
      <c r="AO1280"/>
      <c r="AP1280"/>
      <c r="AQ1280"/>
      <c r="AR1280"/>
      <c r="AS1280"/>
      <c r="AT1280"/>
      <c r="AU1280"/>
      <c r="AV1280"/>
      <c r="AW1280"/>
      <c r="AX1280"/>
      <c r="AY1280"/>
      <c r="AZ1280"/>
      <c r="BA1280"/>
    </row>
    <row r="1281" spans="2:145">
      <c r="B1281" s="329"/>
      <c r="C1281"/>
      <c r="D1281"/>
      <c r="E1281"/>
      <c r="F1281"/>
      <c r="G1281"/>
      <c r="H1281"/>
      <c r="I1281"/>
      <c r="J1281"/>
      <c r="K1281"/>
      <c r="L1281"/>
      <c r="M1281"/>
      <c r="N1281"/>
      <c r="O1281"/>
      <c r="P1281"/>
      <c r="Q1281"/>
      <c r="R1281"/>
      <c r="S1281"/>
      <c r="T1281"/>
      <c r="U1281"/>
      <c r="V1281"/>
      <c r="W1281"/>
      <c r="X1281"/>
      <c r="Y1281"/>
      <c r="Z1281"/>
      <c r="AA1281"/>
      <c r="AB1281"/>
      <c r="AC1281"/>
      <c r="AD1281"/>
      <c r="AE1281"/>
      <c r="AF1281"/>
      <c r="AG1281"/>
      <c r="AH1281"/>
      <c r="AI1281"/>
      <c r="AJ1281"/>
      <c r="AK1281"/>
      <c r="AL1281"/>
      <c r="AM1281"/>
      <c r="AN1281"/>
      <c r="AO1281"/>
      <c r="AP1281"/>
      <c r="AQ1281"/>
      <c r="AR1281"/>
      <c r="AS1281"/>
      <c r="AT1281"/>
      <c r="AU1281"/>
      <c r="AV1281"/>
      <c r="AW1281"/>
      <c r="AX1281"/>
      <c r="AY1281"/>
      <c r="AZ1281"/>
      <c r="BA1281"/>
      <c r="BB1281" s="329"/>
      <c r="BC1281" s="329"/>
      <c r="BD1281" s="329"/>
      <c r="BE1281" s="329"/>
      <c r="BF1281" s="329"/>
      <c r="BG1281" s="329"/>
      <c r="BH1281" s="329"/>
      <c r="BI1281" s="329"/>
      <c r="BJ1281" s="329"/>
      <c r="BK1281" s="329"/>
      <c r="BL1281" s="329"/>
      <c r="BM1281" s="329"/>
      <c r="BN1281" s="329"/>
      <c r="BO1281" s="329"/>
      <c r="BP1281" s="329"/>
      <c r="BQ1281" s="329"/>
      <c r="BR1281" s="329"/>
      <c r="BS1281" s="329"/>
      <c r="BT1281" s="329"/>
      <c r="BU1281" s="329"/>
      <c r="BV1281" s="329"/>
      <c r="BW1281" s="329"/>
      <c r="BX1281" s="329"/>
      <c r="BY1281" s="329"/>
      <c r="BZ1281" s="329"/>
      <c r="CA1281" s="329"/>
      <c r="CB1281" s="329"/>
      <c r="CC1281" s="329"/>
      <c r="CD1281" s="329"/>
      <c r="CE1281" s="329"/>
      <c r="CF1281" s="329"/>
      <c r="CG1281" s="329"/>
      <c r="CH1281" s="329"/>
      <c r="CI1281" s="329"/>
      <c r="CJ1281" s="329"/>
      <c r="CK1281" s="329"/>
      <c r="CL1281" s="329"/>
      <c r="CM1281" s="329"/>
      <c r="CN1281" s="329"/>
      <c r="CO1281" s="329"/>
      <c r="CP1281" s="329"/>
      <c r="CQ1281" s="329"/>
      <c r="CR1281" s="329"/>
      <c r="CS1281" s="329"/>
      <c r="CT1281" s="329"/>
      <c r="CU1281" s="329"/>
      <c r="CV1281" s="329"/>
      <c r="CW1281" s="329"/>
      <c r="CX1281" s="329"/>
      <c r="CY1281" s="329"/>
      <c r="CZ1281" s="329"/>
      <c r="DA1281" s="329"/>
      <c r="DB1281" s="329"/>
      <c r="DC1281" s="329"/>
      <c r="DD1281" s="329"/>
      <c r="DE1281" s="329"/>
      <c r="DF1281" s="329"/>
      <c r="DG1281" s="329"/>
      <c r="DH1281" s="329"/>
      <c r="DI1281" s="329"/>
      <c r="DJ1281" s="329"/>
      <c r="DK1281" s="329"/>
      <c r="DL1281" s="329"/>
      <c r="DM1281" s="329"/>
      <c r="DN1281" s="329"/>
      <c r="DO1281" s="329"/>
      <c r="DP1281" s="329"/>
      <c r="DQ1281" s="329"/>
      <c r="DR1281" s="329"/>
      <c r="DS1281" s="329"/>
      <c r="DT1281" s="329"/>
      <c r="DU1281" s="329"/>
      <c r="DV1281" s="329"/>
      <c r="DW1281" s="329"/>
      <c r="DX1281" s="329"/>
      <c r="DY1281" s="329"/>
      <c r="DZ1281" s="329"/>
      <c r="EA1281" s="329"/>
      <c r="EB1281" s="329"/>
      <c r="EC1281" s="329"/>
      <c r="ED1281" s="329"/>
      <c r="EE1281" s="329"/>
      <c r="EF1281" s="329"/>
      <c r="EG1281" s="329"/>
      <c r="EH1281" s="329"/>
      <c r="EI1281" s="329"/>
      <c r="EJ1281" s="329"/>
      <c r="EK1281" s="329"/>
      <c r="EL1281" s="329"/>
      <c r="EM1281" s="329"/>
      <c r="EN1281" s="329"/>
      <c r="EO1281" s="329"/>
    </row>
    <row r="1282" spans="2:145">
      <c r="C1282"/>
      <c r="D1282"/>
      <c r="E1282"/>
      <c r="F1282"/>
      <c r="G1282"/>
      <c r="H1282"/>
      <c r="I1282"/>
      <c r="J1282"/>
      <c r="K1282"/>
      <c r="L1282"/>
      <c r="M1282"/>
      <c r="N1282"/>
      <c r="O1282"/>
      <c r="P1282"/>
      <c r="Q1282"/>
      <c r="R1282"/>
      <c r="S1282"/>
      <c r="T1282"/>
      <c r="U1282"/>
      <c r="V1282"/>
      <c r="W1282"/>
      <c r="X1282"/>
      <c r="Y1282"/>
      <c r="Z1282"/>
      <c r="AA1282"/>
      <c r="AB1282"/>
      <c r="AC1282"/>
      <c r="AD1282"/>
      <c r="AE1282"/>
      <c r="AF1282"/>
      <c r="AG1282"/>
      <c r="AH1282"/>
      <c r="AI1282"/>
      <c r="AJ1282"/>
      <c r="AK1282"/>
      <c r="AL1282"/>
      <c r="AM1282"/>
      <c r="AN1282"/>
      <c r="AO1282"/>
      <c r="AP1282"/>
      <c r="AQ1282"/>
      <c r="AR1282"/>
      <c r="AS1282"/>
      <c r="AT1282"/>
      <c r="AU1282"/>
      <c r="AV1282"/>
      <c r="AW1282"/>
      <c r="AX1282"/>
      <c r="AY1282"/>
      <c r="AZ1282"/>
      <c r="BA1282"/>
    </row>
    <row r="1283" spans="2:145">
      <c r="C1283"/>
      <c r="D1283"/>
      <c r="E1283"/>
      <c r="F1283"/>
      <c r="G1283"/>
      <c r="H1283"/>
      <c r="I1283"/>
      <c r="J1283"/>
      <c r="K1283"/>
      <c r="L1283"/>
      <c r="M1283"/>
      <c r="N1283"/>
      <c r="O1283"/>
      <c r="P1283"/>
      <c r="Q1283"/>
      <c r="R1283"/>
      <c r="S1283"/>
      <c r="T1283"/>
      <c r="U1283"/>
      <c r="V1283"/>
      <c r="W1283"/>
      <c r="X1283"/>
      <c r="Y1283"/>
      <c r="Z1283"/>
      <c r="AA1283"/>
      <c r="AB1283"/>
      <c r="AC1283"/>
      <c r="AD1283"/>
      <c r="AE1283"/>
      <c r="AF1283"/>
      <c r="AG1283"/>
      <c r="AH1283"/>
      <c r="AI1283"/>
      <c r="AJ1283"/>
      <c r="AK1283"/>
      <c r="AL1283"/>
      <c r="AM1283"/>
      <c r="AN1283"/>
      <c r="AO1283"/>
      <c r="AP1283"/>
      <c r="AQ1283"/>
      <c r="AR1283"/>
      <c r="AS1283"/>
      <c r="AT1283"/>
      <c r="AU1283"/>
      <c r="AV1283"/>
      <c r="AW1283"/>
      <c r="AX1283"/>
      <c r="AY1283"/>
      <c r="AZ1283"/>
      <c r="BA1283"/>
    </row>
    <row r="1284" spans="2:145">
      <c r="C1284"/>
      <c r="D1284"/>
      <c r="E1284"/>
      <c r="F1284"/>
      <c r="G1284"/>
      <c r="H1284"/>
      <c r="I1284"/>
      <c r="J1284"/>
      <c r="K1284"/>
      <c r="L1284"/>
      <c r="M1284"/>
      <c r="N1284"/>
      <c r="O1284"/>
      <c r="P1284"/>
      <c r="Q1284"/>
      <c r="R1284"/>
      <c r="S1284"/>
      <c r="T1284"/>
      <c r="U1284"/>
      <c r="V1284"/>
      <c r="W1284"/>
      <c r="X1284"/>
      <c r="Y1284"/>
      <c r="Z1284"/>
      <c r="AA1284"/>
      <c r="AB1284"/>
      <c r="AC1284"/>
      <c r="AD1284"/>
      <c r="AE1284"/>
      <c r="AF1284"/>
      <c r="AG1284"/>
      <c r="AH1284"/>
      <c r="AI1284"/>
      <c r="AJ1284"/>
      <c r="AK1284"/>
      <c r="AL1284"/>
      <c r="AM1284"/>
      <c r="AN1284"/>
      <c r="AO1284"/>
      <c r="AP1284"/>
      <c r="AQ1284"/>
      <c r="AR1284"/>
      <c r="AS1284"/>
      <c r="AT1284"/>
      <c r="AU1284"/>
      <c r="AV1284"/>
      <c r="AW1284"/>
      <c r="AX1284"/>
      <c r="AY1284"/>
      <c r="AZ1284"/>
      <c r="BA1284"/>
    </row>
    <row r="1285" spans="2:145">
      <c r="C1285"/>
      <c r="D1285"/>
      <c r="E1285"/>
      <c r="F1285"/>
      <c r="G1285"/>
      <c r="H1285"/>
      <c r="I1285"/>
      <c r="J1285"/>
      <c r="K1285"/>
      <c r="L1285"/>
      <c r="M1285"/>
      <c r="N1285"/>
      <c r="O1285"/>
      <c r="P1285"/>
      <c r="Q1285"/>
      <c r="R1285"/>
      <c r="S1285"/>
      <c r="T1285"/>
      <c r="U1285"/>
      <c r="V1285"/>
      <c r="W1285"/>
      <c r="X1285"/>
      <c r="Y1285"/>
      <c r="Z1285"/>
      <c r="AA1285"/>
      <c r="AB1285"/>
      <c r="AC1285"/>
      <c r="AD1285"/>
      <c r="AE1285"/>
      <c r="AF1285"/>
      <c r="AG1285"/>
      <c r="AH1285"/>
      <c r="AI1285"/>
      <c r="AJ1285"/>
      <c r="AK1285"/>
      <c r="AL1285"/>
      <c r="AM1285"/>
      <c r="AN1285"/>
      <c r="AO1285"/>
      <c r="AP1285"/>
      <c r="AQ1285"/>
      <c r="AR1285"/>
      <c r="AS1285"/>
      <c r="AT1285"/>
      <c r="AU1285"/>
      <c r="AV1285"/>
      <c r="AW1285"/>
      <c r="AX1285"/>
      <c r="AY1285"/>
      <c r="AZ1285"/>
      <c r="BA1285"/>
    </row>
    <row r="1286" spans="2:145">
      <c r="C1286"/>
      <c r="D1286"/>
      <c r="E1286"/>
      <c r="F1286"/>
      <c r="G1286"/>
      <c r="H1286"/>
      <c r="I1286"/>
      <c r="J1286"/>
      <c r="K1286"/>
      <c r="L1286"/>
      <c r="M1286"/>
      <c r="N1286"/>
      <c r="O1286"/>
      <c r="P1286"/>
      <c r="Q1286"/>
      <c r="R1286"/>
      <c r="S1286"/>
      <c r="T1286"/>
      <c r="U1286"/>
      <c r="V1286"/>
      <c r="W1286"/>
      <c r="X1286"/>
      <c r="Y1286"/>
      <c r="Z1286"/>
      <c r="AA1286"/>
      <c r="AB1286"/>
      <c r="AC1286"/>
      <c r="AD1286"/>
      <c r="AE1286"/>
      <c r="AF1286"/>
      <c r="AG1286"/>
      <c r="AH1286"/>
      <c r="AI1286"/>
      <c r="AJ1286"/>
      <c r="AK1286"/>
      <c r="AL1286"/>
      <c r="AM1286"/>
      <c r="AN1286"/>
      <c r="AO1286"/>
      <c r="AP1286"/>
      <c r="AQ1286"/>
      <c r="AR1286"/>
      <c r="AS1286"/>
      <c r="AT1286"/>
      <c r="AU1286"/>
      <c r="AV1286"/>
      <c r="AW1286"/>
      <c r="AX1286"/>
      <c r="AY1286"/>
      <c r="AZ1286"/>
      <c r="BA1286"/>
    </row>
    <row r="1287" spans="2:145">
      <c r="C1287"/>
      <c r="D1287"/>
      <c r="E1287"/>
      <c r="F1287"/>
      <c r="G1287"/>
      <c r="H1287"/>
      <c r="I1287"/>
      <c r="J1287"/>
      <c r="K1287"/>
      <c r="L1287"/>
      <c r="M1287"/>
      <c r="N1287"/>
      <c r="O1287"/>
      <c r="P1287"/>
      <c r="Q1287"/>
      <c r="R1287"/>
      <c r="S1287"/>
      <c r="T1287"/>
      <c r="U1287"/>
      <c r="V1287"/>
      <c r="W1287"/>
      <c r="X1287"/>
      <c r="Y1287"/>
      <c r="Z1287"/>
      <c r="AA1287"/>
      <c r="AB1287"/>
      <c r="AC1287"/>
      <c r="AD1287"/>
      <c r="AE1287"/>
      <c r="AF1287"/>
      <c r="AG1287"/>
      <c r="AH1287"/>
      <c r="AI1287"/>
      <c r="AJ1287"/>
      <c r="AK1287"/>
      <c r="AL1287"/>
      <c r="AM1287"/>
      <c r="AN1287"/>
      <c r="AO1287"/>
      <c r="AP1287"/>
      <c r="AQ1287"/>
      <c r="AR1287"/>
      <c r="AS1287"/>
      <c r="AT1287"/>
      <c r="AU1287"/>
      <c r="AV1287"/>
      <c r="AW1287"/>
      <c r="AX1287"/>
      <c r="AY1287"/>
      <c r="AZ1287"/>
      <c r="BA1287"/>
    </row>
    <row r="1288" spans="2:145">
      <c r="C1288"/>
      <c r="D1288"/>
      <c r="E1288"/>
      <c r="F1288"/>
      <c r="G1288"/>
      <c r="H1288"/>
      <c r="I1288"/>
      <c r="J1288"/>
      <c r="K1288"/>
      <c r="L1288"/>
      <c r="M1288"/>
      <c r="N1288"/>
      <c r="O1288"/>
      <c r="P1288"/>
      <c r="Q1288"/>
      <c r="R1288"/>
      <c r="S1288"/>
      <c r="T1288"/>
      <c r="U1288"/>
      <c r="V1288"/>
      <c r="W1288"/>
      <c r="X1288"/>
      <c r="Y1288"/>
      <c r="Z1288"/>
      <c r="AA1288"/>
      <c r="AB1288"/>
      <c r="AC1288"/>
      <c r="AD1288"/>
      <c r="AE1288"/>
      <c r="AF1288"/>
      <c r="AG1288"/>
      <c r="AH1288"/>
      <c r="AI1288"/>
      <c r="AJ1288"/>
      <c r="AK1288"/>
      <c r="AL1288"/>
      <c r="AM1288"/>
      <c r="AN1288"/>
      <c r="AO1288"/>
      <c r="AP1288"/>
      <c r="AQ1288"/>
      <c r="AR1288"/>
      <c r="AS1288"/>
      <c r="AT1288"/>
      <c r="AU1288"/>
      <c r="AV1288"/>
      <c r="AW1288"/>
      <c r="AX1288"/>
      <c r="AY1288"/>
      <c r="AZ1288"/>
      <c r="BA1288"/>
    </row>
    <row r="1289" spans="2:145">
      <c r="C1289"/>
      <c r="D1289"/>
      <c r="E1289"/>
      <c r="F1289"/>
      <c r="G1289"/>
      <c r="H1289"/>
      <c r="I1289"/>
      <c r="J1289"/>
      <c r="K1289"/>
      <c r="L1289"/>
      <c r="M1289"/>
      <c r="N1289"/>
      <c r="O1289"/>
      <c r="P1289"/>
      <c r="Q1289"/>
      <c r="R1289"/>
      <c r="S1289"/>
      <c r="T1289"/>
      <c r="U1289"/>
      <c r="V1289"/>
      <c r="W1289"/>
      <c r="X1289"/>
      <c r="Y1289"/>
      <c r="Z1289"/>
      <c r="AA1289"/>
      <c r="AB1289"/>
      <c r="AC1289"/>
      <c r="AD1289"/>
      <c r="AE1289"/>
      <c r="AF1289"/>
      <c r="AG1289"/>
      <c r="AH1289"/>
      <c r="AI1289"/>
      <c r="AJ1289"/>
      <c r="AK1289"/>
      <c r="AL1289"/>
      <c r="AM1289"/>
      <c r="AN1289"/>
      <c r="AO1289"/>
      <c r="AP1289"/>
      <c r="AQ1289"/>
      <c r="AR1289"/>
      <c r="AS1289"/>
      <c r="AT1289"/>
      <c r="AU1289"/>
      <c r="AV1289"/>
      <c r="AW1289"/>
      <c r="AX1289"/>
      <c r="AY1289"/>
      <c r="AZ1289"/>
      <c r="BA1289"/>
    </row>
    <row r="1290" spans="2:145">
      <c r="C1290"/>
      <c r="D1290"/>
      <c r="E1290"/>
      <c r="F1290"/>
      <c r="G1290"/>
      <c r="H1290"/>
      <c r="I1290"/>
      <c r="J1290"/>
      <c r="K1290"/>
      <c r="L1290"/>
      <c r="M1290"/>
      <c r="N1290"/>
      <c r="O1290"/>
      <c r="P1290"/>
      <c r="Q1290"/>
      <c r="R1290"/>
      <c r="S1290"/>
      <c r="T1290"/>
      <c r="U1290"/>
      <c r="V1290"/>
      <c r="W1290"/>
      <c r="X1290"/>
      <c r="Y1290"/>
      <c r="Z1290"/>
      <c r="AA1290"/>
      <c r="AB1290"/>
      <c r="AC1290"/>
      <c r="AD1290"/>
      <c r="AE1290"/>
      <c r="AF1290"/>
      <c r="AG1290"/>
      <c r="AH1290"/>
      <c r="AI1290"/>
      <c r="AJ1290"/>
      <c r="AK1290"/>
      <c r="AL1290"/>
      <c r="AM1290"/>
      <c r="AN1290"/>
      <c r="AO1290"/>
      <c r="AP1290"/>
      <c r="AQ1290"/>
      <c r="AR1290"/>
      <c r="AS1290"/>
      <c r="AT1290"/>
      <c r="AU1290"/>
      <c r="AV1290"/>
      <c r="AW1290"/>
      <c r="AX1290"/>
      <c r="AY1290"/>
      <c r="AZ1290"/>
      <c r="BA1290"/>
    </row>
    <row r="1291" spans="2:145">
      <c r="C1291"/>
      <c r="D1291"/>
      <c r="E1291"/>
      <c r="F1291"/>
      <c r="G1291"/>
      <c r="H1291"/>
      <c r="I1291"/>
      <c r="J1291"/>
      <c r="K1291"/>
      <c r="L1291"/>
      <c r="M1291"/>
      <c r="N1291"/>
      <c r="O1291"/>
      <c r="P1291"/>
      <c r="Q1291"/>
      <c r="R1291"/>
      <c r="S1291"/>
      <c r="T1291"/>
      <c r="U1291"/>
      <c r="V1291"/>
      <c r="W1291"/>
      <c r="X1291"/>
      <c r="Y1291"/>
      <c r="Z1291"/>
      <c r="AA1291"/>
      <c r="AB1291"/>
      <c r="AC1291"/>
      <c r="AD1291"/>
      <c r="AE1291"/>
      <c r="AF1291"/>
      <c r="AG1291"/>
      <c r="AH1291"/>
      <c r="AI1291"/>
      <c r="AJ1291"/>
      <c r="AK1291"/>
      <c r="AL1291"/>
      <c r="AM1291"/>
      <c r="AN1291"/>
      <c r="AO1291"/>
      <c r="AP1291"/>
      <c r="AQ1291"/>
      <c r="AR1291"/>
      <c r="AS1291"/>
      <c r="AT1291"/>
      <c r="AU1291"/>
      <c r="AV1291"/>
      <c r="AW1291"/>
      <c r="AX1291"/>
      <c r="AY1291"/>
      <c r="AZ1291"/>
      <c r="BA1291"/>
    </row>
    <row r="1292" spans="2:145">
      <c r="C1292"/>
      <c r="D1292"/>
      <c r="E1292"/>
      <c r="F1292"/>
      <c r="G1292"/>
      <c r="H1292"/>
      <c r="I1292"/>
      <c r="J1292"/>
      <c r="K1292"/>
      <c r="L1292"/>
      <c r="M1292"/>
      <c r="N1292"/>
      <c r="O1292"/>
      <c r="P1292"/>
      <c r="Q1292"/>
      <c r="R1292"/>
      <c r="S1292"/>
      <c r="T1292"/>
      <c r="U1292"/>
      <c r="V1292"/>
      <c r="W1292"/>
      <c r="X1292"/>
      <c r="Y1292"/>
      <c r="Z1292"/>
      <c r="AA1292"/>
      <c r="AB1292"/>
      <c r="AC1292"/>
      <c r="AD1292"/>
      <c r="AE1292"/>
      <c r="AF1292"/>
      <c r="AG1292"/>
      <c r="AH1292"/>
      <c r="AI1292"/>
      <c r="AJ1292"/>
      <c r="AK1292"/>
      <c r="AL1292"/>
      <c r="AM1292"/>
      <c r="AN1292"/>
      <c r="AO1292"/>
      <c r="AP1292"/>
      <c r="AQ1292"/>
      <c r="AR1292"/>
      <c r="AS1292"/>
      <c r="AT1292"/>
      <c r="AU1292"/>
      <c r="AV1292"/>
      <c r="AW1292"/>
      <c r="AX1292"/>
      <c r="AY1292"/>
      <c r="AZ1292"/>
      <c r="BA1292"/>
    </row>
    <row r="1293" spans="2:145">
      <c r="C1293"/>
      <c r="D1293"/>
      <c r="E1293"/>
      <c r="F1293"/>
      <c r="G1293"/>
      <c r="H1293"/>
      <c r="I1293"/>
      <c r="J1293"/>
      <c r="K1293"/>
      <c r="L1293"/>
      <c r="M1293"/>
      <c r="N1293"/>
      <c r="O1293"/>
      <c r="P1293"/>
      <c r="Q1293"/>
      <c r="R1293"/>
      <c r="S1293"/>
      <c r="T1293"/>
      <c r="U1293"/>
      <c r="V1293"/>
      <c r="W1293"/>
      <c r="X1293"/>
      <c r="Y1293"/>
      <c r="Z1293"/>
      <c r="AA1293"/>
      <c r="AB1293"/>
      <c r="AC1293"/>
      <c r="AD1293"/>
      <c r="AE1293"/>
      <c r="AF1293"/>
      <c r="AG1293"/>
      <c r="AH1293"/>
      <c r="AI1293"/>
      <c r="AJ1293"/>
      <c r="AK1293"/>
      <c r="AL1293"/>
      <c r="AM1293"/>
      <c r="AN1293"/>
      <c r="AO1293"/>
      <c r="AP1293"/>
      <c r="AQ1293"/>
      <c r="AR1293"/>
      <c r="AS1293"/>
      <c r="AT1293"/>
      <c r="AU1293"/>
      <c r="AV1293"/>
      <c r="AW1293"/>
      <c r="AX1293"/>
      <c r="AY1293"/>
      <c r="AZ1293"/>
      <c r="BA1293"/>
    </row>
    <row r="1294" spans="2:145">
      <c r="C1294"/>
      <c r="D1294"/>
      <c r="E1294"/>
      <c r="F1294"/>
      <c r="G1294"/>
      <c r="H1294"/>
      <c r="I1294"/>
      <c r="J1294"/>
      <c r="K1294"/>
      <c r="L1294"/>
      <c r="M1294"/>
      <c r="N1294"/>
      <c r="O1294"/>
      <c r="P1294"/>
      <c r="Q1294"/>
      <c r="R1294"/>
      <c r="S1294"/>
      <c r="T1294"/>
      <c r="U1294"/>
      <c r="V1294"/>
      <c r="W1294"/>
      <c r="X1294"/>
      <c r="Y1294"/>
      <c r="Z1294"/>
      <c r="AA1294"/>
      <c r="AB1294"/>
      <c r="AC1294"/>
      <c r="AD1294"/>
      <c r="AE1294"/>
      <c r="AF1294"/>
      <c r="AG1294"/>
      <c r="AH1294"/>
      <c r="AI1294"/>
      <c r="AJ1294"/>
      <c r="AK1294"/>
      <c r="AL1294"/>
      <c r="AM1294"/>
      <c r="AN1294"/>
      <c r="AO1294"/>
      <c r="AP1294"/>
      <c r="AQ1294"/>
      <c r="AR1294"/>
      <c r="AS1294"/>
      <c r="AT1294"/>
      <c r="AU1294"/>
      <c r="AV1294"/>
      <c r="AW1294"/>
      <c r="AX1294"/>
      <c r="AY1294"/>
      <c r="AZ1294"/>
      <c r="BA1294"/>
    </row>
    <row r="1295" spans="2:145">
      <c r="C1295"/>
      <c r="D1295"/>
      <c r="E1295"/>
      <c r="F1295"/>
      <c r="G1295"/>
      <c r="H1295"/>
      <c r="I1295"/>
      <c r="J1295"/>
      <c r="K1295"/>
      <c r="L1295"/>
      <c r="M1295"/>
      <c r="N1295"/>
      <c r="O1295"/>
      <c r="P1295"/>
      <c r="Q1295"/>
      <c r="R1295"/>
      <c r="S1295"/>
      <c r="T1295"/>
      <c r="U1295"/>
      <c r="V1295"/>
      <c r="W1295"/>
      <c r="X1295"/>
      <c r="Y1295"/>
      <c r="Z1295"/>
      <c r="AA1295"/>
      <c r="AB1295"/>
      <c r="AC1295"/>
      <c r="AD1295"/>
      <c r="AE1295"/>
      <c r="AF1295"/>
      <c r="AG1295"/>
      <c r="AH1295"/>
      <c r="AI1295"/>
      <c r="AJ1295"/>
      <c r="AK1295"/>
      <c r="AL1295"/>
      <c r="AM1295"/>
      <c r="AN1295"/>
      <c r="AO1295"/>
      <c r="AP1295"/>
      <c r="AQ1295"/>
      <c r="AR1295"/>
      <c r="AS1295"/>
      <c r="AT1295"/>
      <c r="AU1295"/>
      <c r="AV1295"/>
      <c r="AW1295"/>
      <c r="AX1295"/>
      <c r="AY1295"/>
      <c r="AZ1295"/>
      <c r="BA1295"/>
    </row>
    <row r="1296" spans="2:145">
      <c r="C1296"/>
      <c r="D1296"/>
      <c r="E1296"/>
      <c r="F1296"/>
      <c r="G1296"/>
      <c r="H1296"/>
      <c r="I1296"/>
      <c r="J1296"/>
      <c r="K1296"/>
      <c r="L1296"/>
      <c r="M1296"/>
      <c r="N1296"/>
      <c r="O1296"/>
      <c r="P1296"/>
      <c r="Q1296"/>
      <c r="R1296"/>
      <c r="S1296"/>
      <c r="T1296"/>
      <c r="U1296"/>
      <c r="V1296"/>
      <c r="W1296"/>
      <c r="X1296"/>
      <c r="Y1296"/>
      <c r="Z1296"/>
      <c r="AA1296"/>
      <c r="AB1296"/>
      <c r="AC1296"/>
      <c r="AD1296"/>
      <c r="AE1296"/>
      <c r="AF1296"/>
      <c r="AG1296"/>
      <c r="AH1296"/>
      <c r="AI1296"/>
      <c r="AJ1296"/>
      <c r="AK1296"/>
      <c r="AL1296"/>
      <c r="AM1296"/>
      <c r="AN1296"/>
      <c r="AO1296"/>
      <c r="AP1296"/>
      <c r="AQ1296"/>
      <c r="AR1296"/>
      <c r="AS1296"/>
      <c r="AT1296"/>
      <c r="AU1296"/>
      <c r="AV1296"/>
      <c r="AW1296"/>
      <c r="AX1296"/>
      <c r="AY1296"/>
      <c r="AZ1296"/>
      <c r="BA1296"/>
    </row>
    <row r="1297" spans="3:53">
      <c r="C1297"/>
      <c r="D1297"/>
      <c r="E1297"/>
      <c r="F1297"/>
      <c r="G1297"/>
      <c r="H1297"/>
      <c r="I1297"/>
      <c r="J1297"/>
      <c r="K1297"/>
      <c r="L1297"/>
      <c r="M1297"/>
      <c r="N1297"/>
      <c r="O1297"/>
      <c r="P1297"/>
      <c r="Q1297"/>
      <c r="R1297"/>
      <c r="S1297"/>
      <c r="T1297"/>
      <c r="U1297"/>
      <c r="V1297"/>
      <c r="W1297"/>
      <c r="X1297"/>
      <c r="Y1297"/>
      <c r="Z1297"/>
      <c r="AA1297"/>
      <c r="AB1297"/>
      <c r="AC1297"/>
      <c r="AD1297"/>
      <c r="AE1297"/>
      <c r="AF1297"/>
      <c r="AG1297"/>
      <c r="AH1297"/>
      <c r="AI1297"/>
      <c r="AJ1297"/>
      <c r="AK1297"/>
      <c r="AL1297"/>
      <c r="AM1297"/>
      <c r="AN1297"/>
      <c r="AO1297"/>
      <c r="AP1297"/>
      <c r="AQ1297"/>
      <c r="AR1297"/>
      <c r="AS1297"/>
      <c r="AT1297"/>
      <c r="AU1297"/>
      <c r="AV1297"/>
      <c r="AW1297"/>
      <c r="AX1297"/>
      <c r="AY1297"/>
      <c r="AZ1297"/>
      <c r="BA1297"/>
    </row>
    <row r="1298" spans="3:53">
      <c r="C1298"/>
      <c r="D1298"/>
      <c r="E1298"/>
      <c r="F1298"/>
      <c r="G1298"/>
      <c r="H1298"/>
      <c r="I1298"/>
      <c r="J1298"/>
      <c r="K1298"/>
      <c r="L1298"/>
      <c r="M1298"/>
      <c r="N1298"/>
      <c r="O1298"/>
      <c r="P1298"/>
      <c r="Q1298"/>
      <c r="R1298"/>
      <c r="S1298"/>
      <c r="T1298"/>
      <c r="U1298"/>
      <c r="V1298"/>
      <c r="W1298"/>
      <c r="X1298"/>
      <c r="Y1298"/>
      <c r="Z1298"/>
      <c r="AA1298"/>
      <c r="AB1298"/>
      <c r="AC1298"/>
      <c r="AD1298"/>
      <c r="AE1298"/>
      <c r="AF1298"/>
      <c r="AG1298"/>
      <c r="AH1298"/>
      <c r="AI1298"/>
      <c r="AJ1298"/>
      <c r="AK1298"/>
      <c r="AL1298"/>
      <c r="AM1298"/>
      <c r="AN1298"/>
      <c r="AO1298"/>
      <c r="AP1298"/>
      <c r="AQ1298"/>
      <c r="AR1298"/>
      <c r="AS1298"/>
      <c r="AT1298"/>
      <c r="AU1298"/>
      <c r="AV1298"/>
      <c r="AW1298"/>
      <c r="AX1298"/>
      <c r="AY1298"/>
      <c r="AZ1298"/>
      <c r="BA1298"/>
    </row>
    <row r="1299" spans="3:53">
      <c r="C1299"/>
      <c r="D1299"/>
      <c r="E1299"/>
      <c r="F1299"/>
      <c r="G1299"/>
      <c r="H1299"/>
      <c r="I1299"/>
      <c r="J1299"/>
      <c r="K1299"/>
      <c r="L1299"/>
      <c r="M1299"/>
      <c r="N1299"/>
      <c r="O1299"/>
      <c r="P1299"/>
      <c r="Q1299"/>
      <c r="R1299"/>
      <c r="S1299"/>
      <c r="T1299"/>
      <c r="U1299"/>
      <c r="V1299"/>
      <c r="W1299"/>
      <c r="X1299"/>
      <c r="Y1299"/>
      <c r="Z1299"/>
      <c r="AA1299"/>
      <c r="AB1299"/>
      <c r="AC1299"/>
      <c r="AD1299"/>
      <c r="AE1299"/>
      <c r="AF1299"/>
      <c r="AG1299"/>
      <c r="AH1299"/>
      <c r="AI1299"/>
      <c r="AJ1299"/>
      <c r="AK1299"/>
      <c r="AL1299"/>
      <c r="AM1299"/>
      <c r="AN1299"/>
      <c r="AO1299"/>
      <c r="AP1299"/>
      <c r="AQ1299"/>
      <c r="AR1299"/>
      <c r="AS1299"/>
      <c r="AT1299"/>
      <c r="AU1299"/>
      <c r="AV1299"/>
      <c r="AW1299"/>
      <c r="AX1299"/>
      <c r="AY1299"/>
      <c r="AZ1299"/>
      <c r="BA1299"/>
    </row>
    <row r="1300" spans="3:53">
      <c r="C1300"/>
      <c r="D1300"/>
      <c r="E1300"/>
      <c r="F1300"/>
      <c r="G1300"/>
      <c r="H1300"/>
      <c r="I1300"/>
      <c r="J1300"/>
      <c r="K1300"/>
      <c r="L1300"/>
      <c r="M1300"/>
      <c r="N1300"/>
      <c r="O1300"/>
      <c r="P1300"/>
      <c r="Q1300"/>
      <c r="R1300"/>
      <c r="S1300"/>
      <c r="T1300"/>
      <c r="U1300"/>
      <c r="V1300"/>
      <c r="W1300"/>
      <c r="X1300"/>
      <c r="Y1300"/>
      <c r="Z1300"/>
      <c r="AA1300"/>
      <c r="AB1300"/>
      <c r="AC1300"/>
      <c r="AD1300"/>
      <c r="AE1300"/>
      <c r="AF1300"/>
      <c r="AG1300"/>
      <c r="AH1300"/>
      <c r="AI1300"/>
      <c r="AJ1300"/>
      <c r="AK1300"/>
      <c r="AL1300"/>
      <c r="AM1300"/>
      <c r="AN1300"/>
      <c r="AO1300"/>
      <c r="AP1300"/>
      <c r="AQ1300"/>
      <c r="AR1300"/>
      <c r="AS1300"/>
      <c r="AT1300"/>
      <c r="AU1300"/>
      <c r="AV1300"/>
      <c r="AW1300"/>
      <c r="AX1300"/>
      <c r="AY1300"/>
      <c r="AZ1300"/>
      <c r="BA1300"/>
    </row>
    <row r="1301" spans="3:53">
      <c r="C1301"/>
      <c r="D1301"/>
      <c r="E1301"/>
      <c r="F1301"/>
      <c r="G1301"/>
      <c r="H1301"/>
      <c r="I1301"/>
      <c r="J1301"/>
      <c r="K1301"/>
      <c r="L1301"/>
      <c r="M1301"/>
      <c r="N1301"/>
      <c r="O1301"/>
      <c r="P1301"/>
      <c r="Q1301"/>
      <c r="R1301"/>
      <c r="S1301"/>
      <c r="T1301"/>
      <c r="U1301"/>
      <c r="V1301"/>
      <c r="W1301"/>
      <c r="X1301"/>
      <c r="Y1301"/>
      <c r="Z1301"/>
      <c r="AA1301"/>
      <c r="AB1301"/>
      <c r="AC1301"/>
      <c r="AD1301"/>
      <c r="AE1301"/>
      <c r="AF1301"/>
      <c r="AG1301"/>
      <c r="AH1301"/>
      <c r="AI1301"/>
      <c r="AJ1301"/>
      <c r="AK1301"/>
      <c r="AL1301"/>
      <c r="AM1301"/>
      <c r="AN1301"/>
      <c r="AO1301"/>
      <c r="AP1301"/>
      <c r="AQ1301"/>
      <c r="AR1301"/>
      <c r="AS1301"/>
      <c r="AT1301"/>
      <c r="AU1301"/>
      <c r="AV1301"/>
      <c r="AW1301"/>
      <c r="AX1301"/>
      <c r="AY1301"/>
      <c r="AZ1301"/>
      <c r="BA1301"/>
    </row>
    <row r="1302" spans="3:53">
      <c r="C1302"/>
      <c r="D1302"/>
      <c r="E1302"/>
      <c r="F1302"/>
      <c r="G1302"/>
      <c r="H1302"/>
      <c r="I1302"/>
      <c r="J1302"/>
      <c r="K1302"/>
      <c r="L1302"/>
      <c r="M1302"/>
      <c r="N1302"/>
      <c r="O1302"/>
      <c r="P1302"/>
      <c r="Q1302"/>
      <c r="R1302"/>
      <c r="S1302"/>
      <c r="T1302"/>
      <c r="U1302"/>
      <c r="V1302"/>
      <c r="W1302"/>
      <c r="X1302"/>
      <c r="Y1302"/>
      <c r="Z1302"/>
      <c r="AA1302"/>
      <c r="AB1302"/>
      <c r="AC1302"/>
      <c r="AD1302"/>
      <c r="AE1302"/>
      <c r="AF1302"/>
      <c r="AG1302"/>
      <c r="AH1302"/>
      <c r="AI1302"/>
      <c r="AJ1302"/>
      <c r="AK1302"/>
      <c r="AL1302"/>
      <c r="AM1302"/>
      <c r="AN1302"/>
      <c r="AO1302"/>
      <c r="AP1302"/>
      <c r="AQ1302"/>
      <c r="AR1302"/>
      <c r="AS1302"/>
      <c r="AT1302"/>
      <c r="AU1302"/>
      <c r="AV1302"/>
      <c r="AW1302"/>
      <c r="AX1302"/>
      <c r="AY1302"/>
      <c r="AZ1302"/>
      <c r="BA1302"/>
    </row>
    <row r="1303" spans="3:53">
      <c r="C1303"/>
      <c r="D1303"/>
      <c r="E1303"/>
      <c r="F1303"/>
      <c r="G1303"/>
      <c r="H1303"/>
      <c r="I1303"/>
      <c r="J1303"/>
      <c r="K1303"/>
      <c r="L1303"/>
      <c r="M1303"/>
      <c r="N1303"/>
      <c r="O1303"/>
      <c r="P1303"/>
      <c r="Q1303"/>
      <c r="R1303"/>
      <c r="S1303"/>
      <c r="T1303"/>
      <c r="U1303"/>
      <c r="V1303"/>
      <c r="W1303"/>
      <c r="X1303"/>
      <c r="Y1303"/>
      <c r="Z1303"/>
      <c r="AA1303"/>
      <c r="AB1303"/>
      <c r="AC1303"/>
      <c r="AD1303"/>
      <c r="AE1303"/>
      <c r="AF1303"/>
      <c r="AG1303"/>
      <c r="AH1303"/>
      <c r="AI1303"/>
      <c r="AJ1303"/>
      <c r="AK1303"/>
      <c r="AL1303"/>
      <c r="AM1303"/>
      <c r="AN1303"/>
      <c r="AO1303"/>
      <c r="AP1303"/>
      <c r="AQ1303"/>
      <c r="AR1303"/>
      <c r="AS1303"/>
      <c r="AT1303"/>
      <c r="AU1303"/>
      <c r="AV1303"/>
      <c r="AW1303"/>
      <c r="AX1303"/>
      <c r="AY1303"/>
      <c r="AZ1303"/>
      <c r="BA1303"/>
    </row>
    <row r="1304" spans="3:53">
      <c r="C1304"/>
      <c r="D1304"/>
      <c r="E1304"/>
      <c r="F1304"/>
      <c r="G1304"/>
      <c r="H1304"/>
      <c r="I1304"/>
      <c r="J1304"/>
      <c r="K1304"/>
      <c r="L1304"/>
      <c r="M1304"/>
      <c r="N1304"/>
      <c r="O1304"/>
      <c r="P1304"/>
      <c r="Q1304"/>
      <c r="R1304"/>
      <c r="S1304"/>
      <c r="T1304"/>
      <c r="U1304"/>
      <c r="V1304"/>
      <c r="W1304"/>
      <c r="X1304"/>
      <c r="Y1304"/>
      <c r="Z1304"/>
      <c r="AA1304"/>
      <c r="AB1304"/>
      <c r="AC1304"/>
      <c r="AD1304"/>
      <c r="AE1304"/>
      <c r="AF1304"/>
      <c r="AG1304"/>
      <c r="AH1304"/>
      <c r="AI1304"/>
      <c r="AJ1304"/>
      <c r="AK1304"/>
      <c r="AL1304"/>
      <c r="AM1304"/>
      <c r="AN1304"/>
      <c r="AO1304"/>
      <c r="AP1304"/>
      <c r="AQ1304"/>
      <c r="AR1304"/>
      <c r="AS1304"/>
      <c r="AT1304"/>
      <c r="AU1304"/>
      <c r="AV1304"/>
      <c r="AW1304"/>
      <c r="AX1304"/>
      <c r="AY1304"/>
      <c r="AZ1304"/>
      <c r="BA1304"/>
    </row>
    <row r="1305" spans="3:53">
      <c r="C1305"/>
      <c r="D1305"/>
      <c r="E1305"/>
      <c r="F1305"/>
      <c r="G1305"/>
      <c r="H1305"/>
      <c r="I1305"/>
      <c r="J1305"/>
      <c r="K1305"/>
      <c r="L1305"/>
      <c r="M1305"/>
      <c r="N1305"/>
      <c r="O1305"/>
      <c r="P1305"/>
      <c r="Q1305"/>
      <c r="R1305"/>
      <c r="S1305"/>
      <c r="T1305"/>
      <c r="U1305"/>
      <c r="V1305"/>
      <c r="W1305"/>
      <c r="X1305"/>
      <c r="Y1305"/>
      <c r="Z1305"/>
      <c r="AA1305"/>
      <c r="AB1305"/>
      <c r="AC1305"/>
      <c r="AD1305"/>
      <c r="AE1305"/>
      <c r="AF1305"/>
      <c r="AG1305"/>
      <c r="AH1305"/>
      <c r="AI1305"/>
      <c r="AJ1305"/>
      <c r="AK1305"/>
      <c r="AL1305"/>
      <c r="AM1305"/>
      <c r="AN1305"/>
      <c r="AO1305"/>
      <c r="AP1305"/>
      <c r="AQ1305"/>
      <c r="AR1305"/>
      <c r="AS1305"/>
      <c r="AT1305"/>
      <c r="AU1305"/>
      <c r="AV1305"/>
      <c r="AW1305"/>
      <c r="AX1305"/>
      <c r="AY1305"/>
      <c r="AZ1305"/>
      <c r="BA1305"/>
    </row>
    <row r="1306" spans="3:53">
      <c r="C1306"/>
      <c r="D1306"/>
      <c r="E1306"/>
      <c r="F1306"/>
      <c r="G1306"/>
      <c r="H1306"/>
      <c r="I1306"/>
      <c r="J1306"/>
      <c r="K1306"/>
      <c r="L1306"/>
      <c r="M1306"/>
      <c r="N1306"/>
      <c r="O1306"/>
      <c r="P1306"/>
      <c r="Q1306"/>
      <c r="R1306"/>
      <c r="S1306"/>
      <c r="T1306"/>
      <c r="U1306"/>
      <c r="V1306"/>
      <c r="W1306"/>
      <c r="X1306"/>
      <c r="Y1306"/>
      <c r="Z1306"/>
      <c r="AA1306"/>
      <c r="AB1306"/>
      <c r="AC1306"/>
      <c r="AD1306"/>
      <c r="AE1306"/>
      <c r="AF1306"/>
      <c r="AG1306"/>
      <c r="AH1306"/>
      <c r="AI1306"/>
      <c r="AJ1306"/>
      <c r="AK1306"/>
      <c r="AL1306"/>
      <c r="AM1306"/>
      <c r="AN1306"/>
      <c r="AO1306"/>
      <c r="AP1306"/>
      <c r="AQ1306"/>
      <c r="AR1306"/>
      <c r="AS1306"/>
      <c r="AT1306"/>
      <c r="AU1306"/>
      <c r="AV1306"/>
      <c r="AW1306"/>
      <c r="AX1306"/>
      <c r="AY1306"/>
      <c r="AZ1306"/>
      <c r="BA1306"/>
    </row>
    <row r="1307" spans="3:53">
      <c r="C1307"/>
      <c r="D1307"/>
      <c r="E1307"/>
      <c r="F1307"/>
      <c r="G1307"/>
      <c r="H1307"/>
      <c r="I1307"/>
      <c r="J1307"/>
      <c r="K1307"/>
      <c r="L1307"/>
      <c r="M1307"/>
      <c r="N1307"/>
      <c r="O1307"/>
      <c r="P1307"/>
      <c r="Q1307"/>
      <c r="R1307"/>
      <c r="S1307"/>
      <c r="T1307"/>
      <c r="U1307"/>
      <c r="V1307"/>
      <c r="W1307"/>
      <c r="X1307"/>
      <c r="Y1307"/>
      <c r="Z1307"/>
      <c r="AA1307"/>
      <c r="AB1307"/>
      <c r="AC1307"/>
      <c r="AD1307"/>
      <c r="AE1307"/>
      <c r="AF1307"/>
      <c r="AG1307"/>
      <c r="AH1307"/>
      <c r="AI1307"/>
      <c r="AJ1307"/>
      <c r="AK1307"/>
      <c r="AL1307"/>
      <c r="AM1307"/>
      <c r="AN1307"/>
      <c r="AO1307"/>
      <c r="AP1307"/>
      <c r="AQ1307"/>
      <c r="AR1307"/>
      <c r="AS1307"/>
      <c r="AT1307"/>
      <c r="AU1307"/>
      <c r="AV1307"/>
      <c r="AW1307"/>
      <c r="AX1307"/>
      <c r="AY1307"/>
      <c r="AZ1307"/>
      <c r="BA1307"/>
    </row>
    <row r="1308" spans="3:53">
      <c r="C1308"/>
      <c r="D1308"/>
      <c r="E1308"/>
      <c r="F1308"/>
      <c r="G1308"/>
      <c r="H1308"/>
      <c r="I1308"/>
      <c r="J1308"/>
      <c r="K1308"/>
      <c r="L1308"/>
      <c r="M1308"/>
      <c r="N1308"/>
      <c r="O1308"/>
      <c r="P1308"/>
      <c r="Q1308"/>
      <c r="R1308"/>
      <c r="S1308"/>
      <c r="T1308"/>
      <c r="U1308"/>
      <c r="V1308"/>
      <c r="W1308"/>
      <c r="X1308"/>
      <c r="Y1308"/>
      <c r="Z1308"/>
      <c r="AA1308"/>
      <c r="AB1308"/>
      <c r="AC1308"/>
      <c r="AD1308"/>
      <c r="AE1308"/>
      <c r="AF1308"/>
      <c r="AG1308"/>
      <c r="AH1308"/>
      <c r="AI1308"/>
      <c r="AJ1308"/>
      <c r="AK1308"/>
      <c r="AL1308"/>
      <c r="AM1308"/>
      <c r="AN1308"/>
      <c r="AO1308"/>
      <c r="AP1308"/>
      <c r="AQ1308"/>
      <c r="AR1308"/>
      <c r="AS1308"/>
      <c r="AT1308"/>
      <c r="AU1308"/>
      <c r="AV1308"/>
      <c r="AW1308"/>
      <c r="AX1308"/>
      <c r="AY1308"/>
      <c r="AZ1308"/>
      <c r="BA1308"/>
    </row>
    <row r="1309" spans="3:53">
      <c r="C1309"/>
      <c r="D1309"/>
      <c r="E1309"/>
      <c r="F1309"/>
      <c r="G1309"/>
      <c r="H1309"/>
      <c r="I1309"/>
      <c r="J1309"/>
      <c r="K1309"/>
      <c r="L1309"/>
      <c r="M1309"/>
      <c r="N1309"/>
      <c r="O1309"/>
      <c r="P1309"/>
      <c r="Q1309"/>
      <c r="R1309"/>
      <c r="S1309"/>
      <c r="T1309"/>
      <c r="U1309"/>
      <c r="V1309"/>
      <c r="W1309"/>
      <c r="X1309"/>
      <c r="Y1309"/>
      <c r="Z1309"/>
      <c r="AA1309"/>
      <c r="AB1309"/>
      <c r="AC1309"/>
      <c r="AD1309"/>
      <c r="AE1309"/>
      <c r="AF1309"/>
      <c r="AG1309"/>
      <c r="AH1309"/>
      <c r="AI1309"/>
      <c r="AJ1309"/>
      <c r="AK1309"/>
      <c r="AL1309"/>
      <c r="AM1309"/>
      <c r="AN1309"/>
      <c r="AO1309"/>
      <c r="AP1309"/>
      <c r="AQ1309"/>
      <c r="AR1309"/>
      <c r="AS1309"/>
      <c r="AT1309"/>
      <c r="AU1309"/>
      <c r="AV1309"/>
      <c r="AW1309"/>
      <c r="AX1309"/>
      <c r="AY1309"/>
      <c r="AZ1309"/>
      <c r="BA1309"/>
    </row>
    <row r="1310" spans="3:53">
      <c r="C1310"/>
      <c r="D1310"/>
      <c r="E1310"/>
      <c r="F1310"/>
      <c r="G1310"/>
      <c r="H1310"/>
      <c r="I1310"/>
      <c r="J1310"/>
      <c r="K1310"/>
      <c r="L1310"/>
      <c r="M1310"/>
      <c r="N1310"/>
      <c r="O1310"/>
      <c r="P1310"/>
      <c r="Q1310"/>
      <c r="R1310"/>
      <c r="S1310"/>
      <c r="T1310"/>
      <c r="U1310"/>
      <c r="V1310"/>
      <c r="W1310"/>
      <c r="X1310"/>
      <c r="Y1310"/>
      <c r="Z1310"/>
      <c r="AA1310"/>
      <c r="AB1310"/>
      <c r="AC1310"/>
      <c r="AD1310"/>
      <c r="AE1310"/>
      <c r="AF1310"/>
      <c r="AG1310"/>
      <c r="AH1310"/>
      <c r="AI1310"/>
      <c r="AJ1310"/>
      <c r="AK1310"/>
      <c r="AL1310"/>
      <c r="AM1310"/>
      <c r="AN1310"/>
      <c r="AO1310"/>
      <c r="AP1310"/>
      <c r="AQ1310"/>
      <c r="AR1310"/>
      <c r="AS1310"/>
      <c r="AT1310"/>
      <c r="AU1310"/>
      <c r="AV1310"/>
      <c r="AW1310"/>
      <c r="AX1310"/>
      <c r="AY1310"/>
      <c r="AZ1310"/>
      <c r="BA1310"/>
    </row>
    <row r="1311" spans="3:53">
      <c r="C1311"/>
      <c r="D1311"/>
      <c r="E1311"/>
      <c r="F1311"/>
      <c r="G1311"/>
      <c r="H1311"/>
      <c r="I1311"/>
      <c r="J1311"/>
      <c r="K1311"/>
      <c r="L1311"/>
      <c r="M1311"/>
      <c r="N1311"/>
      <c r="O1311"/>
      <c r="P1311"/>
      <c r="Q1311"/>
      <c r="R1311"/>
      <c r="S1311"/>
      <c r="T1311"/>
      <c r="U1311"/>
      <c r="V1311"/>
      <c r="W1311"/>
      <c r="X1311"/>
      <c r="Y1311"/>
      <c r="Z1311"/>
      <c r="AA1311"/>
      <c r="AB1311"/>
      <c r="AC1311"/>
      <c r="AD1311"/>
      <c r="AE1311"/>
      <c r="AF1311"/>
      <c r="AG1311"/>
      <c r="AH1311"/>
      <c r="AI1311"/>
      <c r="AJ1311"/>
      <c r="AK1311"/>
      <c r="AL1311"/>
      <c r="AM1311"/>
      <c r="AN1311"/>
      <c r="AO1311"/>
      <c r="AP1311"/>
      <c r="AQ1311"/>
      <c r="AR1311"/>
      <c r="AS1311"/>
      <c r="AT1311"/>
      <c r="AU1311"/>
      <c r="AV1311"/>
      <c r="AW1311"/>
      <c r="AX1311"/>
      <c r="AY1311"/>
      <c r="AZ1311"/>
      <c r="BA1311"/>
    </row>
    <row r="1312" spans="3:53">
      <c r="C1312"/>
      <c r="D1312"/>
      <c r="E1312"/>
      <c r="F1312"/>
      <c r="G1312"/>
      <c r="H1312"/>
      <c r="I1312"/>
      <c r="J1312"/>
      <c r="K1312"/>
      <c r="L1312"/>
      <c r="M1312"/>
      <c r="N1312"/>
      <c r="O1312"/>
      <c r="P1312"/>
      <c r="Q1312"/>
      <c r="R1312"/>
      <c r="S1312"/>
      <c r="T1312"/>
      <c r="U1312"/>
      <c r="V1312"/>
      <c r="W1312"/>
      <c r="X1312"/>
      <c r="Y1312"/>
      <c r="Z1312"/>
      <c r="AA1312"/>
      <c r="AB1312"/>
      <c r="AC1312"/>
      <c r="AD1312"/>
      <c r="AE1312"/>
      <c r="AF1312"/>
      <c r="AG1312"/>
      <c r="AH1312"/>
      <c r="AI1312"/>
      <c r="AJ1312"/>
      <c r="AK1312"/>
      <c r="AL1312"/>
      <c r="AM1312"/>
      <c r="AN1312"/>
      <c r="AO1312"/>
      <c r="AP1312"/>
      <c r="AQ1312"/>
      <c r="AR1312"/>
      <c r="AS1312"/>
      <c r="AT1312"/>
      <c r="AU1312"/>
      <c r="AV1312"/>
      <c r="AW1312"/>
      <c r="AX1312"/>
      <c r="AY1312"/>
      <c r="AZ1312"/>
      <c r="BA1312"/>
    </row>
    <row r="1313" spans="2:53">
      <c r="C1313"/>
      <c r="D1313"/>
      <c r="E1313"/>
      <c r="F1313"/>
      <c r="G1313"/>
      <c r="H1313"/>
      <c r="I1313"/>
      <c r="J1313"/>
      <c r="K1313"/>
      <c r="L1313"/>
      <c r="M1313"/>
      <c r="N1313"/>
      <c r="O1313"/>
      <c r="P1313"/>
      <c r="Q1313"/>
      <c r="R1313"/>
      <c r="S1313"/>
      <c r="T1313"/>
      <c r="U1313"/>
      <c r="V1313"/>
      <c r="W1313"/>
      <c r="X1313"/>
      <c r="Y1313"/>
      <c r="Z1313"/>
      <c r="AA1313"/>
      <c r="AB1313"/>
      <c r="AC1313"/>
      <c r="AD1313"/>
      <c r="AE1313"/>
      <c r="AF1313"/>
      <c r="AG1313"/>
      <c r="AH1313"/>
      <c r="AI1313"/>
      <c r="AJ1313"/>
      <c r="AK1313"/>
      <c r="AL1313"/>
      <c r="AM1313"/>
      <c r="AN1313"/>
      <c r="AO1313"/>
      <c r="AP1313"/>
      <c r="AQ1313"/>
      <c r="AR1313"/>
      <c r="AS1313"/>
      <c r="AT1313"/>
      <c r="AU1313"/>
      <c r="AV1313"/>
      <c r="AW1313"/>
      <c r="AX1313"/>
      <c r="AY1313"/>
      <c r="AZ1313"/>
      <c r="BA1313"/>
    </row>
    <row r="1314" spans="2:53">
      <c r="C1314"/>
      <c r="D1314"/>
      <c r="E1314"/>
      <c r="F1314"/>
      <c r="G1314"/>
      <c r="H1314"/>
      <c r="I1314"/>
      <c r="J1314"/>
      <c r="K1314"/>
      <c r="L1314"/>
      <c r="M1314"/>
      <c r="N1314"/>
      <c r="O1314"/>
      <c r="P1314"/>
      <c r="Q1314"/>
      <c r="R1314"/>
      <c r="S1314"/>
      <c r="T1314"/>
      <c r="U1314"/>
      <c r="V1314"/>
      <c r="W1314"/>
      <c r="X1314"/>
      <c r="Y1314"/>
      <c r="Z1314"/>
      <c r="AA1314"/>
      <c r="AB1314"/>
      <c r="AC1314"/>
      <c r="AD1314"/>
      <c r="AE1314"/>
      <c r="AF1314"/>
      <c r="AG1314"/>
      <c r="AH1314"/>
      <c r="AI1314"/>
      <c r="AJ1314"/>
      <c r="AK1314"/>
      <c r="AL1314"/>
      <c r="AM1314"/>
      <c r="AN1314"/>
      <c r="AO1314"/>
      <c r="AP1314"/>
      <c r="AQ1314"/>
      <c r="AR1314"/>
      <c r="AS1314"/>
      <c r="AT1314"/>
      <c r="AU1314"/>
      <c r="AV1314"/>
      <c r="AW1314"/>
      <c r="AX1314"/>
      <c r="AY1314"/>
      <c r="AZ1314"/>
      <c r="BA1314"/>
    </row>
    <row r="1315" spans="2:53">
      <c r="C1315"/>
      <c r="D1315"/>
      <c r="E1315"/>
      <c r="F1315"/>
      <c r="G1315"/>
      <c r="H1315"/>
      <c r="I1315"/>
      <c r="J1315"/>
      <c r="K1315"/>
      <c r="L1315"/>
      <c r="M1315"/>
      <c r="N1315"/>
      <c r="O1315"/>
      <c r="P1315"/>
      <c r="Q1315"/>
      <c r="R1315"/>
      <c r="S1315"/>
      <c r="T1315"/>
      <c r="U1315"/>
      <c r="V1315"/>
      <c r="W1315"/>
      <c r="X1315"/>
      <c r="Y1315"/>
      <c r="Z1315"/>
      <c r="AA1315"/>
      <c r="AB1315"/>
      <c r="AC1315"/>
      <c r="AD1315"/>
      <c r="AE1315"/>
      <c r="AF1315"/>
      <c r="AG1315"/>
      <c r="AH1315"/>
      <c r="AI1315"/>
      <c r="AJ1315"/>
      <c r="AK1315"/>
      <c r="AL1315"/>
      <c r="AM1315"/>
      <c r="AN1315"/>
      <c r="AO1315"/>
      <c r="AP1315"/>
      <c r="AQ1315"/>
      <c r="AR1315"/>
      <c r="AS1315"/>
      <c r="AT1315"/>
      <c r="AU1315"/>
      <c r="AV1315"/>
      <c r="AW1315"/>
      <c r="AX1315"/>
      <c r="AY1315"/>
      <c r="AZ1315"/>
      <c r="BA1315"/>
    </row>
    <row r="1316" spans="2:53">
      <c r="C1316"/>
      <c r="D1316"/>
      <c r="E1316"/>
      <c r="F1316"/>
      <c r="G1316"/>
      <c r="H1316"/>
      <c r="I1316"/>
      <c r="J1316"/>
      <c r="K1316"/>
      <c r="L1316"/>
      <c r="M1316"/>
      <c r="N1316"/>
      <c r="O1316"/>
      <c r="P1316"/>
      <c r="Q1316"/>
      <c r="R1316"/>
      <c r="S1316"/>
      <c r="T1316"/>
      <c r="U1316"/>
      <c r="V1316"/>
      <c r="W1316"/>
      <c r="X1316"/>
      <c r="Y1316"/>
      <c r="Z1316"/>
      <c r="AA1316"/>
      <c r="AB1316"/>
      <c r="AC1316"/>
      <c r="AD1316"/>
      <c r="AE1316"/>
      <c r="AF1316"/>
      <c r="AG1316"/>
      <c r="AH1316"/>
      <c r="AI1316"/>
      <c r="AJ1316"/>
      <c r="AK1316"/>
      <c r="AL1316"/>
      <c r="AM1316"/>
      <c r="AN1316"/>
      <c r="AO1316"/>
      <c r="AP1316"/>
      <c r="AQ1316"/>
      <c r="AR1316"/>
      <c r="AS1316"/>
      <c r="AT1316"/>
      <c r="AU1316"/>
      <c r="AV1316"/>
      <c r="AW1316"/>
      <c r="AX1316"/>
      <c r="AY1316"/>
      <c r="AZ1316"/>
      <c r="BA1316"/>
    </row>
    <row r="1317" spans="2:53">
      <c r="C1317"/>
      <c r="D1317"/>
      <c r="E1317"/>
      <c r="F1317"/>
      <c r="G1317"/>
      <c r="H1317"/>
      <c r="I1317"/>
      <c r="J1317"/>
      <c r="K1317"/>
      <c r="L1317"/>
      <c r="M1317"/>
      <c r="N1317"/>
      <c r="O1317"/>
      <c r="P1317"/>
      <c r="Q1317"/>
      <c r="R1317"/>
      <c r="S1317"/>
      <c r="T1317"/>
      <c r="U1317"/>
      <c r="V1317"/>
      <c r="W1317"/>
      <c r="X1317"/>
      <c r="Y1317"/>
      <c r="Z1317"/>
      <c r="AA1317"/>
      <c r="AB1317"/>
      <c r="AC1317"/>
      <c r="AD1317"/>
      <c r="AE1317"/>
      <c r="AF1317"/>
      <c r="AG1317"/>
      <c r="AH1317"/>
      <c r="AI1317"/>
      <c r="AJ1317"/>
      <c r="AK1317"/>
      <c r="AL1317"/>
      <c r="AM1317"/>
      <c r="AN1317"/>
      <c r="AO1317"/>
      <c r="AP1317"/>
      <c r="AQ1317"/>
      <c r="AR1317"/>
      <c r="AS1317"/>
      <c r="AT1317"/>
      <c r="AU1317"/>
      <c r="AV1317"/>
      <c r="AW1317"/>
      <c r="AX1317"/>
      <c r="AY1317"/>
      <c r="AZ1317"/>
      <c r="BA1317"/>
    </row>
    <row r="1318" spans="2:53">
      <c r="C1318"/>
      <c r="D1318"/>
      <c r="E1318"/>
      <c r="F1318"/>
      <c r="G1318"/>
      <c r="H1318"/>
      <c r="I1318"/>
      <c r="J1318"/>
      <c r="K1318"/>
      <c r="L1318"/>
      <c r="M1318"/>
      <c r="N1318"/>
      <c r="O1318"/>
      <c r="P1318"/>
      <c r="Q1318"/>
      <c r="R1318"/>
      <c r="S1318"/>
      <c r="T1318"/>
      <c r="U1318"/>
      <c r="V1318"/>
      <c r="W1318"/>
      <c r="X1318"/>
      <c r="Y1318"/>
      <c r="Z1318"/>
      <c r="AA1318"/>
      <c r="AB1318"/>
      <c r="AC1318"/>
      <c r="AD1318"/>
      <c r="AE1318"/>
      <c r="AF1318"/>
      <c r="AG1318"/>
      <c r="AH1318"/>
      <c r="AI1318"/>
      <c r="AJ1318"/>
      <c r="AK1318"/>
      <c r="AL1318"/>
      <c r="AM1318"/>
      <c r="AN1318"/>
      <c r="AO1318"/>
      <c r="AP1318"/>
      <c r="AQ1318"/>
      <c r="AR1318"/>
      <c r="AS1318"/>
      <c r="AT1318"/>
      <c r="AU1318"/>
      <c r="AV1318"/>
      <c r="AW1318"/>
      <c r="AX1318"/>
      <c r="AY1318"/>
      <c r="AZ1318"/>
      <c r="BA1318"/>
    </row>
    <row r="1319" spans="2:53">
      <c r="C1319"/>
      <c r="D1319"/>
      <c r="E1319"/>
      <c r="F1319"/>
      <c r="G1319"/>
      <c r="H1319"/>
      <c r="I1319"/>
      <c r="J1319"/>
      <c r="K1319"/>
      <c r="L1319"/>
      <c r="M1319"/>
      <c r="N1319"/>
      <c r="O1319"/>
      <c r="P1319"/>
      <c r="Q1319"/>
      <c r="R1319"/>
      <c r="S1319"/>
      <c r="T1319"/>
      <c r="U1319"/>
      <c r="V1319"/>
      <c r="W1319"/>
      <c r="X1319"/>
      <c r="Y1319"/>
      <c r="Z1319"/>
      <c r="AA1319"/>
      <c r="AB1319"/>
      <c r="AC1319"/>
      <c r="AD1319"/>
      <c r="AE1319"/>
      <c r="AF1319"/>
      <c r="AG1319"/>
      <c r="AH1319"/>
      <c r="AI1319"/>
      <c r="AJ1319"/>
      <c r="AK1319"/>
      <c r="AL1319"/>
      <c r="AM1319"/>
      <c r="AN1319"/>
      <c r="AO1319"/>
      <c r="AP1319"/>
      <c r="AQ1319"/>
      <c r="AR1319"/>
      <c r="AS1319"/>
      <c r="AT1319"/>
      <c r="AU1319"/>
      <c r="AV1319"/>
      <c r="AW1319"/>
      <c r="AX1319"/>
      <c r="AY1319"/>
      <c r="AZ1319"/>
      <c r="BA1319"/>
    </row>
    <row r="1320" spans="2:53">
      <c r="C1320"/>
      <c r="D1320"/>
      <c r="E1320"/>
      <c r="F1320"/>
      <c r="G1320"/>
      <c r="H1320"/>
      <c r="I1320"/>
      <c r="J1320"/>
      <c r="K1320"/>
      <c r="L1320"/>
      <c r="M1320"/>
      <c r="N1320"/>
      <c r="O1320"/>
      <c r="P1320"/>
      <c r="Q1320"/>
      <c r="R1320"/>
      <c r="S1320"/>
      <c r="T1320"/>
      <c r="U1320"/>
      <c r="V1320"/>
      <c r="W1320"/>
      <c r="X1320"/>
      <c r="Y1320"/>
      <c r="Z1320"/>
      <c r="AA1320"/>
      <c r="AB1320"/>
      <c r="AC1320"/>
      <c r="AD1320"/>
      <c r="AE1320"/>
      <c r="AF1320"/>
      <c r="AG1320"/>
      <c r="AH1320"/>
      <c r="AI1320"/>
      <c r="AJ1320"/>
      <c r="AK1320"/>
      <c r="AL1320"/>
      <c r="AM1320"/>
      <c r="AN1320"/>
      <c r="AO1320"/>
      <c r="AP1320"/>
      <c r="AQ1320"/>
      <c r="AR1320"/>
      <c r="AS1320"/>
      <c r="AT1320"/>
      <c r="AU1320"/>
      <c r="AV1320"/>
      <c r="AW1320"/>
      <c r="AX1320"/>
      <c r="AY1320"/>
      <c r="AZ1320"/>
      <c r="BA1320"/>
    </row>
    <row r="1321" spans="2:53">
      <c r="C1321"/>
      <c r="D1321"/>
      <c r="E1321"/>
      <c r="F1321"/>
      <c r="G1321"/>
      <c r="H1321"/>
      <c r="I1321"/>
      <c r="J1321"/>
      <c r="K1321"/>
      <c r="L1321"/>
      <c r="M1321"/>
      <c r="N1321"/>
      <c r="O1321"/>
      <c r="P1321"/>
      <c r="Q1321"/>
      <c r="R1321"/>
      <c r="S1321"/>
      <c r="T1321"/>
      <c r="U1321"/>
      <c r="V1321"/>
      <c r="W1321"/>
      <c r="X1321"/>
      <c r="Y1321"/>
      <c r="Z1321"/>
      <c r="AA1321"/>
      <c r="AB1321"/>
      <c r="AC1321"/>
      <c r="AD1321"/>
      <c r="AE1321"/>
      <c r="AF1321"/>
      <c r="AG1321"/>
      <c r="AH1321"/>
      <c r="AI1321"/>
      <c r="AJ1321"/>
      <c r="AK1321"/>
      <c r="AL1321"/>
      <c r="AM1321"/>
      <c r="AN1321"/>
      <c r="AO1321"/>
      <c r="AP1321"/>
      <c r="AQ1321"/>
      <c r="AR1321"/>
      <c r="AS1321"/>
      <c r="AT1321"/>
      <c r="AU1321"/>
      <c r="AV1321"/>
      <c r="AW1321"/>
      <c r="AX1321"/>
      <c r="AY1321"/>
      <c r="AZ1321"/>
      <c r="BA1321"/>
    </row>
    <row r="1322" spans="2:53">
      <c r="C1322"/>
      <c r="D1322"/>
      <c r="E1322"/>
      <c r="F1322"/>
      <c r="G1322"/>
      <c r="H1322"/>
      <c r="I1322"/>
      <c r="J1322"/>
      <c r="K1322"/>
      <c r="L1322"/>
      <c r="M1322"/>
      <c r="N1322"/>
      <c r="O1322"/>
      <c r="P1322"/>
      <c r="Q1322"/>
      <c r="R1322"/>
      <c r="S1322"/>
      <c r="T1322"/>
      <c r="U1322"/>
      <c r="V1322"/>
      <c r="W1322"/>
      <c r="X1322"/>
      <c r="Y1322"/>
      <c r="Z1322"/>
      <c r="AA1322"/>
      <c r="AB1322"/>
      <c r="AC1322"/>
      <c r="AD1322"/>
      <c r="AE1322"/>
      <c r="AF1322"/>
      <c r="AG1322"/>
      <c r="AH1322"/>
      <c r="AI1322"/>
      <c r="AJ1322"/>
      <c r="AK1322"/>
      <c r="AL1322"/>
      <c r="AM1322"/>
      <c r="AN1322"/>
      <c r="AO1322"/>
      <c r="AP1322"/>
      <c r="AQ1322"/>
      <c r="AR1322"/>
      <c r="AS1322"/>
      <c r="AT1322"/>
      <c r="AU1322"/>
      <c r="AV1322"/>
      <c r="AW1322"/>
      <c r="AX1322"/>
      <c r="AY1322"/>
      <c r="AZ1322"/>
      <c r="BA1322"/>
    </row>
    <row r="1323" spans="2:53">
      <c r="C1323"/>
      <c r="D1323"/>
      <c r="E1323"/>
      <c r="F1323"/>
      <c r="G1323"/>
      <c r="H1323"/>
      <c r="I1323"/>
      <c r="J1323"/>
      <c r="K1323"/>
      <c r="L1323"/>
      <c r="M1323"/>
      <c r="N1323"/>
      <c r="O1323"/>
      <c r="P1323"/>
      <c r="Q1323"/>
      <c r="R1323"/>
      <c r="S1323"/>
      <c r="T1323"/>
      <c r="U1323"/>
      <c r="V1323"/>
      <c r="W1323"/>
      <c r="X1323"/>
      <c r="Y1323"/>
      <c r="Z1323"/>
      <c r="AA1323"/>
      <c r="AB1323"/>
      <c r="AC1323"/>
      <c r="AD1323"/>
      <c r="AE1323"/>
      <c r="AF1323"/>
      <c r="AG1323"/>
      <c r="AH1323"/>
      <c r="AI1323"/>
      <c r="AJ1323"/>
      <c r="AK1323"/>
      <c r="AL1323"/>
      <c r="AM1323"/>
      <c r="AN1323"/>
      <c r="AO1323"/>
      <c r="AP1323"/>
      <c r="AQ1323"/>
      <c r="AR1323"/>
      <c r="AS1323"/>
      <c r="AT1323"/>
      <c r="AU1323"/>
      <c r="AV1323"/>
      <c r="AW1323"/>
      <c r="AX1323"/>
      <c r="AY1323"/>
      <c r="AZ1323"/>
      <c r="BA1323"/>
    </row>
    <row r="1324" spans="2:53">
      <c r="C1324"/>
      <c r="D1324"/>
      <c r="E1324"/>
      <c r="F1324"/>
      <c r="G1324"/>
      <c r="H1324"/>
      <c r="I1324"/>
      <c r="J1324"/>
      <c r="K1324"/>
      <c r="L1324"/>
      <c r="M1324"/>
      <c r="N1324"/>
      <c r="O1324"/>
      <c r="P1324"/>
      <c r="Q1324"/>
      <c r="R1324"/>
      <c r="S1324"/>
      <c r="T1324"/>
      <c r="U1324"/>
      <c r="V1324"/>
      <c r="W1324"/>
      <c r="X1324"/>
      <c r="Y1324"/>
      <c r="Z1324"/>
      <c r="AA1324"/>
      <c r="AB1324"/>
      <c r="AC1324"/>
      <c r="AD1324"/>
      <c r="AE1324"/>
      <c r="AF1324"/>
      <c r="AG1324"/>
      <c r="AH1324"/>
      <c r="AI1324"/>
      <c r="AJ1324"/>
      <c r="AK1324"/>
      <c r="AL1324"/>
      <c r="AM1324"/>
      <c r="AN1324"/>
      <c r="AO1324"/>
      <c r="AP1324"/>
      <c r="AQ1324"/>
      <c r="AR1324"/>
      <c r="AS1324"/>
      <c r="AT1324"/>
      <c r="AU1324"/>
      <c r="AV1324"/>
      <c r="AW1324"/>
      <c r="AX1324"/>
      <c r="AY1324"/>
      <c r="AZ1324"/>
      <c r="BA1324"/>
    </row>
    <row r="1325" spans="2:53">
      <c r="C1325"/>
      <c r="D1325"/>
      <c r="E1325"/>
      <c r="F1325"/>
      <c r="G1325"/>
      <c r="H1325"/>
      <c r="I1325"/>
      <c r="J1325"/>
      <c r="K1325"/>
      <c r="L1325"/>
      <c r="M1325"/>
      <c r="N1325"/>
      <c r="O1325"/>
      <c r="P1325"/>
      <c r="Q1325"/>
      <c r="R1325"/>
      <c r="S1325"/>
      <c r="T1325"/>
      <c r="U1325"/>
      <c r="V1325"/>
      <c r="W1325"/>
      <c r="X1325"/>
      <c r="Y1325"/>
      <c r="Z1325"/>
      <c r="AA1325"/>
      <c r="AB1325"/>
      <c r="AC1325"/>
      <c r="AD1325"/>
      <c r="AE1325"/>
      <c r="AF1325"/>
      <c r="AG1325"/>
      <c r="AH1325"/>
      <c r="AI1325"/>
      <c r="AJ1325"/>
      <c r="AK1325"/>
      <c r="AL1325"/>
      <c r="AM1325"/>
      <c r="AN1325"/>
      <c r="AO1325"/>
      <c r="AP1325"/>
      <c r="AQ1325"/>
      <c r="AR1325"/>
      <c r="AS1325"/>
      <c r="AT1325"/>
      <c r="AU1325"/>
      <c r="AV1325"/>
      <c r="AW1325"/>
      <c r="AX1325"/>
      <c r="AY1325"/>
      <c r="AZ1325"/>
      <c r="BA1325"/>
    </row>
    <row r="1326" spans="2:53">
      <c r="C1326"/>
      <c r="D1326"/>
      <c r="E1326"/>
      <c r="F1326"/>
      <c r="G1326"/>
      <c r="H1326"/>
      <c r="I1326"/>
      <c r="J1326"/>
      <c r="K1326"/>
      <c r="L1326"/>
      <c r="M1326"/>
      <c r="N1326"/>
      <c r="O1326"/>
      <c r="P1326"/>
      <c r="Q1326"/>
      <c r="R1326"/>
      <c r="S1326"/>
      <c r="T1326"/>
      <c r="U1326"/>
      <c r="V1326"/>
      <c r="W1326"/>
      <c r="X1326"/>
      <c r="Y1326"/>
      <c r="Z1326"/>
      <c r="AA1326"/>
      <c r="AB1326"/>
      <c r="AC1326"/>
      <c r="AD1326"/>
      <c r="AE1326"/>
      <c r="AF1326"/>
      <c r="AG1326"/>
      <c r="AH1326"/>
      <c r="AI1326"/>
      <c r="AJ1326"/>
      <c r="AK1326"/>
      <c r="AL1326"/>
      <c r="AM1326"/>
      <c r="AN1326"/>
      <c r="AO1326"/>
      <c r="AP1326"/>
      <c r="AQ1326"/>
      <c r="AR1326"/>
      <c r="AS1326"/>
      <c r="AT1326"/>
      <c r="AU1326"/>
      <c r="AV1326"/>
      <c r="AW1326"/>
      <c r="AX1326"/>
      <c r="AY1326"/>
      <c r="AZ1326"/>
      <c r="BA1326"/>
    </row>
    <row r="1327" spans="2:53">
      <c r="B1327" s="296" t="s">
        <v>2154</v>
      </c>
      <c r="C1327"/>
      <c r="D1327"/>
      <c r="E1327"/>
      <c r="F1327"/>
      <c r="G1327"/>
      <c r="H1327"/>
      <c r="I1327"/>
      <c r="J1327"/>
      <c r="K1327"/>
      <c r="L1327"/>
      <c r="M1327"/>
      <c r="N1327"/>
      <c r="O1327"/>
      <c r="P1327"/>
      <c r="Q1327"/>
      <c r="R1327"/>
      <c r="S1327"/>
      <c r="T1327"/>
      <c r="U1327"/>
      <c r="V1327"/>
      <c r="W1327"/>
      <c r="X1327"/>
      <c r="Y1327"/>
      <c r="Z1327"/>
      <c r="AA1327"/>
      <c r="AB1327"/>
      <c r="AC1327"/>
      <c r="AD1327"/>
      <c r="AE1327"/>
      <c r="AF1327"/>
      <c r="AG1327"/>
      <c r="AH1327"/>
      <c r="AI1327"/>
      <c r="AJ1327"/>
      <c r="AK1327"/>
      <c r="AL1327"/>
      <c r="AM1327"/>
      <c r="AN1327"/>
      <c r="AO1327"/>
      <c r="AP1327"/>
      <c r="AQ1327"/>
      <c r="AR1327"/>
      <c r="AS1327"/>
      <c r="AT1327"/>
      <c r="AU1327"/>
      <c r="AV1327"/>
      <c r="AW1327"/>
      <c r="AX1327"/>
      <c r="AY1327"/>
      <c r="AZ1327"/>
      <c r="BA1327"/>
    </row>
    <row r="1328" spans="2:53">
      <c r="C1328"/>
      <c r="D1328"/>
      <c r="E1328"/>
      <c r="F1328"/>
      <c r="G1328"/>
      <c r="H1328"/>
      <c r="I1328"/>
      <c r="J1328"/>
      <c r="K1328"/>
      <c r="L1328"/>
      <c r="M1328"/>
      <c r="N1328"/>
      <c r="O1328"/>
      <c r="P1328"/>
      <c r="Q1328"/>
      <c r="R1328"/>
      <c r="S1328"/>
      <c r="T1328"/>
      <c r="U1328"/>
      <c r="V1328"/>
      <c r="W1328"/>
      <c r="X1328"/>
      <c r="Y1328"/>
      <c r="Z1328"/>
      <c r="AA1328"/>
      <c r="AB1328"/>
      <c r="AC1328"/>
      <c r="AD1328"/>
      <c r="AE1328"/>
      <c r="AF1328"/>
      <c r="AG1328"/>
      <c r="AH1328"/>
      <c r="AI1328"/>
      <c r="AJ1328"/>
      <c r="AK1328"/>
      <c r="AL1328"/>
      <c r="AM1328"/>
      <c r="AN1328"/>
      <c r="AO1328"/>
      <c r="AP1328"/>
      <c r="AQ1328"/>
      <c r="AR1328"/>
      <c r="AS1328"/>
      <c r="AT1328"/>
      <c r="AU1328"/>
      <c r="AV1328"/>
      <c r="AW1328"/>
      <c r="AX1328"/>
      <c r="AY1328"/>
      <c r="AZ1328"/>
      <c r="BA1328"/>
    </row>
    <row r="1329" spans="3:53">
      <c r="C1329"/>
      <c r="D1329"/>
      <c r="E1329"/>
      <c r="F1329"/>
      <c r="G1329"/>
      <c r="H1329"/>
      <c r="I1329"/>
      <c r="J1329"/>
      <c r="K1329"/>
      <c r="L1329"/>
      <c r="M1329"/>
      <c r="N1329"/>
      <c r="O1329"/>
      <c r="P1329"/>
      <c r="Q1329"/>
      <c r="R1329"/>
      <c r="S1329"/>
      <c r="T1329"/>
      <c r="U1329"/>
      <c r="V1329"/>
      <c r="W1329"/>
      <c r="X1329"/>
      <c r="Y1329"/>
      <c r="Z1329"/>
      <c r="AA1329"/>
      <c r="AB1329"/>
      <c r="AC1329"/>
      <c r="AD1329"/>
      <c r="AE1329"/>
      <c r="AF1329"/>
      <c r="AG1329"/>
      <c r="AH1329"/>
      <c r="AI1329"/>
      <c r="AJ1329"/>
      <c r="AK1329"/>
      <c r="AL1329"/>
      <c r="AM1329"/>
      <c r="AN1329"/>
      <c r="AO1329"/>
      <c r="AP1329"/>
      <c r="AQ1329"/>
      <c r="AR1329"/>
      <c r="AS1329"/>
      <c r="AT1329"/>
      <c r="AU1329"/>
      <c r="AV1329"/>
      <c r="AW1329"/>
      <c r="AX1329"/>
      <c r="AY1329"/>
      <c r="AZ1329"/>
      <c r="BA1329"/>
    </row>
    <row r="1330" spans="3:53">
      <c r="C1330"/>
      <c r="D1330"/>
      <c r="E1330"/>
      <c r="F1330"/>
      <c r="G1330"/>
      <c r="H1330"/>
      <c r="I1330"/>
      <c r="J1330"/>
      <c r="K1330"/>
      <c r="L1330"/>
      <c r="M1330"/>
      <c r="N1330"/>
      <c r="O1330"/>
      <c r="P1330"/>
      <c r="Q1330"/>
      <c r="R1330"/>
      <c r="S1330"/>
      <c r="T1330"/>
      <c r="U1330"/>
      <c r="V1330"/>
      <c r="W1330"/>
      <c r="X1330"/>
      <c r="Y1330"/>
      <c r="Z1330"/>
      <c r="AA1330"/>
      <c r="AB1330"/>
      <c r="AC1330"/>
      <c r="AD1330"/>
      <c r="AE1330"/>
      <c r="AF1330"/>
      <c r="AG1330"/>
      <c r="AH1330"/>
      <c r="AI1330"/>
      <c r="AJ1330"/>
      <c r="AK1330"/>
      <c r="AL1330"/>
      <c r="AM1330"/>
      <c r="AN1330"/>
      <c r="AO1330"/>
      <c r="AP1330"/>
      <c r="AQ1330"/>
      <c r="AR1330"/>
      <c r="AS1330"/>
      <c r="AT1330"/>
      <c r="AU1330"/>
      <c r="AV1330"/>
      <c r="AW1330"/>
      <c r="AX1330"/>
      <c r="AY1330"/>
      <c r="AZ1330"/>
      <c r="BA1330"/>
    </row>
    <row r="1331" spans="3:53">
      <c r="C1331"/>
      <c r="D1331"/>
      <c r="E1331"/>
      <c r="F1331"/>
      <c r="G1331"/>
      <c r="H1331"/>
      <c r="I1331"/>
      <c r="J1331"/>
      <c r="K1331"/>
      <c r="L1331"/>
      <c r="M1331"/>
      <c r="N1331"/>
      <c r="O1331"/>
      <c r="P1331"/>
      <c r="Q1331"/>
      <c r="R1331"/>
      <c r="S1331"/>
      <c r="T1331"/>
      <c r="U1331"/>
      <c r="V1331"/>
      <c r="W1331"/>
      <c r="X1331"/>
      <c r="Y1331"/>
      <c r="Z1331"/>
      <c r="AA1331"/>
      <c r="AB1331"/>
      <c r="AC1331"/>
      <c r="AD1331"/>
      <c r="AE1331"/>
      <c r="AF1331"/>
      <c r="AG1331"/>
      <c r="AH1331"/>
      <c r="AI1331"/>
      <c r="AJ1331"/>
      <c r="AK1331"/>
      <c r="AL1331"/>
      <c r="AM1331"/>
      <c r="AN1331"/>
      <c r="AO1331"/>
      <c r="AP1331"/>
      <c r="AQ1331"/>
      <c r="AR1331"/>
      <c r="AS1331"/>
      <c r="AT1331"/>
      <c r="AU1331"/>
      <c r="AV1331"/>
      <c r="AW1331"/>
      <c r="AX1331"/>
      <c r="AY1331"/>
      <c r="AZ1331"/>
      <c r="BA1331"/>
    </row>
    <row r="1332" spans="3:53">
      <c r="C1332"/>
      <c r="D1332"/>
      <c r="E1332"/>
      <c r="F1332"/>
      <c r="G1332"/>
      <c r="H1332"/>
      <c r="I1332"/>
      <c r="J1332"/>
      <c r="K1332"/>
      <c r="L1332"/>
      <c r="M1332"/>
      <c r="N1332"/>
      <c r="O1332"/>
      <c r="P1332"/>
      <c r="Q1332"/>
      <c r="R1332"/>
      <c r="S1332"/>
      <c r="T1332"/>
      <c r="U1332"/>
      <c r="V1332"/>
      <c r="W1332"/>
      <c r="X1332"/>
      <c r="Y1332"/>
      <c r="Z1332"/>
      <c r="AA1332"/>
      <c r="AB1332"/>
      <c r="AC1332"/>
      <c r="AD1332"/>
      <c r="AE1332"/>
      <c r="AF1332"/>
      <c r="AG1332"/>
      <c r="AH1332"/>
      <c r="AI1332"/>
      <c r="AJ1332"/>
      <c r="AK1332"/>
      <c r="AL1332"/>
      <c r="AM1332"/>
      <c r="AN1332"/>
      <c r="AO1332"/>
      <c r="AP1332"/>
      <c r="AQ1332"/>
      <c r="AR1332"/>
      <c r="AS1332"/>
      <c r="AT1332"/>
      <c r="AU1332"/>
      <c r="AV1332"/>
      <c r="AW1332"/>
      <c r="AX1332"/>
      <c r="AY1332"/>
      <c r="AZ1332"/>
      <c r="BA1332"/>
    </row>
    <row r="1333" spans="3:53">
      <c r="C1333"/>
      <c r="D1333"/>
      <c r="E1333"/>
      <c r="F1333"/>
      <c r="G1333"/>
      <c r="H1333"/>
      <c r="I1333"/>
      <c r="J1333"/>
      <c r="K1333"/>
      <c r="L1333"/>
      <c r="M1333"/>
      <c r="N1333"/>
      <c r="O1333"/>
      <c r="P1333"/>
      <c r="Q1333"/>
      <c r="R1333"/>
      <c r="S1333"/>
      <c r="T1333"/>
      <c r="U1333"/>
      <c r="V1333"/>
      <c r="W1333"/>
      <c r="X1333"/>
      <c r="Y1333"/>
      <c r="Z1333"/>
      <c r="AA1333"/>
      <c r="AB1333"/>
      <c r="AC1333"/>
      <c r="AD1333"/>
      <c r="AE1333"/>
      <c r="AF1333"/>
      <c r="AG1333"/>
      <c r="AH1333"/>
      <c r="AI1333"/>
      <c r="AJ1333"/>
      <c r="AK1333"/>
      <c r="AL1333"/>
      <c r="AM1333"/>
      <c r="AN1333"/>
      <c r="AO1333"/>
      <c r="AP1333"/>
      <c r="AQ1333"/>
      <c r="AR1333"/>
      <c r="AS1333"/>
      <c r="AT1333"/>
      <c r="AU1333"/>
      <c r="AV1333"/>
      <c r="AW1333"/>
      <c r="AX1333"/>
      <c r="AY1333"/>
      <c r="AZ1333"/>
      <c r="BA1333"/>
    </row>
    <row r="1334" spans="3:53">
      <c r="C1334"/>
      <c r="D1334"/>
      <c r="E1334"/>
      <c r="F1334"/>
      <c r="G1334"/>
      <c r="H1334"/>
      <c r="I1334"/>
      <c r="J1334"/>
      <c r="K1334"/>
      <c r="L1334"/>
      <c r="M1334"/>
      <c r="N1334"/>
      <c r="O1334"/>
      <c r="P1334"/>
      <c r="Q1334"/>
      <c r="R1334"/>
      <c r="S1334"/>
      <c r="T1334"/>
      <c r="U1334"/>
      <c r="V1334"/>
      <c r="W1334"/>
      <c r="X1334"/>
      <c r="Y1334"/>
      <c r="Z1334"/>
      <c r="AA1334"/>
      <c r="AB1334"/>
      <c r="AC1334"/>
      <c r="AD1334"/>
      <c r="AE1334"/>
      <c r="AF1334"/>
      <c r="AG1334"/>
      <c r="AH1334"/>
      <c r="AI1334"/>
      <c r="AJ1334"/>
      <c r="AK1334"/>
      <c r="AL1334"/>
      <c r="AM1334"/>
      <c r="AN1334"/>
      <c r="AO1334"/>
      <c r="AP1334"/>
      <c r="AQ1334"/>
      <c r="AR1334"/>
      <c r="AS1334"/>
      <c r="AT1334"/>
      <c r="AU1334"/>
      <c r="AV1334"/>
      <c r="AW1334"/>
      <c r="AX1334"/>
      <c r="AY1334"/>
      <c r="AZ1334"/>
      <c r="BA1334"/>
    </row>
    <row r="1335" spans="3:53">
      <c r="C1335"/>
      <c r="D1335"/>
      <c r="E1335"/>
      <c r="F1335"/>
      <c r="G1335"/>
      <c r="H1335"/>
      <c r="I1335"/>
      <c r="J1335"/>
      <c r="K1335"/>
      <c r="L1335"/>
      <c r="M1335"/>
      <c r="N1335"/>
      <c r="O1335"/>
      <c r="P1335"/>
      <c r="Q1335"/>
      <c r="R1335"/>
      <c r="S1335"/>
      <c r="T1335"/>
      <c r="U1335"/>
      <c r="V1335"/>
      <c r="W1335"/>
      <c r="X1335"/>
      <c r="Y1335"/>
      <c r="Z1335"/>
      <c r="AA1335"/>
      <c r="AB1335"/>
      <c r="AC1335"/>
      <c r="AD1335"/>
      <c r="AE1335"/>
      <c r="AF1335"/>
      <c r="AG1335"/>
      <c r="AH1335"/>
      <c r="AI1335"/>
      <c r="AJ1335"/>
      <c r="AK1335"/>
      <c r="AL1335"/>
      <c r="AM1335"/>
      <c r="AN1335"/>
      <c r="AO1335"/>
      <c r="AP1335"/>
      <c r="AQ1335"/>
      <c r="AR1335"/>
      <c r="AS1335"/>
      <c r="AT1335"/>
      <c r="AU1335"/>
      <c r="AV1335"/>
      <c r="AW1335"/>
      <c r="AX1335"/>
      <c r="AY1335"/>
      <c r="AZ1335"/>
      <c r="BA1335"/>
    </row>
    <row r="1336" spans="3:53">
      <c r="C1336"/>
      <c r="D1336"/>
      <c r="E1336"/>
      <c r="F1336"/>
      <c r="G1336"/>
      <c r="H1336"/>
      <c r="I1336"/>
      <c r="J1336"/>
      <c r="K1336"/>
      <c r="L1336"/>
      <c r="M1336"/>
      <c r="N1336"/>
      <c r="O1336"/>
      <c r="P1336"/>
      <c r="Q1336"/>
      <c r="R1336"/>
      <c r="S1336"/>
      <c r="T1336"/>
      <c r="U1336"/>
      <c r="V1336"/>
      <c r="W1336"/>
      <c r="X1336"/>
      <c r="Y1336"/>
      <c r="Z1336"/>
      <c r="AA1336"/>
      <c r="AB1336"/>
      <c r="AC1336"/>
      <c r="AD1336"/>
      <c r="AE1336"/>
      <c r="AF1336"/>
      <c r="AG1336"/>
      <c r="AH1336"/>
      <c r="AI1336"/>
      <c r="AJ1336"/>
      <c r="AK1336"/>
      <c r="AL1336"/>
      <c r="AM1336"/>
      <c r="AN1336"/>
      <c r="AO1336"/>
      <c r="AP1336"/>
      <c r="AQ1336"/>
      <c r="AR1336"/>
      <c r="AS1336"/>
      <c r="AT1336"/>
      <c r="AU1336"/>
      <c r="AV1336"/>
      <c r="AW1336"/>
      <c r="AX1336"/>
      <c r="AY1336"/>
      <c r="AZ1336"/>
      <c r="BA1336"/>
    </row>
    <row r="1337" spans="3:53">
      <c r="C1337"/>
      <c r="D1337"/>
      <c r="E1337"/>
      <c r="F1337"/>
      <c r="G1337"/>
      <c r="H1337"/>
      <c r="I1337"/>
      <c r="J1337"/>
      <c r="K1337"/>
      <c r="L1337"/>
      <c r="M1337"/>
      <c r="N1337"/>
      <c r="O1337"/>
      <c r="P1337"/>
      <c r="Q1337"/>
      <c r="R1337"/>
      <c r="S1337"/>
      <c r="T1337"/>
      <c r="U1337"/>
      <c r="V1337"/>
      <c r="W1337"/>
      <c r="X1337"/>
      <c r="Y1337"/>
      <c r="Z1337"/>
      <c r="AA1337"/>
      <c r="AB1337"/>
      <c r="AC1337"/>
      <c r="AD1337"/>
      <c r="AE1337"/>
      <c r="AF1337"/>
      <c r="AG1337"/>
      <c r="AH1337"/>
      <c r="AI1337"/>
      <c r="AJ1337"/>
      <c r="AK1337"/>
      <c r="AL1337"/>
      <c r="AM1337"/>
      <c r="AN1337"/>
      <c r="AO1337"/>
      <c r="AP1337"/>
      <c r="AQ1337"/>
      <c r="AR1337"/>
      <c r="AS1337"/>
      <c r="AT1337"/>
      <c r="AU1337"/>
      <c r="AV1337"/>
      <c r="AW1337"/>
      <c r="AX1337"/>
      <c r="AY1337"/>
      <c r="AZ1337"/>
      <c r="BA1337"/>
    </row>
    <row r="1338" spans="3:53">
      <c r="C1338"/>
      <c r="D1338"/>
      <c r="E1338"/>
      <c r="F1338"/>
      <c r="G1338"/>
      <c r="H1338"/>
      <c r="I1338"/>
      <c r="J1338"/>
      <c r="K1338"/>
      <c r="L1338"/>
      <c r="M1338"/>
      <c r="N1338"/>
      <c r="O1338"/>
      <c r="P1338"/>
      <c r="Q1338"/>
      <c r="R1338"/>
      <c r="S1338"/>
      <c r="T1338"/>
      <c r="U1338"/>
      <c r="V1338"/>
      <c r="W1338"/>
      <c r="X1338"/>
      <c r="Y1338"/>
      <c r="Z1338"/>
      <c r="AA1338"/>
      <c r="AB1338"/>
      <c r="AC1338"/>
      <c r="AD1338"/>
      <c r="AE1338"/>
      <c r="AF1338"/>
      <c r="AG1338"/>
      <c r="AH1338"/>
      <c r="AI1338"/>
      <c r="AJ1338"/>
      <c r="AK1338"/>
      <c r="AL1338"/>
      <c r="AM1338"/>
      <c r="AN1338"/>
      <c r="AO1338"/>
      <c r="AP1338"/>
      <c r="AQ1338"/>
      <c r="AR1338"/>
      <c r="AS1338"/>
      <c r="AT1338"/>
      <c r="AU1338"/>
      <c r="AV1338"/>
      <c r="AW1338"/>
      <c r="AX1338"/>
      <c r="AY1338"/>
      <c r="AZ1338"/>
      <c r="BA1338"/>
    </row>
    <row r="1339" spans="3:53">
      <c r="C1339"/>
      <c r="D1339"/>
      <c r="E1339"/>
      <c r="F1339"/>
      <c r="G1339"/>
      <c r="H1339"/>
      <c r="I1339"/>
      <c r="J1339"/>
      <c r="K1339"/>
      <c r="L1339"/>
      <c r="M1339"/>
      <c r="N1339"/>
      <c r="O1339"/>
      <c r="P1339"/>
      <c r="Q1339"/>
      <c r="R1339"/>
      <c r="S1339"/>
      <c r="T1339"/>
      <c r="U1339"/>
      <c r="V1339"/>
      <c r="W1339"/>
      <c r="X1339"/>
      <c r="Y1339"/>
      <c r="Z1339"/>
      <c r="AA1339"/>
      <c r="AB1339"/>
      <c r="AC1339"/>
      <c r="AD1339"/>
      <c r="AE1339"/>
      <c r="AF1339"/>
      <c r="AG1339"/>
      <c r="AH1339"/>
      <c r="AI1339"/>
      <c r="AJ1339"/>
      <c r="AK1339"/>
      <c r="AL1339"/>
      <c r="AM1339"/>
      <c r="AN1339"/>
      <c r="AO1339"/>
      <c r="AP1339"/>
      <c r="AQ1339"/>
      <c r="AR1339"/>
      <c r="AS1339"/>
      <c r="AT1339"/>
      <c r="AU1339"/>
      <c r="AV1339"/>
      <c r="AW1339"/>
      <c r="AX1339"/>
      <c r="AY1339"/>
      <c r="AZ1339"/>
      <c r="BA1339"/>
    </row>
    <row r="1340" spans="3:53">
      <c r="C1340"/>
      <c r="D1340"/>
      <c r="E1340"/>
      <c r="F1340"/>
      <c r="G1340"/>
      <c r="H1340"/>
      <c r="I1340"/>
      <c r="J1340"/>
      <c r="K1340"/>
      <c r="L1340"/>
      <c r="M1340"/>
      <c r="N1340"/>
      <c r="O1340"/>
      <c r="P1340"/>
      <c r="Q1340"/>
      <c r="R1340"/>
      <c r="S1340"/>
      <c r="T1340"/>
      <c r="U1340"/>
      <c r="V1340"/>
      <c r="W1340"/>
      <c r="X1340"/>
      <c r="Y1340"/>
      <c r="Z1340"/>
      <c r="AA1340"/>
      <c r="AB1340"/>
      <c r="AC1340"/>
      <c r="AD1340"/>
      <c r="AE1340"/>
      <c r="AF1340"/>
      <c r="AG1340"/>
      <c r="AH1340"/>
      <c r="AI1340"/>
      <c r="AJ1340"/>
      <c r="AK1340"/>
      <c r="AL1340"/>
      <c r="AM1340"/>
      <c r="AN1340"/>
      <c r="AO1340"/>
      <c r="AP1340"/>
      <c r="AQ1340"/>
      <c r="AR1340"/>
      <c r="AS1340"/>
      <c r="AT1340"/>
      <c r="AU1340"/>
      <c r="AV1340"/>
      <c r="AW1340"/>
      <c r="AX1340"/>
      <c r="AY1340"/>
      <c r="AZ1340"/>
      <c r="BA1340"/>
    </row>
    <row r="1341" spans="3:53">
      <c r="C1341"/>
      <c r="D1341"/>
      <c r="E1341"/>
      <c r="F1341"/>
      <c r="G1341"/>
      <c r="H1341"/>
      <c r="I1341"/>
      <c r="J1341"/>
      <c r="K1341"/>
      <c r="L1341"/>
      <c r="M1341"/>
      <c r="N1341"/>
      <c r="O1341"/>
      <c r="P1341"/>
      <c r="Q1341"/>
      <c r="R1341"/>
      <c r="S1341"/>
      <c r="T1341"/>
      <c r="U1341"/>
      <c r="V1341"/>
      <c r="W1341"/>
      <c r="X1341"/>
      <c r="Y1341"/>
      <c r="Z1341"/>
      <c r="AA1341"/>
      <c r="AB1341"/>
      <c r="AC1341"/>
      <c r="AD1341"/>
      <c r="AE1341"/>
      <c r="AF1341"/>
      <c r="AG1341"/>
      <c r="AH1341"/>
      <c r="AI1341"/>
      <c r="AJ1341"/>
      <c r="AK1341"/>
      <c r="AL1341"/>
      <c r="AM1341"/>
      <c r="AN1341"/>
      <c r="AO1341"/>
      <c r="AP1341"/>
      <c r="AQ1341"/>
      <c r="AR1341"/>
      <c r="AS1341"/>
      <c r="AT1341"/>
      <c r="AU1341"/>
      <c r="AV1341"/>
      <c r="AW1341"/>
      <c r="AX1341"/>
      <c r="AY1341"/>
      <c r="AZ1341"/>
      <c r="BA1341"/>
    </row>
    <row r="1342" spans="3:53">
      <c r="C1342"/>
      <c r="D1342"/>
      <c r="E1342"/>
      <c r="F1342"/>
      <c r="G1342"/>
      <c r="H1342"/>
      <c r="I1342"/>
      <c r="J1342"/>
      <c r="K1342"/>
      <c r="L1342"/>
      <c r="M1342"/>
      <c r="N1342"/>
      <c r="O1342"/>
      <c r="P1342"/>
      <c r="Q1342"/>
      <c r="R1342"/>
      <c r="S1342"/>
      <c r="T1342"/>
      <c r="U1342"/>
      <c r="V1342"/>
      <c r="W1342"/>
      <c r="X1342"/>
      <c r="Y1342"/>
      <c r="Z1342"/>
      <c r="AA1342"/>
      <c r="AB1342"/>
      <c r="AC1342"/>
      <c r="AD1342"/>
      <c r="AE1342"/>
      <c r="AF1342"/>
      <c r="AG1342"/>
      <c r="AH1342"/>
      <c r="AI1342"/>
      <c r="AJ1342"/>
      <c r="AK1342"/>
      <c r="AL1342"/>
      <c r="AM1342"/>
      <c r="AN1342"/>
      <c r="AO1342"/>
      <c r="AP1342"/>
      <c r="AQ1342"/>
      <c r="AR1342"/>
      <c r="AS1342"/>
      <c r="AT1342"/>
      <c r="AU1342"/>
      <c r="AV1342"/>
      <c r="AW1342"/>
      <c r="AX1342"/>
      <c r="AY1342"/>
      <c r="AZ1342"/>
      <c r="BA1342"/>
    </row>
    <row r="1343" spans="3:53">
      <c r="C1343"/>
      <c r="D1343"/>
      <c r="E1343"/>
      <c r="F1343"/>
      <c r="G1343"/>
      <c r="H1343"/>
      <c r="I1343"/>
      <c r="J1343"/>
      <c r="K1343"/>
      <c r="L1343"/>
      <c r="M1343"/>
      <c r="N1343"/>
      <c r="O1343"/>
      <c r="P1343"/>
      <c r="Q1343"/>
      <c r="R1343"/>
      <c r="S1343"/>
      <c r="T1343"/>
      <c r="U1343"/>
      <c r="V1343"/>
      <c r="W1343"/>
      <c r="X1343"/>
      <c r="Y1343"/>
      <c r="Z1343"/>
      <c r="AA1343"/>
      <c r="AB1343"/>
      <c r="AC1343"/>
      <c r="AD1343"/>
      <c r="AE1343"/>
      <c r="AF1343"/>
      <c r="AG1343"/>
      <c r="AH1343"/>
      <c r="AI1343"/>
      <c r="AJ1343"/>
      <c r="AK1343"/>
      <c r="AL1343"/>
      <c r="AM1343"/>
      <c r="AN1343"/>
      <c r="AO1343"/>
      <c r="AP1343"/>
      <c r="AQ1343"/>
      <c r="AR1343"/>
      <c r="AS1343"/>
      <c r="AT1343"/>
      <c r="AU1343"/>
      <c r="AV1343"/>
      <c r="AW1343"/>
      <c r="AX1343"/>
      <c r="AY1343"/>
      <c r="AZ1343"/>
      <c r="BA1343"/>
    </row>
    <row r="1344" spans="3:53">
      <c r="C1344"/>
      <c r="D1344"/>
      <c r="E1344"/>
      <c r="F1344"/>
      <c r="G1344"/>
      <c r="H1344"/>
      <c r="I1344"/>
      <c r="J1344"/>
      <c r="K1344"/>
      <c r="L1344"/>
      <c r="M1344"/>
      <c r="N1344"/>
      <c r="O1344"/>
      <c r="P1344"/>
      <c r="Q1344"/>
      <c r="R1344"/>
      <c r="S1344"/>
      <c r="T1344"/>
      <c r="U1344"/>
      <c r="V1344"/>
      <c r="W1344"/>
      <c r="X1344"/>
      <c r="Y1344"/>
      <c r="Z1344"/>
      <c r="AA1344"/>
      <c r="AB1344"/>
      <c r="AC1344"/>
      <c r="AD1344"/>
      <c r="AE1344"/>
      <c r="AF1344"/>
      <c r="AG1344"/>
      <c r="AH1344"/>
      <c r="AI1344"/>
      <c r="AJ1344"/>
      <c r="AK1344"/>
      <c r="AL1344"/>
      <c r="AM1344"/>
      <c r="AN1344"/>
      <c r="AO1344"/>
      <c r="AP1344"/>
      <c r="AQ1344"/>
      <c r="AR1344"/>
      <c r="AS1344"/>
      <c r="AT1344"/>
      <c r="AU1344"/>
      <c r="AV1344"/>
      <c r="AW1344"/>
      <c r="AX1344"/>
      <c r="AY1344"/>
      <c r="AZ1344"/>
      <c r="BA1344"/>
    </row>
    <row r="1345" spans="2:53">
      <c r="C1345"/>
      <c r="D1345"/>
      <c r="E1345"/>
      <c r="F1345"/>
      <c r="G1345"/>
      <c r="H1345"/>
      <c r="I1345"/>
      <c r="J1345"/>
      <c r="K1345"/>
      <c r="L1345"/>
      <c r="M1345"/>
      <c r="N1345"/>
      <c r="O1345"/>
      <c r="P1345"/>
      <c r="Q1345"/>
      <c r="R1345"/>
      <c r="S1345"/>
      <c r="T1345"/>
      <c r="U1345"/>
      <c r="V1345"/>
      <c r="W1345"/>
      <c r="X1345"/>
      <c r="Y1345"/>
      <c r="Z1345"/>
      <c r="AA1345"/>
      <c r="AB1345"/>
      <c r="AC1345"/>
      <c r="AD1345"/>
      <c r="AE1345"/>
      <c r="AF1345"/>
      <c r="AG1345"/>
      <c r="AH1345"/>
      <c r="AI1345"/>
      <c r="AJ1345"/>
      <c r="AK1345"/>
      <c r="AL1345"/>
      <c r="AM1345"/>
      <c r="AN1345"/>
      <c r="AO1345"/>
      <c r="AP1345"/>
      <c r="AQ1345"/>
      <c r="AR1345"/>
      <c r="AS1345"/>
      <c r="AT1345"/>
      <c r="AU1345"/>
      <c r="AV1345"/>
      <c r="AW1345"/>
      <c r="AX1345"/>
      <c r="AY1345"/>
      <c r="AZ1345"/>
      <c r="BA1345"/>
    </row>
    <row r="1346" spans="2:53">
      <c r="C1346"/>
      <c r="D1346"/>
      <c r="E1346"/>
      <c r="F1346"/>
      <c r="G1346"/>
      <c r="H1346"/>
      <c r="I1346"/>
      <c r="J1346"/>
      <c r="K1346"/>
      <c r="L1346"/>
      <c r="M1346"/>
      <c r="N1346"/>
      <c r="O1346"/>
      <c r="P1346"/>
      <c r="Q1346"/>
      <c r="R1346"/>
      <c r="S1346"/>
      <c r="T1346"/>
      <c r="U1346"/>
      <c r="V1346"/>
      <c r="W1346"/>
      <c r="X1346"/>
      <c r="Y1346"/>
      <c r="Z1346"/>
      <c r="AA1346"/>
      <c r="AB1346"/>
      <c r="AC1346"/>
      <c r="AD1346"/>
      <c r="AE1346"/>
      <c r="AF1346"/>
      <c r="AG1346"/>
      <c r="AH1346"/>
      <c r="AI1346"/>
      <c r="AJ1346"/>
      <c r="AK1346"/>
      <c r="AL1346"/>
      <c r="AM1346"/>
      <c r="AN1346"/>
      <c r="AO1346"/>
      <c r="AP1346"/>
      <c r="AQ1346"/>
      <c r="AR1346"/>
      <c r="AS1346"/>
      <c r="AT1346"/>
      <c r="AU1346"/>
      <c r="AV1346"/>
      <c r="AW1346"/>
      <c r="AX1346"/>
      <c r="AY1346"/>
      <c r="AZ1346"/>
      <c r="BA1346"/>
    </row>
    <row r="1347" spans="2:53">
      <c r="C1347"/>
      <c r="D1347"/>
      <c r="E1347"/>
      <c r="F1347"/>
      <c r="G1347"/>
      <c r="H1347"/>
      <c r="I1347"/>
      <c r="J1347"/>
      <c r="K1347"/>
      <c r="L1347"/>
      <c r="M1347"/>
      <c r="N1347"/>
      <c r="O1347"/>
      <c r="P1347"/>
      <c r="Q1347"/>
      <c r="R1347"/>
      <c r="S1347"/>
      <c r="T1347"/>
      <c r="U1347"/>
      <c r="V1347"/>
      <c r="W1347"/>
      <c r="X1347"/>
      <c r="Y1347"/>
      <c r="Z1347"/>
      <c r="AA1347"/>
      <c r="AB1347"/>
      <c r="AC1347"/>
      <c r="AD1347"/>
      <c r="AE1347"/>
      <c r="AF1347"/>
      <c r="AG1347"/>
      <c r="AH1347"/>
      <c r="AI1347"/>
      <c r="AJ1347"/>
      <c r="AK1347"/>
      <c r="AL1347"/>
      <c r="AM1347"/>
      <c r="AN1347"/>
      <c r="AO1347"/>
      <c r="AP1347"/>
      <c r="AQ1347"/>
      <c r="AR1347"/>
      <c r="AS1347"/>
      <c r="AT1347"/>
      <c r="AU1347"/>
      <c r="AV1347"/>
      <c r="AW1347"/>
      <c r="AX1347"/>
      <c r="AY1347"/>
      <c r="AZ1347"/>
      <c r="BA1347"/>
    </row>
    <row r="1348" spans="2:53">
      <c r="C1348"/>
      <c r="D1348"/>
      <c r="E1348"/>
      <c r="F1348"/>
      <c r="G1348"/>
      <c r="H1348"/>
      <c r="I1348"/>
      <c r="J1348"/>
      <c r="K1348"/>
      <c r="L1348"/>
      <c r="M1348"/>
      <c r="N1348"/>
      <c r="O1348"/>
      <c r="P1348"/>
      <c r="Q1348"/>
      <c r="R1348"/>
      <c r="S1348"/>
      <c r="T1348"/>
      <c r="U1348"/>
      <c r="V1348"/>
      <c r="W1348"/>
      <c r="X1348"/>
      <c r="Y1348"/>
      <c r="Z1348"/>
      <c r="AA1348"/>
      <c r="AB1348"/>
      <c r="AC1348"/>
      <c r="AD1348"/>
      <c r="AE1348"/>
      <c r="AF1348"/>
      <c r="AG1348"/>
      <c r="AH1348"/>
      <c r="AI1348"/>
      <c r="AJ1348"/>
      <c r="AK1348"/>
      <c r="AL1348"/>
      <c r="AM1348"/>
      <c r="AN1348"/>
      <c r="AO1348"/>
      <c r="AP1348"/>
      <c r="AQ1348"/>
      <c r="AR1348"/>
      <c r="AS1348"/>
      <c r="AT1348"/>
      <c r="AU1348"/>
      <c r="AV1348"/>
      <c r="AW1348"/>
      <c r="AX1348"/>
      <c r="AY1348"/>
      <c r="AZ1348"/>
      <c r="BA1348"/>
    </row>
    <row r="1349" spans="2:53">
      <c r="C1349"/>
      <c r="D1349"/>
      <c r="E1349"/>
      <c r="F1349"/>
      <c r="G1349"/>
      <c r="H1349"/>
      <c r="I1349"/>
      <c r="J1349"/>
      <c r="K1349"/>
      <c r="L1349"/>
      <c r="M1349"/>
      <c r="N1349"/>
      <c r="O1349"/>
      <c r="P1349"/>
      <c r="Q1349"/>
      <c r="R1349"/>
      <c r="S1349"/>
      <c r="T1349"/>
      <c r="U1349"/>
      <c r="V1349"/>
      <c r="W1349"/>
      <c r="X1349"/>
      <c r="Y1349"/>
      <c r="Z1349"/>
      <c r="AA1349"/>
      <c r="AB1349"/>
      <c r="AC1349"/>
      <c r="AD1349"/>
      <c r="AE1349"/>
      <c r="AF1349"/>
      <c r="AG1349"/>
      <c r="AH1349"/>
      <c r="AI1349"/>
      <c r="AJ1349"/>
      <c r="AK1349"/>
      <c r="AL1349"/>
      <c r="AM1349"/>
      <c r="AN1349"/>
      <c r="AO1349"/>
      <c r="AP1349"/>
      <c r="AQ1349"/>
      <c r="AR1349"/>
      <c r="AS1349"/>
      <c r="AT1349"/>
      <c r="AU1349"/>
      <c r="AV1349"/>
      <c r="AW1349"/>
      <c r="AX1349"/>
      <c r="AY1349"/>
      <c r="AZ1349"/>
      <c r="BA1349"/>
    </row>
    <row r="1350" spans="2:53">
      <c r="C1350"/>
      <c r="D1350"/>
      <c r="E1350"/>
      <c r="F1350"/>
      <c r="G1350"/>
      <c r="H1350"/>
      <c r="I1350"/>
      <c r="J1350"/>
      <c r="K1350"/>
      <c r="L1350"/>
      <c r="M1350"/>
      <c r="N1350"/>
      <c r="O1350"/>
      <c r="P1350"/>
      <c r="Q1350"/>
      <c r="R1350"/>
      <c r="S1350"/>
      <c r="T1350"/>
      <c r="U1350"/>
      <c r="V1350"/>
      <c r="W1350"/>
      <c r="X1350"/>
      <c r="Y1350"/>
      <c r="Z1350"/>
      <c r="AA1350"/>
      <c r="AB1350"/>
      <c r="AC1350"/>
      <c r="AD1350"/>
      <c r="AE1350"/>
      <c r="AF1350"/>
      <c r="AG1350"/>
      <c r="AH1350"/>
      <c r="AI1350"/>
      <c r="AJ1350"/>
      <c r="AK1350"/>
      <c r="AL1350"/>
      <c r="AM1350"/>
      <c r="AN1350"/>
      <c r="AO1350"/>
      <c r="AP1350"/>
      <c r="AQ1350"/>
      <c r="AR1350"/>
      <c r="AS1350"/>
      <c r="AT1350"/>
      <c r="AU1350"/>
      <c r="AV1350"/>
      <c r="AW1350"/>
      <c r="AX1350"/>
      <c r="AY1350"/>
      <c r="AZ1350"/>
      <c r="BA1350"/>
    </row>
    <row r="1351" spans="2:53">
      <c r="C1351"/>
      <c r="D1351"/>
      <c r="E1351"/>
      <c r="F1351"/>
      <c r="G1351"/>
      <c r="H1351"/>
      <c r="I1351"/>
      <c r="J1351"/>
      <c r="K1351"/>
      <c r="L1351"/>
      <c r="M1351"/>
      <c r="N1351"/>
      <c r="O1351"/>
      <c r="P1351"/>
      <c r="Q1351"/>
      <c r="R1351"/>
      <c r="S1351"/>
      <c r="T1351"/>
      <c r="U1351"/>
      <c r="V1351"/>
      <c r="W1351"/>
      <c r="X1351"/>
      <c r="Y1351"/>
      <c r="Z1351"/>
      <c r="AA1351"/>
      <c r="AB1351"/>
      <c r="AC1351"/>
      <c r="AD1351"/>
      <c r="AE1351"/>
      <c r="AF1351"/>
      <c r="AG1351"/>
      <c r="AH1351"/>
      <c r="AI1351"/>
      <c r="AJ1351"/>
      <c r="AK1351"/>
      <c r="AL1351"/>
      <c r="AM1351"/>
      <c r="AN1351"/>
      <c r="AO1351"/>
      <c r="AP1351"/>
      <c r="AQ1351"/>
      <c r="AR1351"/>
      <c r="AS1351"/>
      <c r="AT1351"/>
      <c r="AU1351"/>
      <c r="AV1351"/>
      <c r="AW1351"/>
      <c r="AX1351"/>
      <c r="AY1351"/>
      <c r="AZ1351"/>
      <c r="BA1351"/>
    </row>
    <row r="1352" spans="2:53">
      <c r="C1352"/>
      <c r="D1352"/>
      <c r="E1352"/>
      <c r="F1352"/>
      <c r="G1352"/>
      <c r="H1352"/>
      <c r="I1352"/>
      <c r="J1352"/>
      <c r="K1352"/>
      <c r="L1352"/>
      <c r="M1352"/>
      <c r="N1352"/>
      <c r="O1352"/>
      <c r="P1352"/>
      <c r="Q1352"/>
      <c r="R1352"/>
      <c r="S1352"/>
      <c r="T1352"/>
      <c r="U1352"/>
      <c r="V1352"/>
      <c r="W1352"/>
      <c r="X1352"/>
      <c r="Y1352"/>
      <c r="Z1352"/>
      <c r="AA1352"/>
      <c r="AB1352"/>
      <c r="AC1352"/>
      <c r="AD1352"/>
      <c r="AE1352"/>
      <c r="AF1352"/>
      <c r="AG1352"/>
      <c r="AH1352"/>
      <c r="AI1352"/>
      <c r="AJ1352"/>
      <c r="AK1352"/>
      <c r="AL1352"/>
      <c r="AM1352"/>
      <c r="AN1352"/>
      <c r="AO1352"/>
      <c r="AP1352"/>
      <c r="AQ1352"/>
      <c r="AR1352"/>
      <c r="AS1352"/>
      <c r="AT1352"/>
      <c r="AU1352"/>
      <c r="AV1352"/>
      <c r="AW1352"/>
      <c r="AX1352"/>
      <c r="AY1352"/>
      <c r="AZ1352"/>
      <c r="BA1352"/>
    </row>
    <row r="1353" spans="2:53">
      <c r="C1353"/>
      <c r="D1353"/>
      <c r="E1353"/>
      <c r="F1353"/>
      <c r="G1353"/>
      <c r="H1353"/>
      <c r="I1353"/>
      <c r="J1353"/>
      <c r="K1353"/>
      <c r="L1353"/>
      <c r="M1353"/>
      <c r="N1353"/>
      <c r="O1353"/>
      <c r="P1353"/>
      <c r="Q1353"/>
      <c r="R1353"/>
      <c r="S1353"/>
      <c r="T1353"/>
      <c r="U1353"/>
      <c r="V1353"/>
      <c r="W1353"/>
      <c r="X1353"/>
      <c r="Y1353"/>
      <c r="Z1353"/>
      <c r="AA1353"/>
      <c r="AB1353"/>
      <c r="AC1353"/>
      <c r="AD1353"/>
      <c r="AE1353"/>
      <c r="AF1353"/>
      <c r="AG1353"/>
      <c r="AH1353"/>
      <c r="AI1353"/>
      <c r="AJ1353"/>
      <c r="AK1353"/>
      <c r="AL1353"/>
      <c r="AM1353"/>
      <c r="AN1353"/>
      <c r="AO1353"/>
      <c r="AP1353"/>
      <c r="AQ1353"/>
      <c r="AR1353"/>
      <c r="AS1353"/>
      <c r="AT1353"/>
      <c r="AU1353"/>
      <c r="AV1353"/>
      <c r="AW1353"/>
      <c r="AX1353"/>
      <c r="AY1353"/>
      <c r="AZ1353"/>
      <c r="BA1353"/>
    </row>
    <row r="1354" spans="2:53">
      <c r="C1354"/>
      <c r="D1354"/>
      <c r="E1354"/>
      <c r="F1354"/>
      <c r="G1354"/>
      <c r="H1354"/>
      <c r="I1354"/>
      <c r="J1354"/>
      <c r="K1354"/>
      <c r="L1354"/>
      <c r="M1354"/>
      <c r="N1354"/>
      <c r="O1354"/>
      <c r="P1354"/>
      <c r="Q1354"/>
      <c r="R1354"/>
      <c r="S1354"/>
      <c r="T1354"/>
      <c r="U1354"/>
      <c r="V1354"/>
      <c r="W1354"/>
      <c r="X1354"/>
      <c r="Y1354"/>
      <c r="Z1354"/>
      <c r="AA1354"/>
      <c r="AB1354"/>
      <c r="AC1354"/>
      <c r="AD1354"/>
      <c r="AE1354"/>
      <c r="AF1354"/>
      <c r="AG1354"/>
      <c r="AH1354"/>
      <c r="AI1354"/>
      <c r="AJ1354"/>
      <c r="AK1354"/>
      <c r="AL1354"/>
      <c r="AM1354"/>
      <c r="AN1354"/>
      <c r="AO1354"/>
      <c r="AP1354"/>
      <c r="AQ1354"/>
      <c r="AR1354"/>
      <c r="AS1354"/>
      <c r="AT1354"/>
      <c r="AU1354"/>
      <c r="AV1354"/>
      <c r="AW1354"/>
      <c r="AX1354"/>
      <c r="AY1354"/>
      <c r="AZ1354"/>
      <c r="BA1354"/>
    </row>
    <row r="1355" spans="2:53">
      <c r="B1355" s="296" t="s">
        <v>2154</v>
      </c>
      <c r="C1355"/>
      <c r="D1355"/>
      <c r="E1355"/>
      <c r="F1355"/>
      <c r="G1355"/>
      <c r="H1355"/>
      <c r="I1355"/>
      <c r="J1355"/>
      <c r="K1355"/>
      <c r="L1355"/>
      <c r="M1355"/>
      <c r="N1355"/>
      <c r="O1355"/>
      <c r="P1355"/>
      <c r="Q1355"/>
      <c r="R1355"/>
      <c r="S1355"/>
      <c r="T1355"/>
      <c r="U1355"/>
      <c r="V1355"/>
      <c r="W1355"/>
      <c r="X1355"/>
      <c r="Y1355"/>
      <c r="Z1355"/>
      <c r="AA1355"/>
      <c r="AB1355"/>
      <c r="AC1355"/>
      <c r="AD1355"/>
      <c r="AE1355"/>
      <c r="AF1355"/>
      <c r="AG1355"/>
      <c r="AH1355"/>
      <c r="AI1355"/>
      <c r="AJ1355"/>
      <c r="AK1355"/>
      <c r="AL1355"/>
      <c r="AM1355"/>
      <c r="AN1355"/>
      <c r="AO1355"/>
      <c r="AP1355"/>
      <c r="AQ1355"/>
      <c r="AR1355"/>
      <c r="AS1355"/>
      <c r="AT1355"/>
      <c r="AU1355"/>
      <c r="AV1355"/>
      <c r="AW1355"/>
      <c r="AX1355"/>
      <c r="AY1355"/>
      <c r="AZ1355"/>
      <c r="BA1355"/>
    </row>
    <row r="1356" spans="2:53">
      <c r="C1356"/>
      <c r="D1356"/>
      <c r="E1356"/>
      <c r="F1356"/>
      <c r="G1356"/>
      <c r="H1356"/>
      <c r="I1356"/>
      <c r="J1356"/>
      <c r="K1356"/>
      <c r="L1356"/>
      <c r="M1356"/>
      <c r="N1356"/>
      <c r="O1356"/>
      <c r="P1356"/>
      <c r="Q1356"/>
      <c r="R1356"/>
      <c r="S1356"/>
      <c r="T1356"/>
      <c r="U1356"/>
      <c r="V1356"/>
      <c r="W1356"/>
      <c r="X1356"/>
      <c r="Y1356"/>
      <c r="Z1356"/>
      <c r="AA1356"/>
      <c r="AB1356"/>
      <c r="AC1356"/>
      <c r="AD1356"/>
      <c r="AE1356"/>
      <c r="AF1356"/>
      <c r="AG1356"/>
      <c r="AH1356"/>
      <c r="AI1356"/>
      <c r="AJ1356"/>
      <c r="AK1356"/>
      <c r="AL1356"/>
      <c r="AM1356"/>
      <c r="AN1356"/>
      <c r="AO1356"/>
      <c r="AP1356"/>
      <c r="AQ1356"/>
      <c r="AR1356"/>
      <c r="AS1356"/>
      <c r="AT1356"/>
      <c r="AU1356"/>
      <c r="AV1356"/>
      <c r="AW1356"/>
      <c r="AX1356"/>
      <c r="AY1356"/>
      <c r="AZ1356"/>
      <c r="BA1356"/>
    </row>
    <row r="1357" spans="2:53">
      <c r="B1357" s="296" t="s">
        <v>2130</v>
      </c>
      <c r="C1357"/>
      <c r="D1357"/>
      <c r="E1357"/>
      <c r="F1357"/>
      <c r="G1357"/>
      <c r="H1357"/>
      <c r="I1357"/>
      <c r="J1357"/>
      <c r="K1357"/>
      <c r="L1357"/>
      <c r="M1357"/>
      <c r="N1357"/>
      <c r="O1357"/>
      <c r="P1357"/>
      <c r="Q1357"/>
      <c r="R1357"/>
      <c r="S1357"/>
      <c r="T1357"/>
      <c r="U1357"/>
      <c r="V1357"/>
      <c r="W1357"/>
      <c r="X1357"/>
      <c r="Y1357"/>
      <c r="Z1357"/>
      <c r="AA1357"/>
      <c r="AB1357"/>
      <c r="AC1357"/>
      <c r="AD1357"/>
      <c r="AE1357"/>
      <c r="AF1357"/>
      <c r="AG1357"/>
      <c r="AH1357"/>
      <c r="AI1357"/>
      <c r="AJ1357"/>
      <c r="AK1357"/>
      <c r="AL1357"/>
      <c r="AM1357"/>
      <c r="AN1357"/>
      <c r="AO1357"/>
      <c r="AP1357"/>
      <c r="AQ1357"/>
      <c r="AR1357"/>
      <c r="AS1357"/>
      <c r="AT1357"/>
      <c r="AU1357"/>
      <c r="AV1357"/>
      <c r="AW1357"/>
      <c r="AX1357"/>
      <c r="AY1357"/>
      <c r="AZ1357"/>
      <c r="BA1357"/>
    </row>
    <row r="1358" spans="2:53">
      <c r="C1358"/>
      <c r="D1358"/>
      <c r="E1358"/>
      <c r="F1358"/>
      <c r="G1358"/>
      <c r="H1358"/>
      <c r="I1358"/>
      <c r="J1358"/>
      <c r="K1358"/>
      <c r="L1358"/>
      <c r="M1358"/>
      <c r="N1358"/>
      <c r="O1358"/>
      <c r="P1358"/>
      <c r="Q1358"/>
      <c r="R1358"/>
      <c r="S1358"/>
      <c r="T1358"/>
      <c r="U1358"/>
      <c r="V1358"/>
      <c r="W1358"/>
      <c r="X1358"/>
      <c r="Y1358"/>
      <c r="Z1358"/>
      <c r="AA1358"/>
      <c r="AB1358"/>
      <c r="AC1358"/>
      <c r="AD1358"/>
      <c r="AE1358"/>
      <c r="AF1358"/>
      <c r="AG1358"/>
      <c r="AH1358"/>
      <c r="AI1358"/>
      <c r="AJ1358"/>
      <c r="AK1358"/>
      <c r="AL1358"/>
      <c r="AM1358"/>
      <c r="AN1358"/>
      <c r="AO1358"/>
      <c r="AP1358"/>
      <c r="AQ1358"/>
      <c r="AR1358"/>
      <c r="AS1358"/>
      <c r="AT1358"/>
      <c r="AU1358"/>
      <c r="AV1358"/>
      <c r="AW1358"/>
      <c r="AX1358"/>
      <c r="AY1358"/>
      <c r="AZ1358"/>
      <c r="BA1358"/>
    </row>
    <row r="1359" spans="2:53">
      <c r="C1359"/>
      <c r="D1359"/>
      <c r="E1359"/>
      <c r="F1359"/>
      <c r="G1359"/>
      <c r="H1359"/>
      <c r="I1359"/>
      <c r="J1359"/>
      <c r="K1359"/>
      <c r="L1359"/>
      <c r="M1359"/>
      <c r="N1359"/>
      <c r="O1359"/>
      <c r="P1359"/>
      <c r="Q1359"/>
      <c r="R1359"/>
      <c r="S1359"/>
      <c r="T1359"/>
      <c r="U1359"/>
      <c r="V1359"/>
      <c r="W1359"/>
      <c r="X1359"/>
      <c r="Y1359"/>
      <c r="Z1359"/>
      <c r="AA1359"/>
      <c r="AB1359"/>
      <c r="AC1359"/>
      <c r="AD1359"/>
      <c r="AE1359"/>
      <c r="AF1359"/>
      <c r="AG1359"/>
      <c r="AH1359"/>
      <c r="AI1359"/>
      <c r="AJ1359"/>
      <c r="AK1359"/>
      <c r="AL1359"/>
      <c r="AM1359"/>
      <c r="AN1359"/>
      <c r="AO1359"/>
      <c r="AP1359"/>
      <c r="AQ1359"/>
      <c r="AR1359"/>
      <c r="AS1359"/>
      <c r="AT1359"/>
      <c r="AU1359"/>
      <c r="AV1359"/>
      <c r="AW1359"/>
      <c r="AX1359"/>
      <c r="AY1359"/>
      <c r="AZ1359"/>
      <c r="BA1359"/>
    </row>
    <row r="1360" spans="2:53">
      <c r="C1360"/>
      <c r="D1360"/>
      <c r="E1360"/>
      <c r="F1360"/>
      <c r="G1360"/>
      <c r="H1360"/>
      <c r="I1360"/>
      <c r="J1360"/>
      <c r="K1360"/>
      <c r="L1360"/>
      <c r="M1360"/>
      <c r="N1360"/>
      <c r="O1360"/>
      <c r="P1360"/>
      <c r="Q1360"/>
      <c r="R1360"/>
      <c r="S1360"/>
      <c r="T1360"/>
      <c r="U1360"/>
      <c r="V1360"/>
      <c r="W1360"/>
      <c r="X1360"/>
      <c r="Y1360"/>
      <c r="Z1360"/>
      <c r="AA1360"/>
      <c r="AB1360"/>
      <c r="AC1360"/>
      <c r="AD1360"/>
      <c r="AE1360"/>
      <c r="AF1360"/>
      <c r="AG1360"/>
      <c r="AH1360"/>
      <c r="AI1360"/>
      <c r="AJ1360"/>
      <c r="AK1360"/>
      <c r="AL1360"/>
      <c r="AM1360"/>
      <c r="AN1360"/>
      <c r="AO1360"/>
      <c r="AP1360"/>
      <c r="AQ1360"/>
      <c r="AR1360"/>
      <c r="AS1360"/>
      <c r="AT1360"/>
      <c r="AU1360"/>
      <c r="AV1360"/>
      <c r="AW1360"/>
      <c r="AX1360"/>
      <c r="AY1360"/>
      <c r="AZ1360"/>
      <c r="BA1360"/>
    </row>
    <row r="1361" spans="2:53">
      <c r="C1361"/>
      <c r="D1361"/>
      <c r="E1361"/>
      <c r="F1361"/>
      <c r="G1361"/>
      <c r="H1361"/>
      <c r="I1361"/>
      <c r="J1361"/>
      <c r="K1361"/>
      <c r="L1361"/>
      <c r="M1361"/>
      <c r="N1361"/>
      <c r="O1361"/>
      <c r="P1361"/>
      <c r="Q1361"/>
      <c r="R1361"/>
      <c r="S1361"/>
      <c r="T1361"/>
      <c r="U1361"/>
      <c r="V1361"/>
      <c r="W1361"/>
      <c r="X1361"/>
      <c r="Y1361"/>
      <c r="Z1361"/>
      <c r="AA1361"/>
      <c r="AB1361"/>
      <c r="AC1361"/>
      <c r="AD1361"/>
      <c r="AE1361"/>
      <c r="AF1361"/>
      <c r="AG1361"/>
      <c r="AH1361"/>
      <c r="AI1361"/>
      <c r="AJ1361"/>
      <c r="AK1361"/>
      <c r="AL1361"/>
      <c r="AM1361"/>
      <c r="AN1361"/>
      <c r="AO1361"/>
      <c r="AP1361"/>
      <c r="AQ1361"/>
      <c r="AR1361"/>
      <c r="AS1361"/>
      <c r="AT1361"/>
      <c r="AU1361"/>
      <c r="AV1361"/>
      <c r="AW1361"/>
      <c r="AX1361"/>
      <c r="AY1361"/>
      <c r="AZ1361"/>
      <c r="BA1361"/>
    </row>
    <row r="1362" spans="2:53">
      <c r="C1362"/>
      <c r="D1362"/>
      <c r="E1362"/>
      <c r="F1362"/>
      <c r="G1362"/>
      <c r="H1362"/>
      <c r="I1362"/>
      <c r="J1362"/>
      <c r="K1362"/>
      <c r="L1362"/>
      <c r="M1362"/>
      <c r="N1362"/>
      <c r="O1362"/>
      <c r="P1362"/>
      <c r="Q1362"/>
      <c r="R1362"/>
      <c r="S1362"/>
      <c r="T1362"/>
      <c r="U1362"/>
      <c r="V1362"/>
      <c r="W1362"/>
      <c r="X1362"/>
      <c r="Y1362"/>
      <c r="Z1362"/>
      <c r="AA1362"/>
      <c r="AB1362"/>
      <c r="AC1362"/>
      <c r="AD1362"/>
      <c r="AE1362"/>
      <c r="AF1362"/>
      <c r="AG1362"/>
      <c r="AH1362"/>
      <c r="AI1362"/>
      <c r="AJ1362"/>
      <c r="AK1362"/>
      <c r="AL1362"/>
      <c r="AM1362"/>
      <c r="AN1362"/>
      <c r="AO1362"/>
      <c r="AP1362"/>
      <c r="AQ1362"/>
      <c r="AR1362"/>
      <c r="AS1362"/>
      <c r="AT1362"/>
      <c r="AU1362"/>
      <c r="AV1362"/>
      <c r="AW1362"/>
      <c r="AX1362"/>
      <c r="AY1362"/>
      <c r="AZ1362"/>
      <c r="BA1362"/>
    </row>
    <row r="1363" spans="2:53">
      <c r="C1363"/>
      <c r="D1363"/>
      <c r="E1363"/>
      <c r="F1363"/>
      <c r="G1363"/>
      <c r="H1363"/>
      <c r="I1363"/>
      <c r="J1363"/>
      <c r="K1363"/>
      <c r="L1363"/>
      <c r="M1363"/>
      <c r="N1363"/>
      <c r="O1363"/>
      <c r="P1363"/>
      <c r="Q1363"/>
      <c r="R1363"/>
      <c r="S1363"/>
      <c r="T1363"/>
      <c r="U1363"/>
      <c r="V1363"/>
      <c r="W1363"/>
      <c r="X1363"/>
      <c r="Y1363"/>
      <c r="Z1363"/>
      <c r="AA1363"/>
      <c r="AB1363"/>
      <c r="AC1363"/>
      <c r="AD1363"/>
      <c r="AE1363"/>
      <c r="AF1363"/>
      <c r="AG1363"/>
      <c r="AH1363"/>
      <c r="AI1363"/>
      <c r="AJ1363"/>
      <c r="AK1363"/>
      <c r="AL1363"/>
      <c r="AM1363"/>
      <c r="AN1363"/>
      <c r="AO1363"/>
      <c r="AP1363"/>
      <c r="AQ1363"/>
      <c r="AR1363"/>
      <c r="AS1363"/>
      <c r="AT1363"/>
      <c r="AU1363"/>
      <c r="AV1363"/>
      <c r="AW1363"/>
      <c r="AX1363"/>
      <c r="AY1363"/>
      <c r="AZ1363"/>
      <c r="BA1363"/>
    </row>
    <row r="1364" spans="2:53">
      <c r="C1364"/>
      <c r="D1364"/>
      <c r="E1364"/>
      <c r="F1364"/>
      <c r="G1364"/>
      <c r="H1364"/>
      <c r="I1364"/>
      <c r="J1364"/>
      <c r="K1364"/>
      <c r="L1364"/>
      <c r="M1364"/>
      <c r="N1364"/>
      <c r="O1364"/>
      <c r="P1364"/>
      <c r="Q1364"/>
      <c r="R1364"/>
      <c r="S1364"/>
      <c r="T1364"/>
      <c r="U1364"/>
      <c r="V1364"/>
      <c r="W1364"/>
      <c r="X1364"/>
      <c r="Y1364"/>
      <c r="Z1364"/>
      <c r="AA1364"/>
      <c r="AB1364"/>
      <c r="AC1364"/>
      <c r="AD1364"/>
      <c r="AE1364"/>
      <c r="AF1364"/>
      <c r="AG1364"/>
      <c r="AH1364"/>
      <c r="AI1364"/>
      <c r="AJ1364"/>
      <c r="AK1364"/>
      <c r="AL1364"/>
      <c r="AM1364"/>
      <c r="AN1364"/>
      <c r="AO1364"/>
      <c r="AP1364"/>
      <c r="AQ1364"/>
      <c r="AR1364"/>
      <c r="AS1364"/>
      <c r="AT1364"/>
      <c r="AU1364"/>
      <c r="AV1364"/>
      <c r="AW1364"/>
      <c r="AX1364"/>
      <c r="AY1364"/>
      <c r="AZ1364"/>
      <c r="BA1364"/>
    </row>
    <row r="1365" spans="2:53">
      <c r="C1365"/>
      <c r="D1365"/>
      <c r="E1365"/>
      <c r="F1365"/>
      <c r="G1365"/>
      <c r="H1365"/>
      <c r="I1365"/>
      <c r="J1365"/>
      <c r="K1365"/>
      <c r="L1365"/>
      <c r="M1365"/>
      <c r="N1365"/>
      <c r="O1365"/>
      <c r="P1365"/>
      <c r="Q1365"/>
      <c r="R1365"/>
      <c r="S1365"/>
      <c r="T1365"/>
      <c r="U1365"/>
      <c r="V1365"/>
      <c r="W1365"/>
      <c r="X1365"/>
      <c r="Y1365"/>
      <c r="Z1365"/>
      <c r="AA1365"/>
      <c r="AB1365"/>
      <c r="AC1365"/>
      <c r="AD1365"/>
      <c r="AE1365"/>
      <c r="AF1365"/>
      <c r="AG1365"/>
      <c r="AH1365"/>
      <c r="AI1365"/>
      <c r="AJ1365"/>
      <c r="AK1365"/>
      <c r="AL1365"/>
      <c r="AM1365"/>
      <c r="AN1365"/>
      <c r="AO1365"/>
      <c r="AP1365"/>
      <c r="AQ1365"/>
      <c r="AR1365"/>
      <c r="AS1365"/>
      <c r="AT1365"/>
      <c r="AU1365"/>
      <c r="AV1365"/>
      <c r="AW1365"/>
      <c r="AX1365"/>
      <c r="AY1365"/>
      <c r="AZ1365"/>
      <c r="BA1365"/>
    </row>
    <row r="1366" spans="2:53">
      <c r="C1366"/>
      <c r="D1366"/>
      <c r="E1366"/>
      <c r="F1366"/>
      <c r="G1366"/>
      <c r="H1366"/>
      <c r="I1366"/>
      <c r="J1366"/>
      <c r="K1366"/>
      <c r="L1366"/>
      <c r="M1366"/>
      <c r="N1366"/>
      <c r="O1366"/>
      <c r="P1366"/>
      <c r="Q1366"/>
      <c r="R1366"/>
      <c r="S1366"/>
      <c r="T1366"/>
      <c r="U1366"/>
      <c r="V1366"/>
      <c r="W1366"/>
      <c r="X1366"/>
      <c r="Y1366"/>
      <c r="Z1366"/>
      <c r="AA1366"/>
      <c r="AB1366"/>
      <c r="AC1366"/>
      <c r="AD1366"/>
      <c r="AE1366"/>
      <c r="AF1366"/>
      <c r="AG1366"/>
      <c r="AH1366"/>
      <c r="AI1366"/>
      <c r="AJ1366"/>
      <c r="AK1366"/>
      <c r="AL1366"/>
      <c r="AM1366"/>
      <c r="AN1366"/>
      <c r="AO1366"/>
      <c r="AP1366"/>
      <c r="AQ1366"/>
      <c r="AR1366"/>
      <c r="AS1366"/>
      <c r="AT1366"/>
      <c r="AU1366"/>
      <c r="AV1366"/>
      <c r="AW1366"/>
      <c r="AX1366"/>
      <c r="AY1366"/>
      <c r="AZ1366"/>
      <c r="BA1366"/>
    </row>
    <row r="1367" spans="2:53">
      <c r="C1367"/>
      <c r="D1367"/>
      <c r="E1367"/>
      <c r="F1367"/>
      <c r="G1367"/>
      <c r="H1367"/>
      <c r="I1367"/>
      <c r="J1367"/>
      <c r="K1367"/>
      <c r="L1367"/>
      <c r="M1367"/>
      <c r="N1367"/>
      <c r="O1367"/>
      <c r="P1367"/>
      <c r="Q1367"/>
      <c r="R1367"/>
      <c r="S1367"/>
      <c r="T1367"/>
      <c r="U1367"/>
      <c r="V1367"/>
      <c r="W1367"/>
      <c r="X1367"/>
      <c r="Y1367"/>
      <c r="Z1367"/>
      <c r="AA1367"/>
      <c r="AB1367"/>
      <c r="AC1367"/>
      <c r="AD1367"/>
      <c r="AE1367"/>
      <c r="AF1367"/>
      <c r="AG1367"/>
      <c r="AH1367"/>
      <c r="AI1367"/>
      <c r="AJ1367"/>
      <c r="AK1367"/>
      <c r="AL1367"/>
      <c r="AM1367"/>
      <c r="AN1367"/>
      <c r="AO1367"/>
      <c r="AP1367"/>
      <c r="AQ1367"/>
      <c r="AR1367"/>
      <c r="AS1367"/>
      <c r="AT1367"/>
      <c r="AU1367"/>
      <c r="AV1367"/>
      <c r="AW1367"/>
      <c r="AX1367"/>
      <c r="AY1367"/>
      <c r="AZ1367"/>
      <c r="BA1367"/>
    </row>
    <row r="1368" spans="2:53">
      <c r="C1368"/>
      <c r="D1368"/>
      <c r="E1368"/>
      <c r="F1368"/>
      <c r="G1368"/>
      <c r="H1368"/>
      <c r="I1368"/>
      <c r="J1368"/>
      <c r="K1368"/>
      <c r="L1368"/>
      <c r="M1368"/>
      <c r="N1368"/>
      <c r="O1368"/>
      <c r="P1368"/>
      <c r="Q1368"/>
      <c r="R1368"/>
      <c r="S1368"/>
      <c r="T1368"/>
      <c r="U1368"/>
      <c r="V1368"/>
      <c r="W1368"/>
      <c r="X1368"/>
      <c r="Y1368"/>
      <c r="Z1368"/>
      <c r="AA1368"/>
      <c r="AB1368"/>
      <c r="AC1368"/>
      <c r="AD1368"/>
      <c r="AE1368"/>
      <c r="AF1368"/>
      <c r="AG1368"/>
      <c r="AH1368"/>
      <c r="AI1368"/>
      <c r="AJ1368"/>
      <c r="AK1368"/>
      <c r="AL1368"/>
      <c r="AM1368"/>
      <c r="AN1368"/>
      <c r="AO1368"/>
      <c r="AP1368"/>
      <c r="AQ1368"/>
      <c r="AR1368"/>
      <c r="AS1368"/>
      <c r="AT1368"/>
      <c r="AU1368"/>
      <c r="AV1368"/>
      <c r="AW1368"/>
      <c r="AX1368"/>
      <c r="AY1368"/>
      <c r="AZ1368"/>
      <c r="BA1368"/>
    </row>
    <row r="1369" spans="2:53">
      <c r="C1369"/>
      <c r="D1369"/>
      <c r="E1369"/>
      <c r="F1369"/>
      <c r="G1369"/>
      <c r="H1369"/>
      <c r="I1369"/>
      <c r="J1369"/>
      <c r="K1369"/>
      <c r="L1369"/>
      <c r="M1369"/>
      <c r="N1369"/>
      <c r="O1369"/>
      <c r="P1369"/>
      <c r="Q1369"/>
      <c r="R1369"/>
      <c r="S1369"/>
      <c r="T1369"/>
      <c r="U1369"/>
      <c r="V1369"/>
      <c r="W1369"/>
      <c r="X1369"/>
      <c r="Y1369"/>
      <c r="Z1369"/>
      <c r="AA1369"/>
      <c r="AB1369"/>
      <c r="AC1369"/>
      <c r="AD1369"/>
      <c r="AE1369"/>
      <c r="AF1369"/>
      <c r="AG1369"/>
      <c r="AH1369"/>
      <c r="AI1369"/>
      <c r="AJ1369"/>
      <c r="AK1369"/>
      <c r="AL1369"/>
      <c r="AM1369"/>
      <c r="AN1369"/>
      <c r="AO1369"/>
      <c r="AP1369"/>
      <c r="AQ1369"/>
      <c r="AR1369"/>
      <c r="AS1369"/>
      <c r="AT1369"/>
      <c r="AU1369"/>
      <c r="AV1369"/>
      <c r="AW1369"/>
      <c r="AX1369"/>
      <c r="AY1369"/>
      <c r="AZ1369"/>
      <c r="BA1369"/>
    </row>
    <row r="1370" spans="2:53">
      <c r="C1370"/>
      <c r="D1370"/>
      <c r="E1370"/>
      <c r="F1370"/>
      <c r="G1370"/>
      <c r="H1370"/>
      <c r="I1370"/>
      <c r="J1370"/>
      <c r="K1370"/>
      <c r="L1370"/>
      <c r="M1370"/>
      <c r="N1370"/>
      <c r="O1370"/>
      <c r="P1370"/>
      <c r="Q1370"/>
      <c r="R1370"/>
      <c r="S1370"/>
      <c r="T1370"/>
      <c r="U1370"/>
      <c r="V1370"/>
      <c r="W1370"/>
      <c r="X1370"/>
      <c r="Y1370"/>
      <c r="Z1370"/>
      <c r="AA1370"/>
      <c r="AB1370"/>
      <c r="AC1370"/>
      <c r="AD1370"/>
      <c r="AE1370"/>
      <c r="AF1370"/>
      <c r="AG1370"/>
      <c r="AH1370"/>
      <c r="AI1370"/>
      <c r="AJ1370"/>
      <c r="AK1370"/>
      <c r="AL1370"/>
      <c r="AM1370"/>
      <c r="AN1370"/>
      <c r="AO1370"/>
      <c r="AP1370"/>
      <c r="AQ1370"/>
      <c r="AR1370"/>
      <c r="AS1370"/>
      <c r="AT1370"/>
      <c r="AU1370"/>
      <c r="AV1370"/>
      <c r="AW1370"/>
      <c r="AX1370"/>
      <c r="AY1370"/>
      <c r="AZ1370"/>
      <c r="BA1370"/>
    </row>
    <row r="1371" spans="2:53">
      <c r="C1371"/>
      <c r="D1371"/>
      <c r="E1371"/>
      <c r="F1371"/>
      <c r="G1371"/>
      <c r="H1371"/>
      <c r="I1371"/>
      <c r="J1371"/>
      <c r="K1371"/>
      <c r="L1371"/>
      <c r="M1371"/>
      <c r="N1371"/>
      <c r="O1371"/>
      <c r="P1371"/>
      <c r="Q1371"/>
      <c r="R1371"/>
      <c r="S1371"/>
      <c r="T1371"/>
      <c r="U1371"/>
      <c r="V1371"/>
      <c r="W1371"/>
      <c r="X1371"/>
      <c r="Y1371"/>
      <c r="Z1371"/>
      <c r="AA1371"/>
      <c r="AB1371"/>
      <c r="AC1371"/>
      <c r="AD1371"/>
      <c r="AE1371"/>
      <c r="AF1371"/>
      <c r="AG1371"/>
      <c r="AH1371"/>
      <c r="AI1371"/>
      <c r="AJ1371"/>
      <c r="AK1371"/>
      <c r="AL1371"/>
      <c r="AM1371"/>
      <c r="AN1371"/>
      <c r="AO1371"/>
      <c r="AP1371"/>
      <c r="AQ1371"/>
      <c r="AR1371"/>
      <c r="AS1371"/>
      <c r="AT1371"/>
      <c r="AU1371"/>
      <c r="AV1371"/>
      <c r="AW1371"/>
      <c r="AX1371"/>
      <c r="AY1371"/>
      <c r="AZ1371"/>
      <c r="BA1371"/>
    </row>
    <row r="1372" spans="2:53">
      <c r="B1372" s="296" t="s">
        <v>2154</v>
      </c>
      <c r="C1372"/>
      <c r="D1372"/>
      <c r="E1372"/>
      <c r="F1372"/>
      <c r="G1372"/>
      <c r="H1372"/>
      <c r="I1372"/>
      <c r="J1372"/>
      <c r="K1372"/>
      <c r="L1372"/>
      <c r="M1372"/>
      <c r="N1372"/>
      <c r="O1372"/>
      <c r="P1372"/>
      <c r="Q1372"/>
      <c r="R1372"/>
      <c r="S1372"/>
      <c r="T1372"/>
      <c r="U1372"/>
      <c r="V1372"/>
      <c r="W1372"/>
      <c r="X1372"/>
      <c r="Y1372"/>
      <c r="Z1372"/>
      <c r="AA1372"/>
      <c r="AB1372"/>
      <c r="AC1372"/>
      <c r="AD1372"/>
      <c r="AE1372"/>
      <c r="AF1372"/>
      <c r="AG1372"/>
      <c r="AH1372"/>
      <c r="AI1372"/>
      <c r="AJ1372"/>
      <c r="AK1372"/>
      <c r="AL1372"/>
      <c r="AM1372"/>
      <c r="AN1372"/>
      <c r="AO1372"/>
      <c r="AP1372"/>
      <c r="AQ1372"/>
      <c r="AR1372"/>
      <c r="AS1372"/>
      <c r="AT1372"/>
      <c r="AU1372"/>
      <c r="AV1372"/>
      <c r="AW1372"/>
      <c r="AX1372"/>
      <c r="AY1372"/>
      <c r="AZ1372"/>
      <c r="BA1372"/>
    </row>
    <row r="1373" spans="2:53">
      <c r="C1373"/>
      <c r="D1373"/>
      <c r="E1373"/>
      <c r="F1373"/>
      <c r="G1373"/>
      <c r="H1373"/>
      <c r="I1373"/>
      <c r="J1373"/>
      <c r="K1373"/>
      <c r="L1373"/>
      <c r="M1373"/>
      <c r="N1373"/>
      <c r="O1373"/>
      <c r="P1373"/>
      <c r="Q1373"/>
      <c r="R1373"/>
      <c r="S1373"/>
      <c r="T1373"/>
      <c r="U1373"/>
      <c r="V1373"/>
      <c r="W1373"/>
      <c r="X1373"/>
      <c r="Y1373"/>
      <c r="Z1373"/>
      <c r="AA1373"/>
      <c r="AB1373"/>
      <c r="AC1373"/>
      <c r="AD1373"/>
      <c r="AE1373"/>
      <c r="AF1373"/>
      <c r="AG1373"/>
      <c r="AH1373"/>
      <c r="AI1373"/>
      <c r="AJ1373"/>
      <c r="AK1373"/>
      <c r="AL1373"/>
      <c r="AM1373"/>
      <c r="AN1373"/>
      <c r="AO1373"/>
      <c r="AP1373"/>
      <c r="AQ1373"/>
      <c r="AR1373"/>
      <c r="AS1373"/>
      <c r="AT1373"/>
      <c r="AU1373"/>
      <c r="AV1373"/>
      <c r="AW1373"/>
      <c r="AX1373"/>
      <c r="AY1373"/>
      <c r="AZ1373"/>
      <c r="BA1373"/>
    </row>
    <row r="1374" spans="2:53">
      <c r="B1374" s="296" t="s">
        <v>2130</v>
      </c>
      <c r="C1374"/>
      <c r="D1374"/>
      <c r="E1374"/>
      <c r="F1374"/>
      <c r="G1374"/>
      <c r="H1374"/>
      <c r="I1374"/>
      <c r="J1374"/>
      <c r="K1374"/>
      <c r="L1374"/>
      <c r="M1374"/>
      <c r="N1374"/>
      <c r="O1374"/>
      <c r="P1374"/>
      <c r="Q1374"/>
      <c r="R1374"/>
      <c r="S1374"/>
      <c r="T1374"/>
      <c r="U1374"/>
      <c r="V1374"/>
      <c r="W1374"/>
      <c r="X1374"/>
      <c r="Y1374"/>
      <c r="Z1374"/>
      <c r="AA1374"/>
      <c r="AB1374"/>
      <c r="AC1374"/>
      <c r="AD1374"/>
      <c r="AE1374"/>
      <c r="AF1374"/>
      <c r="AG1374"/>
      <c r="AH1374"/>
      <c r="AI1374"/>
      <c r="AJ1374"/>
      <c r="AK1374"/>
      <c r="AL1374"/>
      <c r="AM1374"/>
      <c r="AN1374"/>
      <c r="AO1374"/>
      <c r="AP1374"/>
      <c r="AQ1374"/>
      <c r="AR1374"/>
      <c r="AS1374"/>
      <c r="AT1374"/>
      <c r="AU1374"/>
      <c r="AV1374"/>
      <c r="AW1374"/>
      <c r="AX1374"/>
      <c r="AY1374"/>
      <c r="AZ1374"/>
      <c r="BA1374"/>
    </row>
    <row r="1375" spans="2:53">
      <c r="C1375"/>
      <c r="D1375"/>
      <c r="E1375"/>
      <c r="F1375"/>
      <c r="G1375"/>
      <c r="H1375"/>
      <c r="I1375"/>
      <c r="J1375"/>
      <c r="K1375"/>
      <c r="L1375"/>
      <c r="M1375"/>
      <c r="N1375"/>
      <c r="O1375"/>
      <c r="P1375"/>
      <c r="Q1375"/>
      <c r="R1375"/>
      <c r="S1375"/>
      <c r="T1375"/>
      <c r="U1375"/>
      <c r="V1375"/>
      <c r="W1375"/>
      <c r="X1375"/>
      <c r="Y1375"/>
      <c r="Z1375"/>
      <c r="AA1375"/>
      <c r="AB1375"/>
      <c r="AC1375"/>
      <c r="AD1375"/>
      <c r="AE1375"/>
      <c r="AF1375"/>
      <c r="AG1375"/>
      <c r="AH1375"/>
      <c r="AI1375"/>
      <c r="AJ1375"/>
      <c r="AK1375"/>
      <c r="AL1375"/>
      <c r="AM1375"/>
      <c r="AN1375"/>
      <c r="AO1375"/>
      <c r="AP1375"/>
      <c r="AQ1375"/>
      <c r="AR1375"/>
      <c r="AS1375"/>
      <c r="AT1375"/>
      <c r="AU1375"/>
      <c r="AV1375"/>
      <c r="AW1375"/>
      <c r="AX1375"/>
      <c r="AY1375"/>
      <c r="AZ1375"/>
      <c r="BA1375"/>
    </row>
    <row r="1376" spans="2:53">
      <c r="C1376"/>
      <c r="D1376"/>
      <c r="E1376"/>
      <c r="F1376"/>
      <c r="G1376"/>
      <c r="H1376"/>
      <c r="I1376"/>
      <c r="J1376"/>
      <c r="K1376"/>
      <c r="L1376"/>
      <c r="M1376"/>
      <c r="N1376"/>
      <c r="O1376"/>
      <c r="P1376"/>
      <c r="Q1376"/>
      <c r="R1376"/>
      <c r="S1376"/>
      <c r="T1376"/>
      <c r="U1376"/>
      <c r="V1376"/>
      <c r="W1376"/>
      <c r="X1376"/>
      <c r="Y1376"/>
      <c r="Z1376"/>
      <c r="AA1376"/>
      <c r="AB1376"/>
      <c r="AC1376"/>
      <c r="AD1376"/>
      <c r="AE1376"/>
      <c r="AF1376"/>
      <c r="AG1376"/>
      <c r="AH1376"/>
      <c r="AI1376"/>
      <c r="AJ1376"/>
      <c r="AK1376"/>
      <c r="AL1376"/>
      <c r="AM1376"/>
      <c r="AN1376"/>
      <c r="AO1376"/>
      <c r="AP1376"/>
      <c r="AQ1376"/>
      <c r="AR1376"/>
      <c r="AS1376"/>
      <c r="AT1376"/>
      <c r="AU1376"/>
      <c r="AV1376"/>
      <c r="AW1376"/>
      <c r="AX1376"/>
      <c r="AY1376"/>
      <c r="AZ1376"/>
      <c r="BA1376"/>
    </row>
    <row r="1377" spans="2:53">
      <c r="C1377"/>
      <c r="D1377"/>
      <c r="E1377"/>
      <c r="F1377"/>
      <c r="G1377"/>
      <c r="H1377"/>
      <c r="I1377"/>
      <c r="J1377"/>
      <c r="K1377"/>
      <c r="L1377"/>
      <c r="M1377"/>
      <c r="N1377"/>
      <c r="O1377"/>
      <c r="P1377"/>
      <c r="Q1377"/>
      <c r="R1377"/>
      <c r="S1377"/>
      <c r="T1377"/>
      <c r="U1377"/>
      <c r="V1377"/>
      <c r="W1377"/>
      <c r="X1377"/>
      <c r="Y1377"/>
      <c r="Z1377"/>
      <c r="AA1377"/>
      <c r="AB1377"/>
      <c r="AC1377"/>
      <c r="AD1377"/>
      <c r="AE1377"/>
      <c r="AF1377"/>
      <c r="AG1377"/>
      <c r="AH1377"/>
      <c r="AI1377"/>
      <c r="AJ1377"/>
      <c r="AK1377"/>
      <c r="AL1377"/>
      <c r="AM1377"/>
      <c r="AN1377"/>
      <c r="AO1377"/>
      <c r="AP1377"/>
      <c r="AQ1377"/>
      <c r="AR1377"/>
      <c r="AS1377"/>
      <c r="AT1377"/>
      <c r="AU1377"/>
      <c r="AV1377"/>
      <c r="AW1377"/>
      <c r="AX1377"/>
      <c r="AY1377"/>
      <c r="AZ1377"/>
      <c r="BA1377"/>
    </row>
    <row r="1378" spans="2:53">
      <c r="C1378"/>
      <c r="D1378"/>
      <c r="E1378"/>
      <c r="F1378"/>
      <c r="G1378"/>
      <c r="H1378"/>
      <c r="I1378"/>
      <c r="J1378"/>
      <c r="K1378"/>
      <c r="L1378"/>
      <c r="M1378"/>
      <c r="N1378"/>
      <c r="O1378"/>
      <c r="P1378"/>
      <c r="Q1378"/>
      <c r="R1378"/>
      <c r="S1378"/>
      <c r="T1378"/>
      <c r="U1378"/>
      <c r="V1378"/>
      <c r="W1378"/>
      <c r="X1378"/>
      <c r="Y1378"/>
      <c r="Z1378"/>
      <c r="AA1378"/>
      <c r="AB1378"/>
      <c r="AC1378"/>
      <c r="AD1378"/>
      <c r="AE1378"/>
      <c r="AF1378"/>
      <c r="AG1378"/>
      <c r="AH1378"/>
      <c r="AI1378"/>
      <c r="AJ1378"/>
      <c r="AK1378"/>
      <c r="AL1378"/>
      <c r="AM1378"/>
      <c r="AN1378"/>
      <c r="AO1378"/>
      <c r="AP1378"/>
      <c r="AQ1378"/>
      <c r="AR1378"/>
      <c r="AS1378"/>
      <c r="AT1378"/>
      <c r="AU1378"/>
      <c r="AV1378"/>
      <c r="AW1378"/>
      <c r="AX1378"/>
      <c r="AY1378"/>
      <c r="AZ1378"/>
      <c r="BA1378"/>
    </row>
    <row r="1379" spans="2:53">
      <c r="C1379"/>
      <c r="D1379"/>
      <c r="E1379"/>
      <c r="F1379"/>
      <c r="G1379"/>
      <c r="H1379"/>
      <c r="I1379"/>
      <c r="J1379"/>
      <c r="K1379"/>
      <c r="L1379"/>
      <c r="M1379"/>
      <c r="N1379"/>
      <c r="O1379"/>
      <c r="P1379"/>
      <c r="Q1379"/>
      <c r="R1379"/>
      <c r="S1379"/>
      <c r="T1379"/>
      <c r="U1379"/>
      <c r="V1379"/>
      <c r="W1379"/>
      <c r="X1379"/>
      <c r="Y1379"/>
      <c r="Z1379"/>
      <c r="AA1379"/>
      <c r="AB1379"/>
      <c r="AC1379"/>
      <c r="AD1379"/>
      <c r="AE1379"/>
      <c r="AF1379"/>
      <c r="AG1379"/>
      <c r="AH1379"/>
      <c r="AI1379"/>
      <c r="AJ1379"/>
      <c r="AK1379"/>
      <c r="AL1379"/>
      <c r="AM1379"/>
      <c r="AN1379"/>
      <c r="AO1379"/>
      <c r="AP1379"/>
      <c r="AQ1379"/>
      <c r="AR1379"/>
      <c r="AS1379"/>
      <c r="AT1379"/>
      <c r="AU1379"/>
      <c r="AV1379"/>
      <c r="AW1379"/>
      <c r="AX1379"/>
      <c r="AY1379"/>
      <c r="AZ1379"/>
      <c r="BA1379"/>
    </row>
    <row r="1380" spans="2:53">
      <c r="C1380"/>
      <c r="D1380"/>
      <c r="E1380"/>
      <c r="F1380"/>
      <c r="G1380"/>
      <c r="H1380"/>
      <c r="I1380"/>
      <c r="J1380"/>
      <c r="K1380"/>
      <c r="L1380"/>
      <c r="M1380"/>
      <c r="N1380"/>
      <c r="O1380"/>
      <c r="P1380"/>
      <c r="Q1380"/>
      <c r="R1380"/>
      <c r="S1380"/>
      <c r="T1380"/>
      <c r="U1380"/>
      <c r="V1380"/>
      <c r="W1380"/>
      <c r="X1380"/>
      <c r="Y1380"/>
      <c r="Z1380"/>
      <c r="AA1380"/>
      <c r="AB1380"/>
      <c r="AC1380"/>
      <c r="AD1380"/>
      <c r="AE1380"/>
      <c r="AF1380"/>
      <c r="AG1380"/>
      <c r="AH1380"/>
      <c r="AI1380"/>
      <c r="AJ1380"/>
      <c r="AK1380"/>
      <c r="AL1380"/>
      <c r="AM1380"/>
      <c r="AN1380"/>
      <c r="AO1380"/>
      <c r="AP1380"/>
      <c r="AQ1380"/>
      <c r="AR1380"/>
      <c r="AS1380"/>
      <c r="AT1380"/>
      <c r="AU1380"/>
      <c r="AV1380"/>
      <c r="AW1380"/>
      <c r="AX1380"/>
      <c r="AY1380"/>
      <c r="AZ1380"/>
      <c r="BA1380"/>
    </row>
    <row r="1381" spans="2:53">
      <c r="C1381"/>
      <c r="D1381"/>
      <c r="E1381"/>
      <c r="F1381"/>
      <c r="G1381"/>
      <c r="H1381"/>
      <c r="I1381"/>
      <c r="J1381"/>
      <c r="K1381"/>
      <c r="L1381"/>
      <c r="M1381"/>
      <c r="N1381"/>
      <c r="O1381"/>
      <c r="P1381"/>
      <c r="Q1381"/>
      <c r="R1381"/>
      <c r="S1381"/>
      <c r="T1381"/>
      <c r="U1381"/>
      <c r="V1381"/>
      <c r="W1381"/>
      <c r="X1381"/>
      <c r="Y1381"/>
      <c r="Z1381"/>
      <c r="AA1381"/>
      <c r="AB1381"/>
      <c r="AC1381"/>
      <c r="AD1381"/>
      <c r="AE1381"/>
      <c r="AF1381"/>
      <c r="AG1381"/>
      <c r="AH1381"/>
      <c r="AI1381"/>
      <c r="AJ1381"/>
      <c r="AK1381"/>
      <c r="AL1381"/>
      <c r="AM1381"/>
      <c r="AN1381"/>
      <c r="AO1381"/>
      <c r="AP1381"/>
      <c r="AQ1381"/>
      <c r="AR1381"/>
      <c r="AS1381"/>
      <c r="AT1381"/>
      <c r="AU1381"/>
      <c r="AV1381"/>
      <c r="AW1381"/>
      <c r="AX1381"/>
      <c r="AY1381"/>
      <c r="AZ1381"/>
      <c r="BA1381"/>
    </row>
    <row r="1382" spans="2:53">
      <c r="B1382" s="296" t="s">
        <v>2154</v>
      </c>
      <c r="C1382"/>
      <c r="D1382"/>
      <c r="E1382"/>
      <c r="F1382"/>
      <c r="G1382"/>
      <c r="H1382"/>
      <c r="I1382"/>
      <c r="J1382"/>
      <c r="K1382"/>
      <c r="L1382"/>
      <c r="M1382"/>
      <c r="N1382"/>
      <c r="O1382"/>
      <c r="P1382"/>
      <c r="Q1382"/>
      <c r="R1382"/>
      <c r="S1382"/>
      <c r="T1382"/>
      <c r="U1382"/>
      <c r="V1382"/>
      <c r="W1382"/>
      <c r="X1382"/>
      <c r="Y1382"/>
      <c r="Z1382"/>
      <c r="AA1382"/>
      <c r="AB1382"/>
      <c r="AC1382"/>
      <c r="AD1382"/>
      <c r="AE1382"/>
      <c r="AF1382"/>
      <c r="AG1382"/>
      <c r="AH1382"/>
      <c r="AI1382"/>
      <c r="AJ1382"/>
      <c r="AK1382"/>
      <c r="AL1382"/>
      <c r="AM1382"/>
      <c r="AN1382"/>
      <c r="AO1382"/>
      <c r="AP1382"/>
      <c r="AQ1382"/>
      <c r="AR1382"/>
      <c r="AS1382"/>
      <c r="AT1382"/>
      <c r="AU1382"/>
      <c r="AV1382"/>
      <c r="AW1382"/>
      <c r="AX1382"/>
      <c r="AY1382"/>
      <c r="AZ1382"/>
      <c r="BA1382"/>
    </row>
    <row r="1383" spans="2:53">
      <c r="C1383"/>
      <c r="D1383"/>
      <c r="E1383"/>
      <c r="F1383"/>
      <c r="G1383"/>
      <c r="H1383"/>
      <c r="I1383"/>
      <c r="J1383"/>
      <c r="K1383"/>
      <c r="L1383"/>
      <c r="M1383"/>
      <c r="N1383"/>
      <c r="O1383"/>
      <c r="P1383"/>
      <c r="Q1383"/>
      <c r="R1383"/>
      <c r="S1383"/>
      <c r="T1383"/>
      <c r="U1383"/>
      <c r="V1383"/>
      <c r="W1383"/>
      <c r="X1383"/>
      <c r="Y1383"/>
      <c r="Z1383"/>
      <c r="AA1383"/>
      <c r="AB1383"/>
      <c r="AC1383"/>
      <c r="AD1383"/>
      <c r="AE1383"/>
      <c r="AF1383"/>
      <c r="AG1383"/>
      <c r="AH1383"/>
      <c r="AI1383"/>
      <c r="AJ1383"/>
      <c r="AK1383"/>
      <c r="AL1383"/>
      <c r="AM1383"/>
      <c r="AN1383"/>
      <c r="AO1383"/>
      <c r="AP1383"/>
      <c r="AQ1383"/>
      <c r="AR1383"/>
      <c r="AS1383"/>
      <c r="AT1383"/>
      <c r="AU1383"/>
      <c r="AV1383"/>
      <c r="AW1383"/>
      <c r="AX1383"/>
      <c r="AY1383"/>
      <c r="AZ1383"/>
      <c r="BA1383"/>
    </row>
    <row r="1384" spans="2:53">
      <c r="C1384"/>
      <c r="D1384"/>
      <c r="E1384"/>
      <c r="F1384"/>
      <c r="G1384"/>
      <c r="H1384"/>
      <c r="I1384"/>
      <c r="J1384"/>
      <c r="K1384"/>
      <c r="L1384"/>
      <c r="M1384"/>
      <c r="N1384"/>
      <c r="O1384"/>
      <c r="P1384"/>
      <c r="Q1384"/>
      <c r="R1384"/>
      <c r="S1384"/>
      <c r="T1384"/>
      <c r="U1384"/>
      <c r="V1384"/>
      <c r="W1384"/>
      <c r="X1384"/>
      <c r="Y1384"/>
      <c r="Z1384"/>
      <c r="AA1384"/>
      <c r="AB1384"/>
      <c r="AC1384"/>
      <c r="AD1384"/>
      <c r="AE1384"/>
      <c r="AF1384"/>
      <c r="AG1384"/>
      <c r="AH1384"/>
      <c r="AI1384"/>
      <c r="AJ1384"/>
      <c r="AK1384"/>
      <c r="AL1384"/>
      <c r="AM1384"/>
      <c r="AN1384"/>
      <c r="AO1384"/>
      <c r="AP1384"/>
      <c r="AQ1384"/>
      <c r="AR1384"/>
      <c r="AS1384"/>
      <c r="AT1384"/>
      <c r="AU1384"/>
      <c r="AV1384"/>
      <c r="AW1384"/>
      <c r="AX1384"/>
      <c r="AY1384"/>
      <c r="AZ1384"/>
      <c r="BA1384"/>
    </row>
    <row r="1385" spans="2:53">
      <c r="C1385"/>
      <c r="D1385"/>
      <c r="E1385"/>
      <c r="F1385"/>
      <c r="G1385"/>
      <c r="H1385"/>
      <c r="I1385"/>
      <c r="J1385"/>
      <c r="K1385"/>
      <c r="L1385"/>
      <c r="M1385"/>
      <c r="N1385"/>
      <c r="O1385"/>
      <c r="P1385"/>
      <c r="Q1385"/>
      <c r="R1385"/>
      <c r="S1385"/>
      <c r="T1385"/>
      <c r="U1385"/>
      <c r="V1385"/>
      <c r="W1385"/>
      <c r="X1385"/>
      <c r="Y1385"/>
      <c r="Z1385"/>
      <c r="AA1385"/>
      <c r="AB1385"/>
      <c r="AC1385"/>
      <c r="AD1385"/>
      <c r="AE1385"/>
      <c r="AF1385"/>
      <c r="AG1385"/>
      <c r="AH1385"/>
      <c r="AI1385"/>
      <c r="AJ1385"/>
      <c r="AK1385"/>
      <c r="AL1385"/>
      <c r="AM1385"/>
      <c r="AN1385"/>
      <c r="AO1385"/>
      <c r="AP1385"/>
      <c r="AQ1385"/>
      <c r="AR1385"/>
      <c r="AS1385"/>
      <c r="AT1385"/>
      <c r="AU1385"/>
      <c r="AV1385"/>
      <c r="AW1385"/>
      <c r="AX1385"/>
      <c r="AY1385"/>
      <c r="AZ1385"/>
      <c r="BA1385"/>
    </row>
    <row r="1386" spans="2:53">
      <c r="C1386"/>
      <c r="D1386"/>
      <c r="E1386"/>
      <c r="F1386"/>
      <c r="G1386"/>
      <c r="H1386"/>
      <c r="I1386"/>
      <c r="J1386"/>
      <c r="K1386"/>
      <c r="L1386"/>
      <c r="M1386"/>
      <c r="N1386"/>
      <c r="O1386"/>
      <c r="P1386"/>
      <c r="Q1386"/>
      <c r="R1386"/>
      <c r="S1386"/>
      <c r="T1386"/>
      <c r="U1386"/>
      <c r="V1386"/>
      <c r="W1386"/>
      <c r="X1386"/>
      <c r="Y1386"/>
      <c r="Z1386"/>
      <c r="AA1386"/>
      <c r="AB1386"/>
      <c r="AC1386"/>
      <c r="AD1386"/>
      <c r="AE1386"/>
      <c r="AF1386"/>
      <c r="AG1386"/>
      <c r="AH1386"/>
      <c r="AI1386"/>
      <c r="AJ1386"/>
      <c r="AK1386"/>
      <c r="AL1386"/>
      <c r="AM1386"/>
      <c r="AN1386"/>
      <c r="AO1386"/>
      <c r="AP1386"/>
      <c r="AQ1386"/>
      <c r="AR1386"/>
      <c r="AS1386"/>
      <c r="AT1386"/>
      <c r="AU1386"/>
      <c r="AV1386"/>
      <c r="AW1386"/>
      <c r="AX1386"/>
      <c r="AY1386"/>
      <c r="AZ1386"/>
      <c r="BA1386"/>
    </row>
    <row r="1387" spans="2:53">
      <c r="B1387" s="296" t="s">
        <v>2158</v>
      </c>
      <c r="C1387"/>
      <c r="D1387"/>
      <c r="E1387"/>
      <c r="F1387"/>
      <c r="G1387"/>
      <c r="H1387"/>
      <c r="I1387"/>
      <c r="J1387"/>
      <c r="K1387"/>
      <c r="L1387"/>
      <c r="M1387"/>
      <c r="N1387"/>
      <c r="O1387"/>
      <c r="P1387"/>
      <c r="Q1387"/>
      <c r="R1387"/>
      <c r="S1387"/>
      <c r="T1387"/>
      <c r="U1387"/>
      <c r="V1387"/>
      <c r="W1387"/>
      <c r="X1387"/>
      <c r="Y1387"/>
      <c r="Z1387"/>
      <c r="AA1387"/>
      <c r="AB1387"/>
      <c r="AC1387"/>
      <c r="AD1387"/>
      <c r="AE1387"/>
      <c r="AF1387"/>
      <c r="AG1387"/>
      <c r="AH1387"/>
      <c r="AI1387"/>
      <c r="AJ1387"/>
      <c r="AK1387"/>
      <c r="AL1387"/>
      <c r="AM1387"/>
      <c r="AN1387"/>
      <c r="AO1387"/>
      <c r="AP1387"/>
      <c r="AQ1387"/>
      <c r="AR1387"/>
      <c r="AS1387"/>
      <c r="AT1387"/>
      <c r="AU1387"/>
      <c r="AV1387"/>
      <c r="AW1387"/>
      <c r="AX1387"/>
      <c r="AY1387"/>
      <c r="AZ1387"/>
      <c r="BA1387"/>
    </row>
    <row r="1388" spans="2:53">
      <c r="C1388"/>
      <c r="D1388"/>
      <c r="E1388"/>
      <c r="F1388"/>
      <c r="G1388"/>
      <c r="H1388"/>
      <c r="I1388"/>
      <c r="J1388"/>
      <c r="K1388"/>
      <c r="L1388"/>
      <c r="M1388"/>
      <c r="N1388"/>
      <c r="O1388"/>
      <c r="P1388"/>
      <c r="Q1388"/>
      <c r="R1388"/>
      <c r="S1388"/>
      <c r="T1388"/>
      <c r="U1388"/>
      <c r="V1388"/>
      <c r="W1388"/>
      <c r="X1388"/>
      <c r="Y1388"/>
      <c r="Z1388"/>
      <c r="AA1388"/>
      <c r="AB1388"/>
      <c r="AC1388"/>
      <c r="AD1388"/>
      <c r="AE1388"/>
      <c r="AF1388"/>
      <c r="AG1388"/>
      <c r="AH1388"/>
      <c r="AI1388"/>
      <c r="AJ1388"/>
      <c r="AK1388"/>
      <c r="AL1388"/>
      <c r="AM1388"/>
      <c r="AN1388"/>
      <c r="AO1388"/>
      <c r="AP1388"/>
      <c r="AQ1388"/>
      <c r="AR1388"/>
      <c r="AS1388"/>
      <c r="AT1388"/>
      <c r="AU1388"/>
      <c r="AV1388"/>
      <c r="AW1388"/>
      <c r="AX1388"/>
      <c r="AY1388"/>
      <c r="AZ1388"/>
      <c r="BA1388"/>
    </row>
    <row r="1389" spans="2:53">
      <c r="C1389"/>
      <c r="D1389"/>
      <c r="E1389"/>
      <c r="F1389"/>
      <c r="G1389"/>
      <c r="H1389"/>
      <c r="I1389"/>
      <c r="J1389"/>
      <c r="K1389"/>
      <c r="L1389"/>
      <c r="M1389"/>
      <c r="N1389"/>
      <c r="O1389"/>
      <c r="P1389"/>
      <c r="Q1389"/>
      <c r="R1389"/>
      <c r="S1389"/>
      <c r="T1389"/>
      <c r="U1389"/>
      <c r="V1389"/>
      <c r="W1389"/>
      <c r="X1389"/>
      <c r="Y1389"/>
      <c r="Z1389"/>
      <c r="AA1389"/>
      <c r="AB1389"/>
      <c r="AC1389"/>
      <c r="AD1389"/>
      <c r="AE1389"/>
      <c r="AF1389"/>
      <c r="AG1389"/>
      <c r="AH1389"/>
      <c r="AI1389"/>
      <c r="AJ1389"/>
      <c r="AK1389"/>
      <c r="AL1389"/>
      <c r="AM1389"/>
      <c r="AN1389"/>
      <c r="AO1389"/>
      <c r="AP1389"/>
      <c r="AQ1389"/>
      <c r="AR1389"/>
      <c r="AS1389"/>
      <c r="AT1389"/>
      <c r="AU1389"/>
      <c r="AV1389"/>
      <c r="AW1389"/>
      <c r="AX1389"/>
      <c r="AY1389"/>
      <c r="AZ1389"/>
      <c r="BA1389"/>
    </row>
    <row r="1390" spans="2:53">
      <c r="C1390"/>
      <c r="D1390"/>
      <c r="E1390"/>
      <c r="F1390"/>
      <c r="G1390"/>
      <c r="H1390"/>
      <c r="I1390"/>
      <c r="J1390"/>
      <c r="K1390"/>
      <c r="L1390"/>
      <c r="M1390"/>
      <c r="N1390"/>
      <c r="O1390"/>
      <c r="P1390"/>
      <c r="Q1390"/>
      <c r="R1390"/>
      <c r="S1390"/>
      <c r="T1390"/>
      <c r="U1390"/>
      <c r="V1390"/>
      <c r="W1390"/>
      <c r="X1390"/>
      <c r="Y1390"/>
      <c r="Z1390"/>
      <c r="AA1390"/>
      <c r="AB1390"/>
      <c r="AC1390"/>
      <c r="AD1390"/>
      <c r="AE1390"/>
      <c r="AF1390"/>
      <c r="AG1390"/>
      <c r="AH1390"/>
      <c r="AI1390"/>
      <c r="AJ1390"/>
      <c r="AK1390"/>
      <c r="AL1390"/>
      <c r="AM1390"/>
      <c r="AN1390"/>
      <c r="AO1390"/>
      <c r="AP1390"/>
      <c r="AQ1390"/>
      <c r="AR1390"/>
      <c r="AS1390"/>
      <c r="AT1390"/>
      <c r="AU1390"/>
      <c r="AV1390"/>
      <c r="AW1390"/>
      <c r="AX1390"/>
      <c r="AY1390"/>
      <c r="AZ1390"/>
      <c r="BA1390"/>
    </row>
    <row r="1391" spans="2:53">
      <c r="C1391"/>
      <c r="D1391"/>
      <c r="E1391"/>
      <c r="F1391"/>
      <c r="G1391"/>
      <c r="H1391"/>
      <c r="I1391"/>
      <c r="J1391"/>
      <c r="K1391"/>
      <c r="L1391"/>
      <c r="M1391"/>
      <c r="N1391"/>
      <c r="O1391"/>
      <c r="P1391"/>
      <c r="Q1391"/>
      <c r="R1391"/>
      <c r="S1391"/>
      <c r="T1391"/>
      <c r="U1391"/>
      <c r="V1391"/>
      <c r="W1391"/>
      <c r="X1391"/>
      <c r="Y1391"/>
      <c r="Z1391"/>
      <c r="AA1391"/>
      <c r="AB1391"/>
      <c r="AC1391"/>
      <c r="AD1391"/>
      <c r="AE1391"/>
      <c r="AF1391"/>
      <c r="AG1391"/>
      <c r="AH1391"/>
      <c r="AI1391"/>
      <c r="AJ1391"/>
      <c r="AK1391"/>
      <c r="AL1391"/>
      <c r="AM1391"/>
      <c r="AN1391"/>
      <c r="AO1391"/>
      <c r="AP1391"/>
      <c r="AQ1391"/>
      <c r="AR1391"/>
      <c r="AS1391"/>
      <c r="AT1391"/>
      <c r="AU1391"/>
      <c r="AV1391"/>
      <c r="AW1391"/>
      <c r="AX1391"/>
      <c r="AY1391"/>
      <c r="AZ1391"/>
      <c r="BA1391"/>
    </row>
    <row r="1392" spans="2:53">
      <c r="C1392"/>
      <c r="D1392"/>
      <c r="E1392"/>
      <c r="F1392"/>
      <c r="G1392"/>
      <c r="H1392"/>
      <c r="I1392"/>
      <c r="J1392"/>
      <c r="K1392"/>
      <c r="L1392"/>
      <c r="M1392"/>
      <c r="N1392"/>
      <c r="O1392"/>
      <c r="P1392"/>
      <c r="Q1392"/>
      <c r="R1392"/>
      <c r="S1392"/>
      <c r="T1392"/>
      <c r="U1392"/>
      <c r="V1392"/>
      <c r="W1392"/>
      <c r="X1392"/>
      <c r="Y1392"/>
      <c r="Z1392"/>
      <c r="AA1392"/>
      <c r="AB1392"/>
      <c r="AC1392"/>
      <c r="AD1392"/>
      <c r="AE1392"/>
      <c r="AF1392"/>
      <c r="AG1392"/>
      <c r="AH1392"/>
      <c r="AI1392"/>
      <c r="AJ1392"/>
      <c r="AK1392"/>
      <c r="AL1392"/>
      <c r="AM1392"/>
      <c r="AN1392"/>
      <c r="AO1392"/>
      <c r="AP1392"/>
      <c r="AQ1392"/>
      <c r="AR1392"/>
      <c r="AS1392"/>
      <c r="AT1392"/>
      <c r="AU1392"/>
      <c r="AV1392"/>
      <c r="AW1392"/>
      <c r="AX1392"/>
      <c r="AY1392"/>
      <c r="AZ1392"/>
      <c r="BA1392"/>
    </row>
    <row r="1393" spans="2:53">
      <c r="C1393"/>
      <c r="D1393"/>
      <c r="E1393"/>
      <c r="F1393"/>
      <c r="G1393"/>
      <c r="H1393"/>
      <c r="I1393"/>
      <c r="J1393"/>
      <c r="K1393"/>
      <c r="L1393"/>
      <c r="M1393"/>
      <c r="N1393"/>
      <c r="O1393"/>
      <c r="P1393"/>
      <c r="Q1393"/>
      <c r="R1393"/>
      <c r="S1393"/>
      <c r="T1393"/>
      <c r="U1393"/>
      <c r="V1393"/>
      <c r="W1393"/>
      <c r="X1393"/>
      <c r="Y1393"/>
      <c r="Z1393"/>
      <c r="AA1393"/>
      <c r="AB1393"/>
      <c r="AC1393"/>
      <c r="AD1393"/>
      <c r="AE1393"/>
      <c r="AF1393"/>
      <c r="AG1393"/>
      <c r="AH1393"/>
      <c r="AI1393"/>
      <c r="AJ1393"/>
      <c r="AK1393"/>
      <c r="AL1393"/>
      <c r="AM1393"/>
      <c r="AN1393"/>
      <c r="AO1393"/>
      <c r="AP1393"/>
      <c r="AQ1393"/>
      <c r="AR1393"/>
      <c r="AS1393"/>
      <c r="AT1393"/>
      <c r="AU1393"/>
      <c r="AV1393"/>
      <c r="AW1393"/>
      <c r="AX1393"/>
      <c r="AY1393"/>
      <c r="AZ1393"/>
      <c r="BA1393"/>
    </row>
    <row r="1394" spans="2:53">
      <c r="C1394"/>
      <c r="D1394"/>
      <c r="E1394"/>
      <c r="F1394"/>
      <c r="G1394"/>
      <c r="H1394"/>
      <c r="I1394"/>
      <c r="J1394"/>
      <c r="K1394"/>
      <c r="L1394"/>
      <c r="M1394"/>
      <c r="N1394"/>
      <c r="O1394"/>
      <c r="P1394"/>
      <c r="Q1394"/>
      <c r="R1394"/>
      <c r="S1394"/>
      <c r="T1394"/>
      <c r="U1394"/>
      <c r="V1394"/>
      <c r="W1394"/>
      <c r="X1394"/>
      <c r="Y1394"/>
      <c r="Z1394"/>
      <c r="AA1394"/>
      <c r="AB1394"/>
      <c r="AC1394"/>
      <c r="AD1394"/>
      <c r="AE1394"/>
      <c r="AF1394"/>
      <c r="AG1394"/>
      <c r="AH1394"/>
      <c r="AI1394"/>
      <c r="AJ1394"/>
      <c r="AK1394"/>
      <c r="AL1394"/>
      <c r="AM1394"/>
      <c r="AN1394"/>
      <c r="AO1394"/>
      <c r="AP1394"/>
      <c r="AQ1394"/>
      <c r="AR1394"/>
      <c r="AS1394"/>
      <c r="AT1394"/>
      <c r="AU1394"/>
      <c r="AV1394"/>
      <c r="AW1394"/>
      <c r="AX1394"/>
      <c r="AY1394"/>
      <c r="AZ1394"/>
      <c r="BA1394"/>
    </row>
    <row r="1395" spans="2:53">
      <c r="C1395"/>
      <c r="D1395"/>
      <c r="E1395"/>
      <c r="F1395"/>
      <c r="G1395"/>
      <c r="H1395"/>
      <c r="I1395"/>
      <c r="J1395"/>
      <c r="K1395"/>
      <c r="L1395"/>
      <c r="M1395"/>
      <c r="N1395"/>
      <c r="O1395"/>
      <c r="P1395"/>
      <c r="Q1395"/>
      <c r="R1395"/>
      <c r="S1395"/>
      <c r="T1395"/>
      <c r="U1395"/>
      <c r="V1395"/>
      <c r="W1395"/>
      <c r="X1395"/>
      <c r="Y1395"/>
      <c r="Z1395"/>
      <c r="AA1395"/>
      <c r="AB1395"/>
      <c r="AC1395"/>
      <c r="AD1395"/>
      <c r="AE1395"/>
      <c r="AF1395"/>
      <c r="AG1395"/>
      <c r="AH1395"/>
      <c r="AI1395"/>
      <c r="AJ1395"/>
      <c r="AK1395"/>
      <c r="AL1395"/>
      <c r="AM1395"/>
      <c r="AN1395"/>
      <c r="AO1395"/>
      <c r="AP1395"/>
      <c r="AQ1395"/>
      <c r="AR1395"/>
      <c r="AS1395"/>
      <c r="AT1395"/>
      <c r="AU1395"/>
      <c r="AV1395"/>
      <c r="AW1395"/>
      <c r="AX1395"/>
      <c r="AY1395"/>
      <c r="AZ1395"/>
      <c r="BA1395"/>
    </row>
    <row r="1396" spans="2:53">
      <c r="C1396"/>
      <c r="D1396"/>
      <c r="E1396"/>
      <c r="F1396"/>
      <c r="G1396"/>
      <c r="H1396"/>
      <c r="I1396"/>
      <c r="J1396"/>
      <c r="K1396"/>
      <c r="L1396"/>
      <c r="M1396"/>
      <c r="N1396"/>
      <c r="O1396"/>
      <c r="P1396"/>
      <c r="Q1396"/>
      <c r="R1396"/>
      <c r="S1396"/>
      <c r="T1396"/>
      <c r="U1396"/>
      <c r="V1396"/>
      <c r="W1396"/>
      <c r="X1396"/>
      <c r="Y1396"/>
      <c r="Z1396"/>
      <c r="AA1396"/>
      <c r="AB1396"/>
      <c r="AC1396"/>
      <c r="AD1396"/>
      <c r="AE1396"/>
      <c r="AF1396"/>
      <c r="AG1396"/>
      <c r="AH1396"/>
      <c r="AI1396"/>
      <c r="AJ1396"/>
      <c r="AK1396"/>
      <c r="AL1396"/>
      <c r="AM1396"/>
      <c r="AN1396"/>
      <c r="AO1396"/>
      <c r="AP1396"/>
      <c r="AQ1396"/>
      <c r="AR1396"/>
      <c r="AS1396"/>
      <c r="AT1396"/>
      <c r="AU1396"/>
      <c r="AV1396"/>
      <c r="AW1396"/>
      <c r="AX1396"/>
      <c r="AY1396"/>
      <c r="AZ1396"/>
      <c r="BA1396"/>
    </row>
    <row r="1397" spans="2:53">
      <c r="C1397"/>
      <c r="D1397"/>
      <c r="E1397"/>
      <c r="F1397"/>
      <c r="G1397"/>
      <c r="H1397"/>
      <c r="I1397"/>
      <c r="J1397"/>
      <c r="K1397"/>
      <c r="L1397"/>
      <c r="M1397"/>
      <c r="N1397"/>
      <c r="O1397"/>
      <c r="P1397"/>
      <c r="Q1397"/>
      <c r="R1397"/>
      <c r="S1397"/>
      <c r="T1397"/>
      <c r="U1397"/>
      <c r="V1397"/>
      <c r="W1397"/>
      <c r="X1397"/>
      <c r="Y1397"/>
      <c r="Z1397"/>
      <c r="AA1397"/>
      <c r="AB1397"/>
      <c r="AC1397"/>
      <c r="AD1397"/>
      <c r="AE1397"/>
      <c r="AF1397"/>
      <c r="AG1397"/>
      <c r="AH1397"/>
      <c r="AI1397"/>
      <c r="AJ1397"/>
      <c r="AK1397"/>
      <c r="AL1397"/>
      <c r="AM1397"/>
      <c r="AN1397"/>
      <c r="AO1397"/>
      <c r="AP1397"/>
      <c r="AQ1397"/>
      <c r="AR1397"/>
      <c r="AS1397"/>
      <c r="AT1397"/>
      <c r="AU1397"/>
      <c r="AV1397"/>
      <c r="AW1397"/>
      <c r="AX1397"/>
      <c r="AY1397"/>
      <c r="AZ1397"/>
      <c r="BA1397"/>
    </row>
    <row r="1398" spans="2:53">
      <c r="C1398"/>
      <c r="D1398"/>
      <c r="E1398"/>
      <c r="F1398"/>
      <c r="G1398"/>
      <c r="H1398"/>
      <c r="I1398"/>
      <c r="J1398"/>
      <c r="K1398"/>
      <c r="L1398"/>
      <c r="M1398"/>
      <c r="N1398"/>
      <c r="O1398"/>
      <c r="P1398"/>
      <c r="Q1398"/>
      <c r="R1398"/>
      <c r="S1398"/>
      <c r="T1398"/>
      <c r="U1398"/>
      <c r="V1398"/>
      <c r="W1398"/>
      <c r="X1398"/>
      <c r="Y1398"/>
      <c r="Z1398"/>
      <c r="AA1398"/>
      <c r="AB1398"/>
      <c r="AC1398"/>
      <c r="AD1398"/>
      <c r="AE1398"/>
      <c r="AF1398"/>
      <c r="AG1398"/>
      <c r="AH1398"/>
      <c r="AI1398"/>
      <c r="AJ1398"/>
      <c r="AK1398"/>
      <c r="AL1398"/>
      <c r="AM1398"/>
      <c r="AN1398"/>
      <c r="AO1398"/>
      <c r="AP1398"/>
      <c r="AQ1398"/>
      <c r="AR1398"/>
      <c r="AS1398"/>
      <c r="AT1398"/>
      <c r="AU1398"/>
      <c r="AV1398"/>
      <c r="AW1398"/>
      <c r="AX1398"/>
      <c r="AY1398"/>
      <c r="AZ1398"/>
      <c r="BA1398"/>
    </row>
    <row r="1399" spans="2:53">
      <c r="C1399"/>
      <c r="D1399"/>
      <c r="E1399"/>
      <c r="F1399"/>
      <c r="G1399"/>
      <c r="H1399"/>
      <c r="I1399"/>
      <c r="J1399"/>
      <c r="K1399"/>
      <c r="L1399"/>
      <c r="M1399"/>
      <c r="N1399"/>
      <c r="O1399"/>
      <c r="P1399"/>
      <c r="Q1399"/>
      <c r="R1399"/>
      <c r="S1399"/>
      <c r="T1399"/>
      <c r="U1399"/>
      <c r="V1399"/>
      <c r="W1399"/>
      <c r="X1399"/>
      <c r="Y1399"/>
      <c r="Z1399"/>
      <c r="AA1399"/>
      <c r="AB1399"/>
      <c r="AC1399"/>
      <c r="AD1399"/>
      <c r="AE1399"/>
      <c r="AF1399"/>
      <c r="AG1399"/>
      <c r="AH1399"/>
      <c r="AI1399"/>
      <c r="AJ1399"/>
      <c r="AK1399"/>
      <c r="AL1399"/>
      <c r="AM1399"/>
      <c r="AN1399"/>
      <c r="AO1399"/>
      <c r="AP1399"/>
      <c r="AQ1399"/>
      <c r="AR1399"/>
      <c r="AS1399"/>
      <c r="AT1399"/>
      <c r="AU1399"/>
      <c r="AV1399"/>
      <c r="AW1399"/>
      <c r="AX1399"/>
      <c r="AY1399"/>
      <c r="AZ1399"/>
      <c r="BA1399"/>
    </row>
    <row r="1400" spans="2:53">
      <c r="C1400"/>
      <c r="D1400"/>
      <c r="E1400"/>
      <c r="F1400"/>
      <c r="G1400"/>
      <c r="H1400"/>
      <c r="I1400"/>
      <c r="J1400"/>
      <c r="K1400"/>
      <c r="L1400"/>
      <c r="M1400"/>
      <c r="N1400"/>
      <c r="O1400"/>
      <c r="P1400"/>
      <c r="Q1400"/>
      <c r="R1400"/>
      <c r="S1400"/>
      <c r="T1400"/>
      <c r="U1400"/>
      <c r="V1400"/>
      <c r="W1400"/>
      <c r="X1400"/>
      <c r="Y1400"/>
      <c r="Z1400"/>
      <c r="AA1400"/>
      <c r="AB1400"/>
      <c r="AC1400"/>
      <c r="AD1400"/>
      <c r="AE1400"/>
      <c r="AF1400"/>
      <c r="AG1400"/>
      <c r="AH1400"/>
      <c r="AI1400"/>
      <c r="AJ1400"/>
      <c r="AK1400"/>
      <c r="AL1400"/>
      <c r="AM1400"/>
      <c r="AN1400"/>
      <c r="AO1400"/>
      <c r="AP1400"/>
      <c r="AQ1400"/>
      <c r="AR1400"/>
      <c r="AS1400"/>
      <c r="AT1400"/>
      <c r="AU1400"/>
      <c r="AV1400"/>
      <c r="AW1400"/>
      <c r="AX1400"/>
      <c r="AY1400"/>
      <c r="AZ1400"/>
      <c r="BA1400"/>
    </row>
    <row r="1401" spans="2:53">
      <c r="B1401" s="296" t="s">
        <v>2154</v>
      </c>
      <c r="C1401"/>
      <c r="D1401"/>
      <c r="E1401"/>
      <c r="F1401"/>
      <c r="G1401"/>
      <c r="H1401"/>
      <c r="I1401"/>
      <c r="J1401"/>
      <c r="K1401"/>
      <c r="L1401"/>
      <c r="M1401"/>
      <c r="N1401"/>
      <c r="O1401"/>
      <c r="P1401"/>
      <c r="Q1401"/>
      <c r="R1401"/>
      <c r="S1401"/>
      <c r="T1401"/>
      <c r="U1401"/>
      <c r="V1401"/>
      <c r="W1401"/>
      <c r="X1401"/>
      <c r="Y1401"/>
      <c r="Z1401"/>
      <c r="AA1401"/>
      <c r="AB1401"/>
      <c r="AC1401"/>
      <c r="AD1401"/>
      <c r="AE1401"/>
      <c r="AF1401"/>
      <c r="AG1401"/>
      <c r="AH1401"/>
      <c r="AI1401"/>
      <c r="AJ1401"/>
      <c r="AK1401"/>
      <c r="AL1401"/>
      <c r="AM1401"/>
      <c r="AN1401"/>
      <c r="AO1401"/>
      <c r="AP1401"/>
      <c r="AQ1401"/>
      <c r="AR1401"/>
      <c r="AS1401"/>
      <c r="AT1401"/>
      <c r="AU1401"/>
      <c r="AV1401"/>
      <c r="AW1401"/>
      <c r="AX1401"/>
      <c r="AY1401"/>
      <c r="AZ1401"/>
      <c r="BA1401"/>
    </row>
    <row r="1402" spans="2:53">
      <c r="B1402" s="296" t="s">
        <v>2157</v>
      </c>
      <c r="C1402"/>
      <c r="D1402"/>
      <c r="E1402"/>
      <c r="F1402"/>
      <c r="G1402"/>
      <c r="H1402"/>
      <c r="I1402"/>
      <c r="J1402"/>
      <c r="K1402"/>
      <c r="L1402"/>
      <c r="M1402"/>
      <c r="N1402"/>
      <c r="O1402"/>
      <c r="P1402"/>
      <c r="Q1402"/>
      <c r="R1402"/>
      <c r="S1402"/>
      <c r="T1402"/>
      <c r="U1402"/>
      <c r="V1402"/>
      <c r="W1402"/>
      <c r="X1402"/>
      <c r="Y1402"/>
      <c r="Z1402"/>
      <c r="AA1402"/>
      <c r="AB1402"/>
      <c r="AC1402"/>
      <c r="AD1402"/>
      <c r="AE1402"/>
      <c r="AF1402"/>
      <c r="AG1402"/>
      <c r="AH1402"/>
      <c r="AI1402"/>
      <c r="AJ1402"/>
      <c r="AK1402"/>
      <c r="AL1402"/>
      <c r="AM1402"/>
      <c r="AN1402"/>
      <c r="AO1402"/>
      <c r="AP1402"/>
      <c r="AQ1402"/>
      <c r="AR1402"/>
      <c r="AS1402"/>
      <c r="AT1402"/>
      <c r="AU1402"/>
      <c r="AV1402"/>
      <c r="AW1402"/>
      <c r="AX1402"/>
      <c r="AY1402"/>
      <c r="AZ1402"/>
      <c r="BA1402"/>
    </row>
    <row r="1403" spans="2:53">
      <c r="C1403"/>
      <c r="D1403"/>
      <c r="E1403"/>
      <c r="F1403"/>
      <c r="G1403"/>
      <c r="H1403"/>
      <c r="I1403"/>
      <c r="J1403"/>
      <c r="K1403"/>
      <c r="L1403"/>
      <c r="M1403"/>
      <c r="N1403"/>
      <c r="O1403"/>
      <c r="P1403"/>
      <c r="Q1403"/>
      <c r="R1403"/>
      <c r="S1403"/>
      <c r="T1403"/>
      <c r="U1403"/>
      <c r="V1403"/>
      <c r="W1403"/>
      <c r="X1403"/>
      <c r="Y1403"/>
      <c r="Z1403"/>
      <c r="AA1403"/>
      <c r="AB1403"/>
      <c r="AC1403"/>
      <c r="AD1403"/>
      <c r="AE1403"/>
      <c r="AF1403"/>
      <c r="AG1403"/>
      <c r="AH1403"/>
      <c r="AI1403"/>
      <c r="AJ1403"/>
      <c r="AK1403"/>
      <c r="AL1403"/>
      <c r="AM1403"/>
      <c r="AN1403"/>
      <c r="AO1403"/>
      <c r="AP1403"/>
      <c r="AQ1403"/>
      <c r="AR1403"/>
      <c r="AS1403"/>
      <c r="AT1403"/>
      <c r="AU1403"/>
      <c r="AV1403"/>
      <c r="AW1403"/>
      <c r="AX1403"/>
      <c r="AY1403"/>
      <c r="AZ1403"/>
      <c r="BA1403"/>
    </row>
    <row r="1404" spans="2:53">
      <c r="C1404"/>
      <c r="D1404"/>
      <c r="E1404"/>
      <c r="F1404"/>
      <c r="G1404"/>
      <c r="H1404"/>
      <c r="I1404"/>
      <c r="J1404"/>
      <c r="K1404"/>
      <c r="L1404"/>
      <c r="M1404"/>
      <c r="N1404"/>
      <c r="O1404"/>
      <c r="P1404"/>
      <c r="Q1404"/>
      <c r="R1404"/>
      <c r="S1404"/>
      <c r="T1404"/>
      <c r="U1404"/>
      <c r="V1404"/>
      <c r="W1404"/>
      <c r="X1404"/>
      <c r="Y1404"/>
      <c r="Z1404"/>
      <c r="AA1404"/>
      <c r="AB1404"/>
      <c r="AC1404"/>
      <c r="AD1404"/>
      <c r="AE1404"/>
      <c r="AF1404"/>
      <c r="AG1404"/>
      <c r="AH1404"/>
      <c r="AI1404"/>
      <c r="AJ1404"/>
      <c r="AK1404"/>
      <c r="AL1404"/>
      <c r="AM1404"/>
      <c r="AN1404"/>
      <c r="AO1404"/>
      <c r="AP1404"/>
      <c r="AQ1404"/>
      <c r="AR1404"/>
      <c r="AS1404"/>
      <c r="AT1404"/>
      <c r="AU1404"/>
      <c r="AV1404"/>
      <c r="AW1404"/>
      <c r="AX1404"/>
      <c r="AY1404"/>
      <c r="AZ1404"/>
      <c r="BA1404"/>
    </row>
    <row r="1405" spans="2:53">
      <c r="C1405"/>
      <c r="D1405"/>
      <c r="E1405"/>
      <c r="F1405"/>
      <c r="G1405"/>
      <c r="H1405"/>
      <c r="I1405"/>
      <c r="J1405"/>
      <c r="K1405"/>
      <c r="L1405"/>
      <c r="M1405"/>
      <c r="N1405"/>
      <c r="O1405"/>
      <c r="P1405"/>
      <c r="Q1405"/>
      <c r="R1405"/>
      <c r="S1405"/>
      <c r="T1405"/>
      <c r="U1405"/>
      <c r="V1405"/>
      <c r="W1405"/>
      <c r="X1405"/>
      <c r="Y1405"/>
      <c r="Z1405"/>
      <c r="AA1405"/>
      <c r="AB1405"/>
      <c r="AC1405"/>
      <c r="AD1405"/>
      <c r="AE1405"/>
      <c r="AF1405"/>
      <c r="AG1405"/>
      <c r="AH1405"/>
      <c r="AI1405"/>
      <c r="AJ1405"/>
      <c r="AK1405"/>
      <c r="AL1405"/>
      <c r="AM1405"/>
      <c r="AN1405"/>
      <c r="AO1405"/>
      <c r="AP1405"/>
      <c r="AQ1405"/>
      <c r="AR1405"/>
      <c r="AS1405"/>
      <c r="AT1405"/>
      <c r="AU1405"/>
      <c r="AV1405"/>
      <c r="AW1405"/>
      <c r="AX1405"/>
      <c r="AY1405"/>
      <c r="AZ1405"/>
      <c r="BA1405"/>
    </row>
    <row r="1406" spans="2:53">
      <c r="C1406"/>
      <c r="D1406"/>
      <c r="E1406"/>
      <c r="F1406"/>
      <c r="G1406"/>
      <c r="H1406"/>
      <c r="I1406"/>
      <c r="J1406"/>
      <c r="K1406"/>
      <c r="L1406"/>
      <c r="M1406"/>
      <c r="N1406"/>
      <c r="O1406"/>
      <c r="P1406"/>
      <c r="Q1406"/>
      <c r="R1406"/>
      <c r="S1406"/>
      <c r="T1406"/>
      <c r="U1406"/>
      <c r="V1406"/>
      <c r="W1406"/>
      <c r="X1406"/>
      <c r="Y1406"/>
      <c r="Z1406"/>
      <c r="AA1406"/>
      <c r="AB1406"/>
      <c r="AC1406"/>
      <c r="AD1406"/>
      <c r="AE1406"/>
      <c r="AF1406"/>
      <c r="AG1406"/>
      <c r="AH1406"/>
      <c r="AI1406"/>
      <c r="AJ1406"/>
      <c r="AK1406"/>
      <c r="AL1406"/>
      <c r="AM1406"/>
      <c r="AN1406"/>
      <c r="AO1406"/>
      <c r="AP1406"/>
      <c r="AQ1406"/>
      <c r="AR1406"/>
      <c r="AS1406"/>
      <c r="AT1406"/>
      <c r="AU1406"/>
      <c r="AV1406"/>
      <c r="AW1406"/>
      <c r="AX1406"/>
      <c r="AY1406"/>
      <c r="AZ1406"/>
      <c r="BA1406"/>
    </row>
    <row r="1407" spans="2:53">
      <c r="C1407"/>
      <c r="D1407"/>
      <c r="E1407"/>
      <c r="F1407"/>
      <c r="G1407"/>
      <c r="H1407"/>
      <c r="I1407"/>
      <c r="J1407"/>
      <c r="K1407"/>
      <c r="L1407"/>
      <c r="M1407"/>
      <c r="N1407"/>
      <c r="O1407"/>
      <c r="P1407"/>
      <c r="Q1407"/>
      <c r="R1407"/>
      <c r="S1407"/>
      <c r="T1407"/>
      <c r="U1407"/>
      <c r="V1407"/>
      <c r="W1407"/>
      <c r="X1407"/>
      <c r="Y1407"/>
      <c r="Z1407"/>
      <c r="AA1407"/>
      <c r="AB1407"/>
      <c r="AC1407"/>
      <c r="AD1407"/>
      <c r="AE1407"/>
      <c r="AF1407"/>
      <c r="AG1407"/>
      <c r="AH1407"/>
      <c r="AI1407"/>
      <c r="AJ1407"/>
      <c r="AK1407"/>
      <c r="AL1407"/>
      <c r="AM1407"/>
      <c r="AN1407"/>
      <c r="AO1407"/>
      <c r="AP1407"/>
      <c r="AQ1407"/>
      <c r="AR1407"/>
      <c r="AS1407"/>
      <c r="AT1407"/>
      <c r="AU1407"/>
      <c r="AV1407"/>
      <c r="AW1407"/>
      <c r="AX1407"/>
      <c r="AY1407"/>
      <c r="AZ1407"/>
      <c r="BA1407"/>
    </row>
    <row r="1408" spans="2:53">
      <c r="C1408"/>
      <c r="D1408"/>
      <c r="E1408"/>
      <c r="F1408"/>
      <c r="G1408"/>
      <c r="H1408"/>
      <c r="I1408"/>
      <c r="J1408"/>
      <c r="K1408"/>
      <c r="L1408"/>
      <c r="M1408"/>
      <c r="N1408"/>
      <c r="O1408"/>
      <c r="P1408"/>
      <c r="Q1408"/>
      <c r="R1408"/>
      <c r="S1408"/>
      <c r="T1408"/>
      <c r="U1408"/>
      <c r="V1408"/>
      <c r="W1408"/>
      <c r="X1408"/>
      <c r="Y1408"/>
      <c r="Z1408"/>
      <c r="AA1408"/>
      <c r="AB1408"/>
      <c r="AC1408"/>
      <c r="AD1408"/>
      <c r="AE1408"/>
      <c r="AF1408"/>
      <c r="AG1408"/>
      <c r="AH1408"/>
      <c r="AI1408"/>
      <c r="AJ1408"/>
      <c r="AK1408"/>
      <c r="AL1408"/>
      <c r="AM1408"/>
      <c r="AN1408"/>
      <c r="AO1408"/>
      <c r="AP1408"/>
      <c r="AQ1408"/>
      <c r="AR1408"/>
      <c r="AS1408"/>
      <c r="AT1408"/>
      <c r="AU1408"/>
      <c r="AV1408"/>
      <c r="AW1408"/>
      <c r="AX1408"/>
      <c r="AY1408"/>
      <c r="AZ1408"/>
      <c r="BA1408"/>
    </row>
    <row r="1409" spans="2:53">
      <c r="B1409" s="296" t="s">
        <v>2154</v>
      </c>
      <c r="C1409"/>
      <c r="D1409"/>
      <c r="E1409"/>
      <c r="F1409"/>
      <c r="G1409"/>
      <c r="H1409"/>
      <c r="I1409"/>
      <c r="J1409"/>
      <c r="K1409"/>
      <c r="L1409"/>
      <c r="M1409"/>
      <c r="N1409"/>
      <c r="O1409"/>
      <c r="P1409"/>
      <c r="Q1409"/>
      <c r="R1409"/>
      <c r="S1409"/>
      <c r="T1409"/>
      <c r="U1409"/>
      <c r="V1409"/>
      <c r="W1409"/>
      <c r="X1409"/>
      <c r="Y1409"/>
      <c r="Z1409"/>
      <c r="AA1409"/>
      <c r="AB1409"/>
      <c r="AC1409"/>
      <c r="AD1409"/>
      <c r="AE1409"/>
      <c r="AF1409"/>
      <c r="AG1409"/>
      <c r="AH1409"/>
      <c r="AI1409"/>
      <c r="AJ1409"/>
      <c r="AK1409"/>
      <c r="AL1409"/>
      <c r="AM1409"/>
      <c r="AN1409"/>
      <c r="AO1409"/>
      <c r="AP1409"/>
      <c r="AQ1409"/>
      <c r="AR1409"/>
      <c r="AS1409"/>
      <c r="AT1409"/>
      <c r="AU1409"/>
      <c r="AV1409"/>
      <c r="AW1409"/>
      <c r="AX1409"/>
      <c r="AY1409"/>
      <c r="AZ1409"/>
      <c r="BA1409"/>
    </row>
    <row r="1410" spans="2:53">
      <c r="B1410" s="296" t="s">
        <v>2156</v>
      </c>
      <c r="C1410"/>
      <c r="D1410"/>
      <c r="E1410"/>
      <c r="F1410"/>
      <c r="G1410"/>
      <c r="H1410"/>
      <c r="I1410"/>
      <c r="J1410"/>
      <c r="K1410"/>
      <c r="L1410"/>
      <c r="M1410"/>
      <c r="N1410"/>
      <c r="O1410"/>
      <c r="P1410"/>
      <c r="Q1410"/>
      <c r="R1410"/>
      <c r="S1410"/>
      <c r="T1410"/>
      <c r="U1410"/>
      <c r="V1410"/>
      <c r="W1410"/>
      <c r="X1410"/>
      <c r="Y1410"/>
      <c r="Z1410"/>
      <c r="AA1410"/>
      <c r="AB1410"/>
      <c r="AC1410"/>
      <c r="AD1410"/>
      <c r="AE1410"/>
      <c r="AF1410"/>
      <c r="AG1410"/>
      <c r="AH1410"/>
      <c r="AI1410"/>
      <c r="AJ1410"/>
      <c r="AK1410"/>
      <c r="AL1410"/>
      <c r="AM1410"/>
      <c r="AN1410"/>
      <c r="AO1410"/>
      <c r="AP1410"/>
      <c r="AQ1410"/>
      <c r="AR1410"/>
      <c r="AS1410"/>
      <c r="AT1410"/>
      <c r="AU1410"/>
      <c r="AV1410"/>
      <c r="AW1410"/>
      <c r="AX1410"/>
      <c r="AY1410"/>
      <c r="AZ1410"/>
      <c r="BA1410"/>
    </row>
    <row r="1411" spans="2:53">
      <c r="C1411"/>
      <c r="D1411"/>
      <c r="E1411"/>
      <c r="F1411"/>
      <c r="G1411"/>
      <c r="H1411"/>
      <c r="I1411"/>
      <c r="J1411"/>
      <c r="K1411"/>
      <c r="L1411"/>
      <c r="M1411"/>
      <c r="N1411"/>
      <c r="O1411"/>
      <c r="P1411"/>
      <c r="Q1411"/>
      <c r="R1411"/>
      <c r="S1411"/>
      <c r="T1411"/>
      <c r="U1411"/>
      <c r="V1411"/>
      <c r="W1411"/>
      <c r="X1411"/>
      <c r="Y1411"/>
      <c r="Z1411"/>
      <c r="AA1411"/>
      <c r="AB1411"/>
      <c r="AC1411"/>
      <c r="AD1411"/>
      <c r="AE1411"/>
      <c r="AF1411"/>
      <c r="AG1411"/>
      <c r="AH1411"/>
      <c r="AI1411"/>
      <c r="AJ1411"/>
      <c r="AK1411"/>
      <c r="AL1411"/>
      <c r="AM1411"/>
      <c r="AN1411"/>
      <c r="AO1411"/>
      <c r="AP1411"/>
      <c r="AQ1411"/>
      <c r="AR1411"/>
      <c r="AS1411"/>
      <c r="AT1411"/>
      <c r="AU1411"/>
      <c r="AV1411"/>
      <c r="AW1411"/>
      <c r="AX1411"/>
      <c r="AY1411"/>
      <c r="AZ1411"/>
      <c r="BA1411"/>
    </row>
    <row r="1412" spans="2:53">
      <c r="C1412"/>
      <c r="D1412"/>
      <c r="E1412"/>
      <c r="F1412"/>
      <c r="G1412"/>
      <c r="H1412"/>
      <c r="I1412"/>
      <c r="J1412"/>
      <c r="K1412"/>
      <c r="L1412"/>
      <c r="M1412"/>
      <c r="N1412"/>
      <c r="O1412"/>
      <c r="P1412"/>
      <c r="Q1412"/>
      <c r="R1412"/>
      <c r="S1412"/>
      <c r="T1412"/>
      <c r="U1412"/>
      <c r="V1412"/>
      <c r="W1412"/>
      <c r="X1412"/>
      <c r="Y1412"/>
      <c r="Z1412"/>
      <c r="AA1412"/>
      <c r="AB1412"/>
      <c r="AC1412"/>
      <c r="AD1412"/>
      <c r="AE1412"/>
      <c r="AF1412"/>
      <c r="AG1412"/>
      <c r="AH1412"/>
      <c r="AI1412"/>
      <c r="AJ1412"/>
      <c r="AK1412"/>
      <c r="AL1412"/>
      <c r="AM1412"/>
      <c r="AN1412"/>
      <c r="AO1412"/>
      <c r="AP1412"/>
      <c r="AQ1412"/>
      <c r="AR1412"/>
      <c r="AS1412"/>
      <c r="AT1412"/>
      <c r="AU1412"/>
      <c r="AV1412"/>
      <c r="AW1412"/>
      <c r="AX1412"/>
      <c r="AY1412"/>
      <c r="AZ1412"/>
      <c r="BA1412"/>
    </row>
    <row r="1413" spans="2:53">
      <c r="C1413"/>
      <c r="D1413"/>
      <c r="E1413"/>
      <c r="F1413"/>
      <c r="G1413"/>
      <c r="H1413"/>
      <c r="I1413"/>
      <c r="J1413"/>
      <c r="K1413"/>
      <c r="L1413"/>
      <c r="M1413"/>
      <c r="N1413"/>
      <c r="O1413"/>
      <c r="P1413"/>
      <c r="Q1413"/>
      <c r="R1413"/>
      <c r="S1413"/>
      <c r="T1413"/>
      <c r="U1413"/>
      <c r="V1413"/>
      <c r="W1413"/>
      <c r="X1413"/>
      <c r="Y1413"/>
      <c r="Z1413"/>
      <c r="AA1413"/>
      <c r="AB1413"/>
      <c r="AC1413"/>
      <c r="AD1413"/>
      <c r="AE1413"/>
      <c r="AF1413"/>
      <c r="AG1413"/>
      <c r="AH1413"/>
      <c r="AI1413"/>
      <c r="AJ1413"/>
      <c r="AK1413"/>
      <c r="AL1413"/>
      <c r="AM1413"/>
      <c r="AN1413"/>
      <c r="AO1413"/>
      <c r="AP1413"/>
      <c r="AQ1413"/>
      <c r="AR1413"/>
      <c r="AS1413"/>
      <c r="AT1413"/>
      <c r="AU1413"/>
      <c r="AV1413"/>
      <c r="AW1413"/>
      <c r="AX1413"/>
      <c r="AY1413"/>
      <c r="AZ1413"/>
      <c r="BA1413"/>
    </row>
    <row r="1414" spans="2:53">
      <c r="C1414"/>
      <c r="D1414"/>
      <c r="E1414"/>
      <c r="F1414"/>
      <c r="G1414"/>
      <c r="H1414"/>
      <c r="I1414"/>
      <c r="J1414"/>
      <c r="K1414"/>
      <c r="L1414"/>
      <c r="M1414"/>
      <c r="N1414"/>
      <c r="O1414"/>
      <c r="P1414"/>
      <c r="Q1414"/>
      <c r="R1414"/>
      <c r="S1414"/>
      <c r="T1414"/>
      <c r="U1414"/>
      <c r="V1414"/>
      <c r="W1414"/>
      <c r="X1414"/>
      <c r="Y1414"/>
      <c r="Z1414"/>
      <c r="AA1414"/>
      <c r="AB1414"/>
      <c r="AC1414"/>
      <c r="AD1414"/>
      <c r="AE1414"/>
      <c r="AF1414"/>
      <c r="AG1414"/>
      <c r="AH1414"/>
      <c r="AI1414"/>
      <c r="AJ1414"/>
      <c r="AK1414"/>
      <c r="AL1414"/>
      <c r="AM1414"/>
      <c r="AN1414"/>
      <c r="AO1414"/>
      <c r="AP1414"/>
      <c r="AQ1414"/>
      <c r="AR1414"/>
      <c r="AS1414"/>
      <c r="AT1414"/>
      <c r="AU1414"/>
      <c r="AV1414"/>
      <c r="AW1414"/>
      <c r="AX1414"/>
      <c r="AY1414"/>
      <c r="AZ1414"/>
      <c r="BA1414"/>
    </row>
    <row r="1415" spans="2:53">
      <c r="C1415"/>
      <c r="D1415"/>
      <c r="E1415"/>
      <c r="F1415"/>
      <c r="G1415"/>
      <c r="H1415"/>
      <c r="I1415"/>
      <c r="J1415"/>
      <c r="K1415"/>
      <c r="L1415"/>
      <c r="M1415"/>
      <c r="N1415"/>
      <c r="O1415"/>
      <c r="P1415"/>
      <c r="Q1415"/>
      <c r="R1415"/>
      <c r="S1415"/>
      <c r="T1415"/>
      <c r="U1415"/>
      <c r="V1415"/>
      <c r="W1415"/>
      <c r="X1415"/>
      <c r="Y1415"/>
      <c r="Z1415"/>
      <c r="AA1415"/>
      <c r="AB1415"/>
      <c r="AC1415"/>
      <c r="AD1415"/>
      <c r="AE1415"/>
      <c r="AF1415"/>
      <c r="AG1415"/>
      <c r="AH1415"/>
      <c r="AI1415"/>
      <c r="AJ1415"/>
      <c r="AK1415"/>
      <c r="AL1415"/>
      <c r="AM1415"/>
      <c r="AN1415"/>
      <c r="AO1415"/>
      <c r="AP1415"/>
      <c r="AQ1415"/>
      <c r="AR1415"/>
      <c r="AS1415"/>
      <c r="AT1415"/>
      <c r="AU1415"/>
      <c r="AV1415"/>
      <c r="AW1415"/>
      <c r="AX1415"/>
      <c r="AY1415"/>
      <c r="AZ1415"/>
      <c r="BA1415"/>
    </row>
    <row r="1416" spans="2:53">
      <c r="C1416"/>
      <c r="D1416"/>
      <c r="E1416"/>
      <c r="F1416"/>
      <c r="G1416"/>
      <c r="H1416"/>
      <c r="I1416"/>
      <c r="J1416"/>
      <c r="K1416"/>
      <c r="L1416"/>
      <c r="M1416"/>
      <c r="N1416"/>
      <c r="O1416"/>
      <c r="P1416"/>
      <c r="Q1416"/>
      <c r="R1416"/>
      <c r="S1416"/>
      <c r="T1416"/>
      <c r="U1416"/>
      <c r="V1416"/>
      <c r="W1416"/>
      <c r="X1416"/>
      <c r="Y1416"/>
      <c r="Z1416"/>
      <c r="AA1416"/>
      <c r="AB1416"/>
      <c r="AC1416"/>
      <c r="AD1416"/>
      <c r="AE1416"/>
      <c r="AF1416"/>
      <c r="AG1416"/>
      <c r="AH1416"/>
      <c r="AI1416"/>
      <c r="AJ1416"/>
      <c r="AK1416"/>
      <c r="AL1416"/>
      <c r="AM1416"/>
      <c r="AN1416"/>
      <c r="AO1416"/>
      <c r="AP1416"/>
      <c r="AQ1416"/>
      <c r="AR1416"/>
      <c r="AS1416"/>
      <c r="AT1416"/>
      <c r="AU1416"/>
      <c r="AV1416"/>
      <c r="AW1416"/>
      <c r="AX1416"/>
      <c r="AY1416"/>
      <c r="AZ1416"/>
      <c r="BA1416"/>
    </row>
    <row r="1417" spans="2:53">
      <c r="C1417"/>
      <c r="D1417"/>
      <c r="E1417"/>
      <c r="F1417"/>
      <c r="G1417"/>
      <c r="H1417"/>
      <c r="I1417"/>
      <c r="J1417"/>
      <c r="K1417"/>
      <c r="L1417"/>
      <c r="M1417"/>
      <c r="N1417"/>
      <c r="O1417"/>
      <c r="P1417"/>
      <c r="Q1417"/>
      <c r="R1417"/>
      <c r="S1417"/>
      <c r="T1417"/>
      <c r="U1417"/>
      <c r="V1417"/>
      <c r="W1417"/>
      <c r="X1417"/>
      <c r="Y1417"/>
      <c r="Z1417"/>
      <c r="AA1417"/>
      <c r="AB1417"/>
      <c r="AC1417"/>
      <c r="AD1417"/>
      <c r="AE1417"/>
      <c r="AF1417"/>
      <c r="AG1417"/>
      <c r="AH1417"/>
      <c r="AI1417"/>
      <c r="AJ1417"/>
      <c r="AK1417"/>
      <c r="AL1417"/>
      <c r="AM1417"/>
      <c r="AN1417"/>
      <c r="AO1417"/>
      <c r="AP1417"/>
      <c r="AQ1417"/>
      <c r="AR1417"/>
      <c r="AS1417"/>
      <c r="AT1417"/>
      <c r="AU1417"/>
      <c r="AV1417"/>
      <c r="AW1417"/>
      <c r="AX1417"/>
      <c r="AY1417"/>
      <c r="AZ1417"/>
      <c r="BA1417"/>
    </row>
    <row r="1418" spans="2:53">
      <c r="C1418"/>
      <c r="D1418"/>
      <c r="E1418"/>
      <c r="F1418"/>
      <c r="G1418"/>
      <c r="H1418"/>
      <c r="I1418"/>
      <c r="J1418"/>
      <c r="K1418"/>
      <c r="L1418"/>
      <c r="M1418"/>
      <c r="N1418"/>
      <c r="O1418"/>
      <c r="P1418"/>
      <c r="Q1418"/>
      <c r="R1418"/>
      <c r="S1418"/>
      <c r="T1418"/>
      <c r="U1418"/>
      <c r="V1418"/>
      <c r="W1418"/>
      <c r="X1418"/>
      <c r="Y1418"/>
      <c r="Z1418"/>
      <c r="AA1418"/>
      <c r="AB1418"/>
      <c r="AC1418"/>
      <c r="AD1418"/>
      <c r="AE1418"/>
      <c r="AF1418"/>
      <c r="AG1418"/>
      <c r="AH1418"/>
      <c r="AI1418"/>
      <c r="AJ1418"/>
      <c r="AK1418"/>
      <c r="AL1418"/>
      <c r="AM1418"/>
      <c r="AN1418"/>
      <c r="AO1418"/>
      <c r="AP1418"/>
      <c r="AQ1418"/>
      <c r="AR1418"/>
      <c r="AS1418"/>
      <c r="AT1418"/>
      <c r="AU1418"/>
      <c r="AV1418"/>
      <c r="AW1418"/>
      <c r="AX1418"/>
      <c r="AY1418"/>
      <c r="AZ1418"/>
      <c r="BA1418"/>
    </row>
    <row r="1419" spans="2:53">
      <c r="C1419"/>
      <c r="D1419"/>
      <c r="E1419"/>
      <c r="F1419"/>
      <c r="G1419"/>
      <c r="H1419"/>
      <c r="I1419"/>
      <c r="J1419"/>
      <c r="K1419"/>
      <c r="L1419"/>
      <c r="M1419"/>
      <c r="N1419"/>
      <c r="O1419"/>
      <c r="P1419"/>
      <c r="Q1419"/>
      <c r="R1419"/>
      <c r="S1419"/>
      <c r="T1419"/>
      <c r="U1419"/>
      <c r="V1419"/>
      <c r="W1419"/>
      <c r="X1419"/>
      <c r="Y1419"/>
      <c r="Z1419"/>
      <c r="AA1419"/>
      <c r="AB1419"/>
      <c r="AC1419"/>
      <c r="AD1419"/>
      <c r="AE1419"/>
      <c r="AF1419"/>
      <c r="AG1419"/>
      <c r="AH1419"/>
      <c r="AI1419"/>
      <c r="AJ1419"/>
      <c r="AK1419"/>
      <c r="AL1419"/>
      <c r="AM1419"/>
      <c r="AN1419"/>
      <c r="AO1419"/>
      <c r="AP1419"/>
      <c r="AQ1419"/>
      <c r="AR1419"/>
      <c r="AS1419"/>
      <c r="AT1419"/>
      <c r="AU1419"/>
      <c r="AV1419"/>
      <c r="AW1419"/>
      <c r="AX1419"/>
      <c r="AY1419"/>
      <c r="AZ1419"/>
      <c r="BA1419"/>
    </row>
    <row r="1420" spans="2:53">
      <c r="C1420"/>
      <c r="D1420"/>
      <c r="E1420"/>
      <c r="F1420"/>
      <c r="G1420"/>
      <c r="H1420"/>
      <c r="I1420"/>
      <c r="J1420"/>
      <c r="K1420"/>
      <c r="L1420"/>
      <c r="M1420"/>
      <c r="N1420"/>
      <c r="O1420"/>
      <c r="P1420"/>
      <c r="Q1420"/>
      <c r="R1420"/>
      <c r="S1420"/>
      <c r="T1420"/>
      <c r="U1420"/>
      <c r="V1420"/>
      <c r="W1420"/>
      <c r="X1420"/>
      <c r="Y1420"/>
      <c r="Z1420"/>
      <c r="AA1420"/>
      <c r="AB1420"/>
      <c r="AC1420"/>
      <c r="AD1420"/>
      <c r="AE1420"/>
      <c r="AF1420"/>
      <c r="AG1420"/>
      <c r="AH1420"/>
      <c r="AI1420"/>
      <c r="AJ1420"/>
      <c r="AK1420"/>
      <c r="AL1420"/>
      <c r="AM1420"/>
      <c r="AN1420"/>
      <c r="AO1420"/>
      <c r="AP1420"/>
      <c r="AQ1420"/>
      <c r="AR1420"/>
      <c r="AS1420"/>
      <c r="AT1420"/>
      <c r="AU1420"/>
      <c r="AV1420"/>
      <c r="AW1420"/>
      <c r="AX1420"/>
      <c r="AY1420"/>
      <c r="AZ1420"/>
      <c r="BA1420"/>
    </row>
    <row r="1421" spans="2:53">
      <c r="C1421"/>
      <c r="D1421"/>
      <c r="E1421"/>
      <c r="F1421"/>
      <c r="G1421"/>
      <c r="H1421"/>
      <c r="I1421"/>
      <c r="J1421"/>
      <c r="K1421"/>
      <c r="L1421"/>
      <c r="M1421"/>
      <c r="N1421"/>
      <c r="O1421"/>
      <c r="P1421"/>
      <c r="Q1421"/>
      <c r="R1421"/>
      <c r="S1421"/>
      <c r="T1421"/>
      <c r="U1421"/>
      <c r="V1421"/>
      <c r="W1421"/>
      <c r="X1421"/>
      <c r="Y1421"/>
      <c r="Z1421"/>
      <c r="AA1421"/>
      <c r="AB1421"/>
      <c r="AC1421"/>
      <c r="AD1421"/>
      <c r="AE1421"/>
      <c r="AF1421"/>
      <c r="AG1421"/>
      <c r="AH1421"/>
      <c r="AI1421"/>
      <c r="AJ1421"/>
      <c r="AK1421"/>
      <c r="AL1421"/>
      <c r="AM1421"/>
      <c r="AN1421"/>
      <c r="AO1421"/>
      <c r="AP1421"/>
      <c r="AQ1421"/>
      <c r="AR1421"/>
      <c r="AS1421"/>
      <c r="AT1421"/>
      <c r="AU1421"/>
      <c r="AV1421"/>
      <c r="AW1421"/>
      <c r="AX1421"/>
      <c r="AY1421"/>
      <c r="AZ1421"/>
      <c r="BA1421"/>
    </row>
    <row r="1422" spans="2:53">
      <c r="B1422" s="296" t="s">
        <v>2154</v>
      </c>
      <c r="C1422"/>
      <c r="D1422"/>
      <c r="E1422"/>
      <c r="F1422"/>
      <c r="G1422"/>
      <c r="H1422"/>
      <c r="I1422"/>
      <c r="J1422"/>
      <c r="K1422"/>
      <c r="L1422"/>
      <c r="M1422"/>
      <c r="N1422"/>
      <c r="O1422"/>
      <c r="P1422"/>
      <c r="Q1422"/>
      <c r="R1422"/>
      <c r="S1422"/>
      <c r="T1422"/>
      <c r="U1422"/>
      <c r="V1422"/>
      <c r="W1422"/>
      <c r="X1422"/>
      <c r="Y1422"/>
      <c r="Z1422"/>
      <c r="AA1422"/>
      <c r="AB1422"/>
      <c r="AC1422"/>
      <c r="AD1422"/>
      <c r="AE1422"/>
      <c r="AF1422"/>
      <c r="AG1422"/>
      <c r="AH1422"/>
      <c r="AI1422"/>
      <c r="AJ1422"/>
      <c r="AK1422"/>
      <c r="AL1422"/>
      <c r="AM1422"/>
      <c r="AN1422"/>
      <c r="AO1422"/>
      <c r="AP1422"/>
      <c r="AQ1422"/>
      <c r="AR1422"/>
      <c r="AS1422"/>
      <c r="AT1422"/>
      <c r="AU1422"/>
      <c r="AV1422"/>
      <c r="AW1422"/>
      <c r="AX1422"/>
      <c r="AY1422"/>
      <c r="AZ1422"/>
      <c r="BA1422"/>
    </row>
    <row r="1423" spans="2:53">
      <c r="B1423" s="296" t="s">
        <v>2155</v>
      </c>
      <c r="C1423"/>
      <c r="D1423"/>
      <c r="E1423"/>
      <c r="F1423"/>
      <c r="G1423"/>
      <c r="H1423"/>
      <c r="I1423"/>
      <c r="J1423"/>
      <c r="K1423"/>
      <c r="L1423"/>
      <c r="M1423"/>
      <c r="N1423"/>
      <c r="O1423"/>
      <c r="P1423"/>
      <c r="Q1423"/>
      <c r="R1423"/>
      <c r="S1423"/>
      <c r="T1423"/>
      <c r="U1423"/>
      <c r="V1423"/>
      <c r="W1423"/>
      <c r="X1423"/>
      <c r="Y1423"/>
      <c r="Z1423"/>
      <c r="AA1423"/>
      <c r="AB1423"/>
      <c r="AC1423"/>
      <c r="AD1423"/>
      <c r="AE1423"/>
      <c r="AF1423"/>
      <c r="AG1423"/>
      <c r="AH1423"/>
      <c r="AI1423"/>
      <c r="AJ1423"/>
      <c r="AK1423"/>
      <c r="AL1423"/>
      <c r="AM1423"/>
      <c r="AN1423"/>
      <c r="AO1423"/>
      <c r="AP1423"/>
      <c r="AQ1423"/>
      <c r="AR1423"/>
      <c r="AS1423"/>
      <c r="AT1423"/>
      <c r="AU1423"/>
      <c r="AV1423"/>
      <c r="AW1423"/>
      <c r="AX1423"/>
      <c r="AY1423"/>
      <c r="AZ1423"/>
      <c r="BA1423"/>
    </row>
    <row r="1424" spans="2:53">
      <c r="C1424"/>
      <c r="D1424"/>
      <c r="E1424"/>
      <c r="F1424"/>
      <c r="G1424"/>
      <c r="H1424"/>
      <c r="I1424"/>
      <c r="J1424"/>
      <c r="K1424"/>
      <c r="L1424"/>
      <c r="M1424"/>
      <c r="N1424"/>
      <c r="O1424"/>
      <c r="P1424"/>
      <c r="Q1424"/>
      <c r="R1424"/>
      <c r="S1424"/>
      <c r="T1424"/>
      <c r="U1424"/>
      <c r="V1424"/>
      <c r="W1424"/>
      <c r="X1424"/>
      <c r="Y1424"/>
      <c r="Z1424"/>
      <c r="AA1424"/>
      <c r="AB1424"/>
      <c r="AC1424"/>
      <c r="AD1424"/>
      <c r="AE1424"/>
      <c r="AF1424"/>
      <c r="AG1424"/>
      <c r="AH1424"/>
      <c r="AI1424"/>
      <c r="AJ1424"/>
      <c r="AK1424"/>
      <c r="AL1424"/>
      <c r="AM1424"/>
      <c r="AN1424"/>
      <c r="AO1424"/>
      <c r="AP1424"/>
      <c r="AQ1424"/>
      <c r="AR1424"/>
      <c r="AS1424"/>
      <c r="AT1424"/>
      <c r="AU1424"/>
      <c r="AV1424"/>
      <c r="AW1424"/>
      <c r="AX1424"/>
      <c r="AY1424"/>
      <c r="AZ1424"/>
      <c r="BA1424"/>
    </row>
    <row r="1425" spans="2:53">
      <c r="C1425"/>
      <c r="D1425"/>
      <c r="E1425"/>
      <c r="F1425"/>
      <c r="G1425"/>
      <c r="H1425"/>
      <c r="I1425"/>
      <c r="J1425"/>
      <c r="K1425"/>
      <c r="L1425"/>
      <c r="M1425"/>
      <c r="N1425"/>
      <c r="O1425"/>
      <c r="P1425"/>
      <c r="Q1425"/>
      <c r="R1425"/>
      <c r="S1425"/>
      <c r="T1425"/>
      <c r="U1425"/>
      <c r="V1425"/>
      <c r="W1425"/>
      <c r="X1425"/>
      <c r="Y1425"/>
      <c r="Z1425"/>
      <c r="AA1425"/>
      <c r="AB1425"/>
      <c r="AC1425"/>
      <c r="AD1425"/>
      <c r="AE1425"/>
      <c r="AF1425"/>
      <c r="AG1425"/>
      <c r="AH1425"/>
      <c r="AI1425"/>
      <c r="AJ1425"/>
      <c r="AK1425"/>
      <c r="AL1425"/>
      <c r="AM1425"/>
      <c r="AN1425"/>
      <c r="AO1425"/>
      <c r="AP1425"/>
      <c r="AQ1425"/>
      <c r="AR1425"/>
      <c r="AS1425"/>
      <c r="AT1425"/>
      <c r="AU1425"/>
      <c r="AV1425"/>
      <c r="AW1425"/>
      <c r="AX1425"/>
      <c r="AY1425"/>
      <c r="AZ1425"/>
      <c r="BA1425"/>
    </row>
    <row r="1426" spans="2:53">
      <c r="C1426"/>
      <c r="D1426"/>
      <c r="E1426"/>
      <c r="F1426"/>
      <c r="G1426"/>
      <c r="H1426"/>
      <c r="I1426"/>
      <c r="J1426"/>
      <c r="K1426"/>
      <c r="L1426"/>
      <c r="M1426"/>
      <c r="N1426"/>
      <c r="O1426"/>
      <c r="P1426"/>
      <c r="Q1426"/>
      <c r="R1426"/>
      <c r="S1426"/>
      <c r="T1426"/>
      <c r="U1426"/>
      <c r="V1426"/>
      <c r="W1426"/>
      <c r="X1426"/>
      <c r="Y1426"/>
      <c r="Z1426"/>
      <c r="AA1426"/>
      <c r="AB1426"/>
      <c r="AC1426"/>
      <c r="AD1426"/>
      <c r="AE1426"/>
      <c r="AF1426"/>
      <c r="AG1426"/>
      <c r="AH1426"/>
      <c r="AI1426"/>
      <c r="AJ1426"/>
      <c r="AK1426"/>
      <c r="AL1426"/>
      <c r="AM1426"/>
      <c r="AN1426"/>
      <c r="AO1426"/>
      <c r="AP1426"/>
      <c r="AQ1426"/>
      <c r="AR1426"/>
      <c r="AS1426"/>
      <c r="AT1426"/>
      <c r="AU1426"/>
      <c r="AV1426"/>
      <c r="AW1426"/>
      <c r="AX1426"/>
      <c r="AY1426"/>
      <c r="AZ1426"/>
      <c r="BA1426"/>
    </row>
    <row r="1427" spans="2:53">
      <c r="C1427"/>
      <c r="D1427"/>
      <c r="E1427"/>
      <c r="F1427"/>
      <c r="G1427"/>
      <c r="H1427"/>
      <c r="I1427"/>
      <c r="J1427"/>
      <c r="K1427"/>
      <c r="L1427"/>
      <c r="M1427"/>
      <c r="N1427"/>
      <c r="O1427"/>
      <c r="P1427"/>
      <c r="Q1427"/>
      <c r="R1427"/>
      <c r="S1427"/>
      <c r="T1427"/>
      <c r="U1427"/>
      <c r="V1427"/>
      <c r="W1427"/>
      <c r="X1427"/>
      <c r="Y1427"/>
      <c r="Z1427"/>
      <c r="AA1427"/>
      <c r="AB1427"/>
      <c r="AC1427"/>
      <c r="AD1427"/>
      <c r="AE1427"/>
      <c r="AF1427"/>
      <c r="AG1427"/>
      <c r="AH1427"/>
      <c r="AI1427"/>
      <c r="AJ1427"/>
      <c r="AK1427"/>
      <c r="AL1427"/>
      <c r="AM1427"/>
      <c r="AN1427"/>
      <c r="AO1427"/>
      <c r="AP1427"/>
      <c r="AQ1427"/>
      <c r="AR1427"/>
      <c r="AS1427"/>
      <c r="AT1427"/>
      <c r="AU1427"/>
      <c r="AV1427"/>
      <c r="AW1427"/>
      <c r="AX1427"/>
      <c r="AY1427"/>
      <c r="AZ1427"/>
      <c r="BA1427"/>
    </row>
    <row r="1428" spans="2:53">
      <c r="C1428"/>
      <c r="D1428"/>
      <c r="E1428"/>
      <c r="F1428"/>
      <c r="G1428"/>
      <c r="H1428"/>
      <c r="I1428"/>
      <c r="J1428"/>
      <c r="K1428"/>
      <c r="L1428"/>
      <c r="M1428"/>
      <c r="N1428"/>
      <c r="O1428"/>
      <c r="P1428"/>
      <c r="Q1428"/>
      <c r="R1428"/>
      <c r="S1428"/>
      <c r="T1428"/>
      <c r="U1428"/>
      <c r="V1428"/>
      <c r="W1428"/>
      <c r="X1428"/>
      <c r="Y1428"/>
      <c r="Z1428"/>
      <c r="AA1428"/>
      <c r="AB1428"/>
      <c r="AC1428"/>
      <c r="AD1428"/>
      <c r="AE1428"/>
      <c r="AF1428"/>
      <c r="AG1428"/>
      <c r="AH1428"/>
      <c r="AI1428"/>
      <c r="AJ1428"/>
      <c r="AK1428"/>
      <c r="AL1428"/>
      <c r="AM1428"/>
      <c r="AN1428"/>
      <c r="AO1428"/>
      <c r="AP1428"/>
      <c r="AQ1428"/>
      <c r="AR1428"/>
      <c r="AS1428"/>
      <c r="AT1428"/>
      <c r="AU1428"/>
      <c r="AV1428"/>
      <c r="AW1428"/>
      <c r="AX1428"/>
      <c r="AY1428"/>
      <c r="AZ1428"/>
      <c r="BA1428"/>
    </row>
    <row r="1429" spans="2:53">
      <c r="C1429"/>
      <c r="D1429"/>
      <c r="E1429"/>
      <c r="F1429"/>
      <c r="G1429"/>
      <c r="H1429"/>
      <c r="I1429"/>
      <c r="J1429"/>
      <c r="K1429"/>
      <c r="L1429"/>
      <c r="M1429"/>
      <c r="N1429"/>
      <c r="O1429"/>
      <c r="P1429"/>
      <c r="Q1429"/>
      <c r="R1429"/>
      <c r="S1429"/>
      <c r="T1429"/>
      <c r="U1429"/>
      <c r="V1429"/>
      <c r="W1429"/>
      <c r="X1429"/>
      <c r="Y1429"/>
      <c r="Z1429"/>
      <c r="AA1429"/>
      <c r="AB1429"/>
      <c r="AC1429"/>
      <c r="AD1429"/>
      <c r="AE1429"/>
      <c r="AF1429"/>
      <c r="AG1429"/>
      <c r="AH1429"/>
      <c r="AI1429"/>
      <c r="AJ1429"/>
      <c r="AK1429"/>
      <c r="AL1429"/>
      <c r="AM1429"/>
      <c r="AN1429"/>
      <c r="AO1429"/>
      <c r="AP1429"/>
      <c r="AQ1429"/>
      <c r="AR1429"/>
      <c r="AS1429"/>
      <c r="AT1429"/>
      <c r="AU1429"/>
      <c r="AV1429"/>
      <c r="AW1429"/>
      <c r="AX1429"/>
      <c r="AY1429"/>
      <c r="AZ1429"/>
      <c r="BA1429"/>
    </row>
    <row r="1430" spans="2:53">
      <c r="C1430"/>
      <c r="D1430"/>
      <c r="E1430"/>
      <c r="F1430"/>
      <c r="G1430"/>
      <c r="H1430"/>
      <c r="I1430"/>
      <c r="J1430"/>
      <c r="K1430"/>
      <c r="L1430"/>
      <c r="M1430"/>
      <c r="N1430"/>
      <c r="O1430"/>
      <c r="P1430"/>
      <c r="Q1430"/>
      <c r="R1430"/>
      <c r="S1430"/>
      <c r="T1430"/>
      <c r="U1430"/>
      <c r="V1430"/>
      <c r="W1430"/>
      <c r="X1430"/>
      <c r="Y1430"/>
      <c r="Z1430"/>
      <c r="AA1430"/>
      <c r="AB1430"/>
      <c r="AC1430"/>
      <c r="AD1430"/>
      <c r="AE1430"/>
      <c r="AF1430"/>
      <c r="AG1430"/>
      <c r="AH1430"/>
      <c r="AI1430"/>
      <c r="AJ1430"/>
      <c r="AK1430"/>
      <c r="AL1430"/>
      <c r="AM1430"/>
      <c r="AN1430"/>
      <c r="AO1430"/>
      <c r="AP1430"/>
      <c r="AQ1430"/>
      <c r="AR1430"/>
      <c r="AS1430"/>
      <c r="AT1430"/>
      <c r="AU1430"/>
      <c r="AV1430"/>
      <c r="AW1430"/>
      <c r="AX1430"/>
      <c r="AY1430"/>
      <c r="AZ1430"/>
      <c r="BA1430"/>
    </row>
    <row r="1431" spans="2:53">
      <c r="C1431"/>
      <c r="D1431"/>
      <c r="E1431"/>
      <c r="F1431"/>
      <c r="G1431"/>
      <c r="H1431"/>
      <c r="I1431"/>
      <c r="J1431"/>
      <c r="K1431"/>
      <c r="L1431"/>
      <c r="M1431"/>
      <c r="N1431"/>
      <c r="O1431"/>
      <c r="P1431"/>
      <c r="Q1431"/>
      <c r="R1431"/>
      <c r="S1431"/>
      <c r="T1431"/>
      <c r="U1431"/>
      <c r="V1431"/>
      <c r="W1431"/>
      <c r="X1431"/>
      <c r="Y1431"/>
      <c r="Z1431"/>
      <c r="AA1431"/>
      <c r="AB1431"/>
      <c r="AC1431"/>
      <c r="AD1431"/>
      <c r="AE1431"/>
      <c r="AF1431"/>
      <c r="AG1431"/>
      <c r="AH1431"/>
      <c r="AI1431"/>
      <c r="AJ1431"/>
      <c r="AK1431"/>
      <c r="AL1431"/>
      <c r="AM1431"/>
      <c r="AN1431"/>
      <c r="AO1431"/>
      <c r="AP1431"/>
      <c r="AQ1431"/>
      <c r="AR1431"/>
      <c r="AS1431"/>
      <c r="AT1431"/>
      <c r="AU1431"/>
      <c r="AV1431"/>
      <c r="AW1431"/>
      <c r="AX1431"/>
      <c r="AY1431"/>
      <c r="AZ1431"/>
      <c r="BA1431"/>
    </row>
    <row r="1432" spans="2:53">
      <c r="C1432"/>
      <c r="D1432"/>
      <c r="E1432"/>
      <c r="F1432"/>
      <c r="G1432"/>
      <c r="H1432"/>
      <c r="I1432"/>
      <c r="J1432"/>
      <c r="K1432"/>
      <c r="L1432"/>
      <c r="M1432"/>
      <c r="N1432"/>
      <c r="O1432"/>
      <c r="P1432"/>
      <c r="Q1432"/>
      <c r="R1432"/>
      <c r="S1432"/>
      <c r="T1432"/>
      <c r="U1432"/>
      <c r="V1432"/>
      <c r="W1432"/>
      <c r="X1432"/>
      <c r="Y1432"/>
      <c r="Z1432"/>
      <c r="AA1432"/>
      <c r="AB1432"/>
      <c r="AC1432"/>
      <c r="AD1432"/>
      <c r="AE1432"/>
      <c r="AF1432"/>
      <c r="AG1432"/>
      <c r="AH1432"/>
      <c r="AI1432"/>
      <c r="AJ1432"/>
      <c r="AK1432"/>
      <c r="AL1432"/>
      <c r="AM1432"/>
      <c r="AN1432"/>
      <c r="AO1432"/>
      <c r="AP1432"/>
      <c r="AQ1432"/>
      <c r="AR1432"/>
      <c r="AS1432"/>
      <c r="AT1432"/>
      <c r="AU1432"/>
      <c r="AV1432"/>
      <c r="AW1432"/>
      <c r="AX1432"/>
      <c r="AY1432"/>
      <c r="AZ1432"/>
      <c r="BA1432"/>
    </row>
    <row r="1433" spans="2:53">
      <c r="C1433"/>
      <c r="D1433"/>
      <c r="E1433"/>
      <c r="F1433"/>
      <c r="G1433"/>
      <c r="H1433"/>
      <c r="I1433"/>
      <c r="J1433"/>
      <c r="K1433"/>
      <c r="L1433"/>
      <c r="M1433"/>
      <c r="N1433"/>
      <c r="O1433"/>
      <c r="P1433"/>
      <c r="Q1433"/>
      <c r="R1433"/>
      <c r="S1433"/>
      <c r="T1433"/>
      <c r="U1433"/>
      <c r="V1433"/>
      <c r="W1433"/>
      <c r="X1433"/>
      <c r="Y1433"/>
      <c r="Z1433"/>
      <c r="AA1433"/>
      <c r="AB1433"/>
      <c r="AC1433"/>
      <c r="AD1433"/>
      <c r="AE1433"/>
      <c r="AF1433"/>
      <c r="AG1433"/>
      <c r="AH1433"/>
      <c r="AI1433"/>
      <c r="AJ1433"/>
      <c r="AK1433"/>
      <c r="AL1433"/>
      <c r="AM1433"/>
      <c r="AN1433"/>
      <c r="AO1433"/>
      <c r="AP1433"/>
      <c r="AQ1433"/>
      <c r="AR1433"/>
      <c r="AS1433"/>
      <c r="AT1433"/>
      <c r="AU1433"/>
      <c r="AV1433"/>
      <c r="AW1433"/>
      <c r="AX1433"/>
      <c r="AY1433"/>
      <c r="AZ1433"/>
      <c r="BA1433"/>
    </row>
    <row r="1434" spans="2:53">
      <c r="C1434"/>
      <c r="D1434"/>
      <c r="E1434"/>
      <c r="F1434"/>
      <c r="G1434"/>
      <c r="H1434"/>
      <c r="I1434"/>
      <c r="J1434"/>
      <c r="K1434"/>
      <c r="L1434"/>
      <c r="M1434"/>
      <c r="N1434"/>
      <c r="O1434"/>
      <c r="P1434"/>
      <c r="Q1434"/>
      <c r="R1434"/>
      <c r="S1434"/>
      <c r="T1434"/>
      <c r="U1434"/>
      <c r="V1434"/>
      <c r="W1434"/>
      <c r="X1434"/>
      <c r="Y1434"/>
      <c r="Z1434"/>
      <c r="AA1434"/>
      <c r="AB1434"/>
      <c r="AC1434"/>
      <c r="AD1434"/>
      <c r="AE1434"/>
      <c r="AF1434"/>
      <c r="AG1434"/>
      <c r="AH1434"/>
      <c r="AI1434"/>
      <c r="AJ1434"/>
      <c r="AK1434"/>
      <c r="AL1434"/>
      <c r="AM1434"/>
      <c r="AN1434"/>
      <c r="AO1434"/>
      <c r="AP1434"/>
      <c r="AQ1434"/>
      <c r="AR1434"/>
      <c r="AS1434"/>
      <c r="AT1434"/>
      <c r="AU1434"/>
      <c r="AV1434"/>
      <c r="AW1434"/>
      <c r="AX1434"/>
      <c r="AY1434"/>
      <c r="AZ1434"/>
      <c r="BA1434"/>
    </row>
    <row r="1435" spans="2:53">
      <c r="C1435"/>
      <c r="D1435"/>
      <c r="E1435"/>
      <c r="F1435"/>
      <c r="G1435"/>
      <c r="H1435"/>
      <c r="I1435"/>
      <c r="J1435"/>
      <c r="K1435"/>
      <c r="L1435"/>
      <c r="M1435"/>
      <c r="N1435"/>
      <c r="O1435"/>
      <c r="P1435"/>
      <c r="Q1435"/>
      <c r="R1435"/>
      <c r="S1435"/>
      <c r="T1435"/>
      <c r="U1435"/>
      <c r="V1435"/>
      <c r="W1435"/>
      <c r="X1435"/>
      <c r="Y1435"/>
      <c r="Z1435"/>
      <c r="AA1435"/>
      <c r="AB1435"/>
      <c r="AC1435"/>
      <c r="AD1435"/>
      <c r="AE1435"/>
      <c r="AF1435"/>
      <c r="AG1435"/>
      <c r="AH1435"/>
      <c r="AI1435"/>
      <c r="AJ1435"/>
      <c r="AK1435"/>
      <c r="AL1435"/>
      <c r="AM1435"/>
      <c r="AN1435"/>
      <c r="AO1435"/>
      <c r="AP1435"/>
      <c r="AQ1435"/>
      <c r="AR1435"/>
      <c r="AS1435"/>
      <c r="AT1435"/>
      <c r="AU1435"/>
      <c r="AV1435"/>
      <c r="AW1435"/>
      <c r="AX1435"/>
      <c r="AY1435"/>
      <c r="AZ1435"/>
      <c r="BA1435"/>
    </row>
    <row r="1436" spans="2:53">
      <c r="C1436"/>
      <c r="D1436"/>
      <c r="E1436"/>
      <c r="F1436"/>
      <c r="G1436"/>
      <c r="H1436"/>
      <c r="I1436"/>
      <c r="J1436"/>
      <c r="K1436"/>
      <c r="L1436"/>
      <c r="M1436"/>
      <c r="N1436"/>
      <c r="O1436"/>
      <c r="P1436"/>
      <c r="Q1436"/>
      <c r="R1436"/>
      <c r="S1436"/>
      <c r="T1436"/>
      <c r="U1436"/>
      <c r="V1436"/>
      <c r="W1436"/>
      <c r="X1436"/>
      <c r="Y1436"/>
      <c r="Z1436"/>
      <c r="AA1436"/>
      <c r="AB1436"/>
      <c r="AC1436"/>
      <c r="AD1436"/>
      <c r="AE1436"/>
      <c r="AF1436"/>
      <c r="AG1436"/>
      <c r="AH1436"/>
      <c r="AI1436"/>
      <c r="AJ1436"/>
      <c r="AK1436"/>
      <c r="AL1436"/>
      <c r="AM1436"/>
      <c r="AN1436"/>
      <c r="AO1436"/>
      <c r="AP1436"/>
      <c r="AQ1436"/>
      <c r="AR1436"/>
      <c r="AS1436"/>
      <c r="AT1436"/>
      <c r="AU1436"/>
      <c r="AV1436"/>
      <c r="AW1436"/>
      <c r="AX1436"/>
      <c r="AY1436"/>
      <c r="AZ1436"/>
      <c r="BA1436"/>
    </row>
    <row r="1437" spans="2:53">
      <c r="C1437"/>
      <c r="D1437"/>
      <c r="E1437"/>
      <c r="F1437"/>
      <c r="G1437"/>
      <c r="H1437"/>
      <c r="I1437"/>
      <c r="J1437"/>
      <c r="K1437"/>
      <c r="L1437"/>
      <c r="M1437"/>
      <c r="N1437"/>
      <c r="O1437"/>
      <c r="P1437"/>
      <c r="Q1437"/>
      <c r="R1437"/>
      <c r="S1437"/>
      <c r="T1437"/>
      <c r="U1437"/>
      <c r="V1437"/>
      <c r="W1437"/>
      <c r="X1437"/>
      <c r="Y1437"/>
      <c r="Z1437"/>
      <c r="AA1437"/>
      <c r="AB1437"/>
      <c r="AC1437"/>
      <c r="AD1437"/>
      <c r="AE1437"/>
      <c r="AF1437"/>
      <c r="AG1437"/>
      <c r="AH1437"/>
      <c r="AI1437"/>
      <c r="AJ1437"/>
      <c r="AK1437"/>
      <c r="AL1437"/>
      <c r="AM1437"/>
      <c r="AN1437"/>
      <c r="AO1437"/>
      <c r="AP1437"/>
      <c r="AQ1437"/>
      <c r="AR1437"/>
      <c r="AS1437"/>
      <c r="AT1437"/>
      <c r="AU1437"/>
      <c r="AV1437"/>
      <c r="AW1437"/>
      <c r="AX1437"/>
      <c r="AY1437"/>
      <c r="AZ1437"/>
      <c r="BA1437"/>
    </row>
    <row r="1438" spans="2:53">
      <c r="B1438" s="296" t="s">
        <v>2154</v>
      </c>
      <c r="C1438"/>
      <c r="D1438"/>
      <c r="E1438"/>
      <c r="F1438"/>
      <c r="G1438"/>
      <c r="H1438"/>
      <c r="I1438"/>
      <c r="J1438"/>
      <c r="K1438"/>
      <c r="L1438"/>
      <c r="M1438"/>
      <c r="N1438"/>
      <c r="O1438"/>
      <c r="P1438"/>
      <c r="Q1438"/>
      <c r="R1438"/>
      <c r="S1438"/>
      <c r="T1438"/>
      <c r="U1438"/>
      <c r="V1438"/>
      <c r="W1438"/>
      <c r="X1438"/>
      <c r="Y1438"/>
      <c r="Z1438"/>
      <c r="AA1438"/>
      <c r="AB1438"/>
      <c r="AC1438"/>
      <c r="AD1438"/>
      <c r="AE1438"/>
      <c r="AF1438"/>
      <c r="AG1438"/>
      <c r="AH1438"/>
      <c r="AI1438"/>
      <c r="AJ1438"/>
      <c r="AK1438"/>
      <c r="AL1438"/>
      <c r="AM1438"/>
      <c r="AN1438"/>
      <c r="AO1438"/>
      <c r="AP1438"/>
      <c r="AQ1438"/>
      <c r="AR1438"/>
      <c r="AS1438"/>
      <c r="AT1438"/>
      <c r="AU1438"/>
      <c r="AV1438"/>
      <c r="AW1438"/>
      <c r="AX1438"/>
      <c r="AY1438"/>
      <c r="AZ1438"/>
      <c r="BA1438"/>
    </row>
    <row r="1439" spans="2:53">
      <c r="C1439"/>
      <c r="D1439"/>
      <c r="E1439"/>
      <c r="F1439"/>
      <c r="G1439"/>
      <c r="H1439"/>
      <c r="I1439"/>
      <c r="J1439"/>
      <c r="K1439"/>
      <c r="L1439"/>
      <c r="M1439"/>
      <c r="N1439"/>
      <c r="O1439"/>
      <c r="P1439"/>
      <c r="Q1439"/>
      <c r="R1439"/>
      <c r="S1439"/>
      <c r="T1439"/>
      <c r="U1439"/>
      <c r="V1439"/>
      <c r="W1439"/>
      <c r="X1439"/>
      <c r="Y1439"/>
      <c r="Z1439"/>
      <c r="AA1439"/>
      <c r="AB1439"/>
      <c r="AC1439"/>
      <c r="AD1439"/>
      <c r="AE1439"/>
      <c r="AF1439"/>
      <c r="AG1439"/>
      <c r="AH1439"/>
      <c r="AI1439"/>
      <c r="AJ1439"/>
      <c r="AK1439"/>
      <c r="AL1439"/>
      <c r="AM1439"/>
      <c r="AN1439"/>
      <c r="AO1439"/>
      <c r="AP1439"/>
      <c r="AQ1439"/>
      <c r="AR1439"/>
      <c r="AS1439"/>
      <c r="AT1439"/>
      <c r="AU1439"/>
      <c r="AV1439"/>
      <c r="AW1439"/>
      <c r="AX1439"/>
      <c r="AY1439"/>
      <c r="AZ1439"/>
      <c r="BA1439"/>
    </row>
    <row r="1440" spans="2:53">
      <c r="C1440"/>
      <c r="D1440"/>
      <c r="E1440"/>
      <c r="F1440"/>
      <c r="G1440"/>
      <c r="H1440"/>
      <c r="I1440"/>
      <c r="J1440"/>
      <c r="K1440"/>
      <c r="L1440"/>
      <c r="M1440"/>
      <c r="N1440"/>
      <c r="O1440"/>
      <c r="P1440"/>
      <c r="Q1440"/>
      <c r="R1440"/>
      <c r="S1440"/>
      <c r="T1440"/>
      <c r="U1440"/>
      <c r="V1440"/>
      <c r="W1440"/>
      <c r="X1440"/>
      <c r="Y1440"/>
      <c r="Z1440"/>
      <c r="AA1440"/>
      <c r="AB1440"/>
      <c r="AC1440"/>
      <c r="AD1440"/>
      <c r="AE1440"/>
      <c r="AF1440"/>
      <c r="AG1440"/>
      <c r="AH1440"/>
      <c r="AI1440"/>
      <c r="AJ1440"/>
      <c r="AK1440"/>
      <c r="AL1440"/>
      <c r="AM1440"/>
      <c r="AN1440"/>
      <c r="AO1440"/>
      <c r="AP1440"/>
      <c r="AQ1440"/>
      <c r="AR1440"/>
      <c r="AS1440"/>
      <c r="AT1440"/>
      <c r="AU1440"/>
      <c r="AV1440"/>
      <c r="AW1440"/>
      <c r="AX1440"/>
      <c r="AY1440"/>
      <c r="AZ1440"/>
      <c r="BA1440"/>
    </row>
    <row r="1441" spans="2:53">
      <c r="C1441"/>
      <c r="D1441"/>
      <c r="E1441"/>
      <c r="F1441"/>
      <c r="G1441"/>
      <c r="H1441"/>
      <c r="I1441"/>
      <c r="J1441"/>
      <c r="K1441"/>
      <c r="L1441"/>
      <c r="M1441"/>
      <c r="N1441"/>
      <c r="O1441"/>
      <c r="P1441"/>
      <c r="Q1441"/>
      <c r="R1441"/>
      <c r="S1441"/>
      <c r="T1441"/>
      <c r="U1441"/>
      <c r="V1441"/>
      <c r="W1441"/>
      <c r="X1441"/>
      <c r="Y1441"/>
      <c r="Z1441"/>
      <c r="AA1441"/>
      <c r="AB1441"/>
      <c r="AC1441"/>
      <c r="AD1441"/>
      <c r="AE1441"/>
      <c r="AF1441"/>
      <c r="AG1441"/>
      <c r="AH1441"/>
      <c r="AI1441"/>
      <c r="AJ1441"/>
      <c r="AK1441"/>
      <c r="AL1441"/>
      <c r="AM1441"/>
      <c r="AN1441"/>
      <c r="AO1441"/>
      <c r="AP1441"/>
      <c r="AQ1441"/>
      <c r="AR1441"/>
      <c r="AS1441"/>
      <c r="AT1441"/>
      <c r="AU1441"/>
      <c r="AV1441"/>
      <c r="AW1441"/>
      <c r="AX1441"/>
      <c r="AY1441"/>
      <c r="AZ1441"/>
      <c r="BA1441"/>
    </row>
    <row r="1442" spans="2:53">
      <c r="B1442" s="296" t="s">
        <v>2154</v>
      </c>
      <c r="C1442"/>
      <c r="D1442"/>
      <c r="E1442"/>
      <c r="F1442"/>
      <c r="G1442"/>
      <c r="H1442"/>
      <c r="I1442"/>
      <c r="J1442"/>
      <c r="K1442"/>
      <c r="L1442"/>
      <c r="M1442"/>
      <c r="N1442"/>
      <c r="O1442"/>
      <c r="P1442"/>
      <c r="Q1442"/>
      <c r="R1442"/>
      <c r="S1442"/>
      <c r="T1442"/>
      <c r="U1442"/>
      <c r="V1442"/>
      <c r="W1442"/>
      <c r="X1442"/>
      <c r="Y1442"/>
      <c r="Z1442"/>
      <c r="AA1442"/>
      <c r="AB1442"/>
      <c r="AC1442"/>
      <c r="AD1442"/>
      <c r="AE1442"/>
      <c r="AF1442"/>
      <c r="AG1442"/>
      <c r="AH1442"/>
      <c r="AI1442"/>
      <c r="AJ1442"/>
      <c r="AK1442"/>
      <c r="AL1442"/>
      <c r="AM1442"/>
      <c r="AN1442"/>
      <c r="AO1442"/>
      <c r="AP1442"/>
      <c r="AQ1442"/>
      <c r="AR1442"/>
      <c r="AS1442"/>
      <c r="AT1442"/>
      <c r="AU1442"/>
      <c r="AV1442"/>
      <c r="AW1442"/>
      <c r="AX1442"/>
      <c r="AY1442"/>
      <c r="AZ1442"/>
      <c r="BA1442"/>
    </row>
    <row r="1443" spans="2:53">
      <c r="C1443"/>
      <c r="D1443"/>
      <c r="E1443"/>
      <c r="F1443"/>
      <c r="G1443"/>
      <c r="H1443"/>
      <c r="I1443"/>
      <c r="J1443"/>
      <c r="K1443"/>
      <c r="L1443"/>
      <c r="M1443"/>
      <c r="N1443"/>
      <c r="O1443"/>
      <c r="P1443"/>
      <c r="Q1443"/>
      <c r="R1443"/>
      <c r="S1443"/>
      <c r="T1443"/>
      <c r="U1443"/>
      <c r="V1443"/>
      <c r="W1443"/>
      <c r="X1443"/>
      <c r="Y1443"/>
      <c r="Z1443"/>
      <c r="AA1443"/>
      <c r="AB1443"/>
      <c r="AC1443"/>
      <c r="AD1443"/>
      <c r="AE1443"/>
      <c r="AF1443"/>
      <c r="AG1443"/>
      <c r="AH1443"/>
      <c r="AI1443"/>
      <c r="AJ1443"/>
      <c r="AK1443"/>
      <c r="AL1443"/>
      <c r="AM1443"/>
      <c r="AN1443"/>
      <c r="AO1443"/>
      <c r="AP1443"/>
      <c r="AQ1443"/>
      <c r="AR1443"/>
      <c r="AS1443"/>
      <c r="AT1443"/>
      <c r="AU1443"/>
      <c r="AV1443"/>
      <c r="AW1443"/>
      <c r="AX1443"/>
      <c r="AY1443"/>
      <c r="AZ1443"/>
      <c r="BA1443"/>
    </row>
    <row r="1444" spans="2:53">
      <c r="C1444"/>
      <c r="D1444"/>
      <c r="E1444"/>
      <c r="F1444"/>
      <c r="G1444"/>
      <c r="H1444"/>
      <c r="I1444"/>
      <c r="J1444"/>
      <c r="K1444"/>
      <c r="L1444"/>
      <c r="M1444"/>
      <c r="N1444"/>
      <c r="O1444"/>
      <c r="P1444"/>
      <c r="Q1444"/>
      <c r="R1444"/>
      <c r="S1444"/>
      <c r="T1444"/>
      <c r="U1444"/>
      <c r="V1444"/>
      <c r="W1444"/>
      <c r="X1444"/>
      <c r="Y1444"/>
      <c r="Z1444"/>
      <c r="AA1444"/>
      <c r="AB1444"/>
      <c r="AC1444"/>
      <c r="AD1444"/>
      <c r="AE1444"/>
      <c r="AF1444"/>
      <c r="AG1444"/>
      <c r="AH1444"/>
      <c r="AI1444"/>
      <c r="AJ1444"/>
      <c r="AK1444"/>
      <c r="AL1444"/>
      <c r="AM1444"/>
      <c r="AN1444"/>
      <c r="AO1444"/>
      <c r="AP1444"/>
      <c r="AQ1444"/>
      <c r="AR1444"/>
      <c r="AS1444"/>
      <c r="AT1444"/>
      <c r="AU1444"/>
      <c r="AV1444"/>
      <c r="AW1444"/>
      <c r="AX1444"/>
      <c r="AY1444"/>
      <c r="AZ1444"/>
      <c r="BA1444"/>
    </row>
    <row r="1445" spans="2:53">
      <c r="C1445"/>
      <c r="D1445"/>
      <c r="E1445"/>
      <c r="F1445"/>
      <c r="G1445"/>
      <c r="H1445"/>
      <c r="I1445"/>
      <c r="J1445"/>
      <c r="K1445"/>
      <c r="L1445"/>
      <c r="M1445"/>
      <c r="N1445"/>
      <c r="O1445"/>
      <c r="P1445"/>
      <c r="Q1445"/>
      <c r="R1445"/>
      <c r="S1445"/>
      <c r="T1445"/>
      <c r="U1445"/>
      <c r="V1445"/>
      <c r="W1445"/>
      <c r="X1445"/>
      <c r="Y1445"/>
      <c r="Z1445"/>
      <c r="AA1445"/>
      <c r="AB1445"/>
      <c r="AC1445"/>
      <c r="AD1445"/>
      <c r="AE1445"/>
      <c r="AF1445"/>
      <c r="AG1445"/>
      <c r="AH1445"/>
      <c r="AI1445"/>
      <c r="AJ1445"/>
      <c r="AK1445"/>
      <c r="AL1445"/>
      <c r="AM1445"/>
      <c r="AN1445"/>
      <c r="AO1445"/>
      <c r="AP1445"/>
      <c r="AQ1445"/>
      <c r="AR1445"/>
      <c r="AS1445"/>
      <c r="AT1445"/>
      <c r="AU1445"/>
      <c r="AV1445"/>
      <c r="AW1445"/>
      <c r="AX1445"/>
      <c r="AY1445"/>
      <c r="AZ1445"/>
      <c r="BA1445"/>
    </row>
    <row r="1446" spans="2:53">
      <c r="C1446"/>
      <c r="D1446"/>
      <c r="E1446"/>
      <c r="F1446"/>
      <c r="G1446"/>
      <c r="H1446"/>
      <c r="I1446"/>
      <c r="J1446"/>
      <c r="K1446"/>
      <c r="L1446"/>
      <c r="M1446"/>
      <c r="N1446"/>
      <c r="O1446"/>
      <c r="P1446"/>
      <c r="Q1446"/>
      <c r="R1446"/>
      <c r="S1446"/>
      <c r="T1446"/>
      <c r="U1446"/>
      <c r="V1446"/>
      <c r="W1446"/>
      <c r="X1446"/>
      <c r="Y1446"/>
      <c r="Z1446"/>
      <c r="AA1446"/>
      <c r="AB1446"/>
      <c r="AC1446"/>
      <c r="AD1446"/>
      <c r="AE1446"/>
      <c r="AF1446"/>
      <c r="AG1446"/>
      <c r="AH1446"/>
      <c r="AI1446"/>
      <c r="AJ1446"/>
      <c r="AK1446"/>
      <c r="AL1446"/>
      <c r="AM1446"/>
      <c r="AN1446"/>
      <c r="AO1446"/>
      <c r="AP1446"/>
      <c r="AQ1446"/>
      <c r="AR1446"/>
      <c r="AS1446"/>
      <c r="AT1446"/>
      <c r="AU1446"/>
      <c r="AV1446"/>
      <c r="AW1446"/>
      <c r="AX1446"/>
      <c r="AY1446"/>
      <c r="AZ1446"/>
      <c r="BA1446"/>
    </row>
    <row r="1447" spans="2:53">
      <c r="C1447"/>
      <c r="D1447"/>
      <c r="E1447"/>
      <c r="F1447"/>
      <c r="G1447"/>
      <c r="H1447"/>
      <c r="I1447"/>
      <c r="J1447"/>
      <c r="K1447"/>
      <c r="L1447"/>
      <c r="M1447"/>
      <c r="N1447"/>
      <c r="O1447"/>
      <c r="P1447"/>
      <c r="Q1447"/>
      <c r="R1447"/>
      <c r="S1447"/>
      <c r="T1447"/>
      <c r="U1447"/>
      <c r="V1447"/>
      <c r="W1447"/>
      <c r="X1447"/>
      <c r="Y1447"/>
      <c r="Z1447"/>
      <c r="AA1447"/>
      <c r="AB1447"/>
      <c r="AC1447"/>
      <c r="AD1447"/>
      <c r="AE1447"/>
      <c r="AF1447"/>
      <c r="AG1447"/>
      <c r="AH1447"/>
      <c r="AI1447"/>
      <c r="AJ1447"/>
      <c r="AK1447"/>
      <c r="AL1447"/>
      <c r="AM1447"/>
      <c r="AN1447"/>
      <c r="AO1447"/>
      <c r="AP1447"/>
      <c r="AQ1447"/>
      <c r="AR1447"/>
      <c r="AS1447"/>
      <c r="AT1447"/>
      <c r="AU1447"/>
      <c r="AV1447"/>
      <c r="AW1447"/>
      <c r="AX1447"/>
      <c r="AY1447"/>
      <c r="AZ1447"/>
      <c r="BA1447"/>
    </row>
    <row r="1448" spans="2:53">
      <c r="C1448"/>
      <c r="D1448"/>
      <c r="E1448"/>
      <c r="F1448"/>
      <c r="G1448"/>
      <c r="H1448"/>
      <c r="I1448"/>
      <c r="J1448"/>
      <c r="K1448"/>
      <c r="L1448"/>
      <c r="M1448"/>
      <c r="N1448"/>
      <c r="O1448"/>
      <c r="P1448"/>
      <c r="Q1448"/>
      <c r="R1448"/>
      <c r="S1448"/>
      <c r="T1448"/>
      <c r="U1448"/>
      <c r="V1448"/>
      <c r="W1448"/>
      <c r="X1448"/>
      <c r="Y1448"/>
      <c r="Z1448"/>
      <c r="AA1448"/>
      <c r="AB1448"/>
      <c r="AC1448"/>
      <c r="AD1448"/>
      <c r="AE1448"/>
      <c r="AF1448"/>
      <c r="AG1448"/>
      <c r="AH1448"/>
      <c r="AI1448"/>
      <c r="AJ1448"/>
      <c r="AK1448"/>
      <c r="AL1448"/>
      <c r="AM1448"/>
      <c r="AN1448"/>
      <c r="AO1448"/>
      <c r="AP1448"/>
      <c r="AQ1448"/>
      <c r="AR1448"/>
      <c r="AS1448"/>
      <c r="AT1448"/>
      <c r="AU1448"/>
      <c r="AV1448"/>
      <c r="AW1448"/>
      <c r="AX1448"/>
      <c r="AY1448"/>
      <c r="AZ1448"/>
      <c r="BA1448"/>
    </row>
    <row r="1449" spans="2:53">
      <c r="C1449"/>
      <c r="D1449"/>
      <c r="E1449"/>
      <c r="F1449"/>
      <c r="G1449"/>
      <c r="H1449"/>
      <c r="I1449"/>
      <c r="J1449"/>
      <c r="K1449"/>
      <c r="L1449"/>
      <c r="M1449"/>
      <c r="N1449"/>
      <c r="O1449"/>
      <c r="P1449"/>
      <c r="Q1449"/>
      <c r="R1449"/>
      <c r="S1449"/>
      <c r="T1449"/>
      <c r="U1449"/>
      <c r="V1449"/>
      <c r="W1449"/>
      <c r="X1449"/>
      <c r="Y1449"/>
      <c r="Z1449"/>
      <c r="AA1449"/>
      <c r="AB1449"/>
      <c r="AC1449"/>
      <c r="AD1449"/>
      <c r="AE1449"/>
      <c r="AF1449"/>
      <c r="AG1449"/>
      <c r="AH1449"/>
      <c r="AI1449"/>
      <c r="AJ1449"/>
      <c r="AK1449"/>
      <c r="AL1449"/>
      <c r="AM1449"/>
      <c r="AN1449"/>
      <c r="AO1449"/>
      <c r="AP1449"/>
      <c r="AQ1449"/>
      <c r="AR1449"/>
      <c r="AS1449"/>
      <c r="AT1449"/>
      <c r="AU1449"/>
      <c r="AV1449"/>
      <c r="AW1449"/>
      <c r="AX1449"/>
      <c r="AY1449"/>
      <c r="AZ1449"/>
      <c r="BA1449"/>
    </row>
    <row r="1450" spans="2:53">
      <c r="C1450"/>
      <c r="D1450"/>
      <c r="E1450"/>
      <c r="F1450"/>
      <c r="G1450"/>
      <c r="H1450"/>
      <c r="I1450"/>
      <c r="J1450"/>
      <c r="K1450"/>
      <c r="L1450"/>
      <c r="M1450"/>
      <c r="N1450"/>
      <c r="O1450"/>
      <c r="P1450"/>
      <c r="Q1450"/>
      <c r="R1450"/>
      <c r="S1450"/>
      <c r="T1450"/>
      <c r="U1450"/>
      <c r="V1450"/>
      <c r="W1450"/>
      <c r="X1450"/>
      <c r="Y1450"/>
      <c r="Z1450"/>
      <c r="AA1450"/>
      <c r="AB1450"/>
      <c r="AC1450"/>
      <c r="AD1450"/>
      <c r="AE1450"/>
      <c r="AF1450"/>
      <c r="AG1450"/>
      <c r="AH1450"/>
      <c r="AI1450"/>
      <c r="AJ1450"/>
      <c r="AK1450"/>
      <c r="AL1450"/>
      <c r="AM1450"/>
      <c r="AN1450"/>
      <c r="AO1450"/>
      <c r="AP1450"/>
      <c r="AQ1450"/>
      <c r="AR1450"/>
      <c r="AS1450"/>
      <c r="AT1450"/>
      <c r="AU1450"/>
      <c r="AV1450"/>
      <c r="AW1450"/>
      <c r="AX1450"/>
      <c r="AY1450"/>
      <c r="AZ1450"/>
      <c r="BA1450"/>
    </row>
    <row r="1451" spans="2:53">
      <c r="C1451"/>
      <c r="D1451"/>
      <c r="E1451"/>
      <c r="F1451"/>
      <c r="G1451"/>
      <c r="H1451"/>
      <c r="I1451"/>
      <c r="J1451"/>
      <c r="K1451"/>
      <c r="L1451"/>
      <c r="M1451"/>
      <c r="N1451"/>
      <c r="O1451"/>
      <c r="P1451"/>
      <c r="Q1451"/>
      <c r="R1451"/>
      <c r="S1451"/>
      <c r="T1451"/>
      <c r="U1451"/>
      <c r="V1451"/>
      <c r="W1451"/>
      <c r="X1451"/>
      <c r="Y1451"/>
      <c r="Z1451"/>
      <c r="AA1451"/>
      <c r="AB1451"/>
      <c r="AC1451"/>
      <c r="AD1451"/>
      <c r="AE1451"/>
      <c r="AF1451"/>
      <c r="AG1451"/>
      <c r="AH1451"/>
      <c r="AI1451"/>
      <c r="AJ1451"/>
      <c r="AK1451"/>
      <c r="AL1451"/>
      <c r="AM1451"/>
      <c r="AN1451"/>
      <c r="AO1451"/>
      <c r="AP1451"/>
      <c r="AQ1451"/>
      <c r="AR1451"/>
      <c r="AS1451"/>
      <c r="AT1451"/>
      <c r="AU1451"/>
      <c r="AV1451"/>
      <c r="AW1451"/>
      <c r="AX1451"/>
      <c r="AY1451"/>
      <c r="AZ1451"/>
      <c r="BA1451"/>
    </row>
    <row r="1452" spans="2:53">
      <c r="C1452"/>
      <c r="D1452"/>
      <c r="E1452"/>
      <c r="F1452"/>
      <c r="G1452"/>
      <c r="H1452"/>
      <c r="I1452"/>
      <c r="J1452"/>
      <c r="K1452"/>
      <c r="L1452"/>
      <c r="M1452"/>
      <c r="N1452"/>
      <c r="O1452"/>
      <c r="P1452"/>
      <c r="Q1452"/>
      <c r="R1452"/>
      <c r="S1452"/>
      <c r="T1452"/>
      <c r="U1452"/>
      <c r="V1452"/>
      <c r="W1452"/>
      <c r="X1452"/>
      <c r="Y1452"/>
      <c r="Z1452"/>
      <c r="AA1452"/>
      <c r="AB1452"/>
      <c r="AC1452"/>
      <c r="AD1452"/>
      <c r="AE1452"/>
      <c r="AF1452"/>
      <c r="AG1452"/>
      <c r="AH1452"/>
      <c r="AI1452"/>
      <c r="AJ1452"/>
      <c r="AK1452"/>
      <c r="AL1452"/>
      <c r="AM1452"/>
      <c r="AN1452"/>
      <c r="AO1452"/>
      <c r="AP1452"/>
      <c r="AQ1452"/>
      <c r="AR1452"/>
      <c r="AS1452"/>
      <c r="AT1452"/>
      <c r="AU1452"/>
      <c r="AV1452"/>
      <c r="AW1452"/>
      <c r="AX1452"/>
      <c r="AY1452"/>
      <c r="AZ1452"/>
      <c r="BA1452"/>
    </row>
    <row r="1453" spans="2:53">
      <c r="B1453" s="296" t="s">
        <v>2154</v>
      </c>
      <c r="C1453"/>
      <c r="D1453"/>
      <c r="E1453"/>
      <c r="F1453"/>
      <c r="G1453"/>
      <c r="H1453"/>
      <c r="I1453"/>
      <c r="J1453"/>
      <c r="K1453"/>
      <c r="L1453"/>
      <c r="M1453"/>
      <c r="N1453"/>
      <c r="O1453"/>
      <c r="P1453"/>
      <c r="Q1453"/>
      <c r="R1453"/>
      <c r="S1453"/>
      <c r="T1453"/>
      <c r="U1453"/>
      <c r="V1453"/>
      <c r="W1453"/>
      <c r="X1453"/>
      <c r="Y1453"/>
      <c r="Z1453"/>
      <c r="AA1453"/>
      <c r="AB1453"/>
      <c r="AC1453"/>
      <c r="AD1453"/>
      <c r="AE1453"/>
      <c r="AF1453"/>
      <c r="AG1453"/>
      <c r="AH1453"/>
      <c r="AI1453"/>
      <c r="AJ1453"/>
      <c r="AK1453"/>
      <c r="AL1453"/>
      <c r="AM1453"/>
      <c r="AN1453"/>
      <c r="AO1453"/>
      <c r="AP1453"/>
      <c r="AQ1453"/>
      <c r="AR1453"/>
      <c r="AS1453"/>
      <c r="AT1453"/>
      <c r="AU1453"/>
      <c r="AV1453"/>
      <c r="AW1453"/>
      <c r="AX1453"/>
      <c r="AY1453"/>
      <c r="AZ1453"/>
      <c r="BA1453"/>
    </row>
    <row r="1454" spans="2:53">
      <c r="C1454"/>
      <c r="D1454"/>
      <c r="E1454"/>
      <c r="F1454"/>
      <c r="G1454"/>
      <c r="H1454"/>
      <c r="I1454"/>
      <c r="J1454"/>
      <c r="K1454"/>
      <c r="L1454"/>
      <c r="M1454"/>
      <c r="N1454"/>
      <c r="O1454"/>
      <c r="P1454"/>
      <c r="Q1454"/>
      <c r="R1454"/>
      <c r="S1454"/>
      <c r="T1454"/>
      <c r="U1454"/>
      <c r="V1454"/>
      <c r="W1454"/>
      <c r="X1454"/>
      <c r="Y1454"/>
      <c r="Z1454"/>
      <c r="AA1454"/>
      <c r="AB1454"/>
      <c r="AC1454"/>
      <c r="AD1454"/>
      <c r="AE1454"/>
      <c r="AF1454"/>
      <c r="AG1454"/>
      <c r="AH1454"/>
      <c r="AI1454"/>
      <c r="AJ1454"/>
      <c r="AK1454"/>
      <c r="AL1454"/>
      <c r="AM1454"/>
      <c r="AN1454"/>
      <c r="AO1454"/>
      <c r="AP1454"/>
      <c r="AQ1454"/>
      <c r="AR1454"/>
      <c r="AS1454"/>
      <c r="AT1454"/>
      <c r="AU1454"/>
      <c r="AV1454"/>
      <c r="AW1454"/>
      <c r="AX1454"/>
      <c r="AY1454"/>
      <c r="AZ1454"/>
      <c r="BA1454"/>
    </row>
    <row r="1455" spans="2:53">
      <c r="C1455"/>
      <c r="D1455"/>
      <c r="E1455"/>
      <c r="F1455"/>
      <c r="G1455"/>
      <c r="H1455"/>
      <c r="I1455"/>
      <c r="J1455"/>
      <c r="K1455"/>
      <c r="L1455"/>
      <c r="M1455"/>
      <c r="N1455"/>
      <c r="O1455"/>
      <c r="P1455"/>
      <c r="Q1455"/>
      <c r="R1455"/>
      <c r="S1455"/>
      <c r="T1455"/>
      <c r="U1455"/>
      <c r="V1455"/>
      <c r="W1455"/>
      <c r="X1455"/>
      <c r="Y1455"/>
      <c r="Z1455"/>
      <c r="AA1455"/>
      <c r="AB1455"/>
      <c r="AC1455"/>
      <c r="AD1455"/>
      <c r="AE1455"/>
      <c r="AF1455"/>
      <c r="AG1455"/>
      <c r="AH1455"/>
      <c r="AI1455"/>
      <c r="AJ1455"/>
      <c r="AK1455"/>
      <c r="AL1455"/>
      <c r="AM1455"/>
      <c r="AN1455"/>
      <c r="AO1455"/>
      <c r="AP1455"/>
      <c r="AQ1455"/>
      <c r="AR1455"/>
      <c r="AS1455"/>
      <c r="AT1455"/>
      <c r="AU1455"/>
      <c r="AV1455"/>
      <c r="AW1455"/>
      <c r="AX1455"/>
      <c r="AY1455"/>
      <c r="AZ1455"/>
      <c r="BA1455"/>
    </row>
    <row r="1456" spans="2:53">
      <c r="C1456"/>
      <c r="D1456"/>
      <c r="E1456"/>
      <c r="F1456"/>
      <c r="G1456"/>
      <c r="H1456"/>
      <c r="I1456"/>
      <c r="J1456"/>
      <c r="K1456"/>
      <c r="L1456"/>
      <c r="M1456"/>
      <c r="N1456"/>
      <c r="O1456"/>
      <c r="P1456"/>
      <c r="Q1456"/>
      <c r="R1456"/>
      <c r="S1456"/>
      <c r="T1456"/>
      <c r="U1456"/>
      <c r="V1456"/>
      <c r="W1456"/>
      <c r="X1456"/>
      <c r="Y1456"/>
      <c r="Z1456"/>
      <c r="AA1456"/>
      <c r="AB1456"/>
      <c r="AC1456"/>
      <c r="AD1456"/>
      <c r="AE1456"/>
      <c r="AF1456"/>
      <c r="AG1456"/>
      <c r="AH1456"/>
      <c r="AI1456"/>
      <c r="AJ1456"/>
      <c r="AK1456"/>
      <c r="AL1456"/>
      <c r="AM1456"/>
      <c r="AN1456"/>
      <c r="AO1456"/>
      <c r="AP1456"/>
      <c r="AQ1456"/>
      <c r="AR1456"/>
      <c r="AS1456"/>
      <c r="AT1456"/>
      <c r="AU1456"/>
      <c r="AV1456"/>
      <c r="AW1456"/>
      <c r="AX1456"/>
      <c r="AY1456"/>
      <c r="AZ1456"/>
      <c r="BA1456"/>
    </row>
    <row r="1457" spans="2:53">
      <c r="C1457"/>
      <c r="D1457"/>
      <c r="E1457"/>
      <c r="F1457"/>
      <c r="G1457"/>
      <c r="H1457"/>
      <c r="I1457"/>
      <c r="J1457"/>
      <c r="K1457"/>
      <c r="L1457"/>
      <c r="M1457"/>
      <c r="N1457"/>
      <c r="O1457"/>
      <c r="P1457"/>
      <c r="Q1457"/>
      <c r="R1457"/>
      <c r="S1457"/>
      <c r="T1457"/>
      <c r="U1457"/>
      <c r="V1457"/>
      <c r="W1457"/>
      <c r="X1457"/>
      <c r="Y1457"/>
      <c r="Z1457"/>
      <c r="AA1457"/>
      <c r="AB1457"/>
      <c r="AC1457"/>
      <c r="AD1457"/>
      <c r="AE1457"/>
      <c r="AF1457"/>
      <c r="AG1457"/>
      <c r="AH1457"/>
      <c r="AI1457"/>
      <c r="AJ1457"/>
      <c r="AK1457"/>
      <c r="AL1457"/>
      <c r="AM1457"/>
      <c r="AN1457"/>
      <c r="AO1457"/>
      <c r="AP1457"/>
      <c r="AQ1457"/>
      <c r="AR1457"/>
      <c r="AS1457"/>
      <c r="AT1457"/>
      <c r="AU1457"/>
      <c r="AV1457"/>
      <c r="AW1457"/>
      <c r="AX1457"/>
      <c r="AY1457"/>
      <c r="AZ1457"/>
      <c r="BA1457"/>
    </row>
    <row r="1458" spans="2:53">
      <c r="C1458"/>
      <c r="D1458"/>
      <c r="E1458"/>
      <c r="F1458"/>
      <c r="G1458"/>
      <c r="H1458"/>
      <c r="I1458"/>
      <c r="J1458"/>
      <c r="K1458"/>
      <c r="L1458"/>
      <c r="M1458"/>
      <c r="N1458"/>
      <c r="O1458"/>
      <c r="P1458"/>
      <c r="Q1458"/>
      <c r="R1458"/>
      <c r="S1458"/>
      <c r="T1458"/>
      <c r="U1458"/>
      <c r="V1458"/>
      <c r="W1458"/>
      <c r="X1458"/>
      <c r="Y1458"/>
      <c r="Z1458"/>
      <c r="AA1458"/>
      <c r="AB1458"/>
      <c r="AC1458"/>
      <c r="AD1458"/>
      <c r="AE1458"/>
      <c r="AF1458"/>
      <c r="AG1458"/>
      <c r="AH1458"/>
      <c r="AI1458"/>
      <c r="AJ1458"/>
      <c r="AK1458"/>
      <c r="AL1458"/>
      <c r="AM1458"/>
      <c r="AN1458"/>
      <c r="AO1458"/>
      <c r="AP1458"/>
      <c r="AQ1458"/>
      <c r="AR1458"/>
      <c r="AS1458"/>
      <c r="AT1458"/>
      <c r="AU1458"/>
      <c r="AV1458"/>
      <c r="AW1458"/>
      <c r="AX1458"/>
      <c r="AY1458"/>
      <c r="AZ1458"/>
      <c r="BA1458"/>
    </row>
    <row r="1459" spans="2:53">
      <c r="C1459"/>
      <c r="D1459"/>
      <c r="E1459"/>
      <c r="F1459"/>
      <c r="G1459"/>
      <c r="H1459"/>
      <c r="I1459"/>
      <c r="J1459"/>
      <c r="K1459"/>
      <c r="L1459"/>
      <c r="M1459"/>
      <c r="N1459"/>
      <c r="O1459"/>
      <c r="P1459"/>
      <c r="Q1459"/>
      <c r="R1459"/>
      <c r="S1459"/>
      <c r="T1459"/>
      <c r="U1459"/>
      <c r="V1459"/>
      <c r="W1459"/>
      <c r="X1459"/>
      <c r="Y1459"/>
      <c r="Z1459"/>
      <c r="AA1459"/>
      <c r="AB1459"/>
      <c r="AC1459"/>
      <c r="AD1459"/>
      <c r="AE1459"/>
      <c r="AF1459"/>
      <c r="AG1459"/>
      <c r="AH1459"/>
      <c r="AI1459"/>
      <c r="AJ1459"/>
      <c r="AK1459"/>
      <c r="AL1459"/>
      <c r="AM1459"/>
      <c r="AN1459"/>
      <c r="AO1459"/>
      <c r="AP1459"/>
      <c r="AQ1459"/>
      <c r="AR1459"/>
      <c r="AS1459"/>
      <c r="AT1459"/>
      <c r="AU1459"/>
      <c r="AV1459"/>
      <c r="AW1459"/>
      <c r="AX1459"/>
      <c r="AY1459"/>
      <c r="AZ1459"/>
      <c r="BA1459"/>
    </row>
    <row r="1460" spans="2:53">
      <c r="C1460"/>
      <c r="D1460"/>
      <c r="E1460"/>
      <c r="F1460"/>
      <c r="G1460"/>
      <c r="H1460"/>
      <c r="I1460"/>
      <c r="J1460"/>
      <c r="K1460"/>
      <c r="L1460"/>
      <c r="M1460"/>
      <c r="N1460"/>
      <c r="O1460"/>
      <c r="P1460"/>
      <c r="Q1460"/>
      <c r="R1460"/>
      <c r="S1460"/>
      <c r="T1460"/>
      <c r="U1460"/>
      <c r="V1460"/>
      <c r="W1460"/>
      <c r="X1460"/>
      <c r="Y1460"/>
      <c r="Z1460"/>
      <c r="AA1460"/>
      <c r="AB1460"/>
      <c r="AC1460"/>
      <c r="AD1460"/>
      <c r="AE1460"/>
      <c r="AF1460"/>
      <c r="AG1460"/>
      <c r="AH1460"/>
      <c r="AI1460"/>
      <c r="AJ1460"/>
      <c r="AK1460"/>
      <c r="AL1460"/>
      <c r="AM1460"/>
      <c r="AN1460"/>
      <c r="AO1460"/>
      <c r="AP1460"/>
      <c r="AQ1460"/>
      <c r="AR1460"/>
      <c r="AS1460"/>
      <c r="AT1460"/>
      <c r="AU1460"/>
      <c r="AV1460"/>
      <c r="AW1460"/>
      <c r="AX1460"/>
      <c r="AY1460"/>
      <c r="AZ1460"/>
      <c r="BA1460"/>
    </row>
    <row r="1461" spans="2:53">
      <c r="C1461"/>
      <c r="D1461"/>
      <c r="E1461"/>
      <c r="F1461"/>
      <c r="G1461"/>
      <c r="H1461"/>
      <c r="I1461"/>
      <c r="J1461"/>
      <c r="K1461"/>
      <c r="L1461"/>
      <c r="M1461"/>
      <c r="N1461"/>
      <c r="O1461"/>
      <c r="P1461"/>
      <c r="Q1461"/>
      <c r="R1461"/>
      <c r="S1461"/>
      <c r="T1461"/>
      <c r="U1461"/>
      <c r="V1461"/>
      <c r="W1461"/>
      <c r="X1461"/>
      <c r="Y1461"/>
      <c r="Z1461"/>
      <c r="AA1461"/>
      <c r="AB1461"/>
      <c r="AC1461"/>
      <c r="AD1461"/>
      <c r="AE1461"/>
      <c r="AF1461"/>
      <c r="AG1461"/>
      <c r="AH1461"/>
      <c r="AI1461"/>
      <c r="AJ1461"/>
      <c r="AK1461"/>
      <c r="AL1461"/>
      <c r="AM1461"/>
      <c r="AN1461"/>
      <c r="AO1461"/>
      <c r="AP1461"/>
      <c r="AQ1461"/>
      <c r="AR1461"/>
      <c r="AS1461"/>
      <c r="AT1461"/>
      <c r="AU1461"/>
      <c r="AV1461"/>
      <c r="AW1461"/>
      <c r="AX1461"/>
      <c r="AY1461"/>
      <c r="AZ1461"/>
      <c r="BA1461"/>
    </row>
    <row r="1462" spans="2:53">
      <c r="B1462" s="296" t="s">
        <v>2130</v>
      </c>
      <c r="C1462"/>
      <c r="D1462"/>
      <c r="E1462"/>
      <c r="F1462"/>
      <c r="G1462"/>
      <c r="H1462"/>
      <c r="I1462"/>
      <c r="J1462"/>
      <c r="K1462"/>
      <c r="L1462"/>
      <c r="M1462"/>
      <c r="N1462"/>
      <c r="O1462"/>
      <c r="P1462"/>
      <c r="Q1462"/>
      <c r="R1462"/>
      <c r="S1462"/>
      <c r="T1462"/>
      <c r="U1462"/>
      <c r="V1462"/>
      <c r="W1462"/>
      <c r="X1462"/>
      <c r="Y1462"/>
      <c r="Z1462"/>
      <c r="AA1462"/>
      <c r="AB1462"/>
      <c r="AC1462"/>
      <c r="AD1462"/>
      <c r="AE1462"/>
      <c r="AF1462"/>
      <c r="AG1462"/>
      <c r="AH1462"/>
      <c r="AI1462"/>
      <c r="AJ1462"/>
      <c r="AK1462"/>
      <c r="AL1462"/>
      <c r="AM1462"/>
      <c r="AN1462"/>
      <c r="AO1462"/>
      <c r="AP1462"/>
      <c r="AQ1462"/>
      <c r="AR1462"/>
      <c r="AS1462"/>
      <c r="AT1462"/>
      <c r="AU1462"/>
      <c r="AV1462"/>
      <c r="AW1462"/>
      <c r="AX1462"/>
      <c r="AY1462"/>
      <c r="AZ1462"/>
      <c r="BA1462"/>
    </row>
    <row r="1463" spans="2:53">
      <c r="C1463"/>
      <c r="D1463"/>
      <c r="E1463"/>
      <c r="F1463"/>
      <c r="G1463"/>
      <c r="H1463"/>
      <c r="I1463"/>
      <c r="J1463"/>
      <c r="K1463"/>
      <c r="L1463"/>
      <c r="M1463"/>
      <c r="N1463"/>
      <c r="O1463"/>
      <c r="P1463"/>
      <c r="Q1463"/>
      <c r="R1463"/>
      <c r="S1463"/>
      <c r="T1463"/>
      <c r="U1463"/>
      <c r="V1463"/>
      <c r="W1463"/>
      <c r="X1463"/>
      <c r="Y1463"/>
      <c r="Z1463"/>
      <c r="AA1463"/>
      <c r="AB1463"/>
      <c r="AC1463"/>
      <c r="AD1463"/>
      <c r="AE1463"/>
      <c r="AF1463"/>
      <c r="AG1463"/>
      <c r="AH1463"/>
      <c r="AI1463"/>
      <c r="AJ1463"/>
      <c r="AK1463"/>
      <c r="AL1463"/>
      <c r="AM1463"/>
      <c r="AN1463"/>
      <c r="AO1463"/>
      <c r="AP1463"/>
      <c r="AQ1463"/>
      <c r="AR1463"/>
      <c r="AS1463"/>
      <c r="AT1463"/>
      <c r="AU1463"/>
      <c r="AV1463"/>
      <c r="AW1463"/>
      <c r="AX1463"/>
      <c r="AY1463"/>
      <c r="AZ1463"/>
      <c r="BA1463"/>
    </row>
    <row r="1464" spans="2:53">
      <c r="C1464"/>
      <c r="D1464"/>
      <c r="E1464"/>
      <c r="F1464"/>
      <c r="G1464"/>
      <c r="H1464"/>
      <c r="I1464"/>
      <c r="J1464"/>
      <c r="K1464"/>
      <c r="L1464"/>
      <c r="M1464"/>
      <c r="N1464"/>
      <c r="O1464"/>
      <c r="P1464"/>
      <c r="Q1464"/>
      <c r="R1464"/>
      <c r="S1464"/>
      <c r="T1464"/>
      <c r="U1464"/>
      <c r="V1464"/>
      <c r="W1464"/>
      <c r="X1464"/>
      <c r="Y1464"/>
      <c r="Z1464"/>
      <c r="AA1464"/>
      <c r="AB1464"/>
      <c r="AC1464"/>
      <c r="AD1464"/>
      <c r="AE1464"/>
      <c r="AF1464"/>
      <c r="AG1464"/>
      <c r="AH1464"/>
      <c r="AI1464"/>
      <c r="AJ1464"/>
      <c r="AK1464"/>
      <c r="AL1464"/>
      <c r="AM1464"/>
      <c r="AN1464"/>
      <c r="AO1464"/>
      <c r="AP1464"/>
      <c r="AQ1464"/>
      <c r="AR1464"/>
      <c r="AS1464"/>
      <c r="AT1464"/>
      <c r="AU1464"/>
      <c r="AV1464"/>
      <c r="AW1464"/>
      <c r="AX1464"/>
      <c r="AY1464"/>
      <c r="AZ1464"/>
      <c r="BA1464"/>
    </row>
    <row r="1465" spans="2:53">
      <c r="C1465"/>
      <c r="D1465"/>
      <c r="E1465"/>
      <c r="F1465"/>
      <c r="G1465"/>
      <c r="H1465"/>
      <c r="I1465"/>
      <c r="J1465"/>
      <c r="K1465"/>
      <c r="L1465"/>
      <c r="M1465"/>
      <c r="N1465"/>
      <c r="O1465"/>
      <c r="P1465"/>
      <c r="Q1465"/>
      <c r="R1465"/>
      <c r="S1465"/>
      <c r="T1465"/>
      <c r="U1465"/>
      <c r="V1465"/>
      <c r="W1465"/>
      <c r="X1465"/>
      <c r="Y1465"/>
      <c r="Z1465"/>
      <c r="AA1465"/>
      <c r="AB1465"/>
      <c r="AC1465"/>
      <c r="AD1465"/>
      <c r="AE1465"/>
      <c r="AF1465"/>
      <c r="AG1465"/>
      <c r="AH1465"/>
      <c r="AI1465"/>
      <c r="AJ1465"/>
      <c r="AK1465"/>
      <c r="AL1465"/>
      <c r="AM1465"/>
      <c r="AN1465"/>
      <c r="AO1465"/>
      <c r="AP1465"/>
      <c r="AQ1465"/>
      <c r="AR1465"/>
      <c r="AS1465"/>
      <c r="AT1465"/>
      <c r="AU1465"/>
      <c r="AV1465"/>
      <c r="AW1465"/>
      <c r="AX1465"/>
      <c r="AY1465"/>
      <c r="AZ1465"/>
      <c r="BA1465"/>
    </row>
    <row r="1466" spans="2:53">
      <c r="C1466"/>
      <c r="D1466"/>
      <c r="E1466"/>
      <c r="F1466"/>
      <c r="G1466"/>
      <c r="H1466"/>
      <c r="I1466"/>
      <c r="J1466"/>
      <c r="K1466"/>
      <c r="L1466"/>
      <c r="M1466"/>
      <c r="N1466"/>
      <c r="O1466"/>
      <c r="P1466"/>
      <c r="Q1466"/>
      <c r="R1466"/>
      <c r="S1466"/>
      <c r="T1466"/>
      <c r="U1466"/>
      <c r="V1466"/>
      <c r="W1466"/>
      <c r="X1466"/>
      <c r="Y1466"/>
      <c r="Z1466"/>
      <c r="AA1466"/>
      <c r="AB1466"/>
      <c r="AC1466"/>
      <c r="AD1466"/>
      <c r="AE1466"/>
      <c r="AF1466"/>
      <c r="AG1466"/>
      <c r="AH1466"/>
      <c r="AI1466"/>
      <c r="AJ1466"/>
      <c r="AK1466"/>
      <c r="AL1466"/>
      <c r="AM1466"/>
      <c r="AN1466"/>
      <c r="AO1466"/>
      <c r="AP1466"/>
      <c r="AQ1466"/>
      <c r="AR1466"/>
      <c r="AS1466"/>
      <c r="AT1466"/>
      <c r="AU1466"/>
      <c r="AV1466"/>
      <c r="AW1466"/>
      <c r="AX1466"/>
      <c r="AY1466"/>
      <c r="AZ1466"/>
      <c r="BA1466"/>
    </row>
    <row r="1467" spans="2:53">
      <c r="C1467"/>
      <c r="D1467"/>
      <c r="E1467"/>
      <c r="F1467"/>
      <c r="G1467"/>
      <c r="H1467"/>
      <c r="I1467"/>
      <c r="J1467"/>
      <c r="K1467"/>
      <c r="L1467"/>
      <c r="M1467"/>
      <c r="N1467"/>
      <c r="O1467"/>
      <c r="P1467"/>
      <c r="Q1467"/>
      <c r="R1467"/>
      <c r="S1467"/>
      <c r="T1467"/>
      <c r="U1467"/>
      <c r="V1467"/>
      <c r="W1467"/>
      <c r="X1467"/>
      <c r="Y1467"/>
      <c r="Z1467"/>
      <c r="AA1467"/>
      <c r="AB1467"/>
      <c r="AC1467"/>
      <c r="AD1467"/>
      <c r="AE1467"/>
      <c r="AF1467"/>
      <c r="AG1467"/>
      <c r="AH1467"/>
      <c r="AI1467"/>
      <c r="AJ1467"/>
      <c r="AK1467"/>
      <c r="AL1467"/>
      <c r="AM1467"/>
      <c r="AN1467"/>
      <c r="AO1467"/>
      <c r="AP1467"/>
      <c r="AQ1467"/>
      <c r="AR1467"/>
      <c r="AS1467"/>
      <c r="AT1467"/>
      <c r="AU1467"/>
      <c r="AV1467"/>
      <c r="AW1467"/>
      <c r="AX1467"/>
      <c r="AY1467"/>
      <c r="AZ1467"/>
      <c r="BA1467"/>
    </row>
    <row r="1468" spans="2:53">
      <c r="C1468"/>
      <c r="D1468"/>
      <c r="E1468"/>
      <c r="F1468"/>
      <c r="G1468"/>
      <c r="H1468"/>
      <c r="I1468"/>
      <c r="J1468"/>
      <c r="K1468"/>
      <c r="L1468"/>
      <c r="M1468"/>
      <c r="N1468"/>
      <c r="O1468"/>
      <c r="P1468"/>
      <c r="Q1468"/>
      <c r="R1468"/>
      <c r="S1468"/>
      <c r="T1468"/>
      <c r="U1468"/>
      <c r="V1468"/>
      <c r="W1468"/>
      <c r="X1468"/>
      <c r="Y1468"/>
      <c r="Z1468"/>
      <c r="AA1468"/>
      <c r="AB1468"/>
      <c r="AC1468"/>
      <c r="AD1468"/>
      <c r="AE1468"/>
      <c r="AF1468"/>
      <c r="AG1468"/>
      <c r="AH1468"/>
      <c r="AI1468"/>
      <c r="AJ1468"/>
      <c r="AK1468"/>
      <c r="AL1468"/>
      <c r="AM1468"/>
      <c r="AN1468"/>
      <c r="AO1468"/>
      <c r="AP1468"/>
      <c r="AQ1468"/>
      <c r="AR1468"/>
      <c r="AS1468"/>
      <c r="AT1468"/>
      <c r="AU1468"/>
      <c r="AV1468"/>
      <c r="AW1468"/>
      <c r="AX1468"/>
      <c r="AY1468"/>
      <c r="AZ1468"/>
      <c r="BA1468"/>
    </row>
    <row r="1469" spans="2:53">
      <c r="C1469"/>
      <c r="D1469"/>
      <c r="E1469"/>
      <c r="F1469"/>
      <c r="G1469"/>
      <c r="H1469"/>
      <c r="I1469"/>
      <c r="J1469"/>
      <c r="K1469"/>
      <c r="L1469"/>
      <c r="M1469"/>
      <c r="N1469"/>
      <c r="O1469"/>
      <c r="P1469"/>
      <c r="Q1469"/>
      <c r="R1469"/>
      <c r="S1469"/>
      <c r="T1469"/>
      <c r="U1469"/>
      <c r="V1469"/>
      <c r="W1469"/>
      <c r="X1469"/>
      <c r="Y1469"/>
      <c r="Z1469"/>
      <c r="AA1469"/>
      <c r="AB1469"/>
      <c r="AC1469"/>
      <c r="AD1469"/>
      <c r="AE1469"/>
      <c r="AF1469"/>
      <c r="AG1469"/>
      <c r="AH1469"/>
      <c r="AI1469"/>
      <c r="AJ1469"/>
      <c r="AK1469"/>
      <c r="AL1469"/>
      <c r="AM1469"/>
      <c r="AN1469"/>
      <c r="AO1469"/>
      <c r="AP1469"/>
      <c r="AQ1469"/>
      <c r="AR1469"/>
      <c r="AS1469"/>
      <c r="AT1469"/>
      <c r="AU1469"/>
      <c r="AV1469"/>
      <c r="AW1469"/>
      <c r="AX1469"/>
      <c r="AY1469"/>
      <c r="AZ1469"/>
      <c r="BA1469"/>
    </row>
    <row r="1470" spans="2:53">
      <c r="C1470"/>
      <c r="D1470"/>
      <c r="E1470"/>
      <c r="F1470"/>
      <c r="G1470"/>
      <c r="H1470"/>
      <c r="I1470"/>
      <c r="J1470"/>
      <c r="K1470"/>
      <c r="L1470"/>
      <c r="M1470"/>
      <c r="N1470"/>
      <c r="O1470"/>
      <c r="P1470"/>
      <c r="Q1470"/>
      <c r="R1470"/>
      <c r="S1470"/>
      <c r="T1470"/>
      <c r="U1470"/>
      <c r="V1470"/>
      <c r="W1470"/>
      <c r="X1470"/>
      <c r="Y1470"/>
      <c r="Z1470"/>
      <c r="AA1470"/>
      <c r="AB1470"/>
      <c r="AC1470"/>
      <c r="AD1470"/>
      <c r="AE1470"/>
      <c r="AF1470"/>
      <c r="AG1470"/>
      <c r="AH1470"/>
      <c r="AI1470"/>
      <c r="AJ1470"/>
      <c r="AK1470"/>
      <c r="AL1470"/>
      <c r="AM1470"/>
      <c r="AN1470"/>
      <c r="AO1470"/>
      <c r="AP1470"/>
      <c r="AQ1470"/>
      <c r="AR1470"/>
      <c r="AS1470"/>
      <c r="AT1470"/>
      <c r="AU1470"/>
      <c r="AV1470"/>
      <c r="AW1470"/>
      <c r="AX1470"/>
      <c r="AY1470"/>
      <c r="AZ1470"/>
      <c r="BA1470"/>
    </row>
    <row r="1471" spans="2:53">
      <c r="C1471"/>
      <c r="D1471"/>
      <c r="E1471"/>
      <c r="F1471"/>
      <c r="G1471"/>
      <c r="H1471"/>
      <c r="I1471"/>
      <c r="J1471"/>
      <c r="K1471"/>
      <c r="L1471"/>
      <c r="M1471"/>
      <c r="N1471"/>
      <c r="O1471"/>
      <c r="P1471"/>
      <c r="Q1471"/>
      <c r="R1471"/>
      <c r="S1471"/>
      <c r="T1471"/>
      <c r="U1471"/>
      <c r="V1471"/>
      <c r="W1471"/>
      <c r="X1471"/>
      <c r="Y1471"/>
      <c r="Z1471"/>
      <c r="AA1471"/>
      <c r="AB1471"/>
      <c r="AC1471"/>
      <c r="AD1471"/>
      <c r="AE1471"/>
      <c r="AF1471"/>
      <c r="AG1471"/>
      <c r="AH1471"/>
      <c r="AI1471"/>
      <c r="AJ1471"/>
      <c r="AK1471"/>
      <c r="AL1471"/>
      <c r="AM1471"/>
      <c r="AN1471"/>
      <c r="AO1471"/>
      <c r="AP1471"/>
      <c r="AQ1471"/>
      <c r="AR1471"/>
      <c r="AS1471"/>
      <c r="AT1471"/>
      <c r="AU1471"/>
      <c r="AV1471"/>
      <c r="AW1471"/>
      <c r="AX1471"/>
      <c r="AY1471"/>
      <c r="AZ1471"/>
      <c r="BA1471"/>
    </row>
    <row r="1472" spans="2:53">
      <c r="C1472"/>
      <c r="D1472"/>
      <c r="E1472"/>
      <c r="F1472"/>
      <c r="G1472"/>
      <c r="H1472"/>
      <c r="I1472"/>
      <c r="J1472"/>
      <c r="K1472"/>
      <c r="L1472"/>
      <c r="M1472"/>
      <c r="N1472"/>
      <c r="O1472"/>
      <c r="P1472"/>
      <c r="Q1472"/>
      <c r="R1472"/>
      <c r="S1472"/>
      <c r="T1472"/>
      <c r="U1472"/>
      <c r="V1472"/>
      <c r="W1472"/>
      <c r="X1472"/>
      <c r="Y1472"/>
      <c r="Z1472"/>
      <c r="AA1472"/>
      <c r="AB1472"/>
      <c r="AC1472"/>
      <c r="AD1472"/>
      <c r="AE1472"/>
      <c r="AF1472"/>
      <c r="AG1472"/>
      <c r="AH1472"/>
      <c r="AI1472"/>
      <c r="AJ1472"/>
      <c r="AK1472"/>
      <c r="AL1472"/>
      <c r="AM1472"/>
      <c r="AN1472"/>
      <c r="AO1472"/>
      <c r="AP1472"/>
      <c r="AQ1472"/>
      <c r="AR1472"/>
      <c r="AS1472"/>
      <c r="AT1472"/>
      <c r="AU1472"/>
      <c r="AV1472"/>
      <c r="AW1472"/>
      <c r="AX1472"/>
      <c r="AY1472"/>
      <c r="AZ1472"/>
      <c r="BA1472"/>
    </row>
    <row r="1473" spans="3:53">
      <c r="C1473"/>
      <c r="D1473"/>
      <c r="E1473"/>
      <c r="F1473"/>
      <c r="G1473"/>
      <c r="H1473"/>
      <c r="I1473"/>
      <c r="J1473"/>
      <c r="K1473"/>
      <c r="L1473"/>
      <c r="M1473"/>
      <c r="N1473"/>
      <c r="O1473"/>
      <c r="P1473"/>
      <c r="Q1473"/>
      <c r="R1473"/>
      <c r="S1473"/>
      <c r="T1473"/>
      <c r="U1473"/>
      <c r="V1473"/>
      <c r="W1473"/>
      <c r="X1473"/>
      <c r="Y1473"/>
      <c r="Z1473"/>
      <c r="AA1473"/>
      <c r="AB1473"/>
      <c r="AC1473"/>
      <c r="AD1473"/>
      <c r="AE1473"/>
      <c r="AF1473"/>
      <c r="AG1473"/>
      <c r="AH1473"/>
      <c r="AI1473"/>
      <c r="AJ1473"/>
      <c r="AK1473"/>
      <c r="AL1473"/>
      <c r="AM1473"/>
      <c r="AN1473"/>
      <c r="AO1473"/>
      <c r="AP1473"/>
      <c r="AQ1473"/>
      <c r="AR1473"/>
      <c r="AS1473"/>
      <c r="AT1473"/>
      <c r="AU1473"/>
      <c r="AV1473"/>
      <c r="AW1473"/>
      <c r="AX1473"/>
      <c r="AY1473"/>
      <c r="AZ1473"/>
      <c r="BA1473"/>
    </row>
    <row r="1474" spans="3:53">
      <c r="C1474"/>
      <c r="D1474"/>
      <c r="E1474"/>
      <c r="F1474"/>
      <c r="G1474"/>
      <c r="H1474"/>
      <c r="I1474"/>
      <c r="J1474"/>
      <c r="K1474"/>
      <c r="L1474"/>
      <c r="M1474"/>
      <c r="N1474"/>
      <c r="O1474"/>
      <c r="P1474"/>
      <c r="Q1474"/>
      <c r="R1474"/>
      <c r="S1474"/>
      <c r="T1474"/>
      <c r="U1474"/>
      <c r="V1474"/>
      <c r="W1474"/>
      <c r="X1474"/>
      <c r="Y1474"/>
      <c r="Z1474"/>
      <c r="AA1474"/>
      <c r="AB1474"/>
      <c r="AC1474"/>
      <c r="AD1474"/>
      <c r="AE1474"/>
      <c r="AF1474"/>
      <c r="AG1474"/>
      <c r="AH1474"/>
      <c r="AI1474"/>
      <c r="AJ1474"/>
      <c r="AK1474"/>
      <c r="AL1474"/>
      <c r="AM1474"/>
      <c r="AN1474"/>
      <c r="AO1474"/>
      <c r="AP1474"/>
      <c r="AQ1474"/>
      <c r="AR1474"/>
      <c r="AS1474"/>
      <c r="AT1474"/>
      <c r="AU1474"/>
      <c r="AV1474"/>
      <c r="AW1474"/>
      <c r="AX1474"/>
      <c r="AY1474"/>
      <c r="AZ1474"/>
      <c r="BA1474"/>
    </row>
    <row r="1475" spans="3:53">
      <c r="C1475"/>
      <c r="D1475"/>
      <c r="E1475"/>
      <c r="F1475"/>
      <c r="G1475"/>
      <c r="H1475"/>
      <c r="I1475"/>
      <c r="J1475"/>
      <c r="K1475"/>
      <c r="L1475"/>
      <c r="M1475"/>
      <c r="N1475"/>
      <c r="O1475"/>
      <c r="P1475"/>
      <c r="Q1475"/>
      <c r="R1475"/>
      <c r="S1475"/>
      <c r="T1475"/>
      <c r="U1475"/>
      <c r="V1475"/>
      <c r="W1475"/>
      <c r="X1475"/>
      <c r="Y1475"/>
      <c r="Z1475"/>
      <c r="AA1475"/>
      <c r="AB1475"/>
      <c r="AC1475"/>
      <c r="AD1475"/>
      <c r="AE1475"/>
      <c r="AF1475"/>
      <c r="AG1475"/>
      <c r="AH1475"/>
      <c r="AI1475"/>
      <c r="AJ1475"/>
      <c r="AK1475"/>
      <c r="AL1475"/>
      <c r="AM1475"/>
      <c r="AN1475"/>
      <c r="AO1475"/>
      <c r="AP1475"/>
      <c r="AQ1475"/>
      <c r="AR1475"/>
      <c r="AS1475"/>
      <c r="AT1475"/>
      <c r="AU1475"/>
      <c r="AV1475"/>
      <c r="AW1475"/>
      <c r="AX1475"/>
      <c r="AY1475"/>
      <c r="AZ1475"/>
      <c r="BA1475"/>
    </row>
    <row r="1476" spans="3:53">
      <c r="C1476"/>
      <c r="D1476"/>
      <c r="E1476"/>
      <c r="F1476"/>
      <c r="G1476"/>
      <c r="H1476"/>
      <c r="I1476"/>
      <c r="J1476"/>
      <c r="K1476"/>
      <c r="L1476"/>
      <c r="M1476"/>
      <c r="N1476"/>
      <c r="O1476"/>
      <c r="P1476"/>
      <c r="Q1476"/>
      <c r="R1476"/>
      <c r="S1476"/>
      <c r="T1476"/>
      <c r="U1476"/>
      <c r="V1476"/>
      <c r="W1476"/>
      <c r="X1476"/>
      <c r="Y1476"/>
      <c r="Z1476"/>
      <c r="AA1476"/>
      <c r="AB1476"/>
      <c r="AC1476"/>
      <c r="AD1476"/>
      <c r="AE1476"/>
      <c r="AF1476"/>
      <c r="AG1476"/>
      <c r="AH1476"/>
      <c r="AI1476"/>
      <c r="AJ1476"/>
      <c r="AK1476"/>
      <c r="AL1476"/>
      <c r="AM1476"/>
      <c r="AN1476"/>
      <c r="AO1476"/>
      <c r="AP1476"/>
      <c r="AQ1476"/>
      <c r="AR1476"/>
      <c r="AS1476"/>
      <c r="AT1476"/>
      <c r="AU1476"/>
      <c r="AV1476"/>
      <c r="AW1476"/>
      <c r="AX1476"/>
      <c r="AY1476"/>
      <c r="AZ1476"/>
      <c r="BA1476"/>
    </row>
    <row r="1477" spans="3:53">
      <c r="C1477"/>
      <c r="D1477"/>
      <c r="E1477"/>
      <c r="F1477"/>
      <c r="G1477"/>
      <c r="H1477"/>
      <c r="I1477"/>
      <c r="J1477"/>
      <c r="K1477"/>
      <c r="L1477"/>
      <c r="M1477"/>
      <c r="N1477"/>
      <c r="O1477"/>
      <c r="P1477"/>
      <c r="Q1477"/>
      <c r="R1477"/>
      <c r="S1477"/>
      <c r="T1477"/>
      <c r="U1477"/>
      <c r="V1477"/>
      <c r="W1477"/>
      <c r="X1477"/>
      <c r="Y1477"/>
      <c r="Z1477"/>
      <c r="AA1477"/>
      <c r="AB1477"/>
      <c r="AC1477"/>
      <c r="AD1477"/>
      <c r="AE1477"/>
      <c r="AF1477"/>
      <c r="AG1477"/>
      <c r="AH1477"/>
      <c r="AI1477"/>
      <c r="AJ1477"/>
      <c r="AK1477"/>
      <c r="AL1477"/>
      <c r="AM1477"/>
      <c r="AN1477"/>
      <c r="AO1477"/>
      <c r="AP1477"/>
      <c r="AQ1477"/>
      <c r="AR1477"/>
      <c r="AS1477"/>
      <c r="AT1477"/>
      <c r="AU1477"/>
      <c r="AV1477"/>
      <c r="AW1477"/>
      <c r="AX1477"/>
      <c r="AY1477"/>
      <c r="AZ1477"/>
      <c r="BA1477"/>
    </row>
    <row r="1478" spans="3:53">
      <c r="C1478"/>
      <c r="D1478"/>
      <c r="E1478"/>
      <c r="F1478"/>
      <c r="G1478"/>
      <c r="H1478"/>
      <c r="I1478"/>
      <c r="J1478"/>
      <c r="K1478"/>
      <c r="L1478"/>
      <c r="M1478"/>
      <c r="N1478"/>
      <c r="O1478"/>
      <c r="P1478"/>
      <c r="Q1478"/>
      <c r="R1478"/>
      <c r="S1478"/>
      <c r="T1478"/>
      <c r="U1478"/>
      <c r="V1478"/>
      <c r="W1478"/>
      <c r="X1478"/>
      <c r="Y1478"/>
      <c r="Z1478"/>
      <c r="AA1478"/>
      <c r="AB1478"/>
      <c r="AC1478"/>
      <c r="AD1478"/>
      <c r="AE1478"/>
      <c r="AF1478"/>
      <c r="AG1478"/>
      <c r="AH1478"/>
      <c r="AI1478"/>
      <c r="AJ1478"/>
      <c r="AK1478"/>
      <c r="AL1478"/>
      <c r="AM1478"/>
      <c r="AN1478"/>
      <c r="AO1478"/>
      <c r="AP1478"/>
      <c r="AQ1478"/>
      <c r="AR1478"/>
      <c r="AS1478"/>
      <c r="AT1478"/>
      <c r="AU1478"/>
      <c r="AV1478"/>
      <c r="AW1478"/>
      <c r="AX1478"/>
      <c r="AY1478"/>
      <c r="AZ1478"/>
      <c r="BA1478"/>
    </row>
    <row r="1479" spans="3:53">
      <c r="C1479"/>
      <c r="D1479"/>
      <c r="E1479"/>
      <c r="F1479"/>
      <c r="G1479"/>
      <c r="H1479"/>
      <c r="I1479"/>
      <c r="J1479"/>
      <c r="K1479"/>
      <c r="L1479"/>
      <c r="M1479"/>
      <c r="N1479"/>
      <c r="O1479"/>
      <c r="P1479"/>
      <c r="Q1479"/>
      <c r="R1479"/>
      <c r="S1479"/>
      <c r="T1479"/>
      <c r="U1479"/>
      <c r="V1479"/>
      <c r="W1479"/>
      <c r="X1479"/>
      <c r="Y1479"/>
      <c r="Z1479"/>
      <c r="AA1479"/>
      <c r="AB1479"/>
      <c r="AC1479"/>
      <c r="AD1479"/>
      <c r="AE1479"/>
      <c r="AF1479"/>
      <c r="AG1479"/>
      <c r="AH1479"/>
      <c r="AI1479"/>
      <c r="AJ1479"/>
      <c r="AK1479"/>
      <c r="AL1479"/>
      <c r="AM1479"/>
      <c r="AN1479"/>
      <c r="AO1479"/>
      <c r="AP1479"/>
      <c r="AQ1479"/>
      <c r="AR1479"/>
      <c r="AS1479"/>
      <c r="AT1479"/>
      <c r="AU1479"/>
      <c r="AV1479"/>
      <c r="AW1479"/>
      <c r="AX1479"/>
      <c r="AY1479"/>
      <c r="AZ1479"/>
      <c r="BA1479"/>
    </row>
    <row r="1480" spans="3:53">
      <c r="C1480"/>
      <c r="D1480"/>
      <c r="E1480"/>
      <c r="F1480"/>
      <c r="G1480"/>
      <c r="H1480"/>
      <c r="I1480"/>
      <c r="J1480"/>
      <c r="K1480"/>
      <c r="L1480"/>
      <c r="M1480"/>
      <c r="N1480"/>
      <c r="O1480"/>
      <c r="P1480"/>
      <c r="Q1480"/>
      <c r="R1480"/>
      <c r="S1480"/>
      <c r="T1480"/>
      <c r="U1480"/>
      <c r="V1480"/>
      <c r="W1480"/>
      <c r="X1480"/>
      <c r="Y1480"/>
      <c r="Z1480"/>
      <c r="AA1480"/>
      <c r="AB1480"/>
      <c r="AC1480"/>
      <c r="AD1480"/>
      <c r="AE1480"/>
      <c r="AF1480"/>
      <c r="AG1480"/>
      <c r="AH1480"/>
      <c r="AI1480"/>
      <c r="AJ1480"/>
      <c r="AK1480"/>
      <c r="AL1480"/>
      <c r="AM1480"/>
      <c r="AN1480"/>
      <c r="AO1480"/>
      <c r="AP1480"/>
      <c r="AQ1480"/>
      <c r="AR1480"/>
      <c r="AS1480"/>
      <c r="AT1480"/>
      <c r="AU1480"/>
      <c r="AV1480"/>
      <c r="AW1480"/>
      <c r="AX1480"/>
      <c r="AY1480"/>
      <c r="AZ1480"/>
      <c r="BA1480"/>
    </row>
    <row r="1481" spans="3:53">
      <c r="C1481"/>
      <c r="D1481"/>
      <c r="E1481"/>
      <c r="F1481"/>
      <c r="G1481"/>
      <c r="H1481"/>
      <c r="I1481"/>
      <c r="J1481"/>
      <c r="K1481"/>
      <c r="L1481"/>
      <c r="M1481"/>
      <c r="N1481"/>
      <c r="O1481"/>
      <c r="P1481"/>
      <c r="Q1481"/>
      <c r="R1481"/>
      <c r="S1481"/>
      <c r="T1481"/>
      <c r="U1481"/>
      <c r="V1481"/>
      <c r="W1481"/>
      <c r="X1481"/>
      <c r="Y1481"/>
      <c r="Z1481"/>
      <c r="AA1481"/>
      <c r="AB1481"/>
      <c r="AC1481"/>
      <c r="AD1481"/>
      <c r="AE1481"/>
      <c r="AF1481"/>
      <c r="AG1481"/>
      <c r="AH1481"/>
      <c r="AI1481"/>
      <c r="AJ1481"/>
      <c r="AK1481"/>
      <c r="AL1481"/>
      <c r="AM1481"/>
      <c r="AN1481"/>
      <c r="AO1481"/>
      <c r="AP1481"/>
      <c r="AQ1481"/>
      <c r="AR1481"/>
      <c r="AS1481"/>
      <c r="AT1481"/>
      <c r="AU1481"/>
      <c r="AV1481"/>
      <c r="AW1481"/>
      <c r="AX1481"/>
      <c r="AY1481"/>
      <c r="AZ1481"/>
      <c r="BA1481"/>
    </row>
    <row r="1482" spans="3:53">
      <c r="C1482"/>
      <c r="D1482"/>
      <c r="E1482"/>
      <c r="F1482"/>
      <c r="G1482"/>
      <c r="H1482"/>
      <c r="I1482"/>
      <c r="J1482"/>
      <c r="K1482"/>
      <c r="L1482"/>
      <c r="M1482"/>
      <c r="N1482"/>
      <c r="O1482"/>
      <c r="P1482"/>
      <c r="Q1482"/>
      <c r="R1482"/>
      <c r="S1482"/>
      <c r="T1482"/>
      <c r="U1482"/>
      <c r="V1482"/>
      <c r="W1482"/>
      <c r="X1482"/>
      <c r="Y1482"/>
      <c r="Z1482"/>
      <c r="AA1482"/>
      <c r="AB1482"/>
      <c r="AC1482"/>
      <c r="AD1482"/>
      <c r="AE1482"/>
      <c r="AF1482"/>
      <c r="AG1482"/>
      <c r="AH1482"/>
      <c r="AI1482"/>
      <c r="AJ1482"/>
      <c r="AK1482"/>
      <c r="AL1482"/>
      <c r="AM1482"/>
      <c r="AN1482"/>
      <c r="AO1482"/>
      <c r="AP1482"/>
      <c r="AQ1482"/>
      <c r="AR1482"/>
      <c r="AS1482"/>
      <c r="AT1482"/>
      <c r="AU1482"/>
      <c r="AV1482"/>
      <c r="AW1482"/>
      <c r="AX1482"/>
      <c r="AY1482"/>
      <c r="AZ1482"/>
      <c r="BA1482"/>
    </row>
    <row r="1483" spans="3:53">
      <c r="C1483"/>
      <c r="D1483"/>
      <c r="E1483"/>
      <c r="F1483"/>
      <c r="G1483"/>
      <c r="H1483"/>
      <c r="I1483"/>
      <c r="J1483"/>
      <c r="K1483"/>
      <c r="L1483"/>
      <c r="M1483"/>
      <c r="N1483"/>
      <c r="O1483"/>
      <c r="P1483"/>
      <c r="Q1483"/>
      <c r="R1483"/>
      <c r="S1483"/>
      <c r="T1483"/>
      <c r="U1483"/>
      <c r="V1483"/>
      <c r="W1483"/>
      <c r="X1483"/>
      <c r="Y1483"/>
      <c r="Z1483"/>
      <c r="AA1483"/>
      <c r="AB1483"/>
      <c r="AC1483"/>
      <c r="AD1483"/>
      <c r="AE1483"/>
      <c r="AF1483"/>
      <c r="AG1483"/>
      <c r="AH1483"/>
      <c r="AI1483"/>
      <c r="AJ1483"/>
      <c r="AK1483"/>
      <c r="AL1483"/>
      <c r="AM1483"/>
      <c r="AN1483"/>
      <c r="AO1483"/>
      <c r="AP1483"/>
      <c r="AQ1483"/>
      <c r="AR1483"/>
      <c r="AS1483"/>
      <c r="AT1483"/>
      <c r="AU1483"/>
      <c r="AV1483"/>
      <c r="AW1483"/>
      <c r="AX1483"/>
      <c r="AY1483"/>
      <c r="AZ1483"/>
      <c r="BA1483"/>
    </row>
    <row r="1484" spans="3:53">
      <c r="C1484"/>
      <c r="D1484"/>
      <c r="E1484"/>
      <c r="F1484"/>
      <c r="G1484"/>
      <c r="H1484"/>
      <c r="I1484"/>
      <c r="J1484"/>
      <c r="K1484"/>
      <c r="L1484"/>
      <c r="M1484"/>
      <c r="N1484"/>
      <c r="O1484"/>
      <c r="P1484"/>
      <c r="Q1484"/>
      <c r="R1484"/>
      <c r="S1484"/>
      <c r="T1484"/>
      <c r="U1484"/>
      <c r="V1484"/>
      <c r="W1484"/>
      <c r="X1484"/>
      <c r="Y1484"/>
      <c r="Z1484"/>
      <c r="AA1484"/>
      <c r="AB1484"/>
      <c r="AC1484"/>
      <c r="AD1484"/>
      <c r="AE1484"/>
      <c r="AF1484"/>
      <c r="AG1484"/>
      <c r="AH1484"/>
      <c r="AI1484"/>
      <c r="AJ1484"/>
      <c r="AK1484"/>
      <c r="AL1484"/>
      <c r="AM1484"/>
      <c r="AN1484"/>
      <c r="AO1484"/>
      <c r="AP1484"/>
      <c r="AQ1484"/>
      <c r="AR1484"/>
      <c r="AS1484"/>
      <c r="AT1484"/>
      <c r="AU1484"/>
      <c r="AV1484"/>
      <c r="AW1484"/>
      <c r="AX1484"/>
      <c r="AY1484"/>
      <c r="AZ1484"/>
      <c r="BA1484"/>
    </row>
    <row r="1485" spans="3:53">
      <c r="C1485"/>
      <c r="D1485"/>
      <c r="E1485"/>
      <c r="F1485"/>
      <c r="G1485"/>
      <c r="H1485"/>
      <c r="I1485"/>
      <c r="J1485"/>
      <c r="K1485"/>
      <c r="L1485"/>
      <c r="M1485"/>
      <c r="N1485"/>
      <c r="O1485"/>
      <c r="P1485"/>
      <c r="Q1485"/>
      <c r="R1485"/>
      <c r="S1485"/>
      <c r="T1485"/>
      <c r="U1485"/>
      <c r="V1485"/>
      <c r="W1485"/>
      <c r="X1485"/>
      <c r="Y1485"/>
      <c r="Z1485"/>
      <c r="AA1485"/>
      <c r="AB1485"/>
      <c r="AC1485"/>
      <c r="AD1485"/>
      <c r="AE1485"/>
      <c r="AF1485"/>
      <c r="AG1485"/>
      <c r="AH1485"/>
      <c r="AI1485"/>
      <c r="AJ1485"/>
      <c r="AK1485"/>
      <c r="AL1485"/>
      <c r="AM1485"/>
      <c r="AN1485"/>
      <c r="AO1485"/>
      <c r="AP1485"/>
      <c r="AQ1485"/>
      <c r="AR1485"/>
      <c r="AS1485"/>
      <c r="AT1485"/>
      <c r="AU1485"/>
      <c r="AV1485"/>
      <c r="AW1485"/>
      <c r="AX1485"/>
      <c r="AY1485"/>
      <c r="AZ1485"/>
      <c r="BA1485"/>
    </row>
    <row r="1486" spans="3:53">
      <c r="C1486"/>
      <c r="D1486"/>
      <c r="E1486"/>
      <c r="F1486"/>
      <c r="G1486"/>
      <c r="H1486"/>
      <c r="I1486"/>
      <c r="J1486"/>
      <c r="K1486"/>
      <c r="L1486"/>
      <c r="M1486"/>
      <c r="N1486"/>
      <c r="O1486"/>
      <c r="P1486"/>
      <c r="Q1486"/>
      <c r="R1486"/>
      <c r="S1486"/>
      <c r="T1486"/>
      <c r="U1486"/>
      <c r="V1486"/>
      <c r="W1486"/>
      <c r="X1486"/>
      <c r="Y1486"/>
      <c r="Z1486"/>
      <c r="AA1486"/>
      <c r="AB1486"/>
      <c r="AC1486"/>
      <c r="AD1486"/>
      <c r="AE1486"/>
      <c r="AF1486"/>
      <c r="AG1486"/>
      <c r="AH1486"/>
      <c r="AI1486"/>
      <c r="AJ1486"/>
      <c r="AK1486"/>
      <c r="AL1486"/>
      <c r="AM1486"/>
      <c r="AN1486"/>
      <c r="AO1486"/>
      <c r="AP1486"/>
      <c r="AQ1486"/>
      <c r="AR1486"/>
      <c r="AS1486"/>
      <c r="AT1486"/>
      <c r="AU1486"/>
      <c r="AV1486"/>
      <c r="AW1486"/>
      <c r="AX1486"/>
      <c r="AY1486"/>
      <c r="AZ1486"/>
      <c r="BA1486"/>
    </row>
    <row r="1487" spans="3:53">
      <c r="C1487"/>
      <c r="D1487"/>
      <c r="E1487"/>
      <c r="F1487"/>
      <c r="G1487"/>
      <c r="H1487"/>
      <c r="I1487"/>
      <c r="J1487"/>
      <c r="K1487"/>
      <c r="L1487"/>
      <c r="M1487"/>
      <c r="N1487"/>
      <c r="O1487"/>
      <c r="P1487"/>
      <c r="Q1487"/>
      <c r="R1487"/>
      <c r="S1487"/>
      <c r="T1487"/>
      <c r="U1487"/>
      <c r="V1487"/>
      <c r="W1487"/>
      <c r="X1487"/>
      <c r="Y1487"/>
      <c r="Z1487"/>
      <c r="AA1487"/>
      <c r="AB1487"/>
      <c r="AC1487"/>
      <c r="AD1487"/>
      <c r="AE1487"/>
      <c r="AF1487"/>
      <c r="AG1487"/>
      <c r="AH1487"/>
      <c r="AI1487"/>
      <c r="AJ1487"/>
      <c r="AK1487"/>
      <c r="AL1487"/>
      <c r="AM1487"/>
      <c r="AN1487"/>
      <c r="AO1487"/>
      <c r="AP1487"/>
      <c r="AQ1487"/>
      <c r="AR1487"/>
      <c r="AS1487"/>
      <c r="AT1487"/>
      <c r="AU1487"/>
      <c r="AV1487"/>
      <c r="AW1487"/>
      <c r="AX1487"/>
      <c r="AY1487"/>
      <c r="AZ1487"/>
      <c r="BA1487"/>
    </row>
    <row r="1488" spans="3:53">
      <c r="C1488"/>
      <c r="D1488"/>
      <c r="E1488"/>
      <c r="F1488"/>
      <c r="G1488"/>
      <c r="H1488"/>
      <c r="I1488"/>
      <c r="J1488"/>
      <c r="K1488"/>
      <c r="L1488"/>
      <c r="M1488"/>
      <c r="N1488"/>
      <c r="O1488"/>
      <c r="P1488"/>
      <c r="Q1488"/>
      <c r="R1488"/>
      <c r="S1488"/>
      <c r="T1488"/>
      <c r="U1488"/>
      <c r="V1488"/>
      <c r="W1488"/>
      <c r="X1488"/>
      <c r="Y1488"/>
      <c r="Z1488"/>
      <c r="AA1488"/>
      <c r="AB1488"/>
      <c r="AC1488"/>
      <c r="AD1488"/>
      <c r="AE1488"/>
      <c r="AF1488"/>
      <c r="AG1488"/>
      <c r="AH1488"/>
      <c r="AI1488"/>
      <c r="AJ1488"/>
      <c r="AK1488"/>
      <c r="AL1488"/>
      <c r="AM1488"/>
      <c r="AN1488"/>
      <c r="AO1488"/>
      <c r="AP1488"/>
      <c r="AQ1488"/>
      <c r="AR1488"/>
      <c r="AS1488"/>
      <c r="AT1488"/>
      <c r="AU1488"/>
      <c r="AV1488"/>
      <c r="AW1488"/>
      <c r="AX1488"/>
      <c r="AY1488"/>
      <c r="AZ1488"/>
      <c r="BA1488"/>
    </row>
    <row r="1489" spans="3:53">
      <c r="C1489"/>
      <c r="D1489"/>
      <c r="E1489"/>
      <c r="F1489"/>
      <c r="G1489"/>
      <c r="H1489"/>
      <c r="I1489"/>
      <c r="J1489"/>
      <c r="K1489"/>
      <c r="L1489"/>
      <c r="M1489"/>
      <c r="N1489"/>
      <c r="O1489"/>
      <c r="P1489"/>
      <c r="Q1489"/>
      <c r="R1489"/>
      <c r="S1489"/>
      <c r="T1489"/>
      <c r="U1489"/>
      <c r="V1489"/>
      <c r="W1489"/>
      <c r="X1489"/>
      <c r="Y1489"/>
      <c r="Z1489"/>
      <c r="AA1489"/>
      <c r="AB1489"/>
      <c r="AC1489"/>
      <c r="AD1489"/>
      <c r="AE1489"/>
      <c r="AF1489"/>
      <c r="AG1489"/>
      <c r="AH1489"/>
      <c r="AI1489"/>
      <c r="AJ1489"/>
      <c r="AK1489"/>
      <c r="AL1489"/>
      <c r="AM1489"/>
      <c r="AN1489"/>
      <c r="AO1489"/>
      <c r="AP1489"/>
      <c r="AQ1489"/>
      <c r="AR1489"/>
      <c r="AS1489"/>
      <c r="AT1489"/>
      <c r="AU1489"/>
      <c r="AV1489"/>
      <c r="AW1489"/>
      <c r="AX1489"/>
      <c r="AY1489"/>
      <c r="AZ1489"/>
      <c r="BA1489"/>
    </row>
    <row r="1490" spans="3:53">
      <c r="C1490"/>
      <c r="D1490"/>
      <c r="E1490"/>
      <c r="F1490"/>
      <c r="G1490"/>
      <c r="H1490"/>
      <c r="I1490"/>
      <c r="J1490"/>
      <c r="K1490"/>
      <c r="L1490"/>
      <c r="M1490"/>
      <c r="N1490"/>
      <c r="O1490"/>
      <c r="P1490"/>
      <c r="Q1490"/>
      <c r="R1490"/>
      <c r="S1490"/>
      <c r="T1490"/>
      <c r="U1490"/>
      <c r="V1490"/>
      <c r="W1490"/>
      <c r="X1490"/>
      <c r="Y1490"/>
      <c r="Z1490"/>
      <c r="AA1490"/>
      <c r="AB1490"/>
      <c r="AC1490"/>
      <c r="AD1490"/>
      <c r="AE1490"/>
      <c r="AF1490"/>
      <c r="AG1490"/>
      <c r="AH1490"/>
      <c r="AI1490"/>
      <c r="AJ1490"/>
      <c r="AK1490"/>
      <c r="AL1490"/>
      <c r="AM1490"/>
      <c r="AN1490"/>
      <c r="AO1490"/>
      <c r="AP1490"/>
      <c r="AQ1490"/>
      <c r="AR1490"/>
      <c r="AS1490"/>
      <c r="AT1490"/>
      <c r="AU1490"/>
      <c r="AV1490"/>
      <c r="AW1490"/>
      <c r="AX1490"/>
      <c r="AY1490"/>
      <c r="AZ1490"/>
      <c r="BA1490"/>
    </row>
    <row r="1491" spans="3:53">
      <c r="C1491"/>
      <c r="D1491"/>
      <c r="E1491"/>
      <c r="F1491"/>
      <c r="G1491"/>
      <c r="H1491"/>
      <c r="I1491"/>
      <c r="J1491"/>
      <c r="K1491"/>
      <c r="L1491"/>
      <c r="M1491"/>
      <c r="N1491"/>
      <c r="O1491"/>
      <c r="P1491"/>
      <c r="Q1491"/>
      <c r="R1491"/>
      <c r="S1491"/>
      <c r="T1491"/>
      <c r="U1491"/>
      <c r="V1491"/>
      <c r="W1491"/>
      <c r="X1491"/>
      <c r="Y1491"/>
      <c r="Z1491"/>
      <c r="AA1491"/>
      <c r="AB1491"/>
      <c r="AC1491"/>
      <c r="AD1491"/>
      <c r="AE1491"/>
      <c r="AF1491"/>
      <c r="AG1491"/>
      <c r="AH1491"/>
      <c r="AI1491"/>
      <c r="AJ1491"/>
      <c r="AK1491"/>
      <c r="AL1491"/>
      <c r="AM1491"/>
      <c r="AN1491"/>
      <c r="AO1491"/>
      <c r="AP1491"/>
      <c r="AQ1491"/>
      <c r="AR1491"/>
      <c r="AS1491"/>
      <c r="AT1491"/>
      <c r="AU1491"/>
      <c r="AV1491"/>
      <c r="AW1491"/>
      <c r="AX1491"/>
      <c r="AY1491"/>
      <c r="AZ1491"/>
      <c r="BA1491"/>
    </row>
    <row r="1492" spans="3:53">
      <c r="C1492"/>
      <c r="D1492"/>
      <c r="E1492"/>
      <c r="F1492"/>
      <c r="G1492"/>
      <c r="H1492"/>
      <c r="I1492"/>
      <c r="J1492"/>
      <c r="K1492"/>
      <c r="L1492"/>
      <c r="M1492"/>
      <c r="N1492"/>
      <c r="O1492"/>
      <c r="P1492"/>
      <c r="Q1492"/>
      <c r="R1492"/>
      <c r="S1492"/>
      <c r="T1492"/>
      <c r="U1492"/>
      <c r="V1492"/>
      <c r="W1492"/>
      <c r="X1492"/>
      <c r="Y1492"/>
      <c r="Z1492"/>
      <c r="AA1492"/>
      <c r="AB1492"/>
      <c r="AC1492"/>
      <c r="AD1492"/>
      <c r="AE1492"/>
      <c r="AF1492"/>
      <c r="AG1492"/>
      <c r="AH1492"/>
      <c r="AI1492"/>
      <c r="AJ1492"/>
      <c r="AK1492"/>
      <c r="AL1492"/>
      <c r="AM1492"/>
      <c r="AN1492"/>
      <c r="AO1492"/>
      <c r="AP1492"/>
      <c r="AQ1492"/>
      <c r="AR1492"/>
      <c r="AS1492"/>
      <c r="AT1492"/>
      <c r="AU1492"/>
      <c r="AV1492"/>
      <c r="AW1492"/>
      <c r="AX1492"/>
      <c r="AY1492"/>
      <c r="AZ1492"/>
      <c r="BA1492"/>
    </row>
    <row r="1493" spans="3:53">
      <c r="C1493"/>
      <c r="D1493"/>
      <c r="E1493"/>
      <c r="F1493"/>
      <c r="G1493"/>
      <c r="H1493"/>
      <c r="I1493"/>
      <c r="J1493"/>
      <c r="K1493"/>
      <c r="L1493"/>
      <c r="M1493"/>
      <c r="N1493"/>
      <c r="O1493"/>
      <c r="P1493"/>
      <c r="Q1493"/>
      <c r="R1493"/>
      <c r="S1493"/>
      <c r="T1493"/>
      <c r="U1493"/>
      <c r="V1493"/>
      <c r="W1493"/>
      <c r="X1493"/>
      <c r="Y1493"/>
      <c r="Z1493"/>
      <c r="AA1493"/>
      <c r="AB1493"/>
      <c r="AC1493"/>
      <c r="AD1493"/>
      <c r="AE1493"/>
      <c r="AF1493"/>
      <c r="AG1493"/>
      <c r="AH1493"/>
      <c r="AI1493"/>
      <c r="AJ1493"/>
      <c r="AK1493"/>
      <c r="AL1493"/>
      <c r="AM1493"/>
      <c r="AN1493"/>
      <c r="AO1493"/>
      <c r="AP1493"/>
      <c r="AQ1493"/>
      <c r="AR1493"/>
      <c r="AS1493"/>
      <c r="AT1493"/>
      <c r="AU1493"/>
      <c r="AV1493"/>
      <c r="AW1493"/>
      <c r="AX1493"/>
      <c r="AY1493"/>
      <c r="AZ1493"/>
      <c r="BA1493"/>
    </row>
    <row r="1494" spans="3:53">
      <c r="C1494"/>
      <c r="D1494"/>
      <c r="E1494"/>
      <c r="F1494"/>
      <c r="G1494"/>
      <c r="H1494"/>
      <c r="I1494"/>
      <c r="J1494"/>
      <c r="K1494"/>
      <c r="L1494"/>
      <c r="M1494"/>
      <c r="N1494"/>
      <c r="O1494"/>
      <c r="P1494"/>
      <c r="Q1494"/>
      <c r="R1494"/>
      <c r="S1494"/>
      <c r="T1494"/>
      <c r="U1494"/>
      <c r="V1494"/>
      <c r="W1494"/>
      <c r="X1494"/>
      <c r="Y1494"/>
      <c r="Z1494"/>
      <c r="AA1494"/>
      <c r="AB1494"/>
      <c r="AC1494"/>
      <c r="AD1494"/>
      <c r="AE1494"/>
      <c r="AF1494"/>
      <c r="AG1494"/>
      <c r="AH1494"/>
      <c r="AI1494"/>
      <c r="AJ1494"/>
      <c r="AK1494"/>
      <c r="AL1494"/>
      <c r="AM1494"/>
      <c r="AN1494"/>
      <c r="AO1494"/>
      <c r="AP1494"/>
      <c r="AQ1494"/>
      <c r="AR1494"/>
      <c r="AS1494"/>
      <c r="AT1494"/>
      <c r="AU1494"/>
      <c r="AV1494"/>
      <c r="AW1494"/>
      <c r="AX1494"/>
      <c r="AY1494"/>
      <c r="AZ1494"/>
      <c r="BA1494"/>
    </row>
    <row r="1495" spans="3:53">
      <c r="C1495"/>
      <c r="D1495"/>
      <c r="E1495"/>
      <c r="F1495"/>
      <c r="G1495"/>
      <c r="H1495"/>
      <c r="I1495"/>
      <c r="J1495"/>
      <c r="K1495"/>
      <c r="L1495"/>
      <c r="M1495"/>
      <c r="N1495"/>
      <c r="O1495"/>
      <c r="P1495"/>
      <c r="Q1495"/>
      <c r="R1495"/>
      <c r="S1495"/>
      <c r="T1495"/>
      <c r="U1495"/>
      <c r="V1495"/>
      <c r="W1495"/>
      <c r="X1495"/>
      <c r="Y1495"/>
      <c r="Z1495"/>
      <c r="AA1495"/>
      <c r="AB1495"/>
      <c r="AC1495"/>
      <c r="AD1495"/>
      <c r="AE1495"/>
      <c r="AF1495"/>
      <c r="AG1495"/>
      <c r="AH1495"/>
      <c r="AI1495"/>
      <c r="AJ1495"/>
      <c r="AK1495"/>
      <c r="AL1495"/>
      <c r="AM1495"/>
      <c r="AN1495"/>
      <c r="AO1495"/>
      <c r="AP1495"/>
      <c r="AQ1495"/>
      <c r="AR1495"/>
      <c r="AS1495"/>
      <c r="AT1495"/>
      <c r="AU1495"/>
      <c r="AV1495"/>
      <c r="AW1495"/>
      <c r="AX1495"/>
      <c r="AY1495"/>
      <c r="AZ1495"/>
      <c r="BA1495"/>
    </row>
    <row r="1496" spans="3:53">
      <c r="C1496"/>
      <c r="D1496"/>
      <c r="E1496"/>
      <c r="F1496"/>
      <c r="G1496"/>
      <c r="H1496"/>
      <c r="I1496"/>
      <c r="J1496"/>
      <c r="K1496"/>
      <c r="L1496"/>
      <c r="M1496"/>
      <c r="N1496"/>
      <c r="O1496"/>
      <c r="P1496"/>
      <c r="Q1496"/>
      <c r="R1496"/>
      <c r="S1496"/>
      <c r="T1496"/>
      <c r="U1496"/>
      <c r="V1496"/>
      <c r="W1496"/>
      <c r="X1496"/>
      <c r="Y1496"/>
      <c r="Z1496"/>
      <c r="AA1496"/>
      <c r="AB1496"/>
      <c r="AC1496"/>
      <c r="AD1496"/>
      <c r="AE1496"/>
      <c r="AF1496"/>
      <c r="AG1496"/>
      <c r="AH1496"/>
      <c r="AI1496"/>
      <c r="AJ1496"/>
      <c r="AK1496"/>
      <c r="AL1496"/>
      <c r="AM1496"/>
      <c r="AN1496"/>
      <c r="AO1496"/>
      <c r="AP1496"/>
      <c r="AQ1496"/>
      <c r="AR1496"/>
      <c r="AS1496"/>
      <c r="AT1496"/>
      <c r="AU1496"/>
      <c r="AV1496"/>
      <c r="AW1496"/>
      <c r="AX1496"/>
      <c r="AY1496"/>
      <c r="AZ1496"/>
      <c r="BA1496"/>
    </row>
    <row r="1497" spans="3:53">
      <c r="C1497"/>
      <c r="D1497"/>
      <c r="E1497"/>
      <c r="F1497"/>
      <c r="G1497"/>
      <c r="H1497"/>
      <c r="I1497"/>
      <c r="J1497"/>
      <c r="K1497"/>
      <c r="L1497"/>
      <c r="M1497"/>
      <c r="N1497"/>
      <c r="O1497"/>
      <c r="P1497"/>
      <c r="Q1497"/>
      <c r="R1497"/>
      <c r="S1497"/>
      <c r="T1497"/>
      <c r="U1497"/>
      <c r="V1497"/>
      <c r="W1497"/>
      <c r="X1497"/>
      <c r="Y1497"/>
      <c r="Z1497"/>
      <c r="AA1497"/>
      <c r="AB1497"/>
      <c r="AC1497"/>
      <c r="AD1497"/>
      <c r="AE1497"/>
      <c r="AF1497"/>
      <c r="AG1497"/>
      <c r="AH1497"/>
      <c r="AI1497"/>
      <c r="AJ1497"/>
      <c r="AK1497"/>
      <c r="AL1497"/>
      <c r="AM1497"/>
      <c r="AN1497"/>
      <c r="AO1497"/>
      <c r="AP1497"/>
      <c r="AQ1497"/>
      <c r="AR1497"/>
      <c r="AS1497"/>
      <c r="AT1497"/>
      <c r="AU1497"/>
      <c r="AV1497"/>
      <c r="AW1497"/>
      <c r="AX1497"/>
      <c r="AY1497"/>
      <c r="AZ1497"/>
      <c r="BA1497"/>
    </row>
    <row r="1498" spans="3:53">
      <c r="C1498"/>
      <c r="D1498"/>
      <c r="E1498"/>
      <c r="F1498"/>
      <c r="G1498"/>
      <c r="H1498"/>
      <c r="I1498"/>
      <c r="J1498"/>
      <c r="K1498"/>
      <c r="L1498"/>
      <c r="M1498"/>
      <c r="N1498"/>
      <c r="O1498"/>
      <c r="P1498"/>
      <c r="Q1498"/>
      <c r="R1498"/>
      <c r="S1498"/>
      <c r="T1498"/>
      <c r="U1498"/>
      <c r="V1498"/>
      <c r="W1498"/>
      <c r="X1498"/>
      <c r="Y1498"/>
      <c r="Z1498"/>
      <c r="AA1498"/>
      <c r="AB1498"/>
      <c r="AC1498"/>
      <c r="AD1498"/>
      <c r="AE1498"/>
      <c r="AF1498"/>
      <c r="AG1498"/>
      <c r="AH1498"/>
      <c r="AI1498"/>
      <c r="AJ1498"/>
      <c r="AK1498"/>
      <c r="AL1498"/>
      <c r="AM1498"/>
      <c r="AN1498"/>
      <c r="AO1498"/>
      <c r="AP1498"/>
      <c r="AQ1498"/>
      <c r="AR1498"/>
      <c r="AS1498"/>
      <c r="AT1498"/>
      <c r="AU1498"/>
      <c r="AV1498"/>
      <c r="AW1498"/>
      <c r="AX1498"/>
      <c r="AY1498"/>
      <c r="AZ1498"/>
      <c r="BA1498"/>
    </row>
    <row r="1499" spans="3:53">
      <c r="C1499"/>
      <c r="D1499"/>
      <c r="E1499"/>
      <c r="F1499"/>
      <c r="G1499"/>
      <c r="H1499"/>
      <c r="I1499"/>
      <c r="J1499"/>
      <c r="K1499"/>
      <c r="L1499"/>
      <c r="M1499"/>
      <c r="N1499"/>
      <c r="O1499"/>
      <c r="P1499"/>
      <c r="Q1499"/>
      <c r="R1499"/>
      <c r="S1499"/>
      <c r="T1499"/>
      <c r="U1499"/>
      <c r="V1499"/>
      <c r="W1499"/>
      <c r="X1499"/>
      <c r="Y1499"/>
      <c r="Z1499"/>
      <c r="AA1499"/>
      <c r="AB1499"/>
      <c r="AC1499"/>
      <c r="AD1499"/>
      <c r="AE1499"/>
      <c r="AF1499"/>
      <c r="AG1499"/>
      <c r="AH1499"/>
      <c r="AI1499"/>
      <c r="AJ1499"/>
      <c r="AK1499"/>
      <c r="AL1499"/>
      <c r="AM1499"/>
      <c r="AN1499"/>
      <c r="AO1499"/>
      <c r="AP1499"/>
      <c r="AQ1499"/>
      <c r="AR1499"/>
      <c r="AS1499"/>
      <c r="AT1499"/>
      <c r="AU1499"/>
      <c r="AV1499"/>
      <c r="AW1499"/>
      <c r="AX1499"/>
      <c r="AY1499"/>
      <c r="AZ1499"/>
      <c r="BA1499"/>
    </row>
    <row r="1500" spans="3:53">
      <c r="C1500"/>
      <c r="D1500"/>
      <c r="E1500"/>
      <c r="F1500"/>
      <c r="G1500"/>
      <c r="H1500"/>
      <c r="I1500"/>
      <c r="J1500"/>
      <c r="K1500"/>
      <c r="L1500"/>
      <c r="M1500"/>
      <c r="N1500"/>
      <c r="O1500"/>
      <c r="P1500"/>
      <c r="Q1500"/>
      <c r="R1500"/>
      <c r="S1500"/>
      <c r="T1500"/>
      <c r="U1500"/>
      <c r="V1500"/>
      <c r="W1500"/>
      <c r="X1500"/>
      <c r="Y1500"/>
      <c r="Z1500"/>
      <c r="AA1500"/>
      <c r="AB1500"/>
      <c r="AC1500"/>
      <c r="AD1500"/>
      <c r="AE1500"/>
      <c r="AF1500"/>
      <c r="AG1500"/>
      <c r="AH1500"/>
      <c r="AI1500"/>
      <c r="AJ1500"/>
      <c r="AK1500"/>
      <c r="AL1500"/>
      <c r="AM1500"/>
      <c r="AN1500"/>
      <c r="AO1500"/>
      <c r="AP1500"/>
      <c r="AQ1500"/>
      <c r="AR1500"/>
      <c r="AS1500"/>
      <c r="AT1500"/>
      <c r="AU1500"/>
      <c r="AV1500"/>
      <c r="AW1500"/>
      <c r="AX1500"/>
      <c r="AY1500"/>
      <c r="AZ1500"/>
      <c r="BA1500"/>
    </row>
    <row r="1501" spans="3:53">
      <c r="C1501"/>
      <c r="D1501"/>
      <c r="E1501"/>
      <c r="F1501"/>
      <c r="G1501"/>
      <c r="H1501"/>
      <c r="I1501"/>
      <c r="J1501"/>
      <c r="K1501"/>
      <c r="L1501"/>
      <c r="M1501"/>
      <c r="N1501"/>
      <c r="O1501"/>
      <c r="P1501"/>
      <c r="Q1501"/>
      <c r="R1501"/>
      <c r="S1501"/>
      <c r="T1501"/>
      <c r="U1501"/>
      <c r="V1501"/>
      <c r="W1501"/>
      <c r="X1501"/>
      <c r="Y1501"/>
      <c r="Z1501"/>
      <c r="AA1501"/>
      <c r="AB1501"/>
      <c r="AC1501"/>
      <c r="AD1501"/>
      <c r="AE1501"/>
      <c r="AF1501"/>
      <c r="AG1501"/>
      <c r="AH1501"/>
      <c r="AI1501"/>
      <c r="AJ1501"/>
      <c r="AK1501"/>
      <c r="AL1501"/>
      <c r="AM1501"/>
      <c r="AN1501"/>
      <c r="AO1501"/>
      <c r="AP1501"/>
      <c r="AQ1501"/>
      <c r="AR1501"/>
      <c r="AS1501"/>
      <c r="AT1501"/>
      <c r="AU1501"/>
      <c r="AV1501"/>
      <c r="AW1501"/>
      <c r="AX1501"/>
      <c r="AY1501"/>
      <c r="AZ1501"/>
      <c r="BA1501"/>
    </row>
    <row r="1502" spans="3:53">
      <c r="C1502"/>
      <c r="D1502"/>
      <c r="E1502"/>
      <c r="F1502"/>
      <c r="G1502"/>
      <c r="H1502"/>
      <c r="I1502"/>
      <c r="J1502"/>
      <c r="K1502"/>
      <c r="L1502"/>
      <c r="M1502"/>
      <c r="N1502"/>
      <c r="O1502"/>
      <c r="P1502"/>
      <c r="Q1502"/>
      <c r="R1502"/>
      <c r="S1502"/>
      <c r="T1502"/>
      <c r="U1502"/>
      <c r="V1502"/>
      <c r="W1502"/>
      <c r="X1502"/>
      <c r="Y1502"/>
      <c r="Z1502"/>
      <c r="AA1502"/>
      <c r="AB1502"/>
      <c r="AC1502"/>
      <c r="AD1502"/>
      <c r="AE1502"/>
      <c r="AF1502"/>
      <c r="AG1502"/>
      <c r="AH1502"/>
      <c r="AI1502"/>
      <c r="AJ1502"/>
      <c r="AK1502"/>
      <c r="AL1502"/>
      <c r="AM1502"/>
      <c r="AN1502"/>
      <c r="AO1502"/>
      <c r="AP1502"/>
      <c r="AQ1502"/>
      <c r="AR1502"/>
      <c r="AS1502"/>
      <c r="AT1502"/>
      <c r="AU1502"/>
      <c r="AV1502"/>
      <c r="AW1502"/>
      <c r="AX1502"/>
      <c r="AY1502"/>
      <c r="AZ1502"/>
      <c r="BA1502"/>
    </row>
    <row r="1503" spans="3:53">
      <c r="C1503"/>
      <c r="D1503"/>
      <c r="E1503"/>
      <c r="F1503"/>
      <c r="G1503"/>
      <c r="H1503"/>
      <c r="I1503"/>
      <c r="J1503"/>
      <c r="K1503"/>
      <c r="L1503"/>
      <c r="M1503"/>
      <c r="N1503"/>
      <c r="O1503"/>
      <c r="P1503"/>
      <c r="Q1503"/>
      <c r="R1503"/>
      <c r="S1503"/>
      <c r="T1503"/>
      <c r="U1503"/>
      <c r="V1503"/>
      <c r="W1503"/>
      <c r="X1503"/>
      <c r="Y1503"/>
      <c r="Z1503"/>
      <c r="AA1503"/>
      <c r="AB1503"/>
      <c r="AC1503"/>
      <c r="AD1503"/>
      <c r="AE1503"/>
      <c r="AF1503"/>
      <c r="AG1503"/>
      <c r="AH1503"/>
      <c r="AI1503"/>
      <c r="AJ1503"/>
      <c r="AK1503"/>
      <c r="AL1503"/>
      <c r="AM1503"/>
      <c r="AN1503"/>
      <c r="AO1503"/>
      <c r="AP1503"/>
      <c r="AQ1503"/>
      <c r="AR1503"/>
      <c r="AS1503"/>
      <c r="AT1503"/>
      <c r="AU1503"/>
      <c r="AV1503"/>
      <c r="AW1503"/>
      <c r="AX1503"/>
      <c r="AY1503"/>
      <c r="AZ1503"/>
      <c r="BA1503"/>
    </row>
    <row r="1504" spans="3:53">
      <c r="C1504"/>
      <c r="D1504"/>
      <c r="E1504"/>
      <c r="F1504"/>
      <c r="G1504"/>
      <c r="H1504"/>
      <c r="I1504"/>
      <c r="J1504"/>
      <c r="K1504"/>
      <c r="L1504"/>
      <c r="M1504"/>
      <c r="N1504"/>
      <c r="O1504"/>
      <c r="P1504"/>
      <c r="Q1504"/>
      <c r="R1504"/>
      <c r="S1504"/>
      <c r="T1504"/>
      <c r="U1504"/>
      <c r="V1504"/>
      <c r="W1504"/>
      <c r="X1504"/>
      <c r="Y1504"/>
      <c r="Z1504"/>
      <c r="AA1504"/>
      <c r="AB1504"/>
      <c r="AC1504"/>
      <c r="AD1504"/>
      <c r="AE1504"/>
      <c r="AF1504"/>
      <c r="AG1504"/>
      <c r="AH1504"/>
      <c r="AI1504"/>
      <c r="AJ1504"/>
      <c r="AK1504"/>
      <c r="AL1504"/>
      <c r="AM1504"/>
      <c r="AN1504"/>
      <c r="AO1504"/>
      <c r="AP1504"/>
      <c r="AQ1504"/>
      <c r="AR1504"/>
      <c r="AS1504"/>
      <c r="AT1504"/>
      <c r="AU1504"/>
      <c r="AV1504"/>
      <c r="AW1504"/>
      <c r="AX1504"/>
      <c r="AY1504"/>
      <c r="AZ1504"/>
      <c r="BA1504"/>
    </row>
    <row r="1505" spans="3:53">
      <c r="C1505"/>
      <c r="D1505"/>
      <c r="E1505"/>
      <c r="F1505"/>
      <c r="G1505"/>
      <c r="H1505"/>
      <c r="I1505"/>
      <c r="J1505"/>
      <c r="K1505"/>
      <c r="L1505"/>
      <c r="M1505"/>
      <c r="N1505"/>
      <c r="O1505"/>
      <c r="P1505"/>
      <c r="Q1505"/>
      <c r="R1505"/>
      <c r="S1505"/>
      <c r="T1505"/>
      <c r="U1505"/>
      <c r="V1505"/>
      <c r="W1505"/>
      <c r="X1505"/>
      <c r="Y1505"/>
      <c r="Z1505"/>
      <c r="AA1505"/>
      <c r="AB1505"/>
      <c r="AC1505"/>
      <c r="AD1505"/>
      <c r="AE1505"/>
      <c r="AF1505"/>
      <c r="AG1505"/>
      <c r="AH1505"/>
      <c r="AI1505"/>
      <c r="AJ1505"/>
      <c r="AK1505"/>
      <c r="AL1505"/>
      <c r="AM1505"/>
      <c r="AN1505"/>
      <c r="AO1505"/>
      <c r="AP1505"/>
      <c r="AQ1505"/>
      <c r="AR1505"/>
      <c r="AS1505"/>
      <c r="AT1505"/>
      <c r="AU1505"/>
      <c r="AV1505"/>
      <c r="AW1505"/>
      <c r="AX1505"/>
      <c r="AY1505"/>
      <c r="AZ1505"/>
      <c r="BA1505"/>
    </row>
    <row r="1506" spans="3:53">
      <c r="C1506"/>
      <c r="D1506"/>
      <c r="E1506"/>
      <c r="F1506"/>
      <c r="G1506"/>
      <c r="H1506"/>
      <c r="I1506"/>
      <c r="J1506"/>
      <c r="K1506"/>
      <c r="L1506"/>
      <c r="M1506"/>
      <c r="N1506"/>
      <c r="O1506"/>
      <c r="P1506"/>
      <c r="Q1506"/>
      <c r="R1506"/>
      <c r="S1506"/>
      <c r="T1506"/>
      <c r="U1506"/>
      <c r="V1506"/>
      <c r="W1506"/>
      <c r="X1506"/>
      <c r="Y1506"/>
      <c r="Z1506"/>
      <c r="AA1506"/>
      <c r="AB1506"/>
      <c r="AC1506"/>
      <c r="AD1506"/>
      <c r="AE1506"/>
      <c r="AF1506"/>
      <c r="AG1506"/>
      <c r="AH1506"/>
      <c r="AI1506"/>
      <c r="AJ1506"/>
      <c r="AK1506"/>
      <c r="AL1506"/>
      <c r="AM1506"/>
      <c r="AN1506"/>
      <c r="AO1506"/>
      <c r="AP1506"/>
      <c r="AQ1506"/>
      <c r="AR1506"/>
      <c r="AS1506"/>
      <c r="AT1506"/>
      <c r="AU1506"/>
      <c r="AV1506"/>
      <c r="AW1506"/>
      <c r="AX1506"/>
      <c r="AY1506"/>
      <c r="AZ1506"/>
      <c r="BA1506"/>
    </row>
    <row r="1507" spans="3:53">
      <c r="C1507"/>
      <c r="D1507"/>
      <c r="E1507"/>
      <c r="F1507"/>
      <c r="G1507"/>
      <c r="H1507"/>
      <c r="I1507"/>
      <c r="J1507"/>
      <c r="K1507"/>
      <c r="L1507"/>
      <c r="M1507"/>
      <c r="N1507"/>
      <c r="O1507"/>
      <c r="P1507"/>
      <c r="Q1507"/>
      <c r="R1507"/>
      <c r="S1507"/>
      <c r="T1507"/>
      <c r="U1507"/>
      <c r="V1507"/>
      <c r="W1507"/>
      <c r="X1507"/>
      <c r="Y1507"/>
      <c r="Z1507"/>
      <c r="AA1507"/>
      <c r="AB1507"/>
      <c r="AC1507"/>
      <c r="AD1507"/>
      <c r="AE1507"/>
      <c r="AF1507"/>
      <c r="AG1507"/>
      <c r="AH1507"/>
      <c r="AI1507"/>
      <c r="AJ1507"/>
      <c r="AK1507"/>
      <c r="AL1507"/>
      <c r="AM1507"/>
      <c r="AN1507"/>
      <c r="AO1507"/>
      <c r="AP1507"/>
      <c r="AQ1507"/>
      <c r="AR1507"/>
      <c r="AS1507"/>
      <c r="AT1507"/>
      <c r="AU1507"/>
      <c r="AV1507"/>
      <c r="AW1507"/>
      <c r="AX1507"/>
      <c r="AY1507"/>
      <c r="AZ1507"/>
      <c r="BA1507"/>
    </row>
    <row r="1508" spans="3:53">
      <c r="C1508"/>
      <c r="D1508"/>
      <c r="E1508"/>
      <c r="F1508"/>
      <c r="G1508"/>
      <c r="H1508"/>
      <c r="I1508"/>
      <c r="J1508"/>
      <c r="K1508"/>
      <c r="L1508"/>
      <c r="M1508"/>
      <c r="N1508"/>
      <c r="O1508"/>
      <c r="P1508"/>
      <c r="Q1508"/>
      <c r="R1508"/>
      <c r="S1508"/>
      <c r="T1508"/>
      <c r="U1508"/>
      <c r="V1508"/>
      <c r="W1508"/>
      <c r="X1508"/>
      <c r="Y1508"/>
      <c r="Z1508"/>
      <c r="AA1508"/>
      <c r="AB1508"/>
      <c r="AC1508"/>
      <c r="AD1508"/>
      <c r="AE1508"/>
      <c r="AF1508"/>
      <c r="AG1508"/>
      <c r="AH1508"/>
      <c r="AI1508"/>
      <c r="AJ1508"/>
      <c r="AK1508"/>
      <c r="AL1508"/>
      <c r="AM1508"/>
      <c r="AN1508"/>
      <c r="AO1508"/>
      <c r="AP1508"/>
      <c r="AQ1508"/>
      <c r="AR1508"/>
      <c r="AS1508"/>
      <c r="AT1508"/>
      <c r="AU1508"/>
      <c r="AV1508"/>
      <c r="AW1508"/>
      <c r="AX1508"/>
      <c r="AY1508"/>
      <c r="AZ1508"/>
      <c r="BA1508"/>
    </row>
    <row r="1509" spans="3:53">
      <c r="C1509"/>
      <c r="D1509"/>
      <c r="E1509"/>
      <c r="F1509"/>
      <c r="G1509"/>
      <c r="H1509"/>
      <c r="I1509"/>
      <c r="J1509"/>
      <c r="K1509"/>
      <c r="L1509"/>
      <c r="M1509"/>
      <c r="N1509"/>
      <c r="O1509"/>
      <c r="P1509"/>
      <c r="Q1509"/>
      <c r="R1509"/>
      <c r="S1509"/>
      <c r="T1509"/>
      <c r="U1509"/>
      <c r="V1509"/>
      <c r="W1509"/>
      <c r="X1509"/>
      <c r="Y1509"/>
      <c r="Z1509"/>
      <c r="AA1509"/>
      <c r="AB1509"/>
      <c r="AC1509"/>
      <c r="AD1509"/>
      <c r="AE1509"/>
      <c r="AF1509"/>
      <c r="AG1509"/>
      <c r="AH1509"/>
      <c r="AI1509"/>
      <c r="AJ1509"/>
      <c r="AK1509"/>
      <c r="AL1509"/>
      <c r="AM1509"/>
      <c r="AN1509"/>
      <c r="AO1509"/>
      <c r="AP1509"/>
      <c r="AQ1509"/>
      <c r="AR1509"/>
      <c r="AS1509"/>
      <c r="AT1509"/>
      <c r="AU1509"/>
      <c r="AV1509"/>
      <c r="AW1509"/>
      <c r="AX1509"/>
      <c r="AY1509"/>
      <c r="AZ1509"/>
      <c r="BA1509"/>
    </row>
    <row r="1510" spans="3:53">
      <c r="C1510"/>
      <c r="D1510"/>
      <c r="E1510"/>
      <c r="F1510"/>
      <c r="G1510"/>
      <c r="H1510"/>
      <c r="I1510"/>
      <c r="J1510"/>
      <c r="K1510"/>
      <c r="L1510"/>
      <c r="M1510"/>
      <c r="N1510"/>
      <c r="O1510"/>
      <c r="P1510"/>
      <c r="Q1510"/>
      <c r="R1510"/>
      <c r="S1510"/>
      <c r="T1510"/>
      <c r="U1510"/>
      <c r="V1510"/>
      <c r="W1510"/>
      <c r="X1510"/>
      <c r="Y1510"/>
      <c r="Z1510"/>
      <c r="AA1510"/>
      <c r="AB1510"/>
      <c r="AC1510"/>
      <c r="AD1510"/>
      <c r="AE1510"/>
      <c r="AF1510"/>
      <c r="AG1510"/>
      <c r="AH1510"/>
      <c r="AI1510"/>
      <c r="AJ1510"/>
      <c r="AK1510"/>
      <c r="AL1510"/>
      <c r="AM1510"/>
      <c r="AN1510"/>
      <c r="AO1510"/>
      <c r="AP1510"/>
      <c r="AQ1510"/>
      <c r="AR1510"/>
      <c r="AS1510"/>
      <c r="AT1510"/>
      <c r="AU1510"/>
      <c r="AV1510"/>
      <c r="AW1510"/>
      <c r="AX1510"/>
      <c r="AY1510"/>
      <c r="AZ1510"/>
      <c r="BA1510"/>
    </row>
    <row r="1511" spans="3:53">
      <c r="C1511"/>
      <c r="D1511"/>
      <c r="E1511"/>
      <c r="F1511"/>
      <c r="G1511"/>
      <c r="H1511"/>
      <c r="I1511"/>
      <c r="J1511"/>
      <c r="K1511"/>
      <c r="L1511"/>
      <c r="M1511"/>
      <c r="N1511"/>
      <c r="O1511"/>
      <c r="P1511"/>
      <c r="Q1511"/>
      <c r="R1511"/>
      <c r="S1511"/>
      <c r="T1511"/>
      <c r="U1511"/>
      <c r="V1511"/>
      <c r="W1511"/>
      <c r="X1511"/>
      <c r="Y1511"/>
      <c r="Z1511"/>
      <c r="AA1511"/>
      <c r="AB1511"/>
      <c r="AC1511"/>
      <c r="AD1511"/>
      <c r="AE1511"/>
      <c r="AF1511"/>
      <c r="AG1511"/>
      <c r="AH1511"/>
      <c r="AI1511"/>
      <c r="AJ1511"/>
      <c r="AK1511"/>
      <c r="AL1511"/>
      <c r="AM1511"/>
      <c r="AN1511"/>
      <c r="AO1511"/>
      <c r="AP1511"/>
      <c r="AQ1511"/>
      <c r="AR1511"/>
      <c r="AS1511"/>
      <c r="AT1511"/>
      <c r="AU1511"/>
      <c r="AV1511"/>
      <c r="AW1511"/>
      <c r="AX1511"/>
      <c r="AY1511"/>
      <c r="AZ1511"/>
      <c r="BA1511"/>
    </row>
    <row r="1512" spans="3:53">
      <c r="C1512"/>
      <c r="D1512"/>
      <c r="E1512"/>
      <c r="F1512"/>
      <c r="G1512"/>
      <c r="H1512"/>
      <c r="I1512"/>
      <c r="J1512"/>
      <c r="K1512"/>
      <c r="L1512"/>
      <c r="M1512"/>
      <c r="N1512"/>
      <c r="O1512"/>
      <c r="P1512"/>
      <c r="Q1512"/>
      <c r="R1512"/>
      <c r="S1512"/>
      <c r="T1512"/>
      <c r="U1512"/>
      <c r="V1512"/>
      <c r="W1512"/>
      <c r="X1512"/>
      <c r="Y1512"/>
      <c r="Z1512"/>
      <c r="AA1512"/>
      <c r="AB1512"/>
      <c r="AC1512"/>
      <c r="AD1512"/>
      <c r="AE1512"/>
      <c r="AF1512"/>
      <c r="AG1512"/>
      <c r="AH1512"/>
      <c r="AI1512"/>
      <c r="AJ1512"/>
      <c r="AK1512"/>
      <c r="AL1512"/>
      <c r="AM1512"/>
      <c r="AN1512"/>
      <c r="AO1512"/>
      <c r="AP1512"/>
      <c r="AQ1512"/>
      <c r="AR1512"/>
      <c r="AS1512"/>
      <c r="AT1512"/>
      <c r="AU1512"/>
      <c r="AV1512"/>
      <c r="AW1512"/>
      <c r="AX1512"/>
      <c r="AY1512"/>
      <c r="AZ1512"/>
      <c r="BA1512"/>
    </row>
    <row r="1513" spans="3:53">
      <c r="C1513"/>
      <c r="D1513"/>
      <c r="E1513"/>
      <c r="F1513"/>
      <c r="G1513"/>
      <c r="H1513"/>
      <c r="I1513"/>
      <c r="J1513"/>
      <c r="K1513"/>
      <c r="L1513"/>
      <c r="M1513"/>
      <c r="N1513"/>
      <c r="O1513"/>
      <c r="P1513"/>
      <c r="Q1513"/>
      <c r="R1513"/>
      <c r="S1513"/>
      <c r="T1513"/>
      <c r="U1513"/>
      <c r="V1513"/>
      <c r="W1513"/>
      <c r="X1513"/>
      <c r="Y1513"/>
      <c r="Z1513"/>
      <c r="AA1513"/>
      <c r="AB1513"/>
      <c r="AC1513"/>
      <c r="AD1513"/>
      <c r="AE1513"/>
      <c r="AF1513"/>
      <c r="AG1513"/>
      <c r="AH1513"/>
      <c r="AI1513"/>
      <c r="AJ1513"/>
      <c r="AK1513"/>
      <c r="AL1513"/>
      <c r="AM1513"/>
      <c r="AN1513"/>
      <c r="AO1513"/>
      <c r="AP1513"/>
      <c r="AQ1513"/>
      <c r="AR1513"/>
      <c r="AS1513"/>
      <c r="AT1513"/>
      <c r="AU1513"/>
      <c r="AV1513"/>
      <c r="AW1513"/>
      <c r="AX1513"/>
      <c r="AY1513"/>
      <c r="AZ1513"/>
      <c r="BA1513"/>
    </row>
    <row r="1514" spans="3:53">
      <c r="C1514"/>
      <c r="D1514"/>
      <c r="E1514"/>
      <c r="F1514"/>
      <c r="G1514"/>
      <c r="H1514"/>
      <c r="I1514"/>
      <c r="J1514"/>
      <c r="K1514"/>
      <c r="L1514"/>
      <c r="M1514"/>
      <c r="N1514"/>
      <c r="O1514"/>
      <c r="P1514"/>
      <c r="Q1514"/>
      <c r="R1514"/>
      <c r="S1514"/>
      <c r="T1514"/>
      <c r="U1514"/>
      <c r="V1514"/>
      <c r="W1514"/>
      <c r="X1514"/>
      <c r="Y1514"/>
      <c r="Z1514"/>
      <c r="AA1514"/>
      <c r="AB1514"/>
      <c r="AC1514"/>
      <c r="AD1514"/>
      <c r="AE1514"/>
      <c r="AF1514"/>
      <c r="AG1514"/>
      <c r="AH1514"/>
      <c r="AI1514"/>
      <c r="AJ1514"/>
      <c r="AK1514"/>
      <c r="AL1514"/>
      <c r="AM1514"/>
      <c r="AN1514"/>
      <c r="AO1514"/>
      <c r="AP1514"/>
      <c r="AQ1514"/>
      <c r="AR1514"/>
      <c r="AS1514"/>
      <c r="AT1514"/>
      <c r="AU1514"/>
      <c r="AV1514"/>
      <c r="AW1514"/>
      <c r="AX1514"/>
      <c r="AY1514"/>
      <c r="AZ1514"/>
      <c r="BA1514"/>
    </row>
    <row r="1515" spans="3:53">
      <c r="C1515"/>
      <c r="D1515"/>
      <c r="E1515"/>
      <c r="F1515"/>
      <c r="G1515"/>
      <c r="H1515"/>
      <c r="I1515"/>
      <c r="J1515"/>
      <c r="K1515"/>
      <c r="L1515"/>
      <c r="M1515"/>
      <c r="N1515"/>
      <c r="O1515"/>
      <c r="P1515"/>
      <c r="Q1515"/>
      <c r="R1515"/>
      <c r="S1515"/>
      <c r="T1515"/>
      <c r="U1515"/>
      <c r="V1515"/>
      <c r="W1515"/>
      <c r="X1515"/>
      <c r="Y1515"/>
      <c r="Z1515"/>
      <c r="AA1515"/>
      <c r="AB1515"/>
      <c r="AC1515"/>
      <c r="AD1515"/>
      <c r="AE1515"/>
      <c r="AF1515"/>
      <c r="AG1515"/>
      <c r="AH1515"/>
      <c r="AI1515"/>
      <c r="AJ1515"/>
      <c r="AK1515"/>
      <c r="AL1515"/>
      <c r="AM1515"/>
      <c r="AN1515"/>
      <c r="AO1515"/>
      <c r="AP1515"/>
      <c r="AQ1515"/>
      <c r="AR1515"/>
      <c r="AS1515"/>
      <c r="AT1515"/>
      <c r="AU1515"/>
      <c r="AV1515"/>
      <c r="AW1515"/>
      <c r="AX1515"/>
      <c r="AY1515"/>
      <c r="AZ1515"/>
      <c r="BA1515"/>
    </row>
    <row r="1516" spans="3:53">
      <c r="C1516"/>
      <c r="D1516"/>
      <c r="E1516"/>
      <c r="F1516"/>
      <c r="G1516"/>
      <c r="H1516"/>
      <c r="I1516"/>
      <c r="J1516"/>
      <c r="K1516"/>
      <c r="L1516"/>
      <c r="M1516"/>
      <c r="N1516"/>
      <c r="O1516"/>
      <c r="P1516"/>
      <c r="Q1516"/>
      <c r="R1516"/>
      <c r="S1516"/>
      <c r="T1516"/>
      <c r="U1516"/>
      <c r="V1516"/>
      <c r="W1516"/>
      <c r="X1516"/>
      <c r="Y1516"/>
      <c r="Z1516"/>
      <c r="AA1516"/>
      <c r="AB1516"/>
      <c r="AC1516"/>
      <c r="AD1516"/>
      <c r="AE1516"/>
      <c r="AF1516"/>
      <c r="AG1516"/>
      <c r="AH1516"/>
      <c r="AI1516"/>
      <c r="AJ1516"/>
      <c r="AK1516"/>
      <c r="AL1516"/>
      <c r="AM1516"/>
      <c r="AN1516"/>
      <c r="AO1516"/>
      <c r="AP1516"/>
      <c r="AQ1516"/>
      <c r="AR1516"/>
      <c r="AS1516"/>
      <c r="AT1516"/>
      <c r="AU1516"/>
      <c r="AV1516"/>
      <c r="AW1516"/>
      <c r="AX1516"/>
      <c r="AY1516"/>
      <c r="AZ1516"/>
      <c r="BA1516"/>
    </row>
    <row r="1517" spans="3:53">
      <c r="C1517"/>
      <c r="D1517"/>
      <c r="E1517"/>
      <c r="F1517"/>
      <c r="G1517"/>
      <c r="H1517"/>
      <c r="I1517"/>
      <c r="J1517"/>
      <c r="K1517"/>
      <c r="L1517"/>
      <c r="M1517"/>
      <c r="N1517"/>
      <c r="O1517"/>
      <c r="P1517"/>
      <c r="Q1517"/>
      <c r="R1517"/>
      <c r="S1517"/>
      <c r="T1517"/>
      <c r="U1517"/>
      <c r="V1517"/>
      <c r="W1517"/>
      <c r="X1517"/>
      <c r="Y1517"/>
      <c r="Z1517"/>
      <c r="AA1517"/>
      <c r="AB1517"/>
      <c r="AC1517"/>
      <c r="AD1517"/>
      <c r="AE1517"/>
      <c r="AF1517"/>
      <c r="AG1517"/>
      <c r="AH1517"/>
      <c r="AI1517"/>
      <c r="AJ1517"/>
      <c r="AK1517"/>
      <c r="AL1517"/>
      <c r="AM1517"/>
      <c r="AN1517"/>
      <c r="AO1517"/>
      <c r="AP1517"/>
      <c r="AQ1517"/>
      <c r="AR1517"/>
      <c r="AS1517"/>
      <c r="AT1517"/>
      <c r="AU1517"/>
      <c r="AV1517"/>
      <c r="AW1517"/>
      <c r="AX1517"/>
      <c r="AY1517"/>
      <c r="AZ1517"/>
      <c r="BA1517"/>
    </row>
    <row r="1518" spans="3:53">
      <c r="C1518"/>
      <c r="D1518"/>
      <c r="E1518"/>
      <c r="F1518"/>
      <c r="G1518"/>
      <c r="H1518"/>
      <c r="I1518"/>
      <c r="J1518"/>
      <c r="K1518"/>
      <c r="L1518"/>
      <c r="M1518"/>
      <c r="N1518"/>
      <c r="O1518"/>
      <c r="P1518"/>
      <c r="Q1518"/>
      <c r="R1518"/>
      <c r="S1518"/>
      <c r="T1518"/>
      <c r="U1518"/>
      <c r="V1518"/>
      <c r="W1518"/>
      <c r="X1518"/>
      <c r="Y1518"/>
      <c r="Z1518"/>
      <c r="AA1518"/>
      <c r="AB1518"/>
      <c r="AC1518"/>
      <c r="AD1518"/>
      <c r="AE1518"/>
      <c r="AF1518"/>
      <c r="AG1518"/>
      <c r="AH1518"/>
      <c r="AI1518"/>
      <c r="AJ1518"/>
      <c r="AK1518"/>
      <c r="AL1518"/>
      <c r="AM1518"/>
      <c r="AN1518"/>
      <c r="AO1518"/>
      <c r="AP1518"/>
      <c r="AQ1518"/>
      <c r="AR1518"/>
      <c r="AS1518"/>
      <c r="AT1518"/>
      <c r="AU1518"/>
      <c r="AV1518"/>
      <c r="AW1518"/>
      <c r="AX1518"/>
      <c r="AY1518"/>
      <c r="AZ1518"/>
      <c r="BA1518"/>
    </row>
    <row r="1519" spans="3:53">
      <c r="C1519"/>
      <c r="D1519"/>
      <c r="E1519"/>
      <c r="F1519"/>
      <c r="G1519"/>
      <c r="H1519"/>
      <c r="I1519"/>
      <c r="J1519"/>
      <c r="K1519"/>
      <c r="L1519"/>
      <c r="M1519"/>
      <c r="N1519"/>
      <c r="O1519"/>
      <c r="P1519"/>
      <c r="Q1519"/>
      <c r="R1519"/>
      <c r="S1519"/>
      <c r="T1519"/>
      <c r="U1519"/>
      <c r="V1519"/>
      <c r="W1519"/>
      <c r="X1519"/>
      <c r="Y1519"/>
      <c r="Z1519"/>
      <c r="AA1519"/>
      <c r="AB1519"/>
      <c r="AC1519"/>
      <c r="AD1519"/>
      <c r="AE1519"/>
      <c r="AF1519"/>
      <c r="AG1519"/>
      <c r="AH1519"/>
      <c r="AI1519"/>
      <c r="AJ1519"/>
      <c r="AK1519"/>
      <c r="AL1519"/>
      <c r="AM1519"/>
      <c r="AN1519"/>
      <c r="AO1519"/>
      <c r="AP1519"/>
      <c r="AQ1519"/>
      <c r="AR1519"/>
      <c r="AS1519"/>
      <c r="AT1519"/>
      <c r="AU1519"/>
      <c r="AV1519"/>
      <c r="AW1519"/>
      <c r="AX1519"/>
      <c r="AY1519"/>
      <c r="AZ1519"/>
      <c r="BA1519"/>
    </row>
    <row r="1520" spans="3:53">
      <c r="C1520"/>
      <c r="D1520"/>
      <c r="E1520"/>
      <c r="F1520"/>
      <c r="G1520"/>
      <c r="H1520"/>
      <c r="I1520"/>
      <c r="J1520"/>
      <c r="K1520"/>
      <c r="L1520"/>
      <c r="M1520"/>
      <c r="N1520"/>
      <c r="O1520"/>
      <c r="P1520"/>
      <c r="Q1520"/>
      <c r="R1520"/>
      <c r="S1520"/>
      <c r="T1520"/>
      <c r="U1520"/>
      <c r="V1520"/>
      <c r="W1520"/>
      <c r="X1520"/>
      <c r="Y1520"/>
      <c r="Z1520"/>
      <c r="AA1520"/>
      <c r="AB1520"/>
      <c r="AC1520"/>
      <c r="AD1520"/>
      <c r="AE1520"/>
      <c r="AF1520"/>
      <c r="AG1520"/>
      <c r="AH1520"/>
      <c r="AI1520"/>
      <c r="AJ1520"/>
      <c r="AK1520"/>
      <c r="AL1520"/>
      <c r="AM1520"/>
      <c r="AN1520"/>
      <c r="AO1520"/>
      <c r="AP1520"/>
      <c r="AQ1520"/>
      <c r="AR1520"/>
      <c r="AS1520"/>
      <c r="AT1520"/>
      <c r="AU1520"/>
      <c r="AV1520"/>
      <c r="AW1520"/>
      <c r="AX1520"/>
      <c r="AY1520"/>
      <c r="AZ1520"/>
      <c r="BA1520"/>
    </row>
    <row r="1521" spans="3:53">
      <c r="C1521"/>
      <c r="D1521"/>
      <c r="E1521"/>
      <c r="F1521"/>
      <c r="G1521"/>
      <c r="H1521"/>
      <c r="I1521"/>
      <c r="J1521"/>
      <c r="K1521"/>
      <c r="L1521"/>
      <c r="M1521"/>
      <c r="N1521"/>
      <c r="O1521"/>
      <c r="P1521"/>
      <c r="Q1521"/>
      <c r="R1521"/>
      <c r="S1521"/>
      <c r="T1521"/>
      <c r="U1521"/>
      <c r="V1521"/>
      <c r="W1521"/>
      <c r="X1521"/>
      <c r="Y1521"/>
      <c r="Z1521"/>
      <c r="AA1521"/>
      <c r="AB1521"/>
      <c r="AC1521"/>
      <c r="AD1521"/>
      <c r="AE1521"/>
      <c r="AF1521"/>
      <c r="AG1521"/>
      <c r="AH1521"/>
      <c r="AI1521"/>
      <c r="AJ1521"/>
      <c r="AK1521"/>
      <c r="AL1521"/>
      <c r="AM1521"/>
      <c r="AN1521"/>
      <c r="AO1521"/>
      <c r="AP1521"/>
      <c r="AQ1521"/>
      <c r="AR1521"/>
      <c r="AS1521"/>
      <c r="AT1521"/>
      <c r="AU1521"/>
      <c r="AV1521"/>
      <c r="AW1521"/>
      <c r="AX1521"/>
      <c r="AY1521"/>
      <c r="AZ1521"/>
      <c r="BA1521"/>
    </row>
    <row r="1522" spans="3:53">
      <c r="C1522"/>
      <c r="D1522"/>
      <c r="E1522"/>
      <c r="F1522"/>
      <c r="G1522"/>
      <c r="H1522"/>
      <c r="I1522"/>
      <c r="J1522"/>
      <c r="K1522"/>
      <c r="L1522"/>
      <c r="M1522"/>
      <c r="N1522"/>
      <c r="O1522"/>
      <c r="P1522"/>
      <c r="Q1522"/>
      <c r="R1522"/>
      <c r="S1522"/>
      <c r="T1522"/>
      <c r="U1522"/>
      <c r="V1522"/>
      <c r="W1522"/>
      <c r="X1522"/>
      <c r="Y1522"/>
      <c r="Z1522"/>
      <c r="AA1522"/>
      <c r="AB1522"/>
      <c r="AC1522"/>
      <c r="AD1522"/>
      <c r="AE1522"/>
      <c r="AF1522"/>
      <c r="AG1522"/>
      <c r="AH1522"/>
      <c r="AI1522"/>
      <c r="AJ1522"/>
      <c r="AK1522"/>
      <c r="AL1522"/>
      <c r="AM1522"/>
      <c r="AN1522"/>
      <c r="AO1522"/>
      <c r="AP1522"/>
      <c r="AQ1522"/>
      <c r="AR1522"/>
      <c r="AS1522"/>
      <c r="AT1522"/>
      <c r="AU1522"/>
      <c r="AV1522"/>
      <c r="AW1522"/>
      <c r="AX1522"/>
      <c r="AY1522"/>
      <c r="AZ1522"/>
      <c r="BA1522"/>
    </row>
    <row r="1523" spans="3:53">
      <c r="C1523"/>
      <c r="D1523"/>
      <c r="E1523"/>
      <c r="F1523"/>
      <c r="G1523"/>
      <c r="H1523"/>
      <c r="I1523"/>
      <c r="J1523"/>
      <c r="K1523"/>
      <c r="L1523"/>
      <c r="M1523"/>
      <c r="N1523"/>
      <c r="O1523"/>
      <c r="P1523"/>
      <c r="Q1523"/>
      <c r="R1523"/>
      <c r="S1523"/>
      <c r="T1523"/>
      <c r="U1523"/>
      <c r="V1523"/>
      <c r="W1523"/>
      <c r="X1523"/>
      <c r="Y1523"/>
      <c r="Z1523"/>
      <c r="AA1523"/>
      <c r="AB1523"/>
      <c r="AC1523"/>
      <c r="AD1523"/>
      <c r="AE1523"/>
      <c r="AF1523"/>
      <c r="AG1523"/>
      <c r="AH1523"/>
      <c r="AI1523"/>
      <c r="AJ1523"/>
      <c r="AK1523"/>
      <c r="AL1523"/>
      <c r="AM1523"/>
      <c r="AN1523"/>
      <c r="AO1523"/>
      <c r="AP1523"/>
      <c r="AQ1523"/>
      <c r="AR1523"/>
      <c r="AS1523"/>
      <c r="AT1523"/>
      <c r="AU1523"/>
      <c r="AV1523"/>
      <c r="AW1523"/>
      <c r="AX1523"/>
      <c r="AY1523"/>
      <c r="AZ1523"/>
      <c r="BA1523"/>
    </row>
    <row r="1524" spans="3:53">
      <c r="C1524"/>
      <c r="D1524"/>
      <c r="E1524"/>
      <c r="F1524"/>
      <c r="G1524"/>
      <c r="H1524"/>
      <c r="I1524"/>
      <c r="J1524"/>
      <c r="K1524"/>
      <c r="L1524"/>
      <c r="M1524"/>
      <c r="N1524"/>
      <c r="O1524"/>
      <c r="P1524"/>
      <c r="Q1524"/>
      <c r="R1524"/>
      <c r="S1524"/>
      <c r="T1524"/>
      <c r="U1524"/>
      <c r="V1524"/>
      <c r="W1524"/>
      <c r="X1524"/>
      <c r="Y1524"/>
      <c r="Z1524"/>
      <c r="AA1524"/>
      <c r="AB1524"/>
      <c r="AC1524"/>
      <c r="AD1524"/>
      <c r="AE1524"/>
      <c r="AF1524"/>
      <c r="AG1524"/>
      <c r="AH1524"/>
      <c r="AI1524"/>
      <c r="AJ1524"/>
      <c r="AK1524"/>
      <c r="AL1524"/>
      <c r="AM1524"/>
      <c r="AN1524"/>
      <c r="AO1524"/>
      <c r="AP1524"/>
      <c r="AQ1524"/>
      <c r="AR1524"/>
      <c r="AS1524"/>
      <c r="AT1524"/>
      <c r="AU1524"/>
      <c r="AV1524"/>
      <c r="AW1524"/>
      <c r="AX1524"/>
      <c r="AY1524"/>
      <c r="AZ1524"/>
      <c r="BA1524"/>
    </row>
    <row r="1525" spans="3:53">
      <c r="C1525"/>
      <c r="D1525"/>
      <c r="E1525"/>
      <c r="F1525"/>
      <c r="G1525"/>
      <c r="H1525"/>
      <c r="I1525"/>
      <c r="J1525"/>
      <c r="K1525"/>
      <c r="L1525"/>
      <c r="M1525"/>
      <c r="N1525"/>
      <c r="O1525"/>
      <c r="P1525"/>
      <c r="Q1525"/>
      <c r="R1525"/>
      <c r="S1525"/>
      <c r="T1525"/>
      <c r="U1525"/>
      <c r="V1525"/>
      <c r="W1525"/>
      <c r="X1525"/>
      <c r="Y1525"/>
      <c r="Z1525"/>
      <c r="AA1525"/>
      <c r="AB1525"/>
      <c r="AC1525"/>
      <c r="AD1525"/>
      <c r="AE1525"/>
      <c r="AF1525"/>
      <c r="AG1525"/>
      <c r="AH1525"/>
      <c r="AI1525"/>
      <c r="AJ1525"/>
      <c r="AK1525"/>
      <c r="AL1525"/>
      <c r="AM1525"/>
      <c r="AN1525"/>
      <c r="AO1525"/>
      <c r="AP1525"/>
      <c r="AQ1525"/>
      <c r="AR1525"/>
      <c r="AS1525"/>
      <c r="AT1525"/>
      <c r="AU1525"/>
      <c r="AV1525"/>
      <c r="AW1525"/>
      <c r="AX1525"/>
      <c r="AY1525"/>
      <c r="AZ1525"/>
      <c r="BA1525"/>
    </row>
    <row r="1526" spans="3:53">
      <c r="C1526"/>
      <c r="D1526"/>
      <c r="E1526"/>
      <c r="F1526"/>
      <c r="G1526"/>
      <c r="H1526"/>
      <c r="I1526"/>
      <c r="J1526"/>
      <c r="K1526"/>
      <c r="L1526"/>
      <c r="M1526"/>
      <c r="N1526"/>
      <c r="O1526"/>
      <c r="P1526"/>
      <c r="Q1526"/>
      <c r="R1526"/>
      <c r="S1526"/>
      <c r="T1526"/>
      <c r="U1526"/>
      <c r="V1526"/>
      <c r="W1526"/>
      <c r="X1526"/>
      <c r="Y1526"/>
      <c r="Z1526"/>
      <c r="AA1526"/>
      <c r="AB1526"/>
      <c r="AC1526"/>
      <c r="AD1526"/>
      <c r="AE1526"/>
      <c r="AF1526"/>
      <c r="AG1526"/>
      <c r="AH1526"/>
      <c r="AI1526"/>
      <c r="AJ1526"/>
      <c r="AK1526"/>
      <c r="AL1526"/>
      <c r="AM1526"/>
      <c r="AN1526"/>
      <c r="AO1526"/>
      <c r="AP1526"/>
      <c r="AQ1526"/>
      <c r="AR1526"/>
      <c r="AS1526"/>
      <c r="AT1526"/>
      <c r="AU1526"/>
      <c r="AV1526"/>
      <c r="AW1526"/>
      <c r="AX1526"/>
      <c r="AY1526"/>
      <c r="AZ1526"/>
      <c r="BA1526"/>
    </row>
    <row r="1527" spans="3:53">
      <c r="C1527"/>
      <c r="D1527"/>
      <c r="E1527"/>
      <c r="F1527"/>
      <c r="G1527"/>
      <c r="H1527"/>
      <c r="I1527"/>
      <c r="J1527"/>
      <c r="K1527"/>
      <c r="L1527"/>
      <c r="M1527"/>
      <c r="N1527"/>
      <c r="O1527"/>
      <c r="P1527"/>
      <c r="Q1527"/>
      <c r="R1527"/>
      <c r="S1527"/>
      <c r="T1527"/>
      <c r="U1527"/>
      <c r="V1527"/>
      <c r="W1527"/>
      <c r="X1527"/>
      <c r="Y1527"/>
      <c r="Z1527"/>
      <c r="AA1527"/>
      <c r="AB1527"/>
      <c r="AC1527"/>
      <c r="AD1527"/>
      <c r="AE1527"/>
      <c r="AF1527"/>
      <c r="AG1527"/>
      <c r="AH1527"/>
      <c r="AI1527"/>
      <c r="AJ1527"/>
      <c r="AK1527"/>
      <c r="AL1527"/>
      <c r="AM1527"/>
      <c r="AN1527"/>
      <c r="AO1527"/>
      <c r="AP1527"/>
      <c r="AQ1527"/>
      <c r="AR1527"/>
      <c r="AS1527"/>
      <c r="AT1527"/>
      <c r="AU1527"/>
      <c r="AV1527"/>
      <c r="AW1527"/>
      <c r="AX1527"/>
      <c r="AY1527"/>
      <c r="AZ1527"/>
      <c r="BA1527"/>
    </row>
    <row r="1528" spans="3:53">
      <c r="C1528"/>
      <c r="D1528"/>
      <c r="E1528"/>
      <c r="F1528"/>
      <c r="G1528"/>
      <c r="H1528"/>
      <c r="I1528"/>
      <c r="J1528"/>
      <c r="K1528"/>
      <c r="L1528"/>
      <c r="M1528"/>
      <c r="N1528"/>
      <c r="O1528"/>
      <c r="P1528"/>
      <c r="Q1528"/>
      <c r="R1528"/>
      <c r="S1528"/>
      <c r="T1528"/>
      <c r="U1528"/>
      <c r="V1528"/>
      <c r="W1528"/>
      <c r="X1528"/>
      <c r="Y1528"/>
      <c r="Z1528"/>
      <c r="AA1528"/>
      <c r="AB1528"/>
      <c r="AC1528"/>
      <c r="AD1528"/>
      <c r="AE1528"/>
      <c r="AF1528"/>
      <c r="AG1528"/>
      <c r="AH1528"/>
      <c r="AI1528"/>
      <c r="AJ1528"/>
      <c r="AK1528"/>
      <c r="AL1528"/>
      <c r="AM1528"/>
      <c r="AN1528"/>
      <c r="AO1528"/>
      <c r="AP1528"/>
      <c r="AQ1528"/>
      <c r="AR1528"/>
      <c r="AS1528"/>
      <c r="AT1528"/>
      <c r="AU1528"/>
      <c r="AV1528"/>
      <c r="AW1528"/>
      <c r="AX1528"/>
      <c r="AY1528"/>
      <c r="AZ1528"/>
      <c r="BA1528"/>
    </row>
    <row r="1529" spans="3:53">
      <c r="C1529"/>
      <c r="D1529"/>
      <c r="E1529"/>
      <c r="F1529"/>
      <c r="G1529"/>
      <c r="H1529"/>
      <c r="I1529"/>
      <c r="J1529"/>
      <c r="K1529"/>
      <c r="L1529"/>
      <c r="M1529"/>
      <c r="N1529"/>
      <c r="O1529"/>
      <c r="P1529"/>
      <c r="Q1529"/>
      <c r="R1529"/>
      <c r="S1529"/>
      <c r="T1529"/>
      <c r="U1529"/>
      <c r="V1529"/>
      <c r="W1529"/>
      <c r="X1529"/>
      <c r="Y1529"/>
      <c r="Z1529"/>
      <c r="AA1529"/>
      <c r="AB1529"/>
      <c r="AC1529"/>
      <c r="AD1529"/>
      <c r="AE1529"/>
      <c r="AF1529"/>
      <c r="AG1529"/>
      <c r="AH1529"/>
      <c r="AI1529"/>
      <c r="AJ1529"/>
      <c r="AK1529"/>
      <c r="AL1529"/>
      <c r="AM1529"/>
      <c r="AN1529"/>
      <c r="AO1529"/>
      <c r="AP1529"/>
      <c r="AQ1529"/>
      <c r="AR1529"/>
      <c r="AS1529"/>
      <c r="AT1529"/>
      <c r="AU1529"/>
      <c r="AV1529"/>
      <c r="AW1529"/>
      <c r="AX1529"/>
      <c r="AY1529"/>
      <c r="AZ1529"/>
      <c r="BA1529"/>
    </row>
    <row r="1530" spans="3:53">
      <c r="C1530"/>
      <c r="D1530"/>
      <c r="E1530"/>
      <c r="F1530"/>
      <c r="G1530"/>
      <c r="H1530"/>
      <c r="I1530"/>
      <c r="J1530"/>
      <c r="K1530"/>
      <c r="L1530"/>
      <c r="M1530"/>
      <c r="N1530"/>
      <c r="O1530"/>
      <c r="P1530"/>
      <c r="Q1530"/>
      <c r="R1530"/>
      <c r="S1530"/>
      <c r="T1530"/>
      <c r="U1530"/>
      <c r="V1530"/>
      <c r="W1530"/>
      <c r="X1530"/>
      <c r="Y1530"/>
      <c r="Z1530"/>
      <c r="AA1530"/>
      <c r="AB1530"/>
      <c r="AC1530"/>
      <c r="AD1530"/>
      <c r="AE1530"/>
      <c r="AF1530"/>
      <c r="AG1530"/>
      <c r="AH1530"/>
      <c r="AI1530"/>
      <c r="AJ1530"/>
      <c r="AK1530"/>
      <c r="AL1530"/>
      <c r="AM1530"/>
      <c r="AN1530"/>
      <c r="AO1530"/>
      <c r="AP1530"/>
      <c r="AQ1530"/>
      <c r="AR1530"/>
      <c r="AS1530"/>
      <c r="AT1530"/>
      <c r="AU1530"/>
      <c r="AV1530"/>
      <c r="AW1530"/>
      <c r="AX1530"/>
      <c r="AY1530"/>
      <c r="AZ1530"/>
      <c r="BA1530"/>
    </row>
    <row r="1531" spans="3:53">
      <c r="C1531"/>
      <c r="D1531"/>
      <c r="E1531"/>
      <c r="F1531"/>
      <c r="G1531"/>
      <c r="H1531"/>
      <c r="I1531"/>
      <c r="J1531"/>
      <c r="K1531"/>
      <c r="L1531"/>
      <c r="M1531"/>
      <c r="N1531"/>
      <c r="O1531"/>
      <c r="P1531"/>
      <c r="Q1531"/>
      <c r="R1531"/>
      <c r="S1531"/>
      <c r="T1531"/>
      <c r="U1531"/>
      <c r="V1531"/>
      <c r="W1531"/>
      <c r="X1531"/>
      <c r="Y1531"/>
      <c r="Z1531"/>
      <c r="AA1531"/>
      <c r="AB1531"/>
      <c r="AC1531"/>
      <c r="AD1531"/>
      <c r="AE1531"/>
      <c r="AF1531"/>
      <c r="AG1531"/>
      <c r="AH1531"/>
      <c r="AI1531"/>
      <c r="AJ1531"/>
      <c r="AK1531"/>
      <c r="AL1531"/>
      <c r="AM1531"/>
      <c r="AN1531"/>
      <c r="AO1531"/>
      <c r="AP1531"/>
      <c r="AQ1531"/>
      <c r="AR1531"/>
      <c r="AS1531"/>
      <c r="AT1531"/>
      <c r="AU1531"/>
      <c r="AV1531"/>
      <c r="AW1531"/>
      <c r="AX1531"/>
      <c r="AY1531"/>
      <c r="AZ1531"/>
      <c r="BA1531"/>
    </row>
    <row r="1532" spans="3:53">
      <c r="C1532"/>
      <c r="D1532"/>
      <c r="E1532"/>
      <c r="F1532"/>
      <c r="G1532"/>
      <c r="H1532"/>
      <c r="I1532"/>
      <c r="J1532"/>
      <c r="K1532"/>
      <c r="L1532"/>
      <c r="M1532"/>
      <c r="N1532"/>
      <c r="O1532"/>
      <c r="P1532"/>
      <c r="Q1532"/>
      <c r="R1532"/>
      <c r="S1532"/>
      <c r="T1532"/>
      <c r="U1532"/>
      <c r="V1532"/>
      <c r="W1532"/>
      <c r="X1532"/>
      <c r="Y1532"/>
      <c r="Z1532"/>
      <c r="AA1532"/>
      <c r="AB1532"/>
      <c r="AC1532"/>
      <c r="AD1532"/>
      <c r="AE1532"/>
      <c r="AF1532"/>
      <c r="AG1532"/>
      <c r="AH1532"/>
      <c r="AI1532"/>
      <c r="AJ1532"/>
      <c r="AK1532"/>
      <c r="AL1532"/>
      <c r="AM1532"/>
      <c r="AN1532"/>
      <c r="AO1532"/>
      <c r="AP1532"/>
      <c r="AQ1532"/>
      <c r="AR1532"/>
      <c r="AS1532"/>
      <c r="AT1532"/>
      <c r="AU1532"/>
      <c r="AV1532"/>
      <c r="AW1532"/>
      <c r="AX1532"/>
      <c r="AY1532"/>
      <c r="AZ1532"/>
      <c r="BA1532"/>
    </row>
    <row r="1533" spans="3:53">
      <c r="C1533"/>
      <c r="D1533"/>
      <c r="E1533"/>
      <c r="F1533"/>
      <c r="G1533"/>
      <c r="H1533"/>
      <c r="I1533"/>
      <c r="J1533"/>
      <c r="K1533"/>
      <c r="L1533"/>
      <c r="M1533"/>
      <c r="N1533"/>
      <c r="O1533"/>
      <c r="P1533"/>
      <c r="Q1533"/>
      <c r="R1533"/>
      <c r="S1533"/>
      <c r="T1533"/>
      <c r="U1533"/>
      <c r="V1533"/>
      <c r="W1533"/>
      <c r="X1533"/>
      <c r="Y1533"/>
      <c r="Z1533"/>
      <c r="AA1533"/>
      <c r="AB1533"/>
      <c r="AC1533"/>
      <c r="AD1533"/>
      <c r="AE1533"/>
      <c r="AF1533"/>
      <c r="AG1533"/>
      <c r="AH1533"/>
      <c r="AI1533"/>
      <c r="AJ1533"/>
      <c r="AK1533"/>
      <c r="AL1533"/>
      <c r="AM1533"/>
      <c r="AN1533"/>
      <c r="AO1533"/>
      <c r="AP1533"/>
      <c r="AQ1533"/>
      <c r="AR1533"/>
      <c r="AS1533"/>
      <c r="AT1533"/>
      <c r="AU1533"/>
      <c r="AV1533"/>
      <c r="AW1533"/>
      <c r="AX1533"/>
      <c r="AY1533"/>
      <c r="AZ1533"/>
      <c r="BA1533"/>
    </row>
    <row r="1534" spans="3:53">
      <c r="C1534"/>
      <c r="D1534"/>
      <c r="E1534"/>
      <c r="F1534"/>
      <c r="G1534"/>
      <c r="H1534"/>
      <c r="I1534"/>
      <c r="J1534"/>
      <c r="K1534"/>
      <c r="L1534"/>
      <c r="M1534"/>
      <c r="N1534"/>
      <c r="O1534"/>
      <c r="P1534"/>
      <c r="Q1534"/>
      <c r="R1534"/>
      <c r="S1534"/>
      <c r="T1534"/>
      <c r="U1534"/>
      <c r="V1534"/>
      <c r="W1534"/>
      <c r="X1534"/>
      <c r="Y1534"/>
      <c r="Z1534"/>
      <c r="AA1534"/>
      <c r="AB1534"/>
      <c r="AC1534"/>
      <c r="AD1534"/>
      <c r="AE1534"/>
      <c r="AF1534"/>
      <c r="AG1534"/>
      <c r="AH1534"/>
      <c r="AI1534"/>
      <c r="AJ1534"/>
      <c r="AK1534"/>
      <c r="AL1534"/>
      <c r="AM1534"/>
      <c r="AN1534"/>
      <c r="AO1534"/>
      <c r="AP1534"/>
      <c r="AQ1534"/>
      <c r="AR1534"/>
      <c r="AS1534"/>
      <c r="AT1534"/>
      <c r="AU1534"/>
      <c r="AV1534"/>
      <c r="AW1534"/>
      <c r="AX1534"/>
      <c r="AY1534"/>
      <c r="AZ1534"/>
      <c r="BA1534"/>
    </row>
    <row r="1535" spans="3:53">
      <c r="C1535"/>
      <c r="D1535"/>
      <c r="E1535"/>
      <c r="F1535"/>
      <c r="G1535"/>
      <c r="H1535"/>
      <c r="I1535"/>
      <c r="J1535"/>
      <c r="K1535"/>
      <c r="L1535"/>
      <c r="M1535"/>
      <c r="N1535"/>
      <c r="O1535"/>
      <c r="P1535"/>
      <c r="Q1535"/>
      <c r="R1535"/>
      <c r="S1535"/>
      <c r="T1535"/>
      <c r="U1535"/>
      <c r="V1535"/>
      <c r="W1535"/>
      <c r="X1535"/>
      <c r="Y1535"/>
      <c r="Z1535"/>
      <c r="AA1535"/>
      <c r="AB1535"/>
      <c r="AC1535"/>
      <c r="AD1535"/>
      <c r="AE1535"/>
      <c r="AF1535"/>
      <c r="AG1535"/>
      <c r="AH1535"/>
      <c r="AI1535"/>
      <c r="AJ1535"/>
      <c r="AK1535"/>
      <c r="AL1535"/>
      <c r="AM1535"/>
      <c r="AN1535"/>
      <c r="AO1535"/>
      <c r="AP1535"/>
      <c r="AQ1535"/>
      <c r="AR1535"/>
      <c r="AS1535"/>
      <c r="AT1535"/>
      <c r="AU1535"/>
      <c r="AV1535"/>
      <c r="AW1535"/>
      <c r="AX1535"/>
      <c r="AY1535"/>
      <c r="AZ1535"/>
      <c r="BA1535"/>
    </row>
    <row r="1536" spans="3:53">
      <c r="C1536"/>
      <c r="D1536"/>
      <c r="E1536"/>
      <c r="F1536"/>
      <c r="G1536"/>
      <c r="H1536"/>
      <c r="I1536"/>
      <c r="J1536"/>
      <c r="K1536"/>
      <c r="L1536"/>
      <c r="M1536"/>
      <c r="N1536"/>
      <c r="O1536"/>
      <c r="P1536"/>
      <c r="Q1536"/>
      <c r="R1536"/>
      <c r="S1536"/>
      <c r="T1536"/>
      <c r="U1536"/>
      <c r="V1536"/>
      <c r="W1536"/>
      <c r="X1536"/>
      <c r="Y1536"/>
      <c r="Z1536"/>
      <c r="AA1536"/>
      <c r="AB1536"/>
      <c r="AC1536"/>
      <c r="AD1536"/>
      <c r="AE1536"/>
      <c r="AF1536"/>
      <c r="AG1536"/>
      <c r="AH1536"/>
      <c r="AI1536"/>
      <c r="AJ1536"/>
      <c r="AK1536"/>
      <c r="AL1536"/>
      <c r="AM1536"/>
      <c r="AN1536"/>
      <c r="AO1536"/>
      <c r="AP1536"/>
      <c r="AQ1536"/>
      <c r="AR1536"/>
      <c r="AS1536"/>
      <c r="AT1536"/>
      <c r="AU1536"/>
      <c r="AV1536"/>
      <c r="AW1536"/>
      <c r="AX1536"/>
      <c r="AY1536"/>
      <c r="AZ1536"/>
      <c r="BA1536"/>
    </row>
    <row r="1537" spans="3:53">
      <c r="C1537"/>
      <c r="D1537"/>
      <c r="E1537"/>
      <c r="F1537"/>
      <c r="G1537"/>
      <c r="H1537"/>
      <c r="I1537"/>
      <c r="J1537"/>
      <c r="K1537"/>
      <c r="L1537"/>
      <c r="M1537"/>
      <c r="N1537"/>
      <c r="O1537"/>
      <c r="P1537"/>
      <c r="Q1537"/>
      <c r="R1537"/>
      <c r="S1537"/>
      <c r="T1537"/>
      <c r="U1537"/>
      <c r="V1537"/>
      <c r="W1537"/>
      <c r="X1537"/>
      <c r="Y1537"/>
      <c r="Z1537"/>
      <c r="AA1537"/>
      <c r="AB1537"/>
      <c r="AC1537"/>
      <c r="AD1537"/>
      <c r="AE1537"/>
      <c r="AF1537"/>
      <c r="AG1537"/>
      <c r="AH1537"/>
      <c r="AI1537"/>
      <c r="AJ1537"/>
      <c r="AK1537"/>
      <c r="AL1537"/>
      <c r="AM1537"/>
      <c r="AN1537"/>
      <c r="AO1537"/>
      <c r="AP1537"/>
      <c r="AQ1537"/>
      <c r="AR1537"/>
      <c r="AS1537"/>
      <c r="AT1537"/>
      <c r="AU1537"/>
      <c r="AV1537"/>
      <c r="AW1537"/>
      <c r="AX1537"/>
      <c r="AY1537"/>
      <c r="AZ1537"/>
      <c r="BA1537"/>
    </row>
    <row r="1538" spans="3:53">
      <c r="C1538"/>
      <c r="D1538"/>
      <c r="E1538"/>
      <c r="F1538"/>
      <c r="G1538"/>
      <c r="H1538"/>
      <c r="I1538"/>
      <c r="J1538"/>
      <c r="K1538"/>
      <c r="L1538"/>
      <c r="M1538"/>
      <c r="N1538"/>
      <c r="O1538"/>
      <c r="P1538"/>
      <c r="Q1538"/>
      <c r="R1538"/>
      <c r="S1538"/>
      <c r="T1538"/>
      <c r="U1538"/>
      <c r="V1538"/>
      <c r="W1538"/>
      <c r="X1538"/>
      <c r="Y1538"/>
      <c r="Z1538"/>
      <c r="AA1538"/>
      <c r="AB1538"/>
      <c r="AC1538"/>
      <c r="AD1538"/>
      <c r="AE1538"/>
      <c r="AF1538"/>
      <c r="AG1538"/>
      <c r="AH1538"/>
      <c r="AI1538"/>
      <c r="AJ1538"/>
      <c r="AK1538"/>
      <c r="AL1538"/>
      <c r="AM1538"/>
      <c r="AN1538"/>
      <c r="AO1538"/>
      <c r="AP1538"/>
      <c r="AQ1538"/>
      <c r="AR1538"/>
      <c r="AS1538"/>
      <c r="AT1538"/>
      <c r="AU1538"/>
      <c r="AV1538"/>
      <c r="AW1538"/>
      <c r="AX1538"/>
      <c r="AY1538"/>
      <c r="AZ1538"/>
      <c r="BA1538"/>
    </row>
    <row r="1539" spans="3:53">
      <c r="C1539"/>
      <c r="D1539"/>
      <c r="E1539"/>
      <c r="F1539"/>
      <c r="G1539"/>
      <c r="H1539"/>
      <c r="I1539"/>
      <c r="J1539"/>
      <c r="K1539"/>
      <c r="L1539"/>
      <c r="M1539"/>
      <c r="N1539"/>
      <c r="O1539"/>
      <c r="P1539"/>
      <c r="Q1539"/>
      <c r="R1539"/>
      <c r="S1539"/>
      <c r="T1539"/>
      <c r="U1539"/>
      <c r="V1539"/>
      <c r="W1539"/>
      <c r="X1539"/>
      <c r="Y1539"/>
      <c r="Z1539"/>
      <c r="AA1539"/>
      <c r="AB1539"/>
      <c r="AC1539"/>
      <c r="AD1539"/>
      <c r="AE1539"/>
      <c r="AF1539"/>
      <c r="AG1539"/>
      <c r="AH1539"/>
      <c r="AI1539"/>
      <c r="AJ1539"/>
      <c r="AK1539"/>
      <c r="AL1539"/>
      <c r="AM1539"/>
      <c r="AN1539"/>
      <c r="AO1539"/>
      <c r="AP1539"/>
      <c r="AQ1539"/>
      <c r="AR1539"/>
      <c r="AS1539"/>
      <c r="AT1539"/>
      <c r="AU1539"/>
      <c r="AV1539"/>
      <c r="AW1539"/>
      <c r="AX1539"/>
      <c r="AY1539"/>
      <c r="AZ1539"/>
      <c r="BA1539"/>
    </row>
    <row r="1540" spans="3:53">
      <c r="C1540"/>
      <c r="D1540"/>
      <c r="E1540"/>
      <c r="F1540"/>
      <c r="G1540"/>
      <c r="H1540"/>
      <c r="I1540"/>
      <c r="J1540"/>
      <c r="K1540"/>
      <c r="L1540"/>
      <c r="M1540"/>
      <c r="N1540"/>
      <c r="O1540"/>
      <c r="P1540"/>
      <c r="Q1540"/>
      <c r="R1540"/>
      <c r="S1540"/>
      <c r="T1540"/>
      <c r="U1540"/>
      <c r="V1540"/>
      <c r="W1540"/>
      <c r="X1540"/>
      <c r="Y1540"/>
      <c r="Z1540"/>
      <c r="AA1540"/>
      <c r="AB1540"/>
      <c r="AC1540"/>
      <c r="AD1540"/>
      <c r="AE1540"/>
      <c r="AF1540"/>
      <c r="AG1540"/>
      <c r="AH1540"/>
      <c r="AI1540"/>
      <c r="AJ1540"/>
      <c r="AK1540"/>
      <c r="AL1540"/>
      <c r="AM1540"/>
      <c r="AN1540"/>
      <c r="AO1540"/>
      <c r="AP1540"/>
      <c r="AQ1540"/>
      <c r="AR1540"/>
      <c r="AS1540"/>
      <c r="AT1540"/>
      <c r="AU1540"/>
      <c r="AV1540"/>
      <c r="AW1540"/>
      <c r="AX1540"/>
      <c r="AY1540"/>
      <c r="AZ1540"/>
      <c r="BA1540"/>
    </row>
    <row r="1541" spans="3:53">
      <c r="C1541"/>
      <c r="D1541"/>
      <c r="E1541"/>
      <c r="F1541"/>
      <c r="G1541"/>
      <c r="H1541"/>
      <c r="I1541"/>
      <c r="J1541"/>
      <c r="K1541"/>
      <c r="L1541"/>
      <c r="M1541"/>
      <c r="N1541"/>
      <c r="O1541"/>
      <c r="P1541"/>
      <c r="Q1541"/>
      <c r="R1541"/>
      <c r="S1541"/>
      <c r="T1541"/>
      <c r="U1541"/>
      <c r="V1541"/>
      <c r="W1541"/>
      <c r="X1541"/>
      <c r="Y1541"/>
      <c r="Z1541"/>
      <c r="AA1541"/>
      <c r="AB1541"/>
      <c r="AC1541"/>
      <c r="AD1541"/>
      <c r="AE1541"/>
      <c r="AF1541"/>
      <c r="AG1541"/>
      <c r="AH1541"/>
      <c r="AI1541"/>
      <c r="AJ1541"/>
      <c r="AK1541"/>
      <c r="AL1541"/>
      <c r="AM1541"/>
      <c r="AN1541"/>
      <c r="AO1541"/>
      <c r="AP1541"/>
      <c r="AQ1541"/>
      <c r="AR1541"/>
      <c r="AS1541"/>
      <c r="AT1541"/>
      <c r="AU1541"/>
      <c r="AV1541"/>
      <c r="AW1541"/>
      <c r="AX1541"/>
      <c r="AY1541"/>
      <c r="AZ1541"/>
      <c r="BA1541"/>
    </row>
    <row r="1542" spans="3:53">
      <c r="C1542"/>
      <c r="D1542"/>
      <c r="E1542"/>
      <c r="F1542"/>
      <c r="G1542"/>
      <c r="H1542"/>
      <c r="I1542"/>
      <c r="J1542"/>
      <c r="K1542"/>
      <c r="L1542"/>
      <c r="M1542"/>
      <c r="N1542"/>
      <c r="O1542"/>
      <c r="P1542"/>
      <c r="Q1542"/>
      <c r="R1542"/>
      <c r="S1542"/>
      <c r="T1542"/>
      <c r="U1542"/>
      <c r="V1542"/>
      <c r="W1542"/>
      <c r="X1542"/>
      <c r="Y1542"/>
      <c r="Z1542"/>
      <c r="AA1542"/>
      <c r="AB1542"/>
      <c r="AC1542"/>
      <c r="AD1542"/>
      <c r="AE1542"/>
      <c r="AF1542"/>
      <c r="AG1542"/>
      <c r="AH1542"/>
      <c r="AI1542"/>
      <c r="AJ1542"/>
      <c r="AK1542"/>
      <c r="AL1542"/>
      <c r="AM1542"/>
      <c r="AN1542"/>
      <c r="AO1542"/>
      <c r="AP1542"/>
      <c r="AQ1542"/>
      <c r="AR1542"/>
      <c r="AS1542"/>
      <c r="AT1542"/>
      <c r="AU1542"/>
      <c r="AV1542"/>
      <c r="AW1542"/>
      <c r="AX1542"/>
      <c r="AY1542"/>
      <c r="AZ1542"/>
      <c r="BA1542"/>
    </row>
    <row r="1543" spans="3:53">
      <c r="C1543"/>
      <c r="D1543"/>
      <c r="E1543"/>
      <c r="F1543"/>
      <c r="G1543"/>
      <c r="H1543"/>
      <c r="I1543"/>
      <c r="J1543"/>
      <c r="K1543"/>
      <c r="L1543"/>
      <c r="M1543"/>
      <c r="N1543"/>
      <c r="O1543"/>
      <c r="P1543"/>
      <c r="Q1543"/>
      <c r="R1543"/>
      <c r="S1543"/>
      <c r="T1543"/>
      <c r="U1543"/>
      <c r="V1543"/>
      <c r="W1543"/>
      <c r="X1543"/>
      <c r="Y1543"/>
      <c r="Z1543"/>
      <c r="AA1543"/>
      <c r="AB1543"/>
      <c r="AC1543"/>
      <c r="AD1543"/>
      <c r="AE1543"/>
      <c r="AF1543"/>
      <c r="AG1543"/>
      <c r="AH1543"/>
      <c r="AI1543"/>
      <c r="AJ1543"/>
      <c r="AK1543"/>
      <c r="AL1543"/>
      <c r="AM1543"/>
      <c r="AN1543"/>
      <c r="AO1543"/>
      <c r="AP1543"/>
      <c r="AQ1543"/>
      <c r="AR1543"/>
      <c r="AS1543"/>
      <c r="AT1543"/>
      <c r="AU1543"/>
      <c r="AV1543"/>
      <c r="AW1543"/>
      <c r="AX1543"/>
      <c r="AY1543"/>
      <c r="AZ1543"/>
      <c r="BA1543"/>
    </row>
    <row r="1544" spans="3:53">
      <c r="C1544"/>
      <c r="D1544"/>
      <c r="E1544"/>
      <c r="F1544"/>
      <c r="G1544"/>
      <c r="H1544"/>
      <c r="I1544"/>
      <c r="J1544"/>
      <c r="K1544"/>
      <c r="L1544"/>
      <c r="M1544"/>
      <c r="N1544"/>
      <c r="O1544"/>
      <c r="P1544"/>
      <c r="Q1544"/>
      <c r="R1544"/>
      <c r="S1544"/>
      <c r="T1544"/>
      <c r="U1544"/>
      <c r="V1544"/>
      <c r="W1544"/>
      <c r="X1544"/>
      <c r="Y1544"/>
      <c r="Z1544"/>
      <c r="AA1544"/>
      <c r="AB1544"/>
      <c r="AC1544"/>
      <c r="AD1544"/>
      <c r="AE1544"/>
      <c r="AF1544"/>
      <c r="AG1544"/>
      <c r="AH1544"/>
      <c r="AI1544"/>
      <c r="AJ1544"/>
      <c r="AK1544"/>
      <c r="AL1544"/>
      <c r="AM1544"/>
      <c r="AN1544"/>
      <c r="AO1544"/>
      <c r="AP1544"/>
      <c r="AQ1544"/>
      <c r="AR1544"/>
      <c r="AS1544"/>
      <c r="AT1544"/>
      <c r="AU1544"/>
      <c r="AV1544"/>
      <c r="AW1544"/>
      <c r="AX1544"/>
      <c r="AY1544"/>
      <c r="AZ1544"/>
      <c r="BA1544"/>
    </row>
    <row r="1545" spans="3:53">
      <c r="C1545"/>
      <c r="D1545"/>
      <c r="E1545"/>
      <c r="F1545"/>
      <c r="G1545"/>
      <c r="H1545"/>
      <c r="I1545"/>
      <c r="J1545"/>
      <c r="K1545"/>
      <c r="L1545"/>
      <c r="M1545"/>
      <c r="N1545"/>
      <c r="O1545"/>
      <c r="P1545"/>
      <c r="Q1545"/>
      <c r="R1545"/>
      <c r="S1545"/>
      <c r="T1545"/>
      <c r="U1545"/>
      <c r="V1545"/>
      <c r="W1545"/>
      <c r="X1545"/>
      <c r="Y1545"/>
      <c r="Z1545"/>
      <c r="AA1545"/>
      <c r="AB1545"/>
      <c r="AC1545"/>
      <c r="AD1545"/>
      <c r="AE1545"/>
      <c r="AF1545"/>
      <c r="AG1545"/>
      <c r="AH1545"/>
      <c r="AI1545"/>
      <c r="AJ1545"/>
      <c r="AK1545"/>
      <c r="AL1545"/>
      <c r="AM1545"/>
      <c r="AN1545"/>
      <c r="AO1545"/>
      <c r="AP1545"/>
      <c r="AQ1545"/>
      <c r="AR1545"/>
      <c r="AS1545"/>
      <c r="AT1545"/>
      <c r="AU1545"/>
      <c r="AV1545"/>
      <c r="AW1545"/>
      <c r="AX1545"/>
      <c r="AY1545"/>
      <c r="AZ1545"/>
      <c r="BA1545"/>
    </row>
    <row r="1546" spans="3:53">
      <c r="C1546"/>
      <c r="D1546"/>
      <c r="E1546"/>
      <c r="F1546"/>
      <c r="G1546"/>
      <c r="H1546"/>
      <c r="I1546"/>
      <c r="J1546"/>
      <c r="K1546"/>
      <c r="L1546"/>
      <c r="M1546"/>
      <c r="N1546"/>
      <c r="O1546"/>
      <c r="P1546"/>
      <c r="Q1546"/>
      <c r="R1546"/>
      <c r="S1546"/>
      <c r="T1546"/>
      <c r="U1546"/>
      <c r="V1546"/>
      <c r="W1546"/>
      <c r="X1546"/>
      <c r="Y1546"/>
      <c r="Z1546"/>
      <c r="AA1546"/>
      <c r="AB1546"/>
      <c r="AC1546"/>
      <c r="AD1546"/>
      <c r="AE1546"/>
      <c r="AF1546"/>
      <c r="AG1546"/>
      <c r="AH1546"/>
      <c r="AI1546"/>
      <c r="AJ1546"/>
      <c r="AK1546"/>
      <c r="AL1546"/>
      <c r="AM1546"/>
      <c r="AN1546"/>
      <c r="AO1546"/>
      <c r="AP1546"/>
      <c r="AQ1546"/>
      <c r="AR1546"/>
      <c r="AS1546"/>
      <c r="AT1546"/>
      <c r="AU1546"/>
      <c r="AV1546"/>
      <c r="AW1546"/>
      <c r="AX1546"/>
      <c r="AY1546"/>
      <c r="AZ1546"/>
      <c r="BA1546"/>
    </row>
    <row r="1547" spans="3:53">
      <c r="C1547"/>
      <c r="D1547"/>
      <c r="E1547"/>
      <c r="F1547"/>
      <c r="G1547"/>
      <c r="H1547"/>
      <c r="I1547"/>
      <c r="J1547"/>
      <c r="K1547"/>
      <c r="L1547"/>
      <c r="M1547"/>
      <c r="N1547"/>
      <c r="O1547"/>
      <c r="P1547"/>
      <c r="Q1547"/>
      <c r="R1547"/>
      <c r="S1547"/>
      <c r="T1547"/>
      <c r="U1547"/>
      <c r="V1547"/>
      <c r="W1547"/>
      <c r="X1547"/>
      <c r="Y1547"/>
      <c r="Z1547"/>
      <c r="AA1547"/>
      <c r="AB1547"/>
      <c r="AC1547"/>
      <c r="AD1547"/>
      <c r="AE1547"/>
      <c r="AF1547"/>
      <c r="AG1547"/>
      <c r="AH1547"/>
      <c r="AI1547"/>
      <c r="AJ1547"/>
      <c r="AK1547"/>
      <c r="AL1547"/>
      <c r="AM1547"/>
      <c r="AN1547"/>
      <c r="AO1547"/>
      <c r="AP1547"/>
      <c r="AQ1547"/>
      <c r="AR1547"/>
      <c r="AS1547"/>
      <c r="AT1547"/>
      <c r="AU1547"/>
      <c r="AV1547"/>
      <c r="AW1547"/>
      <c r="AX1547"/>
      <c r="AY1547"/>
      <c r="AZ1547"/>
      <c r="BA1547"/>
    </row>
    <row r="1548" spans="3:53">
      <c r="C1548"/>
      <c r="D1548"/>
      <c r="E1548"/>
      <c r="F1548"/>
      <c r="G1548"/>
      <c r="H1548"/>
      <c r="I1548"/>
      <c r="J1548"/>
      <c r="K1548"/>
      <c r="L1548"/>
      <c r="M1548"/>
      <c r="N1548"/>
      <c r="O1548"/>
      <c r="P1548"/>
      <c r="Q1548"/>
      <c r="R1548"/>
      <c r="S1548"/>
      <c r="T1548"/>
      <c r="U1548"/>
      <c r="V1548"/>
      <c r="W1548"/>
      <c r="X1548"/>
      <c r="Y1548"/>
      <c r="Z1548"/>
      <c r="AA1548"/>
      <c r="AB1548"/>
      <c r="AC1548"/>
      <c r="AD1548"/>
      <c r="AE1548"/>
      <c r="AF1548"/>
      <c r="AG1548"/>
      <c r="AH1548"/>
      <c r="AI1548"/>
      <c r="AJ1548"/>
      <c r="AK1548"/>
      <c r="AL1548"/>
      <c r="AM1548"/>
      <c r="AN1548"/>
      <c r="AO1548"/>
      <c r="AP1548"/>
      <c r="AQ1548"/>
      <c r="AR1548"/>
      <c r="AS1548"/>
      <c r="AT1548"/>
      <c r="AU1548"/>
      <c r="AV1548"/>
      <c r="AW1548"/>
      <c r="AX1548"/>
      <c r="AY1548"/>
      <c r="AZ1548"/>
      <c r="BA1548"/>
    </row>
    <row r="1549" spans="3:53">
      <c r="C1549"/>
      <c r="D1549"/>
      <c r="E1549"/>
      <c r="F1549"/>
      <c r="G1549"/>
      <c r="H1549"/>
      <c r="I1549"/>
      <c r="J1549"/>
      <c r="K1549"/>
      <c r="L1549"/>
      <c r="M1549"/>
      <c r="N1549"/>
      <c r="O1549"/>
      <c r="P1549"/>
      <c r="Q1549"/>
      <c r="R1549"/>
      <c r="S1549"/>
      <c r="T1549"/>
      <c r="U1549"/>
      <c r="V1549"/>
      <c r="W1549"/>
      <c r="X1549"/>
      <c r="Y1549"/>
      <c r="Z1549"/>
      <c r="AA1549"/>
      <c r="AB1549"/>
      <c r="AC1549"/>
      <c r="AD1549"/>
      <c r="AE1549"/>
      <c r="AF1549"/>
      <c r="AG1549"/>
      <c r="AH1549"/>
      <c r="AI1549"/>
      <c r="AJ1549"/>
      <c r="AK1549"/>
      <c r="AL1549"/>
      <c r="AM1549"/>
      <c r="AN1549"/>
      <c r="AO1549"/>
      <c r="AP1549"/>
      <c r="AQ1549"/>
      <c r="AR1549"/>
      <c r="AS1549"/>
      <c r="AT1549"/>
      <c r="AU1549"/>
      <c r="AV1549"/>
      <c r="AW1549"/>
      <c r="AX1549"/>
      <c r="AY1549"/>
      <c r="AZ1549"/>
      <c r="BA1549"/>
    </row>
    <row r="1550" spans="3:53">
      <c r="C1550"/>
      <c r="D1550"/>
      <c r="E1550"/>
      <c r="F1550"/>
      <c r="G1550"/>
      <c r="H1550"/>
      <c r="I1550"/>
      <c r="J1550"/>
      <c r="K1550"/>
      <c r="L1550"/>
      <c r="M1550"/>
      <c r="N1550"/>
      <c r="O1550"/>
      <c r="P1550"/>
      <c r="Q1550"/>
      <c r="R1550"/>
      <c r="S1550"/>
      <c r="T1550"/>
      <c r="U1550"/>
      <c r="V1550"/>
      <c r="W1550"/>
      <c r="X1550"/>
      <c r="Y1550"/>
      <c r="Z1550"/>
      <c r="AA1550"/>
      <c r="AB1550"/>
      <c r="AC1550"/>
      <c r="AD1550"/>
      <c r="AE1550"/>
      <c r="AF1550"/>
      <c r="AG1550"/>
      <c r="AH1550"/>
      <c r="AI1550"/>
      <c r="AJ1550"/>
      <c r="AK1550"/>
      <c r="AL1550"/>
      <c r="AM1550"/>
      <c r="AN1550"/>
      <c r="AO1550"/>
      <c r="AP1550"/>
      <c r="AQ1550"/>
      <c r="AR1550"/>
      <c r="AS1550"/>
      <c r="AT1550"/>
      <c r="AU1550"/>
      <c r="AV1550"/>
      <c r="AW1550"/>
      <c r="AX1550"/>
      <c r="AY1550"/>
      <c r="AZ1550"/>
      <c r="BA1550"/>
    </row>
    <row r="1551" spans="3:53">
      <c r="C1551"/>
      <c r="D1551"/>
      <c r="E1551"/>
      <c r="F1551"/>
      <c r="G1551"/>
      <c r="H1551"/>
      <c r="I1551"/>
      <c r="J1551"/>
      <c r="K1551"/>
      <c r="L1551"/>
      <c r="M1551"/>
      <c r="N1551"/>
      <c r="O1551"/>
      <c r="P1551"/>
      <c r="Q1551"/>
      <c r="R1551"/>
      <c r="S1551"/>
      <c r="T1551"/>
      <c r="U1551"/>
      <c r="V1551"/>
      <c r="W1551"/>
      <c r="X1551"/>
      <c r="Y1551"/>
      <c r="Z1551"/>
      <c r="AA1551"/>
      <c r="AB1551"/>
      <c r="AC1551"/>
      <c r="AD1551"/>
      <c r="AE1551"/>
      <c r="AF1551"/>
      <c r="AG1551"/>
      <c r="AH1551"/>
      <c r="AI1551"/>
      <c r="AJ1551"/>
      <c r="AK1551"/>
      <c r="AL1551"/>
      <c r="AM1551"/>
      <c r="AN1551"/>
      <c r="AO1551"/>
      <c r="AP1551"/>
      <c r="AQ1551"/>
      <c r="AR1551"/>
      <c r="AS1551"/>
      <c r="AT1551"/>
      <c r="AU1551"/>
      <c r="AV1551"/>
      <c r="AW1551"/>
      <c r="AX1551"/>
      <c r="AY1551"/>
      <c r="AZ1551"/>
      <c r="BA1551"/>
    </row>
    <row r="1552" spans="3:53">
      <c r="C1552"/>
      <c r="D1552"/>
      <c r="E1552"/>
      <c r="F1552"/>
      <c r="G1552"/>
      <c r="H1552"/>
      <c r="I1552"/>
      <c r="J1552"/>
      <c r="K1552"/>
      <c r="L1552"/>
      <c r="M1552"/>
      <c r="N1552"/>
      <c r="O1552"/>
      <c r="P1552"/>
      <c r="Q1552"/>
      <c r="R1552"/>
      <c r="S1552"/>
      <c r="T1552"/>
      <c r="U1552"/>
      <c r="V1552"/>
      <c r="W1552"/>
      <c r="X1552"/>
      <c r="Y1552"/>
      <c r="Z1552"/>
      <c r="AA1552"/>
      <c r="AB1552"/>
      <c r="AC1552"/>
      <c r="AD1552"/>
      <c r="AE1552"/>
      <c r="AF1552"/>
      <c r="AG1552"/>
      <c r="AH1552"/>
      <c r="AI1552"/>
      <c r="AJ1552"/>
      <c r="AK1552"/>
      <c r="AL1552"/>
      <c r="AM1552"/>
      <c r="AN1552"/>
      <c r="AO1552"/>
      <c r="AP1552"/>
      <c r="AQ1552"/>
      <c r="AR1552"/>
      <c r="AS1552"/>
      <c r="AT1552"/>
      <c r="AU1552"/>
      <c r="AV1552"/>
      <c r="AW1552"/>
      <c r="AX1552"/>
      <c r="AY1552"/>
      <c r="AZ1552"/>
      <c r="BA1552"/>
    </row>
    <row r="1553" spans="2:53">
      <c r="C1553"/>
      <c r="D1553"/>
      <c r="E1553"/>
      <c r="F1553"/>
      <c r="G1553"/>
      <c r="H1553"/>
      <c r="I1553"/>
      <c r="J1553"/>
      <c r="K1553"/>
      <c r="L1553"/>
      <c r="M1553"/>
      <c r="N1553"/>
      <c r="O1553"/>
      <c r="P1553"/>
      <c r="Q1553"/>
      <c r="R1553"/>
      <c r="S1553"/>
      <c r="T1553"/>
      <c r="U1553"/>
      <c r="V1553"/>
      <c r="W1553"/>
      <c r="X1553"/>
      <c r="Y1553"/>
      <c r="Z1553"/>
      <c r="AA1553"/>
      <c r="AB1553"/>
      <c r="AC1553"/>
      <c r="AD1553"/>
      <c r="AE1553"/>
      <c r="AF1553"/>
      <c r="AG1553"/>
      <c r="AH1553"/>
      <c r="AI1553"/>
      <c r="AJ1553"/>
      <c r="AK1553"/>
      <c r="AL1553"/>
      <c r="AM1553"/>
      <c r="AN1553"/>
      <c r="AO1553"/>
      <c r="AP1553"/>
      <c r="AQ1553"/>
      <c r="AR1553"/>
      <c r="AS1553"/>
      <c r="AT1553"/>
      <c r="AU1553"/>
      <c r="AV1553"/>
      <c r="AW1553"/>
      <c r="AX1553"/>
      <c r="AY1553"/>
      <c r="AZ1553"/>
      <c r="BA1553"/>
    </row>
    <row r="1554" spans="2:53">
      <c r="C1554"/>
      <c r="D1554"/>
      <c r="E1554"/>
      <c r="F1554"/>
      <c r="G1554"/>
      <c r="H1554"/>
      <c r="I1554"/>
      <c r="J1554"/>
      <c r="K1554"/>
      <c r="L1554"/>
      <c r="M1554"/>
      <c r="N1554"/>
      <c r="O1554"/>
      <c r="P1554"/>
      <c r="Q1554"/>
      <c r="R1554"/>
      <c r="S1554"/>
      <c r="T1554"/>
      <c r="U1554"/>
      <c r="V1554"/>
      <c r="W1554"/>
      <c r="X1554"/>
      <c r="Y1554"/>
      <c r="Z1554"/>
      <c r="AA1554"/>
      <c r="AB1554"/>
      <c r="AC1554"/>
      <c r="AD1554"/>
      <c r="AE1554"/>
      <c r="AF1554"/>
      <c r="AG1554"/>
      <c r="AH1554"/>
      <c r="AI1554"/>
      <c r="AJ1554"/>
      <c r="AK1554"/>
      <c r="AL1554"/>
      <c r="AM1554"/>
      <c r="AN1554"/>
      <c r="AO1554"/>
      <c r="AP1554"/>
      <c r="AQ1554"/>
      <c r="AR1554"/>
      <c r="AS1554"/>
      <c r="AT1554"/>
      <c r="AU1554"/>
      <c r="AV1554"/>
      <c r="AW1554"/>
      <c r="AX1554"/>
      <c r="AY1554"/>
      <c r="AZ1554"/>
      <c r="BA1554"/>
    </row>
    <row r="1555" spans="2:53">
      <c r="C1555"/>
      <c r="D1555"/>
      <c r="E1555"/>
      <c r="F1555"/>
      <c r="G1555"/>
      <c r="H1555"/>
      <c r="I1555"/>
      <c r="J1555"/>
      <c r="K1555"/>
      <c r="L1555"/>
      <c r="M1555"/>
      <c r="N1555"/>
      <c r="O1555"/>
      <c r="P1555"/>
      <c r="Q1555"/>
      <c r="R1555"/>
      <c r="S1555"/>
      <c r="T1555"/>
      <c r="U1555"/>
      <c r="V1555"/>
      <c r="W1555"/>
      <c r="X1555"/>
      <c r="Y1555"/>
      <c r="Z1555"/>
      <c r="AA1555"/>
      <c r="AB1555"/>
      <c r="AC1555"/>
      <c r="AD1555"/>
      <c r="AE1555"/>
      <c r="AF1555"/>
      <c r="AG1555"/>
      <c r="AH1555"/>
      <c r="AI1555"/>
      <c r="AJ1555"/>
      <c r="AK1555"/>
      <c r="AL1555"/>
      <c r="AM1555"/>
      <c r="AN1555"/>
      <c r="AO1555"/>
      <c r="AP1555"/>
      <c r="AQ1555"/>
      <c r="AR1555"/>
      <c r="AS1555"/>
      <c r="AT1555"/>
      <c r="AU1555"/>
      <c r="AV1555"/>
      <c r="AW1555"/>
      <c r="AX1555"/>
      <c r="AY1555"/>
      <c r="AZ1555"/>
      <c r="BA1555"/>
    </row>
    <row r="1556" spans="2:53">
      <c r="C1556"/>
      <c r="D1556"/>
      <c r="E1556"/>
      <c r="F1556"/>
      <c r="G1556"/>
      <c r="H1556"/>
      <c r="I1556"/>
      <c r="J1556"/>
      <c r="K1556"/>
      <c r="L1556"/>
      <c r="M1556"/>
      <c r="N1556"/>
      <c r="O1556"/>
      <c r="P1556"/>
      <c r="Q1556"/>
      <c r="R1556"/>
      <c r="S1556"/>
      <c r="T1556"/>
      <c r="U1556"/>
      <c r="V1556"/>
      <c r="W1556"/>
      <c r="X1556"/>
      <c r="Y1556"/>
      <c r="Z1556"/>
      <c r="AA1556"/>
      <c r="AB1556"/>
      <c r="AC1556"/>
      <c r="AD1556"/>
      <c r="AE1556"/>
      <c r="AF1556"/>
      <c r="AG1556"/>
      <c r="AH1556"/>
      <c r="AI1556"/>
      <c r="AJ1556"/>
      <c r="AK1556"/>
      <c r="AL1556"/>
      <c r="AM1556"/>
      <c r="AN1556"/>
      <c r="AO1556"/>
      <c r="AP1556"/>
      <c r="AQ1556"/>
      <c r="AR1556"/>
      <c r="AS1556"/>
      <c r="AT1556"/>
      <c r="AU1556"/>
      <c r="AV1556"/>
      <c r="AW1556"/>
      <c r="AX1556"/>
      <c r="AY1556"/>
      <c r="AZ1556"/>
      <c r="BA1556"/>
    </row>
    <row r="1557" spans="2:53">
      <c r="C1557"/>
      <c r="D1557"/>
      <c r="E1557"/>
      <c r="F1557"/>
      <c r="G1557"/>
      <c r="H1557"/>
      <c r="I1557"/>
      <c r="J1557"/>
      <c r="K1557"/>
      <c r="L1557"/>
      <c r="M1557"/>
      <c r="N1557"/>
      <c r="O1557"/>
      <c r="P1557"/>
      <c r="Q1557"/>
      <c r="R1557"/>
      <c r="S1557"/>
      <c r="T1557"/>
      <c r="U1557"/>
      <c r="V1557"/>
      <c r="W1557"/>
      <c r="X1557"/>
      <c r="Y1557"/>
      <c r="Z1557"/>
      <c r="AA1557"/>
      <c r="AB1557"/>
      <c r="AC1557"/>
      <c r="AD1557"/>
      <c r="AE1557"/>
      <c r="AF1557"/>
      <c r="AG1557"/>
      <c r="AH1557"/>
      <c r="AI1557"/>
      <c r="AJ1557"/>
      <c r="AK1557"/>
      <c r="AL1557"/>
      <c r="AM1557"/>
      <c r="AN1557"/>
      <c r="AO1557"/>
      <c r="AP1557"/>
      <c r="AQ1557"/>
      <c r="AR1557"/>
      <c r="AS1557"/>
      <c r="AT1557"/>
      <c r="AU1557"/>
      <c r="AV1557"/>
      <c r="AW1557"/>
      <c r="AX1557"/>
      <c r="AY1557"/>
      <c r="AZ1557"/>
      <c r="BA1557"/>
    </row>
    <row r="1558" spans="2:53">
      <c r="C1558"/>
      <c r="D1558"/>
      <c r="E1558"/>
      <c r="F1558"/>
      <c r="G1558"/>
      <c r="H1558"/>
      <c r="I1558"/>
      <c r="J1558"/>
      <c r="K1558"/>
      <c r="L1558"/>
      <c r="M1558"/>
      <c r="N1558"/>
      <c r="O1558"/>
      <c r="P1558"/>
      <c r="Q1558"/>
      <c r="R1558"/>
      <c r="S1558"/>
      <c r="T1558"/>
      <c r="U1558"/>
      <c r="V1558"/>
      <c r="W1558"/>
      <c r="X1558"/>
      <c r="Y1558"/>
      <c r="Z1558"/>
      <c r="AA1558"/>
      <c r="AB1558"/>
      <c r="AC1558"/>
      <c r="AD1558"/>
      <c r="AE1558"/>
      <c r="AF1558"/>
      <c r="AG1558"/>
      <c r="AH1558"/>
      <c r="AI1558"/>
      <c r="AJ1558"/>
      <c r="AK1558"/>
      <c r="AL1558"/>
      <c r="AM1558"/>
      <c r="AN1558"/>
      <c r="AO1558"/>
      <c r="AP1558"/>
      <c r="AQ1558"/>
      <c r="AR1558"/>
      <c r="AS1558"/>
      <c r="AT1558"/>
      <c r="AU1558"/>
      <c r="AV1558"/>
      <c r="AW1558"/>
      <c r="AX1558"/>
      <c r="AY1558"/>
      <c r="AZ1558"/>
      <c r="BA1558"/>
    </row>
    <row r="1559" spans="2:53" ht="15" customHeight="1">
      <c r="B1559" s="296" t="s">
        <v>2148</v>
      </c>
      <c r="C1559"/>
      <c r="D1559"/>
      <c r="E1559"/>
      <c r="F1559"/>
      <c r="G1559"/>
      <c r="H1559"/>
      <c r="I1559"/>
      <c r="J1559"/>
      <c r="K1559"/>
      <c r="L1559"/>
      <c r="M1559"/>
      <c r="N1559"/>
      <c r="O1559"/>
      <c r="P1559"/>
      <c r="Q1559"/>
      <c r="R1559"/>
      <c r="S1559"/>
      <c r="T1559"/>
      <c r="U1559"/>
      <c r="V1559"/>
      <c r="W1559"/>
      <c r="X1559"/>
      <c r="Y1559"/>
      <c r="Z1559"/>
      <c r="AA1559"/>
      <c r="AB1559"/>
      <c r="AC1559"/>
      <c r="AD1559"/>
      <c r="AE1559"/>
      <c r="AF1559"/>
      <c r="AG1559"/>
      <c r="AH1559"/>
      <c r="AI1559"/>
      <c r="AJ1559"/>
      <c r="AK1559"/>
      <c r="AL1559"/>
      <c r="AM1559"/>
      <c r="AN1559"/>
      <c r="AO1559"/>
      <c r="AP1559"/>
      <c r="AQ1559"/>
      <c r="AR1559"/>
      <c r="AS1559"/>
      <c r="AT1559"/>
      <c r="AU1559"/>
      <c r="AV1559"/>
      <c r="AW1559"/>
      <c r="AX1559"/>
      <c r="AY1559"/>
      <c r="AZ1559"/>
      <c r="BA1559"/>
    </row>
    <row r="1560" spans="2:53">
      <c r="B1560" s="328" t="s">
        <v>2147</v>
      </c>
      <c r="C1560"/>
      <c r="D1560"/>
      <c r="E1560"/>
      <c r="F1560"/>
      <c r="G1560"/>
      <c r="H1560"/>
      <c r="I1560"/>
      <c r="J1560"/>
      <c r="K1560"/>
      <c r="L1560"/>
      <c r="M1560"/>
      <c r="N1560"/>
      <c r="O1560"/>
      <c r="P1560"/>
      <c r="Q1560"/>
      <c r="R1560"/>
      <c r="S1560"/>
      <c r="T1560"/>
      <c r="U1560"/>
      <c r="V1560"/>
      <c r="W1560"/>
      <c r="X1560"/>
      <c r="Y1560"/>
      <c r="Z1560"/>
      <c r="AA1560"/>
      <c r="AB1560"/>
      <c r="AC1560"/>
      <c r="AD1560"/>
      <c r="AE1560"/>
      <c r="AF1560"/>
      <c r="AG1560"/>
      <c r="AH1560"/>
      <c r="AI1560"/>
      <c r="AJ1560"/>
      <c r="AK1560"/>
      <c r="AL1560"/>
      <c r="AM1560"/>
      <c r="AN1560"/>
      <c r="AO1560"/>
      <c r="AP1560"/>
      <c r="AQ1560"/>
      <c r="AR1560"/>
      <c r="AS1560"/>
      <c r="AT1560"/>
      <c r="AU1560"/>
      <c r="AV1560"/>
      <c r="AW1560"/>
      <c r="AX1560"/>
      <c r="AY1560"/>
      <c r="AZ1560"/>
      <c r="BA1560"/>
    </row>
    <row r="1561" spans="2:53">
      <c r="B1561" s="328" t="s">
        <v>2146</v>
      </c>
      <c r="C1561"/>
      <c r="D1561"/>
      <c r="E1561"/>
      <c r="F1561"/>
      <c r="G1561"/>
      <c r="H1561"/>
      <c r="I1561"/>
      <c r="J1561"/>
      <c r="K1561"/>
      <c r="L1561"/>
      <c r="M1561"/>
      <c r="N1561"/>
      <c r="O1561"/>
      <c r="P1561"/>
      <c r="Q1561"/>
      <c r="R1561"/>
      <c r="S1561"/>
      <c r="T1561"/>
      <c r="U1561"/>
      <c r="V1561"/>
      <c r="W1561"/>
      <c r="X1561"/>
      <c r="Y1561"/>
      <c r="Z1561"/>
      <c r="AA1561"/>
      <c r="AB1561"/>
      <c r="AC1561"/>
      <c r="AD1561"/>
      <c r="AE1561"/>
      <c r="AF1561"/>
      <c r="AG1561"/>
      <c r="AH1561"/>
      <c r="AI1561"/>
      <c r="AJ1561"/>
      <c r="AK1561"/>
      <c r="AL1561"/>
      <c r="AM1561"/>
      <c r="AN1561"/>
      <c r="AO1561"/>
      <c r="AP1561"/>
      <c r="AQ1561"/>
      <c r="AR1561"/>
      <c r="AS1561"/>
      <c r="AT1561"/>
      <c r="AU1561"/>
      <c r="AV1561"/>
      <c r="AW1561"/>
      <c r="AX1561"/>
      <c r="AY1561"/>
      <c r="AZ1561"/>
      <c r="BA1561"/>
    </row>
    <row r="1562" spans="2:53">
      <c r="B1562" s="296" t="s">
        <v>2145</v>
      </c>
      <c r="C1562"/>
      <c r="D1562"/>
      <c r="E1562"/>
      <c r="F1562"/>
      <c r="G1562"/>
      <c r="H1562"/>
      <c r="I1562"/>
      <c r="J1562"/>
      <c r="K1562"/>
      <c r="L1562"/>
      <c r="M1562"/>
      <c r="N1562"/>
      <c r="O1562"/>
      <c r="P1562"/>
      <c r="Q1562"/>
      <c r="R1562"/>
      <c r="S1562"/>
      <c r="T1562"/>
      <c r="U1562"/>
      <c r="V1562"/>
      <c r="W1562"/>
      <c r="X1562"/>
      <c r="Y1562"/>
      <c r="Z1562"/>
      <c r="AA1562"/>
      <c r="AB1562"/>
      <c r="AC1562"/>
      <c r="AD1562"/>
      <c r="AE1562"/>
      <c r="AF1562"/>
      <c r="AG1562"/>
      <c r="AH1562"/>
      <c r="AI1562"/>
      <c r="AJ1562"/>
      <c r="AK1562"/>
      <c r="AL1562"/>
      <c r="AM1562"/>
      <c r="AN1562"/>
      <c r="AO1562"/>
      <c r="AP1562"/>
      <c r="AQ1562"/>
      <c r="AR1562"/>
      <c r="AS1562"/>
      <c r="AT1562"/>
      <c r="AU1562"/>
      <c r="AV1562"/>
      <c r="AW1562"/>
      <c r="AX1562"/>
      <c r="AY1562"/>
      <c r="AZ1562"/>
      <c r="BA1562"/>
    </row>
    <row r="1563" spans="2:53">
      <c r="C1563"/>
      <c r="D1563"/>
      <c r="E1563"/>
      <c r="F1563"/>
      <c r="G1563"/>
      <c r="H1563"/>
      <c r="I1563"/>
      <c r="J1563"/>
      <c r="K1563"/>
      <c r="L1563"/>
      <c r="M1563"/>
      <c r="N1563"/>
      <c r="O1563"/>
      <c r="P1563"/>
      <c r="Q1563"/>
      <c r="R1563"/>
      <c r="S1563"/>
      <c r="T1563"/>
      <c r="U1563"/>
      <c r="V1563"/>
      <c r="W1563"/>
      <c r="X1563"/>
      <c r="Y1563"/>
      <c r="Z1563"/>
      <c r="AA1563"/>
      <c r="AB1563"/>
      <c r="AC1563"/>
      <c r="AD1563"/>
      <c r="AE1563"/>
      <c r="AF1563"/>
      <c r="AG1563"/>
      <c r="AH1563"/>
      <c r="AI1563"/>
      <c r="AJ1563"/>
      <c r="AK1563"/>
      <c r="AL1563"/>
      <c r="AM1563"/>
      <c r="AN1563"/>
      <c r="AO1563"/>
      <c r="AP1563"/>
      <c r="AQ1563"/>
      <c r="AR1563"/>
      <c r="AS1563"/>
      <c r="AT1563"/>
      <c r="AU1563"/>
      <c r="AV1563"/>
      <c r="AW1563"/>
      <c r="AX1563"/>
      <c r="AY1563"/>
      <c r="AZ1563"/>
      <c r="BA1563"/>
    </row>
    <row r="1564" spans="2:53">
      <c r="C1564"/>
      <c r="D1564"/>
      <c r="E1564"/>
      <c r="F1564"/>
      <c r="G1564"/>
      <c r="H1564"/>
      <c r="I1564"/>
      <c r="J1564"/>
      <c r="K1564"/>
      <c r="L1564"/>
      <c r="M1564"/>
      <c r="N1564"/>
      <c r="O1564"/>
      <c r="P1564"/>
      <c r="Q1564"/>
      <c r="R1564"/>
      <c r="S1564"/>
      <c r="T1564"/>
      <c r="U1564"/>
      <c r="V1564"/>
      <c r="W1564"/>
      <c r="X1564"/>
      <c r="Y1564"/>
      <c r="Z1564"/>
      <c r="AA1564"/>
      <c r="AB1564"/>
      <c r="AC1564"/>
      <c r="AD1564"/>
      <c r="AE1564"/>
      <c r="AF1564"/>
      <c r="AG1564"/>
      <c r="AH1564"/>
      <c r="AI1564"/>
      <c r="AJ1564"/>
      <c r="AK1564"/>
      <c r="AL1564"/>
      <c r="AM1564"/>
      <c r="AN1564"/>
      <c r="AO1564"/>
      <c r="AP1564"/>
      <c r="AQ1564"/>
      <c r="AR1564"/>
      <c r="AS1564"/>
      <c r="AT1564"/>
      <c r="AU1564"/>
      <c r="AV1564"/>
      <c r="AW1564"/>
      <c r="AX1564"/>
      <c r="AY1564"/>
      <c r="AZ1564"/>
      <c r="BA1564"/>
    </row>
    <row r="1565" spans="2:53">
      <c r="C1565"/>
      <c r="D1565"/>
      <c r="E1565"/>
      <c r="F1565"/>
      <c r="G1565"/>
      <c r="H1565"/>
      <c r="I1565"/>
      <c r="J1565"/>
      <c r="K1565"/>
      <c r="L1565"/>
      <c r="M1565"/>
      <c r="N1565"/>
      <c r="O1565"/>
      <c r="P1565"/>
      <c r="Q1565"/>
      <c r="R1565"/>
      <c r="S1565"/>
      <c r="T1565"/>
      <c r="U1565"/>
      <c r="V1565"/>
      <c r="W1565"/>
      <c r="X1565"/>
      <c r="Y1565"/>
      <c r="Z1565"/>
      <c r="AA1565"/>
      <c r="AB1565"/>
      <c r="AC1565"/>
      <c r="AD1565"/>
      <c r="AE1565"/>
      <c r="AF1565"/>
      <c r="AG1565"/>
      <c r="AH1565"/>
      <c r="AI1565"/>
      <c r="AJ1565"/>
      <c r="AK1565"/>
      <c r="AL1565"/>
      <c r="AM1565"/>
      <c r="AN1565"/>
      <c r="AO1565"/>
      <c r="AP1565"/>
      <c r="AQ1565"/>
      <c r="AR1565"/>
      <c r="AS1565"/>
      <c r="AT1565"/>
      <c r="AU1565"/>
      <c r="AV1565"/>
      <c r="AW1565"/>
      <c r="AX1565"/>
      <c r="AY1565"/>
      <c r="AZ1565"/>
      <c r="BA1565"/>
    </row>
  </sheetData>
  <autoFilter ref="D6:AS19" xr:uid="{00000000-0009-0000-0000-00000E000000}"/>
  <phoneticPr fontId="81" type="noConversion"/>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BE758-573D-6342-B00C-7DD97F7784F2}">
  <sheetPr codeName="Sheet24">
    <tabColor theme="6" tint="0.39997558519241921"/>
  </sheetPr>
  <dimension ref="A1:BC1279"/>
  <sheetViews>
    <sheetView zoomScale="118" zoomScaleNormal="80" workbookViewId="0">
      <pane xSplit="1" ySplit="17" topLeftCell="F209" activePane="bottomRight" state="frozen"/>
      <selection pane="topRight" activeCell="B1" sqref="B1"/>
      <selection pane="bottomLeft" activeCell="A18" sqref="A18"/>
      <selection pane="bottomRight" activeCell="A216" sqref="A216"/>
    </sheetView>
  </sheetViews>
  <sheetFormatPr baseColWidth="10" defaultColWidth="32.796875" defaultRowHeight="15"/>
  <cols>
    <col min="1" max="1" width="67.59765625" style="296" customWidth="1"/>
    <col min="2" max="2" width="14.59765625" style="296" customWidth="1"/>
    <col min="3" max="3" width="23.19921875" style="296" customWidth="1"/>
    <col min="4" max="4" width="21.3984375" style="296" customWidth="1"/>
    <col min="5" max="5" width="26.3984375" style="296" customWidth="1"/>
    <col min="6" max="6" width="26.3984375" style="297" customWidth="1"/>
    <col min="7" max="13" width="26.3984375" style="296" customWidth="1"/>
    <col min="14" max="16384" width="32.796875" style="296"/>
  </cols>
  <sheetData>
    <row r="1" spans="1:55" s="322" customFormat="1" ht="11">
      <c r="A1" s="327" t="s">
        <v>2144</v>
      </c>
      <c r="F1" s="323"/>
    </row>
    <row r="2" spans="1:55" s="322" customFormat="1" ht="11">
      <c r="A2" s="326" t="s">
        <v>2143</v>
      </c>
      <c r="F2" s="323"/>
    </row>
    <row r="3" spans="1:55" s="322" customFormat="1" ht="11">
      <c r="A3" s="322" t="s">
        <v>2142</v>
      </c>
      <c r="F3" s="323"/>
    </row>
    <row r="4" spans="1:55" s="322" customFormat="1">
      <c r="A4" s="322" t="s">
        <v>2141</v>
      </c>
      <c r="F4" s="296"/>
    </row>
    <row r="5" spans="1:55" s="322" customFormat="1">
      <c r="A5" s="322" t="s">
        <v>2140</v>
      </c>
      <c r="F5" s="296"/>
    </row>
    <row r="6" spans="1:55" s="322" customFormat="1">
      <c r="A6" s="322" t="s">
        <v>2139</v>
      </c>
      <c r="B6" s="325"/>
      <c r="C6" s="325"/>
      <c r="D6" s="325"/>
      <c r="E6" s="325"/>
      <c r="F6" s="296"/>
      <c r="G6" s="325"/>
      <c r="I6" s="325"/>
      <c r="J6" s="325"/>
      <c r="K6" s="325"/>
      <c r="L6" s="325"/>
      <c r="M6" s="325"/>
      <c r="N6" s="325"/>
      <c r="O6" s="325"/>
      <c r="P6" s="325"/>
    </row>
    <row r="7" spans="1:55" s="322" customFormat="1">
      <c r="A7" s="314" t="s">
        <v>2138</v>
      </c>
      <c r="B7" s="314"/>
      <c r="C7" s="314"/>
      <c r="D7" s="314"/>
      <c r="E7" s="314"/>
      <c r="F7" s="296"/>
      <c r="G7" s="314"/>
      <c r="I7" s="314"/>
      <c r="J7" s="314"/>
      <c r="K7" s="314"/>
      <c r="L7" s="314"/>
      <c r="M7" s="314"/>
      <c r="N7" s="314"/>
      <c r="O7" s="314"/>
      <c r="P7" s="314"/>
      <c r="Q7" s="314"/>
      <c r="R7" s="314"/>
      <c r="AX7" s="314"/>
      <c r="AY7" s="314"/>
    </row>
    <row r="8" spans="1:55" s="322" customFormat="1">
      <c r="A8" s="314" t="s">
        <v>2137</v>
      </c>
      <c r="B8" s="314"/>
      <c r="C8" s="314"/>
      <c r="D8" s="314"/>
      <c r="E8" s="314"/>
      <c r="F8" s="296"/>
      <c r="G8" s="314"/>
      <c r="H8" s="314"/>
      <c r="I8" s="314"/>
      <c r="J8" s="314"/>
      <c r="K8" s="314"/>
      <c r="L8" s="314"/>
      <c r="M8" s="314"/>
      <c r="N8" s="314"/>
      <c r="O8" s="314"/>
      <c r="P8" s="314"/>
      <c r="Q8" s="314"/>
      <c r="R8" s="314"/>
      <c r="AX8" s="314"/>
      <c r="AY8" s="314"/>
    </row>
    <row r="9" spans="1:55" s="322" customFormat="1">
      <c r="A9" s="314" t="s">
        <v>2136</v>
      </c>
      <c r="C9" s="314"/>
      <c r="D9" s="314"/>
      <c r="E9" s="314"/>
      <c r="F9" s="296"/>
      <c r="G9" s="314"/>
      <c r="H9" s="314"/>
      <c r="I9" s="314"/>
      <c r="J9" s="314"/>
      <c r="K9" s="314"/>
      <c r="L9" s="314"/>
      <c r="M9" s="314"/>
      <c r="N9" s="314"/>
      <c r="O9" s="314"/>
      <c r="P9" s="314"/>
      <c r="Q9" s="314"/>
      <c r="R9" s="314"/>
      <c r="AX9" s="314"/>
      <c r="AY9" s="314"/>
    </row>
    <row r="10" spans="1:55" s="322" customFormat="1">
      <c r="A10" s="314" t="s">
        <v>2135</v>
      </c>
      <c r="C10" s="314"/>
      <c r="D10" s="314"/>
      <c r="E10" s="314"/>
      <c r="F10" s="296"/>
      <c r="G10" s="314"/>
      <c r="H10" s="314"/>
      <c r="I10" s="314"/>
      <c r="J10" s="314"/>
      <c r="K10" s="314"/>
      <c r="L10" s="314"/>
      <c r="M10" s="314"/>
      <c r="N10" s="314"/>
      <c r="O10" s="314"/>
      <c r="P10" s="314"/>
      <c r="Q10" s="314"/>
      <c r="R10" s="314"/>
      <c r="AX10" s="314"/>
      <c r="AY10" s="314"/>
    </row>
    <row r="11" spans="1:55" s="322" customFormat="1">
      <c r="A11" s="324" t="s">
        <v>2134</v>
      </c>
      <c r="B11" s="324"/>
      <c r="C11" s="314"/>
      <c r="D11" s="314"/>
      <c r="E11" s="314"/>
      <c r="F11" s="296"/>
      <c r="G11" s="314"/>
      <c r="H11" s="314"/>
      <c r="I11" s="314"/>
      <c r="J11" s="314"/>
      <c r="K11" s="314"/>
      <c r="L11" s="314"/>
      <c r="M11" s="314"/>
      <c r="N11" s="314"/>
      <c r="O11" s="314"/>
      <c r="P11" s="314"/>
      <c r="Q11" s="314"/>
      <c r="R11" s="314"/>
      <c r="AX11" s="314"/>
      <c r="AY11" s="314"/>
    </row>
    <row r="12" spans="1:55" s="322" customFormat="1" ht="11">
      <c r="A12" s="324" t="s">
        <v>2133</v>
      </c>
      <c r="B12" s="324"/>
      <c r="C12" s="314"/>
      <c r="D12" s="314"/>
      <c r="E12" s="314"/>
      <c r="F12" s="323"/>
      <c r="G12" s="314"/>
      <c r="H12" s="314"/>
      <c r="I12" s="314"/>
      <c r="J12" s="314"/>
      <c r="K12" s="314"/>
      <c r="L12" s="314"/>
      <c r="M12" s="314"/>
      <c r="N12" s="314"/>
      <c r="O12" s="314"/>
      <c r="P12" s="314"/>
      <c r="Q12" s="314"/>
      <c r="R12" s="314"/>
      <c r="AX12" s="314"/>
      <c r="AY12" s="314"/>
    </row>
    <row r="13" spans="1:55" s="322" customFormat="1" ht="11">
      <c r="A13" s="324" t="s">
        <v>2132</v>
      </c>
      <c r="B13" s="324"/>
      <c r="C13" s="314"/>
      <c r="D13" s="314"/>
      <c r="E13" s="314"/>
      <c r="F13" s="323"/>
      <c r="G13" s="314"/>
      <c r="H13" s="314"/>
      <c r="I13" s="314"/>
      <c r="J13" s="314"/>
      <c r="K13" s="314"/>
      <c r="L13" s="314"/>
      <c r="M13" s="314"/>
      <c r="N13" s="314"/>
      <c r="O13" s="314"/>
      <c r="P13" s="314"/>
      <c r="Q13" s="314"/>
      <c r="R13" s="314"/>
      <c r="AX13" s="314"/>
      <c r="AY13" s="314"/>
    </row>
    <row r="14" spans="1:55" s="322" customFormat="1" ht="11">
      <c r="A14" s="314" t="s">
        <v>2131</v>
      </c>
      <c r="C14" s="314"/>
      <c r="D14" s="314"/>
      <c r="E14" s="314"/>
      <c r="F14" s="323"/>
      <c r="G14" s="314"/>
      <c r="H14" s="314"/>
      <c r="I14" s="314"/>
      <c r="J14" s="314"/>
      <c r="K14" s="314"/>
      <c r="L14" s="314"/>
      <c r="M14" s="314"/>
      <c r="N14" s="314"/>
      <c r="O14" s="314"/>
      <c r="P14" s="314"/>
      <c r="Q14" s="314"/>
      <c r="R14" s="314"/>
      <c r="AX14" s="314"/>
      <c r="AY14" s="314"/>
    </row>
    <row r="15" spans="1:55" s="322" customFormat="1" ht="11">
      <c r="A15" s="314"/>
      <c r="B15" s="324"/>
      <c r="C15" s="314"/>
      <c r="D15" s="314"/>
      <c r="E15" s="314"/>
      <c r="F15" s="323"/>
      <c r="H15" s="314"/>
      <c r="I15" s="314"/>
      <c r="J15" s="314"/>
      <c r="K15" s="314"/>
      <c r="N15" s="314"/>
      <c r="O15" s="314"/>
      <c r="P15" s="314"/>
      <c r="Q15" s="314"/>
      <c r="R15" s="314"/>
      <c r="AX15" s="314"/>
      <c r="AY15" s="314"/>
    </row>
    <row r="16" spans="1:55" s="315" customFormat="1" ht="37.5" customHeight="1">
      <c r="A16" s="321" t="s">
        <v>2130</v>
      </c>
      <c r="B16" s="320" t="s">
        <v>2129</v>
      </c>
      <c r="C16" s="320" t="s">
        <v>2128</v>
      </c>
      <c r="D16" s="320" t="s">
        <v>2127</v>
      </c>
      <c r="E16" s="320" t="s">
        <v>2126</v>
      </c>
      <c r="F16" s="320" t="s">
        <v>2125</v>
      </c>
      <c r="G16" s="320" t="s">
        <v>2124</v>
      </c>
      <c r="H16" s="320" t="s">
        <v>2123</v>
      </c>
      <c r="I16" s="320" t="s">
        <v>2122</v>
      </c>
      <c r="J16" s="320" t="s">
        <v>2121</v>
      </c>
      <c r="K16" s="320" t="s">
        <v>2120</v>
      </c>
      <c r="L16" s="320" t="s">
        <v>2119</v>
      </c>
      <c r="M16" s="320" t="s">
        <v>2118</v>
      </c>
      <c r="N16" s="320" t="s">
        <v>2117</v>
      </c>
      <c r="O16" s="320" t="s">
        <v>2116</v>
      </c>
      <c r="P16" s="320" t="s">
        <v>2115</v>
      </c>
      <c r="Q16" s="320" t="s">
        <v>2114</v>
      </c>
      <c r="R16" s="320" t="s">
        <v>2113</v>
      </c>
      <c r="S16" s="320" t="s">
        <v>2112</v>
      </c>
      <c r="T16" s="320" t="s">
        <v>2111</v>
      </c>
      <c r="U16" s="320" t="s">
        <v>2110</v>
      </c>
      <c r="V16" s="320"/>
      <c r="W16" s="320"/>
      <c r="X16" s="320"/>
      <c r="Y16" s="320"/>
      <c r="Z16" s="320"/>
      <c r="AA16" s="320"/>
      <c r="AB16" s="320"/>
      <c r="AC16" s="320"/>
      <c r="AD16" s="320" t="s">
        <v>2109</v>
      </c>
      <c r="AE16" s="320" t="s">
        <v>2108</v>
      </c>
      <c r="AF16" s="320" t="s">
        <v>2107</v>
      </c>
      <c r="AG16" s="320" t="s">
        <v>2106</v>
      </c>
      <c r="AH16" s="320" t="s">
        <v>2105</v>
      </c>
      <c r="AI16" s="320" t="s">
        <v>2104</v>
      </c>
      <c r="AJ16" s="320" t="s">
        <v>2103</v>
      </c>
      <c r="AK16" s="320" t="s">
        <v>2102</v>
      </c>
      <c r="AL16" s="320" t="s">
        <v>2101</v>
      </c>
      <c r="AM16" s="320" t="s">
        <v>2100</v>
      </c>
      <c r="AN16" s="320" t="s">
        <v>2099</v>
      </c>
      <c r="AO16" s="320" t="s">
        <v>2098</v>
      </c>
      <c r="AP16" s="320" t="s">
        <v>2097</v>
      </c>
      <c r="AQ16" s="320" t="s">
        <v>2096</v>
      </c>
      <c r="AR16" s="320" t="s">
        <v>2095</v>
      </c>
      <c r="AS16" s="320" t="s">
        <v>2094</v>
      </c>
      <c r="AT16" s="320" t="s">
        <v>2093</v>
      </c>
      <c r="AU16" s="320" t="s">
        <v>2092</v>
      </c>
      <c r="AV16" s="320" t="s">
        <v>2091</v>
      </c>
      <c r="AW16" s="320" t="s">
        <v>2090</v>
      </c>
      <c r="AX16" s="318" t="s">
        <v>2089</v>
      </c>
      <c r="AY16" s="319" t="s">
        <v>2088</v>
      </c>
      <c r="AZ16" s="319" t="s">
        <v>2087</v>
      </c>
      <c r="BA16" s="318" t="s">
        <v>2086</v>
      </c>
      <c r="BB16" s="317" t="s">
        <v>2085</v>
      </c>
      <c r="BC16" s="316" t="s">
        <v>2084</v>
      </c>
    </row>
    <row r="17" spans="1:55" s="314" customFormat="1">
      <c r="A17" s="296"/>
      <c r="B17" s="296" t="s">
        <v>2083</v>
      </c>
      <c r="C17" s="296" t="s">
        <v>2082</v>
      </c>
      <c r="D17" s="296" t="s">
        <v>2081</v>
      </c>
      <c r="E17" s="296" t="s">
        <v>2080</v>
      </c>
      <c r="F17" s="296" t="s">
        <v>2079</v>
      </c>
      <c r="G17" s="296" t="s">
        <v>2078</v>
      </c>
      <c r="H17" s="296" t="s">
        <v>2077</v>
      </c>
      <c r="I17" s="296" t="s">
        <v>2076</v>
      </c>
      <c r="J17" s="296" t="s">
        <v>2075</v>
      </c>
      <c r="K17" s="296" t="s">
        <v>2074</v>
      </c>
      <c r="L17" s="296" t="s">
        <v>2073</v>
      </c>
      <c r="M17" s="296" t="s">
        <v>2072</v>
      </c>
      <c r="N17" s="296" t="s">
        <v>2071</v>
      </c>
      <c r="O17" s="296" t="s">
        <v>2070</v>
      </c>
      <c r="P17" s="296" t="s">
        <v>2069</v>
      </c>
      <c r="Q17" s="296" t="s">
        <v>2068</v>
      </c>
      <c r="R17" s="296" t="s">
        <v>2067</v>
      </c>
      <c r="S17" s="296" t="s">
        <v>2066</v>
      </c>
      <c r="T17" s="296" t="s">
        <v>2065</v>
      </c>
      <c r="U17" s="296" t="s">
        <v>2064</v>
      </c>
      <c r="V17" s="296" t="s">
        <v>2063</v>
      </c>
      <c r="W17" s="296" t="s">
        <v>2062</v>
      </c>
      <c r="X17" s="296" t="s">
        <v>2061</v>
      </c>
      <c r="Y17" s="296" t="s">
        <v>2060</v>
      </c>
      <c r="Z17" s="296" t="s">
        <v>2059</v>
      </c>
      <c r="AA17" s="296" t="s">
        <v>2058</v>
      </c>
      <c r="AB17" s="296" t="s">
        <v>2057</v>
      </c>
      <c r="AC17" s="296" t="s">
        <v>2056</v>
      </c>
      <c r="AD17" s="296" t="s">
        <v>2055</v>
      </c>
      <c r="AE17" s="296" t="s">
        <v>2054</v>
      </c>
      <c r="AF17" s="296" t="s">
        <v>2053</v>
      </c>
      <c r="AG17" s="296" t="s">
        <v>2052</v>
      </c>
      <c r="AH17" s="296" t="s">
        <v>2051</v>
      </c>
      <c r="AI17" s="296" t="s">
        <v>2050</v>
      </c>
      <c r="AJ17" s="296" t="s">
        <v>2049</v>
      </c>
      <c r="AK17" s="296" t="s">
        <v>2048</v>
      </c>
      <c r="AL17" s="296" t="s">
        <v>2047</v>
      </c>
      <c r="AM17" s="296" t="s">
        <v>2046</v>
      </c>
      <c r="AN17" s="296" t="s">
        <v>2045</v>
      </c>
      <c r="AO17" s="296" t="s">
        <v>2044</v>
      </c>
      <c r="AP17" s="296" t="s">
        <v>2043</v>
      </c>
      <c r="AQ17" s="296" t="s">
        <v>2042</v>
      </c>
      <c r="AR17" s="296" t="s">
        <v>2041</v>
      </c>
      <c r="AS17" s="296" t="s">
        <v>2040</v>
      </c>
      <c r="AT17" s="296" t="s">
        <v>2039</v>
      </c>
      <c r="AU17" s="296" t="s">
        <v>2038</v>
      </c>
      <c r="AV17" s="296" t="s">
        <v>2037</v>
      </c>
      <c r="AW17" s="296" t="s">
        <v>2036</v>
      </c>
      <c r="AX17" s="296" t="s">
        <v>2035</v>
      </c>
      <c r="AY17" s="296" t="s">
        <v>2034</v>
      </c>
      <c r="AZ17" s="296" t="s">
        <v>2033</v>
      </c>
      <c r="BA17" s="296" t="s">
        <v>2032</v>
      </c>
      <c r="BB17" s="314" t="s">
        <v>2031</v>
      </c>
      <c r="BC17" s="296" t="s">
        <v>2030</v>
      </c>
    </row>
    <row r="18" spans="1:55">
      <c r="A18" s="296" t="s">
        <v>2029</v>
      </c>
      <c r="B18" s="296" t="s">
        <v>753</v>
      </c>
      <c r="C18" s="296" t="s">
        <v>749</v>
      </c>
      <c r="D18" s="296">
        <v>0.10000000000000002</v>
      </c>
      <c r="E18" s="296">
        <v>0.77999999999999992</v>
      </c>
      <c r="F18" s="296">
        <v>0.38000000000000006</v>
      </c>
      <c r="H18" s="296">
        <v>105</v>
      </c>
      <c r="I18" s="296">
        <v>0</v>
      </c>
      <c r="J18" s="296" t="s">
        <v>30</v>
      </c>
      <c r="K18" s="296">
        <v>12.050668</v>
      </c>
      <c r="L18" s="296" t="s">
        <v>30</v>
      </c>
      <c r="M18" s="296">
        <v>1.4010600000000002</v>
      </c>
      <c r="O18" s="296">
        <v>20</v>
      </c>
      <c r="Q18" s="296" t="s">
        <v>30</v>
      </c>
      <c r="U18" s="296">
        <v>1</v>
      </c>
      <c r="V18" s="296">
        <v>1</v>
      </c>
      <c r="X18" s="296">
        <v>2.6315789473684208</v>
      </c>
      <c r="AK18" s="296">
        <v>1</v>
      </c>
      <c r="AL18" s="296">
        <v>22</v>
      </c>
      <c r="AM18" s="299">
        <v>0.4</v>
      </c>
      <c r="AN18" s="296">
        <v>29.2</v>
      </c>
      <c r="AO18" s="296">
        <v>1</v>
      </c>
      <c r="AP18" s="300"/>
      <c r="AQ18" s="296">
        <v>1.46</v>
      </c>
      <c r="AR18" s="296">
        <v>2</v>
      </c>
      <c r="AS18" s="296">
        <v>1</v>
      </c>
      <c r="AV18" s="300">
        <v>2.4</v>
      </c>
      <c r="AW18" s="300">
        <v>2.4</v>
      </c>
      <c r="AY18" s="296" t="s">
        <v>745</v>
      </c>
      <c r="BA18" s="296">
        <v>1</v>
      </c>
      <c r="BB18" s="296">
        <v>0.03</v>
      </c>
      <c r="BC18" s="296">
        <v>504</v>
      </c>
    </row>
    <row r="19" spans="1:55">
      <c r="A19" s="296" t="s">
        <v>2028</v>
      </c>
      <c r="B19" s="296" t="s">
        <v>753</v>
      </c>
      <c r="C19" s="296" t="s">
        <v>749</v>
      </c>
      <c r="D19" s="296">
        <v>0.10000000000000002</v>
      </c>
      <c r="E19" s="296">
        <v>0.42222199999999993</v>
      </c>
      <c r="F19" s="296">
        <v>0.33</v>
      </c>
      <c r="H19" s="296">
        <v>105</v>
      </c>
      <c r="I19" s="296">
        <v>0</v>
      </c>
      <c r="J19" s="296" t="s">
        <v>30</v>
      </c>
      <c r="K19" s="296">
        <v>12.050668</v>
      </c>
      <c r="L19" s="296" t="s">
        <v>30</v>
      </c>
      <c r="M19" s="296">
        <v>1.21671</v>
      </c>
      <c r="O19" s="296">
        <v>20</v>
      </c>
      <c r="Q19" s="296" t="s">
        <v>30</v>
      </c>
      <c r="U19" s="296">
        <v>1</v>
      </c>
      <c r="V19" s="296">
        <v>1</v>
      </c>
      <c r="X19" s="296">
        <v>3.0303030303030303</v>
      </c>
      <c r="AK19" s="296">
        <v>1</v>
      </c>
      <c r="AL19" s="296">
        <v>47</v>
      </c>
      <c r="AM19" s="299">
        <v>0.4</v>
      </c>
      <c r="AN19" s="296">
        <v>29.2</v>
      </c>
      <c r="AO19" s="296">
        <v>1</v>
      </c>
      <c r="AP19" s="300"/>
      <c r="AQ19" s="296">
        <v>1.46</v>
      </c>
      <c r="AR19" s="296">
        <v>2</v>
      </c>
      <c r="AS19" s="296">
        <v>1</v>
      </c>
      <c r="AV19" s="300">
        <v>2.4</v>
      </c>
      <c r="AW19" s="300">
        <v>2.4</v>
      </c>
      <c r="AY19" s="296" t="s">
        <v>745</v>
      </c>
      <c r="BA19" s="296">
        <v>1</v>
      </c>
      <c r="BB19" s="296">
        <v>0.03</v>
      </c>
      <c r="BC19" s="296">
        <v>504</v>
      </c>
    </row>
    <row r="20" spans="1:55">
      <c r="A20" s="296" t="s">
        <v>2027</v>
      </c>
      <c r="B20" s="296" t="s">
        <v>753</v>
      </c>
      <c r="C20" s="296" t="s">
        <v>863</v>
      </c>
      <c r="D20" s="296">
        <v>0.2</v>
      </c>
      <c r="E20" s="296">
        <v>0.9</v>
      </c>
      <c r="F20" s="296">
        <v>0.36</v>
      </c>
      <c r="I20" s="296">
        <v>0</v>
      </c>
      <c r="J20" s="296" t="s">
        <v>30</v>
      </c>
      <c r="K20" s="296">
        <v>56.056000000000004</v>
      </c>
      <c r="L20" s="296" t="s">
        <v>30</v>
      </c>
      <c r="M20" s="296">
        <v>0.7056</v>
      </c>
      <c r="Q20" s="296" t="s">
        <v>30</v>
      </c>
      <c r="X20" s="296" t="s">
        <v>30</v>
      </c>
      <c r="AK20" s="296">
        <v>1</v>
      </c>
      <c r="AL20" s="296">
        <v>109</v>
      </c>
      <c r="AM20" s="299">
        <v>0.4</v>
      </c>
      <c r="AN20" s="296">
        <v>36.5</v>
      </c>
      <c r="AO20" s="296">
        <v>1</v>
      </c>
      <c r="AP20" s="300"/>
      <c r="AQ20" s="296">
        <v>1.8250000000000002</v>
      </c>
      <c r="AR20" s="296">
        <v>2</v>
      </c>
      <c r="AS20" s="296">
        <v>1</v>
      </c>
      <c r="AV20" s="300">
        <v>2.4</v>
      </c>
      <c r="AW20" s="300">
        <v>2.4</v>
      </c>
      <c r="AY20" s="296" t="s">
        <v>745</v>
      </c>
      <c r="BA20" s="296">
        <v>1</v>
      </c>
      <c r="BB20" s="296">
        <v>0.03</v>
      </c>
      <c r="BC20" s="296">
        <v>504</v>
      </c>
    </row>
    <row r="21" spans="1:55">
      <c r="A21" s="296" t="s">
        <v>2026</v>
      </c>
      <c r="B21" s="296" t="s">
        <v>840</v>
      </c>
      <c r="C21" s="296" t="s">
        <v>863</v>
      </c>
      <c r="F21" s="296">
        <v>0.3</v>
      </c>
      <c r="I21" s="296">
        <v>0</v>
      </c>
      <c r="J21" s="296" t="s">
        <v>30</v>
      </c>
      <c r="K21" s="296">
        <v>56.056000000000004</v>
      </c>
      <c r="L21" s="296">
        <v>1.96</v>
      </c>
      <c r="M21" s="296" t="s">
        <v>30</v>
      </c>
      <c r="Q21" s="296" t="s">
        <v>30</v>
      </c>
      <c r="X21" s="296" t="s">
        <v>30</v>
      </c>
      <c r="AK21" s="296">
        <v>1</v>
      </c>
      <c r="AL21" s="296">
        <v>610</v>
      </c>
      <c r="AM21" s="299">
        <v>0.4</v>
      </c>
      <c r="AN21" s="296">
        <v>36.5</v>
      </c>
      <c r="AO21" s="296">
        <v>1</v>
      </c>
      <c r="AP21" s="300"/>
      <c r="AQ21" s="296">
        <v>1.8250000000000002</v>
      </c>
      <c r="AR21" s="296">
        <v>2</v>
      </c>
      <c r="AS21" s="296">
        <v>1</v>
      </c>
      <c r="AV21" s="300">
        <v>2.4</v>
      </c>
      <c r="AW21" s="300">
        <v>2.4</v>
      </c>
      <c r="AY21" s="296" t="s">
        <v>745</v>
      </c>
      <c r="BA21" s="296">
        <v>1</v>
      </c>
      <c r="BB21" s="296">
        <v>0.03</v>
      </c>
      <c r="BC21" s="296">
        <v>504</v>
      </c>
    </row>
    <row r="22" spans="1:55">
      <c r="A22" s="296" t="s">
        <v>2025</v>
      </c>
      <c r="B22" s="296" t="s">
        <v>1371</v>
      </c>
      <c r="C22" s="296" t="s">
        <v>1370</v>
      </c>
      <c r="F22" s="296">
        <v>0.86</v>
      </c>
      <c r="I22" s="296">
        <v>0</v>
      </c>
      <c r="J22" s="296" t="s">
        <v>30</v>
      </c>
      <c r="K22" s="296">
        <v>0.37064363601273764</v>
      </c>
      <c r="L22" s="313">
        <v>0</v>
      </c>
      <c r="M22" s="296" t="s">
        <v>30</v>
      </c>
      <c r="P22" s="296">
        <v>0</v>
      </c>
      <c r="Q22" s="296" t="s">
        <v>30</v>
      </c>
      <c r="S22" s="296">
        <v>1.5</v>
      </c>
      <c r="T22" s="296">
        <v>1.5</v>
      </c>
      <c r="X22" s="296" t="s">
        <v>30</v>
      </c>
      <c r="AK22" s="296">
        <v>1</v>
      </c>
      <c r="AL22" s="296">
        <v>0.44</v>
      </c>
      <c r="AM22" s="299">
        <v>0</v>
      </c>
      <c r="AN22" s="296">
        <v>0</v>
      </c>
      <c r="AO22" s="296">
        <v>0</v>
      </c>
      <c r="AP22" s="300"/>
      <c r="AQ22" s="296">
        <v>0</v>
      </c>
      <c r="AR22" s="296">
        <v>0</v>
      </c>
      <c r="AS22" s="296">
        <v>0</v>
      </c>
      <c r="AV22" s="300">
        <v>45000</v>
      </c>
      <c r="AW22" s="300">
        <v>45000</v>
      </c>
      <c r="AY22" s="296" t="s">
        <v>1598</v>
      </c>
      <c r="BA22" s="296">
        <v>1</v>
      </c>
      <c r="BB22" s="296">
        <v>4.0000000000000001E-3</v>
      </c>
      <c r="BC22" s="296">
        <v>33.6</v>
      </c>
    </row>
    <row r="23" spans="1:55">
      <c r="A23" s="296" t="s">
        <v>2024</v>
      </c>
      <c r="B23" s="296" t="s">
        <v>1371</v>
      </c>
      <c r="C23" s="296" t="s">
        <v>1370</v>
      </c>
      <c r="F23" s="296">
        <v>0.75</v>
      </c>
      <c r="I23" s="296">
        <v>0</v>
      </c>
      <c r="J23" s="296" t="s">
        <v>30</v>
      </c>
      <c r="K23" s="296">
        <v>0.14000000000000001</v>
      </c>
      <c r="L23" s="296">
        <v>0</v>
      </c>
      <c r="M23" s="296" t="s">
        <v>30</v>
      </c>
      <c r="P23" s="296">
        <v>0</v>
      </c>
      <c r="Q23" s="296" t="s">
        <v>30</v>
      </c>
      <c r="S23" s="296">
        <v>8</v>
      </c>
      <c r="T23" s="296">
        <v>8</v>
      </c>
      <c r="X23" s="296" t="s">
        <v>30</v>
      </c>
      <c r="AK23" s="296">
        <v>1</v>
      </c>
      <c r="AL23" s="296">
        <v>1000</v>
      </c>
      <c r="AM23" s="299">
        <v>0.4</v>
      </c>
      <c r="AN23" s="296">
        <v>14.600000000000001</v>
      </c>
      <c r="AO23" s="296">
        <v>1</v>
      </c>
      <c r="AP23" s="300"/>
      <c r="AQ23" s="296">
        <v>0.73000000000000009</v>
      </c>
      <c r="AR23" s="296">
        <v>8.3333333333333329E-2</v>
      </c>
      <c r="AS23" s="296">
        <v>8.3333333333333329E-2</v>
      </c>
      <c r="AV23" s="300">
        <v>40</v>
      </c>
      <c r="AW23" s="300">
        <v>40</v>
      </c>
      <c r="AY23" s="296" t="s">
        <v>1369</v>
      </c>
      <c r="BB23" s="296">
        <v>0.01</v>
      </c>
      <c r="BC23" s="296">
        <v>72</v>
      </c>
    </row>
    <row r="24" spans="1:55">
      <c r="A24" s="296" t="s">
        <v>2023</v>
      </c>
      <c r="B24" s="296" t="s">
        <v>1371</v>
      </c>
      <c r="C24" s="296" t="s">
        <v>1370</v>
      </c>
      <c r="F24" s="296">
        <v>0.86</v>
      </c>
      <c r="I24" s="296">
        <v>0</v>
      </c>
      <c r="J24" s="296" t="s">
        <v>30</v>
      </c>
      <c r="K24" s="296">
        <v>0.37064363601273764</v>
      </c>
      <c r="L24" s="296">
        <v>0</v>
      </c>
      <c r="M24" s="296" t="s">
        <v>30</v>
      </c>
      <c r="P24" s="296">
        <v>0</v>
      </c>
      <c r="Q24" s="296" t="s">
        <v>30</v>
      </c>
      <c r="S24" s="296">
        <v>1.5</v>
      </c>
      <c r="T24" s="296">
        <v>1.5</v>
      </c>
      <c r="X24" s="296" t="s">
        <v>30</v>
      </c>
      <c r="AK24" s="296">
        <v>1</v>
      </c>
      <c r="AL24" s="296">
        <v>0.14000000000000001</v>
      </c>
      <c r="AM24" s="299">
        <v>0</v>
      </c>
      <c r="AN24" s="296">
        <v>0</v>
      </c>
      <c r="AO24" s="296">
        <v>0</v>
      </c>
      <c r="AP24" s="300"/>
      <c r="AQ24" s="296">
        <v>0</v>
      </c>
      <c r="AR24" s="296">
        <v>0</v>
      </c>
      <c r="AS24" s="296">
        <v>0</v>
      </c>
      <c r="AV24" s="300">
        <v>45000</v>
      </c>
      <c r="AW24" s="300">
        <v>45000</v>
      </c>
      <c r="AY24" s="296" t="s">
        <v>1598</v>
      </c>
      <c r="BA24" s="296">
        <v>1</v>
      </c>
      <c r="BB24" s="296">
        <v>4.0000000000000001E-3</v>
      </c>
      <c r="BC24" s="296">
        <v>33.6</v>
      </c>
    </row>
    <row r="25" spans="1:55">
      <c r="A25" s="296" t="s">
        <v>2022</v>
      </c>
      <c r="B25" s="296" t="s">
        <v>1371</v>
      </c>
      <c r="C25" s="296" t="s">
        <v>1370</v>
      </c>
      <c r="F25" s="296">
        <v>0.75</v>
      </c>
      <c r="I25" s="296">
        <v>0</v>
      </c>
      <c r="J25" s="296" t="s">
        <v>30</v>
      </c>
      <c r="K25" s="296">
        <v>0.14000000000000001</v>
      </c>
      <c r="L25" s="296">
        <v>0</v>
      </c>
      <c r="M25" s="296" t="s">
        <v>30</v>
      </c>
      <c r="P25" s="296">
        <v>0</v>
      </c>
      <c r="Q25" s="296" t="s">
        <v>30</v>
      </c>
      <c r="S25" s="296">
        <v>8</v>
      </c>
      <c r="T25" s="296">
        <v>8</v>
      </c>
      <c r="X25" s="296" t="s">
        <v>30</v>
      </c>
      <c r="AK25" s="296">
        <v>1</v>
      </c>
      <c r="AL25" s="296">
        <v>1000</v>
      </c>
      <c r="AM25" s="299">
        <v>0.4</v>
      </c>
      <c r="AN25" s="296">
        <v>14.600000000000001</v>
      </c>
      <c r="AO25" s="296">
        <v>1</v>
      </c>
      <c r="AP25" s="300"/>
      <c r="AQ25" s="296">
        <v>0.73000000000000009</v>
      </c>
      <c r="AR25" s="296">
        <v>8.3333333333333329E-2</v>
      </c>
      <c r="AS25" s="296">
        <v>8.3333333333333329E-2</v>
      </c>
      <c r="AV25" s="300">
        <v>40</v>
      </c>
      <c r="AW25" s="300">
        <v>40</v>
      </c>
      <c r="AY25" s="296" t="s">
        <v>1369</v>
      </c>
      <c r="BB25" s="296">
        <v>0.01</v>
      </c>
      <c r="BC25" s="296">
        <v>72</v>
      </c>
    </row>
    <row r="26" spans="1:55">
      <c r="A26" s="296" t="s">
        <v>2021</v>
      </c>
      <c r="B26" s="296" t="s">
        <v>1371</v>
      </c>
      <c r="C26" s="296" t="s">
        <v>1370</v>
      </c>
      <c r="F26" s="296">
        <v>0.86</v>
      </c>
      <c r="I26" s="296">
        <v>0</v>
      </c>
      <c r="J26" s="296" t="s">
        <v>30</v>
      </c>
      <c r="K26" s="296">
        <v>0.37064363601273764</v>
      </c>
      <c r="L26" s="296">
        <v>0</v>
      </c>
      <c r="M26" s="296" t="s">
        <v>30</v>
      </c>
      <c r="P26" s="296">
        <v>0</v>
      </c>
      <c r="Q26" s="296" t="s">
        <v>30</v>
      </c>
      <c r="S26" s="296">
        <v>1.5</v>
      </c>
      <c r="T26" s="296">
        <v>1.5</v>
      </c>
      <c r="X26" s="296" t="s">
        <v>30</v>
      </c>
      <c r="AK26" s="296">
        <v>1</v>
      </c>
      <c r="AL26" s="296">
        <v>0.71</v>
      </c>
      <c r="AM26" s="299">
        <v>0</v>
      </c>
      <c r="AN26" s="296">
        <v>0</v>
      </c>
      <c r="AO26" s="296">
        <v>0</v>
      </c>
      <c r="AP26" s="300"/>
      <c r="AQ26" s="296">
        <v>0</v>
      </c>
      <c r="AR26" s="296">
        <v>0</v>
      </c>
      <c r="AS26" s="296">
        <v>0</v>
      </c>
      <c r="AV26" s="300">
        <v>45000</v>
      </c>
      <c r="AW26" s="300">
        <v>45000</v>
      </c>
      <c r="AY26" s="296" t="s">
        <v>1598</v>
      </c>
      <c r="BA26" s="296">
        <v>1</v>
      </c>
      <c r="BB26" s="296">
        <v>4.0000000000000001E-3</v>
      </c>
      <c r="BC26" s="296">
        <v>33.6</v>
      </c>
    </row>
    <row r="27" spans="1:55">
      <c r="A27" s="296" t="s">
        <v>2020</v>
      </c>
      <c r="B27" s="296" t="s">
        <v>1371</v>
      </c>
      <c r="C27" s="296" t="s">
        <v>1370</v>
      </c>
      <c r="F27" s="296">
        <v>0.75</v>
      </c>
      <c r="I27" s="296">
        <v>0</v>
      </c>
      <c r="J27" s="296" t="s">
        <v>30</v>
      </c>
      <c r="K27" s="296">
        <v>0.14000000000000001</v>
      </c>
      <c r="L27" s="296">
        <v>0</v>
      </c>
      <c r="M27" s="296" t="s">
        <v>30</v>
      </c>
      <c r="P27" s="296">
        <v>0</v>
      </c>
      <c r="Q27" s="296" t="s">
        <v>30</v>
      </c>
      <c r="S27" s="296">
        <v>8</v>
      </c>
      <c r="T27" s="296">
        <v>8</v>
      </c>
      <c r="X27" s="296" t="s">
        <v>30</v>
      </c>
      <c r="AK27" s="296">
        <v>1</v>
      </c>
      <c r="AL27" s="296">
        <v>1000</v>
      </c>
      <c r="AM27" s="299">
        <v>0.4</v>
      </c>
      <c r="AN27" s="296">
        <v>14.600000000000001</v>
      </c>
      <c r="AO27" s="296">
        <v>1</v>
      </c>
      <c r="AP27" s="300"/>
      <c r="AQ27" s="296">
        <v>0.73000000000000009</v>
      </c>
      <c r="AR27" s="296">
        <v>8.3333333333333329E-2</v>
      </c>
      <c r="AS27" s="296">
        <v>8.3333333333333329E-2</v>
      </c>
      <c r="AV27" s="300">
        <v>40</v>
      </c>
      <c r="AW27" s="300">
        <v>40</v>
      </c>
      <c r="AY27" s="296" t="s">
        <v>1369</v>
      </c>
      <c r="BB27" s="296">
        <v>0.01</v>
      </c>
      <c r="BC27" s="296">
        <v>72</v>
      </c>
    </row>
    <row r="28" spans="1:55">
      <c r="A28" s="296" t="s">
        <v>2019</v>
      </c>
      <c r="B28" s="296" t="s">
        <v>1371</v>
      </c>
      <c r="C28" s="296" t="s">
        <v>1370</v>
      </c>
      <c r="F28" s="296">
        <v>0.86</v>
      </c>
      <c r="I28" s="296">
        <v>0</v>
      </c>
      <c r="J28" s="296" t="s">
        <v>30</v>
      </c>
      <c r="K28" s="296">
        <v>0.37064363601273764</v>
      </c>
      <c r="L28" s="296">
        <v>0</v>
      </c>
      <c r="M28" s="296" t="s">
        <v>30</v>
      </c>
      <c r="P28" s="296">
        <v>0</v>
      </c>
      <c r="Q28" s="296" t="s">
        <v>30</v>
      </c>
      <c r="S28" s="296">
        <v>1.5</v>
      </c>
      <c r="T28" s="296">
        <v>1.5</v>
      </c>
      <c r="X28" s="296" t="s">
        <v>30</v>
      </c>
      <c r="AK28" s="296">
        <v>1</v>
      </c>
      <c r="AL28" s="296">
        <v>0.45</v>
      </c>
      <c r="AM28" s="299">
        <v>0</v>
      </c>
      <c r="AN28" s="296">
        <v>0</v>
      </c>
      <c r="AO28" s="296">
        <v>0</v>
      </c>
      <c r="AP28" s="300"/>
      <c r="AQ28" s="296">
        <v>0</v>
      </c>
      <c r="AR28" s="296">
        <v>0</v>
      </c>
      <c r="AS28" s="296">
        <v>0</v>
      </c>
      <c r="AV28" s="300">
        <v>45000</v>
      </c>
      <c r="AW28" s="300">
        <v>45000</v>
      </c>
      <c r="AY28" s="296" t="s">
        <v>1598</v>
      </c>
      <c r="BA28" s="296">
        <v>1</v>
      </c>
      <c r="BB28" s="296">
        <v>4.0000000000000001E-3</v>
      </c>
      <c r="BC28" s="296">
        <v>33.6</v>
      </c>
    </row>
    <row r="29" spans="1:55">
      <c r="A29" s="296" t="s">
        <v>2018</v>
      </c>
      <c r="B29" s="296" t="s">
        <v>1371</v>
      </c>
      <c r="C29" s="296" t="s">
        <v>1370</v>
      </c>
      <c r="F29" s="296">
        <v>0.75</v>
      </c>
      <c r="I29" s="296">
        <v>0</v>
      </c>
      <c r="J29" s="296" t="s">
        <v>30</v>
      </c>
      <c r="K29" s="296">
        <v>0.14000000000000001</v>
      </c>
      <c r="L29" s="296">
        <v>0</v>
      </c>
      <c r="M29" s="296" t="s">
        <v>30</v>
      </c>
      <c r="P29" s="296">
        <v>0</v>
      </c>
      <c r="Q29" s="296" t="s">
        <v>30</v>
      </c>
      <c r="S29" s="296">
        <v>8</v>
      </c>
      <c r="T29" s="296">
        <v>8</v>
      </c>
      <c r="X29" s="296" t="s">
        <v>30</v>
      </c>
      <c r="AK29" s="296">
        <v>1</v>
      </c>
      <c r="AL29" s="296">
        <v>1000</v>
      </c>
      <c r="AM29" s="299">
        <v>0.4</v>
      </c>
      <c r="AN29" s="296">
        <v>14.600000000000001</v>
      </c>
      <c r="AO29" s="296">
        <v>1</v>
      </c>
      <c r="AP29" s="300"/>
      <c r="AQ29" s="296">
        <v>0.73000000000000009</v>
      </c>
      <c r="AR29" s="296">
        <v>8.3333333333333329E-2</v>
      </c>
      <c r="AS29" s="296">
        <v>8.3333333333333329E-2</v>
      </c>
      <c r="AV29" s="300">
        <v>40</v>
      </c>
      <c r="AW29" s="300">
        <v>40</v>
      </c>
      <c r="AY29" s="296" t="s">
        <v>1369</v>
      </c>
      <c r="BB29" s="296">
        <v>0.01</v>
      </c>
      <c r="BC29" s="296">
        <v>72</v>
      </c>
    </row>
    <row r="30" spans="1:55">
      <c r="A30" s="296" t="s">
        <v>2017</v>
      </c>
      <c r="B30" s="296" t="s">
        <v>753</v>
      </c>
      <c r="C30" s="296" t="s">
        <v>812</v>
      </c>
      <c r="D30" s="296">
        <v>0.05</v>
      </c>
      <c r="E30" s="296">
        <v>0.3</v>
      </c>
      <c r="F30" s="296">
        <v>0.23471074380165288</v>
      </c>
      <c r="I30" s="296">
        <v>0</v>
      </c>
      <c r="J30" s="296" t="s">
        <v>30</v>
      </c>
      <c r="K30" s="296">
        <v>39.200000000000003</v>
      </c>
      <c r="L30" s="296" t="s">
        <v>30</v>
      </c>
      <c r="M30" s="296">
        <v>0.36802644628099174</v>
      </c>
      <c r="P30" s="296">
        <v>0</v>
      </c>
      <c r="Q30" s="296" t="s">
        <v>30</v>
      </c>
      <c r="X30" s="296" t="s">
        <v>30</v>
      </c>
      <c r="AK30" s="296">
        <v>1</v>
      </c>
      <c r="AL30" s="296">
        <v>56.8</v>
      </c>
      <c r="AM30" s="299">
        <v>0.4</v>
      </c>
      <c r="AN30" s="296">
        <v>36.5</v>
      </c>
      <c r="AO30" s="296">
        <v>1</v>
      </c>
      <c r="AP30" s="300"/>
      <c r="AQ30" s="296">
        <v>1.8250000000000002</v>
      </c>
      <c r="AR30" s="296">
        <v>2</v>
      </c>
      <c r="AS30" s="296">
        <v>1</v>
      </c>
      <c r="AV30" s="300">
        <v>2.4</v>
      </c>
      <c r="AW30" s="300">
        <v>2.4</v>
      </c>
      <c r="AY30" s="296" t="s">
        <v>745</v>
      </c>
      <c r="BA30" s="296">
        <v>1</v>
      </c>
      <c r="BB30" s="296">
        <v>0.03</v>
      </c>
      <c r="BC30" s="296">
        <v>504</v>
      </c>
    </row>
    <row r="31" spans="1:55">
      <c r="A31" s="296" t="s">
        <v>2016</v>
      </c>
      <c r="B31" s="296" t="s">
        <v>753</v>
      </c>
      <c r="C31" s="296" t="s">
        <v>812</v>
      </c>
      <c r="D31" s="296">
        <v>0.31</v>
      </c>
      <c r="E31" s="296">
        <v>1.2</v>
      </c>
      <c r="F31" s="296">
        <v>0.43</v>
      </c>
      <c r="I31" s="296">
        <v>0</v>
      </c>
      <c r="J31" s="296" t="s">
        <v>30</v>
      </c>
      <c r="K31" s="296">
        <v>39.200000000000003</v>
      </c>
      <c r="L31" s="296" t="s">
        <v>30</v>
      </c>
      <c r="M31" s="296">
        <v>0.67424000000000006</v>
      </c>
      <c r="P31" s="296">
        <v>0</v>
      </c>
      <c r="Q31" s="296" t="s">
        <v>30</v>
      </c>
      <c r="X31" s="296" t="s">
        <v>30</v>
      </c>
      <c r="AK31" s="296">
        <v>1</v>
      </c>
      <c r="AL31" s="296">
        <v>240</v>
      </c>
      <c r="AM31" s="299">
        <v>0.4</v>
      </c>
      <c r="AN31" s="296">
        <v>36.5</v>
      </c>
      <c r="AO31" s="296">
        <v>1</v>
      </c>
      <c r="AP31" s="300"/>
      <c r="AQ31" s="296">
        <v>1.8250000000000002</v>
      </c>
      <c r="AR31" s="296">
        <v>2</v>
      </c>
      <c r="AS31" s="296">
        <v>1</v>
      </c>
      <c r="AV31" s="300">
        <v>2.4</v>
      </c>
      <c r="AW31" s="300">
        <v>2.4</v>
      </c>
      <c r="AY31" s="296" t="s">
        <v>745</v>
      </c>
      <c r="BA31" s="296">
        <v>1</v>
      </c>
      <c r="BB31" s="296">
        <v>0.03</v>
      </c>
      <c r="BC31" s="296">
        <v>504</v>
      </c>
    </row>
    <row r="32" spans="1:55">
      <c r="A32" s="296" t="s">
        <v>2015</v>
      </c>
      <c r="B32" s="296" t="s">
        <v>747</v>
      </c>
      <c r="C32" s="296" t="s">
        <v>749</v>
      </c>
      <c r="E32" s="296">
        <v>0.3</v>
      </c>
      <c r="F32" s="296">
        <v>0.85</v>
      </c>
      <c r="H32" s="296">
        <v>121</v>
      </c>
      <c r="I32" s="296">
        <v>0</v>
      </c>
      <c r="J32" s="296" t="s">
        <v>30</v>
      </c>
      <c r="K32" s="296">
        <v>12.050668</v>
      </c>
      <c r="L32" s="296" t="s">
        <v>30</v>
      </c>
      <c r="M32" s="296">
        <v>0.14024999999999999</v>
      </c>
      <c r="O32" s="296">
        <v>20</v>
      </c>
      <c r="P32" s="296">
        <v>0</v>
      </c>
      <c r="Q32" s="296" t="s">
        <v>30</v>
      </c>
      <c r="U32" s="296">
        <v>1</v>
      </c>
      <c r="V32" s="296">
        <v>1</v>
      </c>
      <c r="X32" s="296">
        <v>5.0980392156862742</v>
      </c>
      <c r="AK32" s="296">
        <v>1</v>
      </c>
      <c r="AL32" s="296">
        <v>9.1999999999999993</v>
      </c>
      <c r="AM32" s="299">
        <v>0.5</v>
      </c>
      <c r="AN32" s="296">
        <v>5</v>
      </c>
      <c r="AO32" s="296">
        <v>1</v>
      </c>
      <c r="AP32" s="300"/>
      <c r="AQ32" s="296">
        <v>0.25</v>
      </c>
      <c r="AR32" s="296">
        <v>0</v>
      </c>
      <c r="AS32" s="296">
        <v>0</v>
      </c>
      <c r="AV32" s="300">
        <v>15</v>
      </c>
      <c r="AW32" s="300">
        <v>15</v>
      </c>
      <c r="AY32" s="296" t="s">
        <v>1615</v>
      </c>
      <c r="BA32" s="296">
        <v>1</v>
      </c>
      <c r="BB32" s="296">
        <v>0.03</v>
      </c>
      <c r="BC32" s="296">
        <v>134</v>
      </c>
    </row>
    <row r="33" spans="1:55">
      <c r="A33" s="296" t="s">
        <v>2014</v>
      </c>
      <c r="B33" s="296" t="s">
        <v>753</v>
      </c>
      <c r="C33" s="296" t="s">
        <v>1038</v>
      </c>
      <c r="D33" s="296">
        <v>0.38</v>
      </c>
      <c r="E33" s="296">
        <v>0.3</v>
      </c>
      <c r="F33" s="296">
        <v>0.41</v>
      </c>
      <c r="G33" s="296">
        <v>3</v>
      </c>
      <c r="H33" s="296">
        <v>30</v>
      </c>
      <c r="I33" s="296">
        <v>0.97499999999999998</v>
      </c>
      <c r="J33" s="296" t="s">
        <v>30</v>
      </c>
      <c r="K33" s="296">
        <v>58.8</v>
      </c>
      <c r="L33" s="296" t="s">
        <v>30</v>
      </c>
      <c r="M33" s="296">
        <v>1.5268399999999998</v>
      </c>
      <c r="P33" s="296">
        <v>0</v>
      </c>
      <c r="Q33" s="296" t="s">
        <v>30</v>
      </c>
      <c r="X33" s="296" t="s">
        <v>30</v>
      </c>
      <c r="AK33" s="296">
        <v>1</v>
      </c>
      <c r="AL33" s="296">
        <v>90</v>
      </c>
      <c r="AM33" s="299">
        <v>0.4</v>
      </c>
      <c r="AN33" s="296">
        <v>36.5</v>
      </c>
      <c r="AO33" s="296">
        <v>1</v>
      </c>
      <c r="AP33" s="300"/>
      <c r="AQ33" s="296">
        <v>1.8250000000000002</v>
      </c>
      <c r="AR33" s="296">
        <v>2</v>
      </c>
      <c r="AS33" s="296">
        <v>1</v>
      </c>
      <c r="AV33" s="300">
        <v>2.4</v>
      </c>
      <c r="AW33" s="300">
        <v>2.4</v>
      </c>
      <c r="AY33" s="296" t="s">
        <v>745</v>
      </c>
      <c r="BA33" s="296">
        <v>1</v>
      </c>
      <c r="BB33" s="296">
        <v>0.03</v>
      </c>
      <c r="BC33" s="296">
        <v>504</v>
      </c>
    </row>
    <row r="34" spans="1:55">
      <c r="A34" s="296" t="s">
        <v>2013</v>
      </c>
      <c r="B34" s="296" t="s">
        <v>753</v>
      </c>
      <c r="C34" s="296" t="s">
        <v>1271</v>
      </c>
      <c r="D34" s="296">
        <v>0.11</v>
      </c>
      <c r="E34" s="296">
        <v>0.5</v>
      </c>
      <c r="F34" s="296">
        <v>0.32500000000000001</v>
      </c>
      <c r="I34" s="296">
        <v>0</v>
      </c>
      <c r="J34" s="296" t="s">
        <v>30</v>
      </c>
      <c r="K34" s="296">
        <v>37.24</v>
      </c>
      <c r="L34" s="296" t="s">
        <v>30</v>
      </c>
      <c r="M34" s="296">
        <v>0.26117000000000001</v>
      </c>
      <c r="P34" s="296">
        <v>0</v>
      </c>
      <c r="Q34" s="296" t="s">
        <v>30</v>
      </c>
      <c r="X34" s="296" t="s">
        <v>30</v>
      </c>
      <c r="AK34" s="296">
        <v>1</v>
      </c>
      <c r="AL34" s="296">
        <v>245</v>
      </c>
      <c r="AM34" s="299">
        <v>0.2</v>
      </c>
      <c r="AN34" s="296">
        <v>29.2</v>
      </c>
      <c r="AO34" s="296">
        <v>1</v>
      </c>
      <c r="AP34" s="300"/>
      <c r="AQ34" s="296">
        <v>1.46</v>
      </c>
      <c r="AR34" s="296">
        <v>2</v>
      </c>
      <c r="AS34" s="296">
        <v>1</v>
      </c>
      <c r="AV34" s="300">
        <v>2.4</v>
      </c>
      <c r="AW34" s="300">
        <v>2.4</v>
      </c>
      <c r="AY34" s="296" t="s">
        <v>745</v>
      </c>
      <c r="BA34" s="296">
        <v>1</v>
      </c>
      <c r="BB34" s="296">
        <v>0.03</v>
      </c>
      <c r="BC34" s="296">
        <v>504</v>
      </c>
    </row>
    <row r="35" spans="1:55">
      <c r="A35" s="296" t="s">
        <v>2012</v>
      </c>
      <c r="B35" s="296" t="s">
        <v>753</v>
      </c>
      <c r="C35" s="296" t="s">
        <v>765</v>
      </c>
      <c r="D35" s="296">
        <v>0.04</v>
      </c>
      <c r="E35" s="296">
        <v>0.4</v>
      </c>
      <c r="F35" s="296">
        <v>0.30499999999999999</v>
      </c>
      <c r="G35" s="296">
        <v>0.3</v>
      </c>
      <c r="H35" s="296">
        <v>90</v>
      </c>
      <c r="I35" s="296">
        <v>0.99814814814814812</v>
      </c>
      <c r="J35" s="296" t="s">
        <v>30</v>
      </c>
      <c r="K35" s="296">
        <v>196</v>
      </c>
      <c r="L35" s="296" t="s">
        <v>30</v>
      </c>
      <c r="M35" s="296">
        <v>7.4127199999999993</v>
      </c>
      <c r="P35" s="296">
        <v>0</v>
      </c>
      <c r="Q35" s="296" t="s">
        <v>30</v>
      </c>
      <c r="X35" s="296" t="s">
        <v>30</v>
      </c>
      <c r="AK35" s="296">
        <v>1</v>
      </c>
      <c r="AL35" s="296">
        <v>51</v>
      </c>
      <c r="AM35" s="299">
        <v>0.2</v>
      </c>
      <c r="AN35" s="296">
        <v>36.5</v>
      </c>
      <c r="AO35" s="296">
        <v>1</v>
      </c>
      <c r="AP35" s="300"/>
      <c r="AQ35" s="296">
        <v>1.8250000000000002</v>
      </c>
      <c r="AR35" s="296">
        <v>0.5</v>
      </c>
      <c r="AS35" s="296">
        <v>0.5</v>
      </c>
      <c r="AV35" s="300">
        <v>6</v>
      </c>
      <c r="AW35" s="300">
        <v>6</v>
      </c>
      <c r="AY35" s="296" t="s">
        <v>745</v>
      </c>
      <c r="BA35" s="296">
        <v>1</v>
      </c>
      <c r="BB35" s="296">
        <v>0.01</v>
      </c>
      <c r="BC35" s="296">
        <v>420</v>
      </c>
    </row>
    <row r="36" spans="1:55">
      <c r="A36" s="296" t="s">
        <v>2011</v>
      </c>
      <c r="B36" s="296" t="s">
        <v>753</v>
      </c>
      <c r="C36" s="296" t="s">
        <v>1038</v>
      </c>
      <c r="D36" s="296">
        <v>0.04</v>
      </c>
      <c r="E36" s="296">
        <v>0.4</v>
      </c>
      <c r="F36" s="296">
        <v>0.30499999999999999</v>
      </c>
      <c r="G36" s="296">
        <v>3</v>
      </c>
      <c r="H36" s="296">
        <v>30</v>
      </c>
      <c r="I36" s="296">
        <v>0.97499999999999998</v>
      </c>
      <c r="J36" s="296" t="s">
        <v>30</v>
      </c>
      <c r="K36" s="296">
        <v>58.8</v>
      </c>
      <c r="L36" s="296" t="s">
        <v>30</v>
      </c>
      <c r="M36" s="296">
        <v>1.1358199999999998</v>
      </c>
      <c r="P36" s="296">
        <v>0</v>
      </c>
      <c r="Q36" s="296" t="s">
        <v>30</v>
      </c>
      <c r="X36" s="296" t="s">
        <v>30</v>
      </c>
      <c r="AK36" s="296">
        <v>1</v>
      </c>
      <c r="AL36" s="296">
        <v>300</v>
      </c>
      <c r="AM36" s="299">
        <v>0.4</v>
      </c>
      <c r="AN36" s="296">
        <v>36.5</v>
      </c>
      <c r="AO36" s="296">
        <v>1</v>
      </c>
      <c r="AP36" s="300"/>
      <c r="AQ36" s="296">
        <v>1.8250000000000002</v>
      </c>
      <c r="AR36" s="296">
        <v>2</v>
      </c>
      <c r="AS36" s="296">
        <v>1</v>
      </c>
      <c r="AV36" s="300">
        <v>2.4</v>
      </c>
      <c r="AW36" s="300">
        <v>2.4</v>
      </c>
      <c r="AY36" s="296" t="s">
        <v>745</v>
      </c>
      <c r="BA36" s="296">
        <v>1</v>
      </c>
      <c r="BB36" s="296">
        <v>0.03</v>
      </c>
      <c r="BC36" s="296">
        <v>504</v>
      </c>
    </row>
    <row r="37" spans="1:55">
      <c r="A37" s="296" t="s">
        <v>2010</v>
      </c>
      <c r="B37" s="296" t="s">
        <v>840</v>
      </c>
      <c r="C37" s="296" t="s">
        <v>903</v>
      </c>
      <c r="F37" s="296">
        <v>0.39750000000000002</v>
      </c>
      <c r="H37" s="296">
        <v>45</v>
      </c>
      <c r="I37" s="296">
        <v>1</v>
      </c>
      <c r="J37" s="296">
        <v>1.38</v>
      </c>
      <c r="K37" s="296">
        <v>30</v>
      </c>
      <c r="L37" s="296">
        <v>1.97</v>
      </c>
      <c r="M37" s="296" t="s">
        <v>30</v>
      </c>
      <c r="O37" s="296">
        <v>30</v>
      </c>
      <c r="Q37" s="296" t="s">
        <v>30</v>
      </c>
      <c r="X37" s="296" t="s">
        <v>30</v>
      </c>
      <c r="AK37" s="296">
        <v>1</v>
      </c>
      <c r="AL37" s="296">
        <v>274</v>
      </c>
      <c r="AM37" s="299">
        <v>0.4</v>
      </c>
      <c r="AN37" s="296">
        <v>29.2</v>
      </c>
      <c r="AO37" s="296">
        <v>1</v>
      </c>
      <c r="AP37" s="300"/>
      <c r="AQ37" s="296">
        <v>1.46</v>
      </c>
      <c r="AR37" s="296">
        <v>2</v>
      </c>
      <c r="AS37" s="296">
        <v>1</v>
      </c>
      <c r="AV37" s="300">
        <v>2.4</v>
      </c>
      <c r="AW37" s="300">
        <v>2.4</v>
      </c>
      <c r="AY37" s="296" t="s">
        <v>745</v>
      </c>
      <c r="BA37" s="296">
        <v>1</v>
      </c>
      <c r="BB37" s="296">
        <v>0.03</v>
      </c>
      <c r="BC37" s="296">
        <v>504</v>
      </c>
    </row>
    <row r="38" spans="1:55">
      <c r="A38" s="296" t="s">
        <v>2009</v>
      </c>
      <c r="B38" s="296" t="s">
        <v>753</v>
      </c>
      <c r="C38" s="296" t="s">
        <v>863</v>
      </c>
      <c r="D38" s="296">
        <v>0.18</v>
      </c>
      <c r="E38" s="296">
        <v>0.73</v>
      </c>
      <c r="F38" s="296">
        <v>0.39</v>
      </c>
      <c r="I38" s="296">
        <v>0</v>
      </c>
      <c r="J38" s="296" t="s">
        <v>30</v>
      </c>
      <c r="K38" s="296">
        <v>56.056000000000004</v>
      </c>
      <c r="L38" s="296" t="s">
        <v>30</v>
      </c>
      <c r="M38" s="296">
        <v>0.76439999999999997</v>
      </c>
      <c r="Q38" s="296" t="s">
        <v>30</v>
      </c>
      <c r="X38" s="296" t="s">
        <v>30</v>
      </c>
      <c r="AK38" s="296">
        <v>1</v>
      </c>
      <c r="AL38" s="296">
        <v>342</v>
      </c>
      <c r="AM38" s="299">
        <v>0.4</v>
      </c>
      <c r="AN38" s="296">
        <v>36.5</v>
      </c>
      <c r="AO38" s="296">
        <v>1</v>
      </c>
      <c r="AP38" s="300"/>
      <c r="AQ38" s="296">
        <v>1.8250000000000002</v>
      </c>
      <c r="AR38" s="296">
        <v>2</v>
      </c>
      <c r="AS38" s="296">
        <v>1</v>
      </c>
      <c r="AV38" s="300">
        <v>2.4</v>
      </c>
      <c r="AW38" s="300">
        <v>2.4</v>
      </c>
      <c r="AY38" s="296" t="s">
        <v>745</v>
      </c>
      <c r="BA38" s="296">
        <v>1</v>
      </c>
      <c r="BB38" s="296">
        <v>0.03</v>
      </c>
      <c r="BC38" s="296">
        <v>504</v>
      </c>
    </row>
    <row r="39" spans="1:55">
      <c r="A39" s="296" t="s">
        <v>2008</v>
      </c>
      <c r="B39" s="296" t="s">
        <v>840</v>
      </c>
      <c r="C39" s="296" t="s">
        <v>863</v>
      </c>
      <c r="F39" s="296">
        <v>0.35</v>
      </c>
      <c r="I39" s="296">
        <v>0</v>
      </c>
      <c r="J39" s="296" t="s">
        <v>30</v>
      </c>
      <c r="K39" s="296">
        <v>56.056000000000004</v>
      </c>
      <c r="L39" s="296">
        <v>1.96</v>
      </c>
      <c r="M39" s="296" t="s">
        <v>30</v>
      </c>
      <c r="Q39" s="296" t="s">
        <v>30</v>
      </c>
      <c r="X39" s="296" t="s">
        <v>30</v>
      </c>
      <c r="AK39" s="296">
        <v>1</v>
      </c>
      <c r="AL39" s="296">
        <v>600</v>
      </c>
      <c r="AM39" s="299">
        <v>0.4</v>
      </c>
      <c r="AN39" s="296">
        <v>36.5</v>
      </c>
      <c r="AO39" s="296">
        <v>1</v>
      </c>
      <c r="AP39" s="300"/>
      <c r="AQ39" s="296">
        <v>1.8250000000000002</v>
      </c>
      <c r="AR39" s="296">
        <v>2</v>
      </c>
      <c r="AS39" s="296">
        <v>1</v>
      </c>
      <c r="AV39" s="300">
        <v>2.4</v>
      </c>
      <c r="AW39" s="300">
        <v>2.4</v>
      </c>
      <c r="AY39" s="296" t="s">
        <v>745</v>
      </c>
      <c r="BA39" s="296">
        <v>1</v>
      </c>
      <c r="BB39" s="296">
        <v>0.03</v>
      </c>
      <c r="BC39" s="296">
        <v>504</v>
      </c>
    </row>
    <row r="40" spans="1:55">
      <c r="A40" s="296" t="s">
        <v>2007</v>
      </c>
      <c r="B40" s="296" t="s">
        <v>775</v>
      </c>
      <c r="C40" s="296" t="s">
        <v>774</v>
      </c>
      <c r="F40" s="296">
        <v>1</v>
      </c>
      <c r="J40" s="304">
        <v>1.830127303415598</v>
      </c>
      <c r="K40" s="303">
        <v>48.019999999999996</v>
      </c>
      <c r="L40" s="303">
        <v>4.8020000000000005</v>
      </c>
      <c r="N40" s="296">
        <v>2020</v>
      </c>
      <c r="O40" s="296">
        <v>27</v>
      </c>
      <c r="P40" s="296">
        <v>1</v>
      </c>
      <c r="Q40" s="296">
        <v>2029</v>
      </c>
      <c r="X40" s="296" t="s">
        <v>30</v>
      </c>
      <c r="AL40" s="296">
        <v>8.4</v>
      </c>
      <c r="AM40" s="299" t="s">
        <v>30</v>
      </c>
      <c r="AN40" s="296" t="s">
        <v>30</v>
      </c>
      <c r="AO40" s="296" t="s">
        <v>30</v>
      </c>
      <c r="AP40" s="300"/>
      <c r="AQ40" s="296" t="s">
        <v>30</v>
      </c>
      <c r="AR40" s="296" t="s">
        <v>30</v>
      </c>
      <c r="AS40" s="296" t="s">
        <v>30</v>
      </c>
      <c r="AV40" s="300" t="s">
        <v>30</v>
      </c>
      <c r="AW40" s="300" t="s">
        <v>30</v>
      </c>
      <c r="AY40" s="296" t="s">
        <v>773</v>
      </c>
      <c r="AZ40" s="296" t="s">
        <v>805</v>
      </c>
      <c r="BA40" s="296">
        <v>1</v>
      </c>
      <c r="BB40" s="296" t="s">
        <v>30</v>
      </c>
      <c r="BC40" s="296" t="s">
        <v>30</v>
      </c>
    </row>
    <row r="41" spans="1:55">
      <c r="A41" s="296" t="s">
        <v>2006</v>
      </c>
      <c r="B41" s="296" t="s">
        <v>775</v>
      </c>
      <c r="C41" s="296" t="s">
        <v>774</v>
      </c>
      <c r="F41" s="296">
        <v>1</v>
      </c>
      <c r="J41" s="304">
        <v>1.5923969615469455</v>
      </c>
      <c r="K41" s="303">
        <v>37.455599999999997</v>
      </c>
      <c r="L41" s="303">
        <v>3.7404363786078236</v>
      </c>
      <c r="N41" s="296">
        <v>2030</v>
      </c>
      <c r="O41" s="296">
        <v>30</v>
      </c>
      <c r="P41" s="296">
        <v>1</v>
      </c>
      <c r="Q41" s="296">
        <v>2039</v>
      </c>
      <c r="X41" s="296" t="s">
        <v>30</v>
      </c>
      <c r="AL41" s="296">
        <v>20</v>
      </c>
      <c r="AM41" s="299" t="s">
        <v>30</v>
      </c>
      <c r="AN41" s="296" t="s">
        <v>30</v>
      </c>
      <c r="AO41" s="296" t="s">
        <v>30</v>
      </c>
      <c r="AP41" s="300"/>
      <c r="AQ41" s="296" t="s">
        <v>30</v>
      </c>
      <c r="AR41" s="296" t="s">
        <v>30</v>
      </c>
      <c r="AS41" s="296" t="s">
        <v>30</v>
      </c>
      <c r="AV41" s="300" t="s">
        <v>30</v>
      </c>
      <c r="AW41" s="300" t="s">
        <v>30</v>
      </c>
      <c r="AY41" s="296" t="s">
        <v>773</v>
      </c>
      <c r="AZ41" s="296" t="s">
        <v>805</v>
      </c>
      <c r="BA41" s="296">
        <v>1</v>
      </c>
      <c r="BB41" s="296" t="s">
        <v>30</v>
      </c>
      <c r="BC41" s="296" t="s">
        <v>30</v>
      </c>
    </row>
    <row r="42" spans="1:55">
      <c r="A42" s="296" t="s">
        <v>2005</v>
      </c>
      <c r="B42" s="296" t="s">
        <v>775</v>
      </c>
      <c r="C42" s="296" t="s">
        <v>774</v>
      </c>
      <c r="D42" s="296" t="s">
        <v>30</v>
      </c>
      <c r="E42" s="296" t="s">
        <v>30</v>
      </c>
      <c r="F42" s="296">
        <v>1</v>
      </c>
      <c r="J42" s="304">
        <v>1.4777829515997287</v>
      </c>
      <c r="K42" s="303">
        <v>32.653599999999997</v>
      </c>
      <c r="L42" s="303">
        <v>3.2853395571216479</v>
      </c>
      <c r="N42" s="296">
        <v>2040</v>
      </c>
      <c r="O42" s="296">
        <v>30</v>
      </c>
      <c r="P42" s="296">
        <v>1</v>
      </c>
      <c r="Q42" s="296">
        <v>2049</v>
      </c>
      <c r="R42" s="296" t="s">
        <v>30</v>
      </c>
      <c r="S42" s="296" t="s">
        <v>30</v>
      </c>
      <c r="T42" s="296" t="s">
        <v>30</v>
      </c>
      <c r="U42" s="296" t="s">
        <v>30</v>
      </c>
      <c r="V42" s="296" t="s">
        <v>30</v>
      </c>
      <c r="W42" s="296" t="s">
        <v>30</v>
      </c>
      <c r="X42" s="296" t="s">
        <v>30</v>
      </c>
      <c r="Z42" s="296" t="s">
        <v>30</v>
      </c>
      <c r="AA42" s="296" t="s">
        <v>30</v>
      </c>
      <c r="AB42" s="296" t="s">
        <v>30</v>
      </c>
      <c r="AC42" s="296" t="s">
        <v>30</v>
      </c>
      <c r="AD42" s="296" t="s">
        <v>30</v>
      </c>
      <c r="AE42" s="296" t="s">
        <v>30</v>
      </c>
      <c r="AF42" s="296" t="s">
        <v>30</v>
      </c>
      <c r="AG42" s="296" t="s">
        <v>30</v>
      </c>
      <c r="AH42" s="296" t="s">
        <v>30</v>
      </c>
      <c r="AI42" s="296" t="s">
        <v>30</v>
      </c>
      <c r="AJ42" s="296" t="s">
        <v>30</v>
      </c>
      <c r="AL42" s="296">
        <v>25</v>
      </c>
      <c r="AM42" s="299" t="s">
        <v>30</v>
      </c>
      <c r="AN42" s="296" t="s">
        <v>30</v>
      </c>
      <c r="AO42" s="296" t="s">
        <v>30</v>
      </c>
      <c r="AP42" s="300"/>
      <c r="AQ42" s="296" t="s">
        <v>30</v>
      </c>
      <c r="AR42" s="296" t="s">
        <v>30</v>
      </c>
      <c r="AS42" s="296" t="s">
        <v>30</v>
      </c>
      <c r="AV42" s="300" t="s">
        <v>30</v>
      </c>
      <c r="AW42" s="300" t="s">
        <v>30</v>
      </c>
      <c r="AX42" s="296" t="s">
        <v>30</v>
      </c>
      <c r="AY42" s="296" t="s">
        <v>773</v>
      </c>
      <c r="AZ42" s="296" t="s">
        <v>805</v>
      </c>
      <c r="BA42" s="296">
        <v>1</v>
      </c>
      <c r="BB42" s="296" t="s">
        <v>30</v>
      </c>
      <c r="BC42" s="296" t="s">
        <v>30</v>
      </c>
    </row>
    <row r="43" spans="1:55">
      <c r="A43" s="296" t="s">
        <v>2004</v>
      </c>
      <c r="B43" s="296" t="s">
        <v>775</v>
      </c>
      <c r="C43" s="296" t="s">
        <v>774</v>
      </c>
      <c r="F43" s="296">
        <v>1</v>
      </c>
      <c r="J43" s="304">
        <v>1.4262656425650395</v>
      </c>
      <c r="K43" s="303">
        <v>31.693199999999997</v>
      </c>
      <c r="L43" s="303">
        <v>3.1231334854663038</v>
      </c>
      <c r="N43" s="296">
        <v>2050</v>
      </c>
      <c r="O43" s="296">
        <v>30</v>
      </c>
      <c r="P43" s="296">
        <v>1</v>
      </c>
      <c r="Q43" s="296">
        <v>2050</v>
      </c>
      <c r="X43" s="296" t="s">
        <v>30</v>
      </c>
      <c r="AL43" s="296">
        <v>30</v>
      </c>
      <c r="AM43" s="299" t="s">
        <v>30</v>
      </c>
      <c r="AN43" s="296" t="s">
        <v>30</v>
      </c>
      <c r="AO43" s="296" t="s">
        <v>30</v>
      </c>
      <c r="AP43" s="300"/>
      <c r="AQ43" s="296" t="s">
        <v>30</v>
      </c>
      <c r="AR43" s="296" t="s">
        <v>30</v>
      </c>
      <c r="AS43" s="296" t="s">
        <v>30</v>
      </c>
      <c r="AV43" s="300" t="s">
        <v>30</v>
      </c>
      <c r="AW43" s="300" t="s">
        <v>30</v>
      </c>
      <c r="AY43" s="296" t="s">
        <v>773</v>
      </c>
      <c r="AZ43" s="296" t="s">
        <v>805</v>
      </c>
      <c r="BA43" s="296">
        <v>1</v>
      </c>
      <c r="BB43" s="296" t="s">
        <v>30</v>
      </c>
      <c r="BC43" s="296" t="s">
        <v>30</v>
      </c>
    </row>
    <row r="44" spans="1:55">
      <c r="A44" s="296" t="s">
        <v>2003</v>
      </c>
      <c r="B44" s="296" t="s">
        <v>747</v>
      </c>
      <c r="C44" s="296" t="s">
        <v>928</v>
      </c>
      <c r="E44" s="296">
        <v>0.4</v>
      </c>
      <c r="F44" s="296">
        <v>0.91</v>
      </c>
      <c r="I44" s="296">
        <v>0</v>
      </c>
      <c r="J44" s="296" t="s">
        <v>30</v>
      </c>
      <c r="K44" s="296">
        <v>37.24</v>
      </c>
      <c r="L44" s="296" t="s">
        <v>30</v>
      </c>
      <c r="M44" s="296">
        <v>0.25480000000000003</v>
      </c>
      <c r="P44" s="296">
        <v>0</v>
      </c>
      <c r="Q44" s="296" t="s">
        <v>30</v>
      </c>
      <c r="X44" s="296" t="s">
        <v>30</v>
      </c>
      <c r="AK44" s="296">
        <v>1</v>
      </c>
      <c r="AL44" s="296">
        <v>128</v>
      </c>
      <c r="AM44" s="299">
        <v>0.4</v>
      </c>
      <c r="AN44" s="296">
        <v>36.5</v>
      </c>
      <c r="AO44" s="296">
        <v>1</v>
      </c>
      <c r="AP44" s="300"/>
      <c r="AQ44" s="296">
        <v>1.8250000000000002</v>
      </c>
      <c r="AR44" s="296">
        <v>2</v>
      </c>
      <c r="AS44" s="296">
        <v>1</v>
      </c>
      <c r="AV44" s="300">
        <v>2.4</v>
      </c>
      <c r="AW44" s="300">
        <v>2.4</v>
      </c>
      <c r="AY44" s="296" t="s">
        <v>745</v>
      </c>
      <c r="BA44" s="296">
        <v>1</v>
      </c>
      <c r="BB44" s="296">
        <v>0.03</v>
      </c>
      <c r="BC44" s="296">
        <v>504</v>
      </c>
    </row>
    <row r="45" spans="1:55">
      <c r="A45" s="296" t="s">
        <v>2002</v>
      </c>
      <c r="B45" s="296" t="s">
        <v>840</v>
      </c>
      <c r="C45" s="296" t="s">
        <v>746</v>
      </c>
      <c r="F45" s="296">
        <v>0.43</v>
      </c>
      <c r="I45" s="296">
        <v>0</v>
      </c>
      <c r="J45" s="296" t="s">
        <v>30</v>
      </c>
      <c r="K45" s="296">
        <v>56.056000000000004</v>
      </c>
      <c r="L45" s="296">
        <v>1.96</v>
      </c>
      <c r="M45" s="296" t="s">
        <v>30</v>
      </c>
      <c r="Q45" s="296" t="s">
        <v>30</v>
      </c>
      <c r="X45" s="296" t="s">
        <v>30</v>
      </c>
      <c r="AK45" s="296">
        <v>1</v>
      </c>
      <c r="AL45" s="296">
        <v>21</v>
      </c>
      <c r="AM45" s="299">
        <v>0.25</v>
      </c>
      <c r="AN45" s="296">
        <v>36.5</v>
      </c>
      <c r="AO45" s="296">
        <v>1</v>
      </c>
      <c r="AP45" s="300"/>
      <c r="AQ45" s="296">
        <v>1.8250000000000002</v>
      </c>
      <c r="AR45" s="296">
        <v>2</v>
      </c>
      <c r="AS45" s="296">
        <v>1</v>
      </c>
      <c r="AV45" s="300">
        <v>2.4</v>
      </c>
      <c r="AW45" s="300">
        <v>2.4</v>
      </c>
      <c r="AY45" s="296" t="s">
        <v>745</v>
      </c>
      <c r="BA45" s="296">
        <v>1</v>
      </c>
      <c r="BB45" s="296">
        <v>0.03</v>
      </c>
      <c r="BC45" s="296">
        <v>504</v>
      </c>
    </row>
    <row r="46" spans="1:55">
      <c r="A46" s="296" t="s">
        <v>2001</v>
      </c>
      <c r="B46" s="296" t="s">
        <v>747</v>
      </c>
      <c r="C46" s="296" t="s">
        <v>746</v>
      </c>
      <c r="E46" s="296">
        <v>0.45</v>
      </c>
      <c r="F46" s="296">
        <v>0.90222222222222226</v>
      </c>
      <c r="I46" s="296">
        <v>0</v>
      </c>
      <c r="J46" s="296" t="s">
        <v>30</v>
      </c>
      <c r="K46" s="296">
        <v>56.056000000000004</v>
      </c>
      <c r="L46" s="296" t="s">
        <v>30</v>
      </c>
      <c r="M46" s="296">
        <v>0.54880000000000007</v>
      </c>
      <c r="P46" s="296">
        <v>0</v>
      </c>
      <c r="Q46" s="296" t="s">
        <v>30</v>
      </c>
      <c r="X46" s="296" t="s">
        <v>30</v>
      </c>
      <c r="AK46" s="296">
        <v>1</v>
      </c>
      <c r="AL46" s="296">
        <v>48</v>
      </c>
      <c r="AM46" s="299">
        <v>0.25</v>
      </c>
      <c r="AN46" s="296">
        <v>36.5</v>
      </c>
      <c r="AO46" s="296">
        <v>1</v>
      </c>
      <c r="AP46" s="300"/>
      <c r="AQ46" s="296">
        <v>1.8250000000000002</v>
      </c>
      <c r="AR46" s="296">
        <v>2</v>
      </c>
      <c r="AS46" s="296">
        <v>1</v>
      </c>
      <c r="AV46" s="300">
        <v>2.4</v>
      </c>
      <c r="AW46" s="300">
        <v>2.4</v>
      </c>
      <c r="AY46" s="296" t="s">
        <v>745</v>
      </c>
      <c r="BA46" s="296">
        <v>1</v>
      </c>
      <c r="BB46" s="296">
        <v>0.03</v>
      </c>
      <c r="BC46" s="296">
        <v>504</v>
      </c>
    </row>
    <row r="47" spans="1:55">
      <c r="A47" s="296" t="s">
        <v>2000</v>
      </c>
      <c r="B47" s="296" t="s">
        <v>747</v>
      </c>
      <c r="C47" s="296" t="s">
        <v>746</v>
      </c>
      <c r="E47" s="296">
        <v>0.6</v>
      </c>
      <c r="F47" s="296">
        <v>0.90666666666666673</v>
      </c>
      <c r="I47" s="296">
        <v>0</v>
      </c>
      <c r="J47" s="296" t="s">
        <v>30</v>
      </c>
      <c r="K47" s="296">
        <v>56.056000000000004</v>
      </c>
      <c r="L47" s="296" t="s">
        <v>30</v>
      </c>
      <c r="M47" s="296">
        <v>0.66639999999999999</v>
      </c>
      <c r="P47" s="296">
        <v>0</v>
      </c>
      <c r="Q47" s="296" t="s">
        <v>30</v>
      </c>
      <c r="X47" s="296" t="s">
        <v>30</v>
      </c>
      <c r="AK47" s="296">
        <v>1</v>
      </c>
      <c r="AL47" s="296">
        <v>272</v>
      </c>
      <c r="AM47" s="299">
        <v>0.25</v>
      </c>
      <c r="AN47" s="296">
        <v>36.5</v>
      </c>
      <c r="AO47" s="296">
        <v>1</v>
      </c>
      <c r="AP47" s="300"/>
      <c r="AQ47" s="296">
        <v>1.8250000000000002</v>
      </c>
      <c r="AR47" s="296">
        <v>2</v>
      </c>
      <c r="AS47" s="296">
        <v>1</v>
      </c>
      <c r="AV47" s="300">
        <v>2.4</v>
      </c>
      <c r="AW47" s="300">
        <v>2.4</v>
      </c>
      <c r="AY47" s="296" t="s">
        <v>745</v>
      </c>
      <c r="BA47" s="296">
        <v>1</v>
      </c>
      <c r="BB47" s="296">
        <v>0.03</v>
      </c>
      <c r="BC47" s="296">
        <v>504</v>
      </c>
    </row>
    <row r="48" spans="1:55">
      <c r="A48" s="296" t="s">
        <v>1999</v>
      </c>
      <c r="B48" s="296" t="s">
        <v>753</v>
      </c>
      <c r="C48" s="296" t="s">
        <v>746</v>
      </c>
      <c r="D48" s="296">
        <v>0.18</v>
      </c>
      <c r="E48" s="296">
        <v>0.3</v>
      </c>
      <c r="F48" s="296">
        <v>0.28999999999999998</v>
      </c>
      <c r="I48" s="296">
        <v>0</v>
      </c>
      <c r="J48" s="296" t="s">
        <v>30</v>
      </c>
      <c r="K48" s="296">
        <v>56.056000000000004</v>
      </c>
      <c r="L48" s="296" t="s">
        <v>30</v>
      </c>
      <c r="M48" s="296">
        <v>0.56839999999999991</v>
      </c>
      <c r="Q48" s="296" t="s">
        <v>30</v>
      </c>
      <c r="X48" s="296" t="s">
        <v>30</v>
      </c>
      <c r="AK48" s="296">
        <v>1</v>
      </c>
      <c r="AL48" s="296">
        <v>30</v>
      </c>
      <c r="AM48" s="299">
        <v>0.25</v>
      </c>
      <c r="AN48" s="296">
        <v>36.5</v>
      </c>
      <c r="AO48" s="296">
        <v>1</v>
      </c>
      <c r="AP48" s="300"/>
      <c r="AQ48" s="296">
        <v>1.8250000000000002</v>
      </c>
      <c r="AR48" s="296">
        <v>2</v>
      </c>
      <c r="AS48" s="296">
        <v>1</v>
      </c>
      <c r="AV48" s="300">
        <v>2.4</v>
      </c>
      <c r="AW48" s="300">
        <v>2.4</v>
      </c>
      <c r="AY48" s="296" t="s">
        <v>745</v>
      </c>
      <c r="BA48" s="296">
        <v>1</v>
      </c>
      <c r="BB48" s="296">
        <v>0.03</v>
      </c>
      <c r="BC48" s="296">
        <v>504</v>
      </c>
    </row>
    <row r="49" spans="1:55">
      <c r="A49" s="296" t="s">
        <v>1998</v>
      </c>
      <c r="B49" s="296" t="s">
        <v>753</v>
      </c>
      <c r="C49" s="296" t="s">
        <v>746</v>
      </c>
      <c r="D49" s="296">
        <v>0.18</v>
      </c>
      <c r="E49" s="296">
        <v>0.17599999999999999</v>
      </c>
      <c r="F49" s="296">
        <v>0.22</v>
      </c>
      <c r="I49" s="296">
        <v>0</v>
      </c>
      <c r="J49" s="296" t="s">
        <v>30</v>
      </c>
      <c r="K49" s="296">
        <v>56.056000000000004</v>
      </c>
      <c r="L49" s="296" t="s">
        <v>30</v>
      </c>
      <c r="M49" s="296">
        <v>0.43119999999999997</v>
      </c>
      <c r="Q49" s="296" t="s">
        <v>30</v>
      </c>
      <c r="X49" s="296" t="s">
        <v>30</v>
      </c>
      <c r="AK49" s="296">
        <v>1</v>
      </c>
      <c r="AL49" s="296">
        <v>327</v>
      </c>
      <c r="AM49" s="299">
        <v>0.25</v>
      </c>
      <c r="AN49" s="296">
        <v>36.5</v>
      </c>
      <c r="AO49" s="296">
        <v>1</v>
      </c>
      <c r="AP49" s="300"/>
      <c r="AQ49" s="296">
        <v>1.8250000000000002</v>
      </c>
      <c r="AR49" s="296">
        <v>2</v>
      </c>
      <c r="AS49" s="296">
        <v>1</v>
      </c>
      <c r="AV49" s="300">
        <v>2.4</v>
      </c>
      <c r="AW49" s="300">
        <v>2.4</v>
      </c>
      <c r="AY49" s="296" t="s">
        <v>745</v>
      </c>
      <c r="BA49" s="296">
        <v>1</v>
      </c>
      <c r="BB49" s="296">
        <v>0.03</v>
      </c>
      <c r="BC49" s="296">
        <v>504</v>
      </c>
    </row>
    <row r="50" spans="1:55">
      <c r="A50" s="296" t="s">
        <v>1997</v>
      </c>
      <c r="B50" s="296" t="s">
        <v>775</v>
      </c>
      <c r="C50" s="296" t="s">
        <v>774</v>
      </c>
      <c r="F50" s="296">
        <v>1</v>
      </c>
      <c r="J50" s="304">
        <v>1.830127303415598</v>
      </c>
      <c r="K50" s="303">
        <v>48.019999999999996</v>
      </c>
      <c r="L50" s="303">
        <v>4.8020000000000005</v>
      </c>
      <c r="N50" s="296">
        <v>2020</v>
      </c>
      <c r="O50" s="296">
        <v>27</v>
      </c>
      <c r="P50" s="296">
        <v>1</v>
      </c>
      <c r="Q50" s="296">
        <v>2029</v>
      </c>
      <c r="X50" s="296" t="s">
        <v>30</v>
      </c>
      <c r="AL50" s="296">
        <v>8.4</v>
      </c>
      <c r="AM50" s="299" t="s">
        <v>30</v>
      </c>
      <c r="AN50" s="296" t="s">
        <v>30</v>
      </c>
      <c r="AO50" s="296" t="s">
        <v>30</v>
      </c>
      <c r="AP50" s="300"/>
      <c r="AQ50" s="296" t="s">
        <v>30</v>
      </c>
      <c r="AR50" s="296" t="s">
        <v>30</v>
      </c>
      <c r="AS50" s="296" t="s">
        <v>30</v>
      </c>
      <c r="AV50" s="300" t="s">
        <v>30</v>
      </c>
      <c r="AW50" s="300" t="s">
        <v>30</v>
      </c>
      <c r="AY50" s="296" t="s">
        <v>773</v>
      </c>
      <c r="AZ50" s="296" t="s">
        <v>805</v>
      </c>
      <c r="BA50" s="296">
        <v>1</v>
      </c>
      <c r="BB50" s="296" t="s">
        <v>30</v>
      </c>
      <c r="BC50" s="296" t="s">
        <v>30</v>
      </c>
    </row>
    <row r="51" spans="1:55">
      <c r="A51" s="296" t="s">
        <v>1996</v>
      </c>
      <c r="B51" s="296" t="s">
        <v>775</v>
      </c>
      <c r="C51" s="296" t="s">
        <v>774</v>
      </c>
      <c r="F51" s="296">
        <v>1</v>
      </c>
      <c r="J51" s="304">
        <v>1.5923969615469455</v>
      </c>
      <c r="K51" s="303">
        <v>37.455599999999997</v>
      </c>
      <c r="L51" s="303">
        <v>3.7404363786078236</v>
      </c>
      <c r="N51" s="296">
        <v>2030</v>
      </c>
      <c r="O51" s="296">
        <v>30</v>
      </c>
      <c r="P51" s="296">
        <v>1</v>
      </c>
      <c r="Q51" s="296">
        <v>2039</v>
      </c>
      <c r="X51" s="296" t="s">
        <v>30</v>
      </c>
      <c r="AL51" s="296">
        <v>20</v>
      </c>
      <c r="AM51" s="299" t="s">
        <v>30</v>
      </c>
      <c r="AN51" s="296" t="s">
        <v>30</v>
      </c>
      <c r="AO51" s="296" t="s">
        <v>30</v>
      </c>
      <c r="AP51" s="300"/>
      <c r="AQ51" s="296" t="s">
        <v>30</v>
      </c>
      <c r="AR51" s="296" t="s">
        <v>30</v>
      </c>
      <c r="AS51" s="296" t="s">
        <v>30</v>
      </c>
      <c r="AV51" s="300" t="s">
        <v>30</v>
      </c>
      <c r="AW51" s="300" t="s">
        <v>30</v>
      </c>
      <c r="AY51" s="296" t="s">
        <v>773</v>
      </c>
      <c r="AZ51" s="296" t="s">
        <v>805</v>
      </c>
      <c r="BA51" s="296">
        <v>1</v>
      </c>
      <c r="BB51" s="296" t="s">
        <v>30</v>
      </c>
      <c r="BC51" s="296" t="s">
        <v>30</v>
      </c>
    </row>
    <row r="52" spans="1:55">
      <c r="A52" s="296" t="s">
        <v>1995</v>
      </c>
      <c r="B52" s="296" t="s">
        <v>775</v>
      </c>
      <c r="C52" s="296" t="s">
        <v>774</v>
      </c>
      <c r="D52" s="296" t="s">
        <v>30</v>
      </c>
      <c r="E52" s="296" t="s">
        <v>30</v>
      </c>
      <c r="F52" s="296">
        <v>1</v>
      </c>
      <c r="J52" s="304">
        <v>1.4777829515997287</v>
      </c>
      <c r="K52" s="303">
        <v>32.653599999999997</v>
      </c>
      <c r="L52" s="303">
        <v>3.2853395571216479</v>
      </c>
      <c r="N52" s="296">
        <v>2040</v>
      </c>
      <c r="O52" s="296">
        <v>30</v>
      </c>
      <c r="P52" s="296">
        <v>1</v>
      </c>
      <c r="Q52" s="296">
        <v>2049</v>
      </c>
      <c r="R52" s="296" t="s">
        <v>30</v>
      </c>
      <c r="S52" s="296" t="s">
        <v>30</v>
      </c>
      <c r="T52" s="296" t="s">
        <v>30</v>
      </c>
      <c r="U52" s="296" t="s">
        <v>30</v>
      </c>
      <c r="V52" s="296" t="s">
        <v>30</v>
      </c>
      <c r="W52" s="296" t="s">
        <v>30</v>
      </c>
      <c r="X52" s="296" t="s">
        <v>30</v>
      </c>
      <c r="Z52" s="296" t="s">
        <v>30</v>
      </c>
      <c r="AA52" s="296" t="s">
        <v>30</v>
      </c>
      <c r="AB52" s="296" t="s">
        <v>30</v>
      </c>
      <c r="AC52" s="296" t="s">
        <v>30</v>
      </c>
      <c r="AD52" s="296" t="s">
        <v>30</v>
      </c>
      <c r="AE52" s="296" t="s">
        <v>30</v>
      </c>
      <c r="AF52" s="296" t="s">
        <v>30</v>
      </c>
      <c r="AG52" s="296" t="s">
        <v>30</v>
      </c>
      <c r="AH52" s="296" t="s">
        <v>30</v>
      </c>
      <c r="AI52" s="296" t="s">
        <v>30</v>
      </c>
      <c r="AJ52" s="296" t="s">
        <v>30</v>
      </c>
      <c r="AL52" s="296">
        <v>25</v>
      </c>
      <c r="AM52" s="299" t="s">
        <v>30</v>
      </c>
      <c r="AN52" s="296" t="s">
        <v>30</v>
      </c>
      <c r="AO52" s="296" t="s">
        <v>30</v>
      </c>
      <c r="AP52" s="300"/>
      <c r="AQ52" s="296" t="s">
        <v>30</v>
      </c>
      <c r="AR52" s="296" t="s">
        <v>30</v>
      </c>
      <c r="AS52" s="296" t="s">
        <v>30</v>
      </c>
      <c r="AV52" s="300" t="s">
        <v>30</v>
      </c>
      <c r="AW52" s="300" t="s">
        <v>30</v>
      </c>
      <c r="AX52" s="296" t="s">
        <v>30</v>
      </c>
      <c r="AY52" s="296" t="s">
        <v>773</v>
      </c>
      <c r="AZ52" s="296" t="s">
        <v>805</v>
      </c>
      <c r="BA52" s="296">
        <v>1</v>
      </c>
      <c r="BB52" s="296" t="s">
        <v>30</v>
      </c>
      <c r="BC52" s="296" t="s">
        <v>30</v>
      </c>
    </row>
    <row r="53" spans="1:55">
      <c r="A53" s="296" t="s">
        <v>1994</v>
      </c>
      <c r="B53" s="296" t="s">
        <v>775</v>
      </c>
      <c r="C53" s="296" t="s">
        <v>774</v>
      </c>
      <c r="F53" s="296">
        <v>1</v>
      </c>
      <c r="J53" s="304">
        <v>1.4262656425650395</v>
      </c>
      <c r="K53" s="303">
        <v>31.693199999999997</v>
      </c>
      <c r="L53" s="303">
        <v>3.1231334854663038</v>
      </c>
      <c r="N53" s="296">
        <v>2050</v>
      </c>
      <c r="O53" s="296">
        <v>30</v>
      </c>
      <c r="P53" s="296">
        <v>1</v>
      </c>
      <c r="Q53" s="296">
        <v>2050</v>
      </c>
      <c r="X53" s="296" t="s">
        <v>30</v>
      </c>
      <c r="AL53" s="296">
        <v>30</v>
      </c>
      <c r="AM53" s="299" t="s">
        <v>30</v>
      </c>
      <c r="AN53" s="296" t="s">
        <v>30</v>
      </c>
      <c r="AO53" s="296" t="s">
        <v>30</v>
      </c>
      <c r="AP53" s="300"/>
      <c r="AQ53" s="296" t="s">
        <v>30</v>
      </c>
      <c r="AR53" s="296" t="s">
        <v>30</v>
      </c>
      <c r="AS53" s="296" t="s">
        <v>30</v>
      </c>
      <c r="AV53" s="300" t="s">
        <v>30</v>
      </c>
      <c r="AW53" s="300" t="s">
        <v>30</v>
      </c>
      <c r="AY53" s="296" t="s">
        <v>773</v>
      </c>
      <c r="AZ53" s="296" t="s">
        <v>805</v>
      </c>
      <c r="BA53" s="296">
        <v>1</v>
      </c>
      <c r="BB53" s="296" t="s">
        <v>30</v>
      </c>
      <c r="BC53" s="296" t="s">
        <v>30</v>
      </c>
    </row>
    <row r="54" spans="1:55">
      <c r="A54" s="296" t="s">
        <v>1993</v>
      </c>
      <c r="B54" s="296" t="s">
        <v>775</v>
      </c>
      <c r="C54" s="296" t="s">
        <v>774</v>
      </c>
      <c r="F54" s="296">
        <v>1</v>
      </c>
      <c r="J54" s="304">
        <v>1.4213347660119264</v>
      </c>
      <c r="K54" s="303">
        <v>48.019999999999996</v>
      </c>
      <c r="L54" s="303">
        <v>4.8020000000000005</v>
      </c>
      <c r="N54" s="296">
        <v>2020</v>
      </c>
      <c r="O54" s="296">
        <v>27</v>
      </c>
      <c r="P54" s="296">
        <v>1</v>
      </c>
      <c r="Q54" s="296">
        <v>2029</v>
      </c>
      <c r="X54" s="296" t="s">
        <v>30</v>
      </c>
      <c r="AL54" s="296">
        <v>8.4</v>
      </c>
      <c r="AM54" s="299" t="s">
        <v>30</v>
      </c>
      <c r="AN54" s="296" t="s">
        <v>30</v>
      </c>
      <c r="AO54" s="296" t="s">
        <v>30</v>
      </c>
      <c r="AP54" s="300"/>
      <c r="AQ54" s="296" t="s">
        <v>30</v>
      </c>
      <c r="AR54" s="296" t="s">
        <v>30</v>
      </c>
      <c r="AS54" s="296" t="s">
        <v>30</v>
      </c>
      <c r="AV54" s="300" t="s">
        <v>30</v>
      </c>
      <c r="AW54" s="300" t="s">
        <v>30</v>
      </c>
      <c r="AY54" s="296" t="s">
        <v>773</v>
      </c>
      <c r="AZ54" s="296" t="s">
        <v>853</v>
      </c>
      <c r="BA54" s="296">
        <v>1</v>
      </c>
      <c r="BB54" s="296" t="s">
        <v>30</v>
      </c>
      <c r="BC54" s="296" t="s">
        <v>30</v>
      </c>
    </row>
    <row r="55" spans="1:55">
      <c r="A55" s="296" t="s">
        <v>1992</v>
      </c>
      <c r="B55" s="296" t="s">
        <v>775</v>
      </c>
      <c r="C55" s="296" t="s">
        <v>774</v>
      </c>
      <c r="F55" s="296">
        <v>1</v>
      </c>
      <c r="J55" s="304">
        <v>1.2023972514790251</v>
      </c>
      <c r="K55" s="303">
        <v>37.455599999999997</v>
      </c>
      <c r="L55" s="303">
        <v>3.7404363786078236</v>
      </c>
      <c r="N55" s="296">
        <v>2030</v>
      </c>
      <c r="O55" s="296">
        <v>30</v>
      </c>
      <c r="P55" s="296">
        <v>1</v>
      </c>
      <c r="Q55" s="296">
        <v>2039</v>
      </c>
      <c r="X55" s="296" t="s">
        <v>30</v>
      </c>
      <c r="AL55" s="296">
        <v>15</v>
      </c>
      <c r="AM55" s="299" t="s">
        <v>30</v>
      </c>
      <c r="AN55" s="296" t="s">
        <v>30</v>
      </c>
      <c r="AO55" s="296" t="s">
        <v>30</v>
      </c>
      <c r="AP55" s="300"/>
      <c r="AQ55" s="296" t="s">
        <v>30</v>
      </c>
      <c r="AR55" s="296" t="s">
        <v>30</v>
      </c>
      <c r="AS55" s="296" t="s">
        <v>30</v>
      </c>
      <c r="AV55" s="300" t="s">
        <v>30</v>
      </c>
      <c r="AW55" s="300" t="s">
        <v>30</v>
      </c>
      <c r="AY55" s="296" t="s">
        <v>773</v>
      </c>
      <c r="AZ55" s="296" t="s">
        <v>853</v>
      </c>
      <c r="BA55" s="296">
        <v>1</v>
      </c>
      <c r="BB55" s="296" t="s">
        <v>30</v>
      </c>
      <c r="BC55" s="296" t="s">
        <v>30</v>
      </c>
    </row>
    <row r="56" spans="1:55">
      <c r="A56" s="296" t="s">
        <v>1991</v>
      </c>
      <c r="B56" s="296" t="s">
        <v>775</v>
      </c>
      <c r="C56" s="296" t="s">
        <v>774</v>
      </c>
      <c r="D56" s="296" t="s">
        <v>30</v>
      </c>
      <c r="E56" s="296" t="s">
        <v>30</v>
      </c>
      <c r="F56" s="296">
        <v>1</v>
      </c>
      <c r="J56" s="304">
        <v>1.0884797963278781</v>
      </c>
      <c r="K56" s="303">
        <v>32.653599999999997</v>
      </c>
      <c r="L56" s="303">
        <v>3.2853395571216479</v>
      </c>
      <c r="N56" s="296">
        <v>2040</v>
      </c>
      <c r="O56" s="296">
        <v>30</v>
      </c>
      <c r="P56" s="296">
        <v>1</v>
      </c>
      <c r="Q56" s="296">
        <v>2049</v>
      </c>
      <c r="R56" s="296" t="s">
        <v>30</v>
      </c>
      <c r="S56" s="296" t="s">
        <v>30</v>
      </c>
      <c r="T56" s="296" t="s">
        <v>30</v>
      </c>
      <c r="U56" s="296" t="s">
        <v>30</v>
      </c>
      <c r="V56" s="296" t="s">
        <v>30</v>
      </c>
      <c r="W56" s="296" t="s">
        <v>30</v>
      </c>
      <c r="X56" s="296" t="s">
        <v>30</v>
      </c>
      <c r="Z56" s="296" t="s">
        <v>30</v>
      </c>
      <c r="AA56" s="296" t="s">
        <v>30</v>
      </c>
      <c r="AB56" s="296" t="s">
        <v>30</v>
      </c>
      <c r="AC56" s="296" t="s">
        <v>30</v>
      </c>
      <c r="AD56" s="296" t="s">
        <v>30</v>
      </c>
      <c r="AE56" s="296" t="s">
        <v>30</v>
      </c>
      <c r="AF56" s="296" t="s">
        <v>30</v>
      </c>
      <c r="AG56" s="296" t="s">
        <v>30</v>
      </c>
      <c r="AH56" s="296" t="s">
        <v>30</v>
      </c>
      <c r="AI56" s="296" t="s">
        <v>30</v>
      </c>
      <c r="AJ56" s="296" t="s">
        <v>30</v>
      </c>
      <c r="AL56" s="296">
        <v>15</v>
      </c>
      <c r="AM56" s="299" t="s">
        <v>30</v>
      </c>
      <c r="AN56" s="296" t="s">
        <v>30</v>
      </c>
      <c r="AO56" s="296" t="s">
        <v>30</v>
      </c>
      <c r="AP56" s="300"/>
      <c r="AQ56" s="296" t="s">
        <v>30</v>
      </c>
      <c r="AR56" s="296" t="s">
        <v>30</v>
      </c>
      <c r="AS56" s="296" t="s">
        <v>30</v>
      </c>
      <c r="AV56" s="300" t="s">
        <v>30</v>
      </c>
      <c r="AW56" s="300" t="s">
        <v>30</v>
      </c>
      <c r="AX56" s="296" t="s">
        <v>30</v>
      </c>
      <c r="AY56" s="296" t="s">
        <v>773</v>
      </c>
      <c r="AZ56" s="296" t="s">
        <v>853</v>
      </c>
      <c r="BA56" s="296">
        <v>1</v>
      </c>
      <c r="BB56" s="296" t="s">
        <v>30</v>
      </c>
      <c r="BC56" s="296" t="s">
        <v>30</v>
      </c>
    </row>
    <row r="57" spans="1:55">
      <c r="A57" s="296" t="s">
        <v>1990</v>
      </c>
      <c r="B57" s="296" t="s">
        <v>775</v>
      </c>
      <c r="C57" s="296" t="s">
        <v>774</v>
      </c>
      <c r="F57" s="296">
        <v>1</v>
      </c>
      <c r="J57" s="304">
        <v>1.0408841270331788</v>
      </c>
      <c r="K57" s="303">
        <v>31.693199999999997</v>
      </c>
      <c r="L57" s="303">
        <v>3.1231334854663038</v>
      </c>
      <c r="N57" s="296">
        <v>2050</v>
      </c>
      <c r="O57" s="296">
        <v>30</v>
      </c>
      <c r="P57" s="296">
        <v>1</v>
      </c>
      <c r="Q57" s="296">
        <v>2050</v>
      </c>
      <c r="X57" s="296" t="s">
        <v>30</v>
      </c>
      <c r="AL57" s="296">
        <v>15</v>
      </c>
      <c r="AM57" s="299" t="s">
        <v>30</v>
      </c>
      <c r="AN57" s="296" t="s">
        <v>30</v>
      </c>
      <c r="AO57" s="296" t="s">
        <v>30</v>
      </c>
      <c r="AP57" s="300"/>
      <c r="AQ57" s="296" t="s">
        <v>30</v>
      </c>
      <c r="AR57" s="296" t="s">
        <v>30</v>
      </c>
      <c r="AS57" s="296" t="s">
        <v>30</v>
      </c>
      <c r="AV57" s="300" t="s">
        <v>30</v>
      </c>
      <c r="AW57" s="300" t="s">
        <v>30</v>
      </c>
      <c r="AY57" s="296" t="s">
        <v>773</v>
      </c>
      <c r="AZ57" s="296" t="s">
        <v>853</v>
      </c>
      <c r="BA57" s="296">
        <v>1</v>
      </c>
      <c r="BB57" s="296" t="s">
        <v>30</v>
      </c>
      <c r="BC57" s="296" t="s">
        <v>30</v>
      </c>
    </row>
    <row r="58" spans="1:55">
      <c r="A58" s="296" t="s">
        <v>1989</v>
      </c>
      <c r="B58" s="296" t="s">
        <v>775</v>
      </c>
      <c r="C58" s="296" t="s">
        <v>774</v>
      </c>
      <c r="F58" s="296">
        <v>1</v>
      </c>
      <c r="J58" s="304">
        <v>1.830127303415598</v>
      </c>
      <c r="K58" s="303">
        <v>48.019999999999996</v>
      </c>
      <c r="L58" s="303">
        <v>4.8020000000000005</v>
      </c>
      <c r="N58" s="296">
        <v>2020</v>
      </c>
      <c r="O58" s="296">
        <v>27</v>
      </c>
      <c r="P58" s="296">
        <v>1</v>
      </c>
      <c r="Q58" s="296">
        <v>2029</v>
      </c>
      <c r="X58" s="296" t="s">
        <v>30</v>
      </c>
      <c r="AL58" s="296">
        <v>8.4</v>
      </c>
      <c r="AM58" s="299" t="s">
        <v>30</v>
      </c>
      <c r="AN58" s="296" t="s">
        <v>30</v>
      </c>
      <c r="AO58" s="296" t="s">
        <v>30</v>
      </c>
      <c r="AP58" s="300"/>
      <c r="AQ58" s="296" t="s">
        <v>30</v>
      </c>
      <c r="AR58" s="296" t="s">
        <v>30</v>
      </c>
      <c r="AS58" s="296" t="s">
        <v>30</v>
      </c>
      <c r="AV58" s="300" t="s">
        <v>30</v>
      </c>
      <c r="AW58" s="300" t="s">
        <v>30</v>
      </c>
      <c r="AY58" s="296" t="s">
        <v>773</v>
      </c>
      <c r="AZ58" s="296" t="s">
        <v>805</v>
      </c>
      <c r="BA58" s="296">
        <v>1</v>
      </c>
      <c r="BB58" s="296" t="s">
        <v>30</v>
      </c>
      <c r="BC58" s="296" t="s">
        <v>30</v>
      </c>
    </row>
    <row r="59" spans="1:55">
      <c r="A59" s="296" t="s">
        <v>1988</v>
      </c>
      <c r="B59" s="296" t="s">
        <v>775</v>
      </c>
      <c r="C59" s="296" t="s">
        <v>774</v>
      </c>
      <c r="F59" s="296">
        <v>1</v>
      </c>
      <c r="J59" s="304">
        <v>1.5923969615469455</v>
      </c>
      <c r="K59" s="303">
        <v>37.455599999999997</v>
      </c>
      <c r="L59" s="303">
        <v>3.7404363786078236</v>
      </c>
      <c r="N59" s="296">
        <v>2030</v>
      </c>
      <c r="O59" s="296">
        <v>30</v>
      </c>
      <c r="P59" s="296">
        <v>1</v>
      </c>
      <c r="Q59" s="296">
        <v>2039</v>
      </c>
      <c r="X59" s="296" t="s">
        <v>30</v>
      </c>
      <c r="AL59" s="296">
        <v>20</v>
      </c>
      <c r="AM59" s="299" t="s">
        <v>30</v>
      </c>
      <c r="AN59" s="296" t="s">
        <v>30</v>
      </c>
      <c r="AO59" s="296" t="s">
        <v>30</v>
      </c>
      <c r="AP59" s="300"/>
      <c r="AQ59" s="296" t="s">
        <v>30</v>
      </c>
      <c r="AR59" s="296" t="s">
        <v>30</v>
      </c>
      <c r="AS59" s="296" t="s">
        <v>30</v>
      </c>
      <c r="AV59" s="300" t="s">
        <v>30</v>
      </c>
      <c r="AW59" s="300" t="s">
        <v>30</v>
      </c>
      <c r="AY59" s="296" t="s">
        <v>773</v>
      </c>
      <c r="AZ59" s="296" t="s">
        <v>805</v>
      </c>
      <c r="BA59" s="296">
        <v>1</v>
      </c>
      <c r="BB59" s="296" t="s">
        <v>30</v>
      </c>
      <c r="BC59" s="296" t="s">
        <v>30</v>
      </c>
    </row>
    <row r="60" spans="1:55">
      <c r="A60" s="296" t="s">
        <v>1987</v>
      </c>
      <c r="B60" s="296" t="s">
        <v>775</v>
      </c>
      <c r="C60" s="296" t="s">
        <v>774</v>
      </c>
      <c r="D60" s="296" t="s">
        <v>30</v>
      </c>
      <c r="E60" s="296" t="s">
        <v>30</v>
      </c>
      <c r="F60" s="296">
        <v>1</v>
      </c>
      <c r="J60" s="304">
        <v>1.4777829515997287</v>
      </c>
      <c r="K60" s="303">
        <v>32.653599999999997</v>
      </c>
      <c r="L60" s="303">
        <v>3.2853395571216479</v>
      </c>
      <c r="N60" s="296">
        <v>2040</v>
      </c>
      <c r="O60" s="296">
        <v>30</v>
      </c>
      <c r="P60" s="296">
        <v>1</v>
      </c>
      <c r="Q60" s="296">
        <v>2049</v>
      </c>
      <c r="R60" s="296" t="s">
        <v>30</v>
      </c>
      <c r="S60" s="296" t="s">
        <v>30</v>
      </c>
      <c r="T60" s="296" t="s">
        <v>30</v>
      </c>
      <c r="U60" s="296" t="s">
        <v>30</v>
      </c>
      <c r="V60" s="296" t="s">
        <v>30</v>
      </c>
      <c r="W60" s="296" t="s">
        <v>30</v>
      </c>
      <c r="X60" s="296" t="s">
        <v>30</v>
      </c>
      <c r="Z60" s="296" t="s">
        <v>30</v>
      </c>
      <c r="AA60" s="296" t="s">
        <v>30</v>
      </c>
      <c r="AB60" s="296" t="s">
        <v>30</v>
      </c>
      <c r="AC60" s="296" t="s">
        <v>30</v>
      </c>
      <c r="AD60" s="296" t="s">
        <v>30</v>
      </c>
      <c r="AE60" s="296" t="s">
        <v>30</v>
      </c>
      <c r="AF60" s="296" t="s">
        <v>30</v>
      </c>
      <c r="AG60" s="296" t="s">
        <v>30</v>
      </c>
      <c r="AH60" s="296" t="s">
        <v>30</v>
      </c>
      <c r="AI60" s="296" t="s">
        <v>30</v>
      </c>
      <c r="AJ60" s="296" t="s">
        <v>30</v>
      </c>
      <c r="AL60" s="296">
        <v>25</v>
      </c>
      <c r="AM60" s="299" t="s">
        <v>30</v>
      </c>
      <c r="AN60" s="296" t="s">
        <v>30</v>
      </c>
      <c r="AO60" s="296" t="s">
        <v>30</v>
      </c>
      <c r="AP60" s="300"/>
      <c r="AQ60" s="296" t="s">
        <v>30</v>
      </c>
      <c r="AR60" s="296" t="s">
        <v>30</v>
      </c>
      <c r="AS60" s="296" t="s">
        <v>30</v>
      </c>
      <c r="AV60" s="300" t="s">
        <v>30</v>
      </c>
      <c r="AW60" s="300" t="s">
        <v>30</v>
      </c>
      <c r="AX60" s="296" t="s">
        <v>30</v>
      </c>
      <c r="AY60" s="296" t="s">
        <v>773</v>
      </c>
      <c r="AZ60" s="296" t="s">
        <v>805</v>
      </c>
      <c r="BA60" s="296">
        <v>1</v>
      </c>
      <c r="BB60" s="296" t="s">
        <v>30</v>
      </c>
      <c r="BC60" s="296" t="s">
        <v>30</v>
      </c>
    </row>
    <row r="61" spans="1:55">
      <c r="A61" s="296" t="s">
        <v>1986</v>
      </c>
      <c r="B61" s="296" t="s">
        <v>775</v>
      </c>
      <c r="C61" s="296" t="s">
        <v>774</v>
      </c>
      <c r="F61" s="296">
        <v>1</v>
      </c>
      <c r="J61" s="304">
        <v>1.4262656425650395</v>
      </c>
      <c r="K61" s="303">
        <v>31.693199999999997</v>
      </c>
      <c r="L61" s="303">
        <v>3.1231334854663038</v>
      </c>
      <c r="N61" s="296">
        <v>2050</v>
      </c>
      <c r="O61" s="296">
        <v>30</v>
      </c>
      <c r="P61" s="296">
        <v>1</v>
      </c>
      <c r="Q61" s="296">
        <v>2050</v>
      </c>
      <c r="X61" s="296" t="s">
        <v>30</v>
      </c>
      <c r="AL61" s="296">
        <v>30</v>
      </c>
      <c r="AM61" s="299" t="s">
        <v>30</v>
      </c>
      <c r="AN61" s="296" t="s">
        <v>30</v>
      </c>
      <c r="AO61" s="296" t="s">
        <v>30</v>
      </c>
      <c r="AP61" s="300"/>
      <c r="AQ61" s="296" t="s">
        <v>30</v>
      </c>
      <c r="AR61" s="296" t="s">
        <v>30</v>
      </c>
      <c r="AS61" s="296" t="s">
        <v>30</v>
      </c>
      <c r="AV61" s="300" t="s">
        <v>30</v>
      </c>
      <c r="AW61" s="300" t="s">
        <v>30</v>
      </c>
      <c r="AY61" s="296" t="s">
        <v>773</v>
      </c>
      <c r="AZ61" s="296" t="s">
        <v>805</v>
      </c>
      <c r="BA61" s="296">
        <v>1</v>
      </c>
      <c r="BB61" s="296" t="s">
        <v>30</v>
      </c>
      <c r="BC61" s="296" t="s">
        <v>30</v>
      </c>
    </row>
    <row r="62" spans="1:55">
      <c r="A62" s="296" t="s">
        <v>1985</v>
      </c>
      <c r="B62" s="296" t="s">
        <v>775</v>
      </c>
      <c r="C62" s="296" t="s">
        <v>774</v>
      </c>
      <c r="F62" s="296">
        <v>1</v>
      </c>
      <c r="J62" s="304">
        <v>1.4213347660119264</v>
      </c>
      <c r="K62" s="303">
        <v>48.019999999999996</v>
      </c>
      <c r="L62" s="303">
        <v>4.8020000000000005</v>
      </c>
      <c r="N62" s="296">
        <v>2020</v>
      </c>
      <c r="O62" s="296">
        <v>27</v>
      </c>
      <c r="P62" s="296">
        <v>1</v>
      </c>
      <c r="Q62" s="296">
        <v>2029</v>
      </c>
      <c r="X62" s="296" t="s">
        <v>30</v>
      </c>
      <c r="AL62" s="296">
        <v>8.4</v>
      </c>
      <c r="AM62" s="299" t="s">
        <v>30</v>
      </c>
      <c r="AN62" s="296" t="s">
        <v>30</v>
      </c>
      <c r="AO62" s="296" t="s">
        <v>30</v>
      </c>
      <c r="AP62" s="300"/>
      <c r="AQ62" s="296" t="s">
        <v>30</v>
      </c>
      <c r="AR62" s="296" t="s">
        <v>30</v>
      </c>
      <c r="AS62" s="296" t="s">
        <v>30</v>
      </c>
      <c r="AV62" s="300" t="s">
        <v>30</v>
      </c>
      <c r="AW62" s="300" t="s">
        <v>30</v>
      </c>
      <c r="AY62" s="296" t="s">
        <v>773</v>
      </c>
      <c r="AZ62" s="296" t="s">
        <v>853</v>
      </c>
      <c r="BA62" s="296">
        <v>1</v>
      </c>
      <c r="BB62" s="296" t="s">
        <v>30</v>
      </c>
      <c r="BC62" s="296" t="s">
        <v>30</v>
      </c>
    </row>
    <row r="63" spans="1:55">
      <c r="A63" s="296" t="s">
        <v>1984</v>
      </c>
      <c r="B63" s="296" t="s">
        <v>775</v>
      </c>
      <c r="C63" s="296" t="s">
        <v>774</v>
      </c>
      <c r="F63" s="296">
        <v>1</v>
      </c>
      <c r="J63" s="304">
        <v>1.2023972514790251</v>
      </c>
      <c r="K63" s="303">
        <v>37.455599999999997</v>
      </c>
      <c r="L63" s="303">
        <v>3.7404363786078236</v>
      </c>
      <c r="N63" s="296">
        <v>2030</v>
      </c>
      <c r="O63" s="296">
        <v>30</v>
      </c>
      <c r="P63" s="296">
        <v>1</v>
      </c>
      <c r="Q63" s="296">
        <v>2039</v>
      </c>
      <c r="X63" s="296" t="s">
        <v>30</v>
      </c>
      <c r="AL63" s="296">
        <v>15</v>
      </c>
      <c r="AM63" s="299" t="s">
        <v>30</v>
      </c>
      <c r="AN63" s="296" t="s">
        <v>30</v>
      </c>
      <c r="AO63" s="296" t="s">
        <v>30</v>
      </c>
      <c r="AP63" s="300"/>
      <c r="AQ63" s="296" t="s">
        <v>30</v>
      </c>
      <c r="AR63" s="296" t="s">
        <v>30</v>
      </c>
      <c r="AS63" s="296" t="s">
        <v>30</v>
      </c>
      <c r="AV63" s="300" t="s">
        <v>30</v>
      </c>
      <c r="AW63" s="300" t="s">
        <v>30</v>
      </c>
      <c r="AY63" s="296" t="s">
        <v>773</v>
      </c>
      <c r="AZ63" s="296" t="s">
        <v>853</v>
      </c>
      <c r="BA63" s="296">
        <v>1</v>
      </c>
      <c r="BB63" s="296" t="s">
        <v>30</v>
      </c>
      <c r="BC63" s="296" t="s">
        <v>30</v>
      </c>
    </row>
    <row r="64" spans="1:55">
      <c r="A64" s="296" t="s">
        <v>1983</v>
      </c>
      <c r="B64" s="296" t="s">
        <v>775</v>
      </c>
      <c r="C64" s="296" t="s">
        <v>774</v>
      </c>
      <c r="D64" s="296" t="s">
        <v>30</v>
      </c>
      <c r="E64" s="296" t="s">
        <v>30</v>
      </c>
      <c r="F64" s="296">
        <v>1</v>
      </c>
      <c r="J64" s="304">
        <v>1.0884797963278781</v>
      </c>
      <c r="K64" s="303">
        <v>32.653599999999997</v>
      </c>
      <c r="L64" s="303">
        <v>3.2853395571216479</v>
      </c>
      <c r="N64" s="296">
        <v>2040</v>
      </c>
      <c r="O64" s="296">
        <v>30</v>
      </c>
      <c r="P64" s="296">
        <v>1</v>
      </c>
      <c r="Q64" s="296">
        <v>2049</v>
      </c>
      <c r="R64" s="296" t="s">
        <v>30</v>
      </c>
      <c r="S64" s="296" t="s">
        <v>30</v>
      </c>
      <c r="T64" s="296" t="s">
        <v>30</v>
      </c>
      <c r="U64" s="296" t="s">
        <v>30</v>
      </c>
      <c r="V64" s="296" t="s">
        <v>30</v>
      </c>
      <c r="W64" s="296" t="s">
        <v>30</v>
      </c>
      <c r="X64" s="296" t="s">
        <v>30</v>
      </c>
      <c r="Z64" s="296" t="s">
        <v>30</v>
      </c>
      <c r="AA64" s="296" t="s">
        <v>30</v>
      </c>
      <c r="AB64" s="296" t="s">
        <v>30</v>
      </c>
      <c r="AC64" s="296" t="s">
        <v>30</v>
      </c>
      <c r="AD64" s="296" t="s">
        <v>30</v>
      </c>
      <c r="AE64" s="296" t="s">
        <v>30</v>
      </c>
      <c r="AF64" s="296" t="s">
        <v>30</v>
      </c>
      <c r="AG64" s="296" t="s">
        <v>30</v>
      </c>
      <c r="AH64" s="296" t="s">
        <v>30</v>
      </c>
      <c r="AI64" s="296" t="s">
        <v>30</v>
      </c>
      <c r="AJ64" s="296" t="s">
        <v>30</v>
      </c>
      <c r="AL64" s="296">
        <v>15</v>
      </c>
      <c r="AM64" s="299" t="s">
        <v>30</v>
      </c>
      <c r="AN64" s="296" t="s">
        <v>30</v>
      </c>
      <c r="AO64" s="296" t="s">
        <v>30</v>
      </c>
      <c r="AP64" s="300"/>
      <c r="AQ64" s="296" t="s">
        <v>30</v>
      </c>
      <c r="AR64" s="296" t="s">
        <v>30</v>
      </c>
      <c r="AS64" s="296" t="s">
        <v>30</v>
      </c>
      <c r="AV64" s="300" t="s">
        <v>30</v>
      </c>
      <c r="AW64" s="300" t="s">
        <v>30</v>
      </c>
      <c r="AX64" s="296" t="s">
        <v>30</v>
      </c>
      <c r="AY64" s="296" t="s">
        <v>773</v>
      </c>
      <c r="AZ64" s="296" t="s">
        <v>853</v>
      </c>
      <c r="BA64" s="296">
        <v>1</v>
      </c>
      <c r="BB64" s="296" t="s">
        <v>30</v>
      </c>
      <c r="BC64" s="296" t="s">
        <v>30</v>
      </c>
    </row>
    <row r="65" spans="1:55">
      <c r="A65" s="296" t="s">
        <v>1982</v>
      </c>
      <c r="B65" s="296" t="s">
        <v>775</v>
      </c>
      <c r="C65" s="296" t="s">
        <v>774</v>
      </c>
      <c r="F65" s="296">
        <v>1</v>
      </c>
      <c r="J65" s="304">
        <v>1.0408841270331788</v>
      </c>
      <c r="K65" s="303">
        <v>31.693199999999997</v>
      </c>
      <c r="L65" s="303">
        <v>3.1231334854663038</v>
      </c>
      <c r="N65" s="296">
        <v>2050</v>
      </c>
      <c r="O65" s="296">
        <v>30</v>
      </c>
      <c r="P65" s="296">
        <v>1</v>
      </c>
      <c r="Q65" s="296">
        <v>2050</v>
      </c>
      <c r="X65" s="296" t="s">
        <v>30</v>
      </c>
      <c r="AL65" s="296">
        <v>15</v>
      </c>
      <c r="AM65" s="299" t="s">
        <v>30</v>
      </c>
      <c r="AN65" s="296" t="s">
        <v>30</v>
      </c>
      <c r="AO65" s="296" t="s">
        <v>30</v>
      </c>
      <c r="AP65" s="300"/>
      <c r="AQ65" s="296" t="s">
        <v>30</v>
      </c>
      <c r="AR65" s="296" t="s">
        <v>30</v>
      </c>
      <c r="AS65" s="296" t="s">
        <v>30</v>
      </c>
      <c r="AV65" s="300" t="s">
        <v>30</v>
      </c>
      <c r="AW65" s="300" t="s">
        <v>30</v>
      </c>
      <c r="AY65" s="296" t="s">
        <v>773</v>
      </c>
      <c r="AZ65" s="296" t="s">
        <v>853</v>
      </c>
      <c r="BA65" s="296">
        <v>1</v>
      </c>
      <c r="BB65" s="296" t="s">
        <v>30</v>
      </c>
      <c r="BC65" s="296" t="s">
        <v>30</v>
      </c>
    </row>
    <row r="66" spans="1:55">
      <c r="A66" s="296" t="s">
        <v>1981</v>
      </c>
      <c r="B66" s="296" t="s">
        <v>775</v>
      </c>
      <c r="C66" s="296" t="s">
        <v>774</v>
      </c>
      <c r="F66" s="296">
        <v>1</v>
      </c>
      <c r="J66" s="304">
        <v>1.830127303415598</v>
      </c>
      <c r="K66" s="303">
        <v>48.019999999999996</v>
      </c>
      <c r="L66" s="303">
        <v>4.8020000000000005</v>
      </c>
      <c r="N66" s="296">
        <v>2020</v>
      </c>
      <c r="O66" s="296">
        <v>27</v>
      </c>
      <c r="P66" s="296">
        <v>1</v>
      </c>
      <c r="Q66" s="296">
        <v>2029</v>
      </c>
      <c r="X66" s="296" t="s">
        <v>30</v>
      </c>
      <c r="AL66" s="296">
        <v>8.4</v>
      </c>
      <c r="AM66" s="299" t="s">
        <v>30</v>
      </c>
      <c r="AN66" s="296" t="s">
        <v>30</v>
      </c>
      <c r="AO66" s="296" t="s">
        <v>30</v>
      </c>
      <c r="AP66" s="300"/>
      <c r="AQ66" s="296" t="s">
        <v>30</v>
      </c>
      <c r="AR66" s="296" t="s">
        <v>30</v>
      </c>
      <c r="AS66" s="296" t="s">
        <v>30</v>
      </c>
      <c r="AV66" s="300" t="s">
        <v>30</v>
      </c>
      <c r="AW66" s="300" t="s">
        <v>30</v>
      </c>
      <c r="AY66" s="296" t="s">
        <v>773</v>
      </c>
      <c r="AZ66" s="296" t="s">
        <v>805</v>
      </c>
      <c r="BA66" s="296">
        <v>1</v>
      </c>
      <c r="BB66" s="296" t="s">
        <v>30</v>
      </c>
      <c r="BC66" s="296" t="s">
        <v>30</v>
      </c>
    </row>
    <row r="67" spans="1:55">
      <c r="A67" s="296" t="s">
        <v>1980</v>
      </c>
      <c r="B67" s="296" t="s">
        <v>775</v>
      </c>
      <c r="C67" s="296" t="s">
        <v>774</v>
      </c>
      <c r="F67" s="296">
        <v>1</v>
      </c>
      <c r="J67" s="304">
        <v>1.5923969615469455</v>
      </c>
      <c r="K67" s="303">
        <v>37.455599999999997</v>
      </c>
      <c r="L67" s="303">
        <v>3.7404363786078236</v>
      </c>
      <c r="N67" s="296">
        <v>2030</v>
      </c>
      <c r="O67" s="296">
        <v>30</v>
      </c>
      <c r="P67" s="296">
        <v>1</v>
      </c>
      <c r="Q67" s="296">
        <v>2039</v>
      </c>
      <c r="X67" s="296" t="s">
        <v>30</v>
      </c>
      <c r="AL67" s="296">
        <v>20</v>
      </c>
      <c r="AM67" s="299" t="s">
        <v>30</v>
      </c>
      <c r="AN67" s="296" t="s">
        <v>30</v>
      </c>
      <c r="AO67" s="296" t="s">
        <v>30</v>
      </c>
      <c r="AP67" s="300"/>
      <c r="AQ67" s="296" t="s">
        <v>30</v>
      </c>
      <c r="AR67" s="296" t="s">
        <v>30</v>
      </c>
      <c r="AS67" s="296" t="s">
        <v>30</v>
      </c>
      <c r="AV67" s="300" t="s">
        <v>30</v>
      </c>
      <c r="AW67" s="300" t="s">
        <v>30</v>
      </c>
      <c r="AY67" s="296" t="s">
        <v>773</v>
      </c>
      <c r="AZ67" s="296" t="s">
        <v>805</v>
      </c>
      <c r="BA67" s="296">
        <v>1</v>
      </c>
      <c r="BB67" s="296" t="s">
        <v>30</v>
      </c>
      <c r="BC67" s="296" t="s">
        <v>30</v>
      </c>
    </row>
    <row r="68" spans="1:55">
      <c r="A68" s="296" t="s">
        <v>1979</v>
      </c>
      <c r="B68" s="296" t="s">
        <v>775</v>
      </c>
      <c r="C68" s="296" t="s">
        <v>774</v>
      </c>
      <c r="D68" s="296" t="s">
        <v>30</v>
      </c>
      <c r="E68" s="296" t="s">
        <v>30</v>
      </c>
      <c r="F68" s="296">
        <v>1</v>
      </c>
      <c r="J68" s="304">
        <v>1.4777829515997287</v>
      </c>
      <c r="K68" s="303">
        <v>32.653599999999997</v>
      </c>
      <c r="L68" s="303">
        <v>3.2853395571216479</v>
      </c>
      <c r="N68" s="296">
        <v>2040</v>
      </c>
      <c r="O68" s="296">
        <v>30</v>
      </c>
      <c r="P68" s="296">
        <v>1</v>
      </c>
      <c r="Q68" s="296">
        <v>2049</v>
      </c>
      <c r="R68" s="296" t="s">
        <v>30</v>
      </c>
      <c r="S68" s="296" t="s">
        <v>30</v>
      </c>
      <c r="T68" s="296" t="s">
        <v>30</v>
      </c>
      <c r="U68" s="296" t="s">
        <v>30</v>
      </c>
      <c r="V68" s="296" t="s">
        <v>30</v>
      </c>
      <c r="W68" s="296" t="s">
        <v>30</v>
      </c>
      <c r="X68" s="296" t="s">
        <v>30</v>
      </c>
      <c r="Z68" s="296" t="s">
        <v>30</v>
      </c>
      <c r="AA68" s="296" t="s">
        <v>30</v>
      </c>
      <c r="AB68" s="296" t="s">
        <v>30</v>
      </c>
      <c r="AC68" s="296" t="s">
        <v>30</v>
      </c>
      <c r="AD68" s="296" t="s">
        <v>30</v>
      </c>
      <c r="AE68" s="296" t="s">
        <v>30</v>
      </c>
      <c r="AF68" s="296" t="s">
        <v>30</v>
      </c>
      <c r="AG68" s="296" t="s">
        <v>30</v>
      </c>
      <c r="AH68" s="296" t="s">
        <v>30</v>
      </c>
      <c r="AI68" s="296" t="s">
        <v>30</v>
      </c>
      <c r="AJ68" s="296" t="s">
        <v>30</v>
      </c>
      <c r="AL68" s="296">
        <v>25</v>
      </c>
      <c r="AM68" s="299" t="s">
        <v>30</v>
      </c>
      <c r="AN68" s="296" t="s">
        <v>30</v>
      </c>
      <c r="AO68" s="296" t="s">
        <v>30</v>
      </c>
      <c r="AP68" s="300"/>
      <c r="AQ68" s="296" t="s">
        <v>30</v>
      </c>
      <c r="AR68" s="296" t="s">
        <v>30</v>
      </c>
      <c r="AS68" s="296" t="s">
        <v>30</v>
      </c>
      <c r="AV68" s="300" t="s">
        <v>30</v>
      </c>
      <c r="AW68" s="300" t="s">
        <v>30</v>
      </c>
      <c r="AX68" s="296" t="s">
        <v>30</v>
      </c>
      <c r="AY68" s="296" t="s">
        <v>773</v>
      </c>
      <c r="AZ68" s="296" t="s">
        <v>805</v>
      </c>
      <c r="BA68" s="296">
        <v>1</v>
      </c>
      <c r="BB68" s="296" t="s">
        <v>30</v>
      </c>
      <c r="BC68" s="296" t="s">
        <v>30</v>
      </c>
    </row>
    <row r="69" spans="1:55">
      <c r="A69" s="296" t="s">
        <v>1978</v>
      </c>
      <c r="B69" s="296" t="s">
        <v>775</v>
      </c>
      <c r="C69" s="296" t="s">
        <v>774</v>
      </c>
      <c r="F69" s="296">
        <v>1</v>
      </c>
      <c r="J69" s="304">
        <v>1.4262656425650395</v>
      </c>
      <c r="K69" s="303">
        <v>31.693199999999997</v>
      </c>
      <c r="L69" s="303">
        <v>3.1231334854663038</v>
      </c>
      <c r="N69" s="296">
        <v>2050</v>
      </c>
      <c r="O69" s="296">
        <v>30</v>
      </c>
      <c r="P69" s="296">
        <v>1</v>
      </c>
      <c r="Q69" s="296">
        <v>2050</v>
      </c>
      <c r="X69" s="296" t="s">
        <v>30</v>
      </c>
      <c r="AL69" s="296">
        <v>30</v>
      </c>
      <c r="AM69" s="299" t="s">
        <v>30</v>
      </c>
      <c r="AN69" s="296" t="s">
        <v>30</v>
      </c>
      <c r="AO69" s="296" t="s">
        <v>30</v>
      </c>
      <c r="AP69" s="300"/>
      <c r="AQ69" s="296" t="s">
        <v>30</v>
      </c>
      <c r="AR69" s="296" t="s">
        <v>30</v>
      </c>
      <c r="AS69" s="296" t="s">
        <v>30</v>
      </c>
      <c r="AV69" s="300" t="s">
        <v>30</v>
      </c>
      <c r="AW69" s="300" t="s">
        <v>30</v>
      </c>
      <c r="AY69" s="296" t="s">
        <v>773</v>
      </c>
      <c r="AZ69" s="296" t="s">
        <v>805</v>
      </c>
      <c r="BA69" s="296">
        <v>1</v>
      </c>
      <c r="BB69" s="296" t="s">
        <v>30</v>
      </c>
      <c r="BC69" s="296" t="s">
        <v>30</v>
      </c>
    </row>
    <row r="70" spans="1:55">
      <c r="A70" s="296" t="s">
        <v>1977</v>
      </c>
      <c r="B70" s="296" t="s">
        <v>775</v>
      </c>
      <c r="C70" s="296" t="s">
        <v>774</v>
      </c>
      <c r="F70" s="296">
        <v>1</v>
      </c>
      <c r="J70" s="304">
        <v>1.4213347660119264</v>
      </c>
      <c r="K70" s="303">
        <v>48.019999999999996</v>
      </c>
      <c r="L70" s="303">
        <v>4.8020000000000005</v>
      </c>
      <c r="N70" s="296">
        <v>2020</v>
      </c>
      <c r="O70" s="296">
        <v>27</v>
      </c>
      <c r="P70" s="296">
        <v>1</v>
      </c>
      <c r="Q70" s="296">
        <v>2029</v>
      </c>
      <c r="X70" s="296" t="s">
        <v>30</v>
      </c>
      <c r="AL70" s="296">
        <v>8.4</v>
      </c>
      <c r="AM70" s="299" t="s">
        <v>30</v>
      </c>
      <c r="AN70" s="296" t="s">
        <v>30</v>
      </c>
      <c r="AO70" s="296" t="s">
        <v>30</v>
      </c>
      <c r="AP70" s="300"/>
      <c r="AQ70" s="296" t="s">
        <v>30</v>
      </c>
      <c r="AR70" s="296" t="s">
        <v>30</v>
      </c>
      <c r="AS70" s="296" t="s">
        <v>30</v>
      </c>
      <c r="AV70" s="300" t="s">
        <v>30</v>
      </c>
      <c r="AW70" s="300" t="s">
        <v>30</v>
      </c>
      <c r="AY70" s="296" t="s">
        <v>773</v>
      </c>
      <c r="AZ70" s="296" t="s">
        <v>853</v>
      </c>
      <c r="BA70" s="296">
        <v>1</v>
      </c>
      <c r="BB70" s="296" t="s">
        <v>30</v>
      </c>
      <c r="BC70" s="296" t="s">
        <v>30</v>
      </c>
    </row>
    <row r="71" spans="1:55">
      <c r="A71" s="296" t="s">
        <v>1976</v>
      </c>
      <c r="B71" s="296" t="s">
        <v>775</v>
      </c>
      <c r="C71" s="296" t="s">
        <v>774</v>
      </c>
      <c r="F71" s="296">
        <v>1</v>
      </c>
      <c r="J71" s="304">
        <v>1.2023972514790251</v>
      </c>
      <c r="K71" s="303">
        <v>37.455599999999997</v>
      </c>
      <c r="L71" s="303">
        <v>3.7404363786078236</v>
      </c>
      <c r="N71" s="296">
        <v>2030</v>
      </c>
      <c r="O71" s="296">
        <v>30</v>
      </c>
      <c r="P71" s="296">
        <v>1</v>
      </c>
      <c r="Q71" s="296">
        <v>2039</v>
      </c>
      <c r="X71" s="296" t="s">
        <v>30</v>
      </c>
      <c r="AL71" s="296">
        <v>15</v>
      </c>
      <c r="AM71" s="299" t="s">
        <v>30</v>
      </c>
      <c r="AN71" s="296" t="s">
        <v>30</v>
      </c>
      <c r="AO71" s="296" t="s">
        <v>30</v>
      </c>
      <c r="AP71" s="300"/>
      <c r="AQ71" s="296" t="s">
        <v>30</v>
      </c>
      <c r="AR71" s="296" t="s">
        <v>30</v>
      </c>
      <c r="AS71" s="296" t="s">
        <v>30</v>
      </c>
      <c r="AV71" s="300" t="s">
        <v>30</v>
      </c>
      <c r="AW71" s="300" t="s">
        <v>30</v>
      </c>
      <c r="AY71" s="296" t="s">
        <v>773</v>
      </c>
      <c r="AZ71" s="296" t="s">
        <v>853</v>
      </c>
      <c r="BA71" s="296">
        <v>1</v>
      </c>
      <c r="BB71" s="296" t="s">
        <v>30</v>
      </c>
      <c r="BC71" s="296" t="s">
        <v>30</v>
      </c>
    </row>
    <row r="72" spans="1:55">
      <c r="A72" s="296" t="s">
        <v>1975</v>
      </c>
      <c r="B72" s="296" t="s">
        <v>775</v>
      </c>
      <c r="C72" s="296" t="s">
        <v>774</v>
      </c>
      <c r="D72" s="296" t="s">
        <v>30</v>
      </c>
      <c r="E72" s="296" t="s">
        <v>30</v>
      </c>
      <c r="F72" s="296">
        <v>1</v>
      </c>
      <c r="J72" s="304">
        <v>1.0884797963278781</v>
      </c>
      <c r="K72" s="303">
        <v>32.653599999999997</v>
      </c>
      <c r="L72" s="303">
        <v>3.2853395571216479</v>
      </c>
      <c r="N72" s="296">
        <v>2040</v>
      </c>
      <c r="O72" s="296">
        <v>30</v>
      </c>
      <c r="P72" s="296">
        <v>1</v>
      </c>
      <c r="Q72" s="296">
        <v>2049</v>
      </c>
      <c r="R72" s="296" t="s">
        <v>30</v>
      </c>
      <c r="S72" s="296" t="s">
        <v>30</v>
      </c>
      <c r="T72" s="296" t="s">
        <v>30</v>
      </c>
      <c r="U72" s="296" t="s">
        <v>30</v>
      </c>
      <c r="V72" s="296" t="s">
        <v>30</v>
      </c>
      <c r="W72" s="296" t="s">
        <v>30</v>
      </c>
      <c r="X72" s="296" t="s">
        <v>30</v>
      </c>
      <c r="Z72" s="296" t="s">
        <v>30</v>
      </c>
      <c r="AA72" s="296" t="s">
        <v>30</v>
      </c>
      <c r="AB72" s="296" t="s">
        <v>30</v>
      </c>
      <c r="AC72" s="296" t="s">
        <v>30</v>
      </c>
      <c r="AD72" s="296" t="s">
        <v>30</v>
      </c>
      <c r="AE72" s="296" t="s">
        <v>30</v>
      </c>
      <c r="AF72" s="296" t="s">
        <v>30</v>
      </c>
      <c r="AG72" s="296" t="s">
        <v>30</v>
      </c>
      <c r="AH72" s="296" t="s">
        <v>30</v>
      </c>
      <c r="AI72" s="296" t="s">
        <v>30</v>
      </c>
      <c r="AJ72" s="296" t="s">
        <v>30</v>
      </c>
      <c r="AL72" s="296">
        <v>15</v>
      </c>
      <c r="AM72" s="299" t="s">
        <v>30</v>
      </c>
      <c r="AN72" s="296" t="s">
        <v>30</v>
      </c>
      <c r="AO72" s="296" t="s">
        <v>30</v>
      </c>
      <c r="AP72" s="300"/>
      <c r="AQ72" s="296" t="s">
        <v>30</v>
      </c>
      <c r="AR72" s="296" t="s">
        <v>30</v>
      </c>
      <c r="AS72" s="296" t="s">
        <v>30</v>
      </c>
      <c r="AV72" s="300" t="s">
        <v>30</v>
      </c>
      <c r="AW72" s="300" t="s">
        <v>30</v>
      </c>
      <c r="AX72" s="296" t="s">
        <v>30</v>
      </c>
      <c r="AY72" s="296" t="s">
        <v>773</v>
      </c>
      <c r="AZ72" s="296" t="s">
        <v>853</v>
      </c>
      <c r="BA72" s="296">
        <v>1</v>
      </c>
      <c r="BB72" s="296" t="s">
        <v>30</v>
      </c>
      <c r="BC72" s="296" t="s">
        <v>30</v>
      </c>
    </row>
    <row r="73" spans="1:55">
      <c r="A73" s="296" t="s">
        <v>1974</v>
      </c>
      <c r="B73" s="296" t="s">
        <v>775</v>
      </c>
      <c r="C73" s="296" t="s">
        <v>774</v>
      </c>
      <c r="F73" s="296">
        <v>1</v>
      </c>
      <c r="J73" s="304">
        <v>1.0408841270331788</v>
      </c>
      <c r="K73" s="303">
        <v>31.693199999999997</v>
      </c>
      <c r="L73" s="303">
        <v>3.1231334854663038</v>
      </c>
      <c r="N73" s="296">
        <v>2050</v>
      </c>
      <c r="O73" s="296">
        <v>30</v>
      </c>
      <c r="P73" s="296">
        <v>1</v>
      </c>
      <c r="Q73" s="296">
        <v>2050</v>
      </c>
      <c r="X73" s="296" t="s">
        <v>30</v>
      </c>
      <c r="AL73" s="296">
        <v>15</v>
      </c>
      <c r="AM73" s="299" t="s">
        <v>30</v>
      </c>
      <c r="AN73" s="296" t="s">
        <v>30</v>
      </c>
      <c r="AO73" s="296" t="s">
        <v>30</v>
      </c>
      <c r="AP73" s="300"/>
      <c r="AQ73" s="296" t="s">
        <v>30</v>
      </c>
      <c r="AR73" s="296" t="s">
        <v>30</v>
      </c>
      <c r="AS73" s="296" t="s">
        <v>30</v>
      </c>
      <c r="AV73" s="300" t="s">
        <v>30</v>
      </c>
      <c r="AW73" s="300" t="s">
        <v>30</v>
      </c>
      <c r="AY73" s="296" t="s">
        <v>773</v>
      </c>
      <c r="AZ73" s="296" t="s">
        <v>853</v>
      </c>
      <c r="BA73" s="296">
        <v>1</v>
      </c>
      <c r="BB73" s="296" t="s">
        <v>30</v>
      </c>
      <c r="BC73" s="296" t="s">
        <v>30</v>
      </c>
    </row>
    <row r="74" spans="1:55">
      <c r="A74" s="296" t="s">
        <v>1973</v>
      </c>
      <c r="B74" s="296" t="s">
        <v>775</v>
      </c>
      <c r="C74" s="296" t="s">
        <v>774</v>
      </c>
      <c r="F74" s="296">
        <v>1</v>
      </c>
      <c r="J74" s="304">
        <v>1.830127303415598</v>
      </c>
      <c r="K74" s="303">
        <v>48.019999999999996</v>
      </c>
      <c r="L74" s="303">
        <v>4.8020000000000005</v>
      </c>
      <c r="N74" s="296">
        <v>2020</v>
      </c>
      <c r="O74" s="296">
        <v>27</v>
      </c>
      <c r="P74" s="296">
        <v>1</v>
      </c>
      <c r="Q74" s="296">
        <v>2029</v>
      </c>
      <c r="X74" s="296" t="s">
        <v>30</v>
      </c>
      <c r="AL74" s="296">
        <v>8.4</v>
      </c>
      <c r="AM74" s="299" t="s">
        <v>30</v>
      </c>
      <c r="AN74" s="296" t="s">
        <v>30</v>
      </c>
      <c r="AO74" s="296" t="s">
        <v>30</v>
      </c>
      <c r="AP74" s="300"/>
      <c r="AQ74" s="296" t="s">
        <v>30</v>
      </c>
      <c r="AR74" s="296" t="s">
        <v>30</v>
      </c>
      <c r="AS74" s="296" t="s">
        <v>30</v>
      </c>
      <c r="AV74" s="300" t="s">
        <v>30</v>
      </c>
      <c r="AW74" s="300" t="s">
        <v>30</v>
      </c>
      <c r="AY74" s="296" t="s">
        <v>773</v>
      </c>
      <c r="AZ74" s="296" t="s">
        <v>805</v>
      </c>
      <c r="BA74" s="296">
        <v>1</v>
      </c>
      <c r="BB74" s="296" t="s">
        <v>30</v>
      </c>
      <c r="BC74" s="296" t="s">
        <v>30</v>
      </c>
    </row>
    <row r="75" spans="1:55">
      <c r="A75" s="296" t="s">
        <v>1972</v>
      </c>
      <c r="B75" s="296" t="s">
        <v>775</v>
      </c>
      <c r="C75" s="296" t="s">
        <v>774</v>
      </c>
      <c r="F75" s="296">
        <v>1</v>
      </c>
      <c r="J75" s="304">
        <v>1.5923969615469455</v>
      </c>
      <c r="K75" s="303">
        <v>37.455599999999997</v>
      </c>
      <c r="L75" s="303">
        <v>3.7404363786078236</v>
      </c>
      <c r="N75" s="296">
        <v>2030</v>
      </c>
      <c r="O75" s="296">
        <v>30</v>
      </c>
      <c r="P75" s="296">
        <v>1</v>
      </c>
      <c r="Q75" s="296">
        <v>2039</v>
      </c>
      <c r="X75" s="296" t="s">
        <v>30</v>
      </c>
      <c r="AL75" s="296">
        <v>20</v>
      </c>
      <c r="AM75" s="299" t="s">
        <v>30</v>
      </c>
      <c r="AN75" s="296" t="s">
        <v>30</v>
      </c>
      <c r="AO75" s="296" t="s">
        <v>30</v>
      </c>
      <c r="AP75" s="300"/>
      <c r="AQ75" s="296" t="s">
        <v>30</v>
      </c>
      <c r="AR75" s="296" t="s">
        <v>30</v>
      </c>
      <c r="AS75" s="296" t="s">
        <v>30</v>
      </c>
      <c r="AV75" s="300" t="s">
        <v>30</v>
      </c>
      <c r="AW75" s="300" t="s">
        <v>30</v>
      </c>
      <c r="AY75" s="296" t="s">
        <v>773</v>
      </c>
      <c r="AZ75" s="296" t="s">
        <v>805</v>
      </c>
      <c r="BA75" s="296">
        <v>1</v>
      </c>
      <c r="BB75" s="296" t="s">
        <v>30</v>
      </c>
      <c r="BC75" s="296" t="s">
        <v>30</v>
      </c>
    </row>
    <row r="76" spans="1:55">
      <c r="A76" s="296" t="s">
        <v>1971</v>
      </c>
      <c r="B76" s="296" t="s">
        <v>775</v>
      </c>
      <c r="C76" s="296" t="s">
        <v>774</v>
      </c>
      <c r="D76" s="296" t="s">
        <v>30</v>
      </c>
      <c r="E76" s="296" t="s">
        <v>30</v>
      </c>
      <c r="F76" s="296">
        <v>1</v>
      </c>
      <c r="J76" s="304">
        <v>1.4777829515997287</v>
      </c>
      <c r="K76" s="303">
        <v>32.653599999999997</v>
      </c>
      <c r="L76" s="303">
        <v>3.2853395571216479</v>
      </c>
      <c r="N76" s="296">
        <v>2040</v>
      </c>
      <c r="O76" s="296">
        <v>30</v>
      </c>
      <c r="P76" s="296">
        <v>1</v>
      </c>
      <c r="Q76" s="296">
        <v>2049</v>
      </c>
      <c r="R76" s="296" t="s">
        <v>30</v>
      </c>
      <c r="S76" s="296" t="s">
        <v>30</v>
      </c>
      <c r="T76" s="296" t="s">
        <v>30</v>
      </c>
      <c r="U76" s="296" t="s">
        <v>30</v>
      </c>
      <c r="V76" s="296" t="s">
        <v>30</v>
      </c>
      <c r="W76" s="296" t="s">
        <v>30</v>
      </c>
      <c r="X76" s="296" t="s">
        <v>30</v>
      </c>
      <c r="Z76" s="296" t="s">
        <v>30</v>
      </c>
      <c r="AA76" s="296" t="s">
        <v>30</v>
      </c>
      <c r="AB76" s="296" t="s">
        <v>30</v>
      </c>
      <c r="AC76" s="296" t="s">
        <v>30</v>
      </c>
      <c r="AD76" s="296" t="s">
        <v>30</v>
      </c>
      <c r="AE76" s="296" t="s">
        <v>30</v>
      </c>
      <c r="AF76" s="296" t="s">
        <v>30</v>
      </c>
      <c r="AG76" s="296" t="s">
        <v>30</v>
      </c>
      <c r="AH76" s="296" t="s">
        <v>30</v>
      </c>
      <c r="AI76" s="296" t="s">
        <v>30</v>
      </c>
      <c r="AJ76" s="296" t="s">
        <v>30</v>
      </c>
      <c r="AL76" s="296">
        <v>25</v>
      </c>
      <c r="AM76" s="299" t="s">
        <v>30</v>
      </c>
      <c r="AN76" s="296" t="s">
        <v>30</v>
      </c>
      <c r="AO76" s="296" t="s">
        <v>30</v>
      </c>
      <c r="AP76" s="300"/>
      <c r="AQ76" s="296" t="s">
        <v>30</v>
      </c>
      <c r="AR76" s="296" t="s">
        <v>30</v>
      </c>
      <c r="AS76" s="296" t="s">
        <v>30</v>
      </c>
      <c r="AV76" s="300" t="s">
        <v>30</v>
      </c>
      <c r="AW76" s="300" t="s">
        <v>30</v>
      </c>
      <c r="AX76" s="296" t="s">
        <v>30</v>
      </c>
      <c r="AY76" s="296" t="s">
        <v>773</v>
      </c>
      <c r="AZ76" s="296" t="s">
        <v>805</v>
      </c>
      <c r="BA76" s="296">
        <v>1</v>
      </c>
      <c r="BB76" s="296" t="s">
        <v>30</v>
      </c>
      <c r="BC76" s="296" t="s">
        <v>30</v>
      </c>
    </row>
    <row r="77" spans="1:55">
      <c r="A77" s="296" t="s">
        <v>1970</v>
      </c>
      <c r="B77" s="296" t="s">
        <v>775</v>
      </c>
      <c r="C77" s="296" t="s">
        <v>774</v>
      </c>
      <c r="F77" s="296">
        <v>1</v>
      </c>
      <c r="J77" s="304">
        <v>1.4262656425650395</v>
      </c>
      <c r="K77" s="303">
        <v>31.693199999999997</v>
      </c>
      <c r="L77" s="303">
        <v>3.1231334854663038</v>
      </c>
      <c r="N77" s="296">
        <v>2050</v>
      </c>
      <c r="O77" s="296">
        <v>30</v>
      </c>
      <c r="P77" s="296">
        <v>1</v>
      </c>
      <c r="Q77" s="296">
        <v>2050</v>
      </c>
      <c r="X77" s="296" t="s">
        <v>30</v>
      </c>
      <c r="AL77" s="296">
        <v>30</v>
      </c>
      <c r="AM77" s="299" t="s">
        <v>30</v>
      </c>
      <c r="AN77" s="296" t="s">
        <v>30</v>
      </c>
      <c r="AO77" s="296" t="s">
        <v>30</v>
      </c>
      <c r="AP77" s="300"/>
      <c r="AQ77" s="296" t="s">
        <v>30</v>
      </c>
      <c r="AR77" s="296" t="s">
        <v>30</v>
      </c>
      <c r="AS77" s="296" t="s">
        <v>30</v>
      </c>
      <c r="AV77" s="300" t="s">
        <v>30</v>
      </c>
      <c r="AW77" s="300" t="s">
        <v>30</v>
      </c>
      <c r="AY77" s="296" t="s">
        <v>773</v>
      </c>
      <c r="AZ77" s="296" t="s">
        <v>805</v>
      </c>
      <c r="BA77" s="296">
        <v>1</v>
      </c>
      <c r="BB77" s="296" t="s">
        <v>30</v>
      </c>
      <c r="BC77" s="296" t="s">
        <v>30</v>
      </c>
    </row>
    <row r="78" spans="1:55">
      <c r="A78" s="296" t="s">
        <v>1969</v>
      </c>
      <c r="B78" s="296" t="s">
        <v>753</v>
      </c>
      <c r="C78" s="296" t="s">
        <v>746</v>
      </c>
      <c r="D78" s="296">
        <v>0.2</v>
      </c>
      <c r="E78" s="296">
        <v>3</v>
      </c>
      <c r="F78" s="296">
        <v>0.3861</v>
      </c>
      <c r="I78" s="296">
        <v>0</v>
      </c>
      <c r="J78" s="304" t="s">
        <v>30</v>
      </c>
      <c r="K78" s="303">
        <v>56.056000000000004</v>
      </c>
      <c r="L78" s="303" t="s">
        <v>30</v>
      </c>
      <c r="M78" s="296">
        <v>0.75675599999999998</v>
      </c>
      <c r="Q78" s="296" t="s">
        <v>30</v>
      </c>
      <c r="X78" s="296" t="s">
        <v>30</v>
      </c>
      <c r="AK78" s="296">
        <v>1</v>
      </c>
      <c r="AL78" s="296">
        <v>204</v>
      </c>
      <c r="AM78" s="299">
        <v>0.25</v>
      </c>
      <c r="AN78" s="296">
        <v>36.5</v>
      </c>
      <c r="AO78" s="296">
        <v>1</v>
      </c>
      <c r="AP78" s="300"/>
      <c r="AQ78" s="296">
        <v>1.8250000000000002</v>
      </c>
      <c r="AR78" s="296">
        <v>2</v>
      </c>
      <c r="AS78" s="296">
        <v>1</v>
      </c>
      <c r="AV78" s="300">
        <v>2.4</v>
      </c>
      <c r="AW78" s="300">
        <v>2.4</v>
      </c>
      <c r="AY78" s="296" t="s">
        <v>745</v>
      </c>
      <c r="BA78" s="296">
        <v>1</v>
      </c>
      <c r="BB78" s="296">
        <v>0.03</v>
      </c>
      <c r="BC78" s="296">
        <v>504</v>
      </c>
    </row>
    <row r="79" spans="1:55">
      <c r="A79" s="296" t="s">
        <v>1968</v>
      </c>
      <c r="B79" s="296" t="s">
        <v>840</v>
      </c>
      <c r="C79" s="296" t="s">
        <v>746</v>
      </c>
      <c r="F79" s="296">
        <v>0.35</v>
      </c>
      <c r="I79" s="296">
        <v>0</v>
      </c>
      <c r="J79" s="304" t="s">
        <v>30</v>
      </c>
      <c r="K79" s="303">
        <v>56.056000000000004</v>
      </c>
      <c r="L79" s="303">
        <v>1.96</v>
      </c>
      <c r="M79" s="296" t="s">
        <v>30</v>
      </c>
      <c r="Q79" s="296" t="s">
        <v>30</v>
      </c>
      <c r="X79" s="296" t="s">
        <v>30</v>
      </c>
      <c r="AK79" s="296">
        <v>1</v>
      </c>
      <c r="AL79" s="296">
        <v>600</v>
      </c>
      <c r="AM79" s="299">
        <v>0.25</v>
      </c>
      <c r="AN79" s="296">
        <v>36.5</v>
      </c>
      <c r="AO79" s="296">
        <v>1</v>
      </c>
      <c r="AP79" s="300"/>
      <c r="AQ79" s="296">
        <v>1.8250000000000002</v>
      </c>
      <c r="AR79" s="296">
        <v>2</v>
      </c>
      <c r="AS79" s="296">
        <v>1</v>
      </c>
      <c r="AV79" s="300">
        <v>2.4</v>
      </c>
      <c r="AW79" s="300">
        <v>2.4</v>
      </c>
      <c r="AY79" s="296" t="s">
        <v>745</v>
      </c>
      <c r="BA79" s="296">
        <v>1</v>
      </c>
      <c r="BB79" s="296">
        <v>0.03</v>
      </c>
      <c r="BC79" s="296">
        <v>504</v>
      </c>
    </row>
    <row r="80" spans="1:55">
      <c r="A80" s="296" t="s">
        <v>1967</v>
      </c>
      <c r="B80" s="296" t="s">
        <v>747</v>
      </c>
      <c r="C80" s="296" t="s">
        <v>763</v>
      </c>
      <c r="E80" s="296">
        <v>0.38</v>
      </c>
      <c r="F80" s="296">
        <v>0.92000000000000015</v>
      </c>
      <c r="G80" s="296">
        <v>2</v>
      </c>
      <c r="H80" s="296">
        <v>81</v>
      </c>
      <c r="I80" s="296">
        <v>0</v>
      </c>
      <c r="J80" s="304">
        <v>2.616514</v>
      </c>
      <c r="K80" s="303">
        <v>48.202672999999997</v>
      </c>
      <c r="L80" s="303" t="s">
        <v>30</v>
      </c>
      <c r="M80" s="296">
        <v>0.43333832</v>
      </c>
      <c r="O80" s="296">
        <v>30</v>
      </c>
      <c r="P80" s="296">
        <v>0</v>
      </c>
      <c r="Q80" s="296" t="s">
        <v>30</v>
      </c>
      <c r="X80" s="296" t="s">
        <v>30</v>
      </c>
      <c r="AK80" s="296">
        <v>1</v>
      </c>
      <c r="AL80" s="296">
        <v>10</v>
      </c>
      <c r="AM80" s="299">
        <v>0.4</v>
      </c>
      <c r="AN80" s="296">
        <v>36.5</v>
      </c>
      <c r="AO80" s="296">
        <v>1</v>
      </c>
      <c r="AP80" s="300"/>
      <c r="AQ80" s="296">
        <v>1.8250000000000002</v>
      </c>
      <c r="AR80" s="296">
        <v>2</v>
      </c>
      <c r="AS80" s="296">
        <v>1</v>
      </c>
      <c r="AV80" s="300">
        <v>2.4</v>
      </c>
      <c r="AW80" s="300">
        <v>2.4</v>
      </c>
      <c r="AY80" s="296" t="s">
        <v>745</v>
      </c>
      <c r="BA80" s="296">
        <v>1</v>
      </c>
      <c r="BB80" s="296">
        <v>0.03</v>
      </c>
      <c r="BC80" s="296">
        <v>504</v>
      </c>
    </row>
    <row r="81" spans="1:55">
      <c r="A81" s="296" t="s">
        <v>1966</v>
      </c>
      <c r="B81" s="296" t="s">
        <v>775</v>
      </c>
      <c r="C81" s="296" t="s">
        <v>774</v>
      </c>
      <c r="F81" s="296">
        <v>1</v>
      </c>
      <c r="J81" s="304">
        <v>1.830127303415598</v>
      </c>
      <c r="K81" s="303">
        <v>48.019999999999996</v>
      </c>
      <c r="L81" s="303">
        <v>4.8020000000000005</v>
      </c>
      <c r="N81" s="296">
        <v>2020</v>
      </c>
      <c r="O81" s="296">
        <v>27</v>
      </c>
      <c r="P81" s="296">
        <v>1</v>
      </c>
      <c r="Q81" s="296">
        <v>2029</v>
      </c>
      <c r="X81" s="296" t="s">
        <v>30</v>
      </c>
      <c r="AL81" s="296">
        <v>8.4</v>
      </c>
      <c r="AM81" s="299" t="s">
        <v>30</v>
      </c>
      <c r="AN81" s="296" t="s">
        <v>30</v>
      </c>
      <c r="AO81" s="296" t="s">
        <v>30</v>
      </c>
      <c r="AP81" s="300"/>
      <c r="AQ81" s="296" t="s">
        <v>30</v>
      </c>
      <c r="AR81" s="296" t="s">
        <v>30</v>
      </c>
      <c r="AS81" s="296" t="s">
        <v>30</v>
      </c>
      <c r="AV81" s="300" t="s">
        <v>30</v>
      </c>
      <c r="AW81" s="300" t="s">
        <v>30</v>
      </c>
      <c r="AY81" s="296" t="s">
        <v>773</v>
      </c>
      <c r="AZ81" s="296" t="s">
        <v>805</v>
      </c>
      <c r="BA81" s="296">
        <v>1</v>
      </c>
      <c r="BB81" s="296" t="s">
        <v>30</v>
      </c>
      <c r="BC81" s="296" t="s">
        <v>30</v>
      </c>
    </row>
    <row r="82" spans="1:55">
      <c r="A82" s="296" t="s">
        <v>1965</v>
      </c>
      <c r="B82" s="296" t="s">
        <v>775</v>
      </c>
      <c r="C82" s="296" t="s">
        <v>774</v>
      </c>
      <c r="F82" s="296">
        <v>1</v>
      </c>
      <c r="J82" s="304">
        <v>1.5923969615469455</v>
      </c>
      <c r="K82" s="303">
        <v>37.455599999999997</v>
      </c>
      <c r="L82" s="303">
        <v>3.7404363786078236</v>
      </c>
      <c r="N82" s="296">
        <v>2030</v>
      </c>
      <c r="O82" s="296">
        <v>30</v>
      </c>
      <c r="P82" s="296">
        <v>1</v>
      </c>
      <c r="Q82" s="296">
        <v>2039</v>
      </c>
      <c r="X82" s="296" t="s">
        <v>30</v>
      </c>
      <c r="AL82" s="296">
        <v>20</v>
      </c>
      <c r="AM82" s="299" t="s">
        <v>30</v>
      </c>
      <c r="AN82" s="296" t="s">
        <v>30</v>
      </c>
      <c r="AO82" s="296" t="s">
        <v>30</v>
      </c>
      <c r="AP82" s="300"/>
      <c r="AQ82" s="296" t="s">
        <v>30</v>
      </c>
      <c r="AR82" s="296" t="s">
        <v>30</v>
      </c>
      <c r="AS82" s="296" t="s">
        <v>30</v>
      </c>
      <c r="AV82" s="300" t="s">
        <v>30</v>
      </c>
      <c r="AW82" s="300" t="s">
        <v>30</v>
      </c>
      <c r="AY82" s="296" t="s">
        <v>773</v>
      </c>
      <c r="AZ82" s="296" t="s">
        <v>805</v>
      </c>
      <c r="BA82" s="296">
        <v>1</v>
      </c>
      <c r="BB82" s="296" t="s">
        <v>30</v>
      </c>
      <c r="BC82" s="296" t="s">
        <v>30</v>
      </c>
    </row>
    <row r="83" spans="1:55">
      <c r="A83" s="296" t="s">
        <v>1964</v>
      </c>
      <c r="B83" s="296" t="s">
        <v>775</v>
      </c>
      <c r="C83" s="296" t="s">
        <v>774</v>
      </c>
      <c r="D83" s="296" t="s">
        <v>30</v>
      </c>
      <c r="E83" s="296" t="s">
        <v>30</v>
      </c>
      <c r="F83" s="296">
        <v>1</v>
      </c>
      <c r="J83" s="304">
        <v>1.4777829515997287</v>
      </c>
      <c r="K83" s="303">
        <v>32.653599999999997</v>
      </c>
      <c r="L83" s="303">
        <v>3.2853395571216479</v>
      </c>
      <c r="N83" s="296">
        <v>2040</v>
      </c>
      <c r="O83" s="296">
        <v>30</v>
      </c>
      <c r="P83" s="296">
        <v>1</v>
      </c>
      <c r="Q83" s="296">
        <v>2049</v>
      </c>
      <c r="R83" s="296" t="s">
        <v>30</v>
      </c>
      <c r="S83" s="296" t="s">
        <v>30</v>
      </c>
      <c r="T83" s="296" t="s">
        <v>30</v>
      </c>
      <c r="U83" s="296" t="s">
        <v>30</v>
      </c>
      <c r="V83" s="296" t="s">
        <v>30</v>
      </c>
      <c r="W83" s="296" t="s">
        <v>30</v>
      </c>
      <c r="X83" s="296" t="s">
        <v>30</v>
      </c>
      <c r="Z83" s="296" t="s">
        <v>30</v>
      </c>
      <c r="AA83" s="296" t="s">
        <v>30</v>
      </c>
      <c r="AB83" s="296" t="s">
        <v>30</v>
      </c>
      <c r="AC83" s="296" t="s">
        <v>30</v>
      </c>
      <c r="AD83" s="296" t="s">
        <v>30</v>
      </c>
      <c r="AE83" s="296" t="s">
        <v>30</v>
      </c>
      <c r="AF83" s="296" t="s">
        <v>30</v>
      </c>
      <c r="AG83" s="296" t="s">
        <v>30</v>
      </c>
      <c r="AH83" s="296" t="s">
        <v>30</v>
      </c>
      <c r="AI83" s="296" t="s">
        <v>30</v>
      </c>
      <c r="AJ83" s="296" t="s">
        <v>30</v>
      </c>
      <c r="AL83" s="296">
        <v>25</v>
      </c>
      <c r="AM83" s="299" t="s">
        <v>30</v>
      </c>
      <c r="AN83" s="296" t="s">
        <v>30</v>
      </c>
      <c r="AO83" s="296" t="s">
        <v>30</v>
      </c>
      <c r="AP83" s="300"/>
      <c r="AQ83" s="296" t="s">
        <v>30</v>
      </c>
      <c r="AR83" s="296" t="s">
        <v>30</v>
      </c>
      <c r="AS83" s="296" t="s">
        <v>30</v>
      </c>
      <c r="AV83" s="300" t="s">
        <v>30</v>
      </c>
      <c r="AW83" s="300" t="s">
        <v>30</v>
      </c>
      <c r="AX83" s="296" t="s">
        <v>30</v>
      </c>
      <c r="AY83" s="296" t="s">
        <v>773</v>
      </c>
      <c r="AZ83" s="296" t="s">
        <v>805</v>
      </c>
      <c r="BA83" s="296">
        <v>1</v>
      </c>
      <c r="BB83" s="296" t="s">
        <v>30</v>
      </c>
      <c r="BC83" s="296" t="s">
        <v>30</v>
      </c>
    </row>
    <row r="84" spans="1:55">
      <c r="A84" s="296" t="s">
        <v>1963</v>
      </c>
      <c r="B84" s="296" t="s">
        <v>775</v>
      </c>
      <c r="C84" s="296" t="s">
        <v>774</v>
      </c>
      <c r="F84" s="296">
        <v>1</v>
      </c>
      <c r="J84" s="304">
        <v>1.4262656425650395</v>
      </c>
      <c r="K84" s="303">
        <v>31.693199999999997</v>
      </c>
      <c r="L84" s="303">
        <v>3.1231334854663038</v>
      </c>
      <c r="N84" s="296">
        <v>2050</v>
      </c>
      <c r="O84" s="296">
        <v>30</v>
      </c>
      <c r="P84" s="296">
        <v>1</v>
      </c>
      <c r="Q84" s="296">
        <v>2050</v>
      </c>
      <c r="X84" s="296" t="s">
        <v>30</v>
      </c>
      <c r="AL84" s="296">
        <v>30</v>
      </c>
      <c r="AM84" s="299" t="s">
        <v>30</v>
      </c>
      <c r="AN84" s="296" t="s">
        <v>30</v>
      </c>
      <c r="AO84" s="296" t="s">
        <v>30</v>
      </c>
      <c r="AP84" s="300"/>
      <c r="AQ84" s="296" t="s">
        <v>30</v>
      </c>
      <c r="AR84" s="296" t="s">
        <v>30</v>
      </c>
      <c r="AS84" s="296" t="s">
        <v>30</v>
      </c>
      <c r="AV84" s="300" t="s">
        <v>30</v>
      </c>
      <c r="AW84" s="300" t="s">
        <v>30</v>
      </c>
      <c r="AY84" s="296" t="s">
        <v>773</v>
      </c>
      <c r="AZ84" s="296" t="s">
        <v>805</v>
      </c>
      <c r="BA84" s="296">
        <v>1</v>
      </c>
      <c r="BB84" s="296" t="s">
        <v>30</v>
      </c>
      <c r="BC84" s="296" t="s">
        <v>30</v>
      </c>
    </row>
    <row r="85" spans="1:55">
      <c r="A85" s="296" t="s">
        <v>1962</v>
      </c>
      <c r="B85" s="296" t="s">
        <v>840</v>
      </c>
      <c r="C85" s="296" t="s">
        <v>1408</v>
      </c>
      <c r="F85" s="296">
        <v>1</v>
      </c>
      <c r="J85" s="304" t="s">
        <v>30</v>
      </c>
      <c r="K85" s="303">
        <v>0.01</v>
      </c>
      <c r="L85" s="303">
        <v>0</v>
      </c>
      <c r="M85" s="296" t="s">
        <v>30</v>
      </c>
      <c r="Q85" s="296" t="s">
        <v>30</v>
      </c>
      <c r="X85" s="296" t="s">
        <v>30</v>
      </c>
      <c r="AK85" s="296">
        <v>1</v>
      </c>
      <c r="AL85" s="296">
        <v>60</v>
      </c>
      <c r="AM85" s="299" t="s">
        <v>30</v>
      </c>
      <c r="AN85" s="296" t="s">
        <v>30</v>
      </c>
      <c r="AO85" s="296" t="s">
        <v>30</v>
      </c>
      <c r="AP85" s="300"/>
      <c r="AQ85" s="296" t="s">
        <v>30</v>
      </c>
      <c r="AR85" s="296" t="s">
        <v>30</v>
      </c>
      <c r="AS85" s="296" t="s">
        <v>30</v>
      </c>
      <c r="AV85" s="300" t="s">
        <v>30</v>
      </c>
      <c r="AW85" s="300" t="s">
        <v>30</v>
      </c>
      <c r="AY85" s="296" t="s">
        <v>1408</v>
      </c>
      <c r="BA85" s="296">
        <v>1</v>
      </c>
      <c r="BB85" s="296" t="s">
        <v>30</v>
      </c>
      <c r="BC85" s="296" t="s">
        <v>30</v>
      </c>
    </row>
    <row r="86" spans="1:55">
      <c r="A86" s="296" t="s">
        <v>1961</v>
      </c>
      <c r="B86" s="296" t="s">
        <v>840</v>
      </c>
      <c r="C86" s="296" t="s">
        <v>761</v>
      </c>
      <c r="F86" s="296">
        <v>0.25</v>
      </c>
      <c r="H86" s="296">
        <v>105</v>
      </c>
      <c r="I86" s="296">
        <v>0</v>
      </c>
      <c r="J86" s="304" t="s">
        <v>30</v>
      </c>
      <c r="K86" s="303">
        <v>0.01</v>
      </c>
      <c r="L86" s="303">
        <v>4</v>
      </c>
      <c r="M86" s="296" t="s">
        <v>30</v>
      </c>
      <c r="O86" s="296">
        <v>20</v>
      </c>
      <c r="Q86" s="296" t="s">
        <v>30</v>
      </c>
      <c r="X86" s="296" t="s">
        <v>30</v>
      </c>
      <c r="AK86" s="296">
        <v>1</v>
      </c>
      <c r="AL86" s="296">
        <v>35</v>
      </c>
      <c r="AM86" s="299">
        <v>0.4</v>
      </c>
      <c r="AN86" s="296">
        <v>29.2</v>
      </c>
      <c r="AO86" s="296">
        <v>1</v>
      </c>
      <c r="AP86" s="300"/>
      <c r="AQ86" s="296">
        <v>1.46</v>
      </c>
      <c r="AR86" s="296">
        <v>2</v>
      </c>
      <c r="AS86" s="296">
        <v>1</v>
      </c>
      <c r="AV86" s="300">
        <v>2.4</v>
      </c>
      <c r="AW86" s="300">
        <v>2.4</v>
      </c>
      <c r="AY86" s="296" t="s">
        <v>745</v>
      </c>
      <c r="BA86" s="296">
        <v>1</v>
      </c>
      <c r="BB86" s="296">
        <v>0.03</v>
      </c>
      <c r="BC86" s="296">
        <v>504</v>
      </c>
    </row>
    <row r="87" spans="1:55">
      <c r="A87" s="296" t="s">
        <v>1960</v>
      </c>
      <c r="B87" s="296" t="s">
        <v>775</v>
      </c>
      <c r="C87" s="296" t="s">
        <v>774</v>
      </c>
      <c r="F87" s="296">
        <v>1</v>
      </c>
      <c r="J87" s="304">
        <v>1.4213347660119264</v>
      </c>
      <c r="K87" s="303">
        <v>48.019999999999996</v>
      </c>
      <c r="L87" s="303">
        <v>4.8020000000000005</v>
      </c>
      <c r="N87" s="296">
        <v>2020</v>
      </c>
      <c r="O87" s="296">
        <v>27</v>
      </c>
      <c r="P87" s="296">
        <v>1</v>
      </c>
      <c r="Q87" s="296">
        <v>2029</v>
      </c>
      <c r="X87" s="296" t="s">
        <v>30</v>
      </c>
      <c r="AL87" s="296">
        <v>8.4</v>
      </c>
      <c r="AM87" s="299" t="s">
        <v>30</v>
      </c>
      <c r="AN87" s="296" t="s">
        <v>30</v>
      </c>
      <c r="AO87" s="296" t="s">
        <v>30</v>
      </c>
      <c r="AP87" s="300"/>
      <c r="AQ87" s="296" t="s">
        <v>30</v>
      </c>
      <c r="AR87" s="296" t="s">
        <v>30</v>
      </c>
      <c r="AS87" s="296" t="s">
        <v>30</v>
      </c>
      <c r="AV87" s="300" t="s">
        <v>30</v>
      </c>
      <c r="AW87" s="300" t="s">
        <v>30</v>
      </c>
      <c r="AY87" s="296" t="s">
        <v>773</v>
      </c>
      <c r="AZ87" s="296" t="s">
        <v>853</v>
      </c>
      <c r="BA87" s="296">
        <v>1</v>
      </c>
      <c r="BB87" s="296" t="s">
        <v>30</v>
      </c>
      <c r="BC87" s="296" t="s">
        <v>30</v>
      </c>
    </row>
    <row r="88" spans="1:55">
      <c r="A88" s="296" t="s">
        <v>1959</v>
      </c>
      <c r="B88" s="296" t="s">
        <v>775</v>
      </c>
      <c r="C88" s="296" t="s">
        <v>774</v>
      </c>
      <c r="F88" s="296">
        <v>1</v>
      </c>
      <c r="J88" s="304">
        <v>1.2023972514790251</v>
      </c>
      <c r="K88" s="303">
        <v>37.455599999999997</v>
      </c>
      <c r="L88" s="303">
        <v>3.7404363786078236</v>
      </c>
      <c r="N88" s="296">
        <v>2030</v>
      </c>
      <c r="O88" s="296">
        <v>30</v>
      </c>
      <c r="P88" s="296">
        <v>1</v>
      </c>
      <c r="Q88" s="296">
        <v>2039</v>
      </c>
      <c r="X88" s="296" t="s">
        <v>30</v>
      </c>
      <c r="AL88" s="296">
        <v>15</v>
      </c>
      <c r="AM88" s="299" t="s">
        <v>30</v>
      </c>
      <c r="AN88" s="296" t="s">
        <v>30</v>
      </c>
      <c r="AO88" s="296" t="s">
        <v>30</v>
      </c>
      <c r="AP88" s="300"/>
      <c r="AQ88" s="296" t="s">
        <v>30</v>
      </c>
      <c r="AR88" s="296" t="s">
        <v>30</v>
      </c>
      <c r="AS88" s="296" t="s">
        <v>30</v>
      </c>
      <c r="AV88" s="300" t="s">
        <v>30</v>
      </c>
      <c r="AW88" s="300" t="s">
        <v>30</v>
      </c>
      <c r="AY88" s="296" t="s">
        <v>773</v>
      </c>
      <c r="AZ88" s="296" t="s">
        <v>853</v>
      </c>
      <c r="BA88" s="296">
        <v>1</v>
      </c>
      <c r="BB88" s="296" t="s">
        <v>30</v>
      </c>
      <c r="BC88" s="296" t="s">
        <v>30</v>
      </c>
    </row>
    <row r="89" spans="1:55">
      <c r="A89" s="296" t="s">
        <v>1958</v>
      </c>
      <c r="B89" s="296" t="s">
        <v>775</v>
      </c>
      <c r="C89" s="296" t="s">
        <v>774</v>
      </c>
      <c r="D89" s="296" t="s">
        <v>30</v>
      </c>
      <c r="E89" s="296" t="s">
        <v>30</v>
      </c>
      <c r="F89" s="296">
        <v>1</v>
      </c>
      <c r="J89" s="304">
        <v>1.0884797963278781</v>
      </c>
      <c r="K89" s="303">
        <v>32.653599999999997</v>
      </c>
      <c r="L89" s="303">
        <v>3.2853395571216479</v>
      </c>
      <c r="N89" s="296">
        <v>2040</v>
      </c>
      <c r="O89" s="296">
        <v>30</v>
      </c>
      <c r="P89" s="296">
        <v>1</v>
      </c>
      <c r="Q89" s="296">
        <v>2049</v>
      </c>
      <c r="R89" s="296" t="s">
        <v>30</v>
      </c>
      <c r="S89" s="296" t="s">
        <v>30</v>
      </c>
      <c r="T89" s="296" t="s">
        <v>30</v>
      </c>
      <c r="U89" s="296" t="s">
        <v>30</v>
      </c>
      <c r="V89" s="296" t="s">
        <v>30</v>
      </c>
      <c r="W89" s="296" t="s">
        <v>30</v>
      </c>
      <c r="X89" s="296" t="s">
        <v>30</v>
      </c>
      <c r="Z89" s="296" t="s">
        <v>30</v>
      </c>
      <c r="AA89" s="296" t="s">
        <v>30</v>
      </c>
      <c r="AB89" s="296" t="s">
        <v>30</v>
      </c>
      <c r="AC89" s="296" t="s">
        <v>30</v>
      </c>
      <c r="AD89" s="296" t="s">
        <v>30</v>
      </c>
      <c r="AE89" s="296" t="s">
        <v>30</v>
      </c>
      <c r="AF89" s="296" t="s">
        <v>30</v>
      </c>
      <c r="AG89" s="296" t="s">
        <v>30</v>
      </c>
      <c r="AH89" s="296" t="s">
        <v>30</v>
      </c>
      <c r="AI89" s="296" t="s">
        <v>30</v>
      </c>
      <c r="AJ89" s="296" t="s">
        <v>30</v>
      </c>
      <c r="AL89" s="296">
        <v>15</v>
      </c>
      <c r="AM89" s="299" t="s">
        <v>30</v>
      </c>
      <c r="AN89" s="296" t="s">
        <v>30</v>
      </c>
      <c r="AO89" s="296" t="s">
        <v>30</v>
      </c>
      <c r="AP89" s="300"/>
      <c r="AQ89" s="296" t="s">
        <v>30</v>
      </c>
      <c r="AR89" s="296" t="s">
        <v>30</v>
      </c>
      <c r="AS89" s="296" t="s">
        <v>30</v>
      </c>
      <c r="AV89" s="300" t="s">
        <v>30</v>
      </c>
      <c r="AW89" s="300" t="s">
        <v>30</v>
      </c>
      <c r="AX89" s="296" t="s">
        <v>30</v>
      </c>
      <c r="AY89" s="296" t="s">
        <v>773</v>
      </c>
      <c r="AZ89" s="296" t="s">
        <v>853</v>
      </c>
      <c r="BA89" s="296">
        <v>1</v>
      </c>
      <c r="BB89" s="296" t="s">
        <v>30</v>
      </c>
      <c r="BC89" s="296" t="s">
        <v>30</v>
      </c>
    </row>
    <row r="90" spans="1:55">
      <c r="A90" s="296" t="s">
        <v>1957</v>
      </c>
      <c r="B90" s="296" t="s">
        <v>775</v>
      </c>
      <c r="C90" s="296" t="s">
        <v>774</v>
      </c>
      <c r="F90" s="296">
        <v>1</v>
      </c>
      <c r="J90" s="296">
        <v>1.0408841270331788</v>
      </c>
      <c r="K90" s="296">
        <v>31.693199999999997</v>
      </c>
      <c r="L90" s="296">
        <v>3.1231334854663038</v>
      </c>
      <c r="N90" s="296">
        <v>2050</v>
      </c>
      <c r="O90" s="296">
        <v>30</v>
      </c>
      <c r="P90" s="296">
        <v>1</v>
      </c>
      <c r="Q90" s="296">
        <v>2050</v>
      </c>
      <c r="X90" s="296" t="s">
        <v>30</v>
      </c>
      <c r="AL90" s="296">
        <v>15</v>
      </c>
      <c r="AM90" s="299" t="s">
        <v>30</v>
      </c>
      <c r="AN90" s="296" t="s">
        <v>30</v>
      </c>
      <c r="AO90" s="296" t="s">
        <v>30</v>
      </c>
      <c r="AP90" s="300"/>
      <c r="AQ90" s="296" t="s">
        <v>30</v>
      </c>
      <c r="AR90" s="296" t="s">
        <v>30</v>
      </c>
      <c r="AS90" s="296" t="s">
        <v>30</v>
      </c>
      <c r="AV90" s="300" t="s">
        <v>30</v>
      </c>
      <c r="AW90" s="300" t="s">
        <v>30</v>
      </c>
      <c r="AY90" s="296" t="s">
        <v>773</v>
      </c>
      <c r="AZ90" s="296" t="s">
        <v>853</v>
      </c>
      <c r="BA90" s="296">
        <v>1</v>
      </c>
      <c r="BB90" s="296" t="s">
        <v>30</v>
      </c>
      <c r="BC90" s="296" t="s">
        <v>30</v>
      </c>
    </row>
    <row r="91" spans="1:55">
      <c r="A91" s="296" t="s">
        <v>1956</v>
      </c>
      <c r="B91" s="296" t="s">
        <v>775</v>
      </c>
      <c r="C91" s="296" t="s">
        <v>774</v>
      </c>
      <c r="F91" s="296">
        <v>1</v>
      </c>
      <c r="J91" s="296">
        <v>1.830127303415598</v>
      </c>
      <c r="K91" s="296">
        <v>48.019999999999996</v>
      </c>
      <c r="L91" s="296">
        <v>4.8020000000000005</v>
      </c>
      <c r="N91" s="296">
        <v>2020</v>
      </c>
      <c r="O91" s="296">
        <v>27</v>
      </c>
      <c r="P91" s="296">
        <v>1</v>
      </c>
      <c r="Q91" s="296">
        <v>2029</v>
      </c>
      <c r="X91" s="296" t="s">
        <v>30</v>
      </c>
      <c r="AL91" s="296">
        <v>8.4</v>
      </c>
      <c r="AM91" s="299" t="s">
        <v>30</v>
      </c>
      <c r="AN91" s="296" t="s">
        <v>30</v>
      </c>
      <c r="AO91" s="296" t="s">
        <v>30</v>
      </c>
      <c r="AP91" s="300"/>
      <c r="AQ91" s="296" t="s">
        <v>30</v>
      </c>
      <c r="AR91" s="296" t="s">
        <v>30</v>
      </c>
      <c r="AS91" s="296" t="s">
        <v>30</v>
      </c>
      <c r="AV91" s="300" t="s">
        <v>30</v>
      </c>
      <c r="AW91" s="300" t="s">
        <v>30</v>
      </c>
      <c r="AY91" s="296" t="s">
        <v>773</v>
      </c>
      <c r="AZ91" s="296" t="s">
        <v>805</v>
      </c>
      <c r="BA91" s="296">
        <v>1</v>
      </c>
      <c r="BB91" s="296" t="s">
        <v>30</v>
      </c>
      <c r="BC91" s="296" t="s">
        <v>30</v>
      </c>
    </row>
    <row r="92" spans="1:55">
      <c r="A92" s="296" t="s">
        <v>1955</v>
      </c>
      <c r="B92" s="296" t="s">
        <v>775</v>
      </c>
      <c r="C92" s="296" t="s">
        <v>774</v>
      </c>
      <c r="F92" s="296">
        <v>1</v>
      </c>
      <c r="J92" s="296">
        <v>1.5923969615469455</v>
      </c>
      <c r="K92" s="296">
        <v>37.455599999999997</v>
      </c>
      <c r="L92" s="296">
        <v>3.7404363786078236</v>
      </c>
      <c r="N92" s="296">
        <v>2030</v>
      </c>
      <c r="O92" s="296">
        <v>30</v>
      </c>
      <c r="P92" s="296">
        <v>1</v>
      </c>
      <c r="Q92" s="296">
        <v>2039</v>
      </c>
      <c r="X92" s="296" t="s">
        <v>30</v>
      </c>
      <c r="AL92" s="296">
        <v>20</v>
      </c>
      <c r="AM92" s="299" t="s">
        <v>30</v>
      </c>
      <c r="AN92" s="296" t="s">
        <v>30</v>
      </c>
      <c r="AO92" s="296" t="s">
        <v>30</v>
      </c>
      <c r="AP92" s="300"/>
      <c r="AQ92" s="296" t="s">
        <v>30</v>
      </c>
      <c r="AR92" s="296" t="s">
        <v>30</v>
      </c>
      <c r="AS92" s="296" t="s">
        <v>30</v>
      </c>
      <c r="AV92" s="300" t="s">
        <v>30</v>
      </c>
      <c r="AW92" s="300" t="s">
        <v>30</v>
      </c>
      <c r="AY92" s="296" t="s">
        <v>773</v>
      </c>
      <c r="AZ92" s="296" t="s">
        <v>805</v>
      </c>
      <c r="BA92" s="296">
        <v>1</v>
      </c>
      <c r="BB92" s="296" t="s">
        <v>30</v>
      </c>
      <c r="BC92" s="296" t="s">
        <v>30</v>
      </c>
    </row>
    <row r="93" spans="1:55">
      <c r="A93" s="296" t="s">
        <v>1954</v>
      </c>
      <c r="B93" s="296" t="s">
        <v>775</v>
      </c>
      <c r="C93" s="296" t="s">
        <v>774</v>
      </c>
      <c r="D93" s="296" t="s">
        <v>30</v>
      </c>
      <c r="E93" s="296" t="s">
        <v>30</v>
      </c>
      <c r="F93" s="296">
        <v>1</v>
      </c>
      <c r="J93" s="304">
        <v>1.4777829515997287</v>
      </c>
      <c r="K93" s="303">
        <v>32.653599999999997</v>
      </c>
      <c r="L93" s="303">
        <v>3.2853395571216479</v>
      </c>
      <c r="N93" s="296">
        <v>2040</v>
      </c>
      <c r="O93" s="296">
        <v>30</v>
      </c>
      <c r="P93" s="296">
        <v>1</v>
      </c>
      <c r="Q93" s="296">
        <v>2049</v>
      </c>
      <c r="R93" s="296" t="s">
        <v>30</v>
      </c>
      <c r="S93" s="296" t="s">
        <v>30</v>
      </c>
      <c r="T93" s="296" t="s">
        <v>30</v>
      </c>
      <c r="U93" s="296" t="s">
        <v>30</v>
      </c>
      <c r="V93" s="296" t="s">
        <v>30</v>
      </c>
      <c r="W93" s="296" t="s">
        <v>30</v>
      </c>
      <c r="X93" s="296" t="s">
        <v>30</v>
      </c>
      <c r="Z93" s="296" t="s">
        <v>30</v>
      </c>
      <c r="AA93" s="296" t="s">
        <v>30</v>
      </c>
      <c r="AB93" s="296" t="s">
        <v>30</v>
      </c>
      <c r="AC93" s="296" t="s">
        <v>30</v>
      </c>
      <c r="AD93" s="296" t="s">
        <v>30</v>
      </c>
      <c r="AE93" s="296" t="s">
        <v>30</v>
      </c>
      <c r="AF93" s="296" t="s">
        <v>30</v>
      </c>
      <c r="AG93" s="296" t="s">
        <v>30</v>
      </c>
      <c r="AH93" s="296" t="s">
        <v>30</v>
      </c>
      <c r="AI93" s="296" t="s">
        <v>30</v>
      </c>
      <c r="AJ93" s="296" t="s">
        <v>30</v>
      </c>
      <c r="AL93" s="296">
        <v>25</v>
      </c>
      <c r="AM93" s="299" t="s">
        <v>30</v>
      </c>
      <c r="AN93" s="296" t="s">
        <v>30</v>
      </c>
      <c r="AO93" s="296" t="s">
        <v>30</v>
      </c>
      <c r="AP93" s="300"/>
      <c r="AQ93" s="296" t="s">
        <v>30</v>
      </c>
      <c r="AR93" s="296" t="s">
        <v>30</v>
      </c>
      <c r="AS93" s="296" t="s">
        <v>30</v>
      </c>
      <c r="AV93" s="300" t="s">
        <v>30</v>
      </c>
      <c r="AW93" s="300" t="s">
        <v>30</v>
      </c>
      <c r="AX93" s="296" t="s">
        <v>30</v>
      </c>
      <c r="AY93" s="296" t="s">
        <v>773</v>
      </c>
      <c r="AZ93" s="296" t="s">
        <v>805</v>
      </c>
      <c r="BA93" s="296">
        <v>1</v>
      </c>
      <c r="BB93" s="296" t="s">
        <v>30</v>
      </c>
      <c r="BC93" s="296" t="s">
        <v>30</v>
      </c>
    </row>
    <row r="94" spans="1:55">
      <c r="A94" s="296" t="s">
        <v>1953</v>
      </c>
      <c r="B94" s="296" t="s">
        <v>775</v>
      </c>
      <c r="C94" s="296" t="s">
        <v>774</v>
      </c>
      <c r="F94" s="296">
        <v>1</v>
      </c>
      <c r="J94" s="304">
        <v>1.4262656425650395</v>
      </c>
      <c r="K94" s="303">
        <v>31.693199999999997</v>
      </c>
      <c r="L94" s="303">
        <v>3.1231334854663038</v>
      </c>
      <c r="N94" s="296">
        <v>2050</v>
      </c>
      <c r="O94" s="296">
        <v>30</v>
      </c>
      <c r="P94" s="296">
        <v>1</v>
      </c>
      <c r="Q94" s="296">
        <v>2050</v>
      </c>
      <c r="X94" s="296" t="s">
        <v>30</v>
      </c>
      <c r="AL94" s="296">
        <v>30</v>
      </c>
      <c r="AM94" s="299" t="s">
        <v>30</v>
      </c>
      <c r="AN94" s="296" t="s">
        <v>30</v>
      </c>
      <c r="AO94" s="296" t="s">
        <v>30</v>
      </c>
      <c r="AP94" s="300"/>
      <c r="AQ94" s="296" t="s">
        <v>30</v>
      </c>
      <c r="AR94" s="296" t="s">
        <v>30</v>
      </c>
      <c r="AS94" s="296" t="s">
        <v>30</v>
      </c>
      <c r="AV94" s="300" t="s">
        <v>30</v>
      </c>
      <c r="AW94" s="300" t="s">
        <v>30</v>
      </c>
      <c r="AY94" s="296" t="s">
        <v>773</v>
      </c>
      <c r="AZ94" s="296" t="s">
        <v>805</v>
      </c>
      <c r="BA94" s="296">
        <v>1</v>
      </c>
      <c r="BB94" s="296" t="s">
        <v>30</v>
      </c>
      <c r="BC94" s="296" t="s">
        <v>30</v>
      </c>
    </row>
    <row r="95" spans="1:55">
      <c r="A95" s="296" t="s">
        <v>1952</v>
      </c>
      <c r="B95" s="296" t="s">
        <v>775</v>
      </c>
      <c r="C95" s="296" t="s">
        <v>774</v>
      </c>
      <c r="F95" s="296">
        <v>1</v>
      </c>
      <c r="J95" s="304">
        <v>1.830127303415598</v>
      </c>
      <c r="K95" s="303">
        <v>48.019999999999996</v>
      </c>
      <c r="L95" s="303">
        <v>4.8020000000000005</v>
      </c>
      <c r="N95" s="296">
        <v>2020</v>
      </c>
      <c r="O95" s="296">
        <v>27</v>
      </c>
      <c r="P95" s="296">
        <v>1</v>
      </c>
      <c r="Q95" s="296">
        <v>2029</v>
      </c>
      <c r="X95" s="296" t="s">
        <v>30</v>
      </c>
      <c r="AL95" s="296">
        <v>8.4</v>
      </c>
      <c r="AM95" s="299" t="s">
        <v>30</v>
      </c>
      <c r="AN95" s="296" t="s">
        <v>30</v>
      </c>
      <c r="AO95" s="296" t="s">
        <v>30</v>
      </c>
      <c r="AP95" s="300"/>
      <c r="AQ95" s="296" t="s">
        <v>30</v>
      </c>
      <c r="AR95" s="296" t="s">
        <v>30</v>
      </c>
      <c r="AS95" s="296" t="s">
        <v>30</v>
      </c>
      <c r="AV95" s="300" t="s">
        <v>30</v>
      </c>
      <c r="AW95" s="300" t="s">
        <v>30</v>
      </c>
      <c r="AY95" s="296" t="s">
        <v>773</v>
      </c>
      <c r="AZ95" s="296" t="s">
        <v>805</v>
      </c>
      <c r="BA95" s="296">
        <v>1</v>
      </c>
      <c r="BB95" s="296" t="s">
        <v>30</v>
      </c>
      <c r="BC95" s="296" t="s">
        <v>30</v>
      </c>
    </row>
    <row r="96" spans="1:55">
      <c r="A96" s="296" t="s">
        <v>1951</v>
      </c>
      <c r="B96" s="296" t="s">
        <v>775</v>
      </c>
      <c r="C96" s="296" t="s">
        <v>774</v>
      </c>
      <c r="F96" s="296">
        <v>1</v>
      </c>
      <c r="J96" s="304">
        <v>1.5923969615469455</v>
      </c>
      <c r="K96" s="303">
        <v>37.455599999999997</v>
      </c>
      <c r="L96" s="303">
        <v>3.7404363786078236</v>
      </c>
      <c r="N96" s="296">
        <v>2030</v>
      </c>
      <c r="O96" s="296">
        <v>30</v>
      </c>
      <c r="P96" s="296">
        <v>1</v>
      </c>
      <c r="Q96" s="296">
        <v>2039</v>
      </c>
      <c r="X96" s="296" t="s">
        <v>30</v>
      </c>
      <c r="AL96" s="296">
        <v>20</v>
      </c>
      <c r="AM96" s="299" t="s">
        <v>30</v>
      </c>
      <c r="AN96" s="296" t="s">
        <v>30</v>
      </c>
      <c r="AO96" s="296" t="s">
        <v>30</v>
      </c>
      <c r="AP96" s="300"/>
      <c r="AQ96" s="296" t="s">
        <v>30</v>
      </c>
      <c r="AR96" s="296" t="s">
        <v>30</v>
      </c>
      <c r="AS96" s="296" t="s">
        <v>30</v>
      </c>
      <c r="AV96" s="300" t="s">
        <v>30</v>
      </c>
      <c r="AW96" s="300" t="s">
        <v>30</v>
      </c>
      <c r="AY96" s="296" t="s">
        <v>773</v>
      </c>
      <c r="AZ96" s="296" t="s">
        <v>805</v>
      </c>
      <c r="BA96" s="296">
        <v>1</v>
      </c>
      <c r="BB96" s="296" t="s">
        <v>30</v>
      </c>
      <c r="BC96" s="296" t="s">
        <v>30</v>
      </c>
    </row>
    <row r="97" spans="1:55">
      <c r="A97" s="296" t="s">
        <v>1950</v>
      </c>
      <c r="B97" s="296" t="s">
        <v>775</v>
      </c>
      <c r="C97" s="296" t="s">
        <v>774</v>
      </c>
      <c r="D97" s="296" t="s">
        <v>30</v>
      </c>
      <c r="E97" s="296" t="s">
        <v>30</v>
      </c>
      <c r="F97" s="296">
        <v>1</v>
      </c>
      <c r="J97" s="296">
        <v>1.4777829515997287</v>
      </c>
      <c r="K97" s="296">
        <v>32.653599999999997</v>
      </c>
      <c r="L97" s="296">
        <v>3.2853395571216479</v>
      </c>
      <c r="N97" s="296">
        <v>2040</v>
      </c>
      <c r="O97" s="296">
        <v>30</v>
      </c>
      <c r="P97" s="296">
        <v>1</v>
      </c>
      <c r="Q97" s="296">
        <v>2049</v>
      </c>
      <c r="R97" s="296" t="s">
        <v>30</v>
      </c>
      <c r="S97" s="296" t="s">
        <v>30</v>
      </c>
      <c r="T97" s="296" t="s">
        <v>30</v>
      </c>
      <c r="U97" s="296" t="s">
        <v>30</v>
      </c>
      <c r="V97" s="296" t="s">
        <v>30</v>
      </c>
      <c r="W97" s="296" t="s">
        <v>30</v>
      </c>
      <c r="X97" s="296" t="s">
        <v>30</v>
      </c>
      <c r="Z97" s="296" t="s">
        <v>30</v>
      </c>
      <c r="AA97" s="296" t="s">
        <v>30</v>
      </c>
      <c r="AB97" s="296" t="s">
        <v>30</v>
      </c>
      <c r="AC97" s="296" t="s">
        <v>30</v>
      </c>
      <c r="AD97" s="296" t="s">
        <v>30</v>
      </c>
      <c r="AE97" s="296" t="s">
        <v>30</v>
      </c>
      <c r="AF97" s="296" t="s">
        <v>30</v>
      </c>
      <c r="AG97" s="296" t="s">
        <v>30</v>
      </c>
      <c r="AH97" s="296" t="s">
        <v>30</v>
      </c>
      <c r="AI97" s="296" t="s">
        <v>30</v>
      </c>
      <c r="AJ97" s="296" t="s">
        <v>30</v>
      </c>
      <c r="AL97" s="296">
        <v>25</v>
      </c>
      <c r="AM97" s="299" t="s">
        <v>30</v>
      </c>
      <c r="AN97" s="296" t="s">
        <v>30</v>
      </c>
      <c r="AO97" s="296" t="s">
        <v>30</v>
      </c>
      <c r="AP97" s="300"/>
      <c r="AQ97" s="296" t="s">
        <v>30</v>
      </c>
      <c r="AR97" s="296" t="s">
        <v>30</v>
      </c>
      <c r="AS97" s="296" t="s">
        <v>30</v>
      </c>
      <c r="AV97" s="300" t="s">
        <v>30</v>
      </c>
      <c r="AW97" s="300" t="s">
        <v>30</v>
      </c>
      <c r="AX97" s="296" t="s">
        <v>30</v>
      </c>
      <c r="AY97" s="296" t="s">
        <v>773</v>
      </c>
      <c r="AZ97" s="296" t="s">
        <v>805</v>
      </c>
      <c r="BA97" s="296">
        <v>1</v>
      </c>
      <c r="BB97" s="296" t="s">
        <v>30</v>
      </c>
      <c r="BC97" s="296" t="s">
        <v>30</v>
      </c>
    </row>
    <row r="98" spans="1:55">
      <c r="A98" s="296" t="s">
        <v>1949</v>
      </c>
      <c r="B98" s="296" t="s">
        <v>775</v>
      </c>
      <c r="C98" s="296" t="s">
        <v>774</v>
      </c>
      <c r="F98" s="296">
        <v>1</v>
      </c>
      <c r="J98" s="296">
        <v>1.4262656425650395</v>
      </c>
      <c r="K98" s="296">
        <v>31.693199999999997</v>
      </c>
      <c r="L98" s="296">
        <v>3.1231334854663038</v>
      </c>
      <c r="N98" s="296">
        <v>2050</v>
      </c>
      <c r="O98" s="296">
        <v>30</v>
      </c>
      <c r="P98" s="296">
        <v>1</v>
      </c>
      <c r="Q98" s="296">
        <v>2050</v>
      </c>
      <c r="X98" s="296" t="s">
        <v>30</v>
      </c>
      <c r="AL98" s="296">
        <v>30</v>
      </c>
      <c r="AM98" s="299" t="s">
        <v>30</v>
      </c>
      <c r="AN98" s="296" t="s">
        <v>30</v>
      </c>
      <c r="AO98" s="296" t="s">
        <v>30</v>
      </c>
      <c r="AP98" s="300"/>
      <c r="AQ98" s="296" t="s">
        <v>30</v>
      </c>
      <c r="AR98" s="296" t="s">
        <v>30</v>
      </c>
      <c r="AS98" s="296" t="s">
        <v>30</v>
      </c>
      <c r="AV98" s="300" t="s">
        <v>30</v>
      </c>
      <c r="AW98" s="300" t="s">
        <v>30</v>
      </c>
      <c r="AY98" s="296" t="s">
        <v>773</v>
      </c>
      <c r="AZ98" s="296" t="s">
        <v>805</v>
      </c>
      <c r="BA98" s="296">
        <v>1</v>
      </c>
      <c r="BB98" s="296" t="s">
        <v>30</v>
      </c>
      <c r="BC98" s="296" t="s">
        <v>30</v>
      </c>
    </row>
    <row r="99" spans="1:55">
      <c r="A99" s="296" t="s">
        <v>1948</v>
      </c>
      <c r="B99" s="296" t="s">
        <v>775</v>
      </c>
      <c r="C99" s="296" t="s">
        <v>774</v>
      </c>
      <c r="F99" s="296">
        <v>1</v>
      </c>
      <c r="J99" s="304">
        <v>2.0653273034155983</v>
      </c>
      <c r="K99" s="303">
        <v>48.019999999999996</v>
      </c>
      <c r="L99" s="303">
        <v>4.8020000000000005</v>
      </c>
      <c r="N99" s="296">
        <v>2020</v>
      </c>
      <c r="O99" s="296">
        <v>27</v>
      </c>
      <c r="P99" s="296">
        <v>1</v>
      </c>
      <c r="Q99" s="296">
        <v>2029</v>
      </c>
      <c r="X99" s="296" t="s">
        <v>30</v>
      </c>
      <c r="AL99" s="296">
        <v>8.4</v>
      </c>
      <c r="AM99" s="299" t="s">
        <v>30</v>
      </c>
      <c r="AN99" s="296" t="s">
        <v>30</v>
      </c>
      <c r="AO99" s="296" t="s">
        <v>30</v>
      </c>
      <c r="AP99" s="300"/>
      <c r="AQ99" s="296" t="s">
        <v>30</v>
      </c>
      <c r="AR99" s="296" t="s">
        <v>30</v>
      </c>
      <c r="AS99" s="296" t="s">
        <v>30</v>
      </c>
      <c r="AV99" s="300" t="s">
        <v>30</v>
      </c>
      <c r="AW99" s="300" t="s">
        <v>30</v>
      </c>
      <c r="AY99" s="296" t="s">
        <v>773</v>
      </c>
      <c r="AZ99" s="296" t="s">
        <v>805</v>
      </c>
      <c r="BA99" s="296">
        <v>1</v>
      </c>
      <c r="BB99" s="296" t="s">
        <v>30</v>
      </c>
      <c r="BC99" s="296" t="s">
        <v>30</v>
      </c>
    </row>
    <row r="100" spans="1:55">
      <c r="A100" s="296" t="s">
        <v>1947</v>
      </c>
      <c r="B100" s="296" t="s">
        <v>775</v>
      </c>
      <c r="C100" s="296" t="s">
        <v>774</v>
      </c>
      <c r="F100" s="296">
        <v>1</v>
      </c>
      <c r="J100" s="304">
        <v>1.7981969615469457</v>
      </c>
      <c r="K100" s="303">
        <v>37.455599999999997</v>
      </c>
      <c r="L100" s="303">
        <v>3.7404363786078236</v>
      </c>
      <c r="N100" s="296">
        <v>2030</v>
      </c>
      <c r="O100" s="296">
        <v>30</v>
      </c>
      <c r="P100" s="296">
        <v>1</v>
      </c>
      <c r="Q100" s="296">
        <v>2039</v>
      </c>
      <c r="X100" s="296" t="s">
        <v>30</v>
      </c>
      <c r="AL100" s="296">
        <v>20</v>
      </c>
      <c r="AM100" s="299" t="s">
        <v>30</v>
      </c>
      <c r="AN100" s="296" t="s">
        <v>30</v>
      </c>
      <c r="AO100" s="296" t="s">
        <v>30</v>
      </c>
      <c r="AP100" s="300"/>
      <c r="AQ100" s="296" t="s">
        <v>30</v>
      </c>
      <c r="AR100" s="296" t="s">
        <v>30</v>
      </c>
      <c r="AS100" s="296" t="s">
        <v>30</v>
      </c>
      <c r="AV100" s="300" t="s">
        <v>30</v>
      </c>
      <c r="AW100" s="300" t="s">
        <v>30</v>
      </c>
      <c r="AY100" s="296" t="s">
        <v>773</v>
      </c>
      <c r="AZ100" s="296" t="s">
        <v>805</v>
      </c>
      <c r="BA100" s="296">
        <v>1</v>
      </c>
      <c r="BB100" s="296" t="s">
        <v>30</v>
      </c>
      <c r="BC100" s="296" t="s">
        <v>30</v>
      </c>
    </row>
    <row r="101" spans="1:55">
      <c r="A101" s="296" t="s">
        <v>1946</v>
      </c>
      <c r="B101" s="296" t="s">
        <v>775</v>
      </c>
      <c r="C101" s="296" t="s">
        <v>774</v>
      </c>
      <c r="D101" s="296" t="s">
        <v>30</v>
      </c>
      <c r="E101" s="296" t="s">
        <v>30</v>
      </c>
      <c r="F101" s="296">
        <v>1</v>
      </c>
      <c r="J101" s="304">
        <v>1.6737829515997287</v>
      </c>
      <c r="K101" s="303">
        <v>32.653599999999997</v>
      </c>
      <c r="L101" s="303">
        <v>3.2853395571216479</v>
      </c>
      <c r="N101" s="296">
        <v>2040</v>
      </c>
      <c r="O101" s="296">
        <v>30</v>
      </c>
      <c r="P101" s="296">
        <v>1</v>
      </c>
      <c r="Q101" s="296">
        <v>2049</v>
      </c>
      <c r="R101" s="296" t="s">
        <v>30</v>
      </c>
      <c r="S101" s="296" t="s">
        <v>30</v>
      </c>
      <c r="T101" s="296" t="s">
        <v>30</v>
      </c>
      <c r="U101" s="296" t="s">
        <v>30</v>
      </c>
      <c r="V101" s="296" t="s">
        <v>30</v>
      </c>
      <c r="W101" s="296" t="s">
        <v>30</v>
      </c>
      <c r="X101" s="296" t="s">
        <v>30</v>
      </c>
      <c r="Z101" s="296" t="s">
        <v>30</v>
      </c>
      <c r="AA101" s="296" t="s">
        <v>30</v>
      </c>
      <c r="AB101" s="296" t="s">
        <v>30</v>
      </c>
      <c r="AC101" s="296" t="s">
        <v>30</v>
      </c>
      <c r="AD101" s="296" t="s">
        <v>30</v>
      </c>
      <c r="AE101" s="296" t="s">
        <v>30</v>
      </c>
      <c r="AF101" s="296" t="s">
        <v>30</v>
      </c>
      <c r="AG101" s="296" t="s">
        <v>30</v>
      </c>
      <c r="AH101" s="296" t="s">
        <v>30</v>
      </c>
      <c r="AI101" s="296" t="s">
        <v>30</v>
      </c>
      <c r="AJ101" s="296" t="s">
        <v>30</v>
      </c>
      <c r="AL101" s="296">
        <v>25</v>
      </c>
      <c r="AM101" s="299" t="s">
        <v>30</v>
      </c>
      <c r="AN101" s="296" t="s">
        <v>30</v>
      </c>
      <c r="AO101" s="296" t="s">
        <v>30</v>
      </c>
      <c r="AP101" s="300"/>
      <c r="AQ101" s="296" t="s">
        <v>30</v>
      </c>
      <c r="AR101" s="296" t="s">
        <v>30</v>
      </c>
      <c r="AS101" s="296" t="s">
        <v>30</v>
      </c>
      <c r="AV101" s="300" t="s">
        <v>30</v>
      </c>
      <c r="AW101" s="300" t="s">
        <v>30</v>
      </c>
      <c r="AX101" s="296" t="s">
        <v>30</v>
      </c>
      <c r="AY101" s="296" t="s">
        <v>773</v>
      </c>
      <c r="AZ101" s="296" t="s">
        <v>805</v>
      </c>
      <c r="BA101" s="296">
        <v>1</v>
      </c>
      <c r="BB101" s="296" t="s">
        <v>30</v>
      </c>
      <c r="BC101" s="296" t="s">
        <v>30</v>
      </c>
    </row>
    <row r="102" spans="1:55">
      <c r="A102" s="296" t="s">
        <v>1945</v>
      </c>
      <c r="B102" s="296" t="s">
        <v>775</v>
      </c>
      <c r="C102" s="296" t="s">
        <v>774</v>
      </c>
      <c r="F102" s="296">
        <v>1</v>
      </c>
      <c r="J102" s="304">
        <v>1.6124656425650397</v>
      </c>
      <c r="K102" s="303">
        <v>31.693199999999997</v>
      </c>
      <c r="L102" s="303">
        <v>3.1231334854663038</v>
      </c>
      <c r="N102" s="296">
        <v>2050</v>
      </c>
      <c r="O102" s="296">
        <v>30</v>
      </c>
      <c r="P102" s="296">
        <v>1</v>
      </c>
      <c r="Q102" s="296">
        <v>2050</v>
      </c>
      <c r="X102" s="296" t="s">
        <v>30</v>
      </c>
      <c r="AL102" s="296">
        <v>30</v>
      </c>
      <c r="AM102" s="299" t="s">
        <v>30</v>
      </c>
      <c r="AN102" s="296" t="s">
        <v>30</v>
      </c>
      <c r="AO102" s="296" t="s">
        <v>30</v>
      </c>
      <c r="AP102" s="300"/>
      <c r="AQ102" s="296" t="s">
        <v>30</v>
      </c>
      <c r="AR102" s="296" t="s">
        <v>30</v>
      </c>
      <c r="AS102" s="296" t="s">
        <v>30</v>
      </c>
      <c r="AV102" s="300" t="s">
        <v>30</v>
      </c>
      <c r="AW102" s="300" t="s">
        <v>30</v>
      </c>
      <c r="AY102" s="296" t="s">
        <v>773</v>
      </c>
      <c r="AZ102" s="296" t="s">
        <v>805</v>
      </c>
      <c r="BA102" s="296">
        <v>1</v>
      </c>
      <c r="BB102" s="296" t="s">
        <v>30</v>
      </c>
      <c r="BC102" s="296" t="s">
        <v>30</v>
      </c>
    </row>
    <row r="103" spans="1:55">
      <c r="A103" s="296" t="s">
        <v>1944</v>
      </c>
      <c r="B103" s="296" t="s">
        <v>747</v>
      </c>
      <c r="C103" s="296" t="s">
        <v>746</v>
      </c>
      <c r="E103" s="296">
        <v>0.45</v>
      </c>
      <c r="F103" s="296">
        <v>0.90222222222222226</v>
      </c>
      <c r="I103" s="296">
        <v>0</v>
      </c>
      <c r="J103" s="304" t="s">
        <v>30</v>
      </c>
      <c r="K103" s="303">
        <v>56.056000000000004</v>
      </c>
      <c r="L103" s="303" t="s">
        <v>30</v>
      </c>
      <c r="M103" s="296">
        <v>0.54880000000000007</v>
      </c>
      <c r="P103" s="296">
        <v>0</v>
      </c>
      <c r="Q103" s="296" t="s">
        <v>30</v>
      </c>
      <c r="X103" s="296" t="s">
        <v>30</v>
      </c>
      <c r="AK103" s="296">
        <v>1</v>
      </c>
      <c r="AL103" s="296">
        <v>737</v>
      </c>
      <c r="AM103" s="299">
        <v>0.25</v>
      </c>
      <c r="AN103" s="296">
        <v>36.5</v>
      </c>
      <c r="AO103" s="296">
        <v>1</v>
      </c>
      <c r="AP103" s="300"/>
      <c r="AQ103" s="296">
        <v>1.8250000000000002</v>
      </c>
      <c r="AR103" s="296">
        <v>2</v>
      </c>
      <c r="AS103" s="296">
        <v>1</v>
      </c>
      <c r="AV103" s="300">
        <v>2.4</v>
      </c>
      <c r="AW103" s="300">
        <v>2.4</v>
      </c>
      <c r="AY103" s="296" t="s">
        <v>745</v>
      </c>
      <c r="BA103" s="296">
        <v>1</v>
      </c>
      <c r="BB103" s="296">
        <v>0.03</v>
      </c>
      <c r="BC103" s="296">
        <v>504</v>
      </c>
    </row>
    <row r="104" spans="1:55">
      <c r="A104" s="296" t="s">
        <v>1943</v>
      </c>
      <c r="B104" s="296" t="s">
        <v>840</v>
      </c>
      <c r="C104" s="296" t="s">
        <v>749</v>
      </c>
      <c r="F104" s="296">
        <v>0.25</v>
      </c>
      <c r="I104" s="296">
        <v>0</v>
      </c>
      <c r="J104" s="304" t="s">
        <v>30</v>
      </c>
      <c r="K104" s="303"/>
      <c r="L104" s="303">
        <v>4.41</v>
      </c>
      <c r="M104" s="296" t="s">
        <v>30</v>
      </c>
      <c r="P104" s="296">
        <v>0</v>
      </c>
      <c r="X104" s="296" t="s">
        <v>30</v>
      </c>
      <c r="AL104" s="296">
        <v>50</v>
      </c>
      <c r="AM104" s="299">
        <v>0.2</v>
      </c>
      <c r="AN104" s="296">
        <v>21.9</v>
      </c>
      <c r="AO104" s="296">
        <v>1</v>
      </c>
      <c r="AP104" s="300"/>
      <c r="AQ104" s="296">
        <v>1.095</v>
      </c>
      <c r="AR104" s="296">
        <v>0.2</v>
      </c>
      <c r="AS104" s="296">
        <v>0.2</v>
      </c>
      <c r="AV104" s="300">
        <v>12</v>
      </c>
      <c r="AW104" s="300">
        <v>12</v>
      </c>
      <c r="AY104" s="296" t="s">
        <v>1942</v>
      </c>
      <c r="BA104" s="296">
        <v>1</v>
      </c>
      <c r="BB104" s="296">
        <v>0</v>
      </c>
      <c r="BC104" s="296">
        <v>0</v>
      </c>
    </row>
    <row r="105" spans="1:55">
      <c r="A105" s="296" t="s">
        <v>1941</v>
      </c>
      <c r="B105" s="296" t="s">
        <v>846</v>
      </c>
      <c r="C105" s="296" t="s">
        <v>749</v>
      </c>
      <c r="F105" s="296">
        <v>0.7</v>
      </c>
      <c r="J105" s="304" t="s">
        <v>30</v>
      </c>
      <c r="K105" s="303"/>
      <c r="L105" s="303">
        <v>1.0780000000000001</v>
      </c>
      <c r="P105" s="296">
        <v>0</v>
      </c>
      <c r="X105" s="296" t="s">
        <v>30</v>
      </c>
      <c r="AL105" s="296">
        <v>10</v>
      </c>
      <c r="AM105" s="299">
        <v>0.15</v>
      </c>
      <c r="AN105" s="296">
        <v>11.68</v>
      </c>
      <c r="AO105" s="296">
        <v>1</v>
      </c>
      <c r="AP105" s="300"/>
      <c r="AQ105" s="296">
        <v>0.58399999999999996</v>
      </c>
      <c r="AR105" s="296">
        <v>0.1</v>
      </c>
      <c r="AS105" s="296">
        <v>0</v>
      </c>
      <c r="AV105" s="300">
        <v>6</v>
      </c>
      <c r="AW105" s="300">
        <v>6</v>
      </c>
      <c r="AY105" s="296" t="s">
        <v>1940</v>
      </c>
      <c r="BA105" s="296">
        <v>1</v>
      </c>
      <c r="BB105" s="296">
        <v>0</v>
      </c>
      <c r="BC105" s="296">
        <v>0</v>
      </c>
    </row>
    <row r="106" spans="1:55">
      <c r="A106" s="296" t="s">
        <v>1939</v>
      </c>
      <c r="B106" s="296" t="s">
        <v>846</v>
      </c>
      <c r="C106" s="296" t="s">
        <v>922</v>
      </c>
      <c r="F106" s="296">
        <v>0.9</v>
      </c>
      <c r="H106" s="296">
        <v>105</v>
      </c>
      <c r="I106" s="296">
        <v>0</v>
      </c>
      <c r="J106" s="304" t="s">
        <v>30</v>
      </c>
      <c r="K106" s="303">
        <v>9.5299999999999994</v>
      </c>
      <c r="L106" s="303">
        <v>0.73000000000000032</v>
      </c>
      <c r="M106" s="296" t="s">
        <v>30</v>
      </c>
      <c r="P106" s="296">
        <v>0</v>
      </c>
      <c r="Q106" s="296" t="s">
        <v>30</v>
      </c>
      <c r="X106" s="296" t="s">
        <v>30</v>
      </c>
      <c r="AK106" s="296">
        <v>1</v>
      </c>
      <c r="AL106" s="296">
        <v>20</v>
      </c>
      <c r="AM106" s="299">
        <v>0.15</v>
      </c>
      <c r="AN106" s="296">
        <v>11.68</v>
      </c>
      <c r="AO106" s="296">
        <v>1</v>
      </c>
      <c r="AP106" s="300"/>
      <c r="AQ106" s="296">
        <v>0.58399999999999996</v>
      </c>
      <c r="AR106" s="296">
        <v>0.1</v>
      </c>
      <c r="AS106" s="296">
        <v>0</v>
      </c>
      <c r="AV106" s="300">
        <v>12</v>
      </c>
      <c r="AW106" s="300">
        <v>12</v>
      </c>
      <c r="AY106" s="296" t="s">
        <v>845</v>
      </c>
      <c r="BA106" s="296">
        <v>1</v>
      </c>
      <c r="BB106" s="296">
        <v>0.01</v>
      </c>
      <c r="BC106" s="296">
        <v>67</v>
      </c>
    </row>
    <row r="107" spans="1:55">
      <c r="A107" s="296" t="s">
        <v>1938</v>
      </c>
      <c r="B107" s="296" t="s">
        <v>846</v>
      </c>
      <c r="C107" s="296" t="s">
        <v>1337</v>
      </c>
      <c r="F107" s="296">
        <v>1</v>
      </c>
      <c r="I107" s="296">
        <v>0</v>
      </c>
      <c r="J107" s="296" t="s">
        <v>30</v>
      </c>
      <c r="K107" s="296">
        <v>1.96</v>
      </c>
      <c r="L107" s="296">
        <v>1.0780000000000001</v>
      </c>
      <c r="M107" s="296" t="s">
        <v>30</v>
      </c>
      <c r="P107" s="296">
        <v>0</v>
      </c>
      <c r="Q107" s="296" t="s">
        <v>30</v>
      </c>
      <c r="X107" s="296" t="s">
        <v>30</v>
      </c>
      <c r="AK107" s="296">
        <v>1</v>
      </c>
      <c r="AL107" s="296">
        <v>0.4</v>
      </c>
      <c r="AM107" s="299">
        <v>0.15</v>
      </c>
      <c r="AN107" s="296">
        <v>11.68</v>
      </c>
      <c r="AO107" s="296">
        <v>1</v>
      </c>
      <c r="AP107" s="300"/>
      <c r="AQ107" s="296">
        <v>0.58399999999999996</v>
      </c>
      <c r="AR107" s="296">
        <v>0.1</v>
      </c>
      <c r="AS107" s="296">
        <v>0</v>
      </c>
      <c r="AV107" s="300">
        <v>12</v>
      </c>
      <c r="AW107" s="300">
        <v>12</v>
      </c>
      <c r="AY107" s="296" t="s">
        <v>845</v>
      </c>
      <c r="BA107" s="296">
        <v>1</v>
      </c>
      <c r="BB107" s="296">
        <v>0.01</v>
      </c>
      <c r="BC107" s="296">
        <v>67</v>
      </c>
    </row>
    <row r="108" spans="1:55">
      <c r="A108" s="296" t="s">
        <v>1937</v>
      </c>
      <c r="B108" s="296" t="s">
        <v>846</v>
      </c>
      <c r="C108" s="296" t="s">
        <v>1337</v>
      </c>
      <c r="F108" s="296">
        <v>0.8</v>
      </c>
      <c r="I108" s="296">
        <v>0</v>
      </c>
      <c r="J108" s="296" t="s">
        <v>30</v>
      </c>
      <c r="K108" s="296">
        <v>1.96</v>
      </c>
      <c r="L108" s="296">
        <v>1.0780000000000001</v>
      </c>
      <c r="M108" s="296" t="s">
        <v>30</v>
      </c>
      <c r="P108" s="296">
        <v>0</v>
      </c>
      <c r="Q108" s="296" t="s">
        <v>30</v>
      </c>
      <c r="X108" s="296" t="s">
        <v>30</v>
      </c>
      <c r="AK108" s="296">
        <v>1</v>
      </c>
      <c r="AL108" s="296">
        <v>10</v>
      </c>
      <c r="AM108" s="299">
        <v>0.15</v>
      </c>
      <c r="AN108" s="296">
        <v>11.68</v>
      </c>
      <c r="AO108" s="296">
        <v>1</v>
      </c>
      <c r="AP108" s="299"/>
      <c r="AQ108" s="296">
        <v>0.58399999999999996</v>
      </c>
      <c r="AR108" s="296">
        <v>0.1</v>
      </c>
      <c r="AS108" s="296">
        <v>0</v>
      </c>
      <c r="AT108" s="298"/>
      <c r="AU108" s="298"/>
      <c r="AV108" s="300">
        <v>12</v>
      </c>
      <c r="AW108" s="300">
        <v>12</v>
      </c>
      <c r="AY108" s="296" t="s">
        <v>845</v>
      </c>
      <c r="BA108" s="296">
        <v>1</v>
      </c>
      <c r="BB108" s="296">
        <v>0.01</v>
      </c>
      <c r="BC108" s="296">
        <v>67</v>
      </c>
    </row>
    <row r="109" spans="1:55">
      <c r="A109" s="296" t="s">
        <v>1936</v>
      </c>
      <c r="B109" s="296" t="s">
        <v>846</v>
      </c>
      <c r="C109" s="296" t="s">
        <v>1337</v>
      </c>
      <c r="F109" s="296">
        <v>0.9</v>
      </c>
      <c r="I109" s="296">
        <v>0</v>
      </c>
      <c r="J109" s="296" t="s">
        <v>30</v>
      </c>
      <c r="K109" s="296">
        <v>1.96</v>
      </c>
      <c r="L109" s="296">
        <v>1.0780000000000001</v>
      </c>
      <c r="M109" s="296" t="s">
        <v>30</v>
      </c>
      <c r="P109" s="296">
        <v>0</v>
      </c>
      <c r="Q109" s="296" t="s">
        <v>30</v>
      </c>
      <c r="X109" s="296" t="s">
        <v>30</v>
      </c>
      <c r="AK109" s="296">
        <v>1</v>
      </c>
      <c r="AL109" s="296">
        <v>2.2499999999999999E-2</v>
      </c>
      <c r="AM109" s="299">
        <v>0.15</v>
      </c>
      <c r="AN109" s="296">
        <v>11.68</v>
      </c>
      <c r="AO109" s="296">
        <v>1</v>
      </c>
      <c r="AP109" s="299"/>
      <c r="AQ109" s="296">
        <v>0.58399999999999996</v>
      </c>
      <c r="AR109" s="296">
        <v>0.1</v>
      </c>
      <c r="AS109" s="296">
        <v>0</v>
      </c>
      <c r="AT109" s="298"/>
      <c r="AU109" s="298"/>
      <c r="AV109" s="300">
        <v>12</v>
      </c>
      <c r="AW109" s="300">
        <v>12</v>
      </c>
      <c r="AY109" s="296" t="s">
        <v>845</v>
      </c>
      <c r="BA109" s="296">
        <v>1</v>
      </c>
      <c r="BB109" s="296">
        <v>0.01</v>
      </c>
      <c r="BC109" s="296">
        <v>67</v>
      </c>
    </row>
    <row r="110" spans="1:55">
      <c r="A110" s="296" t="s">
        <v>1935</v>
      </c>
      <c r="B110" s="296" t="s">
        <v>846</v>
      </c>
      <c r="C110" s="296" t="s">
        <v>1337</v>
      </c>
      <c r="F110" s="296">
        <v>0.91</v>
      </c>
      <c r="I110" s="296">
        <v>0</v>
      </c>
      <c r="J110" s="296" t="s">
        <v>30</v>
      </c>
      <c r="K110" s="296">
        <v>1.96</v>
      </c>
      <c r="L110" s="296">
        <v>1.0780000000000001</v>
      </c>
      <c r="M110" s="296" t="s">
        <v>30</v>
      </c>
      <c r="P110" s="296">
        <v>0</v>
      </c>
      <c r="Q110" s="296" t="s">
        <v>30</v>
      </c>
      <c r="X110" s="296" t="s">
        <v>30</v>
      </c>
      <c r="AK110" s="296">
        <v>1</v>
      </c>
      <c r="AL110" s="296">
        <v>4</v>
      </c>
      <c r="AM110" s="299">
        <v>0.15</v>
      </c>
      <c r="AN110" s="296">
        <v>11.68</v>
      </c>
      <c r="AO110" s="296">
        <v>1</v>
      </c>
      <c r="AP110" s="300"/>
      <c r="AQ110" s="296">
        <v>0.58399999999999996</v>
      </c>
      <c r="AR110" s="296">
        <v>0.1</v>
      </c>
      <c r="AS110" s="296">
        <v>0</v>
      </c>
      <c r="AV110" s="300">
        <v>12</v>
      </c>
      <c r="AW110" s="300">
        <v>12</v>
      </c>
      <c r="AY110" s="296" t="s">
        <v>845</v>
      </c>
      <c r="BA110" s="296">
        <v>1</v>
      </c>
      <c r="BB110" s="296">
        <v>0.01</v>
      </c>
      <c r="BC110" s="296">
        <v>67</v>
      </c>
    </row>
    <row r="111" spans="1:55">
      <c r="A111" s="296" t="s">
        <v>1934</v>
      </c>
      <c r="B111" s="296" t="s">
        <v>846</v>
      </c>
      <c r="C111" s="296" t="s">
        <v>1337</v>
      </c>
      <c r="F111" s="296">
        <v>0.92</v>
      </c>
      <c r="I111" s="296">
        <v>0</v>
      </c>
      <c r="J111" s="296" t="s">
        <v>30</v>
      </c>
      <c r="K111" s="296">
        <v>1.96</v>
      </c>
      <c r="L111" s="296">
        <v>1.0780000000000001</v>
      </c>
      <c r="M111" s="296" t="s">
        <v>30</v>
      </c>
      <c r="P111" s="296">
        <v>0</v>
      </c>
      <c r="Q111" s="296" t="s">
        <v>30</v>
      </c>
      <c r="X111" s="296" t="s">
        <v>30</v>
      </c>
      <c r="AK111" s="296">
        <v>1</v>
      </c>
      <c r="AL111" s="296">
        <v>2.4</v>
      </c>
      <c r="AM111" s="299">
        <v>0.15</v>
      </c>
      <c r="AN111" s="296">
        <v>11.68</v>
      </c>
      <c r="AO111" s="296">
        <v>1</v>
      </c>
      <c r="AP111" s="300"/>
      <c r="AQ111" s="296">
        <v>0.58399999999999996</v>
      </c>
      <c r="AR111" s="296">
        <v>0.1</v>
      </c>
      <c r="AS111" s="296">
        <v>0</v>
      </c>
      <c r="AV111" s="300">
        <v>12</v>
      </c>
      <c r="AW111" s="300">
        <v>12</v>
      </c>
      <c r="AY111" s="296" t="s">
        <v>845</v>
      </c>
      <c r="BA111" s="296">
        <v>1</v>
      </c>
      <c r="BB111" s="296">
        <v>0.01</v>
      </c>
      <c r="BC111" s="296">
        <v>67</v>
      </c>
    </row>
    <row r="112" spans="1:55">
      <c r="A112" s="296" t="s">
        <v>1933</v>
      </c>
      <c r="B112" s="296" t="s">
        <v>846</v>
      </c>
      <c r="C112" s="296" t="s">
        <v>1337</v>
      </c>
      <c r="F112" s="296">
        <v>0.95</v>
      </c>
      <c r="I112" s="296">
        <v>0</v>
      </c>
      <c r="J112" s="296" t="s">
        <v>30</v>
      </c>
      <c r="K112" s="296">
        <v>1.96</v>
      </c>
      <c r="L112" s="296">
        <v>1.0780000000000001</v>
      </c>
      <c r="M112" s="296" t="s">
        <v>30</v>
      </c>
      <c r="P112" s="296">
        <v>0</v>
      </c>
      <c r="Q112" s="296" t="s">
        <v>30</v>
      </c>
      <c r="X112" s="296" t="s">
        <v>30</v>
      </c>
      <c r="AK112" s="296">
        <v>1</v>
      </c>
      <c r="AL112" s="296">
        <v>0.44</v>
      </c>
      <c r="AM112" s="299">
        <v>0.15</v>
      </c>
      <c r="AN112" s="296">
        <v>11.68</v>
      </c>
      <c r="AO112" s="296">
        <v>1</v>
      </c>
      <c r="AP112" s="300"/>
      <c r="AQ112" s="296">
        <v>0.58399999999999996</v>
      </c>
      <c r="AR112" s="296">
        <v>0.1</v>
      </c>
      <c r="AS112" s="296">
        <v>0</v>
      </c>
      <c r="AV112" s="300">
        <v>12</v>
      </c>
      <c r="AW112" s="300">
        <v>12</v>
      </c>
      <c r="AY112" s="296" t="s">
        <v>845</v>
      </c>
      <c r="BA112" s="296">
        <v>1</v>
      </c>
      <c r="BB112" s="296">
        <v>0.01</v>
      </c>
      <c r="BC112" s="296">
        <v>67</v>
      </c>
    </row>
    <row r="113" spans="1:55">
      <c r="A113" s="296" t="s">
        <v>1932</v>
      </c>
      <c r="B113" s="296" t="s">
        <v>846</v>
      </c>
      <c r="C113" s="296" t="s">
        <v>1337</v>
      </c>
      <c r="F113" s="296">
        <v>0.99</v>
      </c>
      <c r="I113" s="296">
        <v>0</v>
      </c>
      <c r="J113" s="296" t="s">
        <v>30</v>
      </c>
      <c r="K113" s="296">
        <v>1.96</v>
      </c>
      <c r="L113" s="296">
        <v>1.0780000000000001</v>
      </c>
      <c r="M113" s="296" t="s">
        <v>30</v>
      </c>
      <c r="P113" s="296">
        <v>0</v>
      </c>
      <c r="Q113" s="296" t="s">
        <v>30</v>
      </c>
      <c r="X113" s="296" t="s">
        <v>30</v>
      </c>
      <c r="AK113" s="296">
        <v>1</v>
      </c>
      <c r="AL113" s="296">
        <v>0.28999999999999998</v>
      </c>
      <c r="AM113" s="299">
        <v>0.15</v>
      </c>
      <c r="AN113" s="296">
        <v>11.68</v>
      </c>
      <c r="AO113" s="296">
        <v>1</v>
      </c>
      <c r="AP113" s="300"/>
      <c r="AQ113" s="296">
        <v>0.58399999999999996</v>
      </c>
      <c r="AR113" s="296">
        <v>0.1</v>
      </c>
      <c r="AS113" s="296">
        <v>0</v>
      </c>
      <c r="AV113" s="300">
        <v>12</v>
      </c>
      <c r="AW113" s="300">
        <v>12</v>
      </c>
      <c r="AY113" s="296" t="s">
        <v>845</v>
      </c>
      <c r="BA113" s="296">
        <v>1</v>
      </c>
      <c r="BB113" s="296">
        <v>0.01</v>
      </c>
      <c r="BC113" s="296">
        <v>67</v>
      </c>
    </row>
    <row r="114" spans="1:55">
      <c r="A114" s="296" t="s">
        <v>1931</v>
      </c>
      <c r="B114" s="296" t="s">
        <v>846</v>
      </c>
      <c r="C114" s="296" t="s">
        <v>768</v>
      </c>
      <c r="F114" s="296">
        <v>1</v>
      </c>
      <c r="I114" s="296">
        <v>0</v>
      </c>
      <c r="J114" s="296" t="s">
        <v>30</v>
      </c>
      <c r="K114" s="296">
        <v>1.96</v>
      </c>
      <c r="L114" s="296">
        <v>1.0780000000000001</v>
      </c>
      <c r="M114" s="296" t="s">
        <v>30</v>
      </c>
      <c r="P114" s="296">
        <v>0</v>
      </c>
      <c r="Q114" s="296" t="s">
        <v>30</v>
      </c>
      <c r="X114" s="296" t="s">
        <v>30</v>
      </c>
      <c r="AK114" s="296">
        <v>1</v>
      </c>
      <c r="AL114" s="296">
        <v>12</v>
      </c>
      <c r="AM114" s="299">
        <v>0.15</v>
      </c>
      <c r="AN114" s="296">
        <v>11.68</v>
      </c>
      <c r="AO114" s="296">
        <v>1</v>
      </c>
      <c r="AP114" s="300"/>
      <c r="AQ114" s="296">
        <v>0.58399999999999996</v>
      </c>
      <c r="AR114" s="296">
        <v>0.1</v>
      </c>
      <c r="AS114" s="296">
        <v>0</v>
      </c>
      <c r="AV114" s="300">
        <v>12</v>
      </c>
      <c r="AW114" s="300">
        <v>12</v>
      </c>
      <c r="AY114" s="296" t="s">
        <v>845</v>
      </c>
      <c r="BA114" s="296">
        <v>1</v>
      </c>
      <c r="BB114" s="296">
        <v>0.03</v>
      </c>
      <c r="BC114" s="296">
        <v>504</v>
      </c>
    </row>
    <row r="115" spans="1:55">
      <c r="A115" s="296" t="s">
        <v>1930</v>
      </c>
      <c r="B115" s="296" t="s">
        <v>846</v>
      </c>
      <c r="C115" s="296" t="s">
        <v>768</v>
      </c>
      <c r="F115" s="296">
        <v>1.02</v>
      </c>
      <c r="I115" s="296">
        <v>0</v>
      </c>
      <c r="J115" s="296" t="s">
        <v>30</v>
      </c>
      <c r="K115" s="296">
        <v>1.96</v>
      </c>
      <c r="L115" s="296">
        <v>1.0780000000000001</v>
      </c>
      <c r="M115" s="296" t="s">
        <v>30</v>
      </c>
      <c r="P115" s="296">
        <v>0</v>
      </c>
      <c r="Q115" s="296" t="s">
        <v>30</v>
      </c>
      <c r="X115" s="296" t="s">
        <v>30</v>
      </c>
      <c r="AK115" s="296">
        <v>1</v>
      </c>
      <c r="AL115" s="296">
        <v>18.3</v>
      </c>
      <c r="AM115" s="299">
        <v>0.15</v>
      </c>
      <c r="AN115" s="296">
        <v>11.68</v>
      </c>
      <c r="AO115" s="296">
        <v>1</v>
      </c>
      <c r="AP115" s="300"/>
      <c r="AQ115" s="296">
        <v>0.58399999999999996</v>
      </c>
      <c r="AR115" s="296">
        <v>0.1</v>
      </c>
      <c r="AS115" s="296">
        <v>0</v>
      </c>
      <c r="AV115" s="300">
        <v>12</v>
      </c>
      <c r="AW115" s="300">
        <v>12</v>
      </c>
      <c r="AY115" s="296" t="s">
        <v>845</v>
      </c>
      <c r="BA115" s="296">
        <v>1</v>
      </c>
      <c r="BB115" s="296">
        <v>0.03</v>
      </c>
      <c r="BC115" s="296">
        <v>504</v>
      </c>
    </row>
    <row r="116" spans="1:55">
      <c r="A116" s="296" t="s">
        <v>1929</v>
      </c>
      <c r="B116" s="296" t="s">
        <v>846</v>
      </c>
      <c r="C116" s="296" t="s">
        <v>768</v>
      </c>
      <c r="F116" s="296">
        <v>1.03</v>
      </c>
      <c r="I116" s="296">
        <v>0</v>
      </c>
      <c r="J116" s="296" t="s">
        <v>30</v>
      </c>
      <c r="K116" s="296">
        <v>1.96</v>
      </c>
      <c r="L116" s="296">
        <v>1.0780000000000001</v>
      </c>
      <c r="M116" s="296" t="s">
        <v>30</v>
      </c>
      <c r="P116" s="296">
        <v>0</v>
      </c>
      <c r="Q116" s="296" t="s">
        <v>30</v>
      </c>
      <c r="X116" s="296" t="s">
        <v>30</v>
      </c>
      <c r="AK116" s="296">
        <v>1</v>
      </c>
      <c r="AL116" s="296">
        <v>7.5</v>
      </c>
      <c r="AM116" s="299">
        <v>0.15</v>
      </c>
      <c r="AN116" s="296">
        <v>11.68</v>
      </c>
      <c r="AO116" s="296">
        <v>1</v>
      </c>
      <c r="AP116" s="300"/>
      <c r="AQ116" s="296">
        <v>0.58399999999999996</v>
      </c>
      <c r="AR116" s="296">
        <v>0.1</v>
      </c>
      <c r="AS116" s="296">
        <v>0</v>
      </c>
      <c r="AV116" s="300">
        <v>12</v>
      </c>
      <c r="AW116" s="300">
        <v>12</v>
      </c>
      <c r="AY116" s="296" t="s">
        <v>845</v>
      </c>
      <c r="BA116" s="296">
        <v>1</v>
      </c>
      <c r="BB116" s="296">
        <v>0.03</v>
      </c>
      <c r="BC116" s="296">
        <v>504</v>
      </c>
    </row>
    <row r="117" spans="1:55">
      <c r="A117" s="296" t="s">
        <v>1928</v>
      </c>
      <c r="B117" s="296" t="s">
        <v>846</v>
      </c>
      <c r="C117" s="296" t="s">
        <v>768</v>
      </c>
      <c r="F117" s="296">
        <v>1.1399999999999999</v>
      </c>
      <c r="I117" s="296">
        <v>0</v>
      </c>
      <c r="J117" s="296" t="s">
        <v>30</v>
      </c>
      <c r="K117" s="296">
        <v>1.96</v>
      </c>
      <c r="L117" s="296">
        <v>1.0780000000000001</v>
      </c>
      <c r="M117" s="296" t="s">
        <v>30</v>
      </c>
      <c r="P117" s="296">
        <v>0</v>
      </c>
      <c r="Q117" s="296" t="s">
        <v>30</v>
      </c>
      <c r="X117" s="296" t="s">
        <v>30</v>
      </c>
      <c r="AK117" s="296">
        <v>1</v>
      </c>
      <c r="AL117" s="296">
        <v>25</v>
      </c>
      <c r="AM117" s="299">
        <v>0.15</v>
      </c>
      <c r="AN117" s="296">
        <v>11.68</v>
      </c>
      <c r="AO117" s="296">
        <v>1</v>
      </c>
      <c r="AP117" s="300"/>
      <c r="AQ117" s="296">
        <v>0.58399999999999996</v>
      </c>
      <c r="AR117" s="296">
        <v>0.1</v>
      </c>
      <c r="AS117" s="296">
        <v>0</v>
      </c>
      <c r="AV117" s="300">
        <v>12</v>
      </c>
      <c r="AW117" s="300">
        <v>12</v>
      </c>
      <c r="AY117" s="296" t="s">
        <v>845</v>
      </c>
      <c r="BA117" s="296">
        <v>1</v>
      </c>
      <c r="BB117" s="296">
        <v>0.03</v>
      </c>
      <c r="BC117" s="296">
        <v>504</v>
      </c>
    </row>
    <row r="118" spans="1:55">
      <c r="A118" s="296" t="s">
        <v>1927</v>
      </c>
      <c r="B118" s="296" t="s">
        <v>846</v>
      </c>
      <c r="C118" s="296" t="s">
        <v>768</v>
      </c>
      <c r="F118" s="296">
        <v>0.75</v>
      </c>
      <c r="I118" s="296">
        <v>0</v>
      </c>
      <c r="J118" s="296" t="s">
        <v>30</v>
      </c>
      <c r="K118" s="296">
        <v>1.96</v>
      </c>
      <c r="L118" s="296">
        <v>1.0780000000000001</v>
      </c>
      <c r="M118" s="296" t="s">
        <v>30</v>
      </c>
      <c r="P118" s="296">
        <v>0</v>
      </c>
      <c r="Q118" s="296" t="s">
        <v>30</v>
      </c>
      <c r="X118" s="296" t="s">
        <v>30</v>
      </c>
      <c r="AK118" s="296">
        <v>1</v>
      </c>
      <c r="AL118" s="296">
        <v>9.6999999999999993</v>
      </c>
      <c r="AM118" s="299">
        <v>0.15</v>
      </c>
      <c r="AN118" s="296">
        <v>11.68</v>
      </c>
      <c r="AO118" s="296">
        <v>1</v>
      </c>
      <c r="AP118" s="300"/>
      <c r="AQ118" s="296">
        <v>0.58399999999999996</v>
      </c>
      <c r="AR118" s="296">
        <v>0.1</v>
      </c>
      <c r="AS118" s="296">
        <v>0</v>
      </c>
      <c r="AV118" s="300">
        <v>12</v>
      </c>
      <c r="AW118" s="300">
        <v>12</v>
      </c>
      <c r="AY118" s="296" t="s">
        <v>845</v>
      </c>
      <c r="BA118" s="296">
        <v>1</v>
      </c>
      <c r="BB118" s="296">
        <v>0.03</v>
      </c>
      <c r="BC118" s="296">
        <v>504</v>
      </c>
    </row>
    <row r="119" spans="1:55">
      <c r="A119" s="296" t="s">
        <v>1926</v>
      </c>
      <c r="B119" s="296" t="s">
        <v>846</v>
      </c>
      <c r="C119" s="296" t="s">
        <v>768</v>
      </c>
      <c r="F119" s="296">
        <v>0.79</v>
      </c>
      <c r="I119" s="296">
        <v>0</v>
      </c>
      <c r="J119" s="296" t="s">
        <v>30</v>
      </c>
      <c r="K119" s="296">
        <v>1.96</v>
      </c>
      <c r="L119" s="296">
        <v>1.0780000000000001</v>
      </c>
      <c r="M119" s="296" t="s">
        <v>30</v>
      </c>
      <c r="P119" s="296">
        <v>0</v>
      </c>
      <c r="Q119" s="296" t="s">
        <v>30</v>
      </c>
      <c r="X119" s="296" t="s">
        <v>30</v>
      </c>
      <c r="AK119" s="296">
        <v>1</v>
      </c>
      <c r="AL119" s="296">
        <v>5.5</v>
      </c>
      <c r="AM119" s="299">
        <v>0.15</v>
      </c>
      <c r="AN119" s="296">
        <v>11.68</v>
      </c>
      <c r="AO119" s="296">
        <v>1</v>
      </c>
      <c r="AP119" s="300"/>
      <c r="AQ119" s="296">
        <v>0.58399999999999996</v>
      </c>
      <c r="AR119" s="296">
        <v>0.1</v>
      </c>
      <c r="AS119" s="296">
        <v>0</v>
      </c>
      <c r="AV119" s="300">
        <v>12</v>
      </c>
      <c r="AW119" s="300">
        <v>12</v>
      </c>
      <c r="AY119" s="296" t="s">
        <v>845</v>
      </c>
      <c r="BA119" s="296">
        <v>1</v>
      </c>
      <c r="BB119" s="296">
        <v>0.03</v>
      </c>
      <c r="BC119" s="296">
        <v>504</v>
      </c>
    </row>
    <row r="120" spans="1:55">
      <c r="A120" s="296" t="s">
        <v>1925</v>
      </c>
      <c r="B120" s="296" t="s">
        <v>846</v>
      </c>
      <c r="C120" s="296" t="s">
        <v>768</v>
      </c>
      <c r="F120" s="296">
        <v>0.85</v>
      </c>
      <c r="I120" s="296">
        <v>0</v>
      </c>
      <c r="J120" s="296" t="s">
        <v>30</v>
      </c>
      <c r="K120" s="296">
        <v>1.96</v>
      </c>
      <c r="L120" s="296">
        <v>1.0780000000000001</v>
      </c>
      <c r="M120" s="296" t="s">
        <v>30</v>
      </c>
      <c r="P120" s="296">
        <v>0</v>
      </c>
      <c r="Q120" s="296" t="s">
        <v>30</v>
      </c>
      <c r="X120" s="296" t="s">
        <v>30</v>
      </c>
      <c r="AK120" s="296">
        <v>1</v>
      </c>
      <c r="AL120" s="296">
        <v>18.399999999999999</v>
      </c>
      <c r="AM120" s="299">
        <v>0.15</v>
      </c>
      <c r="AN120" s="296">
        <v>11.68</v>
      </c>
      <c r="AO120" s="296">
        <v>1</v>
      </c>
      <c r="AP120" s="300"/>
      <c r="AQ120" s="296">
        <v>0.58399999999999996</v>
      </c>
      <c r="AR120" s="296">
        <v>0.1</v>
      </c>
      <c r="AS120" s="296">
        <v>0</v>
      </c>
      <c r="AV120" s="300">
        <v>12</v>
      </c>
      <c r="AW120" s="300">
        <v>12</v>
      </c>
      <c r="AY120" s="296" t="s">
        <v>845</v>
      </c>
      <c r="BA120" s="296">
        <v>1</v>
      </c>
      <c r="BB120" s="296">
        <v>0.03</v>
      </c>
      <c r="BC120" s="296">
        <v>504</v>
      </c>
    </row>
    <row r="121" spans="1:55">
      <c r="A121" s="296" t="s">
        <v>1924</v>
      </c>
      <c r="B121" s="296" t="s">
        <v>846</v>
      </c>
      <c r="C121" s="296" t="s">
        <v>768</v>
      </c>
      <c r="F121" s="296">
        <v>0.86</v>
      </c>
      <c r="I121" s="296">
        <v>0</v>
      </c>
      <c r="J121" s="296" t="s">
        <v>30</v>
      </c>
      <c r="K121" s="296">
        <v>1.96</v>
      </c>
      <c r="L121" s="296">
        <v>1.0780000000000001</v>
      </c>
      <c r="M121" s="296" t="s">
        <v>30</v>
      </c>
      <c r="P121" s="296">
        <v>0</v>
      </c>
      <c r="Q121" s="296" t="s">
        <v>30</v>
      </c>
      <c r="X121" s="296" t="s">
        <v>30</v>
      </c>
      <c r="AK121" s="296">
        <v>1</v>
      </c>
      <c r="AL121" s="296">
        <v>6.5</v>
      </c>
      <c r="AM121" s="299">
        <v>0.15</v>
      </c>
      <c r="AN121" s="296">
        <v>11.68</v>
      </c>
      <c r="AO121" s="296">
        <v>1</v>
      </c>
      <c r="AP121" s="300"/>
      <c r="AQ121" s="296">
        <v>0.58399999999999996</v>
      </c>
      <c r="AR121" s="296">
        <v>0.1</v>
      </c>
      <c r="AS121" s="296">
        <v>0</v>
      </c>
      <c r="AV121" s="300">
        <v>12</v>
      </c>
      <c r="AW121" s="300">
        <v>12</v>
      </c>
      <c r="AY121" s="296" t="s">
        <v>845</v>
      </c>
      <c r="BA121" s="296">
        <v>1</v>
      </c>
      <c r="BB121" s="296">
        <v>0.03</v>
      </c>
      <c r="BC121" s="296">
        <v>504</v>
      </c>
    </row>
    <row r="122" spans="1:55">
      <c r="A122" s="296" t="s">
        <v>1923</v>
      </c>
      <c r="B122" s="296" t="s">
        <v>846</v>
      </c>
      <c r="C122" s="296" t="s">
        <v>768</v>
      </c>
      <c r="F122" s="296">
        <v>0.9</v>
      </c>
      <c r="I122" s="296">
        <v>0</v>
      </c>
      <c r="J122" s="296" t="s">
        <v>30</v>
      </c>
      <c r="K122" s="296">
        <v>1.96</v>
      </c>
      <c r="L122" s="296">
        <v>1.0780000000000001</v>
      </c>
      <c r="M122" s="296" t="s">
        <v>30</v>
      </c>
      <c r="P122" s="296">
        <v>0</v>
      </c>
      <c r="Q122" s="296" t="s">
        <v>30</v>
      </c>
      <c r="X122" s="296" t="s">
        <v>30</v>
      </c>
      <c r="AK122" s="296">
        <v>1</v>
      </c>
      <c r="AL122" s="296">
        <v>7.0919999999999996</v>
      </c>
      <c r="AM122" s="299">
        <v>0.15</v>
      </c>
      <c r="AN122" s="296">
        <v>11.68</v>
      </c>
      <c r="AO122" s="296">
        <v>1</v>
      </c>
      <c r="AP122" s="300"/>
      <c r="AQ122" s="296">
        <v>0.58399999999999996</v>
      </c>
      <c r="AR122" s="296">
        <v>0.1</v>
      </c>
      <c r="AS122" s="296">
        <v>0</v>
      </c>
      <c r="AV122" s="300">
        <v>12</v>
      </c>
      <c r="AW122" s="300">
        <v>12</v>
      </c>
      <c r="AY122" s="296" t="s">
        <v>845</v>
      </c>
      <c r="BA122" s="296">
        <v>1</v>
      </c>
      <c r="BB122" s="296">
        <v>0.03</v>
      </c>
      <c r="BC122" s="296">
        <v>504</v>
      </c>
    </row>
    <row r="123" spans="1:55">
      <c r="A123" s="296" t="s">
        <v>1922</v>
      </c>
      <c r="B123" s="296" t="s">
        <v>846</v>
      </c>
      <c r="C123" s="296" t="s">
        <v>768</v>
      </c>
      <c r="F123" s="296">
        <v>0.91</v>
      </c>
      <c r="I123" s="296">
        <v>0</v>
      </c>
      <c r="J123" s="296" t="s">
        <v>30</v>
      </c>
      <c r="K123" s="296">
        <v>1.96</v>
      </c>
      <c r="L123" s="296">
        <v>1.0780000000000001</v>
      </c>
      <c r="M123" s="296" t="s">
        <v>30</v>
      </c>
      <c r="P123" s="296">
        <v>0</v>
      </c>
      <c r="Q123" s="296" t="s">
        <v>30</v>
      </c>
      <c r="X123" s="296" t="s">
        <v>30</v>
      </c>
      <c r="AK123" s="296">
        <v>1</v>
      </c>
      <c r="AL123" s="296">
        <v>6</v>
      </c>
      <c r="AM123" s="299">
        <v>0.15</v>
      </c>
      <c r="AN123" s="296">
        <v>11.68</v>
      </c>
      <c r="AO123" s="296">
        <v>1</v>
      </c>
      <c r="AP123" s="300"/>
      <c r="AQ123" s="296">
        <v>0.58399999999999996</v>
      </c>
      <c r="AR123" s="296">
        <v>0.1</v>
      </c>
      <c r="AS123" s="296">
        <v>0</v>
      </c>
      <c r="AV123" s="300">
        <v>12</v>
      </c>
      <c r="AW123" s="300">
        <v>12</v>
      </c>
      <c r="AY123" s="296" t="s">
        <v>845</v>
      </c>
      <c r="BA123" s="296">
        <v>1</v>
      </c>
      <c r="BB123" s="296">
        <v>0.03</v>
      </c>
      <c r="BC123" s="296">
        <v>504</v>
      </c>
    </row>
    <row r="124" spans="1:55">
      <c r="A124" s="296" t="s">
        <v>1921</v>
      </c>
      <c r="B124" s="296" t="s">
        <v>846</v>
      </c>
      <c r="C124" s="296" t="s">
        <v>768</v>
      </c>
      <c r="F124" s="296">
        <v>0.92</v>
      </c>
      <c r="I124" s="296">
        <v>0</v>
      </c>
      <c r="J124" s="296" t="s">
        <v>30</v>
      </c>
      <c r="K124" s="296">
        <v>1.96</v>
      </c>
      <c r="L124" s="296">
        <v>1.0780000000000001</v>
      </c>
      <c r="M124" s="296" t="s">
        <v>30</v>
      </c>
      <c r="P124" s="296">
        <v>0</v>
      </c>
      <c r="Q124" s="296" t="s">
        <v>30</v>
      </c>
      <c r="X124" s="296" t="s">
        <v>30</v>
      </c>
      <c r="AK124" s="296">
        <v>1</v>
      </c>
      <c r="AL124" s="296">
        <v>3.7</v>
      </c>
      <c r="AM124" s="299">
        <v>0.15</v>
      </c>
      <c r="AN124" s="296">
        <v>11.68</v>
      </c>
      <c r="AO124" s="296">
        <v>1</v>
      </c>
      <c r="AP124" s="300"/>
      <c r="AQ124" s="296">
        <v>0.58399999999999996</v>
      </c>
      <c r="AR124" s="296">
        <v>0.1</v>
      </c>
      <c r="AS124" s="296">
        <v>0</v>
      </c>
      <c r="AV124" s="300">
        <v>12</v>
      </c>
      <c r="AW124" s="300">
        <v>12</v>
      </c>
      <c r="AY124" s="296" t="s">
        <v>845</v>
      </c>
      <c r="BA124" s="296">
        <v>1</v>
      </c>
      <c r="BB124" s="296">
        <v>0.03</v>
      </c>
      <c r="BC124" s="296">
        <v>504</v>
      </c>
    </row>
    <row r="125" spans="1:55">
      <c r="A125" s="296" t="s">
        <v>1920</v>
      </c>
      <c r="B125" s="296" t="s">
        <v>846</v>
      </c>
      <c r="C125" s="296" t="s">
        <v>768</v>
      </c>
      <c r="F125" s="296">
        <v>0.93</v>
      </c>
      <c r="I125" s="296">
        <v>0</v>
      </c>
      <c r="J125" s="296" t="s">
        <v>30</v>
      </c>
      <c r="K125" s="296">
        <v>1.96</v>
      </c>
      <c r="L125" s="296">
        <v>1.0780000000000001</v>
      </c>
      <c r="M125" s="296" t="s">
        <v>30</v>
      </c>
      <c r="P125" s="296">
        <v>0</v>
      </c>
      <c r="Q125" s="296" t="s">
        <v>30</v>
      </c>
      <c r="X125" s="296" t="s">
        <v>30</v>
      </c>
      <c r="AK125" s="296">
        <v>1</v>
      </c>
      <c r="AL125" s="296">
        <v>5</v>
      </c>
      <c r="AM125" s="299">
        <v>0.15</v>
      </c>
      <c r="AN125" s="296">
        <v>11.68</v>
      </c>
      <c r="AO125" s="296">
        <v>1</v>
      </c>
      <c r="AP125" s="300"/>
      <c r="AQ125" s="296">
        <v>0.58399999999999996</v>
      </c>
      <c r="AR125" s="296">
        <v>0.1</v>
      </c>
      <c r="AS125" s="296">
        <v>0</v>
      </c>
      <c r="AV125" s="300">
        <v>12</v>
      </c>
      <c r="AW125" s="300">
        <v>12</v>
      </c>
      <c r="AY125" s="296" t="s">
        <v>845</v>
      </c>
      <c r="BA125" s="296">
        <v>1</v>
      </c>
      <c r="BB125" s="296">
        <v>0.03</v>
      </c>
      <c r="BC125" s="296">
        <v>504</v>
      </c>
    </row>
    <row r="126" spans="1:55">
      <c r="A126" s="296" t="s">
        <v>1919</v>
      </c>
      <c r="B126" s="296" t="s">
        <v>846</v>
      </c>
      <c r="C126" s="296" t="s">
        <v>768</v>
      </c>
      <c r="F126" s="296">
        <v>0.94</v>
      </c>
      <c r="I126" s="296">
        <v>0</v>
      </c>
      <c r="J126" s="296" t="s">
        <v>30</v>
      </c>
      <c r="K126" s="296">
        <v>1.96</v>
      </c>
      <c r="L126" s="296">
        <v>1.0780000000000001</v>
      </c>
      <c r="M126" s="296" t="s">
        <v>30</v>
      </c>
      <c r="P126" s="296">
        <v>0</v>
      </c>
      <c r="Q126" s="296" t="s">
        <v>30</v>
      </c>
      <c r="X126" s="296" t="s">
        <v>30</v>
      </c>
      <c r="AK126" s="296">
        <v>1</v>
      </c>
      <c r="AL126" s="296">
        <v>100</v>
      </c>
      <c r="AM126" s="299">
        <v>0.15</v>
      </c>
      <c r="AN126" s="296">
        <v>11.68</v>
      </c>
      <c r="AO126" s="296">
        <v>1</v>
      </c>
      <c r="AP126" s="300"/>
      <c r="AQ126" s="296">
        <v>0.58399999999999996</v>
      </c>
      <c r="AR126" s="296">
        <v>0.1</v>
      </c>
      <c r="AS126" s="296">
        <v>0</v>
      </c>
      <c r="AV126" s="300">
        <v>12</v>
      </c>
      <c r="AW126" s="300">
        <v>12</v>
      </c>
      <c r="AY126" s="296" t="s">
        <v>845</v>
      </c>
      <c r="BA126" s="296">
        <v>1</v>
      </c>
      <c r="BB126" s="296">
        <v>0.03</v>
      </c>
      <c r="BC126" s="296">
        <v>504</v>
      </c>
    </row>
    <row r="127" spans="1:55">
      <c r="A127" s="296" t="s">
        <v>1918</v>
      </c>
      <c r="B127" s="296" t="s">
        <v>846</v>
      </c>
      <c r="C127" s="296" t="s">
        <v>768</v>
      </c>
      <c r="F127" s="296">
        <v>0.97</v>
      </c>
      <c r="I127" s="296">
        <v>0</v>
      </c>
      <c r="J127" s="296" t="s">
        <v>30</v>
      </c>
      <c r="K127" s="296">
        <v>1.96</v>
      </c>
      <c r="L127" s="296">
        <v>1.0780000000000001</v>
      </c>
      <c r="M127" s="296" t="s">
        <v>30</v>
      </c>
      <c r="P127" s="296">
        <v>0</v>
      </c>
      <c r="Q127" s="296" t="s">
        <v>30</v>
      </c>
      <c r="X127" s="296" t="s">
        <v>30</v>
      </c>
      <c r="AK127" s="296">
        <v>1</v>
      </c>
      <c r="AL127" s="296">
        <v>17.75</v>
      </c>
      <c r="AM127" s="299">
        <v>0.15</v>
      </c>
      <c r="AN127" s="296">
        <v>11.68</v>
      </c>
      <c r="AO127" s="296">
        <v>1</v>
      </c>
      <c r="AP127" s="300"/>
      <c r="AQ127" s="296">
        <v>0.58399999999999996</v>
      </c>
      <c r="AR127" s="296">
        <v>0.1</v>
      </c>
      <c r="AS127" s="296">
        <v>0</v>
      </c>
      <c r="AV127" s="300">
        <v>12</v>
      </c>
      <c r="AW127" s="300">
        <v>12</v>
      </c>
      <c r="AY127" s="296" t="s">
        <v>845</v>
      </c>
      <c r="BA127" s="296">
        <v>1</v>
      </c>
      <c r="BB127" s="296">
        <v>0.03</v>
      </c>
      <c r="BC127" s="296">
        <v>504</v>
      </c>
    </row>
    <row r="128" spans="1:55">
      <c r="A128" s="296" t="s">
        <v>1917</v>
      </c>
      <c r="B128" s="296" t="s">
        <v>846</v>
      </c>
      <c r="C128" s="296" t="s">
        <v>768</v>
      </c>
      <c r="F128" s="296">
        <v>0.99</v>
      </c>
      <c r="I128" s="296">
        <v>0</v>
      </c>
      <c r="J128" s="296" t="s">
        <v>30</v>
      </c>
      <c r="K128" s="296">
        <v>1.96</v>
      </c>
      <c r="L128" s="296">
        <v>1.0780000000000001</v>
      </c>
      <c r="M128" s="296" t="s">
        <v>30</v>
      </c>
      <c r="P128" s="296">
        <v>0</v>
      </c>
      <c r="Q128" s="296" t="s">
        <v>30</v>
      </c>
      <c r="X128" s="296" t="s">
        <v>30</v>
      </c>
      <c r="AK128" s="296">
        <v>1</v>
      </c>
      <c r="AL128" s="296">
        <v>18.899999999999999</v>
      </c>
      <c r="AM128" s="299">
        <v>0.15</v>
      </c>
      <c r="AN128" s="296">
        <v>11.68</v>
      </c>
      <c r="AO128" s="296">
        <v>1</v>
      </c>
      <c r="AP128" s="300"/>
      <c r="AQ128" s="296">
        <v>0.58399999999999996</v>
      </c>
      <c r="AR128" s="296">
        <v>0.1</v>
      </c>
      <c r="AS128" s="296">
        <v>0</v>
      </c>
      <c r="AV128" s="300">
        <v>12</v>
      </c>
      <c r="AW128" s="300">
        <v>12</v>
      </c>
      <c r="AY128" s="296" t="s">
        <v>845</v>
      </c>
      <c r="BA128" s="296">
        <v>1</v>
      </c>
      <c r="BB128" s="296">
        <v>0.03</v>
      </c>
      <c r="BC128" s="296">
        <v>504</v>
      </c>
    </row>
    <row r="129" spans="1:55">
      <c r="A129" s="296" t="s">
        <v>1916</v>
      </c>
      <c r="B129" s="296" t="s">
        <v>846</v>
      </c>
      <c r="C129" s="296" t="s">
        <v>746</v>
      </c>
      <c r="E129" s="296">
        <v>0</v>
      </c>
      <c r="F129" s="296">
        <v>1</v>
      </c>
      <c r="I129" s="296">
        <v>0</v>
      </c>
      <c r="J129" s="296" t="s">
        <v>30</v>
      </c>
      <c r="K129" s="296">
        <v>3.6</v>
      </c>
      <c r="L129" s="296">
        <v>1.5</v>
      </c>
      <c r="M129" s="296" t="s">
        <v>30</v>
      </c>
      <c r="Q129" s="296" t="s">
        <v>30</v>
      </c>
      <c r="X129" s="296" t="s">
        <v>30</v>
      </c>
      <c r="AK129" s="296">
        <v>1</v>
      </c>
      <c r="AL129" s="296">
        <v>10</v>
      </c>
      <c r="AM129" s="299">
        <v>0.4</v>
      </c>
      <c r="AN129" s="296">
        <v>14.600000000000001</v>
      </c>
      <c r="AO129" s="296">
        <v>1</v>
      </c>
      <c r="AP129" s="300"/>
      <c r="AQ129" s="296">
        <v>0.73000000000000009</v>
      </c>
      <c r="AR129" s="296">
        <v>0.3</v>
      </c>
      <c r="AS129" s="296">
        <v>0</v>
      </c>
      <c r="AV129" s="300">
        <v>6</v>
      </c>
      <c r="AW129" s="300">
        <v>6</v>
      </c>
      <c r="AY129" s="296" t="s">
        <v>845</v>
      </c>
      <c r="BA129" s="296">
        <v>1</v>
      </c>
      <c r="BB129" s="296">
        <v>0.03</v>
      </c>
      <c r="BC129" s="296">
        <v>504</v>
      </c>
    </row>
    <row r="130" spans="1:55">
      <c r="A130" s="296" t="s">
        <v>1915</v>
      </c>
      <c r="B130" s="296" t="s">
        <v>846</v>
      </c>
      <c r="C130" s="296" t="s">
        <v>746</v>
      </c>
      <c r="F130" s="296">
        <v>0.76</v>
      </c>
      <c r="I130" s="296">
        <v>0</v>
      </c>
      <c r="J130" s="296">
        <v>0.12</v>
      </c>
      <c r="K130" s="296">
        <v>3.6</v>
      </c>
      <c r="L130" s="296">
        <v>1.5</v>
      </c>
      <c r="M130" s="296" t="s">
        <v>30</v>
      </c>
      <c r="P130" s="296">
        <v>0</v>
      </c>
      <c r="Q130" s="296" t="s">
        <v>30</v>
      </c>
      <c r="X130" s="296" t="s">
        <v>30</v>
      </c>
      <c r="AK130" s="296">
        <v>1</v>
      </c>
      <c r="AL130" s="296">
        <v>47.5</v>
      </c>
      <c r="AM130" s="299">
        <v>0.4</v>
      </c>
      <c r="AN130" s="296">
        <v>14.600000000000001</v>
      </c>
      <c r="AO130" s="296">
        <v>1</v>
      </c>
      <c r="AP130" s="300"/>
      <c r="AQ130" s="296">
        <v>0.73000000000000009</v>
      </c>
      <c r="AR130" s="296">
        <v>0.3</v>
      </c>
      <c r="AS130" s="296">
        <v>0</v>
      </c>
      <c r="AV130" s="300">
        <v>6</v>
      </c>
      <c r="AW130" s="300">
        <v>6</v>
      </c>
      <c r="AY130" s="296" t="s">
        <v>845</v>
      </c>
      <c r="BA130" s="296">
        <v>1</v>
      </c>
      <c r="BB130" s="296">
        <v>0.03</v>
      </c>
      <c r="BC130" s="296">
        <v>504</v>
      </c>
    </row>
    <row r="131" spans="1:55">
      <c r="A131" s="296" t="s">
        <v>1914</v>
      </c>
      <c r="B131" s="296" t="s">
        <v>846</v>
      </c>
      <c r="C131" s="296" t="s">
        <v>746</v>
      </c>
      <c r="F131" s="296">
        <v>0.76</v>
      </c>
      <c r="J131" s="296" t="s">
        <v>30</v>
      </c>
      <c r="K131" s="296">
        <v>16.268000000000001</v>
      </c>
      <c r="L131" s="296">
        <v>0</v>
      </c>
      <c r="P131" s="296">
        <v>0</v>
      </c>
      <c r="X131" s="296" t="s">
        <v>30</v>
      </c>
      <c r="AK131" s="296">
        <v>1</v>
      </c>
      <c r="AL131" s="296">
        <v>1.4999999999999999E-2</v>
      </c>
      <c r="AM131" s="299">
        <v>0.4</v>
      </c>
      <c r="AN131" s="296">
        <v>14.600000000000001</v>
      </c>
      <c r="AO131" s="296">
        <v>1</v>
      </c>
      <c r="AP131" s="300"/>
      <c r="AQ131" s="296">
        <v>0.73000000000000009</v>
      </c>
      <c r="AR131" s="296">
        <v>0.3</v>
      </c>
      <c r="AS131" s="296">
        <v>0</v>
      </c>
      <c r="AV131" s="300">
        <v>6</v>
      </c>
      <c r="AW131" s="300">
        <v>6</v>
      </c>
      <c r="AY131" s="296" t="s">
        <v>845</v>
      </c>
      <c r="BA131" s="296">
        <v>1</v>
      </c>
      <c r="BB131" s="296">
        <v>0.03</v>
      </c>
      <c r="BC131" s="296">
        <v>504</v>
      </c>
    </row>
    <row r="132" spans="1:55">
      <c r="A132" s="296" t="s">
        <v>1913</v>
      </c>
      <c r="B132" s="296" t="s">
        <v>846</v>
      </c>
      <c r="C132" s="296" t="s">
        <v>746</v>
      </c>
      <c r="F132" s="296">
        <v>0.8</v>
      </c>
      <c r="I132" s="296">
        <v>0</v>
      </c>
      <c r="J132" s="296" t="s">
        <v>30</v>
      </c>
      <c r="K132" s="296">
        <v>1.96</v>
      </c>
      <c r="L132" s="296">
        <v>1.0780000000000001</v>
      </c>
      <c r="M132" s="296" t="s">
        <v>30</v>
      </c>
      <c r="P132" s="296">
        <v>0</v>
      </c>
      <c r="Q132" s="296" t="s">
        <v>30</v>
      </c>
      <c r="X132" s="296" t="s">
        <v>30</v>
      </c>
      <c r="AK132" s="296">
        <v>1</v>
      </c>
      <c r="AL132" s="296">
        <v>0.04</v>
      </c>
      <c r="AM132" s="299">
        <v>0.4</v>
      </c>
      <c r="AN132" s="296">
        <v>14.600000000000001</v>
      </c>
      <c r="AO132" s="296">
        <v>1</v>
      </c>
      <c r="AP132" s="300"/>
      <c r="AQ132" s="296">
        <v>0.73000000000000009</v>
      </c>
      <c r="AR132" s="296">
        <v>0.3</v>
      </c>
      <c r="AS132" s="296">
        <v>0</v>
      </c>
      <c r="AV132" s="300">
        <v>6</v>
      </c>
      <c r="AW132" s="300">
        <v>6</v>
      </c>
      <c r="AY132" s="296" t="s">
        <v>845</v>
      </c>
      <c r="BA132" s="296">
        <v>1</v>
      </c>
      <c r="BB132" s="296">
        <v>0.03</v>
      </c>
      <c r="BC132" s="296">
        <v>504</v>
      </c>
    </row>
    <row r="133" spans="1:55">
      <c r="A133" s="296" t="s">
        <v>1912</v>
      </c>
      <c r="B133" s="296" t="s">
        <v>846</v>
      </c>
      <c r="C133" s="296" t="s">
        <v>746</v>
      </c>
      <c r="F133" s="296">
        <v>0.9</v>
      </c>
      <c r="I133" s="296">
        <v>0</v>
      </c>
      <c r="J133" s="296">
        <v>0.12</v>
      </c>
      <c r="K133" s="296">
        <v>3.6</v>
      </c>
      <c r="L133" s="296">
        <v>1.5</v>
      </c>
      <c r="M133" s="296" t="s">
        <v>30</v>
      </c>
      <c r="P133" s="296">
        <v>0</v>
      </c>
      <c r="Q133" s="296" t="s">
        <v>30</v>
      </c>
      <c r="X133" s="296" t="s">
        <v>30</v>
      </c>
      <c r="AK133" s="296">
        <v>1</v>
      </c>
      <c r="AL133" s="296">
        <v>3</v>
      </c>
      <c r="AM133" s="299">
        <v>0.4</v>
      </c>
      <c r="AN133" s="296">
        <v>14.600000000000001</v>
      </c>
      <c r="AO133" s="296">
        <v>1</v>
      </c>
      <c r="AP133" s="300"/>
      <c r="AQ133" s="296">
        <v>0.73000000000000009</v>
      </c>
      <c r="AR133" s="296">
        <v>0.3</v>
      </c>
      <c r="AS133" s="296">
        <v>0</v>
      </c>
      <c r="AV133" s="300">
        <v>6</v>
      </c>
      <c r="AW133" s="300">
        <v>6</v>
      </c>
      <c r="AY133" s="296" t="s">
        <v>845</v>
      </c>
      <c r="BA133" s="296">
        <v>1</v>
      </c>
      <c r="BB133" s="296">
        <v>0.03</v>
      </c>
      <c r="BC133" s="296">
        <v>504</v>
      </c>
    </row>
    <row r="134" spans="1:55">
      <c r="A134" s="296" t="s">
        <v>1911</v>
      </c>
      <c r="B134" s="296" t="s">
        <v>846</v>
      </c>
      <c r="C134" s="296" t="s">
        <v>746</v>
      </c>
      <c r="F134" s="296">
        <v>0.91</v>
      </c>
      <c r="I134" s="296">
        <v>0</v>
      </c>
      <c r="J134" s="296" t="s">
        <v>30</v>
      </c>
      <c r="K134" s="296">
        <v>1.96</v>
      </c>
      <c r="L134" s="296">
        <v>1.0780000000000001</v>
      </c>
      <c r="M134" s="296" t="s">
        <v>30</v>
      </c>
      <c r="P134" s="296">
        <v>0</v>
      </c>
      <c r="Q134" s="296" t="s">
        <v>30</v>
      </c>
      <c r="X134" s="296" t="s">
        <v>30</v>
      </c>
      <c r="AK134" s="296">
        <v>1</v>
      </c>
      <c r="AL134" s="296">
        <v>10</v>
      </c>
      <c r="AM134" s="299">
        <v>0.4</v>
      </c>
      <c r="AN134" s="296">
        <v>14.600000000000001</v>
      </c>
      <c r="AO134" s="296">
        <v>1</v>
      </c>
      <c r="AP134" s="300"/>
      <c r="AQ134" s="296">
        <v>0.73000000000000009</v>
      </c>
      <c r="AR134" s="296">
        <v>0.3</v>
      </c>
      <c r="AS134" s="296">
        <v>0</v>
      </c>
      <c r="AV134" s="300">
        <v>6</v>
      </c>
      <c r="AW134" s="300">
        <v>6</v>
      </c>
      <c r="AY134" s="296" t="s">
        <v>845</v>
      </c>
      <c r="BA134" s="296">
        <v>1</v>
      </c>
      <c r="BB134" s="296">
        <v>0.03</v>
      </c>
      <c r="BC134" s="296">
        <v>504</v>
      </c>
    </row>
    <row r="135" spans="1:55">
      <c r="A135" s="296" t="s">
        <v>1910</v>
      </c>
      <c r="B135" s="296" t="s">
        <v>1439</v>
      </c>
      <c r="C135" s="296" t="s">
        <v>1370</v>
      </c>
      <c r="F135" s="296">
        <v>1</v>
      </c>
      <c r="G135" s="296">
        <v>0</v>
      </c>
      <c r="H135" s="296">
        <v>0</v>
      </c>
      <c r="I135" s="296">
        <v>0</v>
      </c>
      <c r="J135" s="296" t="s">
        <v>30</v>
      </c>
      <c r="K135" s="296">
        <v>1.0780000000000001</v>
      </c>
      <c r="L135" s="296">
        <v>0.49</v>
      </c>
      <c r="M135" s="296" t="s">
        <v>30</v>
      </c>
      <c r="P135" s="296">
        <v>0</v>
      </c>
      <c r="Q135" s="296" t="s">
        <v>30</v>
      </c>
      <c r="X135" s="296" t="s">
        <v>30</v>
      </c>
      <c r="AK135" s="296">
        <v>1</v>
      </c>
      <c r="AL135" s="296">
        <v>1</v>
      </c>
      <c r="AM135" s="299">
        <v>0.05</v>
      </c>
      <c r="AN135" s="296">
        <v>2</v>
      </c>
      <c r="AO135" s="296">
        <v>0</v>
      </c>
      <c r="AP135" s="299"/>
      <c r="AQ135" s="296">
        <v>0.1</v>
      </c>
      <c r="AR135" s="296">
        <v>8.0000000000000002E-3</v>
      </c>
      <c r="AS135" s="296">
        <v>0</v>
      </c>
      <c r="AT135" s="298"/>
      <c r="AU135" s="298"/>
      <c r="AV135" s="300">
        <v>60</v>
      </c>
      <c r="AW135" s="300">
        <v>60</v>
      </c>
      <c r="AY135" s="296" t="s">
        <v>845</v>
      </c>
      <c r="BA135" s="296">
        <v>1</v>
      </c>
      <c r="BB135" s="296">
        <v>0.01</v>
      </c>
      <c r="BC135" s="296">
        <v>34</v>
      </c>
    </row>
    <row r="136" spans="1:55">
      <c r="A136" s="296" t="s">
        <v>1909</v>
      </c>
      <c r="B136" s="296" t="s">
        <v>1439</v>
      </c>
      <c r="C136" s="296" t="s">
        <v>1370</v>
      </c>
      <c r="F136" s="296">
        <v>1</v>
      </c>
      <c r="I136" s="296">
        <v>0</v>
      </c>
      <c r="J136" s="296" t="s">
        <v>30</v>
      </c>
      <c r="K136" s="296">
        <v>8.1666666666666696</v>
      </c>
      <c r="L136" s="296">
        <v>0</v>
      </c>
      <c r="M136" s="296" t="s">
        <v>30</v>
      </c>
      <c r="O136" s="296">
        <v>30</v>
      </c>
      <c r="X136" s="296" t="s">
        <v>30</v>
      </c>
      <c r="AK136" s="296">
        <v>1</v>
      </c>
      <c r="AL136" s="296">
        <v>3.0000000000000001E-3</v>
      </c>
      <c r="AM136" s="299">
        <v>0.05</v>
      </c>
      <c r="AN136" s="296">
        <v>2</v>
      </c>
      <c r="AO136" s="296">
        <v>0</v>
      </c>
      <c r="AP136" s="300"/>
      <c r="AQ136" s="296">
        <v>0.1</v>
      </c>
      <c r="AR136" s="296">
        <v>8.0000000000000002E-3</v>
      </c>
      <c r="AS136" s="296">
        <v>0</v>
      </c>
      <c r="AV136" s="300">
        <v>60</v>
      </c>
      <c r="AW136" s="300">
        <v>60</v>
      </c>
      <c r="AY136" s="296" t="s">
        <v>845</v>
      </c>
      <c r="BA136" s="296">
        <v>1</v>
      </c>
      <c r="BB136" s="296">
        <v>0.01</v>
      </c>
      <c r="BC136" s="296">
        <v>34</v>
      </c>
    </row>
    <row r="137" spans="1:55">
      <c r="A137" s="296" t="s">
        <v>1908</v>
      </c>
      <c r="B137" s="296" t="s">
        <v>1439</v>
      </c>
      <c r="C137" s="296" t="s">
        <v>1370</v>
      </c>
      <c r="F137" s="296">
        <v>1</v>
      </c>
      <c r="I137" s="296">
        <v>0</v>
      </c>
      <c r="J137" s="296">
        <v>0.94733333333333336</v>
      </c>
      <c r="K137" s="296">
        <v>7.84</v>
      </c>
      <c r="L137" s="296">
        <v>0</v>
      </c>
      <c r="M137" s="296" t="s">
        <v>30</v>
      </c>
      <c r="N137" s="296">
        <v>2020</v>
      </c>
      <c r="O137" s="296">
        <v>30</v>
      </c>
      <c r="P137" s="296">
        <v>1</v>
      </c>
      <c r="Q137" s="296">
        <v>2029</v>
      </c>
      <c r="X137" s="296" t="s">
        <v>30</v>
      </c>
      <c r="AK137" s="296">
        <v>1</v>
      </c>
      <c r="AL137" s="296">
        <v>3.0000000000000001E-3</v>
      </c>
      <c r="AM137" s="299">
        <v>0.05</v>
      </c>
      <c r="AN137" s="296">
        <v>2</v>
      </c>
      <c r="AO137" s="296">
        <v>0</v>
      </c>
      <c r="AP137" s="300"/>
      <c r="AQ137" s="296">
        <v>0.1</v>
      </c>
      <c r="AR137" s="296">
        <v>8.0000000000000002E-3</v>
      </c>
      <c r="AS137" s="296">
        <v>0</v>
      </c>
      <c r="AV137" s="300">
        <v>60</v>
      </c>
      <c r="AW137" s="300">
        <v>60</v>
      </c>
      <c r="AY137" s="296" t="s">
        <v>845</v>
      </c>
      <c r="BA137" s="296">
        <v>1</v>
      </c>
      <c r="BB137" s="296">
        <v>0.01</v>
      </c>
      <c r="BC137" s="296">
        <v>34</v>
      </c>
    </row>
    <row r="138" spans="1:55">
      <c r="A138" s="296" t="s">
        <v>1907</v>
      </c>
      <c r="B138" s="296" t="s">
        <v>1439</v>
      </c>
      <c r="C138" s="296" t="s">
        <v>1370</v>
      </c>
      <c r="F138" s="296">
        <v>1</v>
      </c>
      <c r="I138" s="296">
        <v>0</v>
      </c>
      <c r="J138" s="296">
        <v>0.91466666666666652</v>
      </c>
      <c r="K138" s="296">
        <v>7.5133333333333301</v>
      </c>
      <c r="L138" s="296">
        <v>0</v>
      </c>
      <c r="M138" s="296" t="s">
        <v>30</v>
      </c>
      <c r="N138" s="296">
        <v>2030</v>
      </c>
      <c r="O138" s="296">
        <v>30</v>
      </c>
      <c r="P138" s="296">
        <v>1</v>
      </c>
      <c r="Q138" s="296">
        <v>2039</v>
      </c>
      <c r="X138" s="296" t="s">
        <v>30</v>
      </c>
      <c r="AK138" s="296">
        <v>1</v>
      </c>
      <c r="AL138" s="296">
        <v>3.0000000000000001E-3</v>
      </c>
      <c r="AM138" s="299">
        <v>0.05</v>
      </c>
      <c r="AN138" s="296">
        <v>2</v>
      </c>
      <c r="AO138" s="296">
        <v>0</v>
      </c>
      <c r="AP138" s="300"/>
      <c r="AQ138" s="296">
        <v>0.1</v>
      </c>
      <c r="AR138" s="296">
        <v>8.0000000000000002E-3</v>
      </c>
      <c r="AS138" s="296">
        <v>0</v>
      </c>
      <c r="AV138" s="300">
        <v>60</v>
      </c>
      <c r="AW138" s="300">
        <v>60</v>
      </c>
      <c r="AY138" s="296" t="s">
        <v>845</v>
      </c>
      <c r="BA138" s="296">
        <v>1</v>
      </c>
      <c r="BB138" s="296">
        <v>0.01</v>
      </c>
      <c r="BC138" s="296">
        <v>34</v>
      </c>
    </row>
    <row r="139" spans="1:55">
      <c r="A139" s="296" t="s">
        <v>1906</v>
      </c>
      <c r="B139" s="296" t="s">
        <v>1439</v>
      </c>
      <c r="C139" s="296" t="s">
        <v>1370</v>
      </c>
      <c r="F139" s="296">
        <v>1</v>
      </c>
      <c r="I139" s="296">
        <v>0</v>
      </c>
      <c r="J139" s="296">
        <v>0.86566666666666658</v>
      </c>
      <c r="K139" s="296">
        <v>7.1866666666666648</v>
      </c>
      <c r="L139" s="296">
        <v>0</v>
      </c>
      <c r="M139" s="296" t="s">
        <v>30</v>
      </c>
      <c r="N139" s="296">
        <v>2040</v>
      </c>
      <c r="O139" s="296">
        <v>30</v>
      </c>
      <c r="P139" s="296">
        <v>1</v>
      </c>
      <c r="Q139" s="296">
        <v>2049</v>
      </c>
      <c r="X139" s="296" t="s">
        <v>30</v>
      </c>
      <c r="AK139" s="296">
        <v>1</v>
      </c>
      <c r="AL139" s="296">
        <v>3.0000000000000001E-3</v>
      </c>
      <c r="AM139" s="299">
        <v>0.05</v>
      </c>
      <c r="AN139" s="296">
        <v>2</v>
      </c>
      <c r="AO139" s="296">
        <v>0</v>
      </c>
      <c r="AP139" s="300"/>
      <c r="AQ139" s="296">
        <v>0.1</v>
      </c>
      <c r="AR139" s="296">
        <v>8.0000000000000002E-3</v>
      </c>
      <c r="AS139" s="296">
        <v>0</v>
      </c>
      <c r="AV139" s="300">
        <v>60</v>
      </c>
      <c r="AW139" s="300">
        <v>60</v>
      </c>
      <c r="AY139" s="296" t="s">
        <v>845</v>
      </c>
      <c r="BA139" s="296">
        <v>1</v>
      </c>
      <c r="BB139" s="296">
        <v>0.01</v>
      </c>
      <c r="BC139" s="296">
        <v>34</v>
      </c>
    </row>
    <row r="140" spans="1:55">
      <c r="A140" s="296" t="s">
        <v>1905</v>
      </c>
      <c r="B140" s="296" t="s">
        <v>1439</v>
      </c>
      <c r="C140" s="296" t="s">
        <v>1370</v>
      </c>
      <c r="F140" s="296">
        <v>1</v>
      </c>
      <c r="I140" s="296">
        <v>0</v>
      </c>
      <c r="J140" s="296">
        <v>0.81666666666666665</v>
      </c>
      <c r="K140" s="296">
        <v>6.8599999999999994</v>
      </c>
      <c r="L140" s="296">
        <v>0</v>
      </c>
      <c r="M140" s="296" t="s">
        <v>30</v>
      </c>
      <c r="N140" s="296">
        <v>2050</v>
      </c>
      <c r="O140" s="296">
        <v>30</v>
      </c>
      <c r="P140" s="296">
        <v>1</v>
      </c>
      <c r="Q140" s="296">
        <v>2050</v>
      </c>
      <c r="X140" s="296" t="s">
        <v>30</v>
      </c>
      <c r="AK140" s="296">
        <v>1</v>
      </c>
      <c r="AL140" s="296">
        <v>3.0000000000000001E-3</v>
      </c>
      <c r="AM140" s="299">
        <v>0.05</v>
      </c>
      <c r="AN140" s="296">
        <v>2</v>
      </c>
      <c r="AO140" s="296">
        <v>0</v>
      </c>
      <c r="AP140" s="300"/>
      <c r="AQ140" s="296">
        <v>0.1</v>
      </c>
      <c r="AR140" s="296">
        <v>8.0000000000000002E-3</v>
      </c>
      <c r="AS140" s="296">
        <v>0</v>
      </c>
      <c r="AV140" s="300">
        <v>60</v>
      </c>
      <c r="AW140" s="300">
        <v>60</v>
      </c>
      <c r="AY140" s="296" t="s">
        <v>845</v>
      </c>
      <c r="BA140" s="296">
        <v>1</v>
      </c>
      <c r="BB140" s="296">
        <v>0.01</v>
      </c>
      <c r="BC140" s="296">
        <v>34</v>
      </c>
    </row>
    <row r="141" spans="1:55">
      <c r="A141" s="296" t="s">
        <v>1904</v>
      </c>
      <c r="B141" s="296" t="s">
        <v>1439</v>
      </c>
      <c r="C141" s="296" t="s">
        <v>1370</v>
      </c>
      <c r="F141" s="296">
        <v>0.8</v>
      </c>
      <c r="G141" s="296">
        <v>0</v>
      </c>
      <c r="H141" s="296">
        <v>0</v>
      </c>
      <c r="I141" s="296">
        <v>0</v>
      </c>
      <c r="J141" s="296" t="s">
        <v>30</v>
      </c>
      <c r="K141" s="296">
        <v>1.0780000000000001</v>
      </c>
      <c r="L141" s="296">
        <v>0.49</v>
      </c>
      <c r="M141" s="296" t="s">
        <v>30</v>
      </c>
      <c r="P141" s="296">
        <v>0</v>
      </c>
      <c r="Q141" s="296" t="s">
        <v>30</v>
      </c>
      <c r="X141" s="296" t="s">
        <v>30</v>
      </c>
      <c r="AK141" s="296">
        <v>1</v>
      </c>
      <c r="AL141" s="296">
        <v>10</v>
      </c>
      <c r="AM141" s="299">
        <v>0.05</v>
      </c>
      <c r="AN141" s="296">
        <v>2</v>
      </c>
      <c r="AO141" s="296">
        <v>0</v>
      </c>
      <c r="AP141" s="300"/>
      <c r="AQ141" s="296">
        <v>0.1</v>
      </c>
      <c r="AR141" s="296">
        <v>8.0000000000000002E-3</v>
      </c>
      <c r="AS141" s="296">
        <v>0</v>
      </c>
      <c r="AV141" s="300">
        <v>60</v>
      </c>
      <c r="AW141" s="300">
        <v>60</v>
      </c>
      <c r="AY141" s="296" t="s">
        <v>845</v>
      </c>
      <c r="BA141" s="296">
        <v>1</v>
      </c>
      <c r="BB141" s="296">
        <v>0.01</v>
      </c>
      <c r="BC141" s="296">
        <v>34</v>
      </c>
    </row>
    <row r="142" spans="1:55">
      <c r="A142" s="296" t="s">
        <v>1903</v>
      </c>
      <c r="B142" s="296" t="s">
        <v>1439</v>
      </c>
      <c r="C142" s="296" t="s">
        <v>1370</v>
      </c>
      <c r="F142" s="296">
        <v>0.98</v>
      </c>
      <c r="G142" s="296">
        <v>0</v>
      </c>
      <c r="H142" s="296">
        <v>0</v>
      </c>
      <c r="I142" s="296">
        <v>0</v>
      </c>
      <c r="J142" s="296" t="s">
        <v>30</v>
      </c>
      <c r="K142" s="296">
        <v>1.0780000000000001</v>
      </c>
      <c r="L142" s="296">
        <v>0.49</v>
      </c>
      <c r="M142" s="296" t="s">
        <v>30</v>
      </c>
      <c r="P142" s="296">
        <v>0</v>
      </c>
      <c r="Q142" s="296" t="s">
        <v>30</v>
      </c>
      <c r="X142" s="296" t="s">
        <v>30</v>
      </c>
      <c r="AK142" s="296">
        <v>1</v>
      </c>
      <c r="AL142" s="296">
        <v>13.6</v>
      </c>
      <c r="AM142" s="299">
        <v>0.05</v>
      </c>
      <c r="AN142" s="296">
        <v>2</v>
      </c>
      <c r="AO142" s="296">
        <v>0</v>
      </c>
      <c r="AP142" s="300"/>
      <c r="AQ142" s="296">
        <v>0.1</v>
      </c>
      <c r="AR142" s="296">
        <v>8.0000000000000002E-3</v>
      </c>
      <c r="AS142" s="296">
        <v>0</v>
      </c>
      <c r="AV142" s="300">
        <v>60</v>
      </c>
      <c r="AW142" s="300">
        <v>60</v>
      </c>
      <c r="AY142" s="296" t="s">
        <v>845</v>
      </c>
      <c r="BA142" s="296">
        <v>1</v>
      </c>
      <c r="BB142" s="296">
        <v>0.01</v>
      </c>
      <c r="BC142" s="296">
        <v>34</v>
      </c>
    </row>
    <row r="143" spans="1:55">
      <c r="A143" s="296" t="s">
        <v>1902</v>
      </c>
      <c r="B143" s="296" t="s">
        <v>1439</v>
      </c>
      <c r="C143" s="296" t="s">
        <v>1370</v>
      </c>
      <c r="F143" s="296">
        <v>0.99</v>
      </c>
      <c r="G143" s="296">
        <v>0</v>
      </c>
      <c r="H143" s="296">
        <v>0</v>
      </c>
      <c r="I143" s="296">
        <v>0</v>
      </c>
      <c r="J143" s="296" t="s">
        <v>30</v>
      </c>
      <c r="K143" s="296">
        <v>1.0780000000000001</v>
      </c>
      <c r="L143" s="296">
        <v>0.49</v>
      </c>
      <c r="M143" s="296" t="s">
        <v>30</v>
      </c>
      <c r="P143" s="296">
        <v>0</v>
      </c>
      <c r="Q143" s="296" t="s">
        <v>30</v>
      </c>
      <c r="X143" s="296" t="s">
        <v>30</v>
      </c>
      <c r="AK143" s="296">
        <v>1</v>
      </c>
      <c r="AL143" s="296">
        <v>5.9399999999999897E-2</v>
      </c>
      <c r="AM143" s="299">
        <v>0.05</v>
      </c>
      <c r="AN143" s="296">
        <v>2</v>
      </c>
      <c r="AO143" s="296">
        <v>0</v>
      </c>
      <c r="AP143" s="300"/>
      <c r="AQ143" s="296">
        <v>0.1</v>
      </c>
      <c r="AR143" s="296">
        <v>8.0000000000000002E-3</v>
      </c>
      <c r="AS143" s="296">
        <v>0</v>
      </c>
      <c r="AV143" s="300">
        <v>60</v>
      </c>
      <c r="AW143" s="300">
        <v>60</v>
      </c>
      <c r="AY143" s="296" t="s">
        <v>845</v>
      </c>
      <c r="BA143" s="296">
        <v>1</v>
      </c>
      <c r="BB143" s="296">
        <v>0.01</v>
      </c>
      <c r="BC143" s="296">
        <v>34</v>
      </c>
    </row>
    <row r="144" spans="1:55">
      <c r="A144" s="296" t="s">
        <v>1901</v>
      </c>
      <c r="B144" s="296" t="s">
        <v>1439</v>
      </c>
      <c r="C144" s="296" t="s">
        <v>1370</v>
      </c>
      <c r="F144" s="296">
        <v>0.99</v>
      </c>
      <c r="G144" s="296">
        <v>0</v>
      </c>
      <c r="H144" s="296">
        <v>0</v>
      </c>
      <c r="I144" s="296">
        <v>0</v>
      </c>
      <c r="J144" s="296">
        <v>6.8600000000000008E-2</v>
      </c>
      <c r="K144" s="296">
        <v>1.0486</v>
      </c>
      <c r="L144" s="296">
        <v>0.88200000000000001</v>
      </c>
      <c r="M144" s="296" t="s">
        <v>30</v>
      </c>
      <c r="N144" s="296">
        <v>2020</v>
      </c>
      <c r="O144" s="296">
        <v>20</v>
      </c>
      <c r="P144" s="296">
        <v>1</v>
      </c>
      <c r="Q144" s="296">
        <v>2029</v>
      </c>
      <c r="X144" s="296" t="s">
        <v>30</v>
      </c>
      <c r="AK144" s="296">
        <v>1</v>
      </c>
      <c r="AL144" s="296">
        <v>10</v>
      </c>
      <c r="AM144" s="299">
        <v>0.05</v>
      </c>
      <c r="AN144" s="296">
        <v>2</v>
      </c>
      <c r="AO144" s="296">
        <v>0</v>
      </c>
      <c r="AP144" s="300"/>
      <c r="AQ144" s="296">
        <v>0.1</v>
      </c>
      <c r="AR144" s="296">
        <v>8.0000000000000002E-3</v>
      </c>
      <c r="AS144" s="296">
        <v>0</v>
      </c>
      <c r="AV144" s="300">
        <v>60</v>
      </c>
      <c r="AW144" s="300">
        <v>60</v>
      </c>
      <c r="AY144" s="296" t="s">
        <v>845</v>
      </c>
      <c r="BA144" s="296">
        <v>1</v>
      </c>
      <c r="BB144" s="296">
        <v>0.01</v>
      </c>
      <c r="BC144" s="296">
        <v>34</v>
      </c>
    </row>
    <row r="145" spans="1:55">
      <c r="A145" s="296" t="s">
        <v>1900</v>
      </c>
      <c r="B145" s="296" t="s">
        <v>1439</v>
      </c>
      <c r="C145" s="296" t="s">
        <v>1370</v>
      </c>
      <c r="F145" s="296">
        <v>0.99</v>
      </c>
      <c r="G145" s="296">
        <v>0</v>
      </c>
      <c r="H145" s="296">
        <v>0</v>
      </c>
      <c r="I145" s="296">
        <v>0</v>
      </c>
      <c r="J145" s="296">
        <v>5.8799999999999998E-2</v>
      </c>
      <c r="K145" s="296">
        <v>0.99960000000000004</v>
      </c>
      <c r="L145" s="296">
        <v>0.98</v>
      </c>
      <c r="M145" s="296" t="s">
        <v>30</v>
      </c>
      <c r="N145" s="296">
        <v>2030</v>
      </c>
      <c r="O145" s="296">
        <v>20</v>
      </c>
      <c r="P145" s="296">
        <v>1</v>
      </c>
      <c r="Q145" s="296">
        <v>2039</v>
      </c>
      <c r="X145" s="296" t="s">
        <v>30</v>
      </c>
      <c r="AK145" s="296">
        <v>1</v>
      </c>
      <c r="AL145" s="296">
        <v>10</v>
      </c>
      <c r="AM145" s="299">
        <v>0.05</v>
      </c>
      <c r="AN145" s="296">
        <v>2</v>
      </c>
      <c r="AO145" s="296">
        <v>0</v>
      </c>
      <c r="AP145" s="300"/>
      <c r="AQ145" s="296">
        <v>0.1</v>
      </c>
      <c r="AR145" s="296">
        <v>8.0000000000000002E-3</v>
      </c>
      <c r="AS145" s="296">
        <v>0</v>
      </c>
      <c r="AV145" s="300">
        <v>60</v>
      </c>
      <c r="AW145" s="300">
        <v>60</v>
      </c>
      <c r="AY145" s="296" t="s">
        <v>845</v>
      </c>
      <c r="BA145" s="296">
        <v>1</v>
      </c>
      <c r="BB145" s="296">
        <v>0.01</v>
      </c>
      <c r="BC145" s="296">
        <v>34</v>
      </c>
    </row>
    <row r="146" spans="1:55">
      <c r="A146" s="296" t="s">
        <v>1899</v>
      </c>
      <c r="B146" s="296" t="s">
        <v>1439</v>
      </c>
      <c r="C146" s="296" t="s">
        <v>1370</v>
      </c>
      <c r="D146" s="296" t="s">
        <v>30</v>
      </c>
      <c r="E146" s="296" t="s">
        <v>30</v>
      </c>
      <c r="F146" s="296">
        <v>0.99</v>
      </c>
      <c r="G146" s="296">
        <v>0</v>
      </c>
      <c r="H146" s="296">
        <v>0</v>
      </c>
      <c r="I146" s="296">
        <v>0</v>
      </c>
      <c r="J146" s="296">
        <v>5.8799999999999998E-2</v>
      </c>
      <c r="K146" s="296">
        <v>0.95060000000000011</v>
      </c>
      <c r="L146" s="296">
        <v>0.98</v>
      </c>
      <c r="M146" s="296" t="s">
        <v>30</v>
      </c>
      <c r="N146" s="296">
        <v>2040</v>
      </c>
      <c r="O146" s="296">
        <v>20</v>
      </c>
      <c r="P146" s="296">
        <v>1</v>
      </c>
      <c r="Q146" s="296">
        <v>2049</v>
      </c>
      <c r="R146" s="296" t="s">
        <v>30</v>
      </c>
      <c r="S146" s="296" t="s">
        <v>30</v>
      </c>
      <c r="T146" s="296" t="s">
        <v>30</v>
      </c>
      <c r="U146" s="296" t="s">
        <v>30</v>
      </c>
      <c r="V146" s="296" t="s">
        <v>30</v>
      </c>
      <c r="W146" s="296" t="s">
        <v>30</v>
      </c>
      <c r="X146" s="296" t="s">
        <v>30</v>
      </c>
      <c r="Z146" s="296" t="s">
        <v>30</v>
      </c>
      <c r="AA146" s="296" t="s">
        <v>30</v>
      </c>
      <c r="AB146" s="296" t="s">
        <v>30</v>
      </c>
      <c r="AC146" s="296" t="s">
        <v>30</v>
      </c>
      <c r="AD146" s="296" t="s">
        <v>30</v>
      </c>
      <c r="AE146" s="296" t="s">
        <v>30</v>
      </c>
      <c r="AF146" s="296" t="s">
        <v>30</v>
      </c>
      <c r="AG146" s="296" t="s">
        <v>30</v>
      </c>
      <c r="AH146" s="296" t="s">
        <v>30</v>
      </c>
      <c r="AI146" s="296" t="s">
        <v>30</v>
      </c>
      <c r="AJ146" s="296" t="s">
        <v>30</v>
      </c>
      <c r="AK146" s="296">
        <v>1</v>
      </c>
      <c r="AL146" s="296">
        <v>10</v>
      </c>
      <c r="AM146" s="299">
        <v>0.05</v>
      </c>
      <c r="AN146" s="296">
        <v>2</v>
      </c>
      <c r="AO146" s="296">
        <v>0</v>
      </c>
      <c r="AP146" s="300"/>
      <c r="AQ146" s="296">
        <v>0.1</v>
      </c>
      <c r="AR146" s="296">
        <v>8.0000000000000002E-3</v>
      </c>
      <c r="AS146" s="296">
        <v>0</v>
      </c>
      <c r="AV146" s="300">
        <v>60</v>
      </c>
      <c r="AW146" s="300">
        <v>60</v>
      </c>
      <c r="AX146" s="296" t="s">
        <v>30</v>
      </c>
      <c r="AY146" s="296" t="s">
        <v>845</v>
      </c>
      <c r="BA146" s="296">
        <v>1</v>
      </c>
      <c r="BB146" s="296">
        <v>0.01</v>
      </c>
      <c r="BC146" s="296">
        <v>34</v>
      </c>
    </row>
    <row r="147" spans="1:55">
      <c r="A147" s="296" t="s">
        <v>1898</v>
      </c>
      <c r="B147" s="296" t="s">
        <v>1439</v>
      </c>
      <c r="C147" s="296" t="s">
        <v>1370</v>
      </c>
      <c r="F147" s="296">
        <v>0.99</v>
      </c>
      <c r="G147" s="296">
        <v>0</v>
      </c>
      <c r="H147" s="296">
        <v>0</v>
      </c>
      <c r="I147" s="296">
        <v>0</v>
      </c>
      <c r="J147" s="296">
        <v>5.8799999999999998E-2</v>
      </c>
      <c r="K147" s="296">
        <v>0.90160000000000007</v>
      </c>
      <c r="L147" s="296">
        <v>0.98</v>
      </c>
      <c r="M147" s="296" t="s">
        <v>30</v>
      </c>
      <c r="N147" s="296">
        <v>2050</v>
      </c>
      <c r="O147" s="296">
        <v>20</v>
      </c>
      <c r="P147" s="296">
        <v>1</v>
      </c>
      <c r="Q147" s="296">
        <v>2050</v>
      </c>
      <c r="X147" s="296" t="s">
        <v>30</v>
      </c>
      <c r="AK147" s="296">
        <v>1</v>
      </c>
      <c r="AL147" s="296">
        <v>10</v>
      </c>
      <c r="AM147" s="299">
        <v>0.05</v>
      </c>
      <c r="AN147" s="296">
        <v>2</v>
      </c>
      <c r="AO147" s="296">
        <v>0</v>
      </c>
      <c r="AP147" s="300"/>
      <c r="AQ147" s="296">
        <v>0.1</v>
      </c>
      <c r="AR147" s="296">
        <v>8.0000000000000002E-3</v>
      </c>
      <c r="AS147" s="296">
        <v>0</v>
      </c>
      <c r="AV147" s="300">
        <v>60</v>
      </c>
      <c r="AW147" s="300">
        <v>60</v>
      </c>
      <c r="AY147" s="296" t="s">
        <v>845</v>
      </c>
      <c r="BA147" s="296">
        <v>1</v>
      </c>
      <c r="BB147" s="296">
        <v>0.01</v>
      </c>
      <c r="BC147" s="296">
        <v>34</v>
      </c>
    </row>
    <row r="148" spans="1:55">
      <c r="A148" s="296" t="s">
        <v>1897</v>
      </c>
      <c r="B148" s="296" t="s">
        <v>1439</v>
      </c>
      <c r="C148" s="296" t="s">
        <v>1370</v>
      </c>
      <c r="F148" s="296">
        <v>0.99</v>
      </c>
      <c r="G148" s="296">
        <v>0</v>
      </c>
      <c r="H148" s="296">
        <v>0</v>
      </c>
      <c r="I148" s="296">
        <v>0</v>
      </c>
      <c r="J148" s="306">
        <v>0.14699999999999999</v>
      </c>
      <c r="K148" s="296">
        <v>1.0486</v>
      </c>
      <c r="L148" s="296">
        <v>0.88200000000000001</v>
      </c>
      <c r="M148" s="296" t="s">
        <v>30</v>
      </c>
      <c r="N148" s="296">
        <v>2020</v>
      </c>
      <c r="O148" s="296">
        <v>20</v>
      </c>
      <c r="P148" s="296">
        <v>1</v>
      </c>
      <c r="Q148" s="296">
        <v>2029</v>
      </c>
      <c r="X148" s="296" t="s">
        <v>30</v>
      </c>
      <c r="AK148" s="296">
        <v>1</v>
      </c>
      <c r="AL148" s="296">
        <v>1</v>
      </c>
      <c r="AM148" s="299">
        <v>0.05</v>
      </c>
      <c r="AN148" s="296">
        <v>2</v>
      </c>
      <c r="AO148" s="296">
        <v>0</v>
      </c>
      <c r="AP148" s="300"/>
      <c r="AQ148" s="296">
        <v>0.1</v>
      </c>
      <c r="AR148" s="296">
        <v>8.0000000000000002E-3</v>
      </c>
      <c r="AS148" s="296">
        <v>0</v>
      </c>
      <c r="AV148" s="300">
        <v>60</v>
      </c>
      <c r="AW148" s="300">
        <v>60</v>
      </c>
      <c r="AY148" s="296" t="s">
        <v>845</v>
      </c>
      <c r="BA148" s="296">
        <v>1</v>
      </c>
      <c r="BB148" s="296">
        <v>0.01</v>
      </c>
      <c r="BC148" s="296">
        <v>34</v>
      </c>
    </row>
    <row r="149" spans="1:55">
      <c r="A149" s="296" t="s">
        <v>1896</v>
      </c>
      <c r="B149" s="296" t="s">
        <v>1439</v>
      </c>
      <c r="C149" s="296" t="s">
        <v>1370</v>
      </c>
      <c r="F149" s="296">
        <v>0.99</v>
      </c>
      <c r="G149" s="296">
        <v>0</v>
      </c>
      <c r="H149" s="296">
        <v>0</v>
      </c>
      <c r="I149" s="296">
        <v>0</v>
      </c>
      <c r="J149" s="306">
        <v>0.13720000000000002</v>
      </c>
      <c r="K149" s="296">
        <v>0.99960000000000004</v>
      </c>
      <c r="L149" s="296">
        <v>0.98</v>
      </c>
      <c r="M149" s="296" t="s">
        <v>30</v>
      </c>
      <c r="N149" s="296">
        <v>2030</v>
      </c>
      <c r="O149" s="296">
        <v>20</v>
      </c>
      <c r="P149" s="296">
        <v>1</v>
      </c>
      <c r="Q149" s="296">
        <v>2039</v>
      </c>
      <c r="X149" s="296" t="s">
        <v>30</v>
      </c>
      <c r="AK149" s="296">
        <v>1</v>
      </c>
      <c r="AL149" s="296">
        <v>1</v>
      </c>
      <c r="AM149" s="299">
        <v>0.05</v>
      </c>
      <c r="AN149" s="296">
        <v>2</v>
      </c>
      <c r="AO149" s="296">
        <v>0</v>
      </c>
      <c r="AP149" s="300"/>
      <c r="AQ149" s="296">
        <v>0.1</v>
      </c>
      <c r="AR149" s="296">
        <v>8.0000000000000002E-3</v>
      </c>
      <c r="AS149" s="296">
        <v>0</v>
      </c>
      <c r="AV149" s="300">
        <v>60</v>
      </c>
      <c r="AW149" s="300">
        <v>60</v>
      </c>
      <c r="AY149" s="296" t="s">
        <v>845</v>
      </c>
      <c r="BA149" s="296">
        <v>1</v>
      </c>
      <c r="BB149" s="296">
        <v>0.01</v>
      </c>
      <c r="BC149" s="296">
        <v>34</v>
      </c>
    </row>
    <row r="150" spans="1:55">
      <c r="A150" s="296" t="s">
        <v>1895</v>
      </c>
      <c r="B150" s="296" t="s">
        <v>1439</v>
      </c>
      <c r="C150" s="296" t="s">
        <v>1370</v>
      </c>
      <c r="D150" s="296" t="s">
        <v>30</v>
      </c>
      <c r="E150" s="296" t="s">
        <v>30</v>
      </c>
      <c r="F150" s="296">
        <v>0.99</v>
      </c>
      <c r="G150" s="296">
        <v>0</v>
      </c>
      <c r="H150" s="296">
        <v>0</v>
      </c>
      <c r="I150" s="296">
        <v>0</v>
      </c>
      <c r="J150" s="296">
        <v>0.13230000000000003</v>
      </c>
      <c r="K150" s="296">
        <v>0.95060000000000011</v>
      </c>
      <c r="L150" s="296">
        <v>0.98</v>
      </c>
      <c r="M150" s="296" t="s">
        <v>30</v>
      </c>
      <c r="N150" s="296">
        <v>2040</v>
      </c>
      <c r="O150" s="296">
        <v>20</v>
      </c>
      <c r="P150" s="296">
        <v>1</v>
      </c>
      <c r="Q150" s="296">
        <v>2049</v>
      </c>
      <c r="R150" s="296" t="s">
        <v>30</v>
      </c>
      <c r="S150" s="296" t="s">
        <v>30</v>
      </c>
      <c r="T150" s="296" t="s">
        <v>30</v>
      </c>
      <c r="U150" s="296" t="s">
        <v>30</v>
      </c>
      <c r="V150" s="296" t="s">
        <v>30</v>
      </c>
      <c r="W150" s="296" t="s">
        <v>30</v>
      </c>
      <c r="X150" s="296" t="s">
        <v>30</v>
      </c>
      <c r="Z150" s="296" t="s">
        <v>30</v>
      </c>
      <c r="AA150" s="296" t="s">
        <v>30</v>
      </c>
      <c r="AB150" s="296" t="s">
        <v>30</v>
      </c>
      <c r="AC150" s="296" t="s">
        <v>30</v>
      </c>
      <c r="AD150" s="296" t="s">
        <v>30</v>
      </c>
      <c r="AE150" s="296" t="s">
        <v>30</v>
      </c>
      <c r="AF150" s="296" t="s">
        <v>30</v>
      </c>
      <c r="AG150" s="296" t="s">
        <v>30</v>
      </c>
      <c r="AH150" s="296" t="s">
        <v>30</v>
      </c>
      <c r="AI150" s="296" t="s">
        <v>30</v>
      </c>
      <c r="AJ150" s="296" t="s">
        <v>30</v>
      </c>
      <c r="AK150" s="296">
        <v>1</v>
      </c>
      <c r="AL150" s="296">
        <v>1</v>
      </c>
      <c r="AM150" s="299">
        <v>0.05</v>
      </c>
      <c r="AN150" s="296">
        <v>2</v>
      </c>
      <c r="AO150" s="296">
        <v>0</v>
      </c>
      <c r="AP150" s="300"/>
      <c r="AQ150" s="296">
        <v>0.1</v>
      </c>
      <c r="AR150" s="296">
        <v>8.0000000000000002E-3</v>
      </c>
      <c r="AS150" s="296">
        <v>0</v>
      </c>
      <c r="AV150" s="300">
        <v>60</v>
      </c>
      <c r="AW150" s="300">
        <v>60</v>
      </c>
      <c r="AX150" s="296" t="s">
        <v>30</v>
      </c>
      <c r="AY150" s="296" t="s">
        <v>845</v>
      </c>
      <c r="BA150" s="296">
        <v>1</v>
      </c>
      <c r="BB150" s="296">
        <v>0.01</v>
      </c>
      <c r="BC150" s="296">
        <v>34</v>
      </c>
    </row>
    <row r="151" spans="1:55">
      <c r="A151" s="296" t="s">
        <v>1894</v>
      </c>
      <c r="B151" s="296" t="s">
        <v>1439</v>
      </c>
      <c r="C151" s="296" t="s">
        <v>1370</v>
      </c>
      <c r="F151" s="296">
        <v>0.99</v>
      </c>
      <c r="G151" s="296">
        <v>0</v>
      </c>
      <c r="H151" s="296">
        <v>0</v>
      </c>
      <c r="I151" s="296">
        <v>0</v>
      </c>
      <c r="J151" s="306">
        <v>0.12740000000000001</v>
      </c>
      <c r="K151" s="296">
        <v>0.90160000000000007</v>
      </c>
      <c r="L151" s="296">
        <v>0.98</v>
      </c>
      <c r="M151" s="296" t="s">
        <v>30</v>
      </c>
      <c r="N151" s="296">
        <v>2050</v>
      </c>
      <c r="O151" s="296">
        <v>20</v>
      </c>
      <c r="P151" s="296">
        <v>1</v>
      </c>
      <c r="Q151" s="296">
        <v>2050</v>
      </c>
      <c r="X151" s="296" t="s">
        <v>30</v>
      </c>
      <c r="AK151" s="296">
        <v>1</v>
      </c>
      <c r="AL151" s="296">
        <v>1</v>
      </c>
      <c r="AM151" s="299">
        <v>0.05</v>
      </c>
      <c r="AN151" s="296">
        <v>2</v>
      </c>
      <c r="AO151" s="296">
        <v>0</v>
      </c>
      <c r="AP151" s="300"/>
      <c r="AQ151" s="296">
        <v>0.1</v>
      </c>
      <c r="AR151" s="296">
        <v>8.0000000000000002E-3</v>
      </c>
      <c r="AS151" s="296">
        <v>0</v>
      </c>
      <c r="AV151" s="300">
        <v>60</v>
      </c>
      <c r="AW151" s="300">
        <v>60</v>
      </c>
      <c r="AY151" s="296" t="s">
        <v>845</v>
      </c>
      <c r="BA151" s="296">
        <v>1</v>
      </c>
      <c r="BB151" s="296">
        <v>0.01</v>
      </c>
      <c r="BC151" s="296">
        <v>34</v>
      </c>
    </row>
    <row r="152" spans="1:55">
      <c r="A152" s="296" t="s">
        <v>1893</v>
      </c>
      <c r="B152" s="296" t="s">
        <v>846</v>
      </c>
      <c r="C152" s="296" t="s">
        <v>1271</v>
      </c>
      <c r="F152" s="296">
        <v>1</v>
      </c>
      <c r="I152" s="296">
        <v>0</v>
      </c>
      <c r="J152" s="296" t="s">
        <v>30</v>
      </c>
      <c r="K152" s="296">
        <v>1.96</v>
      </c>
      <c r="L152" s="296">
        <v>1.0780000000000001</v>
      </c>
      <c r="M152" s="296" t="s">
        <v>30</v>
      </c>
      <c r="P152" s="296">
        <v>0</v>
      </c>
      <c r="Q152" s="296" t="s">
        <v>30</v>
      </c>
      <c r="X152" s="296" t="s">
        <v>30</v>
      </c>
      <c r="AK152" s="296">
        <v>1</v>
      </c>
      <c r="AL152" s="296">
        <v>10</v>
      </c>
      <c r="AM152" s="299">
        <v>0.15</v>
      </c>
      <c r="AN152" s="296">
        <v>11.68</v>
      </c>
      <c r="AO152" s="296">
        <v>1</v>
      </c>
      <c r="AP152" s="300"/>
      <c r="AQ152" s="296">
        <v>0.58399999999999996</v>
      </c>
      <c r="AR152" s="296">
        <v>0.1</v>
      </c>
      <c r="AS152" s="296">
        <v>0</v>
      </c>
      <c r="AV152" s="300">
        <v>12</v>
      </c>
      <c r="AW152" s="300">
        <v>12</v>
      </c>
      <c r="AY152" s="296" t="s">
        <v>845</v>
      </c>
      <c r="BA152" s="296">
        <v>1</v>
      </c>
      <c r="BB152" s="296">
        <v>0.01</v>
      </c>
      <c r="BC152" s="296">
        <v>67</v>
      </c>
    </row>
    <row r="153" spans="1:55">
      <c r="A153" s="296" t="s">
        <v>1892</v>
      </c>
      <c r="B153" s="296" t="s">
        <v>846</v>
      </c>
      <c r="C153" s="296" t="s">
        <v>1271</v>
      </c>
      <c r="F153" s="296">
        <v>0.61</v>
      </c>
      <c r="I153" s="296">
        <v>0</v>
      </c>
      <c r="J153" s="296" t="s">
        <v>30</v>
      </c>
      <c r="K153" s="296">
        <v>1.96</v>
      </c>
      <c r="L153" s="296">
        <v>1.0780000000000001</v>
      </c>
      <c r="M153" s="296" t="s">
        <v>30</v>
      </c>
      <c r="P153" s="296">
        <v>0</v>
      </c>
      <c r="Q153" s="296" t="s">
        <v>30</v>
      </c>
      <c r="X153" s="296" t="s">
        <v>30</v>
      </c>
      <c r="AK153" s="296">
        <v>1</v>
      </c>
      <c r="AL153" s="296">
        <v>4.5</v>
      </c>
      <c r="AM153" s="299">
        <v>0.15</v>
      </c>
      <c r="AN153" s="296">
        <v>11.68</v>
      </c>
      <c r="AO153" s="296">
        <v>1</v>
      </c>
      <c r="AP153" s="300"/>
      <c r="AQ153" s="296">
        <v>0.58399999999999996</v>
      </c>
      <c r="AR153" s="296">
        <v>0.1</v>
      </c>
      <c r="AS153" s="296">
        <v>0</v>
      </c>
      <c r="AV153" s="300">
        <v>12</v>
      </c>
      <c r="AW153" s="300">
        <v>12</v>
      </c>
      <c r="AY153" s="296" t="s">
        <v>845</v>
      </c>
      <c r="BA153" s="296">
        <v>1</v>
      </c>
      <c r="BB153" s="296">
        <v>0.01</v>
      </c>
      <c r="BC153" s="296">
        <v>67</v>
      </c>
    </row>
    <row r="154" spans="1:55">
      <c r="A154" s="296" t="s">
        <v>1891</v>
      </c>
      <c r="B154" s="296" t="s">
        <v>846</v>
      </c>
      <c r="C154" s="296" t="s">
        <v>1271</v>
      </c>
      <c r="F154" s="296">
        <v>0.8</v>
      </c>
      <c r="I154" s="296">
        <v>0</v>
      </c>
      <c r="J154" s="296" t="s">
        <v>30</v>
      </c>
      <c r="K154" s="296">
        <v>1.96</v>
      </c>
      <c r="L154" s="296">
        <v>1.0780000000000001</v>
      </c>
      <c r="M154" s="296" t="s">
        <v>30</v>
      </c>
      <c r="P154" s="296">
        <v>0</v>
      </c>
      <c r="Q154" s="296" t="s">
        <v>30</v>
      </c>
      <c r="X154" s="296" t="s">
        <v>30</v>
      </c>
      <c r="AK154" s="296">
        <v>1</v>
      </c>
      <c r="AL154" s="296">
        <v>50</v>
      </c>
      <c r="AM154" s="299">
        <v>0.15</v>
      </c>
      <c r="AN154" s="296">
        <v>11.68</v>
      </c>
      <c r="AO154" s="296">
        <v>1</v>
      </c>
      <c r="AP154" s="300"/>
      <c r="AQ154" s="296">
        <v>0.58399999999999996</v>
      </c>
      <c r="AR154" s="296">
        <v>0.1</v>
      </c>
      <c r="AS154" s="296">
        <v>0</v>
      </c>
      <c r="AV154" s="300">
        <v>12</v>
      </c>
      <c r="AW154" s="300">
        <v>12</v>
      </c>
      <c r="AY154" s="296" t="s">
        <v>845</v>
      </c>
      <c r="BA154" s="296">
        <v>1</v>
      </c>
      <c r="BB154" s="296">
        <v>0.01</v>
      </c>
      <c r="BC154" s="296">
        <v>67</v>
      </c>
    </row>
    <row r="155" spans="1:55">
      <c r="A155" s="296" t="s">
        <v>1890</v>
      </c>
      <c r="B155" s="296" t="s">
        <v>846</v>
      </c>
      <c r="C155" s="296" t="s">
        <v>1271</v>
      </c>
      <c r="F155" s="296">
        <v>0.83</v>
      </c>
      <c r="I155" s="296">
        <v>0</v>
      </c>
      <c r="J155" s="296" t="s">
        <v>30</v>
      </c>
      <c r="K155" s="296">
        <v>1.96</v>
      </c>
      <c r="L155" s="296">
        <v>1.0780000000000001</v>
      </c>
      <c r="M155" s="296" t="s">
        <v>30</v>
      </c>
      <c r="P155" s="296">
        <v>0</v>
      </c>
      <c r="Q155" s="296" t="s">
        <v>30</v>
      </c>
      <c r="X155" s="296" t="s">
        <v>30</v>
      </c>
      <c r="AK155" s="296">
        <v>1</v>
      </c>
      <c r="AL155" s="296">
        <v>4.1500000000000004</v>
      </c>
      <c r="AM155" s="299">
        <v>0.15</v>
      </c>
      <c r="AN155" s="296">
        <v>11.68</v>
      </c>
      <c r="AO155" s="296">
        <v>1</v>
      </c>
      <c r="AP155" s="300"/>
      <c r="AQ155" s="296">
        <v>0.58399999999999996</v>
      </c>
      <c r="AR155" s="296">
        <v>0.1</v>
      </c>
      <c r="AS155" s="296">
        <v>0</v>
      </c>
      <c r="AV155" s="300">
        <v>12</v>
      </c>
      <c r="AW155" s="300">
        <v>12</v>
      </c>
      <c r="AY155" s="296" t="s">
        <v>845</v>
      </c>
      <c r="BA155" s="296">
        <v>1</v>
      </c>
      <c r="BB155" s="296">
        <v>0.01</v>
      </c>
      <c r="BC155" s="296">
        <v>67</v>
      </c>
    </row>
    <row r="156" spans="1:55">
      <c r="A156" s="296" t="s">
        <v>1889</v>
      </c>
      <c r="B156" s="296" t="s">
        <v>846</v>
      </c>
      <c r="C156" s="296" t="s">
        <v>1271</v>
      </c>
      <c r="F156" s="296">
        <v>0.84999999999999976</v>
      </c>
      <c r="H156" s="296">
        <v>130</v>
      </c>
      <c r="I156" s="296">
        <v>0</v>
      </c>
      <c r="J156" s="296" t="s">
        <v>30</v>
      </c>
      <c r="K156" s="296">
        <v>10</v>
      </c>
      <c r="L156" s="296">
        <v>0.7599999999999999</v>
      </c>
      <c r="M156" s="296" t="s">
        <v>30</v>
      </c>
      <c r="O156" s="296">
        <v>20</v>
      </c>
      <c r="Q156" s="296" t="s">
        <v>30</v>
      </c>
      <c r="X156" s="296" t="s">
        <v>30</v>
      </c>
      <c r="AK156" s="296">
        <v>1</v>
      </c>
      <c r="AL156" s="296">
        <v>57.16</v>
      </c>
      <c r="AM156" s="299">
        <v>0.15</v>
      </c>
      <c r="AN156" s="296">
        <v>11.68</v>
      </c>
      <c r="AO156" s="296">
        <v>1</v>
      </c>
      <c r="AP156" s="300"/>
      <c r="AQ156" s="296">
        <v>0.58399999999999996</v>
      </c>
      <c r="AR156" s="296">
        <v>0.1</v>
      </c>
      <c r="AS156" s="296">
        <v>0</v>
      </c>
      <c r="AV156" s="300">
        <v>12</v>
      </c>
      <c r="AW156" s="300">
        <v>12</v>
      </c>
      <c r="AY156" s="296" t="s">
        <v>845</v>
      </c>
      <c r="BA156" s="296">
        <v>1</v>
      </c>
      <c r="BB156" s="296">
        <v>0.01</v>
      </c>
      <c r="BC156" s="296">
        <v>67</v>
      </c>
    </row>
    <row r="157" spans="1:55">
      <c r="A157" s="296" t="s">
        <v>1888</v>
      </c>
      <c r="B157" s="296" t="s">
        <v>846</v>
      </c>
      <c r="C157" s="296" t="s">
        <v>1271</v>
      </c>
      <c r="F157" s="296">
        <v>0.88</v>
      </c>
      <c r="I157" s="296">
        <v>0</v>
      </c>
      <c r="J157" s="296" t="s">
        <v>30</v>
      </c>
      <c r="K157" s="296">
        <v>1.96</v>
      </c>
      <c r="L157" s="296">
        <v>1.0780000000000001</v>
      </c>
      <c r="M157" s="296" t="s">
        <v>30</v>
      </c>
      <c r="P157" s="296">
        <v>0</v>
      </c>
      <c r="Q157" s="296" t="s">
        <v>30</v>
      </c>
      <c r="X157" s="296" t="s">
        <v>30</v>
      </c>
      <c r="AK157" s="296">
        <v>1</v>
      </c>
      <c r="AL157" s="296">
        <v>7</v>
      </c>
      <c r="AM157" s="299">
        <v>0.15</v>
      </c>
      <c r="AN157" s="296">
        <v>11.68</v>
      </c>
      <c r="AO157" s="296">
        <v>1</v>
      </c>
      <c r="AP157" s="300"/>
      <c r="AQ157" s="296">
        <v>0.58399999999999996</v>
      </c>
      <c r="AR157" s="296">
        <v>0.1</v>
      </c>
      <c r="AS157" s="296">
        <v>0</v>
      </c>
      <c r="AV157" s="300">
        <v>12</v>
      </c>
      <c r="AW157" s="300">
        <v>12</v>
      </c>
      <c r="AY157" s="296" t="s">
        <v>845</v>
      </c>
      <c r="BA157" s="296">
        <v>1</v>
      </c>
      <c r="BB157" s="296">
        <v>0.01</v>
      </c>
      <c r="BC157" s="296">
        <v>67</v>
      </c>
    </row>
    <row r="158" spans="1:55">
      <c r="A158" s="296" t="s">
        <v>1887</v>
      </c>
      <c r="B158" s="296" t="s">
        <v>846</v>
      </c>
      <c r="C158" s="296" t="s">
        <v>1271</v>
      </c>
      <c r="F158" s="296">
        <v>0.89</v>
      </c>
      <c r="I158" s="296">
        <v>0</v>
      </c>
      <c r="J158" s="296" t="s">
        <v>30</v>
      </c>
      <c r="K158" s="296">
        <v>1.96</v>
      </c>
      <c r="L158" s="296">
        <v>1.0780000000000001</v>
      </c>
      <c r="M158" s="296" t="s">
        <v>30</v>
      </c>
      <c r="P158" s="296">
        <v>0</v>
      </c>
      <c r="Q158" s="296" t="s">
        <v>30</v>
      </c>
      <c r="X158" s="296" t="s">
        <v>30</v>
      </c>
      <c r="AK158" s="296">
        <v>1</v>
      </c>
      <c r="AL158" s="296">
        <v>30.8</v>
      </c>
      <c r="AM158" s="299">
        <v>0.15</v>
      </c>
      <c r="AN158" s="296">
        <v>11.68</v>
      </c>
      <c r="AO158" s="296">
        <v>1</v>
      </c>
      <c r="AP158" s="300"/>
      <c r="AQ158" s="296">
        <v>0.58399999999999996</v>
      </c>
      <c r="AR158" s="296">
        <v>0.1</v>
      </c>
      <c r="AS158" s="296">
        <v>0</v>
      </c>
      <c r="AV158" s="300">
        <v>12</v>
      </c>
      <c r="AW158" s="300">
        <v>12</v>
      </c>
      <c r="AY158" s="296" t="s">
        <v>845</v>
      </c>
      <c r="BA158" s="296">
        <v>1</v>
      </c>
      <c r="BB158" s="296">
        <v>0.01</v>
      </c>
      <c r="BC158" s="296">
        <v>67</v>
      </c>
    </row>
    <row r="159" spans="1:55">
      <c r="A159" s="296" t="s">
        <v>1886</v>
      </c>
      <c r="B159" s="296" t="s">
        <v>846</v>
      </c>
      <c r="C159" s="296" t="s">
        <v>1271</v>
      </c>
      <c r="F159" s="296">
        <v>0.9</v>
      </c>
      <c r="I159" s="296">
        <v>0</v>
      </c>
      <c r="J159" s="296" t="s">
        <v>30</v>
      </c>
      <c r="K159" s="296">
        <v>1.96</v>
      </c>
      <c r="L159" s="296">
        <v>1.0780000000000001</v>
      </c>
      <c r="M159" s="296" t="s">
        <v>30</v>
      </c>
      <c r="P159" s="296">
        <v>0</v>
      </c>
      <c r="Q159" s="296" t="s">
        <v>30</v>
      </c>
      <c r="X159" s="296" t="s">
        <v>30</v>
      </c>
      <c r="AK159" s="296">
        <v>1</v>
      </c>
      <c r="AL159" s="296">
        <v>4</v>
      </c>
      <c r="AM159" s="299">
        <v>0.15</v>
      </c>
      <c r="AN159" s="296">
        <v>11.68</v>
      </c>
      <c r="AO159" s="296">
        <v>1</v>
      </c>
      <c r="AP159" s="300"/>
      <c r="AQ159" s="296">
        <v>0.58399999999999996</v>
      </c>
      <c r="AR159" s="296">
        <v>0.1</v>
      </c>
      <c r="AS159" s="296">
        <v>0</v>
      </c>
      <c r="AV159" s="300">
        <v>12</v>
      </c>
      <c r="AW159" s="300">
        <v>12</v>
      </c>
      <c r="AY159" s="296" t="s">
        <v>845</v>
      </c>
      <c r="BA159" s="296">
        <v>1</v>
      </c>
      <c r="BB159" s="296">
        <v>0.01</v>
      </c>
      <c r="BC159" s="296">
        <v>67</v>
      </c>
    </row>
    <row r="160" spans="1:55">
      <c r="A160" s="296" t="s">
        <v>1885</v>
      </c>
      <c r="B160" s="296" t="s">
        <v>846</v>
      </c>
      <c r="C160" s="296" t="s">
        <v>1271</v>
      </c>
      <c r="F160" s="296">
        <v>0.91</v>
      </c>
      <c r="I160" s="296">
        <v>0</v>
      </c>
      <c r="J160" s="296" t="s">
        <v>30</v>
      </c>
      <c r="K160" s="296">
        <v>1.96</v>
      </c>
      <c r="L160" s="296">
        <v>1.0780000000000001</v>
      </c>
      <c r="M160" s="296" t="s">
        <v>30</v>
      </c>
      <c r="P160" s="296">
        <v>0</v>
      </c>
      <c r="Q160" s="296" t="s">
        <v>30</v>
      </c>
      <c r="X160" s="296" t="s">
        <v>30</v>
      </c>
      <c r="AK160" s="296">
        <v>1</v>
      </c>
      <c r="AL160" s="296">
        <v>8</v>
      </c>
      <c r="AM160" s="299">
        <v>0.15</v>
      </c>
      <c r="AN160" s="296">
        <v>11.68</v>
      </c>
      <c r="AO160" s="296">
        <v>1</v>
      </c>
      <c r="AP160" s="300"/>
      <c r="AQ160" s="296">
        <v>0.58399999999999996</v>
      </c>
      <c r="AR160" s="296">
        <v>0.1</v>
      </c>
      <c r="AS160" s="296">
        <v>0</v>
      </c>
      <c r="AV160" s="300">
        <v>12</v>
      </c>
      <c r="AW160" s="300">
        <v>12</v>
      </c>
      <c r="AY160" s="296" t="s">
        <v>845</v>
      </c>
      <c r="BA160" s="296">
        <v>1</v>
      </c>
      <c r="BB160" s="296">
        <v>0.01</v>
      </c>
      <c r="BC160" s="296">
        <v>67</v>
      </c>
    </row>
    <row r="161" spans="1:55">
      <c r="A161" s="296" t="s">
        <v>1884</v>
      </c>
      <c r="B161" s="296" t="s">
        <v>846</v>
      </c>
      <c r="C161" s="296" t="s">
        <v>1271</v>
      </c>
      <c r="F161" s="296">
        <v>0.92</v>
      </c>
      <c r="I161" s="296">
        <v>0</v>
      </c>
      <c r="J161" s="296" t="s">
        <v>30</v>
      </c>
      <c r="K161" s="296">
        <v>1.96</v>
      </c>
      <c r="L161" s="296">
        <v>1.0780000000000001</v>
      </c>
      <c r="M161" s="296" t="s">
        <v>30</v>
      </c>
      <c r="P161" s="296">
        <v>0</v>
      </c>
      <c r="Q161" s="296" t="s">
        <v>30</v>
      </c>
      <c r="X161" s="296" t="s">
        <v>30</v>
      </c>
      <c r="AK161" s="296">
        <v>1</v>
      </c>
      <c r="AL161" s="296">
        <v>9.1999999999999993</v>
      </c>
      <c r="AM161" s="299">
        <v>0.15</v>
      </c>
      <c r="AN161" s="296">
        <v>11.68</v>
      </c>
      <c r="AO161" s="296">
        <v>1</v>
      </c>
      <c r="AP161" s="300"/>
      <c r="AQ161" s="296">
        <v>0.58399999999999996</v>
      </c>
      <c r="AR161" s="296">
        <v>0.1</v>
      </c>
      <c r="AS161" s="296">
        <v>0</v>
      </c>
      <c r="AV161" s="300">
        <v>12</v>
      </c>
      <c r="AW161" s="300">
        <v>12</v>
      </c>
      <c r="AY161" s="296" t="s">
        <v>845</v>
      </c>
      <c r="BA161" s="296">
        <v>1</v>
      </c>
      <c r="BB161" s="296">
        <v>0.01</v>
      </c>
      <c r="BC161" s="296">
        <v>67</v>
      </c>
    </row>
    <row r="162" spans="1:55">
      <c r="A162" s="296" t="s">
        <v>1883</v>
      </c>
      <c r="B162" s="296" t="s">
        <v>846</v>
      </c>
      <c r="C162" s="296" t="s">
        <v>1271</v>
      </c>
      <c r="F162" s="296">
        <v>0.95</v>
      </c>
      <c r="I162" s="296">
        <v>0</v>
      </c>
      <c r="J162" s="296" t="s">
        <v>30</v>
      </c>
      <c r="K162" s="296">
        <v>1.96</v>
      </c>
      <c r="L162" s="296">
        <v>1.0780000000000001</v>
      </c>
      <c r="M162" s="296" t="s">
        <v>30</v>
      </c>
      <c r="P162" s="296">
        <v>0</v>
      </c>
      <c r="Q162" s="296" t="s">
        <v>30</v>
      </c>
      <c r="X162" s="296" t="s">
        <v>30</v>
      </c>
      <c r="AK162" s="296">
        <v>1</v>
      </c>
      <c r="AL162" s="296">
        <v>16.3</v>
      </c>
      <c r="AM162" s="299">
        <v>0.15</v>
      </c>
      <c r="AN162" s="296">
        <v>11.68</v>
      </c>
      <c r="AO162" s="296">
        <v>1</v>
      </c>
      <c r="AP162" s="300"/>
      <c r="AQ162" s="296">
        <v>0.58399999999999996</v>
      </c>
      <c r="AR162" s="296">
        <v>0.1</v>
      </c>
      <c r="AS162" s="296">
        <v>0</v>
      </c>
      <c r="AV162" s="300">
        <v>12</v>
      </c>
      <c r="AW162" s="300">
        <v>12</v>
      </c>
      <c r="AY162" s="296" t="s">
        <v>845</v>
      </c>
      <c r="BA162" s="296">
        <v>1</v>
      </c>
      <c r="BB162" s="296">
        <v>0.01</v>
      </c>
      <c r="BC162" s="296">
        <v>67</v>
      </c>
    </row>
    <row r="163" spans="1:55">
      <c r="A163" s="296" t="s">
        <v>1882</v>
      </c>
      <c r="B163" s="296" t="s">
        <v>846</v>
      </c>
      <c r="C163" s="296" t="s">
        <v>1271</v>
      </c>
      <c r="F163" s="296">
        <v>0.99</v>
      </c>
      <c r="I163" s="296">
        <v>0</v>
      </c>
      <c r="J163" s="296" t="s">
        <v>30</v>
      </c>
      <c r="K163" s="296">
        <v>1.96</v>
      </c>
      <c r="L163" s="296">
        <v>1.0780000000000001</v>
      </c>
      <c r="M163" s="296" t="s">
        <v>30</v>
      </c>
      <c r="P163" s="296">
        <v>0</v>
      </c>
      <c r="Q163" s="296" t="s">
        <v>30</v>
      </c>
      <c r="X163" s="296" t="s">
        <v>30</v>
      </c>
      <c r="AK163" s="296">
        <v>1</v>
      </c>
      <c r="AL163" s="296">
        <v>19</v>
      </c>
      <c r="AM163" s="299">
        <v>0.15</v>
      </c>
      <c r="AN163" s="296">
        <v>11.68</v>
      </c>
      <c r="AO163" s="296">
        <v>1</v>
      </c>
      <c r="AP163" s="300"/>
      <c r="AQ163" s="296">
        <v>0.58399999999999996</v>
      </c>
      <c r="AR163" s="296">
        <v>0.1</v>
      </c>
      <c r="AS163" s="296">
        <v>0</v>
      </c>
      <c r="AV163" s="300">
        <v>12</v>
      </c>
      <c r="AW163" s="300">
        <v>12</v>
      </c>
      <c r="AY163" s="296" t="s">
        <v>845</v>
      </c>
      <c r="BA163" s="296">
        <v>1</v>
      </c>
      <c r="BB163" s="296">
        <v>0.01</v>
      </c>
      <c r="BC163" s="296">
        <v>67</v>
      </c>
    </row>
    <row r="164" spans="1:55">
      <c r="A164" s="296" t="s">
        <v>1881</v>
      </c>
      <c r="B164" s="296" t="s">
        <v>846</v>
      </c>
      <c r="C164" s="296" t="s">
        <v>922</v>
      </c>
      <c r="F164" s="296">
        <v>0.9</v>
      </c>
      <c r="I164" s="296">
        <v>0</v>
      </c>
      <c r="J164" s="296" t="s">
        <v>30</v>
      </c>
      <c r="K164" s="296">
        <v>3.6</v>
      </c>
      <c r="L164" s="296">
        <v>1.5</v>
      </c>
      <c r="M164" s="296" t="s">
        <v>30</v>
      </c>
      <c r="P164" s="296">
        <v>0</v>
      </c>
      <c r="Q164" s="296" t="s">
        <v>30</v>
      </c>
      <c r="X164" s="296" t="s">
        <v>30</v>
      </c>
      <c r="AK164" s="296">
        <v>1</v>
      </c>
      <c r="AL164" s="296">
        <v>5</v>
      </c>
      <c r="AM164" s="299">
        <v>0.15</v>
      </c>
      <c r="AN164" s="296">
        <v>11.68</v>
      </c>
      <c r="AO164" s="296">
        <v>1</v>
      </c>
      <c r="AP164" s="300"/>
      <c r="AQ164" s="296">
        <v>0.58399999999999996</v>
      </c>
      <c r="AR164" s="296">
        <v>0.1</v>
      </c>
      <c r="AS164" s="296">
        <v>0</v>
      </c>
      <c r="AV164" s="300">
        <v>12</v>
      </c>
      <c r="AW164" s="300">
        <v>12</v>
      </c>
      <c r="AY164" s="296" t="s">
        <v>845</v>
      </c>
      <c r="BA164" s="296">
        <v>1</v>
      </c>
      <c r="BB164" s="296">
        <v>0.01</v>
      </c>
      <c r="BC164" s="296">
        <v>67</v>
      </c>
    </row>
    <row r="165" spans="1:55">
      <c r="A165" s="296" t="s">
        <v>1880</v>
      </c>
      <c r="B165" s="296" t="s">
        <v>846</v>
      </c>
      <c r="C165" s="296" t="s">
        <v>1267</v>
      </c>
      <c r="F165" s="296">
        <v>1</v>
      </c>
      <c r="I165" s="296">
        <v>0</v>
      </c>
      <c r="J165" s="296" t="s">
        <v>30</v>
      </c>
      <c r="K165" s="296">
        <v>1.96</v>
      </c>
      <c r="L165" s="296">
        <v>1.0780000000000001</v>
      </c>
      <c r="M165" s="296" t="s">
        <v>30</v>
      </c>
      <c r="P165" s="296">
        <v>0</v>
      </c>
      <c r="Q165" s="296" t="s">
        <v>30</v>
      </c>
      <c r="X165" s="296" t="s">
        <v>30</v>
      </c>
      <c r="AK165" s="296">
        <v>1</v>
      </c>
      <c r="AL165" s="296">
        <v>15</v>
      </c>
      <c r="AM165" s="299">
        <v>0.15</v>
      </c>
      <c r="AN165" s="296">
        <v>11.68</v>
      </c>
      <c r="AO165" s="296">
        <v>1</v>
      </c>
      <c r="AP165" s="300"/>
      <c r="AQ165" s="296">
        <v>0.58399999999999996</v>
      </c>
      <c r="AR165" s="296">
        <v>0.1</v>
      </c>
      <c r="AS165" s="296">
        <v>0</v>
      </c>
      <c r="AV165" s="300">
        <v>12</v>
      </c>
      <c r="AW165" s="300">
        <v>12</v>
      </c>
      <c r="AY165" s="296" t="s">
        <v>845</v>
      </c>
      <c r="BA165" s="296">
        <v>1</v>
      </c>
      <c r="BB165" s="296">
        <v>0.01</v>
      </c>
      <c r="BC165" s="296">
        <v>67</v>
      </c>
    </row>
    <row r="166" spans="1:55">
      <c r="A166" s="296" t="s">
        <v>1879</v>
      </c>
      <c r="B166" s="296" t="s">
        <v>846</v>
      </c>
      <c r="C166" s="296" t="s">
        <v>1267</v>
      </c>
      <c r="F166" s="296">
        <v>1.0900000000000001</v>
      </c>
      <c r="I166" s="296">
        <v>0</v>
      </c>
      <c r="J166" s="296" t="s">
        <v>30</v>
      </c>
      <c r="K166" s="296">
        <v>1.96</v>
      </c>
      <c r="L166" s="296">
        <v>1.0780000000000001</v>
      </c>
      <c r="M166" s="296" t="s">
        <v>30</v>
      </c>
      <c r="P166" s="296">
        <v>0</v>
      </c>
      <c r="Q166" s="296" t="s">
        <v>30</v>
      </c>
      <c r="X166" s="296" t="s">
        <v>30</v>
      </c>
      <c r="AK166" s="296">
        <v>1</v>
      </c>
      <c r="AL166" s="296">
        <v>7.5</v>
      </c>
      <c r="AM166" s="299">
        <v>0.15</v>
      </c>
      <c r="AN166" s="296">
        <v>11.68</v>
      </c>
      <c r="AO166" s="296">
        <v>1</v>
      </c>
      <c r="AP166" s="300"/>
      <c r="AQ166" s="296">
        <v>0.58399999999999996</v>
      </c>
      <c r="AR166" s="296">
        <v>0.1</v>
      </c>
      <c r="AS166" s="296">
        <v>0</v>
      </c>
      <c r="AV166" s="300">
        <v>12</v>
      </c>
      <c r="AW166" s="300">
        <v>12</v>
      </c>
      <c r="AY166" s="296" t="s">
        <v>845</v>
      </c>
      <c r="BA166" s="296">
        <v>1</v>
      </c>
      <c r="BB166" s="296">
        <v>0.01</v>
      </c>
      <c r="BC166" s="296">
        <v>67</v>
      </c>
    </row>
    <row r="167" spans="1:55">
      <c r="A167" s="296" t="s">
        <v>1878</v>
      </c>
      <c r="B167" s="296" t="s">
        <v>846</v>
      </c>
      <c r="C167" s="296" t="s">
        <v>1267</v>
      </c>
      <c r="F167" s="296">
        <v>1.1000000000000001</v>
      </c>
      <c r="I167" s="296">
        <v>0</v>
      </c>
      <c r="J167" s="296" t="s">
        <v>30</v>
      </c>
      <c r="K167" s="296">
        <v>1.96</v>
      </c>
      <c r="L167" s="296">
        <v>1.0780000000000001</v>
      </c>
      <c r="M167" s="296" t="s">
        <v>30</v>
      </c>
      <c r="P167" s="296">
        <v>0</v>
      </c>
      <c r="Q167" s="296" t="s">
        <v>30</v>
      </c>
      <c r="X167" s="296" t="s">
        <v>30</v>
      </c>
      <c r="AK167" s="296">
        <v>1</v>
      </c>
      <c r="AL167" s="296">
        <v>6.5</v>
      </c>
      <c r="AM167" s="299">
        <v>0.15</v>
      </c>
      <c r="AN167" s="296">
        <v>11.68</v>
      </c>
      <c r="AO167" s="296">
        <v>1</v>
      </c>
      <c r="AP167" s="300"/>
      <c r="AQ167" s="296">
        <v>0.58399999999999996</v>
      </c>
      <c r="AR167" s="296">
        <v>0.1</v>
      </c>
      <c r="AS167" s="296">
        <v>0</v>
      </c>
      <c r="AV167" s="300">
        <v>12</v>
      </c>
      <c r="AW167" s="300">
        <v>12</v>
      </c>
      <c r="AY167" s="296" t="s">
        <v>845</v>
      </c>
      <c r="BA167" s="296">
        <v>1</v>
      </c>
      <c r="BB167" s="296">
        <v>0.01</v>
      </c>
      <c r="BC167" s="296">
        <v>67</v>
      </c>
    </row>
    <row r="168" spans="1:55">
      <c r="A168" s="296" t="s">
        <v>1877</v>
      </c>
      <c r="B168" s="296" t="s">
        <v>846</v>
      </c>
      <c r="C168" s="296" t="s">
        <v>1267</v>
      </c>
      <c r="F168" s="296">
        <v>1.1499999999999999</v>
      </c>
      <c r="I168" s="296">
        <v>0</v>
      </c>
      <c r="J168" s="296" t="s">
        <v>30</v>
      </c>
      <c r="K168" s="296">
        <v>1.96</v>
      </c>
      <c r="L168" s="296">
        <v>1.0780000000000001</v>
      </c>
      <c r="M168" s="296" t="s">
        <v>30</v>
      </c>
      <c r="P168" s="296">
        <v>0</v>
      </c>
      <c r="Q168" s="296" t="s">
        <v>30</v>
      </c>
      <c r="X168" s="296" t="s">
        <v>30</v>
      </c>
      <c r="AK168" s="296">
        <v>1</v>
      </c>
      <c r="AL168" s="296">
        <v>17.8</v>
      </c>
      <c r="AM168" s="299">
        <v>0.15</v>
      </c>
      <c r="AN168" s="296">
        <v>11.68</v>
      </c>
      <c r="AO168" s="296">
        <v>1</v>
      </c>
      <c r="AP168" s="300"/>
      <c r="AQ168" s="296">
        <v>0.58399999999999996</v>
      </c>
      <c r="AR168" s="296">
        <v>0.1</v>
      </c>
      <c r="AS168" s="296">
        <v>0</v>
      </c>
      <c r="AV168" s="300">
        <v>12</v>
      </c>
      <c r="AW168" s="300">
        <v>12</v>
      </c>
      <c r="AY168" s="296" t="s">
        <v>845</v>
      </c>
      <c r="BA168" s="296">
        <v>1</v>
      </c>
      <c r="BB168" s="296">
        <v>0.01</v>
      </c>
      <c r="BC168" s="296">
        <v>67</v>
      </c>
    </row>
    <row r="169" spans="1:55">
      <c r="A169" s="296" t="s">
        <v>1876</v>
      </c>
      <c r="B169" s="296" t="s">
        <v>846</v>
      </c>
      <c r="C169" s="296" t="s">
        <v>1267</v>
      </c>
      <c r="F169" s="296">
        <v>1.1599999999999999</v>
      </c>
      <c r="I169" s="296">
        <v>0</v>
      </c>
      <c r="J169" s="296" t="s">
        <v>30</v>
      </c>
      <c r="K169" s="296">
        <v>1.96</v>
      </c>
      <c r="L169" s="296">
        <v>1.0780000000000001</v>
      </c>
      <c r="M169" s="296" t="s">
        <v>30</v>
      </c>
      <c r="P169" s="296">
        <v>0</v>
      </c>
      <c r="Q169" s="296" t="s">
        <v>30</v>
      </c>
      <c r="X169" s="296" t="s">
        <v>30</v>
      </c>
      <c r="AK169" s="296">
        <v>1</v>
      </c>
      <c r="AL169" s="296">
        <v>30</v>
      </c>
      <c r="AM169" s="299">
        <v>0.15</v>
      </c>
      <c r="AN169" s="296">
        <v>11.68</v>
      </c>
      <c r="AO169" s="296">
        <v>1</v>
      </c>
      <c r="AP169" s="300"/>
      <c r="AQ169" s="296">
        <v>0.58399999999999996</v>
      </c>
      <c r="AR169" s="296">
        <v>0.1</v>
      </c>
      <c r="AS169" s="296">
        <v>0</v>
      </c>
      <c r="AV169" s="300">
        <v>12</v>
      </c>
      <c r="AW169" s="300">
        <v>12</v>
      </c>
      <c r="AY169" s="296" t="s">
        <v>845</v>
      </c>
      <c r="BA169" s="296">
        <v>1</v>
      </c>
      <c r="BB169" s="296">
        <v>0.01</v>
      </c>
      <c r="BC169" s="296">
        <v>67</v>
      </c>
    </row>
    <row r="170" spans="1:55">
      <c r="A170" s="296" t="s">
        <v>1875</v>
      </c>
      <c r="B170" s="296" t="s">
        <v>846</v>
      </c>
      <c r="C170" s="296" t="s">
        <v>1267</v>
      </c>
      <c r="F170" s="296">
        <v>1.2</v>
      </c>
      <c r="I170" s="296">
        <v>0</v>
      </c>
      <c r="J170" s="296" t="s">
        <v>30</v>
      </c>
      <c r="K170" s="296">
        <v>1.96</v>
      </c>
      <c r="L170" s="296">
        <v>1.0780000000000001</v>
      </c>
      <c r="M170" s="296" t="s">
        <v>30</v>
      </c>
      <c r="P170" s="296">
        <v>0</v>
      </c>
      <c r="Q170" s="296" t="s">
        <v>30</v>
      </c>
      <c r="X170" s="296" t="s">
        <v>30</v>
      </c>
      <c r="AK170" s="296">
        <v>1</v>
      </c>
      <c r="AL170" s="296">
        <v>6</v>
      </c>
      <c r="AM170" s="299">
        <v>0.15</v>
      </c>
      <c r="AN170" s="296">
        <v>11.68</v>
      </c>
      <c r="AO170" s="296">
        <v>1</v>
      </c>
      <c r="AP170" s="300"/>
      <c r="AQ170" s="296">
        <v>0.58399999999999996</v>
      </c>
      <c r="AR170" s="296">
        <v>0.1</v>
      </c>
      <c r="AS170" s="296">
        <v>0</v>
      </c>
      <c r="AV170" s="300">
        <v>12</v>
      </c>
      <c r="AW170" s="300">
        <v>12</v>
      </c>
      <c r="AY170" s="296" t="s">
        <v>845</v>
      </c>
      <c r="BA170" s="296">
        <v>1</v>
      </c>
      <c r="BB170" s="296">
        <v>0.01</v>
      </c>
      <c r="BC170" s="296">
        <v>67</v>
      </c>
    </row>
    <row r="171" spans="1:55">
      <c r="A171" s="296" t="s">
        <v>1874</v>
      </c>
      <c r="B171" s="296" t="s">
        <v>846</v>
      </c>
      <c r="C171" s="296" t="s">
        <v>1267</v>
      </c>
      <c r="F171" s="296">
        <v>0.67</v>
      </c>
      <c r="I171" s="296">
        <v>0</v>
      </c>
      <c r="J171" s="296" t="s">
        <v>30</v>
      </c>
      <c r="K171" s="296">
        <v>1.96</v>
      </c>
      <c r="L171" s="296">
        <v>1.0780000000000001</v>
      </c>
      <c r="M171" s="296" t="s">
        <v>30</v>
      </c>
      <c r="P171" s="296">
        <v>0</v>
      </c>
      <c r="Q171" s="296" t="s">
        <v>30</v>
      </c>
      <c r="X171" s="296" t="s">
        <v>30</v>
      </c>
      <c r="AK171" s="296">
        <v>1</v>
      </c>
      <c r="AL171" s="296">
        <v>0.02</v>
      </c>
      <c r="AM171" s="299">
        <v>0.15</v>
      </c>
      <c r="AN171" s="296">
        <v>11.68</v>
      </c>
      <c r="AO171" s="296">
        <v>1</v>
      </c>
      <c r="AP171" s="300"/>
      <c r="AQ171" s="296">
        <v>0.58399999999999996</v>
      </c>
      <c r="AR171" s="296">
        <v>0.1</v>
      </c>
      <c r="AS171" s="296">
        <v>0</v>
      </c>
      <c r="AV171" s="300">
        <v>12</v>
      </c>
      <c r="AW171" s="300">
        <v>12</v>
      </c>
      <c r="AY171" s="296" t="s">
        <v>845</v>
      </c>
      <c r="BA171" s="296">
        <v>1</v>
      </c>
      <c r="BB171" s="296">
        <v>0.01</v>
      </c>
      <c r="BC171" s="296">
        <v>67</v>
      </c>
    </row>
    <row r="172" spans="1:55">
      <c r="A172" s="296" t="s">
        <v>1873</v>
      </c>
      <c r="B172" s="296" t="s">
        <v>846</v>
      </c>
      <c r="C172" s="296" t="s">
        <v>1267</v>
      </c>
      <c r="F172" s="296">
        <v>0.72</v>
      </c>
      <c r="I172" s="296">
        <v>0</v>
      </c>
      <c r="J172" s="296" t="s">
        <v>30</v>
      </c>
      <c r="K172" s="296">
        <v>1.96</v>
      </c>
      <c r="L172" s="296">
        <v>1.0780000000000001</v>
      </c>
      <c r="M172" s="296" t="s">
        <v>30</v>
      </c>
      <c r="P172" s="296">
        <v>0</v>
      </c>
      <c r="Q172" s="296" t="s">
        <v>30</v>
      </c>
      <c r="X172" s="296" t="s">
        <v>30</v>
      </c>
      <c r="AK172" s="296">
        <v>1</v>
      </c>
      <c r="AL172" s="296">
        <v>5</v>
      </c>
      <c r="AM172" s="299">
        <v>0.15</v>
      </c>
      <c r="AN172" s="296">
        <v>11.68</v>
      </c>
      <c r="AO172" s="296">
        <v>1</v>
      </c>
      <c r="AP172" s="300"/>
      <c r="AQ172" s="296">
        <v>0.58399999999999996</v>
      </c>
      <c r="AR172" s="296">
        <v>0.1</v>
      </c>
      <c r="AS172" s="296">
        <v>0</v>
      </c>
      <c r="AV172" s="300">
        <v>12</v>
      </c>
      <c r="AW172" s="300">
        <v>12</v>
      </c>
      <c r="AY172" s="296" t="s">
        <v>845</v>
      </c>
      <c r="BA172" s="296">
        <v>1</v>
      </c>
      <c r="BB172" s="296">
        <v>0.01</v>
      </c>
      <c r="BC172" s="296">
        <v>67</v>
      </c>
    </row>
    <row r="173" spans="1:55">
      <c r="A173" s="296" t="s">
        <v>1872</v>
      </c>
      <c r="B173" s="296" t="s">
        <v>846</v>
      </c>
      <c r="C173" s="296" t="s">
        <v>1267</v>
      </c>
      <c r="F173" s="296">
        <v>0.73</v>
      </c>
      <c r="I173" s="296">
        <v>0</v>
      </c>
      <c r="J173" s="296" t="s">
        <v>30</v>
      </c>
      <c r="K173" s="296">
        <v>1.96</v>
      </c>
      <c r="L173" s="296">
        <v>1.0780000000000001</v>
      </c>
      <c r="M173" s="296" t="s">
        <v>30</v>
      </c>
      <c r="P173" s="296">
        <v>0</v>
      </c>
      <c r="Q173" s="296" t="s">
        <v>30</v>
      </c>
      <c r="X173" s="296" t="s">
        <v>30</v>
      </c>
      <c r="AK173" s="296">
        <v>1</v>
      </c>
      <c r="AL173" s="296">
        <v>4</v>
      </c>
      <c r="AM173" s="299">
        <v>0.15</v>
      </c>
      <c r="AN173" s="296">
        <v>11.68</v>
      </c>
      <c r="AO173" s="296">
        <v>1</v>
      </c>
      <c r="AP173" s="300"/>
      <c r="AQ173" s="296">
        <v>0.58399999999999996</v>
      </c>
      <c r="AR173" s="296">
        <v>0.1</v>
      </c>
      <c r="AS173" s="296">
        <v>0</v>
      </c>
      <c r="AV173" s="300">
        <v>12</v>
      </c>
      <c r="AW173" s="300">
        <v>12</v>
      </c>
      <c r="AY173" s="296" t="s">
        <v>845</v>
      </c>
      <c r="BA173" s="296">
        <v>1</v>
      </c>
      <c r="BB173" s="296">
        <v>0.01</v>
      </c>
      <c r="BC173" s="296">
        <v>67</v>
      </c>
    </row>
    <row r="174" spans="1:55">
      <c r="A174" s="296" t="s">
        <v>1871</v>
      </c>
      <c r="B174" s="296" t="s">
        <v>846</v>
      </c>
      <c r="C174" s="296" t="s">
        <v>1267</v>
      </c>
      <c r="F174" s="296">
        <v>0.75</v>
      </c>
      <c r="I174" s="296">
        <v>0</v>
      </c>
      <c r="J174" s="296" t="s">
        <v>30</v>
      </c>
      <c r="K174" s="296">
        <v>1.96</v>
      </c>
      <c r="L174" s="296">
        <v>1.0780000000000001</v>
      </c>
      <c r="M174" s="296" t="s">
        <v>30</v>
      </c>
      <c r="P174" s="296">
        <v>0</v>
      </c>
      <c r="Q174" s="296" t="s">
        <v>30</v>
      </c>
      <c r="X174" s="296" t="s">
        <v>30</v>
      </c>
      <c r="AK174" s="296">
        <v>1</v>
      </c>
      <c r="AL174" s="296">
        <v>1.2</v>
      </c>
      <c r="AM174" s="299">
        <v>0.15</v>
      </c>
      <c r="AN174" s="296">
        <v>11.68</v>
      </c>
      <c r="AO174" s="296">
        <v>1</v>
      </c>
      <c r="AP174" s="300"/>
      <c r="AQ174" s="296">
        <v>0.58399999999999996</v>
      </c>
      <c r="AR174" s="296">
        <v>0.1</v>
      </c>
      <c r="AS174" s="296">
        <v>0</v>
      </c>
      <c r="AV174" s="300">
        <v>12</v>
      </c>
      <c r="AW174" s="300">
        <v>12</v>
      </c>
      <c r="AY174" s="296" t="s">
        <v>845</v>
      </c>
      <c r="BA174" s="296">
        <v>1</v>
      </c>
      <c r="BB174" s="296">
        <v>0.01</v>
      </c>
      <c r="BC174" s="296">
        <v>67</v>
      </c>
    </row>
    <row r="175" spans="1:55">
      <c r="A175" s="296" t="s">
        <v>1870</v>
      </c>
      <c r="B175" s="296" t="s">
        <v>846</v>
      </c>
      <c r="C175" s="296" t="s">
        <v>1267</v>
      </c>
      <c r="F175" s="296">
        <v>0.78</v>
      </c>
      <c r="I175" s="296">
        <v>0</v>
      </c>
      <c r="J175" s="296" t="s">
        <v>30</v>
      </c>
      <c r="K175" s="296">
        <v>1.96</v>
      </c>
      <c r="L175" s="296">
        <v>1.0780000000000001</v>
      </c>
      <c r="M175" s="296" t="s">
        <v>30</v>
      </c>
      <c r="P175" s="296">
        <v>0</v>
      </c>
      <c r="Q175" s="296" t="s">
        <v>30</v>
      </c>
      <c r="X175" s="296" t="s">
        <v>30</v>
      </c>
      <c r="AK175" s="296">
        <v>1</v>
      </c>
      <c r="AL175" s="296">
        <v>5</v>
      </c>
      <c r="AM175" s="299">
        <v>0.15</v>
      </c>
      <c r="AN175" s="296">
        <v>11.68</v>
      </c>
      <c r="AO175" s="296">
        <v>1</v>
      </c>
      <c r="AP175" s="300"/>
      <c r="AQ175" s="296">
        <v>0.58399999999999996</v>
      </c>
      <c r="AR175" s="296">
        <v>0.1</v>
      </c>
      <c r="AS175" s="296">
        <v>0</v>
      </c>
      <c r="AV175" s="300">
        <v>12</v>
      </c>
      <c r="AW175" s="300">
        <v>12</v>
      </c>
      <c r="AY175" s="296" t="s">
        <v>845</v>
      </c>
      <c r="BA175" s="296">
        <v>1</v>
      </c>
      <c r="BB175" s="296">
        <v>0.01</v>
      </c>
      <c r="BC175" s="296">
        <v>67</v>
      </c>
    </row>
    <row r="176" spans="1:55">
      <c r="A176" s="296" t="s">
        <v>1869</v>
      </c>
      <c r="B176" s="296" t="s">
        <v>846</v>
      </c>
      <c r="C176" s="296" t="s">
        <v>1267</v>
      </c>
      <c r="F176" s="296">
        <v>0.79</v>
      </c>
      <c r="I176" s="296">
        <v>0</v>
      </c>
      <c r="J176" s="296" t="s">
        <v>30</v>
      </c>
      <c r="K176" s="296">
        <v>1.96</v>
      </c>
      <c r="L176" s="296">
        <v>1.0780000000000001</v>
      </c>
      <c r="M176" s="296" t="s">
        <v>30</v>
      </c>
      <c r="P176" s="296">
        <v>0</v>
      </c>
      <c r="Q176" s="296" t="s">
        <v>30</v>
      </c>
      <c r="X176" s="296" t="s">
        <v>30</v>
      </c>
      <c r="AK176" s="296">
        <v>1</v>
      </c>
      <c r="AL176" s="296">
        <v>5.8</v>
      </c>
      <c r="AM176" s="299">
        <v>0.15</v>
      </c>
      <c r="AN176" s="296">
        <v>11.68</v>
      </c>
      <c r="AO176" s="296">
        <v>1</v>
      </c>
      <c r="AP176" s="300"/>
      <c r="AQ176" s="296">
        <v>0.58399999999999996</v>
      </c>
      <c r="AR176" s="296">
        <v>0.1</v>
      </c>
      <c r="AS176" s="296">
        <v>0</v>
      </c>
      <c r="AV176" s="300">
        <v>12</v>
      </c>
      <c r="AW176" s="300">
        <v>12</v>
      </c>
      <c r="AY176" s="296" t="s">
        <v>845</v>
      </c>
      <c r="BA176" s="296">
        <v>1</v>
      </c>
      <c r="BB176" s="296">
        <v>0.01</v>
      </c>
      <c r="BC176" s="296">
        <v>67</v>
      </c>
    </row>
    <row r="177" spans="1:55">
      <c r="A177" s="296" t="s">
        <v>1868</v>
      </c>
      <c r="B177" s="296" t="s">
        <v>846</v>
      </c>
      <c r="C177" s="296" t="s">
        <v>1267</v>
      </c>
      <c r="F177" s="296">
        <v>0.81</v>
      </c>
      <c r="I177" s="296">
        <v>0</v>
      </c>
      <c r="J177" s="296" t="s">
        <v>30</v>
      </c>
      <c r="K177" s="296">
        <v>1.96</v>
      </c>
      <c r="L177" s="296">
        <v>1.0780000000000001</v>
      </c>
      <c r="M177" s="296" t="s">
        <v>30</v>
      </c>
      <c r="P177" s="296">
        <v>0</v>
      </c>
      <c r="Q177" s="296" t="s">
        <v>30</v>
      </c>
      <c r="X177" s="296" t="s">
        <v>30</v>
      </c>
      <c r="AK177" s="296">
        <v>1</v>
      </c>
      <c r="AL177" s="296">
        <v>25</v>
      </c>
      <c r="AM177" s="299">
        <v>0.15</v>
      </c>
      <c r="AN177" s="296">
        <v>11.68</v>
      </c>
      <c r="AO177" s="296">
        <v>1</v>
      </c>
      <c r="AP177" s="300"/>
      <c r="AQ177" s="296">
        <v>0.58399999999999996</v>
      </c>
      <c r="AR177" s="296">
        <v>0.1</v>
      </c>
      <c r="AS177" s="296">
        <v>0</v>
      </c>
      <c r="AV177" s="300">
        <v>12</v>
      </c>
      <c r="AW177" s="300">
        <v>12</v>
      </c>
      <c r="AY177" s="296" t="s">
        <v>845</v>
      </c>
      <c r="BA177" s="296">
        <v>1</v>
      </c>
      <c r="BB177" s="296">
        <v>0.01</v>
      </c>
      <c r="BC177" s="296">
        <v>67</v>
      </c>
    </row>
    <row r="178" spans="1:55">
      <c r="A178" s="296" t="s">
        <v>1867</v>
      </c>
      <c r="B178" s="296" t="s">
        <v>846</v>
      </c>
      <c r="C178" s="296" t="s">
        <v>1267</v>
      </c>
      <c r="F178" s="296">
        <v>0.82</v>
      </c>
      <c r="I178" s="296">
        <v>0</v>
      </c>
      <c r="J178" s="296" t="s">
        <v>30</v>
      </c>
      <c r="K178" s="296">
        <v>1.96</v>
      </c>
      <c r="L178" s="296">
        <v>1.0780000000000001</v>
      </c>
      <c r="M178" s="296" t="s">
        <v>30</v>
      </c>
      <c r="P178" s="296">
        <v>0</v>
      </c>
      <c r="Q178" s="296" t="s">
        <v>30</v>
      </c>
      <c r="X178" s="296" t="s">
        <v>30</v>
      </c>
      <c r="AK178" s="296">
        <v>1</v>
      </c>
      <c r="AL178" s="296">
        <v>10.37</v>
      </c>
      <c r="AM178" s="299">
        <v>0.15</v>
      </c>
      <c r="AN178" s="296">
        <v>11.68</v>
      </c>
      <c r="AO178" s="296">
        <v>1</v>
      </c>
      <c r="AP178" s="300"/>
      <c r="AQ178" s="296">
        <v>0.58399999999999996</v>
      </c>
      <c r="AR178" s="296">
        <v>0.1</v>
      </c>
      <c r="AS178" s="296">
        <v>0</v>
      </c>
      <c r="AV178" s="300">
        <v>12</v>
      </c>
      <c r="AW178" s="300">
        <v>12</v>
      </c>
      <c r="AY178" s="296" t="s">
        <v>845</v>
      </c>
      <c r="BA178" s="296">
        <v>1</v>
      </c>
      <c r="BB178" s="296">
        <v>0.01</v>
      </c>
      <c r="BC178" s="296">
        <v>67</v>
      </c>
    </row>
    <row r="179" spans="1:55">
      <c r="A179" s="296" t="s">
        <v>1866</v>
      </c>
      <c r="B179" s="296" t="s">
        <v>846</v>
      </c>
      <c r="C179" s="296" t="s">
        <v>1267</v>
      </c>
      <c r="F179" s="296">
        <v>0.83</v>
      </c>
      <c r="I179" s="296">
        <v>0</v>
      </c>
      <c r="J179" s="296" t="s">
        <v>30</v>
      </c>
      <c r="K179" s="296">
        <v>1.96</v>
      </c>
      <c r="L179" s="296">
        <v>1.0780000000000001</v>
      </c>
      <c r="M179" s="296" t="s">
        <v>30</v>
      </c>
      <c r="P179" s="296">
        <v>0</v>
      </c>
      <c r="Q179" s="296" t="s">
        <v>30</v>
      </c>
      <c r="X179" s="296" t="s">
        <v>30</v>
      </c>
      <c r="AK179" s="296">
        <v>1</v>
      </c>
      <c r="AL179" s="296">
        <v>7.5</v>
      </c>
      <c r="AM179" s="299">
        <v>0.15</v>
      </c>
      <c r="AN179" s="296">
        <v>11.68</v>
      </c>
      <c r="AO179" s="296">
        <v>1</v>
      </c>
      <c r="AP179" s="300"/>
      <c r="AQ179" s="296">
        <v>0.58399999999999996</v>
      </c>
      <c r="AR179" s="296">
        <v>0.1</v>
      </c>
      <c r="AS179" s="296">
        <v>0</v>
      </c>
      <c r="AV179" s="300">
        <v>12</v>
      </c>
      <c r="AW179" s="300">
        <v>12</v>
      </c>
      <c r="AY179" s="296" t="s">
        <v>845</v>
      </c>
      <c r="BA179" s="296">
        <v>1</v>
      </c>
      <c r="BB179" s="296">
        <v>0.01</v>
      </c>
      <c r="BC179" s="296">
        <v>67</v>
      </c>
    </row>
    <row r="180" spans="1:55">
      <c r="A180" s="296" t="s">
        <v>1865</v>
      </c>
      <c r="B180" s="296" t="s">
        <v>846</v>
      </c>
      <c r="C180" s="296" t="s">
        <v>1267</v>
      </c>
      <c r="F180" s="296">
        <v>0.84</v>
      </c>
      <c r="I180" s="296">
        <v>0</v>
      </c>
      <c r="J180" s="296" t="s">
        <v>30</v>
      </c>
      <c r="K180" s="296">
        <v>1.96</v>
      </c>
      <c r="L180" s="296">
        <v>1.0780000000000001</v>
      </c>
      <c r="M180" s="296" t="s">
        <v>30</v>
      </c>
      <c r="P180" s="296">
        <v>0</v>
      </c>
      <c r="Q180" s="296" t="s">
        <v>30</v>
      </c>
      <c r="X180" s="296" t="s">
        <v>30</v>
      </c>
      <c r="AK180" s="296">
        <v>1</v>
      </c>
      <c r="AL180" s="296">
        <v>3.8</v>
      </c>
      <c r="AM180" s="299">
        <v>0.15</v>
      </c>
      <c r="AN180" s="296">
        <v>11.68</v>
      </c>
      <c r="AO180" s="296">
        <v>1</v>
      </c>
      <c r="AP180" s="300"/>
      <c r="AQ180" s="296">
        <v>0.58399999999999996</v>
      </c>
      <c r="AR180" s="296">
        <v>0.1</v>
      </c>
      <c r="AS180" s="296">
        <v>0</v>
      </c>
      <c r="AV180" s="300">
        <v>12</v>
      </c>
      <c r="AW180" s="300">
        <v>12</v>
      </c>
      <c r="AY180" s="296" t="s">
        <v>845</v>
      </c>
      <c r="BA180" s="296">
        <v>1</v>
      </c>
      <c r="BB180" s="296">
        <v>0.01</v>
      </c>
      <c r="BC180" s="296">
        <v>67</v>
      </c>
    </row>
    <row r="181" spans="1:55">
      <c r="A181" s="296" t="s">
        <v>1864</v>
      </c>
      <c r="B181" s="296" t="s">
        <v>846</v>
      </c>
      <c r="C181" s="296" t="s">
        <v>1267</v>
      </c>
      <c r="F181" s="296">
        <v>0.85</v>
      </c>
      <c r="I181" s="296">
        <v>0</v>
      </c>
      <c r="J181" s="296" t="s">
        <v>30</v>
      </c>
      <c r="K181" s="296">
        <v>1.96</v>
      </c>
      <c r="L181" s="296">
        <v>1.0780000000000001</v>
      </c>
      <c r="M181" s="296" t="s">
        <v>30</v>
      </c>
      <c r="P181" s="296">
        <v>0</v>
      </c>
      <c r="Q181" s="296" t="s">
        <v>30</v>
      </c>
      <c r="X181" s="296" t="s">
        <v>30</v>
      </c>
      <c r="AK181" s="296">
        <v>1</v>
      </c>
      <c r="AL181" s="296">
        <v>7.5</v>
      </c>
      <c r="AM181" s="299">
        <v>0.15</v>
      </c>
      <c r="AN181" s="296">
        <v>11.68</v>
      </c>
      <c r="AO181" s="296">
        <v>1</v>
      </c>
      <c r="AP181" s="300"/>
      <c r="AQ181" s="296">
        <v>0.58399999999999996</v>
      </c>
      <c r="AR181" s="296">
        <v>0.1</v>
      </c>
      <c r="AS181" s="296">
        <v>0</v>
      </c>
      <c r="AV181" s="300">
        <v>12</v>
      </c>
      <c r="AW181" s="300">
        <v>12</v>
      </c>
      <c r="AY181" s="296" t="s">
        <v>845</v>
      </c>
      <c r="BA181" s="296">
        <v>1</v>
      </c>
      <c r="BB181" s="296">
        <v>0.01</v>
      </c>
      <c r="BC181" s="296">
        <v>67</v>
      </c>
    </row>
    <row r="182" spans="1:55">
      <c r="A182" s="296" t="s">
        <v>1863</v>
      </c>
      <c r="B182" s="296" t="s">
        <v>846</v>
      </c>
      <c r="C182" s="296" t="s">
        <v>1267</v>
      </c>
      <c r="F182" s="296">
        <v>0.86</v>
      </c>
      <c r="I182" s="296">
        <v>0</v>
      </c>
      <c r="J182" s="296" t="s">
        <v>30</v>
      </c>
      <c r="K182" s="296">
        <v>1.96</v>
      </c>
      <c r="L182" s="296">
        <v>1.0780000000000001</v>
      </c>
      <c r="M182" s="296" t="s">
        <v>30</v>
      </c>
      <c r="P182" s="296">
        <v>0</v>
      </c>
      <c r="Q182" s="296" t="s">
        <v>30</v>
      </c>
      <c r="X182" s="296" t="s">
        <v>30</v>
      </c>
      <c r="AK182" s="296">
        <v>1</v>
      </c>
      <c r="AL182" s="296">
        <v>14.6</v>
      </c>
      <c r="AM182" s="299">
        <v>0.15</v>
      </c>
      <c r="AN182" s="296">
        <v>11.68</v>
      </c>
      <c r="AO182" s="296">
        <v>1</v>
      </c>
      <c r="AP182" s="300"/>
      <c r="AQ182" s="296">
        <v>0.58399999999999996</v>
      </c>
      <c r="AR182" s="296">
        <v>0.1</v>
      </c>
      <c r="AS182" s="296">
        <v>0</v>
      </c>
      <c r="AV182" s="300">
        <v>12</v>
      </c>
      <c r="AW182" s="300">
        <v>12</v>
      </c>
      <c r="AY182" s="296" t="s">
        <v>845</v>
      </c>
      <c r="BA182" s="296">
        <v>1</v>
      </c>
      <c r="BB182" s="296">
        <v>0.01</v>
      </c>
      <c r="BC182" s="296">
        <v>67</v>
      </c>
    </row>
    <row r="183" spans="1:55">
      <c r="A183" s="296" t="s">
        <v>1862</v>
      </c>
      <c r="B183" s="296" t="s">
        <v>846</v>
      </c>
      <c r="C183" s="296" t="s">
        <v>1267</v>
      </c>
      <c r="F183" s="296">
        <v>0.87</v>
      </c>
      <c r="I183" s="296">
        <v>0</v>
      </c>
      <c r="J183" s="296" t="s">
        <v>30</v>
      </c>
      <c r="K183" s="296">
        <v>1.96</v>
      </c>
      <c r="L183" s="296">
        <v>1.0780000000000001</v>
      </c>
      <c r="M183" s="296" t="s">
        <v>30</v>
      </c>
      <c r="P183" s="296">
        <v>0</v>
      </c>
      <c r="Q183" s="296" t="s">
        <v>30</v>
      </c>
      <c r="X183" s="296" t="s">
        <v>30</v>
      </c>
      <c r="AK183" s="296">
        <v>1</v>
      </c>
      <c r="AL183" s="296">
        <v>7.5</v>
      </c>
      <c r="AM183" s="299">
        <v>0.15</v>
      </c>
      <c r="AN183" s="296">
        <v>11.68</v>
      </c>
      <c r="AO183" s="296">
        <v>1</v>
      </c>
      <c r="AP183" s="300"/>
      <c r="AQ183" s="296">
        <v>0.58399999999999996</v>
      </c>
      <c r="AR183" s="296">
        <v>0.1</v>
      </c>
      <c r="AS183" s="296">
        <v>0</v>
      </c>
      <c r="AV183" s="300">
        <v>12</v>
      </c>
      <c r="AW183" s="300">
        <v>12</v>
      </c>
      <c r="AY183" s="296" t="s">
        <v>845</v>
      </c>
      <c r="BA183" s="296">
        <v>1</v>
      </c>
      <c r="BB183" s="296">
        <v>0.01</v>
      </c>
      <c r="BC183" s="296">
        <v>67</v>
      </c>
    </row>
    <row r="184" spans="1:55">
      <c r="A184" s="296" t="s">
        <v>1861</v>
      </c>
      <c r="B184" s="296" t="s">
        <v>846</v>
      </c>
      <c r="C184" s="296" t="s">
        <v>1267</v>
      </c>
      <c r="F184" s="296">
        <v>0.88</v>
      </c>
      <c r="I184" s="296">
        <v>0</v>
      </c>
      <c r="J184" s="296" t="s">
        <v>30</v>
      </c>
      <c r="K184" s="296">
        <v>1.96</v>
      </c>
      <c r="L184" s="296">
        <v>1.0780000000000001</v>
      </c>
      <c r="M184" s="296" t="s">
        <v>30</v>
      </c>
      <c r="P184" s="296">
        <v>0</v>
      </c>
      <c r="Q184" s="296" t="s">
        <v>30</v>
      </c>
      <c r="X184" s="296" t="s">
        <v>30</v>
      </c>
      <c r="AK184" s="296">
        <v>1</v>
      </c>
      <c r="AL184" s="296">
        <v>0.23</v>
      </c>
      <c r="AM184" s="299">
        <v>0.15</v>
      </c>
      <c r="AN184" s="296">
        <v>11.68</v>
      </c>
      <c r="AO184" s="296">
        <v>1</v>
      </c>
      <c r="AP184" s="300"/>
      <c r="AQ184" s="296">
        <v>0.58399999999999996</v>
      </c>
      <c r="AR184" s="296">
        <v>0.1</v>
      </c>
      <c r="AS184" s="296">
        <v>0</v>
      </c>
      <c r="AV184" s="300">
        <v>12</v>
      </c>
      <c r="AW184" s="300">
        <v>12</v>
      </c>
      <c r="AY184" s="296" t="s">
        <v>845</v>
      </c>
      <c r="BA184" s="296">
        <v>1</v>
      </c>
      <c r="BB184" s="296">
        <v>0.01</v>
      </c>
      <c r="BC184" s="296">
        <v>67</v>
      </c>
    </row>
    <row r="185" spans="1:55">
      <c r="A185" s="296" t="s">
        <v>1860</v>
      </c>
      <c r="B185" s="296" t="s">
        <v>846</v>
      </c>
      <c r="C185" s="296" t="s">
        <v>1267</v>
      </c>
      <c r="F185" s="296">
        <v>0.89</v>
      </c>
      <c r="I185" s="296">
        <v>0</v>
      </c>
      <c r="J185" s="296" t="s">
        <v>30</v>
      </c>
      <c r="K185" s="296">
        <v>1.96</v>
      </c>
      <c r="L185" s="296">
        <v>1.0780000000000001</v>
      </c>
      <c r="M185" s="296" t="s">
        <v>30</v>
      </c>
      <c r="P185" s="296">
        <v>0</v>
      </c>
      <c r="Q185" s="296" t="s">
        <v>30</v>
      </c>
      <c r="X185" s="296" t="s">
        <v>30</v>
      </c>
      <c r="AK185" s="296">
        <v>1</v>
      </c>
      <c r="AL185" s="296">
        <v>5</v>
      </c>
      <c r="AM185" s="299">
        <v>0.15</v>
      </c>
      <c r="AN185" s="296">
        <v>11.68</v>
      </c>
      <c r="AO185" s="296">
        <v>1</v>
      </c>
      <c r="AP185" s="300"/>
      <c r="AQ185" s="296">
        <v>0.58399999999999996</v>
      </c>
      <c r="AR185" s="296">
        <v>0.1</v>
      </c>
      <c r="AS185" s="296">
        <v>0</v>
      </c>
      <c r="AV185" s="300">
        <v>12</v>
      </c>
      <c r="AW185" s="300">
        <v>12</v>
      </c>
      <c r="AY185" s="296" t="s">
        <v>845</v>
      </c>
      <c r="BA185" s="296">
        <v>1</v>
      </c>
      <c r="BB185" s="296">
        <v>0.01</v>
      </c>
      <c r="BC185" s="296">
        <v>67</v>
      </c>
    </row>
    <row r="186" spans="1:55">
      <c r="A186" s="296" t="s">
        <v>1859</v>
      </c>
      <c r="B186" s="296" t="s">
        <v>846</v>
      </c>
      <c r="C186" s="296" t="s">
        <v>1267</v>
      </c>
      <c r="F186" s="296">
        <v>0.9</v>
      </c>
      <c r="I186" s="296">
        <v>0</v>
      </c>
      <c r="J186" s="296" t="s">
        <v>30</v>
      </c>
      <c r="K186" s="296">
        <v>1.96</v>
      </c>
      <c r="L186" s="296">
        <v>1.0780000000000001</v>
      </c>
      <c r="M186" s="296" t="s">
        <v>30</v>
      </c>
      <c r="P186" s="296">
        <v>0</v>
      </c>
      <c r="Q186" s="296" t="s">
        <v>30</v>
      </c>
      <c r="X186" s="296" t="s">
        <v>30</v>
      </c>
      <c r="AK186" s="296">
        <v>1</v>
      </c>
      <c r="AL186" s="296">
        <v>6.85</v>
      </c>
      <c r="AM186" s="299">
        <v>0.15</v>
      </c>
      <c r="AN186" s="296">
        <v>11.68</v>
      </c>
      <c r="AO186" s="296">
        <v>1</v>
      </c>
      <c r="AP186" s="300"/>
      <c r="AQ186" s="296">
        <v>0.58399999999999996</v>
      </c>
      <c r="AR186" s="296">
        <v>0.1</v>
      </c>
      <c r="AS186" s="296">
        <v>0</v>
      </c>
      <c r="AV186" s="300">
        <v>12</v>
      </c>
      <c r="AW186" s="300">
        <v>12</v>
      </c>
      <c r="AY186" s="296" t="s">
        <v>845</v>
      </c>
      <c r="BA186" s="296">
        <v>1</v>
      </c>
      <c r="BB186" s="296">
        <v>0.01</v>
      </c>
      <c r="BC186" s="296">
        <v>67</v>
      </c>
    </row>
    <row r="187" spans="1:55">
      <c r="A187" s="296" t="s">
        <v>1858</v>
      </c>
      <c r="B187" s="296" t="s">
        <v>846</v>
      </c>
      <c r="C187" s="296" t="s">
        <v>1267</v>
      </c>
      <c r="F187" s="296">
        <v>0.91</v>
      </c>
      <c r="I187" s="296">
        <v>0</v>
      </c>
      <c r="J187" s="296" t="s">
        <v>30</v>
      </c>
      <c r="K187" s="296">
        <v>1.96</v>
      </c>
      <c r="L187" s="296">
        <v>1.0780000000000001</v>
      </c>
      <c r="M187" s="296" t="s">
        <v>30</v>
      </c>
      <c r="P187" s="296">
        <v>0</v>
      </c>
      <c r="Q187" s="296" t="s">
        <v>30</v>
      </c>
      <c r="X187" s="296" t="s">
        <v>30</v>
      </c>
      <c r="AK187" s="296">
        <v>1</v>
      </c>
      <c r="AL187" s="296">
        <v>2.1</v>
      </c>
      <c r="AM187" s="299">
        <v>0.15</v>
      </c>
      <c r="AN187" s="296">
        <v>11.68</v>
      </c>
      <c r="AO187" s="296">
        <v>1</v>
      </c>
      <c r="AP187" s="300"/>
      <c r="AQ187" s="296">
        <v>0.58399999999999996</v>
      </c>
      <c r="AR187" s="296">
        <v>0.1</v>
      </c>
      <c r="AS187" s="296">
        <v>0</v>
      </c>
      <c r="AV187" s="300">
        <v>12</v>
      </c>
      <c r="AW187" s="300">
        <v>12</v>
      </c>
      <c r="AY187" s="296" t="s">
        <v>845</v>
      </c>
      <c r="BA187" s="296">
        <v>1</v>
      </c>
      <c r="BB187" s="296">
        <v>0.01</v>
      </c>
      <c r="BC187" s="296">
        <v>67</v>
      </c>
    </row>
    <row r="188" spans="1:55">
      <c r="A188" s="296" t="s">
        <v>1857</v>
      </c>
      <c r="B188" s="296" t="s">
        <v>846</v>
      </c>
      <c r="C188" s="296" t="s">
        <v>1267</v>
      </c>
      <c r="F188" s="296">
        <v>0.92</v>
      </c>
      <c r="I188" s="296">
        <v>0</v>
      </c>
      <c r="J188" s="296" t="s">
        <v>30</v>
      </c>
      <c r="K188" s="296">
        <v>1.96</v>
      </c>
      <c r="L188" s="296">
        <v>1.0780000000000001</v>
      </c>
      <c r="M188" s="296" t="s">
        <v>30</v>
      </c>
      <c r="P188" s="296">
        <v>0</v>
      </c>
      <c r="Q188" s="296" t="s">
        <v>30</v>
      </c>
      <c r="X188" s="296" t="s">
        <v>30</v>
      </c>
      <c r="AK188" s="296">
        <v>1</v>
      </c>
      <c r="AL188" s="296">
        <v>3</v>
      </c>
      <c r="AM188" s="299">
        <v>0.15</v>
      </c>
      <c r="AN188" s="296">
        <v>11.68</v>
      </c>
      <c r="AO188" s="296">
        <v>1</v>
      </c>
      <c r="AP188" s="300"/>
      <c r="AQ188" s="296">
        <v>0.58399999999999996</v>
      </c>
      <c r="AR188" s="296">
        <v>0.1</v>
      </c>
      <c r="AS188" s="296">
        <v>0</v>
      </c>
      <c r="AV188" s="300">
        <v>12</v>
      </c>
      <c r="AW188" s="300">
        <v>12</v>
      </c>
      <c r="AY188" s="296" t="s">
        <v>845</v>
      </c>
      <c r="BA188" s="296">
        <v>1</v>
      </c>
      <c r="BB188" s="296">
        <v>0.01</v>
      </c>
      <c r="BC188" s="296">
        <v>67</v>
      </c>
    </row>
    <row r="189" spans="1:55">
      <c r="A189" s="296" t="s">
        <v>1856</v>
      </c>
      <c r="B189" s="296" t="s">
        <v>846</v>
      </c>
      <c r="C189" s="296" t="s">
        <v>1267</v>
      </c>
      <c r="F189" s="296">
        <v>0.92</v>
      </c>
      <c r="G189" s="296">
        <v>0</v>
      </c>
      <c r="H189" s="296">
        <v>30</v>
      </c>
      <c r="I189" s="296">
        <v>0.5</v>
      </c>
      <c r="J189" s="296" t="s">
        <v>30</v>
      </c>
      <c r="K189" s="296">
        <v>16.268000000000001</v>
      </c>
      <c r="L189" s="296">
        <v>0</v>
      </c>
      <c r="P189" s="296">
        <v>0</v>
      </c>
      <c r="X189" s="296" t="s">
        <v>30</v>
      </c>
      <c r="AK189" s="296">
        <v>1</v>
      </c>
      <c r="AL189" s="296">
        <v>1.4999999999999999E-2</v>
      </c>
      <c r="AM189" s="299">
        <v>0.15</v>
      </c>
      <c r="AN189" s="296">
        <v>11.68</v>
      </c>
      <c r="AO189" s="296">
        <v>1</v>
      </c>
      <c r="AP189" s="300"/>
      <c r="AQ189" s="296">
        <v>0.58399999999999996</v>
      </c>
      <c r="AR189" s="296">
        <v>0.1</v>
      </c>
      <c r="AS189" s="296">
        <v>0</v>
      </c>
      <c r="AV189" s="300">
        <v>12</v>
      </c>
      <c r="AW189" s="300">
        <v>12</v>
      </c>
      <c r="AY189" s="296" t="s">
        <v>845</v>
      </c>
      <c r="BA189" s="296">
        <v>1</v>
      </c>
      <c r="BB189" s="296">
        <v>0.01</v>
      </c>
      <c r="BC189" s="296">
        <v>67</v>
      </c>
    </row>
    <row r="190" spans="1:55">
      <c r="A190" s="296" t="s">
        <v>1855</v>
      </c>
      <c r="B190" s="296" t="s">
        <v>846</v>
      </c>
      <c r="C190" s="296" t="s">
        <v>1267</v>
      </c>
      <c r="F190" s="296">
        <v>0.93</v>
      </c>
      <c r="I190" s="296">
        <v>0</v>
      </c>
      <c r="J190" s="296" t="s">
        <v>30</v>
      </c>
      <c r="K190" s="296">
        <v>1.96</v>
      </c>
      <c r="L190" s="296">
        <v>1.0780000000000001</v>
      </c>
      <c r="M190" s="296" t="s">
        <v>30</v>
      </c>
      <c r="P190" s="296">
        <v>0</v>
      </c>
      <c r="Q190" s="296" t="s">
        <v>30</v>
      </c>
      <c r="X190" s="296" t="s">
        <v>30</v>
      </c>
      <c r="AK190" s="296">
        <v>1</v>
      </c>
      <c r="AL190" s="296">
        <v>3.15</v>
      </c>
      <c r="AM190" s="299">
        <v>0.15</v>
      </c>
      <c r="AN190" s="296">
        <v>11.68</v>
      </c>
      <c r="AO190" s="296">
        <v>1</v>
      </c>
      <c r="AP190" s="300"/>
      <c r="AQ190" s="296">
        <v>0.58399999999999996</v>
      </c>
      <c r="AR190" s="296">
        <v>0.1</v>
      </c>
      <c r="AS190" s="296">
        <v>0</v>
      </c>
      <c r="AV190" s="300">
        <v>12</v>
      </c>
      <c r="AW190" s="300">
        <v>12</v>
      </c>
      <c r="AY190" s="296" t="s">
        <v>845</v>
      </c>
      <c r="BA190" s="296">
        <v>1</v>
      </c>
      <c r="BB190" s="296">
        <v>0.01</v>
      </c>
      <c r="BC190" s="296">
        <v>67</v>
      </c>
    </row>
    <row r="191" spans="1:55">
      <c r="A191" s="296" t="s">
        <v>1854</v>
      </c>
      <c r="B191" s="296" t="s">
        <v>846</v>
      </c>
      <c r="C191" s="296" t="s">
        <v>1267</v>
      </c>
      <c r="F191" s="296">
        <v>0.94</v>
      </c>
      <c r="I191" s="296">
        <v>0</v>
      </c>
      <c r="J191" s="296" t="s">
        <v>30</v>
      </c>
      <c r="K191" s="296">
        <v>1.96</v>
      </c>
      <c r="L191" s="296">
        <v>1.0780000000000001</v>
      </c>
      <c r="M191" s="296" t="s">
        <v>30</v>
      </c>
      <c r="P191" s="296">
        <v>0</v>
      </c>
      <c r="Q191" s="296" t="s">
        <v>30</v>
      </c>
      <c r="X191" s="296" t="s">
        <v>30</v>
      </c>
      <c r="AK191" s="296">
        <v>1</v>
      </c>
      <c r="AL191" s="296">
        <v>30.98</v>
      </c>
      <c r="AM191" s="299">
        <v>0.15</v>
      </c>
      <c r="AN191" s="296">
        <v>11.68</v>
      </c>
      <c r="AO191" s="296">
        <v>1</v>
      </c>
      <c r="AP191" s="300"/>
      <c r="AQ191" s="296">
        <v>0.58399999999999996</v>
      </c>
      <c r="AR191" s="296">
        <v>0.1</v>
      </c>
      <c r="AS191" s="296">
        <v>0</v>
      </c>
      <c r="AV191" s="300">
        <v>12</v>
      </c>
      <c r="AW191" s="300">
        <v>12</v>
      </c>
      <c r="AY191" s="296" t="s">
        <v>845</v>
      </c>
      <c r="BA191" s="296">
        <v>1</v>
      </c>
      <c r="BB191" s="296">
        <v>0.01</v>
      </c>
      <c r="BC191" s="296">
        <v>67</v>
      </c>
    </row>
    <row r="192" spans="1:55">
      <c r="A192" s="296" t="s">
        <v>1853</v>
      </c>
      <c r="B192" s="296" t="s">
        <v>846</v>
      </c>
      <c r="C192" s="296" t="s">
        <v>1267</v>
      </c>
      <c r="F192" s="296">
        <v>0.95</v>
      </c>
      <c r="I192" s="296">
        <v>0</v>
      </c>
      <c r="J192" s="296" t="s">
        <v>30</v>
      </c>
      <c r="K192" s="296">
        <v>1.96</v>
      </c>
      <c r="L192" s="296">
        <v>1.0780000000000001</v>
      </c>
      <c r="M192" s="296" t="s">
        <v>30</v>
      </c>
      <c r="P192" s="296">
        <v>0</v>
      </c>
      <c r="Q192" s="296" t="s">
        <v>30</v>
      </c>
      <c r="X192" s="296" t="s">
        <v>30</v>
      </c>
      <c r="AK192" s="296">
        <v>1</v>
      </c>
      <c r="AL192" s="296">
        <v>7.5</v>
      </c>
      <c r="AM192" s="299">
        <v>0.15</v>
      </c>
      <c r="AN192" s="296">
        <v>11.68</v>
      </c>
      <c r="AO192" s="296">
        <v>1</v>
      </c>
      <c r="AP192" s="300"/>
      <c r="AQ192" s="296">
        <v>0.58399999999999996</v>
      </c>
      <c r="AR192" s="296">
        <v>0.1</v>
      </c>
      <c r="AS192" s="296">
        <v>0</v>
      </c>
      <c r="AV192" s="300">
        <v>12</v>
      </c>
      <c r="AW192" s="300">
        <v>12</v>
      </c>
      <c r="AY192" s="296" t="s">
        <v>845</v>
      </c>
      <c r="BA192" s="296">
        <v>1</v>
      </c>
      <c r="BB192" s="296">
        <v>0.01</v>
      </c>
      <c r="BC192" s="296">
        <v>67</v>
      </c>
    </row>
    <row r="193" spans="1:55">
      <c r="A193" s="296" t="s">
        <v>1852</v>
      </c>
      <c r="B193" s="296" t="s">
        <v>846</v>
      </c>
      <c r="C193" s="296" t="s">
        <v>1267</v>
      </c>
      <c r="F193" s="296">
        <v>0.96</v>
      </c>
      <c r="I193" s="296">
        <v>0</v>
      </c>
      <c r="J193" s="296" t="s">
        <v>30</v>
      </c>
      <c r="K193" s="296">
        <v>1.96</v>
      </c>
      <c r="L193" s="296">
        <v>1.0780000000000001</v>
      </c>
      <c r="M193" s="296" t="s">
        <v>30</v>
      </c>
      <c r="P193" s="296">
        <v>0</v>
      </c>
      <c r="Q193" s="296" t="s">
        <v>30</v>
      </c>
      <c r="X193" s="296" t="s">
        <v>30</v>
      </c>
      <c r="AK193" s="296">
        <v>1</v>
      </c>
      <c r="AL193" s="296">
        <v>2.4</v>
      </c>
      <c r="AM193" s="299">
        <v>0.15</v>
      </c>
      <c r="AN193" s="296">
        <v>11.68</v>
      </c>
      <c r="AO193" s="296">
        <v>1</v>
      </c>
      <c r="AP193" s="299"/>
      <c r="AQ193" s="296">
        <v>0.58399999999999996</v>
      </c>
      <c r="AR193" s="296">
        <v>0.1</v>
      </c>
      <c r="AS193" s="296">
        <v>0</v>
      </c>
      <c r="AT193" s="298"/>
      <c r="AU193" s="298"/>
      <c r="AV193" s="300">
        <v>12</v>
      </c>
      <c r="AW193" s="300">
        <v>12</v>
      </c>
      <c r="AY193" s="296" t="s">
        <v>845</v>
      </c>
      <c r="BA193" s="296">
        <v>1</v>
      </c>
      <c r="BB193" s="296">
        <v>0.01</v>
      </c>
      <c r="BC193" s="296">
        <v>67</v>
      </c>
    </row>
    <row r="194" spans="1:55">
      <c r="A194" s="296" t="s">
        <v>1851</v>
      </c>
      <c r="B194" s="296" t="s">
        <v>846</v>
      </c>
      <c r="C194" s="296" t="s">
        <v>1267</v>
      </c>
      <c r="F194" s="296">
        <v>0.97</v>
      </c>
      <c r="I194" s="296">
        <v>0</v>
      </c>
      <c r="J194" s="296" t="s">
        <v>30</v>
      </c>
      <c r="K194" s="296">
        <v>1.96</v>
      </c>
      <c r="L194" s="296">
        <v>1.0780000000000001</v>
      </c>
      <c r="M194" s="296" t="s">
        <v>30</v>
      </c>
      <c r="P194" s="296">
        <v>0</v>
      </c>
      <c r="Q194" s="296" t="s">
        <v>30</v>
      </c>
      <c r="X194" s="296" t="s">
        <v>30</v>
      </c>
      <c r="AK194" s="296">
        <v>1</v>
      </c>
      <c r="AL194" s="296">
        <v>0.93</v>
      </c>
      <c r="AM194" s="299">
        <v>0.15</v>
      </c>
      <c r="AN194" s="296">
        <v>11.68</v>
      </c>
      <c r="AO194" s="296">
        <v>1</v>
      </c>
      <c r="AP194" s="300"/>
      <c r="AQ194" s="296">
        <v>0.58399999999999996</v>
      </c>
      <c r="AR194" s="296">
        <v>0.1</v>
      </c>
      <c r="AS194" s="296">
        <v>0</v>
      </c>
      <c r="AV194" s="300">
        <v>12</v>
      </c>
      <c r="AW194" s="300">
        <v>12</v>
      </c>
      <c r="AY194" s="296" t="s">
        <v>845</v>
      </c>
      <c r="BA194" s="296">
        <v>1</v>
      </c>
      <c r="BB194" s="296">
        <v>0.01</v>
      </c>
      <c r="BC194" s="296">
        <v>67</v>
      </c>
    </row>
    <row r="195" spans="1:55">
      <c r="A195" s="296" t="s">
        <v>1850</v>
      </c>
      <c r="B195" s="296" t="s">
        <v>846</v>
      </c>
      <c r="C195" s="296" t="s">
        <v>1267</v>
      </c>
      <c r="F195" s="296">
        <v>0.98</v>
      </c>
      <c r="I195" s="296">
        <v>0</v>
      </c>
      <c r="J195" s="296" t="s">
        <v>30</v>
      </c>
      <c r="K195" s="296">
        <v>1.96</v>
      </c>
      <c r="L195" s="296">
        <v>1.0780000000000001</v>
      </c>
      <c r="M195" s="296" t="s">
        <v>30</v>
      </c>
      <c r="P195" s="296">
        <v>0</v>
      </c>
      <c r="Q195" s="296" t="s">
        <v>30</v>
      </c>
      <c r="X195" s="296" t="s">
        <v>30</v>
      </c>
      <c r="AK195" s="296">
        <v>1</v>
      </c>
      <c r="AL195" s="296">
        <v>12.3</v>
      </c>
      <c r="AM195" s="299">
        <v>0.15</v>
      </c>
      <c r="AN195" s="296">
        <v>11.68</v>
      </c>
      <c r="AO195" s="296">
        <v>1</v>
      </c>
      <c r="AP195" s="300"/>
      <c r="AQ195" s="296">
        <v>0.58399999999999996</v>
      </c>
      <c r="AR195" s="296">
        <v>0.1</v>
      </c>
      <c r="AS195" s="296">
        <v>0</v>
      </c>
      <c r="AV195" s="300">
        <v>12</v>
      </c>
      <c r="AW195" s="300">
        <v>12</v>
      </c>
      <c r="AY195" s="296" t="s">
        <v>845</v>
      </c>
      <c r="BA195" s="296">
        <v>1</v>
      </c>
      <c r="BB195" s="296">
        <v>0.01</v>
      </c>
      <c r="BC195" s="296">
        <v>67</v>
      </c>
    </row>
    <row r="196" spans="1:55">
      <c r="A196" s="296" t="s">
        <v>1849</v>
      </c>
      <c r="B196" s="296" t="s">
        <v>846</v>
      </c>
      <c r="C196" s="296" t="s">
        <v>1848</v>
      </c>
      <c r="F196" s="296">
        <v>0.9</v>
      </c>
      <c r="H196" s="296">
        <v>105</v>
      </c>
      <c r="I196" s="296">
        <v>0</v>
      </c>
      <c r="J196" s="296" t="s">
        <v>30</v>
      </c>
      <c r="K196" s="296">
        <v>9.5299999999999994</v>
      </c>
      <c r="L196" s="296">
        <v>0.73000000000000032</v>
      </c>
      <c r="M196" s="296" t="s">
        <v>30</v>
      </c>
      <c r="P196" s="296">
        <v>0</v>
      </c>
      <c r="Q196" s="296" t="s">
        <v>30</v>
      </c>
      <c r="X196" s="296" t="s">
        <v>30</v>
      </c>
      <c r="AK196" s="296">
        <v>1</v>
      </c>
      <c r="AL196" s="296">
        <v>3</v>
      </c>
      <c r="AM196" s="299">
        <v>0.15</v>
      </c>
      <c r="AN196" s="296">
        <v>11.68</v>
      </c>
      <c r="AO196" s="296">
        <v>1</v>
      </c>
      <c r="AP196" s="300"/>
      <c r="AQ196" s="296">
        <v>0.58399999999999996</v>
      </c>
      <c r="AR196" s="296">
        <v>0.1</v>
      </c>
      <c r="AS196" s="296">
        <v>0</v>
      </c>
      <c r="AV196" s="300">
        <v>12</v>
      </c>
      <c r="AW196" s="300">
        <v>12</v>
      </c>
      <c r="AY196" s="296" t="s">
        <v>845</v>
      </c>
      <c r="BA196" s="296">
        <v>1</v>
      </c>
      <c r="BB196" s="296">
        <v>0.01</v>
      </c>
      <c r="BC196" s="296">
        <v>67</v>
      </c>
    </row>
    <row r="197" spans="1:55">
      <c r="A197" s="296" t="s">
        <v>1847</v>
      </c>
      <c r="B197" s="296" t="s">
        <v>846</v>
      </c>
      <c r="C197" s="296" t="s">
        <v>765</v>
      </c>
      <c r="F197" s="296">
        <v>1</v>
      </c>
      <c r="G197" s="296">
        <v>0.3</v>
      </c>
      <c r="H197" s="296">
        <v>90</v>
      </c>
      <c r="I197" s="296">
        <v>0.99814814814814812</v>
      </c>
      <c r="J197" s="296" t="s">
        <v>30</v>
      </c>
      <c r="K197" s="296">
        <v>82.873227649213291</v>
      </c>
      <c r="L197" s="296">
        <v>6.2154920736909967</v>
      </c>
      <c r="M197" s="296" t="s">
        <v>30</v>
      </c>
      <c r="P197" s="296">
        <v>0</v>
      </c>
      <c r="Q197" s="296" t="s">
        <v>30</v>
      </c>
      <c r="X197" s="296" t="s">
        <v>30</v>
      </c>
      <c r="AK197" s="296">
        <v>1</v>
      </c>
      <c r="AL197" s="296">
        <v>6.5</v>
      </c>
      <c r="AM197" s="299">
        <v>0.7</v>
      </c>
      <c r="AN197" s="296">
        <v>14.600000000000001</v>
      </c>
      <c r="AO197" s="296">
        <v>1</v>
      </c>
      <c r="AP197" s="300"/>
      <c r="AQ197" s="296">
        <v>0.73000000000000009</v>
      </c>
      <c r="AR197" s="296">
        <v>8</v>
      </c>
      <c r="AS197" s="296">
        <v>1</v>
      </c>
      <c r="AV197" s="300">
        <v>0.6</v>
      </c>
      <c r="AW197" s="300">
        <v>0.6</v>
      </c>
      <c r="AY197" s="296" t="s">
        <v>845</v>
      </c>
      <c r="BA197" s="296">
        <v>1</v>
      </c>
      <c r="BB197" s="296">
        <v>0.01</v>
      </c>
      <c r="BC197" s="296">
        <v>504</v>
      </c>
    </row>
    <row r="198" spans="1:55">
      <c r="A198" s="296" t="s">
        <v>1846</v>
      </c>
      <c r="B198" s="296" t="s">
        <v>846</v>
      </c>
      <c r="C198" s="296" t="s">
        <v>765</v>
      </c>
      <c r="F198" s="296">
        <v>1.04</v>
      </c>
      <c r="G198" s="296">
        <v>0.3</v>
      </c>
      <c r="H198" s="296">
        <v>90</v>
      </c>
      <c r="I198" s="296">
        <v>0.99814814814814812</v>
      </c>
      <c r="J198" s="296" t="s">
        <v>30</v>
      </c>
      <c r="K198" s="296">
        <v>82.873227649213291</v>
      </c>
      <c r="L198" s="296">
        <v>6.2154920736909967</v>
      </c>
      <c r="M198" s="296" t="s">
        <v>30</v>
      </c>
      <c r="P198" s="296">
        <v>0</v>
      </c>
      <c r="Q198" s="296" t="s">
        <v>30</v>
      </c>
      <c r="X198" s="296" t="s">
        <v>30</v>
      </c>
      <c r="AK198" s="296">
        <v>1</v>
      </c>
      <c r="AL198" s="296">
        <v>6.66</v>
      </c>
      <c r="AM198" s="299">
        <v>0.7</v>
      </c>
      <c r="AN198" s="296">
        <v>14.600000000000001</v>
      </c>
      <c r="AO198" s="296">
        <v>1</v>
      </c>
      <c r="AP198" s="300"/>
      <c r="AQ198" s="296">
        <v>0.73000000000000009</v>
      </c>
      <c r="AR198" s="296">
        <v>8</v>
      </c>
      <c r="AS198" s="296">
        <v>1</v>
      </c>
      <c r="AV198" s="300">
        <v>0.6</v>
      </c>
      <c r="AW198" s="300">
        <v>0.6</v>
      </c>
      <c r="AY198" s="296" t="s">
        <v>845</v>
      </c>
      <c r="BA198" s="296">
        <v>1</v>
      </c>
      <c r="BB198" s="296">
        <v>0.01</v>
      </c>
      <c r="BC198" s="296">
        <v>504</v>
      </c>
    </row>
    <row r="199" spans="1:55">
      <c r="A199" s="296" t="s">
        <v>1845</v>
      </c>
      <c r="B199" s="296" t="s">
        <v>846</v>
      </c>
      <c r="C199" s="296" t="s">
        <v>765</v>
      </c>
      <c r="F199" s="296">
        <v>1.05</v>
      </c>
      <c r="G199" s="296">
        <v>0.3</v>
      </c>
      <c r="H199" s="296">
        <v>90</v>
      </c>
      <c r="I199" s="296">
        <v>0.99814814814814812</v>
      </c>
      <c r="J199" s="296" t="s">
        <v>30</v>
      </c>
      <c r="K199" s="296">
        <v>82.873227649213291</v>
      </c>
      <c r="L199" s="296">
        <v>6.2154920736909967</v>
      </c>
      <c r="M199" s="296" t="s">
        <v>30</v>
      </c>
      <c r="P199" s="296">
        <v>0</v>
      </c>
      <c r="Q199" s="296" t="s">
        <v>30</v>
      </c>
      <c r="X199" s="296" t="s">
        <v>30</v>
      </c>
      <c r="AK199" s="296">
        <v>1</v>
      </c>
      <c r="AL199" s="296">
        <v>3.3</v>
      </c>
      <c r="AM199" s="299">
        <v>0.7</v>
      </c>
      <c r="AN199" s="296">
        <v>14.600000000000001</v>
      </c>
      <c r="AO199" s="296">
        <v>1</v>
      </c>
      <c r="AP199" s="300"/>
      <c r="AQ199" s="296">
        <v>0.73000000000000009</v>
      </c>
      <c r="AR199" s="296">
        <v>8</v>
      </c>
      <c r="AS199" s="296">
        <v>1</v>
      </c>
      <c r="AV199" s="300">
        <v>0.6</v>
      </c>
      <c r="AW199" s="300">
        <v>0.6</v>
      </c>
      <c r="AY199" s="296" t="s">
        <v>845</v>
      </c>
      <c r="BA199" s="296">
        <v>1</v>
      </c>
      <c r="BB199" s="296">
        <v>0.01</v>
      </c>
      <c r="BC199" s="296">
        <v>504</v>
      </c>
    </row>
    <row r="200" spans="1:55">
      <c r="A200" s="296" t="s">
        <v>1844</v>
      </c>
      <c r="B200" s="296" t="s">
        <v>846</v>
      </c>
      <c r="C200" s="296" t="s">
        <v>765</v>
      </c>
      <c r="F200" s="296">
        <v>1.06</v>
      </c>
      <c r="G200" s="296">
        <v>0.1</v>
      </c>
      <c r="H200" s="296">
        <v>70</v>
      </c>
      <c r="I200" s="296">
        <v>0.998</v>
      </c>
      <c r="J200" s="296">
        <v>1.9027354153064493</v>
      </c>
      <c r="K200" s="296">
        <v>79.765481612367793</v>
      </c>
      <c r="L200" s="296">
        <v>6.2154920736909967</v>
      </c>
      <c r="M200" s="296" t="s">
        <v>30</v>
      </c>
      <c r="N200" s="296">
        <v>2020</v>
      </c>
      <c r="O200" s="296">
        <v>25</v>
      </c>
      <c r="P200" s="296">
        <v>1</v>
      </c>
      <c r="Q200" s="296">
        <v>2029</v>
      </c>
      <c r="X200" s="296" t="s">
        <v>30</v>
      </c>
      <c r="AK200" s="296">
        <v>1</v>
      </c>
      <c r="AL200" s="296">
        <v>37</v>
      </c>
      <c r="AM200" s="299">
        <v>0.7</v>
      </c>
      <c r="AN200" s="296">
        <v>14.600000000000001</v>
      </c>
      <c r="AO200" s="296">
        <v>1</v>
      </c>
      <c r="AP200" s="300"/>
      <c r="AQ200" s="296">
        <v>0.73000000000000009</v>
      </c>
      <c r="AR200" s="296">
        <v>8</v>
      </c>
      <c r="AS200" s="296">
        <v>1</v>
      </c>
      <c r="AV200" s="300">
        <v>0.6</v>
      </c>
      <c r="AW200" s="300">
        <v>0.6</v>
      </c>
      <c r="AY200" s="296" t="s">
        <v>845</v>
      </c>
      <c r="BA200" s="296">
        <v>1</v>
      </c>
      <c r="BB200" s="296">
        <v>0.01</v>
      </c>
      <c r="BC200" s="296">
        <v>487</v>
      </c>
    </row>
    <row r="201" spans="1:55">
      <c r="A201" s="296" t="s">
        <v>1843</v>
      </c>
      <c r="B201" s="296" t="s">
        <v>846</v>
      </c>
      <c r="C201" s="296" t="s">
        <v>765</v>
      </c>
      <c r="F201" s="296">
        <v>1.06</v>
      </c>
      <c r="G201" s="296">
        <v>0.1</v>
      </c>
      <c r="H201" s="296">
        <v>60</v>
      </c>
      <c r="I201" s="296">
        <v>0.998</v>
      </c>
      <c r="J201" s="296">
        <v>1.8140406999014262</v>
      </c>
      <c r="K201" s="296">
        <v>74.76435320353707</v>
      </c>
      <c r="L201" s="296">
        <v>6.2303627669614219</v>
      </c>
      <c r="M201" s="296" t="s">
        <v>30</v>
      </c>
      <c r="N201" s="296">
        <v>2030</v>
      </c>
      <c r="O201" s="296">
        <v>25</v>
      </c>
      <c r="P201" s="296">
        <v>1</v>
      </c>
      <c r="Q201" s="296">
        <v>2039</v>
      </c>
      <c r="X201" s="296" t="s">
        <v>30</v>
      </c>
      <c r="AK201" s="296">
        <v>1</v>
      </c>
      <c r="AL201" s="296">
        <v>37</v>
      </c>
      <c r="AM201" s="299">
        <v>0.7</v>
      </c>
      <c r="AN201" s="296">
        <v>14.600000000000001</v>
      </c>
      <c r="AO201" s="296">
        <v>1</v>
      </c>
      <c r="AP201" s="300"/>
      <c r="AQ201" s="296">
        <v>0.73000000000000009</v>
      </c>
      <c r="AR201" s="296">
        <v>8</v>
      </c>
      <c r="AS201" s="296">
        <v>1</v>
      </c>
      <c r="AV201" s="300">
        <v>0.6</v>
      </c>
      <c r="AW201" s="300">
        <v>0.6</v>
      </c>
      <c r="AY201" s="296" t="s">
        <v>845</v>
      </c>
      <c r="BA201" s="296">
        <v>1</v>
      </c>
      <c r="BB201" s="296">
        <v>0.01</v>
      </c>
      <c r="BC201" s="296">
        <v>437</v>
      </c>
    </row>
    <row r="202" spans="1:55">
      <c r="A202" s="296" t="s">
        <v>1842</v>
      </c>
      <c r="B202" s="296" t="s">
        <v>846</v>
      </c>
      <c r="C202" s="296" t="s">
        <v>765</v>
      </c>
      <c r="D202" s="296" t="s">
        <v>30</v>
      </c>
      <c r="E202" s="296" t="s">
        <v>30</v>
      </c>
      <c r="F202" s="296">
        <v>1.06</v>
      </c>
      <c r="G202" s="296">
        <v>0.1</v>
      </c>
      <c r="H202" s="296">
        <v>40</v>
      </c>
      <c r="I202" s="296">
        <v>0.998</v>
      </c>
      <c r="J202" s="296">
        <v>1.762210565387563</v>
      </c>
      <c r="K202" s="296">
        <v>71.291074099905856</v>
      </c>
      <c r="L202" s="296">
        <v>6.2452334602318489</v>
      </c>
      <c r="M202" s="296" t="s">
        <v>30</v>
      </c>
      <c r="N202" s="296">
        <v>2040</v>
      </c>
      <c r="O202" s="296">
        <v>25</v>
      </c>
      <c r="P202" s="296">
        <v>1</v>
      </c>
      <c r="Q202" s="296">
        <v>2049</v>
      </c>
      <c r="R202" s="296" t="s">
        <v>30</v>
      </c>
      <c r="S202" s="296" t="s">
        <v>30</v>
      </c>
      <c r="T202" s="296" t="s">
        <v>30</v>
      </c>
      <c r="U202" s="296" t="s">
        <v>30</v>
      </c>
      <c r="V202" s="296" t="s">
        <v>30</v>
      </c>
      <c r="W202" s="296" t="s">
        <v>30</v>
      </c>
      <c r="X202" s="296" t="s">
        <v>30</v>
      </c>
      <c r="Z202" s="296" t="s">
        <v>30</v>
      </c>
      <c r="AA202" s="296" t="s">
        <v>30</v>
      </c>
      <c r="AB202" s="296" t="s">
        <v>30</v>
      </c>
      <c r="AC202" s="296" t="s">
        <v>30</v>
      </c>
      <c r="AD202" s="296" t="s">
        <v>30</v>
      </c>
      <c r="AE202" s="296" t="s">
        <v>30</v>
      </c>
      <c r="AF202" s="296" t="s">
        <v>30</v>
      </c>
      <c r="AG202" s="296" t="s">
        <v>30</v>
      </c>
      <c r="AH202" s="296" t="s">
        <v>30</v>
      </c>
      <c r="AI202" s="296" t="s">
        <v>30</v>
      </c>
      <c r="AJ202" s="296" t="s">
        <v>30</v>
      </c>
      <c r="AK202" s="296">
        <v>1</v>
      </c>
      <c r="AL202" s="296">
        <v>37</v>
      </c>
      <c r="AM202" s="299">
        <v>0.7</v>
      </c>
      <c r="AN202" s="296">
        <v>14.600000000000001</v>
      </c>
      <c r="AO202" s="296">
        <v>1</v>
      </c>
      <c r="AP202" s="300"/>
      <c r="AQ202" s="296">
        <v>0.73000000000000009</v>
      </c>
      <c r="AR202" s="296">
        <v>8</v>
      </c>
      <c r="AS202" s="296">
        <v>1</v>
      </c>
      <c r="AV202" s="300">
        <v>0.6</v>
      </c>
      <c r="AW202" s="300">
        <v>0.6</v>
      </c>
      <c r="AX202" s="296" t="s">
        <v>30</v>
      </c>
      <c r="AY202" s="296" t="s">
        <v>845</v>
      </c>
      <c r="BA202" s="296">
        <v>1</v>
      </c>
      <c r="BB202" s="296">
        <v>0.01</v>
      </c>
      <c r="BC202" s="296">
        <v>437</v>
      </c>
    </row>
    <row r="203" spans="1:55">
      <c r="A203" s="296" t="s">
        <v>1841</v>
      </c>
      <c r="B203" s="296" t="s">
        <v>846</v>
      </c>
      <c r="C203" s="296" t="s">
        <v>765</v>
      </c>
      <c r="F203" s="296">
        <v>1.06</v>
      </c>
      <c r="G203" s="296">
        <v>0.1</v>
      </c>
      <c r="H203" s="296">
        <v>20</v>
      </c>
      <c r="I203" s="296">
        <v>0.998</v>
      </c>
      <c r="J203" s="296">
        <v>1.7103804308736996</v>
      </c>
      <c r="K203" s="296">
        <v>67.817794996274642</v>
      </c>
      <c r="L203" s="296">
        <v>6.2601041535022759</v>
      </c>
      <c r="M203" s="296" t="s">
        <v>30</v>
      </c>
      <c r="N203" s="296">
        <v>2050</v>
      </c>
      <c r="O203" s="296">
        <v>25</v>
      </c>
      <c r="P203" s="296">
        <v>1</v>
      </c>
      <c r="Q203" s="296">
        <v>2050</v>
      </c>
      <c r="X203" s="296" t="s">
        <v>30</v>
      </c>
      <c r="AK203" s="296">
        <v>1</v>
      </c>
      <c r="AL203" s="296">
        <v>37</v>
      </c>
      <c r="AM203" s="299">
        <v>0.7</v>
      </c>
      <c r="AN203" s="296">
        <v>14.600000000000001</v>
      </c>
      <c r="AO203" s="296">
        <v>1</v>
      </c>
      <c r="AP203" s="300"/>
      <c r="AQ203" s="296">
        <v>0.73000000000000009</v>
      </c>
      <c r="AR203" s="296">
        <v>8</v>
      </c>
      <c r="AS203" s="296">
        <v>1</v>
      </c>
      <c r="AV203" s="300">
        <v>0.6</v>
      </c>
      <c r="AW203" s="300">
        <v>0.6</v>
      </c>
      <c r="AY203" s="296" t="s">
        <v>845</v>
      </c>
      <c r="BA203" s="296">
        <v>1</v>
      </c>
      <c r="BB203" s="296">
        <v>0.01</v>
      </c>
      <c r="BC203" s="296">
        <v>353</v>
      </c>
    </row>
    <row r="204" spans="1:55">
      <c r="A204" s="296" t="s">
        <v>1840</v>
      </c>
      <c r="B204" s="296" t="s">
        <v>846</v>
      </c>
      <c r="C204" s="296" t="s">
        <v>765</v>
      </c>
      <c r="F204" s="296">
        <v>0.8</v>
      </c>
      <c r="G204" s="296">
        <v>0.3</v>
      </c>
      <c r="H204" s="296">
        <v>90</v>
      </c>
      <c r="I204" s="296">
        <v>0.99814814814814812</v>
      </c>
      <c r="J204" s="296" t="s">
        <v>30</v>
      </c>
      <c r="K204" s="296">
        <v>82.873227649213291</v>
      </c>
      <c r="L204" s="296">
        <v>6.2154920736909967</v>
      </c>
      <c r="M204" s="296" t="s">
        <v>30</v>
      </c>
      <c r="P204" s="296">
        <v>0</v>
      </c>
      <c r="Q204" s="296" t="s">
        <v>30</v>
      </c>
      <c r="X204" s="296" t="s">
        <v>30</v>
      </c>
      <c r="AK204" s="296">
        <v>1</v>
      </c>
      <c r="AL204" s="296">
        <v>122.41</v>
      </c>
      <c r="AM204" s="299">
        <v>0.7</v>
      </c>
      <c r="AN204" s="296">
        <v>14.600000000000001</v>
      </c>
      <c r="AO204" s="296">
        <v>1</v>
      </c>
      <c r="AP204" s="300"/>
      <c r="AQ204" s="296">
        <v>0.73000000000000009</v>
      </c>
      <c r="AR204" s="296">
        <v>8</v>
      </c>
      <c r="AS204" s="296">
        <v>1</v>
      </c>
      <c r="AV204" s="300">
        <v>0.6</v>
      </c>
      <c r="AW204" s="300">
        <v>0.6</v>
      </c>
      <c r="AY204" s="296" t="s">
        <v>845</v>
      </c>
      <c r="BA204" s="296">
        <v>1</v>
      </c>
      <c r="BB204" s="296">
        <v>0.01</v>
      </c>
      <c r="BC204" s="296">
        <v>504</v>
      </c>
    </row>
    <row r="205" spans="1:55">
      <c r="A205" s="296" t="s">
        <v>1839</v>
      </c>
      <c r="B205" s="296" t="s">
        <v>846</v>
      </c>
      <c r="C205" s="296" t="s">
        <v>765</v>
      </c>
      <c r="F205" s="296">
        <v>0.9</v>
      </c>
      <c r="G205" s="296">
        <v>0.3</v>
      </c>
      <c r="H205" s="296">
        <v>90</v>
      </c>
      <c r="I205" s="296">
        <v>0.99814814814814812</v>
      </c>
      <c r="J205" s="296" t="s">
        <v>30</v>
      </c>
      <c r="K205" s="296">
        <v>82.873227649213291</v>
      </c>
      <c r="L205" s="296">
        <v>6.2154920736909967</v>
      </c>
      <c r="M205" s="296" t="s">
        <v>30</v>
      </c>
      <c r="P205" s="296">
        <v>0</v>
      </c>
      <c r="Q205" s="296" t="s">
        <v>30</v>
      </c>
      <c r="X205" s="296" t="s">
        <v>30</v>
      </c>
      <c r="AK205" s="296">
        <v>1</v>
      </c>
      <c r="AL205" s="296">
        <v>7.4</v>
      </c>
      <c r="AM205" s="299">
        <v>0.7</v>
      </c>
      <c r="AN205" s="296">
        <v>14.600000000000001</v>
      </c>
      <c r="AO205" s="296">
        <v>1</v>
      </c>
      <c r="AP205" s="300"/>
      <c r="AQ205" s="296">
        <v>0.73000000000000009</v>
      </c>
      <c r="AR205" s="296">
        <v>8</v>
      </c>
      <c r="AS205" s="296">
        <v>1</v>
      </c>
      <c r="AV205" s="300">
        <v>0.6</v>
      </c>
      <c r="AW205" s="300">
        <v>0.6</v>
      </c>
      <c r="AY205" s="296" t="s">
        <v>845</v>
      </c>
      <c r="BA205" s="296">
        <v>1</v>
      </c>
      <c r="BB205" s="296">
        <v>0.01</v>
      </c>
      <c r="BC205" s="296">
        <v>504</v>
      </c>
    </row>
    <row r="206" spans="1:55">
      <c r="A206" s="296" t="s">
        <v>1838</v>
      </c>
      <c r="B206" s="296" t="s">
        <v>846</v>
      </c>
      <c r="C206" s="296" t="s">
        <v>749</v>
      </c>
      <c r="F206" s="296">
        <v>1</v>
      </c>
      <c r="G206" s="296">
        <v>3</v>
      </c>
      <c r="H206" s="296">
        <v>10</v>
      </c>
      <c r="I206" s="296">
        <v>0</v>
      </c>
      <c r="J206" s="296" t="s">
        <v>30</v>
      </c>
      <c r="K206" s="296">
        <v>1.96</v>
      </c>
      <c r="L206" s="296">
        <v>1.0780000000000001</v>
      </c>
      <c r="M206" s="296" t="s">
        <v>30</v>
      </c>
      <c r="P206" s="296">
        <v>0</v>
      </c>
      <c r="Q206" s="296" t="s">
        <v>30</v>
      </c>
      <c r="U206" s="296">
        <v>1</v>
      </c>
      <c r="V206" s="296">
        <v>1</v>
      </c>
      <c r="X206" s="296">
        <v>1</v>
      </c>
      <c r="AK206" s="296">
        <v>1</v>
      </c>
      <c r="AL206" s="296">
        <v>3.1</v>
      </c>
      <c r="AM206" s="299">
        <v>0.15</v>
      </c>
      <c r="AN206" s="296">
        <v>11.68</v>
      </c>
      <c r="AO206" s="296">
        <v>1</v>
      </c>
      <c r="AP206" s="300"/>
      <c r="AQ206" s="296">
        <v>0.58399999999999996</v>
      </c>
      <c r="AR206" s="296">
        <v>0.1</v>
      </c>
      <c r="AS206" s="296">
        <v>0</v>
      </c>
      <c r="AV206" s="300">
        <v>12</v>
      </c>
      <c r="AW206" s="300">
        <v>12</v>
      </c>
      <c r="AY206" s="296" t="s">
        <v>845</v>
      </c>
      <c r="BA206" s="296">
        <v>1</v>
      </c>
      <c r="BB206" s="296">
        <v>0.01</v>
      </c>
      <c r="BC206" s="296">
        <v>67</v>
      </c>
    </row>
    <row r="207" spans="1:55">
      <c r="A207" s="296" t="s">
        <v>1837</v>
      </c>
      <c r="B207" s="296" t="s">
        <v>846</v>
      </c>
      <c r="C207" s="296" t="s">
        <v>749</v>
      </c>
      <c r="F207" s="296">
        <v>1.01</v>
      </c>
      <c r="G207" s="296">
        <v>3</v>
      </c>
      <c r="H207" s="296">
        <v>10</v>
      </c>
      <c r="I207" s="296">
        <v>0</v>
      </c>
      <c r="J207" s="296" t="s">
        <v>30</v>
      </c>
      <c r="K207" s="296">
        <v>1.96</v>
      </c>
      <c r="L207" s="296">
        <v>1.0780000000000001</v>
      </c>
      <c r="M207" s="296" t="s">
        <v>30</v>
      </c>
      <c r="P207" s="296">
        <v>0</v>
      </c>
      <c r="Q207" s="296" t="s">
        <v>30</v>
      </c>
      <c r="U207" s="296">
        <v>1</v>
      </c>
      <c r="V207" s="296">
        <v>1</v>
      </c>
      <c r="X207" s="296">
        <v>0.99009900990099009</v>
      </c>
      <c r="AK207" s="296">
        <v>1</v>
      </c>
      <c r="AL207" s="296">
        <v>4.2</v>
      </c>
      <c r="AM207" s="299">
        <v>0.15</v>
      </c>
      <c r="AN207" s="296">
        <v>11.68</v>
      </c>
      <c r="AO207" s="296">
        <v>1</v>
      </c>
      <c r="AP207" s="300"/>
      <c r="AQ207" s="296">
        <v>0.58399999999999996</v>
      </c>
      <c r="AR207" s="296">
        <v>0.1</v>
      </c>
      <c r="AS207" s="296">
        <v>0</v>
      </c>
      <c r="AV207" s="300">
        <v>12</v>
      </c>
      <c r="AW207" s="300">
        <v>12</v>
      </c>
      <c r="AY207" s="296" t="s">
        <v>845</v>
      </c>
      <c r="BA207" s="296">
        <v>1</v>
      </c>
      <c r="BB207" s="296">
        <v>0.01</v>
      </c>
      <c r="BC207" s="296">
        <v>67</v>
      </c>
    </row>
    <row r="208" spans="1:55">
      <c r="A208" s="296" t="s">
        <v>1836</v>
      </c>
      <c r="B208" s="296" t="s">
        <v>846</v>
      </c>
      <c r="C208" s="296" t="s">
        <v>749</v>
      </c>
      <c r="F208" s="296">
        <v>1.02</v>
      </c>
      <c r="G208" s="296">
        <v>3</v>
      </c>
      <c r="H208" s="296">
        <v>10</v>
      </c>
      <c r="I208" s="296">
        <v>0</v>
      </c>
      <c r="J208" s="296" t="s">
        <v>30</v>
      </c>
      <c r="K208" s="312">
        <v>1.96</v>
      </c>
      <c r="L208" s="312">
        <v>1.0780000000000001</v>
      </c>
      <c r="M208" s="312" t="s">
        <v>30</v>
      </c>
      <c r="P208" s="296">
        <v>0</v>
      </c>
      <c r="Q208" s="296" t="s">
        <v>30</v>
      </c>
      <c r="U208" s="296">
        <v>1</v>
      </c>
      <c r="V208" s="296">
        <v>1</v>
      </c>
      <c r="X208" s="296">
        <v>0.98039215686274506</v>
      </c>
      <c r="AK208" s="296">
        <v>1</v>
      </c>
      <c r="AL208" s="296">
        <v>5.0999999999999996</v>
      </c>
      <c r="AM208" s="299">
        <v>0.15</v>
      </c>
      <c r="AN208" s="296">
        <v>11.68</v>
      </c>
      <c r="AO208" s="296">
        <v>1</v>
      </c>
      <c r="AP208" s="300"/>
      <c r="AQ208" s="296">
        <v>0.58399999999999996</v>
      </c>
      <c r="AR208" s="296">
        <v>0.1</v>
      </c>
      <c r="AS208" s="296">
        <v>0</v>
      </c>
      <c r="AV208" s="300">
        <v>12</v>
      </c>
      <c r="AW208" s="300">
        <v>12</v>
      </c>
      <c r="AY208" s="296" t="s">
        <v>845</v>
      </c>
      <c r="BA208" s="296">
        <v>1</v>
      </c>
      <c r="BB208" s="296">
        <v>0.01</v>
      </c>
      <c r="BC208" s="296">
        <v>67</v>
      </c>
    </row>
    <row r="209" spans="1:55">
      <c r="A209" s="296" t="s">
        <v>1835</v>
      </c>
      <c r="B209" s="296" t="s">
        <v>846</v>
      </c>
      <c r="C209" s="296" t="s">
        <v>749</v>
      </c>
      <c r="F209" s="296">
        <v>1.03</v>
      </c>
      <c r="G209" s="296">
        <v>3</v>
      </c>
      <c r="H209" s="296">
        <v>10</v>
      </c>
      <c r="I209" s="296">
        <v>0</v>
      </c>
      <c r="J209" s="296" t="s">
        <v>30</v>
      </c>
      <c r="K209" s="296">
        <v>1.96</v>
      </c>
      <c r="L209" s="296">
        <v>1.0780000000000001</v>
      </c>
      <c r="M209" s="296" t="s">
        <v>30</v>
      </c>
      <c r="P209" s="296">
        <v>0</v>
      </c>
      <c r="Q209" s="296" t="s">
        <v>30</v>
      </c>
      <c r="U209" s="296">
        <v>1</v>
      </c>
      <c r="V209" s="296">
        <v>1</v>
      </c>
      <c r="X209" s="296">
        <v>0.970873786407767</v>
      </c>
      <c r="AK209" s="296">
        <v>1</v>
      </c>
      <c r="AL209" s="296">
        <v>4</v>
      </c>
      <c r="AM209" s="299">
        <v>0.15</v>
      </c>
      <c r="AN209" s="296">
        <v>11.68</v>
      </c>
      <c r="AO209" s="296">
        <v>1</v>
      </c>
      <c r="AP209" s="300"/>
      <c r="AQ209" s="296">
        <v>0.58399999999999996</v>
      </c>
      <c r="AR209" s="296">
        <v>0.1</v>
      </c>
      <c r="AS209" s="296">
        <v>0</v>
      </c>
      <c r="AV209" s="300">
        <v>12</v>
      </c>
      <c r="AW209" s="300">
        <v>12</v>
      </c>
      <c r="AY209" s="296" t="s">
        <v>845</v>
      </c>
      <c r="BA209" s="296">
        <v>1</v>
      </c>
      <c r="BB209" s="296">
        <v>0.01</v>
      </c>
      <c r="BC209" s="296">
        <v>67</v>
      </c>
    </row>
    <row r="210" spans="1:55">
      <c r="A210" s="296" t="s">
        <v>1834</v>
      </c>
      <c r="B210" s="296" t="s">
        <v>846</v>
      </c>
      <c r="C210" s="296" t="s">
        <v>749</v>
      </c>
      <c r="F210" s="296">
        <v>1.04</v>
      </c>
      <c r="G210" s="296">
        <v>3</v>
      </c>
      <c r="H210" s="296">
        <v>10</v>
      </c>
      <c r="I210" s="296">
        <v>0</v>
      </c>
      <c r="J210" s="296" t="s">
        <v>30</v>
      </c>
      <c r="K210" s="296">
        <v>1.96</v>
      </c>
      <c r="L210" s="296">
        <v>1.0780000000000001</v>
      </c>
      <c r="M210" s="296" t="s">
        <v>30</v>
      </c>
      <c r="P210" s="296">
        <v>0</v>
      </c>
      <c r="Q210" s="296" t="s">
        <v>30</v>
      </c>
      <c r="U210" s="296">
        <v>1</v>
      </c>
      <c r="V210" s="296">
        <v>1</v>
      </c>
      <c r="X210" s="296">
        <v>0.96153846153846145</v>
      </c>
      <c r="AK210" s="296">
        <v>1</v>
      </c>
      <c r="AL210" s="296">
        <v>2.5</v>
      </c>
      <c r="AM210" s="299">
        <v>0.15</v>
      </c>
      <c r="AN210" s="296">
        <v>11.68</v>
      </c>
      <c r="AO210" s="296">
        <v>1</v>
      </c>
      <c r="AP210" s="300"/>
      <c r="AQ210" s="296">
        <v>0.58399999999999996</v>
      </c>
      <c r="AR210" s="296">
        <v>0.1</v>
      </c>
      <c r="AS210" s="296">
        <v>0</v>
      </c>
      <c r="AV210" s="300">
        <v>12</v>
      </c>
      <c r="AW210" s="300">
        <v>12</v>
      </c>
      <c r="AY210" s="296" t="s">
        <v>845</v>
      </c>
      <c r="BA210" s="296">
        <v>1</v>
      </c>
      <c r="BB210" s="296">
        <v>0.01</v>
      </c>
      <c r="BC210" s="296">
        <v>67</v>
      </c>
    </row>
    <row r="211" spans="1:55">
      <c r="A211" s="296" t="s">
        <v>1833</v>
      </c>
      <c r="B211" s="296" t="s">
        <v>846</v>
      </c>
      <c r="C211" s="296" t="s">
        <v>749</v>
      </c>
      <c r="F211" s="296">
        <v>1.05</v>
      </c>
      <c r="G211" s="296">
        <v>3</v>
      </c>
      <c r="H211" s="296">
        <v>10</v>
      </c>
      <c r="I211" s="296">
        <v>0</v>
      </c>
      <c r="J211" s="296" t="s">
        <v>30</v>
      </c>
      <c r="K211" s="296">
        <v>1.96</v>
      </c>
      <c r="L211" s="296">
        <v>1.0780000000000001</v>
      </c>
      <c r="M211" s="296" t="s">
        <v>30</v>
      </c>
      <c r="P211" s="296">
        <v>0</v>
      </c>
      <c r="Q211" s="296" t="s">
        <v>30</v>
      </c>
      <c r="U211" s="296">
        <v>1</v>
      </c>
      <c r="V211" s="296">
        <v>1</v>
      </c>
      <c r="X211" s="296">
        <v>0.95238095238095233</v>
      </c>
      <c r="AK211" s="296">
        <v>1</v>
      </c>
      <c r="AL211" s="296">
        <v>37.75</v>
      </c>
      <c r="AM211" s="299">
        <v>0.15</v>
      </c>
      <c r="AN211" s="296">
        <v>11.68</v>
      </c>
      <c r="AO211" s="296">
        <v>1</v>
      </c>
      <c r="AP211" s="300"/>
      <c r="AQ211" s="296">
        <v>0.58399999999999996</v>
      </c>
      <c r="AR211" s="296">
        <v>0.1</v>
      </c>
      <c r="AS211" s="296">
        <v>0</v>
      </c>
      <c r="AV211" s="300">
        <v>12</v>
      </c>
      <c r="AW211" s="300">
        <v>12</v>
      </c>
      <c r="AY211" s="296" t="s">
        <v>845</v>
      </c>
      <c r="BA211" s="296">
        <v>1</v>
      </c>
      <c r="BB211" s="296">
        <v>0.01</v>
      </c>
      <c r="BC211" s="296">
        <v>67</v>
      </c>
    </row>
    <row r="212" spans="1:55">
      <c r="A212" s="296" t="s">
        <v>1832</v>
      </c>
      <c r="B212" s="296" t="s">
        <v>846</v>
      </c>
      <c r="C212" s="296" t="s">
        <v>749</v>
      </c>
      <c r="F212" s="296">
        <v>1.05</v>
      </c>
      <c r="G212" s="296">
        <v>3</v>
      </c>
      <c r="H212" s="296">
        <v>9</v>
      </c>
      <c r="I212" s="296">
        <v>0</v>
      </c>
      <c r="J212" s="296">
        <v>5.8799999999999998E-2</v>
      </c>
      <c r="K212" s="296">
        <v>1.911</v>
      </c>
      <c r="L212" s="296">
        <v>1.0780000000000001</v>
      </c>
      <c r="M212" s="296" t="s">
        <v>30</v>
      </c>
      <c r="N212" s="296">
        <v>2020</v>
      </c>
      <c r="O212" s="296">
        <v>25</v>
      </c>
      <c r="P212" s="296">
        <v>1</v>
      </c>
      <c r="Q212" s="296">
        <v>2029</v>
      </c>
      <c r="U212" s="296">
        <v>1</v>
      </c>
      <c r="V212" s="296">
        <v>1</v>
      </c>
      <c r="X212" s="296">
        <v>0.95238095238095233</v>
      </c>
      <c r="AK212" s="296">
        <v>1</v>
      </c>
      <c r="AL212" s="296">
        <v>5</v>
      </c>
      <c r="AM212" s="299">
        <v>0.15</v>
      </c>
      <c r="AN212" s="296">
        <v>11.68</v>
      </c>
      <c r="AO212" s="296">
        <v>1</v>
      </c>
      <c r="AP212" s="300"/>
      <c r="AQ212" s="296">
        <v>0.58399999999999996</v>
      </c>
      <c r="AR212" s="296">
        <v>0.1</v>
      </c>
      <c r="AS212" s="296">
        <v>0</v>
      </c>
      <c r="AV212" s="300">
        <v>12</v>
      </c>
      <c r="AW212" s="300">
        <v>12</v>
      </c>
      <c r="AY212" s="296" t="s">
        <v>845</v>
      </c>
      <c r="BA212" s="296">
        <v>1</v>
      </c>
      <c r="BB212" s="296">
        <v>0.01</v>
      </c>
      <c r="BC212" s="296">
        <v>67</v>
      </c>
    </row>
    <row r="213" spans="1:55">
      <c r="A213" s="296" t="s">
        <v>1831</v>
      </c>
      <c r="B213" s="296" t="s">
        <v>846</v>
      </c>
      <c r="C213" s="296" t="s">
        <v>749</v>
      </c>
      <c r="F213" s="296">
        <v>1.06</v>
      </c>
      <c r="G213" s="296">
        <v>2</v>
      </c>
      <c r="H213" s="296">
        <v>7</v>
      </c>
      <c r="I213" s="296">
        <v>0</v>
      </c>
      <c r="J213" s="296">
        <v>4.9000000000000002E-2</v>
      </c>
      <c r="K213" s="296">
        <v>1.8620000000000001</v>
      </c>
      <c r="L213" s="296">
        <v>0.98</v>
      </c>
      <c r="M213" s="296" t="s">
        <v>30</v>
      </c>
      <c r="N213" s="296">
        <v>2030</v>
      </c>
      <c r="O213" s="296">
        <v>25</v>
      </c>
      <c r="P213" s="296">
        <v>1</v>
      </c>
      <c r="Q213" s="296">
        <v>2039</v>
      </c>
      <c r="U213" s="296">
        <v>1</v>
      </c>
      <c r="V213" s="296">
        <v>1</v>
      </c>
      <c r="X213" s="296">
        <v>0.94339622641509424</v>
      </c>
      <c r="AK213" s="296">
        <v>1</v>
      </c>
      <c r="AL213" s="296">
        <v>5</v>
      </c>
      <c r="AM213" s="299">
        <v>0.15</v>
      </c>
      <c r="AN213" s="296">
        <v>11.68</v>
      </c>
      <c r="AO213" s="296">
        <v>1</v>
      </c>
      <c r="AP213" s="300"/>
      <c r="AQ213" s="296">
        <v>0.58399999999999996</v>
      </c>
      <c r="AR213" s="296">
        <v>0.1</v>
      </c>
      <c r="AS213" s="296">
        <v>0</v>
      </c>
      <c r="AV213" s="300">
        <v>12</v>
      </c>
      <c r="AW213" s="300">
        <v>12</v>
      </c>
      <c r="AY213" s="296" t="s">
        <v>845</v>
      </c>
      <c r="BA213" s="296">
        <v>1</v>
      </c>
      <c r="BB213" s="296">
        <v>0.01</v>
      </c>
      <c r="BC213" s="296">
        <v>67</v>
      </c>
    </row>
    <row r="214" spans="1:55">
      <c r="A214" s="296" t="s">
        <v>1830</v>
      </c>
      <c r="B214" s="296" t="s">
        <v>846</v>
      </c>
      <c r="C214" s="296" t="s">
        <v>749</v>
      </c>
      <c r="D214" s="296" t="s">
        <v>30</v>
      </c>
      <c r="E214" s="296" t="s">
        <v>30</v>
      </c>
      <c r="F214" s="296">
        <v>1.06</v>
      </c>
      <c r="G214" s="296">
        <v>2</v>
      </c>
      <c r="H214" s="296">
        <v>6.5</v>
      </c>
      <c r="I214" s="296">
        <v>0</v>
      </c>
      <c r="J214" s="296">
        <v>4.9000000000000002E-2</v>
      </c>
      <c r="K214" s="296">
        <v>1.764</v>
      </c>
      <c r="L214" s="296">
        <v>1.0289999999999999</v>
      </c>
      <c r="M214" s="296" t="s">
        <v>30</v>
      </c>
      <c r="N214" s="296">
        <v>2040</v>
      </c>
      <c r="O214" s="296">
        <v>25</v>
      </c>
      <c r="P214" s="296">
        <v>1</v>
      </c>
      <c r="Q214" s="296">
        <v>2049</v>
      </c>
      <c r="R214" s="296" t="s">
        <v>30</v>
      </c>
      <c r="S214" s="296" t="s">
        <v>30</v>
      </c>
      <c r="T214" s="296" t="s">
        <v>30</v>
      </c>
      <c r="U214" s="296">
        <v>1</v>
      </c>
      <c r="V214" s="296">
        <v>1</v>
      </c>
      <c r="W214" s="296" t="s">
        <v>30</v>
      </c>
      <c r="X214" s="296">
        <v>0.94339622641509424</v>
      </c>
      <c r="Z214" s="296" t="s">
        <v>30</v>
      </c>
      <c r="AA214" s="296" t="s">
        <v>30</v>
      </c>
      <c r="AB214" s="296" t="s">
        <v>30</v>
      </c>
      <c r="AC214" s="296" t="s">
        <v>30</v>
      </c>
      <c r="AD214" s="296" t="s">
        <v>30</v>
      </c>
      <c r="AE214" s="296" t="s">
        <v>30</v>
      </c>
      <c r="AF214" s="296" t="s">
        <v>30</v>
      </c>
      <c r="AG214" s="296" t="s">
        <v>30</v>
      </c>
      <c r="AH214" s="296" t="s">
        <v>30</v>
      </c>
      <c r="AI214" s="296" t="s">
        <v>30</v>
      </c>
      <c r="AJ214" s="296" t="s">
        <v>30</v>
      </c>
      <c r="AK214" s="296">
        <v>1</v>
      </c>
      <c r="AL214" s="296">
        <v>5</v>
      </c>
      <c r="AM214" s="299">
        <v>0.15</v>
      </c>
      <c r="AN214" s="296">
        <v>11.68</v>
      </c>
      <c r="AO214" s="296">
        <v>1</v>
      </c>
      <c r="AP214" s="300"/>
      <c r="AQ214" s="296">
        <v>0.58399999999999996</v>
      </c>
      <c r="AR214" s="296">
        <v>0.1</v>
      </c>
      <c r="AS214" s="296">
        <v>0</v>
      </c>
      <c r="AV214" s="300">
        <v>12</v>
      </c>
      <c r="AW214" s="300">
        <v>12</v>
      </c>
      <c r="AX214" s="296" t="s">
        <v>30</v>
      </c>
      <c r="AY214" s="296" t="s">
        <v>845</v>
      </c>
      <c r="BA214" s="296">
        <v>1</v>
      </c>
      <c r="BB214" s="296">
        <v>0.01</v>
      </c>
      <c r="BC214" s="296">
        <v>67</v>
      </c>
    </row>
    <row r="215" spans="1:55">
      <c r="A215" s="296" t="s">
        <v>1829</v>
      </c>
      <c r="B215" s="296" t="s">
        <v>846</v>
      </c>
      <c r="C215" s="296" t="s">
        <v>749</v>
      </c>
      <c r="F215" s="296">
        <v>1.06</v>
      </c>
      <c r="G215" s="296">
        <v>2</v>
      </c>
      <c r="H215" s="296">
        <v>5</v>
      </c>
      <c r="I215" s="296">
        <v>0</v>
      </c>
      <c r="J215" s="296">
        <v>4.9000000000000002E-2</v>
      </c>
      <c r="K215" s="296">
        <v>1.6659999999999999</v>
      </c>
      <c r="L215" s="296">
        <v>1.0780000000000001</v>
      </c>
      <c r="M215" s="296" t="s">
        <v>30</v>
      </c>
      <c r="N215" s="296">
        <v>2050</v>
      </c>
      <c r="O215" s="296">
        <v>25</v>
      </c>
      <c r="P215" s="296">
        <v>1</v>
      </c>
      <c r="Q215" s="296">
        <v>2050</v>
      </c>
      <c r="U215" s="296">
        <v>1</v>
      </c>
      <c r="V215" s="296">
        <v>1</v>
      </c>
      <c r="X215" s="296">
        <v>0.94339622641509424</v>
      </c>
      <c r="AK215" s="296">
        <v>1</v>
      </c>
      <c r="AL215" s="296">
        <v>5</v>
      </c>
      <c r="AM215" s="299">
        <v>0.15</v>
      </c>
      <c r="AN215" s="296">
        <v>11.68</v>
      </c>
      <c r="AO215" s="296">
        <v>1</v>
      </c>
      <c r="AP215" s="300"/>
      <c r="AQ215" s="296">
        <v>0.58399999999999996</v>
      </c>
      <c r="AR215" s="296">
        <v>0.1</v>
      </c>
      <c r="AS215" s="296">
        <v>0</v>
      </c>
      <c r="AV215" s="300">
        <v>12</v>
      </c>
      <c r="AW215" s="300">
        <v>12</v>
      </c>
      <c r="AY215" s="296" t="s">
        <v>845</v>
      </c>
      <c r="BA215" s="296">
        <v>1</v>
      </c>
      <c r="BB215" s="296">
        <v>0.01</v>
      </c>
      <c r="BC215" s="296">
        <v>67</v>
      </c>
    </row>
    <row r="216" spans="1:55">
      <c r="A216" s="296" t="s">
        <v>1828</v>
      </c>
      <c r="B216" s="296" t="s">
        <v>846</v>
      </c>
      <c r="C216" s="296" t="s">
        <v>749</v>
      </c>
      <c r="F216" s="296">
        <v>0.8</v>
      </c>
      <c r="G216" s="296">
        <v>3</v>
      </c>
      <c r="H216" s="296">
        <v>10</v>
      </c>
      <c r="I216" s="296">
        <v>0</v>
      </c>
      <c r="J216" s="296" t="s">
        <v>30</v>
      </c>
      <c r="K216" s="296">
        <v>1.96</v>
      </c>
      <c r="L216" s="296">
        <v>1.0780000000000001</v>
      </c>
      <c r="M216" s="296" t="s">
        <v>30</v>
      </c>
      <c r="P216" s="296">
        <v>0</v>
      </c>
      <c r="Q216" s="296" t="s">
        <v>30</v>
      </c>
      <c r="U216" s="296">
        <v>1</v>
      </c>
      <c r="V216" s="296">
        <v>1</v>
      </c>
      <c r="X216" s="296">
        <v>1.25</v>
      </c>
      <c r="AK216" s="296">
        <v>1</v>
      </c>
      <c r="AL216" s="296">
        <v>0.08</v>
      </c>
      <c r="AM216" s="299">
        <v>0.15</v>
      </c>
      <c r="AN216" s="296">
        <v>11.68</v>
      </c>
      <c r="AO216" s="296">
        <v>1</v>
      </c>
      <c r="AP216" s="300"/>
      <c r="AQ216" s="296">
        <v>0.58399999999999996</v>
      </c>
      <c r="AR216" s="296">
        <v>0.1</v>
      </c>
      <c r="AS216" s="296">
        <v>0</v>
      </c>
      <c r="AV216" s="300">
        <v>12</v>
      </c>
      <c r="AW216" s="300">
        <v>12</v>
      </c>
      <c r="AY216" s="296" t="s">
        <v>845</v>
      </c>
      <c r="BA216" s="296">
        <v>1</v>
      </c>
      <c r="BB216" s="296">
        <v>0.01</v>
      </c>
      <c r="BC216" s="296">
        <v>67</v>
      </c>
    </row>
    <row r="217" spans="1:55">
      <c r="A217" s="296" t="s">
        <v>1827</v>
      </c>
      <c r="B217" s="296" t="s">
        <v>846</v>
      </c>
      <c r="C217" s="296" t="s">
        <v>749</v>
      </c>
      <c r="F217" s="296">
        <v>0.85000000000000009</v>
      </c>
      <c r="H217" s="296">
        <v>105</v>
      </c>
      <c r="I217" s="296">
        <v>0</v>
      </c>
      <c r="J217" s="296" t="s">
        <v>30</v>
      </c>
      <c r="K217" s="296">
        <v>9.5299999999999994</v>
      </c>
      <c r="L217" s="296">
        <v>0.73000000000000032</v>
      </c>
      <c r="M217" s="296" t="s">
        <v>30</v>
      </c>
      <c r="O217" s="296">
        <v>20</v>
      </c>
      <c r="Q217" s="296" t="s">
        <v>30</v>
      </c>
      <c r="U217" s="296">
        <v>1</v>
      </c>
      <c r="V217" s="296">
        <v>1</v>
      </c>
      <c r="X217" s="296">
        <v>1.1764705882352939</v>
      </c>
      <c r="AK217" s="296">
        <v>1</v>
      </c>
      <c r="AL217" s="296">
        <v>10</v>
      </c>
      <c r="AM217" s="299">
        <v>0.15</v>
      </c>
      <c r="AN217" s="296">
        <v>11.68</v>
      </c>
      <c r="AO217" s="296">
        <v>1</v>
      </c>
      <c r="AP217" s="300"/>
      <c r="AQ217" s="296">
        <v>0.58399999999999996</v>
      </c>
      <c r="AR217" s="296">
        <v>0.1</v>
      </c>
      <c r="AS217" s="296">
        <v>0</v>
      </c>
      <c r="AV217" s="300">
        <v>12</v>
      </c>
      <c r="AW217" s="300">
        <v>12</v>
      </c>
      <c r="AY217" s="296" t="s">
        <v>845</v>
      </c>
      <c r="BA217" s="296">
        <v>1</v>
      </c>
      <c r="BB217" s="296">
        <v>0.01</v>
      </c>
      <c r="BC217" s="296">
        <v>67</v>
      </c>
    </row>
    <row r="218" spans="1:55">
      <c r="A218" s="296" t="s">
        <v>1826</v>
      </c>
      <c r="B218" s="296" t="s">
        <v>846</v>
      </c>
      <c r="C218" s="296" t="s">
        <v>749</v>
      </c>
      <c r="F218" s="296">
        <v>0.9</v>
      </c>
      <c r="H218" s="296">
        <v>105</v>
      </c>
      <c r="I218" s="296">
        <v>0</v>
      </c>
      <c r="J218" s="296" t="s">
        <v>30</v>
      </c>
      <c r="K218" s="296">
        <v>9.5299999999999994</v>
      </c>
      <c r="L218" s="296">
        <v>0.73000000000000032</v>
      </c>
      <c r="M218" s="296" t="s">
        <v>30</v>
      </c>
      <c r="P218" s="296">
        <v>0</v>
      </c>
      <c r="Q218" s="296" t="s">
        <v>30</v>
      </c>
      <c r="U218" s="296">
        <v>1</v>
      </c>
      <c r="V218" s="296">
        <v>1</v>
      </c>
      <c r="X218" s="296">
        <v>1.1111111111111112</v>
      </c>
      <c r="AK218" s="296">
        <v>1</v>
      </c>
      <c r="AL218" s="296">
        <v>11.544</v>
      </c>
      <c r="AM218" s="299">
        <v>0.15</v>
      </c>
      <c r="AN218" s="296">
        <v>11.68</v>
      </c>
      <c r="AO218" s="296">
        <v>1</v>
      </c>
      <c r="AP218" s="300"/>
      <c r="AQ218" s="296">
        <v>0.58399999999999996</v>
      </c>
      <c r="AR218" s="296">
        <v>0.1</v>
      </c>
      <c r="AS218" s="296">
        <v>0</v>
      </c>
      <c r="AV218" s="300">
        <v>12</v>
      </c>
      <c r="AW218" s="300">
        <v>12</v>
      </c>
      <c r="AY218" s="296" t="s">
        <v>845</v>
      </c>
      <c r="BA218" s="296">
        <v>1</v>
      </c>
      <c r="BB218" s="296">
        <v>0.01</v>
      </c>
      <c r="BC218" s="296">
        <v>67</v>
      </c>
    </row>
    <row r="219" spans="1:55">
      <c r="A219" s="296" t="s">
        <v>1825</v>
      </c>
      <c r="B219" s="296" t="s">
        <v>846</v>
      </c>
      <c r="C219" s="296" t="s">
        <v>749</v>
      </c>
      <c r="F219" s="296">
        <v>0.95</v>
      </c>
      <c r="G219" s="296">
        <v>1</v>
      </c>
      <c r="H219" s="296">
        <v>20</v>
      </c>
      <c r="I219" s="296">
        <v>0</v>
      </c>
      <c r="J219" s="296" t="s">
        <v>30</v>
      </c>
      <c r="K219" s="296">
        <v>20.481999999999999</v>
      </c>
      <c r="M219" s="296" t="s">
        <v>30</v>
      </c>
      <c r="P219" s="296">
        <v>0</v>
      </c>
      <c r="U219" s="296">
        <v>1</v>
      </c>
      <c r="V219" s="296">
        <v>1</v>
      </c>
      <c r="X219" s="296">
        <v>1.0526315789473684</v>
      </c>
      <c r="AK219" s="296">
        <v>1</v>
      </c>
      <c r="AL219" s="296">
        <v>0.01</v>
      </c>
      <c r="AM219" s="299">
        <v>0.15</v>
      </c>
      <c r="AN219" s="296">
        <v>11.68</v>
      </c>
      <c r="AO219" s="296">
        <v>1</v>
      </c>
      <c r="AP219" s="300"/>
      <c r="AQ219" s="296">
        <v>0.58399999999999996</v>
      </c>
      <c r="AR219" s="296">
        <v>0.1</v>
      </c>
      <c r="AS219" s="296">
        <v>0</v>
      </c>
      <c r="AV219" s="300">
        <v>12</v>
      </c>
      <c r="AW219" s="300">
        <v>12</v>
      </c>
      <c r="AY219" s="296" t="s">
        <v>845</v>
      </c>
      <c r="BA219" s="296">
        <v>1</v>
      </c>
      <c r="BB219" s="296">
        <v>0.01</v>
      </c>
      <c r="BC219" s="296">
        <v>67</v>
      </c>
    </row>
    <row r="220" spans="1:55">
      <c r="A220" s="296" t="s">
        <v>1824</v>
      </c>
      <c r="B220" s="296" t="s">
        <v>846</v>
      </c>
      <c r="C220" s="296" t="s">
        <v>749</v>
      </c>
      <c r="F220" s="296">
        <v>0.95</v>
      </c>
      <c r="G220" s="296">
        <v>1</v>
      </c>
      <c r="H220" s="296">
        <v>10</v>
      </c>
      <c r="I220" s="296">
        <v>0</v>
      </c>
      <c r="J220" s="296">
        <v>0.30380000000000001</v>
      </c>
      <c r="K220" s="296">
        <v>20.09</v>
      </c>
      <c r="M220" s="296" t="s">
        <v>30</v>
      </c>
      <c r="N220" s="296">
        <v>2020</v>
      </c>
      <c r="O220" s="296">
        <v>20</v>
      </c>
      <c r="P220" s="296">
        <v>1</v>
      </c>
      <c r="Q220" s="296">
        <v>2029</v>
      </c>
      <c r="U220" s="296">
        <v>1</v>
      </c>
      <c r="V220" s="296">
        <v>1</v>
      </c>
      <c r="X220" s="296">
        <v>1.0526315789473684</v>
      </c>
      <c r="AK220" s="296">
        <v>1</v>
      </c>
      <c r="AL220" s="296">
        <v>0.01</v>
      </c>
      <c r="AM220" s="299">
        <v>0.15</v>
      </c>
      <c r="AN220" s="296">
        <v>11.68</v>
      </c>
      <c r="AO220" s="296">
        <v>1</v>
      </c>
      <c r="AP220" s="300"/>
      <c r="AQ220" s="296">
        <v>0.58399999999999996</v>
      </c>
      <c r="AR220" s="296">
        <v>0.1</v>
      </c>
      <c r="AS220" s="296">
        <v>0</v>
      </c>
      <c r="AV220" s="300">
        <v>12</v>
      </c>
      <c r="AW220" s="300">
        <v>12</v>
      </c>
      <c r="AY220" s="296" t="s">
        <v>845</v>
      </c>
      <c r="BA220" s="296">
        <v>1</v>
      </c>
      <c r="BB220" s="296">
        <v>0.01</v>
      </c>
      <c r="BC220" s="296">
        <v>67</v>
      </c>
    </row>
    <row r="221" spans="1:55">
      <c r="A221" s="296" t="s">
        <v>1823</v>
      </c>
      <c r="B221" s="296" t="s">
        <v>846</v>
      </c>
      <c r="C221" s="296" t="s">
        <v>749</v>
      </c>
      <c r="F221" s="296">
        <v>0.96</v>
      </c>
      <c r="G221" s="296">
        <v>0.5</v>
      </c>
      <c r="H221" s="296">
        <v>5</v>
      </c>
      <c r="I221" s="296">
        <v>0</v>
      </c>
      <c r="J221" s="296">
        <v>0.29399999999999998</v>
      </c>
      <c r="K221" s="296">
        <v>19.501999999999999</v>
      </c>
      <c r="M221" s="296" t="s">
        <v>30</v>
      </c>
      <c r="N221" s="296">
        <v>2030</v>
      </c>
      <c r="O221" s="296">
        <v>20</v>
      </c>
      <c r="P221" s="296">
        <v>1</v>
      </c>
      <c r="Q221" s="296">
        <v>2039</v>
      </c>
      <c r="U221" s="296">
        <v>1</v>
      </c>
      <c r="V221" s="296">
        <v>1</v>
      </c>
      <c r="X221" s="296">
        <v>1.0416666666666667</v>
      </c>
      <c r="AK221" s="296">
        <v>1</v>
      </c>
      <c r="AL221" s="296">
        <v>0.01</v>
      </c>
      <c r="AM221" s="299">
        <v>0.15</v>
      </c>
      <c r="AN221" s="296">
        <v>11.68</v>
      </c>
      <c r="AO221" s="296">
        <v>1</v>
      </c>
      <c r="AP221" s="300"/>
      <c r="AQ221" s="296">
        <v>0.58399999999999996</v>
      </c>
      <c r="AR221" s="296">
        <v>0.1</v>
      </c>
      <c r="AS221" s="296">
        <v>0</v>
      </c>
      <c r="AV221" s="300">
        <v>12</v>
      </c>
      <c r="AW221" s="300">
        <v>12</v>
      </c>
      <c r="AY221" s="296" t="s">
        <v>845</v>
      </c>
      <c r="BA221" s="296">
        <v>1</v>
      </c>
      <c r="BB221" s="296">
        <v>0.01</v>
      </c>
      <c r="BC221" s="296">
        <v>67</v>
      </c>
    </row>
    <row r="222" spans="1:55">
      <c r="A222" s="296" t="s">
        <v>1822</v>
      </c>
      <c r="B222" s="296" t="s">
        <v>846</v>
      </c>
      <c r="C222" s="296" t="s">
        <v>749</v>
      </c>
      <c r="D222" s="296" t="s">
        <v>30</v>
      </c>
      <c r="E222" s="296" t="s">
        <v>30</v>
      </c>
      <c r="F222" s="296">
        <v>0.96</v>
      </c>
      <c r="G222" s="296">
        <v>0.5</v>
      </c>
      <c r="H222" s="296">
        <v>5</v>
      </c>
      <c r="I222" s="296">
        <v>0</v>
      </c>
      <c r="J222" s="296">
        <v>0.29399999999999998</v>
      </c>
      <c r="K222" s="296">
        <v>10.731</v>
      </c>
      <c r="M222" s="296" t="s">
        <v>30</v>
      </c>
      <c r="N222" s="296">
        <v>2040</v>
      </c>
      <c r="O222" s="296">
        <v>20</v>
      </c>
      <c r="P222" s="296">
        <v>1</v>
      </c>
      <c r="Q222" s="296">
        <v>2049</v>
      </c>
      <c r="R222" s="296" t="s">
        <v>30</v>
      </c>
      <c r="S222" s="296" t="s">
        <v>30</v>
      </c>
      <c r="T222" s="296" t="s">
        <v>30</v>
      </c>
      <c r="U222" s="296">
        <v>1</v>
      </c>
      <c r="V222" s="296">
        <v>1</v>
      </c>
      <c r="W222" s="296" t="s">
        <v>30</v>
      </c>
      <c r="X222" s="296">
        <v>1.0416666666666667</v>
      </c>
      <c r="Z222" s="296" t="s">
        <v>30</v>
      </c>
      <c r="AA222" s="296" t="s">
        <v>30</v>
      </c>
      <c r="AB222" s="296" t="s">
        <v>30</v>
      </c>
      <c r="AC222" s="296" t="s">
        <v>30</v>
      </c>
      <c r="AD222" s="296" t="s">
        <v>30</v>
      </c>
      <c r="AE222" s="296" t="s">
        <v>30</v>
      </c>
      <c r="AF222" s="296" t="s">
        <v>30</v>
      </c>
      <c r="AG222" s="296" t="s">
        <v>30</v>
      </c>
      <c r="AH222" s="296" t="s">
        <v>30</v>
      </c>
      <c r="AI222" s="296" t="s">
        <v>30</v>
      </c>
      <c r="AJ222" s="296" t="s">
        <v>30</v>
      </c>
      <c r="AK222" s="296">
        <v>1</v>
      </c>
      <c r="AL222" s="296">
        <v>0.01</v>
      </c>
      <c r="AM222" s="299">
        <v>0.15</v>
      </c>
      <c r="AN222" s="296">
        <v>11.68</v>
      </c>
      <c r="AO222" s="296">
        <v>1</v>
      </c>
      <c r="AP222" s="300"/>
      <c r="AQ222" s="296">
        <v>0.58399999999999996</v>
      </c>
      <c r="AR222" s="296">
        <v>0.1</v>
      </c>
      <c r="AS222" s="296">
        <v>0</v>
      </c>
      <c r="AV222" s="300">
        <v>12</v>
      </c>
      <c r="AW222" s="300">
        <v>12</v>
      </c>
      <c r="AX222" s="296" t="s">
        <v>30</v>
      </c>
      <c r="AY222" s="296" t="s">
        <v>845</v>
      </c>
      <c r="BA222" s="296">
        <v>1</v>
      </c>
      <c r="BB222" s="296">
        <v>0.01</v>
      </c>
      <c r="BC222" s="296">
        <v>67</v>
      </c>
    </row>
    <row r="223" spans="1:55">
      <c r="A223" s="296" t="s">
        <v>1821</v>
      </c>
      <c r="B223" s="296" t="s">
        <v>846</v>
      </c>
      <c r="C223" s="296" t="s">
        <v>749</v>
      </c>
      <c r="F223" s="296">
        <v>0.97</v>
      </c>
      <c r="G223" s="296">
        <v>3</v>
      </c>
      <c r="H223" s="296">
        <v>10</v>
      </c>
      <c r="I223" s="296">
        <v>0</v>
      </c>
      <c r="J223" s="296" t="s">
        <v>30</v>
      </c>
      <c r="K223" s="296">
        <v>1.96</v>
      </c>
      <c r="L223" s="296">
        <v>1.0780000000000001</v>
      </c>
      <c r="M223" s="296" t="s">
        <v>30</v>
      </c>
      <c r="P223" s="296">
        <v>0</v>
      </c>
      <c r="Q223" s="296" t="s">
        <v>30</v>
      </c>
      <c r="U223" s="296">
        <v>1</v>
      </c>
      <c r="V223" s="296">
        <v>1</v>
      </c>
      <c r="X223" s="296">
        <v>1.0309278350515465</v>
      </c>
      <c r="AK223" s="296">
        <v>1</v>
      </c>
      <c r="AL223" s="296">
        <v>9</v>
      </c>
      <c r="AM223" s="299">
        <v>0.15</v>
      </c>
      <c r="AN223" s="296">
        <v>11.68</v>
      </c>
      <c r="AO223" s="296">
        <v>1</v>
      </c>
      <c r="AP223" s="300"/>
      <c r="AQ223" s="296">
        <v>0.58399999999999996</v>
      </c>
      <c r="AR223" s="296">
        <v>0.1</v>
      </c>
      <c r="AS223" s="296">
        <v>0</v>
      </c>
      <c r="AV223" s="300">
        <v>12</v>
      </c>
      <c r="AW223" s="300">
        <v>12</v>
      </c>
      <c r="AY223" s="296" t="s">
        <v>845</v>
      </c>
      <c r="BA223" s="296">
        <v>1</v>
      </c>
      <c r="BB223" s="296">
        <v>0.01</v>
      </c>
      <c r="BC223" s="296">
        <v>67</v>
      </c>
    </row>
    <row r="224" spans="1:55">
      <c r="A224" s="296" t="s">
        <v>1820</v>
      </c>
      <c r="B224" s="296" t="s">
        <v>846</v>
      </c>
      <c r="C224" s="296" t="s">
        <v>749</v>
      </c>
      <c r="F224" s="296">
        <v>0.97</v>
      </c>
      <c r="G224" s="296">
        <v>0.25</v>
      </c>
      <c r="H224" s="296">
        <v>3</v>
      </c>
      <c r="I224" s="296">
        <v>0</v>
      </c>
      <c r="J224" s="296">
        <v>0.2646</v>
      </c>
      <c r="K224" s="296">
        <v>17.738</v>
      </c>
      <c r="M224" s="296" t="s">
        <v>30</v>
      </c>
      <c r="N224" s="296">
        <v>2050</v>
      </c>
      <c r="O224" s="296">
        <v>20</v>
      </c>
      <c r="P224" s="296">
        <v>1</v>
      </c>
      <c r="Q224" s="296">
        <v>2050</v>
      </c>
      <c r="U224" s="296">
        <v>1</v>
      </c>
      <c r="V224" s="296">
        <v>1</v>
      </c>
      <c r="X224" s="296">
        <v>1.0309278350515465</v>
      </c>
      <c r="AK224" s="296">
        <v>1</v>
      </c>
      <c r="AL224" s="296">
        <v>0.01</v>
      </c>
      <c r="AM224" s="299">
        <v>0.15</v>
      </c>
      <c r="AN224" s="296">
        <v>11.68</v>
      </c>
      <c r="AO224" s="296">
        <v>1</v>
      </c>
      <c r="AP224" s="300"/>
      <c r="AQ224" s="296">
        <v>0.58399999999999996</v>
      </c>
      <c r="AR224" s="296">
        <v>0.1</v>
      </c>
      <c r="AS224" s="296">
        <v>0</v>
      </c>
      <c r="AV224" s="300">
        <v>12</v>
      </c>
      <c r="AW224" s="300">
        <v>12</v>
      </c>
      <c r="AY224" s="296" t="s">
        <v>845</v>
      </c>
      <c r="BA224" s="296">
        <v>1</v>
      </c>
      <c r="BB224" s="296">
        <v>0.01</v>
      </c>
      <c r="BC224" s="296">
        <v>67</v>
      </c>
    </row>
    <row r="225" spans="1:55">
      <c r="A225" s="296" t="s">
        <v>1819</v>
      </c>
      <c r="B225" s="296" t="s">
        <v>846</v>
      </c>
      <c r="C225" s="296" t="s">
        <v>749</v>
      </c>
      <c r="F225" s="296">
        <v>0.98</v>
      </c>
      <c r="G225" s="296">
        <v>3</v>
      </c>
      <c r="H225" s="296">
        <v>10</v>
      </c>
      <c r="I225" s="296">
        <v>0</v>
      </c>
      <c r="J225" s="296" t="s">
        <v>30</v>
      </c>
      <c r="K225" s="296">
        <v>1.96</v>
      </c>
      <c r="L225" s="296">
        <v>1.0780000000000001</v>
      </c>
      <c r="M225" s="296" t="s">
        <v>30</v>
      </c>
      <c r="P225" s="296">
        <v>0</v>
      </c>
      <c r="Q225" s="296" t="s">
        <v>30</v>
      </c>
      <c r="U225" s="296">
        <v>1</v>
      </c>
      <c r="V225" s="296">
        <v>1</v>
      </c>
      <c r="X225" s="296">
        <v>1.0204081632653061</v>
      </c>
      <c r="AK225" s="296">
        <v>1</v>
      </c>
      <c r="AL225" s="296">
        <v>5.22</v>
      </c>
      <c r="AM225" s="299">
        <v>0.15</v>
      </c>
      <c r="AN225" s="296">
        <v>11.68</v>
      </c>
      <c r="AO225" s="296">
        <v>1</v>
      </c>
      <c r="AP225" s="300"/>
      <c r="AQ225" s="296">
        <v>0.58399999999999996</v>
      </c>
      <c r="AR225" s="296">
        <v>0.1</v>
      </c>
      <c r="AS225" s="296">
        <v>0</v>
      </c>
      <c r="AV225" s="300">
        <v>12</v>
      </c>
      <c r="AW225" s="300">
        <v>12</v>
      </c>
      <c r="AY225" s="296" t="s">
        <v>845</v>
      </c>
      <c r="BA225" s="296">
        <v>1</v>
      </c>
      <c r="BB225" s="296">
        <v>0.01</v>
      </c>
      <c r="BC225" s="296">
        <v>67</v>
      </c>
    </row>
    <row r="226" spans="1:55">
      <c r="A226" s="296" t="s">
        <v>1818</v>
      </c>
      <c r="B226" s="296" t="s">
        <v>846</v>
      </c>
      <c r="C226" s="296" t="s">
        <v>749</v>
      </c>
      <c r="F226" s="296">
        <v>0.99</v>
      </c>
      <c r="G226" s="296">
        <v>3</v>
      </c>
      <c r="H226" s="296">
        <v>10</v>
      </c>
      <c r="I226" s="296">
        <v>0</v>
      </c>
      <c r="J226" s="296" t="s">
        <v>30</v>
      </c>
      <c r="K226" s="296">
        <v>1.96</v>
      </c>
      <c r="L226" s="296">
        <v>1.0780000000000001</v>
      </c>
      <c r="M226" s="296" t="s">
        <v>30</v>
      </c>
      <c r="P226" s="296">
        <v>0</v>
      </c>
      <c r="Q226" s="296" t="s">
        <v>30</v>
      </c>
      <c r="U226" s="296">
        <v>1</v>
      </c>
      <c r="V226" s="296">
        <v>1</v>
      </c>
      <c r="X226" s="296">
        <v>1.0101010101010102</v>
      </c>
      <c r="AK226" s="296">
        <v>1</v>
      </c>
      <c r="AL226" s="296">
        <v>24.6</v>
      </c>
      <c r="AM226" s="299">
        <v>0.15</v>
      </c>
      <c r="AN226" s="296">
        <v>11.68</v>
      </c>
      <c r="AO226" s="296">
        <v>1</v>
      </c>
      <c r="AP226" s="300"/>
      <c r="AQ226" s="296">
        <v>0.58399999999999996</v>
      </c>
      <c r="AR226" s="296">
        <v>0.1</v>
      </c>
      <c r="AS226" s="296">
        <v>0</v>
      </c>
      <c r="AV226" s="300">
        <v>12</v>
      </c>
      <c r="AW226" s="300">
        <v>12</v>
      </c>
      <c r="AY226" s="296" t="s">
        <v>845</v>
      </c>
      <c r="BA226" s="296">
        <v>1</v>
      </c>
      <c r="BB226" s="296">
        <v>0.01</v>
      </c>
      <c r="BC226" s="296">
        <v>67</v>
      </c>
    </row>
    <row r="227" spans="1:55">
      <c r="A227" s="296" t="s">
        <v>1817</v>
      </c>
      <c r="B227" s="296" t="s">
        <v>846</v>
      </c>
      <c r="C227" s="296" t="s">
        <v>749</v>
      </c>
      <c r="F227" s="296">
        <v>1.05</v>
      </c>
      <c r="G227" s="296">
        <v>3</v>
      </c>
      <c r="H227" s="296">
        <v>9</v>
      </c>
      <c r="I227" s="296">
        <v>0</v>
      </c>
      <c r="J227" s="296">
        <v>0.11470588235294119</v>
      </c>
      <c r="K227" s="296">
        <v>1.911</v>
      </c>
      <c r="L227" s="296">
        <v>1.0780000000000001</v>
      </c>
      <c r="M227" s="296" t="s">
        <v>30</v>
      </c>
      <c r="N227" s="296">
        <v>2020</v>
      </c>
      <c r="O227" s="296">
        <v>25</v>
      </c>
      <c r="P227" s="296">
        <v>1</v>
      </c>
      <c r="Q227" s="296">
        <v>2029</v>
      </c>
      <c r="U227" s="296">
        <v>1</v>
      </c>
      <c r="V227" s="296">
        <v>1</v>
      </c>
      <c r="X227" s="296">
        <v>0.95238095238095233</v>
      </c>
      <c r="AK227" s="296">
        <v>1</v>
      </c>
      <c r="AL227" s="296">
        <v>5</v>
      </c>
      <c r="AM227" s="299">
        <v>0.15</v>
      </c>
      <c r="AN227" s="296">
        <v>11.68</v>
      </c>
      <c r="AO227" s="296">
        <v>1</v>
      </c>
      <c r="AP227" s="300"/>
      <c r="AQ227" s="296">
        <v>0.58399999999999996</v>
      </c>
      <c r="AR227" s="296">
        <v>0.1</v>
      </c>
      <c r="AS227" s="296">
        <v>0</v>
      </c>
      <c r="AV227" s="300">
        <v>12</v>
      </c>
      <c r="AW227" s="300">
        <v>12</v>
      </c>
      <c r="AY227" s="296" t="s">
        <v>845</v>
      </c>
      <c r="BA227" s="296">
        <v>1</v>
      </c>
      <c r="BB227" s="296">
        <v>0.01</v>
      </c>
      <c r="BC227" s="296">
        <v>67</v>
      </c>
    </row>
    <row r="228" spans="1:55">
      <c r="A228" s="296" t="s">
        <v>1816</v>
      </c>
      <c r="B228" s="296" t="s">
        <v>846</v>
      </c>
      <c r="C228" s="296" t="s">
        <v>749</v>
      </c>
      <c r="F228" s="296">
        <v>1.06</v>
      </c>
      <c r="G228" s="296">
        <v>2</v>
      </c>
      <c r="H228" s="296">
        <v>7</v>
      </c>
      <c r="I228" s="296">
        <v>0</v>
      </c>
      <c r="J228" s="296">
        <v>9.5588235294117654E-2</v>
      </c>
      <c r="K228" s="296">
        <v>1.8620000000000001</v>
      </c>
      <c r="L228" s="296">
        <v>0.98</v>
      </c>
      <c r="M228" s="296" t="s">
        <v>30</v>
      </c>
      <c r="N228" s="296">
        <v>2030</v>
      </c>
      <c r="O228" s="296">
        <v>25</v>
      </c>
      <c r="P228" s="296">
        <v>1</v>
      </c>
      <c r="Q228" s="296">
        <v>2039</v>
      </c>
      <c r="U228" s="296">
        <v>1</v>
      </c>
      <c r="V228" s="296">
        <v>1</v>
      </c>
      <c r="X228" s="296">
        <v>0.94339622641509424</v>
      </c>
      <c r="AK228" s="296">
        <v>1</v>
      </c>
      <c r="AL228" s="296">
        <v>5</v>
      </c>
      <c r="AM228" s="299">
        <v>0.15</v>
      </c>
      <c r="AN228" s="296">
        <v>11.68</v>
      </c>
      <c r="AO228" s="296">
        <v>1</v>
      </c>
      <c r="AP228" s="300"/>
      <c r="AQ228" s="296">
        <v>0.58399999999999996</v>
      </c>
      <c r="AR228" s="296">
        <v>0.1</v>
      </c>
      <c r="AS228" s="296">
        <v>0</v>
      </c>
      <c r="AV228" s="300">
        <v>12</v>
      </c>
      <c r="AW228" s="300">
        <v>12</v>
      </c>
      <c r="AY228" s="296" t="s">
        <v>845</v>
      </c>
      <c r="BA228" s="296">
        <v>1</v>
      </c>
      <c r="BB228" s="296">
        <v>0.01</v>
      </c>
      <c r="BC228" s="296">
        <v>67</v>
      </c>
    </row>
    <row r="229" spans="1:55">
      <c r="A229" s="296" t="s">
        <v>1815</v>
      </c>
      <c r="B229" s="296" t="s">
        <v>846</v>
      </c>
      <c r="C229" s="296" t="s">
        <v>749</v>
      </c>
      <c r="D229" s="296" t="s">
        <v>30</v>
      </c>
      <c r="E229" s="296" t="s">
        <v>30</v>
      </c>
      <c r="F229" s="296">
        <v>1.06</v>
      </c>
      <c r="G229" s="296">
        <v>2</v>
      </c>
      <c r="H229" s="296">
        <v>6.5</v>
      </c>
      <c r="I229" s="296">
        <v>0</v>
      </c>
      <c r="J229" s="296">
        <v>9.5588235294117654E-2</v>
      </c>
      <c r="K229" s="296">
        <v>1.764</v>
      </c>
      <c r="L229" s="296">
        <v>1.0289999999999999</v>
      </c>
      <c r="M229" s="296" t="s">
        <v>30</v>
      </c>
      <c r="N229" s="296">
        <v>2040</v>
      </c>
      <c r="O229" s="296">
        <v>25</v>
      </c>
      <c r="P229" s="296">
        <v>1</v>
      </c>
      <c r="Q229" s="296">
        <v>2049</v>
      </c>
      <c r="R229" s="296" t="s">
        <v>30</v>
      </c>
      <c r="S229" s="296" t="s">
        <v>30</v>
      </c>
      <c r="T229" s="296" t="s">
        <v>30</v>
      </c>
      <c r="U229" s="296">
        <v>1</v>
      </c>
      <c r="V229" s="296">
        <v>1</v>
      </c>
      <c r="W229" s="296" t="s">
        <v>30</v>
      </c>
      <c r="X229" s="296">
        <v>0.94339622641509424</v>
      </c>
      <c r="Z229" s="296" t="s">
        <v>30</v>
      </c>
      <c r="AA229" s="296" t="s">
        <v>30</v>
      </c>
      <c r="AB229" s="296" t="s">
        <v>30</v>
      </c>
      <c r="AC229" s="296" t="s">
        <v>30</v>
      </c>
      <c r="AD229" s="296" t="s">
        <v>30</v>
      </c>
      <c r="AE229" s="296" t="s">
        <v>30</v>
      </c>
      <c r="AF229" s="296" t="s">
        <v>30</v>
      </c>
      <c r="AG229" s="296" t="s">
        <v>30</v>
      </c>
      <c r="AH229" s="296" t="s">
        <v>30</v>
      </c>
      <c r="AI229" s="296" t="s">
        <v>30</v>
      </c>
      <c r="AJ229" s="296" t="s">
        <v>30</v>
      </c>
      <c r="AK229" s="296">
        <v>1</v>
      </c>
      <c r="AL229" s="296">
        <v>5</v>
      </c>
      <c r="AM229" s="299">
        <v>0.15</v>
      </c>
      <c r="AN229" s="296">
        <v>11.68</v>
      </c>
      <c r="AO229" s="296">
        <v>1</v>
      </c>
      <c r="AP229" s="300"/>
      <c r="AQ229" s="296">
        <v>0.58399999999999996</v>
      </c>
      <c r="AR229" s="296">
        <v>0.1</v>
      </c>
      <c r="AS229" s="296">
        <v>0</v>
      </c>
      <c r="AV229" s="300">
        <v>12</v>
      </c>
      <c r="AW229" s="300">
        <v>12</v>
      </c>
      <c r="AX229" s="296" t="s">
        <v>30</v>
      </c>
      <c r="AY229" s="296" t="s">
        <v>845</v>
      </c>
      <c r="BA229" s="296">
        <v>1</v>
      </c>
      <c r="BB229" s="296">
        <v>0.01</v>
      </c>
      <c r="BC229" s="296">
        <v>67</v>
      </c>
    </row>
    <row r="230" spans="1:55">
      <c r="A230" s="296" t="s">
        <v>1814</v>
      </c>
      <c r="B230" s="296" t="s">
        <v>846</v>
      </c>
      <c r="C230" s="296" t="s">
        <v>749</v>
      </c>
      <c r="F230" s="296">
        <v>1.06</v>
      </c>
      <c r="G230" s="296">
        <v>2</v>
      </c>
      <c r="H230" s="296">
        <v>5</v>
      </c>
      <c r="I230" s="296">
        <v>0</v>
      </c>
      <c r="J230" s="296">
        <v>9.5588235294117654E-2</v>
      </c>
      <c r="K230" s="296">
        <v>1.6659999999999999</v>
      </c>
      <c r="L230" s="296">
        <v>1.0780000000000001</v>
      </c>
      <c r="M230" s="296" t="s">
        <v>30</v>
      </c>
      <c r="N230" s="296">
        <v>2050</v>
      </c>
      <c r="O230" s="296">
        <v>25</v>
      </c>
      <c r="P230" s="296">
        <v>1</v>
      </c>
      <c r="Q230" s="296">
        <v>2050</v>
      </c>
      <c r="U230" s="296">
        <v>1</v>
      </c>
      <c r="V230" s="296">
        <v>1</v>
      </c>
      <c r="X230" s="296">
        <v>0.94339622641509424</v>
      </c>
      <c r="AK230" s="296">
        <v>1</v>
      </c>
      <c r="AL230" s="296">
        <v>5</v>
      </c>
      <c r="AM230" s="299">
        <v>0.15</v>
      </c>
      <c r="AN230" s="296">
        <v>11.68</v>
      </c>
      <c r="AO230" s="296">
        <v>1</v>
      </c>
      <c r="AP230" s="300"/>
      <c r="AQ230" s="296">
        <v>0.58399999999999996</v>
      </c>
      <c r="AR230" s="296">
        <v>0.1</v>
      </c>
      <c r="AS230" s="296">
        <v>0</v>
      </c>
      <c r="AV230" s="300">
        <v>12</v>
      </c>
      <c r="AW230" s="300">
        <v>12</v>
      </c>
      <c r="AY230" s="296" t="s">
        <v>845</v>
      </c>
      <c r="BA230" s="296">
        <v>1</v>
      </c>
      <c r="BB230" s="296">
        <v>0.01</v>
      </c>
      <c r="BC230" s="296">
        <v>67</v>
      </c>
    </row>
    <row r="231" spans="1:55">
      <c r="A231" s="296" t="s">
        <v>1813</v>
      </c>
      <c r="B231" s="296" t="s">
        <v>846</v>
      </c>
      <c r="C231" s="296" t="s">
        <v>922</v>
      </c>
      <c r="F231" s="296">
        <v>0.9</v>
      </c>
      <c r="H231" s="296">
        <v>105</v>
      </c>
      <c r="I231" s="296">
        <v>0</v>
      </c>
      <c r="J231" s="296" t="s">
        <v>30</v>
      </c>
      <c r="K231" s="296">
        <v>9.5299999999999994</v>
      </c>
      <c r="L231" s="296">
        <v>0.73000000000000032</v>
      </c>
      <c r="M231" s="296" t="s">
        <v>30</v>
      </c>
      <c r="P231" s="296">
        <v>0</v>
      </c>
      <c r="Q231" s="296" t="s">
        <v>30</v>
      </c>
      <c r="X231" s="296" t="s">
        <v>30</v>
      </c>
      <c r="AK231" s="296">
        <v>1</v>
      </c>
      <c r="AL231" s="296">
        <v>3.3660000000000001</v>
      </c>
      <c r="AM231" s="299">
        <v>0.15</v>
      </c>
      <c r="AN231" s="296">
        <v>11.68</v>
      </c>
      <c r="AO231" s="296">
        <v>1</v>
      </c>
      <c r="AP231" s="299"/>
      <c r="AQ231" s="296">
        <v>0.58399999999999996</v>
      </c>
      <c r="AR231" s="296">
        <v>0.1</v>
      </c>
      <c r="AS231" s="296">
        <v>0</v>
      </c>
      <c r="AT231" s="298"/>
      <c r="AU231" s="298"/>
      <c r="AV231" s="300">
        <v>12</v>
      </c>
      <c r="AW231" s="300">
        <v>12</v>
      </c>
      <c r="AY231" s="296" t="s">
        <v>845</v>
      </c>
      <c r="BA231" s="296">
        <v>1</v>
      </c>
      <c r="BB231" s="296">
        <v>0.01</v>
      </c>
      <c r="BC231" s="296">
        <v>67</v>
      </c>
    </row>
    <row r="232" spans="1:55">
      <c r="A232" s="296" t="s">
        <v>1812</v>
      </c>
      <c r="B232" s="296" t="s">
        <v>846</v>
      </c>
      <c r="C232" s="296" t="s">
        <v>812</v>
      </c>
      <c r="F232" s="296">
        <v>0.9</v>
      </c>
      <c r="G232" s="296">
        <v>2</v>
      </c>
      <c r="H232" s="296">
        <v>50</v>
      </c>
      <c r="I232" s="296">
        <v>0</v>
      </c>
      <c r="J232" s="296">
        <v>3</v>
      </c>
      <c r="K232" s="296">
        <v>3</v>
      </c>
      <c r="L232" s="296">
        <v>1.0036640556071901</v>
      </c>
      <c r="M232" s="296" t="s">
        <v>30</v>
      </c>
      <c r="P232" s="296">
        <v>0</v>
      </c>
      <c r="Q232" s="296" t="s">
        <v>30</v>
      </c>
      <c r="X232" s="296" t="s">
        <v>30</v>
      </c>
      <c r="AK232" s="296">
        <v>1</v>
      </c>
      <c r="AL232" s="296">
        <v>2.5289999999999999</v>
      </c>
      <c r="AM232" s="299">
        <v>0.4</v>
      </c>
      <c r="AN232" s="296">
        <v>14.600000000000001</v>
      </c>
      <c r="AO232" s="296">
        <v>1</v>
      </c>
      <c r="AP232" s="299"/>
      <c r="AQ232" s="296">
        <v>0.73000000000000009</v>
      </c>
      <c r="AR232" s="296">
        <v>0.3</v>
      </c>
      <c r="AS232" s="296">
        <v>0</v>
      </c>
      <c r="AT232" s="298"/>
      <c r="AU232" s="298"/>
      <c r="AV232" s="300">
        <v>6</v>
      </c>
      <c r="AW232" s="300">
        <v>6</v>
      </c>
      <c r="AY232" s="296" t="s">
        <v>845</v>
      </c>
      <c r="BA232" s="296">
        <v>1</v>
      </c>
      <c r="BB232" s="296">
        <v>0.03</v>
      </c>
      <c r="BC232" s="296">
        <v>504</v>
      </c>
    </row>
    <row r="233" spans="1:55">
      <c r="A233" s="296" t="s">
        <v>1811</v>
      </c>
      <c r="B233" s="296" t="s">
        <v>846</v>
      </c>
      <c r="C233" s="296" t="s">
        <v>903</v>
      </c>
      <c r="F233" s="296">
        <v>0.33500000000000002</v>
      </c>
      <c r="H233" s="296">
        <v>105</v>
      </c>
      <c r="I233" s="296">
        <v>0</v>
      </c>
      <c r="J233" s="296" t="s">
        <v>30</v>
      </c>
      <c r="K233" s="296">
        <v>10</v>
      </c>
      <c r="L233" s="296">
        <v>0.76</v>
      </c>
      <c r="M233" s="296" t="s">
        <v>30</v>
      </c>
      <c r="O233" s="296">
        <v>20</v>
      </c>
      <c r="Q233" s="296" t="s">
        <v>30</v>
      </c>
      <c r="X233" s="296" t="s">
        <v>30</v>
      </c>
      <c r="AK233" s="296">
        <v>1</v>
      </c>
      <c r="AL233" s="296">
        <v>50</v>
      </c>
      <c r="AM233" s="299">
        <v>0.15</v>
      </c>
      <c r="AN233" s="296">
        <v>11.68</v>
      </c>
      <c r="AO233" s="296">
        <v>1</v>
      </c>
      <c r="AP233" s="299"/>
      <c r="AQ233" s="296">
        <v>0.58399999999999996</v>
      </c>
      <c r="AR233" s="296">
        <v>0.1</v>
      </c>
      <c r="AS233" s="296">
        <v>0</v>
      </c>
      <c r="AT233" s="298"/>
      <c r="AU233" s="298"/>
      <c r="AV233" s="300">
        <v>12</v>
      </c>
      <c r="AW233" s="300">
        <v>12</v>
      </c>
      <c r="AY233" s="296" t="s">
        <v>845</v>
      </c>
      <c r="BA233" s="296">
        <v>1</v>
      </c>
      <c r="BB233" s="296">
        <v>0.01</v>
      </c>
      <c r="BC233" s="296">
        <v>67</v>
      </c>
    </row>
    <row r="234" spans="1:55">
      <c r="A234" s="296" t="s">
        <v>1810</v>
      </c>
      <c r="B234" s="296" t="s">
        <v>846</v>
      </c>
      <c r="C234" s="296" t="s">
        <v>928</v>
      </c>
      <c r="F234" s="296">
        <v>1</v>
      </c>
      <c r="G234" s="296">
        <v>16</v>
      </c>
      <c r="H234" s="296">
        <v>90</v>
      </c>
      <c r="I234" s="296">
        <v>0.95499999999999996</v>
      </c>
      <c r="J234" s="296" t="s">
        <v>30</v>
      </c>
      <c r="K234" s="296">
        <v>40.919037867535494</v>
      </c>
      <c r="L234" s="296">
        <v>1.0229759466883921</v>
      </c>
      <c r="M234" s="296" t="s">
        <v>30</v>
      </c>
      <c r="P234" s="296">
        <v>0</v>
      </c>
      <c r="Q234" s="296" t="s">
        <v>30</v>
      </c>
      <c r="X234" s="296" t="s">
        <v>30</v>
      </c>
      <c r="AK234" s="296">
        <v>1</v>
      </c>
      <c r="AL234" s="296">
        <v>1.13625</v>
      </c>
      <c r="AM234" s="299">
        <v>0.5</v>
      </c>
      <c r="AN234" s="296">
        <v>14.600000000000001</v>
      </c>
      <c r="AO234" s="296">
        <v>1</v>
      </c>
      <c r="AP234" s="299"/>
      <c r="AQ234" s="296">
        <v>0.73000000000000009</v>
      </c>
      <c r="AR234" s="296">
        <v>0.3</v>
      </c>
      <c r="AS234" s="296">
        <v>0</v>
      </c>
      <c r="AT234" s="298"/>
      <c r="AU234" s="298"/>
      <c r="AV234" s="300">
        <v>6</v>
      </c>
      <c r="AW234" s="300">
        <v>6</v>
      </c>
      <c r="AY234" s="296" t="s">
        <v>845</v>
      </c>
      <c r="BA234" s="296">
        <v>1</v>
      </c>
      <c r="BB234" s="296">
        <v>0.04</v>
      </c>
      <c r="BC234" s="296">
        <v>672</v>
      </c>
    </row>
    <row r="235" spans="1:55">
      <c r="A235" s="296" t="s">
        <v>1809</v>
      </c>
      <c r="B235" s="296" t="s">
        <v>846</v>
      </c>
      <c r="C235" s="296" t="s">
        <v>928</v>
      </c>
      <c r="F235" s="296">
        <v>1.02</v>
      </c>
      <c r="G235" s="296">
        <v>16</v>
      </c>
      <c r="H235" s="296">
        <v>90</v>
      </c>
      <c r="I235" s="296">
        <v>0.95499999999999996</v>
      </c>
      <c r="J235" s="296" t="s">
        <v>30</v>
      </c>
      <c r="K235" s="296">
        <v>40.919037867535494</v>
      </c>
      <c r="L235" s="296">
        <v>1.0229759466883921</v>
      </c>
      <c r="M235" s="296" t="s">
        <v>30</v>
      </c>
      <c r="P235" s="296">
        <v>0</v>
      </c>
      <c r="Q235" s="296" t="s">
        <v>30</v>
      </c>
      <c r="X235" s="296" t="s">
        <v>30</v>
      </c>
      <c r="AK235" s="296">
        <v>1</v>
      </c>
      <c r="AL235" s="296">
        <v>2.42</v>
      </c>
      <c r="AM235" s="299">
        <v>0.5</v>
      </c>
      <c r="AN235" s="296">
        <v>14.600000000000001</v>
      </c>
      <c r="AO235" s="296">
        <v>1</v>
      </c>
      <c r="AP235" s="300"/>
      <c r="AQ235" s="296">
        <v>0.73000000000000009</v>
      </c>
      <c r="AR235" s="296">
        <v>0.3</v>
      </c>
      <c r="AS235" s="296">
        <v>0</v>
      </c>
      <c r="AV235" s="300">
        <v>6</v>
      </c>
      <c r="AW235" s="300">
        <v>6</v>
      </c>
      <c r="AY235" s="296" t="s">
        <v>845</v>
      </c>
      <c r="BA235" s="296">
        <v>1</v>
      </c>
      <c r="BB235" s="296">
        <v>0.04</v>
      </c>
      <c r="BC235" s="296">
        <v>672</v>
      </c>
    </row>
    <row r="236" spans="1:55">
      <c r="A236" s="296" t="s">
        <v>1808</v>
      </c>
      <c r="B236" s="296" t="s">
        <v>846</v>
      </c>
      <c r="C236" s="296" t="s">
        <v>928</v>
      </c>
      <c r="F236" s="296">
        <v>1.02</v>
      </c>
      <c r="G236" s="296">
        <v>11</v>
      </c>
      <c r="H236" s="296">
        <v>70</v>
      </c>
      <c r="I236" s="296">
        <v>0.96250000000000002</v>
      </c>
      <c r="J236" s="296">
        <v>0.87219999999999998</v>
      </c>
      <c r="K236" s="296">
        <v>50.274000000000001</v>
      </c>
      <c r="L236" s="296">
        <v>0.58799999999999997</v>
      </c>
      <c r="M236" s="296" t="s">
        <v>30</v>
      </c>
      <c r="N236" s="296">
        <v>2020</v>
      </c>
      <c r="O236" s="296">
        <v>25</v>
      </c>
      <c r="P236" s="296">
        <v>1</v>
      </c>
      <c r="Q236" s="296">
        <v>2029</v>
      </c>
      <c r="X236" s="296" t="s">
        <v>30</v>
      </c>
      <c r="AK236" s="296">
        <v>1</v>
      </c>
      <c r="AL236" s="296">
        <v>6.1</v>
      </c>
      <c r="AM236" s="299">
        <v>0.5</v>
      </c>
      <c r="AN236" s="296">
        <v>14.600000000000001</v>
      </c>
      <c r="AO236" s="296">
        <v>1</v>
      </c>
      <c r="AP236" s="300"/>
      <c r="AQ236" s="296">
        <v>0.73000000000000009</v>
      </c>
      <c r="AR236" s="296">
        <v>0.3</v>
      </c>
      <c r="AS236" s="296">
        <v>0</v>
      </c>
      <c r="AV236" s="300">
        <v>6</v>
      </c>
      <c r="AW236" s="300">
        <v>6</v>
      </c>
      <c r="AY236" s="296" t="s">
        <v>845</v>
      </c>
      <c r="BA236" s="296">
        <v>1</v>
      </c>
      <c r="BB236" s="296">
        <v>0.04</v>
      </c>
      <c r="BC236" s="296">
        <v>672</v>
      </c>
    </row>
    <row r="237" spans="1:55">
      <c r="A237" s="296" t="s">
        <v>1807</v>
      </c>
      <c r="B237" s="296" t="s">
        <v>846</v>
      </c>
      <c r="C237" s="296" t="s">
        <v>928</v>
      </c>
      <c r="F237" s="296">
        <v>1.02</v>
      </c>
      <c r="G237" s="296">
        <v>8</v>
      </c>
      <c r="H237" s="296">
        <v>50</v>
      </c>
      <c r="I237" s="296">
        <v>0.99</v>
      </c>
      <c r="J237" s="296">
        <v>0.82319999999999993</v>
      </c>
      <c r="K237" s="296">
        <v>47.432000000000002</v>
      </c>
      <c r="L237" s="296">
        <v>0.58799999999999997</v>
      </c>
      <c r="M237" s="296" t="s">
        <v>30</v>
      </c>
      <c r="N237" s="296">
        <v>2030</v>
      </c>
      <c r="O237" s="296">
        <v>25</v>
      </c>
      <c r="P237" s="296">
        <v>1</v>
      </c>
      <c r="Q237" s="296">
        <v>2039</v>
      </c>
      <c r="X237" s="296" t="s">
        <v>30</v>
      </c>
      <c r="AK237" s="296">
        <v>1</v>
      </c>
      <c r="AL237" s="296">
        <v>6.1</v>
      </c>
      <c r="AM237" s="299">
        <v>0.5</v>
      </c>
      <c r="AN237" s="296">
        <v>14.600000000000001</v>
      </c>
      <c r="AO237" s="296">
        <v>1</v>
      </c>
      <c r="AP237" s="300"/>
      <c r="AQ237" s="296">
        <v>0.73000000000000009</v>
      </c>
      <c r="AR237" s="296">
        <v>0.3</v>
      </c>
      <c r="AS237" s="296">
        <v>0</v>
      </c>
      <c r="AV237" s="300">
        <v>6</v>
      </c>
      <c r="AW237" s="300">
        <v>6</v>
      </c>
      <c r="AY237" s="296" t="s">
        <v>845</v>
      </c>
      <c r="BA237" s="296">
        <v>1</v>
      </c>
      <c r="BB237" s="296">
        <v>0.04</v>
      </c>
      <c r="BC237" s="296">
        <v>672</v>
      </c>
    </row>
    <row r="238" spans="1:55">
      <c r="A238" s="296" t="s">
        <v>1806</v>
      </c>
      <c r="B238" s="296" t="s">
        <v>846</v>
      </c>
      <c r="C238" s="296" t="s">
        <v>928</v>
      </c>
      <c r="D238" s="296" t="s">
        <v>30</v>
      </c>
      <c r="E238" s="296" t="s">
        <v>30</v>
      </c>
      <c r="F238" s="296">
        <v>1.02</v>
      </c>
      <c r="G238" s="296">
        <v>6</v>
      </c>
      <c r="H238" s="296">
        <v>45</v>
      </c>
      <c r="I238" s="296">
        <v>0.99375000000000002</v>
      </c>
      <c r="J238" s="296">
        <v>0.78400000000000003</v>
      </c>
      <c r="K238" s="296">
        <v>44.933</v>
      </c>
      <c r="L238" s="296">
        <v>0.58799999999999997</v>
      </c>
      <c r="M238" s="296" t="s">
        <v>30</v>
      </c>
      <c r="N238" s="296">
        <v>2040</v>
      </c>
      <c r="O238" s="296">
        <v>25</v>
      </c>
      <c r="P238" s="296">
        <v>1</v>
      </c>
      <c r="Q238" s="296">
        <v>2049</v>
      </c>
      <c r="R238" s="296" t="s">
        <v>30</v>
      </c>
      <c r="S238" s="296" t="s">
        <v>30</v>
      </c>
      <c r="T238" s="296" t="s">
        <v>30</v>
      </c>
      <c r="U238" s="296" t="s">
        <v>30</v>
      </c>
      <c r="V238" s="296" t="s">
        <v>30</v>
      </c>
      <c r="W238" s="296" t="s">
        <v>30</v>
      </c>
      <c r="X238" s="296" t="s">
        <v>30</v>
      </c>
      <c r="Z238" s="296" t="s">
        <v>30</v>
      </c>
      <c r="AA238" s="296" t="s">
        <v>30</v>
      </c>
      <c r="AB238" s="296" t="s">
        <v>30</v>
      </c>
      <c r="AC238" s="296" t="s">
        <v>30</v>
      </c>
      <c r="AD238" s="296" t="s">
        <v>30</v>
      </c>
      <c r="AE238" s="296" t="s">
        <v>30</v>
      </c>
      <c r="AF238" s="296" t="s">
        <v>30</v>
      </c>
      <c r="AG238" s="296" t="s">
        <v>30</v>
      </c>
      <c r="AH238" s="296" t="s">
        <v>30</v>
      </c>
      <c r="AI238" s="296" t="s">
        <v>30</v>
      </c>
      <c r="AJ238" s="296" t="s">
        <v>30</v>
      </c>
      <c r="AK238" s="296">
        <v>1</v>
      </c>
      <c r="AL238" s="296">
        <v>6.1</v>
      </c>
      <c r="AM238" s="299">
        <v>0.5</v>
      </c>
      <c r="AN238" s="296">
        <v>14.600000000000001</v>
      </c>
      <c r="AO238" s="296">
        <v>1</v>
      </c>
      <c r="AP238" s="300"/>
      <c r="AQ238" s="296">
        <v>0.73000000000000009</v>
      </c>
      <c r="AR238" s="296">
        <v>0.3</v>
      </c>
      <c r="AS238" s="296">
        <v>0</v>
      </c>
      <c r="AV238" s="300">
        <v>6</v>
      </c>
      <c r="AW238" s="300">
        <v>6</v>
      </c>
      <c r="AX238" s="296" t="s">
        <v>30</v>
      </c>
      <c r="AY238" s="296" t="s">
        <v>845</v>
      </c>
      <c r="BA238" s="296">
        <v>1</v>
      </c>
      <c r="BB238" s="296">
        <v>0.04</v>
      </c>
      <c r="BC238" s="296">
        <v>672</v>
      </c>
    </row>
    <row r="239" spans="1:55">
      <c r="A239" s="296" t="s">
        <v>1805</v>
      </c>
      <c r="B239" s="296" t="s">
        <v>846</v>
      </c>
      <c r="C239" s="296" t="s">
        <v>928</v>
      </c>
      <c r="F239" s="296">
        <v>1.02</v>
      </c>
      <c r="G239" s="296">
        <v>4</v>
      </c>
      <c r="H239" s="296">
        <v>40</v>
      </c>
      <c r="I239" s="296">
        <v>0.99750000000000005</v>
      </c>
      <c r="J239" s="296">
        <v>0.74480000000000002</v>
      </c>
      <c r="K239" s="296">
        <v>42.433999999999997</v>
      </c>
      <c r="L239" s="296">
        <v>0.58799999999999997</v>
      </c>
      <c r="M239" s="296" t="s">
        <v>30</v>
      </c>
      <c r="N239" s="296">
        <v>2050</v>
      </c>
      <c r="O239" s="296">
        <v>25</v>
      </c>
      <c r="P239" s="296">
        <v>1</v>
      </c>
      <c r="Q239" s="296">
        <v>2050</v>
      </c>
      <c r="X239" s="296" t="s">
        <v>30</v>
      </c>
      <c r="AK239" s="296">
        <v>1</v>
      </c>
      <c r="AL239" s="296">
        <v>6.1</v>
      </c>
      <c r="AM239" s="299">
        <v>0.5</v>
      </c>
      <c r="AN239" s="296">
        <v>14.600000000000001</v>
      </c>
      <c r="AO239" s="296">
        <v>1</v>
      </c>
      <c r="AP239" s="300"/>
      <c r="AQ239" s="296">
        <v>0.73000000000000009</v>
      </c>
      <c r="AR239" s="296">
        <v>0.3</v>
      </c>
      <c r="AS239" s="296">
        <v>0</v>
      </c>
      <c r="AV239" s="300">
        <v>6</v>
      </c>
      <c r="AW239" s="300">
        <v>6</v>
      </c>
      <c r="AY239" s="296" t="s">
        <v>845</v>
      </c>
      <c r="BA239" s="296">
        <v>1</v>
      </c>
      <c r="BB239" s="296">
        <v>0.04</v>
      </c>
      <c r="BC239" s="296">
        <v>672</v>
      </c>
    </row>
    <row r="240" spans="1:55">
      <c r="A240" s="296" t="s">
        <v>1804</v>
      </c>
      <c r="B240" s="296" t="s">
        <v>846</v>
      </c>
      <c r="C240" s="296" t="s">
        <v>1121</v>
      </c>
      <c r="E240" s="296">
        <v>0</v>
      </c>
      <c r="F240" s="296">
        <v>1</v>
      </c>
      <c r="I240" s="296">
        <v>0</v>
      </c>
      <c r="J240" s="296" t="s">
        <v>30</v>
      </c>
      <c r="K240" s="296">
        <v>5.2984400000000003</v>
      </c>
      <c r="L240" s="296">
        <v>1.2647989669363009</v>
      </c>
      <c r="M240" s="296" t="s">
        <v>30</v>
      </c>
      <c r="Q240" s="296" t="s">
        <v>30</v>
      </c>
      <c r="X240" s="296" t="s">
        <v>30</v>
      </c>
      <c r="AK240" s="296">
        <v>1</v>
      </c>
      <c r="AL240" s="296">
        <v>10</v>
      </c>
      <c r="AM240" s="299">
        <v>0.4</v>
      </c>
      <c r="AN240" s="296">
        <v>14.600000000000001</v>
      </c>
      <c r="AO240" s="296">
        <v>1</v>
      </c>
      <c r="AP240" s="300"/>
      <c r="AQ240" s="296">
        <v>0.73000000000000009</v>
      </c>
      <c r="AR240" s="296">
        <v>0.3</v>
      </c>
      <c r="AS240" s="296">
        <v>0</v>
      </c>
      <c r="AV240" s="300">
        <v>6</v>
      </c>
      <c r="AW240" s="300">
        <v>6</v>
      </c>
      <c r="AY240" s="296" t="s">
        <v>845</v>
      </c>
      <c r="BA240" s="296">
        <v>1</v>
      </c>
      <c r="BB240" s="296">
        <v>0.03</v>
      </c>
      <c r="BC240" s="296">
        <v>504</v>
      </c>
    </row>
    <row r="241" spans="1:55">
      <c r="A241" s="296" t="s">
        <v>1803</v>
      </c>
      <c r="B241" s="296" t="s">
        <v>846</v>
      </c>
      <c r="C241" s="296" t="s">
        <v>1121</v>
      </c>
      <c r="F241" s="296">
        <v>1.0799999999999994</v>
      </c>
      <c r="G241" s="296">
        <v>2</v>
      </c>
      <c r="H241" s="296">
        <v>81</v>
      </c>
      <c r="I241" s="296">
        <v>0</v>
      </c>
      <c r="J241" s="296">
        <v>0.52330300000000018</v>
      </c>
      <c r="K241" s="296">
        <v>5.2984400000000003</v>
      </c>
      <c r="L241" s="296">
        <v>1.2647989669363009</v>
      </c>
      <c r="M241" s="296" t="s">
        <v>30</v>
      </c>
      <c r="O241" s="296">
        <v>20</v>
      </c>
      <c r="P241" s="296">
        <v>0</v>
      </c>
      <c r="Q241" s="296" t="s">
        <v>30</v>
      </c>
      <c r="X241" s="296" t="s">
        <v>30</v>
      </c>
      <c r="AK241" s="296">
        <v>1</v>
      </c>
      <c r="AL241" s="296">
        <v>25</v>
      </c>
      <c r="AM241" s="299">
        <v>0.4</v>
      </c>
      <c r="AN241" s="296">
        <v>14.600000000000001</v>
      </c>
      <c r="AO241" s="296">
        <v>1</v>
      </c>
      <c r="AP241" s="300"/>
      <c r="AQ241" s="296">
        <v>0.73000000000000009</v>
      </c>
      <c r="AR241" s="296">
        <v>0.3</v>
      </c>
      <c r="AS241" s="296">
        <v>0</v>
      </c>
      <c r="AV241" s="300">
        <v>6</v>
      </c>
      <c r="AW241" s="300">
        <v>6</v>
      </c>
      <c r="AY241" s="296" t="s">
        <v>845</v>
      </c>
      <c r="BA241" s="296">
        <v>1</v>
      </c>
      <c r="BB241" s="296">
        <v>0.03</v>
      </c>
      <c r="BC241" s="296">
        <v>504</v>
      </c>
    </row>
    <row r="242" spans="1:55">
      <c r="A242" s="296" t="s">
        <v>1802</v>
      </c>
      <c r="B242" s="296" t="s">
        <v>846</v>
      </c>
      <c r="C242" s="296" t="s">
        <v>1121</v>
      </c>
      <c r="F242" s="296">
        <v>0.65</v>
      </c>
      <c r="G242" s="296">
        <v>320</v>
      </c>
      <c r="H242" s="296">
        <v>90</v>
      </c>
      <c r="I242" s="296">
        <v>0.25</v>
      </c>
      <c r="J242" s="296" t="s">
        <v>30</v>
      </c>
      <c r="K242" s="296">
        <v>24.5</v>
      </c>
      <c r="L242" s="296">
        <v>0</v>
      </c>
      <c r="P242" s="296">
        <v>0</v>
      </c>
      <c r="X242" s="296" t="s">
        <v>30</v>
      </c>
      <c r="AK242" s="296">
        <v>1</v>
      </c>
      <c r="AL242" s="296">
        <v>6.0000000000000001E-3</v>
      </c>
      <c r="AM242" s="299">
        <v>0.4</v>
      </c>
      <c r="AN242" s="296">
        <v>14.600000000000001</v>
      </c>
      <c r="AO242" s="296">
        <v>1</v>
      </c>
      <c r="AP242" s="300"/>
      <c r="AQ242" s="296">
        <v>0.73000000000000009</v>
      </c>
      <c r="AR242" s="296">
        <v>0.3</v>
      </c>
      <c r="AS242" s="296">
        <v>0</v>
      </c>
      <c r="AV242" s="300">
        <v>6</v>
      </c>
      <c r="AW242" s="300">
        <v>6</v>
      </c>
      <c r="AY242" s="296" t="s">
        <v>845</v>
      </c>
      <c r="BA242" s="296">
        <v>1</v>
      </c>
      <c r="BB242" s="296">
        <v>0.03</v>
      </c>
      <c r="BC242" s="296">
        <v>504</v>
      </c>
    </row>
    <row r="243" spans="1:55">
      <c r="A243" s="296" t="s">
        <v>1801</v>
      </c>
      <c r="B243" s="296" t="s">
        <v>846</v>
      </c>
      <c r="C243" s="296" t="s">
        <v>1121</v>
      </c>
      <c r="F243" s="296">
        <v>0.67100000000000015</v>
      </c>
      <c r="H243" s="296">
        <v>110</v>
      </c>
      <c r="I243" s="296">
        <v>0</v>
      </c>
      <c r="J243" s="296" t="s">
        <v>30</v>
      </c>
      <c r="K243" s="296">
        <v>14</v>
      </c>
      <c r="L243" s="296">
        <v>1.07</v>
      </c>
      <c r="M243" s="296" t="s">
        <v>30</v>
      </c>
      <c r="O243" s="296">
        <v>20</v>
      </c>
      <c r="Q243" s="296" t="s">
        <v>30</v>
      </c>
      <c r="X243" s="296" t="s">
        <v>30</v>
      </c>
      <c r="AK243" s="296">
        <v>1</v>
      </c>
      <c r="AL243" s="296">
        <v>50</v>
      </c>
      <c r="AM243" s="299">
        <v>0.4</v>
      </c>
      <c r="AN243" s="296">
        <v>14.600000000000001</v>
      </c>
      <c r="AO243" s="296">
        <v>1</v>
      </c>
      <c r="AP243" s="300"/>
      <c r="AQ243" s="296">
        <v>0.73000000000000009</v>
      </c>
      <c r="AR243" s="296">
        <v>0.3</v>
      </c>
      <c r="AS243" s="296">
        <v>0</v>
      </c>
      <c r="AV243" s="300">
        <v>6</v>
      </c>
      <c r="AW243" s="300">
        <v>6</v>
      </c>
      <c r="AY243" s="296" t="s">
        <v>845</v>
      </c>
      <c r="BA243" s="296">
        <v>1</v>
      </c>
      <c r="BB243" s="296">
        <v>0.03</v>
      </c>
      <c r="BC243" s="296">
        <v>504</v>
      </c>
    </row>
    <row r="244" spans="1:55">
      <c r="A244" s="296" t="s">
        <v>1800</v>
      </c>
      <c r="B244" s="296" t="s">
        <v>846</v>
      </c>
      <c r="C244" s="296" t="s">
        <v>763</v>
      </c>
      <c r="F244" s="296">
        <v>1</v>
      </c>
      <c r="G244" s="296">
        <v>16</v>
      </c>
      <c r="H244" s="296">
        <v>90</v>
      </c>
      <c r="I244" s="296">
        <v>0.97499999999999998</v>
      </c>
      <c r="J244" s="296" t="s">
        <v>30</v>
      </c>
      <c r="K244" s="296">
        <v>39.093786250758392</v>
      </c>
      <c r="L244" s="296">
        <v>1.2647989669363009</v>
      </c>
      <c r="M244" s="296" t="s">
        <v>30</v>
      </c>
      <c r="P244" s="296">
        <v>0</v>
      </c>
      <c r="Q244" s="296" t="s">
        <v>30</v>
      </c>
      <c r="X244" s="296" t="s">
        <v>30</v>
      </c>
      <c r="AK244" s="296">
        <v>1</v>
      </c>
      <c r="AL244" s="296">
        <v>2.1</v>
      </c>
      <c r="AM244" s="299">
        <v>0.2</v>
      </c>
      <c r="AN244" s="296">
        <v>14.600000000000001</v>
      </c>
      <c r="AO244" s="296">
        <v>1</v>
      </c>
      <c r="AP244" s="300"/>
      <c r="AQ244" s="296">
        <v>0.73000000000000009</v>
      </c>
      <c r="AR244" s="296">
        <v>0.3</v>
      </c>
      <c r="AS244" s="296">
        <v>0</v>
      </c>
      <c r="AV244" s="300">
        <v>6</v>
      </c>
      <c r="AW244" s="300">
        <v>6</v>
      </c>
      <c r="AY244" s="296" t="s">
        <v>845</v>
      </c>
      <c r="BA244" s="296">
        <v>1</v>
      </c>
      <c r="BB244" s="296">
        <v>0.03</v>
      </c>
      <c r="BC244" s="296">
        <v>336</v>
      </c>
    </row>
    <row r="245" spans="1:55">
      <c r="A245" s="296" t="s">
        <v>1799</v>
      </c>
      <c r="B245" s="296" t="s">
        <v>846</v>
      </c>
      <c r="C245" s="296" t="s">
        <v>763</v>
      </c>
      <c r="F245" s="296">
        <v>1.05</v>
      </c>
      <c r="G245" s="296">
        <v>16</v>
      </c>
      <c r="H245" s="296">
        <v>90</v>
      </c>
      <c r="I245" s="296">
        <v>0.97499999999999998</v>
      </c>
      <c r="J245" s="296" t="s">
        <v>30</v>
      </c>
      <c r="K245" s="296">
        <v>39.093786250758392</v>
      </c>
      <c r="L245" s="296">
        <v>1.2647989669363009</v>
      </c>
      <c r="M245" s="296" t="s">
        <v>30</v>
      </c>
      <c r="P245" s="296">
        <v>0</v>
      </c>
      <c r="Q245" s="296" t="s">
        <v>30</v>
      </c>
      <c r="X245" s="296" t="s">
        <v>30</v>
      </c>
      <c r="AK245" s="296">
        <v>1</v>
      </c>
      <c r="AL245" s="296">
        <v>7</v>
      </c>
      <c r="AM245" s="299">
        <v>0.2</v>
      </c>
      <c r="AN245" s="296">
        <v>14.600000000000001</v>
      </c>
      <c r="AO245" s="296">
        <v>1</v>
      </c>
      <c r="AP245" s="300"/>
      <c r="AQ245" s="296">
        <v>0.73000000000000009</v>
      </c>
      <c r="AR245" s="296">
        <v>0.3</v>
      </c>
      <c r="AS245" s="296">
        <v>0</v>
      </c>
      <c r="AV245" s="300">
        <v>6</v>
      </c>
      <c r="AW245" s="300">
        <v>6</v>
      </c>
      <c r="AY245" s="296" t="s">
        <v>845</v>
      </c>
      <c r="BA245" s="296">
        <v>1</v>
      </c>
      <c r="BB245" s="296">
        <v>0.03</v>
      </c>
      <c r="BC245" s="296">
        <v>336</v>
      </c>
    </row>
    <row r="246" spans="1:55">
      <c r="A246" s="296" t="s">
        <v>1798</v>
      </c>
      <c r="B246" s="296" t="s">
        <v>846</v>
      </c>
      <c r="C246" s="296" t="s">
        <v>763</v>
      </c>
      <c r="F246" s="296">
        <v>1.06</v>
      </c>
      <c r="G246" s="296">
        <v>16</v>
      </c>
      <c r="H246" s="296">
        <v>90</v>
      </c>
      <c r="I246" s="296">
        <v>0.97499999999999998</v>
      </c>
      <c r="J246" s="296" t="s">
        <v>30</v>
      </c>
      <c r="K246" s="296">
        <v>39.093786250758392</v>
      </c>
      <c r="L246" s="296">
        <v>1.2647989669363009</v>
      </c>
      <c r="M246" s="296" t="s">
        <v>30</v>
      </c>
      <c r="P246" s="296">
        <v>0</v>
      </c>
      <c r="Q246" s="296" t="s">
        <v>30</v>
      </c>
      <c r="X246" s="296" t="s">
        <v>30</v>
      </c>
      <c r="AK246" s="296">
        <v>1</v>
      </c>
      <c r="AL246" s="296">
        <v>2.75</v>
      </c>
      <c r="AM246" s="299">
        <v>0.2</v>
      </c>
      <c r="AN246" s="296">
        <v>14.600000000000001</v>
      </c>
      <c r="AO246" s="296">
        <v>1</v>
      </c>
      <c r="AP246" s="299"/>
      <c r="AQ246" s="296">
        <v>0.73000000000000009</v>
      </c>
      <c r="AR246" s="296">
        <v>0.3</v>
      </c>
      <c r="AS246" s="296">
        <v>0</v>
      </c>
      <c r="AT246" s="298"/>
      <c r="AU246" s="298"/>
      <c r="AV246" s="300">
        <v>6</v>
      </c>
      <c r="AW246" s="300">
        <v>6</v>
      </c>
      <c r="AY246" s="296" t="s">
        <v>845</v>
      </c>
      <c r="BA246" s="296">
        <v>1</v>
      </c>
      <c r="BB246" s="296">
        <v>0.03</v>
      </c>
      <c r="BC246" s="296">
        <v>336</v>
      </c>
    </row>
    <row r="247" spans="1:55">
      <c r="A247" s="296" t="s">
        <v>1797</v>
      </c>
      <c r="B247" s="296" t="s">
        <v>846</v>
      </c>
      <c r="C247" s="296" t="s">
        <v>763</v>
      </c>
      <c r="F247" s="296">
        <v>1.07</v>
      </c>
      <c r="G247" s="296">
        <v>16</v>
      </c>
      <c r="H247" s="296">
        <v>90</v>
      </c>
      <c r="I247" s="296">
        <v>0.97499999999999998</v>
      </c>
      <c r="J247" s="296" t="s">
        <v>30</v>
      </c>
      <c r="K247" s="296">
        <v>39.093786250758392</v>
      </c>
      <c r="L247" s="296">
        <v>1.2647989669363009</v>
      </c>
      <c r="M247" s="296" t="s">
        <v>30</v>
      </c>
      <c r="P247" s="296">
        <v>0</v>
      </c>
      <c r="Q247" s="296" t="s">
        <v>30</v>
      </c>
      <c r="X247" s="296" t="s">
        <v>30</v>
      </c>
      <c r="AK247" s="296">
        <v>1</v>
      </c>
      <c r="AL247" s="296">
        <v>12.48</v>
      </c>
      <c r="AM247" s="299">
        <v>0.2</v>
      </c>
      <c r="AN247" s="296">
        <v>14.600000000000001</v>
      </c>
      <c r="AO247" s="296">
        <v>1</v>
      </c>
      <c r="AP247" s="300"/>
      <c r="AQ247" s="296">
        <v>0.73000000000000009</v>
      </c>
      <c r="AR247" s="296">
        <v>0.3</v>
      </c>
      <c r="AS247" s="296">
        <v>0</v>
      </c>
      <c r="AV247" s="300">
        <v>6</v>
      </c>
      <c r="AW247" s="300">
        <v>6</v>
      </c>
      <c r="AY247" s="296" t="s">
        <v>845</v>
      </c>
      <c r="BA247" s="296">
        <v>1</v>
      </c>
      <c r="BB247" s="296">
        <v>0.03</v>
      </c>
      <c r="BC247" s="296">
        <v>336</v>
      </c>
    </row>
    <row r="248" spans="1:55">
      <c r="A248" s="296" t="s">
        <v>1796</v>
      </c>
      <c r="B248" s="296" t="s">
        <v>846</v>
      </c>
      <c r="C248" s="296" t="s">
        <v>763</v>
      </c>
      <c r="F248" s="296">
        <v>1.08</v>
      </c>
      <c r="G248" s="303">
        <v>16</v>
      </c>
      <c r="H248" s="303">
        <v>90</v>
      </c>
      <c r="I248" s="303">
        <v>0.97499999999999998</v>
      </c>
      <c r="J248" s="296" t="s">
        <v>30</v>
      </c>
      <c r="K248" s="296">
        <v>39.093786250758392</v>
      </c>
      <c r="L248" s="296">
        <v>1.2647989669363009</v>
      </c>
      <c r="M248" s="296" t="s">
        <v>30</v>
      </c>
      <c r="P248" s="296">
        <v>0</v>
      </c>
      <c r="Q248" s="296" t="s">
        <v>30</v>
      </c>
      <c r="X248" s="296" t="s">
        <v>30</v>
      </c>
      <c r="AK248" s="296">
        <v>1</v>
      </c>
      <c r="AL248" s="296">
        <v>3.5</v>
      </c>
      <c r="AM248" s="299">
        <v>0.2</v>
      </c>
      <c r="AN248" s="296">
        <v>14.600000000000001</v>
      </c>
      <c r="AO248" s="296">
        <v>1</v>
      </c>
      <c r="AP248" s="300"/>
      <c r="AQ248" s="296">
        <v>0.73000000000000009</v>
      </c>
      <c r="AR248" s="296">
        <v>0.3</v>
      </c>
      <c r="AS248" s="296">
        <v>0</v>
      </c>
      <c r="AV248" s="300">
        <v>6</v>
      </c>
      <c r="AW248" s="300">
        <v>6</v>
      </c>
      <c r="AY248" s="296" t="s">
        <v>845</v>
      </c>
      <c r="BA248" s="296">
        <v>1</v>
      </c>
      <c r="BB248" s="296">
        <v>0.03</v>
      </c>
      <c r="BC248" s="296">
        <v>336</v>
      </c>
    </row>
    <row r="249" spans="1:55">
      <c r="A249" s="296" t="s">
        <v>1795</v>
      </c>
      <c r="B249" s="296" t="s">
        <v>846</v>
      </c>
      <c r="C249" s="296" t="s">
        <v>763</v>
      </c>
      <c r="F249" s="296">
        <v>1.1000000000000001</v>
      </c>
      <c r="G249" s="303">
        <v>16</v>
      </c>
      <c r="H249" s="303">
        <v>90</v>
      </c>
      <c r="I249" s="303">
        <v>0.97499999999999998</v>
      </c>
      <c r="J249" s="296" t="s">
        <v>30</v>
      </c>
      <c r="K249" s="296">
        <v>39.093786250758392</v>
      </c>
      <c r="L249" s="296">
        <v>1.2647989669363009</v>
      </c>
      <c r="M249" s="296" t="s">
        <v>30</v>
      </c>
      <c r="P249" s="296">
        <v>0</v>
      </c>
      <c r="Q249" s="296" t="s">
        <v>30</v>
      </c>
      <c r="X249" s="296" t="s">
        <v>30</v>
      </c>
      <c r="AK249" s="296">
        <v>1</v>
      </c>
      <c r="AL249" s="296">
        <v>10.8</v>
      </c>
      <c r="AM249" s="299">
        <v>0.2</v>
      </c>
      <c r="AN249" s="296">
        <v>14.600000000000001</v>
      </c>
      <c r="AO249" s="296">
        <v>1</v>
      </c>
      <c r="AP249" s="300"/>
      <c r="AQ249" s="296">
        <v>0.73000000000000009</v>
      </c>
      <c r="AR249" s="296">
        <v>0.3</v>
      </c>
      <c r="AS249" s="296">
        <v>0</v>
      </c>
      <c r="AV249" s="300">
        <v>6</v>
      </c>
      <c r="AW249" s="300">
        <v>6</v>
      </c>
      <c r="AY249" s="296" t="s">
        <v>845</v>
      </c>
      <c r="BA249" s="296">
        <v>1</v>
      </c>
      <c r="BB249" s="296">
        <v>0.03</v>
      </c>
      <c r="BC249" s="296">
        <v>336</v>
      </c>
    </row>
    <row r="250" spans="1:55">
      <c r="A250" s="296" t="s">
        <v>1794</v>
      </c>
      <c r="B250" s="296" t="s">
        <v>846</v>
      </c>
      <c r="C250" s="296" t="s">
        <v>763</v>
      </c>
      <c r="F250" s="296">
        <v>1.1100000000000001</v>
      </c>
      <c r="G250" s="303">
        <v>16</v>
      </c>
      <c r="H250" s="303">
        <v>90</v>
      </c>
      <c r="I250" s="303">
        <v>0.97499999999999998</v>
      </c>
      <c r="J250" s="296" t="s">
        <v>30</v>
      </c>
      <c r="K250" s="296">
        <v>39.093786250758392</v>
      </c>
      <c r="L250" s="296">
        <v>1.2647989669363009</v>
      </c>
      <c r="M250" s="296" t="s">
        <v>30</v>
      </c>
      <c r="P250" s="296">
        <v>0</v>
      </c>
      <c r="Q250" s="296" t="s">
        <v>30</v>
      </c>
      <c r="X250" s="296" t="s">
        <v>30</v>
      </c>
      <c r="AK250" s="296">
        <v>1</v>
      </c>
      <c r="AL250" s="296">
        <v>6</v>
      </c>
      <c r="AM250" s="299">
        <v>0.2</v>
      </c>
      <c r="AN250" s="296">
        <v>14.600000000000001</v>
      </c>
      <c r="AO250" s="296">
        <v>1</v>
      </c>
      <c r="AP250" s="300"/>
      <c r="AQ250" s="296">
        <v>0.73000000000000009</v>
      </c>
      <c r="AR250" s="296">
        <v>0.3</v>
      </c>
      <c r="AS250" s="296">
        <v>0</v>
      </c>
      <c r="AV250" s="300">
        <v>6</v>
      </c>
      <c r="AW250" s="300">
        <v>6</v>
      </c>
      <c r="AY250" s="296" t="s">
        <v>845</v>
      </c>
      <c r="BA250" s="296">
        <v>1</v>
      </c>
      <c r="BB250" s="296">
        <v>0.03</v>
      </c>
      <c r="BC250" s="296">
        <v>336</v>
      </c>
    </row>
    <row r="251" spans="1:55">
      <c r="A251" s="296" t="s">
        <v>1793</v>
      </c>
      <c r="B251" s="296" t="s">
        <v>846</v>
      </c>
      <c r="C251" s="296" t="s">
        <v>763</v>
      </c>
      <c r="F251" s="296">
        <v>1.1200000000000001</v>
      </c>
      <c r="G251" s="303">
        <v>16</v>
      </c>
      <c r="H251" s="303">
        <v>90</v>
      </c>
      <c r="I251" s="303">
        <v>0.97499999999999998</v>
      </c>
      <c r="J251" s="296" t="s">
        <v>30</v>
      </c>
      <c r="K251" s="296">
        <v>39.093786250758392</v>
      </c>
      <c r="L251" s="296">
        <v>1.2647989669363009</v>
      </c>
      <c r="M251" s="296" t="s">
        <v>30</v>
      </c>
      <c r="P251" s="296">
        <v>0</v>
      </c>
      <c r="Q251" s="296" t="s">
        <v>30</v>
      </c>
      <c r="X251" s="296" t="s">
        <v>30</v>
      </c>
      <c r="AK251" s="296">
        <v>1</v>
      </c>
      <c r="AL251" s="296">
        <v>14</v>
      </c>
      <c r="AM251" s="299">
        <v>0.2</v>
      </c>
      <c r="AN251" s="296">
        <v>14.600000000000001</v>
      </c>
      <c r="AO251" s="296">
        <v>1</v>
      </c>
      <c r="AP251" s="300"/>
      <c r="AQ251" s="296">
        <v>0.73000000000000009</v>
      </c>
      <c r="AR251" s="296">
        <v>0.3</v>
      </c>
      <c r="AS251" s="296">
        <v>0</v>
      </c>
      <c r="AV251" s="300">
        <v>6</v>
      </c>
      <c r="AW251" s="300">
        <v>6</v>
      </c>
      <c r="AY251" s="296" t="s">
        <v>845</v>
      </c>
      <c r="BA251" s="296">
        <v>1</v>
      </c>
      <c r="BB251" s="296">
        <v>0.03</v>
      </c>
      <c r="BC251" s="296">
        <v>336</v>
      </c>
    </row>
    <row r="252" spans="1:55">
      <c r="A252" s="296" t="s">
        <v>1792</v>
      </c>
      <c r="B252" s="296" t="s">
        <v>846</v>
      </c>
      <c r="C252" s="296" t="s">
        <v>763</v>
      </c>
      <c r="F252" s="296">
        <v>1.1399999999999999</v>
      </c>
      <c r="G252" s="303">
        <v>16</v>
      </c>
      <c r="H252" s="303">
        <v>90</v>
      </c>
      <c r="I252" s="303">
        <v>0.97499999999999998</v>
      </c>
      <c r="J252" s="296" t="s">
        <v>30</v>
      </c>
      <c r="K252" s="296">
        <v>39.093786250758392</v>
      </c>
      <c r="L252" s="296">
        <v>1.2647989669363009</v>
      </c>
      <c r="M252" s="296" t="s">
        <v>30</v>
      </c>
      <c r="P252" s="296">
        <v>0</v>
      </c>
      <c r="Q252" s="296" t="s">
        <v>30</v>
      </c>
      <c r="X252" s="296" t="s">
        <v>30</v>
      </c>
      <c r="AK252" s="296">
        <v>1</v>
      </c>
      <c r="AL252" s="296">
        <v>4.8</v>
      </c>
      <c r="AM252" s="299">
        <v>0.2</v>
      </c>
      <c r="AN252" s="296">
        <v>14.600000000000001</v>
      </c>
      <c r="AO252" s="296">
        <v>1</v>
      </c>
      <c r="AP252" s="300"/>
      <c r="AQ252" s="296">
        <v>0.73000000000000009</v>
      </c>
      <c r="AR252" s="296">
        <v>0.3</v>
      </c>
      <c r="AS252" s="296">
        <v>0</v>
      </c>
      <c r="AV252" s="300">
        <v>6</v>
      </c>
      <c r="AW252" s="300">
        <v>6</v>
      </c>
      <c r="AY252" s="296" t="s">
        <v>845</v>
      </c>
      <c r="BA252" s="296">
        <v>1</v>
      </c>
      <c r="BB252" s="296">
        <v>0.03</v>
      </c>
      <c r="BC252" s="296">
        <v>336</v>
      </c>
    </row>
    <row r="253" spans="1:55">
      <c r="A253" s="296" t="s">
        <v>1791</v>
      </c>
      <c r="B253" s="296" t="s">
        <v>846</v>
      </c>
      <c r="C253" s="296" t="s">
        <v>763</v>
      </c>
      <c r="F253" s="296">
        <v>1.1499999999999999</v>
      </c>
      <c r="G253" s="303">
        <v>16</v>
      </c>
      <c r="H253" s="303">
        <v>90</v>
      </c>
      <c r="I253" s="303">
        <v>0.97499999999999998</v>
      </c>
      <c r="J253" s="296" t="s">
        <v>30</v>
      </c>
      <c r="K253" s="296">
        <v>39.093786250758392</v>
      </c>
      <c r="L253" s="296">
        <v>1.2647989669363009</v>
      </c>
      <c r="M253" s="296" t="s">
        <v>30</v>
      </c>
      <c r="P253" s="296">
        <v>0</v>
      </c>
      <c r="Q253" s="296" t="s">
        <v>30</v>
      </c>
      <c r="X253" s="296" t="s">
        <v>30</v>
      </c>
      <c r="AK253" s="296">
        <v>1</v>
      </c>
      <c r="AL253" s="296">
        <v>21</v>
      </c>
      <c r="AM253" s="299">
        <v>0.2</v>
      </c>
      <c r="AN253" s="296">
        <v>14.600000000000001</v>
      </c>
      <c r="AO253" s="296">
        <v>1</v>
      </c>
      <c r="AP253" s="300"/>
      <c r="AQ253" s="296">
        <v>0.73000000000000009</v>
      </c>
      <c r="AR253" s="296">
        <v>0.3</v>
      </c>
      <c r="AS253" s="296">
        <v>0</v>
      </c>
      <c r="AV253" s="300">
        <v>6</v>
      </c>
      <c r="AW253" s="300">
        <v>6</v>
      </c>
      <c r="AY253" s="296" t="s">
        <v>845</v>
      </c>
      <c r="BA253" s="296">
        <v>1</v>
      </c>
      <c r="BB253" s="296">
        <v>0.03</v>
      </c>
      <c r="BC253" s="296">
        <v>336</v>
      </c>
    </row>
    <row r="254" spans="1:55">
      <c r="A254" s="296" t="s">
        <v>1790</v>
      </c>
      <c r="B254" s="296" t="s">
        <v>846</v>
      </c>
      <c r="C254" s="296" t="s">
        <v>763</v>
      </c>
      <c r="F254" s="296">
        <v>1.1499999999999999</v>
      </c>
      <c r="G254" s="303">
        <v>11</v>
      </c>
      <c r="H254" s="303">
        <v>60</v>
      </c>
      <c r="I254" s="303">
        <v>0.97499999999999998</v>
      </c>
      <c r="J254" s="296">
        <v>0.66639999999999999</v>
      </c>
      <c r="K254" s="296">
        <v>31.556000000000001</v>
      </c>
      <c r="L254" s="296">
        <v>0.98</v>
      </c>
      <c r="M254" s="296" t="s">
        <v>30</v>
      </c>
      <c r="N254" s="296">
        <v>2020</v>
      </c>
      <c r="O254" s="296">
        <v>25</v>
      </c>
      <c r="P254" s="296">
        <v>1</v>
      </c>
      <c r="Q254" s="296">
        <v>2029</v>
      </c>
      <c r="X254" s="296" t="s">
        <v>30</v>
      </c>
      <c r="AK254" s="296">
        <v>1</v>
      </c>
      <c r="AL254" s="296">
        <v>7</v>
      </c>
      <c r="AM254" s="299">
        <v>0.2</v>
      </c>
      <c r="AN254" s="296">
        <v>14.600000000000001</v>
      </c>
      <c r="AO254" s="296">
        <v>1</v>
      </c>
      <c r="AP254" s="300"/>
      <c r="AQ254" s="296">
        <v>0.73000000000000009</v>
      </c>
      <c r="AR254" s="296">
        <v>0.3</v>
      </c>
      <c r="AS254" s="296">
        <v>0</v>
      </c>
      <c r="AV254" s="300">
        <v>6</v>
      </c>
      <c r="AW254" s="300">
        <v>6</v>
      </c>
      <c r="AY254" s="296" t="s">
        <v>845</v>
      </c>
      <c r="BA254" s="296">
        <v>1</v>
      </c>
      <c r="BB254" s="296">
        <v>0.03</v>
      </c>
      <c r="BC254" s="296">
        <v>336</v>
      </c>
    </row>
    <row r="255" spans="1:55">
      <c r="A255" s="296" t="s">
        <v>1789</v>
      </c>
      <c r="B255" s="296" t="s">
        <v>846</v>
      </c>
      <c r="C255" s="296" t="s">
        <v>763</v>
      </c>
      <c r="F255" s="296">
        <v>1.1499999999999999</v>
      </c>
      <c r="G255" s="303">
        <v>8</v>
      </c>
      <c r="H255" s="303">
        <v>50</v>
      </c>
      <c r="I255" s="303">
        <v>0.97499999999999998</v>
      </c>
      <c r="J255" s="296">
        <v>0.63700000000000001</v>
      </c>
      <c r="K255" s="296">
        <v>30.576000000000001</v>
      </c>
      <c r="L255" s="296">
        <v>0.98</v>
      </c>
      <c r="M255" s="296" t="s">
        <v>30</v>
      </c>
      <c r="N255" s="296">
        <v>2030</v>
      </c>
      <c r="O255" s="296">
        <v>25</v>
      </c>
      <c r="P255" s="296">
        <v>1</v>
      </c>
      <c r="Q255" s="296">
        <v>2039</v>
      </c>
      <c r="X255" s="296" t="s">
        <v>30</v>
      </c>
      <c r="AK255" s="296">
        <v>1</v>
      </c>
      <c r="AL255" s="296">
        <v>7</v>
      </c>
      <c r="AM255" s="299">
        <v>0.2</v>
      </c>
      <c r="AN255" s="296">
        <v>14.600000000000001</v>
      </c>
      <c r="AO255" s="296">
        <v>1</v>
      </c>
      <c r="AP255" s="300"/>
      <c r="AQ255" s="296">
        <v>0.73000000000000009</v>
      </c>
      <c r="AR255" s="296">
        <v>0.3</v>
      </c>
      <c r="AS255" s="296">
        <v>0</v>
      </c>
      <c r="AV255" s="300">
        <v>6</v>
      </c>
      <c r="AW255" s="300">
        <v>6</v>
      </c>
      <c r="AY255" s="296" t="s">
        <v>845</v>
      </c>
      <c r="BA255" s="296">
        <v>1</v>
      </c>
      <c r="BB255" s="296">
        <v>0.03</v>
      </c>
      <c r="BC255" s="296">
        <v>336</v>
      </c>
    </row>
    <row r="256" spans="1:55">
      <c r="A256" s="296" t="s">
        <v>1788</v>
      </c>
      <c r="B256" s="296" t="s">
        <v>846</v>
      </c>
      <c r="C256" s="296" t="s">
        <v>763</v>
      </c>
      <c r="D256" s="296" t="s">
        <v>30</v>
      </c>
      <c r="E256" s="296" t="s">
        <v>30</v>
      </c>
      <c r="F256" s="296">
        <v>1.1499999999999999</v>
      </c>
      <c r="G256" s="303">
        <v>6</v>
      </c>
      <c r="H256" s="303">
        <v>45</v>
      </c>
      <c r="I256" s="303">
        <v>0.97499999999999998</v>
      </c>
      <c r="J256" s="296">
        <v>0.60760000000000003</v>
      </c>
      <c r="K256" s="296">
        <v>29.645</v>
      </c>
      <c r="L256" s="296">
        <v>0.88200000000000001</v>
      </c>
      <c r="M256" s="296" t="s">
        <v>30</v>
      </c>
      <c r="N256" s="296">
        <v>2040</v>
      </c>
      <c r="O256" s="296">
        <v>25</v>
      </c>
      <c r="P256" s="296">
        <v>1</v>
      </c>
      <c r="Q256" s="296">
        <v>2049</v>
      </c>
      <c r="R256" s="296" t="s">
        <v>30</v>
      </c>
      <c r="S256" s="296" t="s">
        <v>30</v>
      </c>
      <c r="T256" s="296" t="s">
        <v>30</v>
      </c>
      <c r="U256" s="296" t="s">
        <v>30</v>
      </c>
      <c r="V256" s="296" t="s">
        <v>30</v>
      </c>
      <c r="W256" s="296" t="s">
        <v>30</v>
      </c>
      <c r="X256" s="296" t="s">
        <v>30</v>
      </c>
      <c r="Z256" s="296" t="s">
        <v>30</v>
      </c>
      <c r="AA256" s="296" t="s">
        <v>30</v>
      </c>
      <c r="AB256" s="296" t="s">
        <v>30</v>
      </c>
      <c r="AC256" s="296" t="s">
        <v>30</v>
      </c>
      <c r="AD256" s="296" t="s">
        <v>30</v>
      </c>
      <c r="AE256" s="296" t="s">
        <v>30</v>
      </c>
      <c r="AF256" s="296" t="s">
        <v>30</v>
      </c>
      <c r="AG256" s="296" t="s">
        <v>30</v>
      </c>
      <c r="AH256" s="296" t="s">
        <v>30</v>
      </c>
      <c r="AI256" s="296" t="s">
        <v>30</v>
      </c>
      <c r="AJ256" s="296" t="s">
        <v>30</v>
      </c>
      <c r="AK256" s="296">
        <v>1</v>
      </c>
      <c r="AL256" s="296">
        <v>7</v>
      </c>
      <c r="AM256" s="299">
        <v>0.2</v>
      </c>
      <c r="AN256" s="296">
        <v>14.600000000000001</v>
      </c>
      <c r="AO256" s="296">
        <v>1</v>
      </c>
      <c r="AP256" s="300"/>
      <c r="AQ256" s="296">
        <v>0.73000000000000009</v>
      </c>
      <c r="AR256" s="296">
        <v>0.3</v>
      </c>
      <c r="AS256" s="296">
        <v>0</v>
      </c>
      <c r="AV256" s="300">
        <v>6</v>
      </c>
      <c r="AW256" s="300">
        <v>6</v>
      </c>
      <c r="AX256" s="296" t="s">
        <v>30</v>
      </c>
      <c r="AY256" s="296" t="s">
        <v>845</v>
      </c>
      <c r="BA256" s="296">
        <v>1</v>
      </c>
      <c r="BB256" s="296">
        <v>0.03</v>
      </c>
      <c r="BC256" s="296">
        <v>336</v>
      </c>
    </row>
    <row r="257" spans="1:55">
      <c r="A257" s="296" t="s">
        <v>1787</v>
      </c>
      <c r="B257" s="296" t="s">
        <v>846</v>
      </c>
      <c r="C257" s="296" t="s">
        <v>763</v>
      </c>
      <c r="F257" s="296">
        <v>1.1499999999999999</v>
      </c>
      <c r="G257" s="303">
        <v>4</v>
      </c>
      <c r="H257" s="303">
        <v>40</v>
      </c>
      <c r="I257" s="303">
        <v>0.97499999999999998</v>
      </c>
      <c r="J257" s="296">
        <v>0.57820000000000005</v>
      </c>
      <c r="K257" s="296">
        <v>28.713999999999999</v>
      </c>
      <c r="L257" s="296">
        <v>0.78400000000000003</v>
      </c>
      <c r="M257" s="296" t="s">
        <v>30</v>
      </c>
      <c r="N257" s="296">
        <v>2050</v>
      </c>
      <c r="O257" s="296">
        <v>25</v>
      </c>
      <c r="P257" s="296">
        <v>1</v>
      </c>
      <c r="Q257" s="296">
        <v>2050</v>
      </c>
      <c r="X257" s="296" t="s">
        <v>30</v>
      </c>
      <c r="AK257" s="296">
        <v>1</v>
      </c>
      <c r="AL257" s="296">
        <v>7</v>
      </c>
      <c r="AM257" s="299">
        <v>0.2</v>
      </c>
      <c r="AN257" s="296">
        <v>14.600000000000001</v>
      </c>
      <c r="AO257" s="296">
        <v>1</v>
      </c>
      <c r="AP257" s="300"/>
      <c r="AQ257" s="296">
        <v>0.73000000000000009</v>
      </c>
      <c r="AR257" s="296">
        <v>0.3</v>
      </c>
      <c r="AS257" s="296">
        <v>0</v>
      </c>
      <c r="AV257" s="300">
        <v>6</v>
      </c>
      <c r="AW257" s="300">
        <v>6</v>
      </c>
      <c r="AY257" s="296" t="s">
        <v>845</v>
      </c>
      <c r="BA257" s="296">
        <v>1</v>
      </c>
      <c r="BB257" s="296">
        <v>0.03</v>
      </c>
      <c r="BC257" s="296">
        <v>336</v>
      </c>
    </row>
    <row r="258" spans="1:55" ht="16">
      <c r="A258" s="296" t="s">
        <v>1786</v>
      </c>
      <c r="B258" s="296" t="s">
        <v>846</v>
      </c>
      <c r="C258" s="296" t="s">
        <v>763</v>
      </c>
      <c r="F258" s="296">
        <v>1.17</v>
      </c>
      <c r="G258" s="296">
        <v>16</v>
      </c>
      <c r="H258" s="296">
        <v>90</v>
      </c>
      <c r="I258" s="306">
        <v>0.97499999999999998</v>
      </c>
      <c r="J258" s="306" t="s">
        <v>30</v>
      </c>
      <c r="K258" s="306">
        <v>39.093786250758392</v>
      </c>
      <c r="L258" s="306">
        <v>1.2647989669363009</v>
      </c>
      <c r="M258" s="306" t="s">
        <v>30</v>
      </c>
      <c r="P258" s="296">
        <v>0</v>
      </c>
      <c r="Q258" s="296" t="s">
        <v>30</v>
      </c>
      <c r="X258" s="296" t="s">
        <v>30</v>
      </c>
      <c r="AK258" s="296">
        <v>1</v>
      </c>
      <c r="AL258" s="296">
        <v>20</v>
      </c>
      <c r="AM258" s="299">
        <v>0.2</v>
      </c>
      <c r="AN258" s="296">
        <v>14.600000000000001</v>
      </c>
      <c r="AO258" s="296">
        <v>1</v>
      </c>
      <c r="AP258" s="300"/>
      <c r="AQ258" s="296">
        <v>0.73000000000000009</v>
      </c>
      <c r="AR258" s="296">
        <v>0.3</v>
      </c>
      <c r="AS258" s="296">
        <v>0</v>
      </c>
      <c r="AV258" s="300">
        <v>6</v>
      </c>
      <c r="AW258" s="300">
        <v>6</v>
      </c>
      <c r="AY258" s="296" t="s">
        <v>845</v>
      </c>
      <c r="BA258" s="296">
        <v>1</v>
      </c>
      <c r="BB258" s="296">
        <v>0.03</v>
      </c>
      <c r="BC258" s="296">
        <v>336</v>
      </c>
    </row>
    <row r="259" spans="1:55" ht="16">
      <c r="A259" s="296" t="s">
        <v>1785</v>
      </c>
      <c r="B259" s="296" t="s">
        <v>846</v>
      </c>
      <c r="C259" s="296" t="s">
        <v>763</v>
      </c>
      <c r="F259" s="296">
        <v>1.18</v>
      </c>
      <c r="G259" s="296">
        <v>16</v>
      </c>
      <c r="H259" s="296">
        <v>90</v>
      </c>
      <c r="I259" s="306">
        <v>0.97499999999999998</v>
      </c>
      <c r="J259" s="306" t="s">
        <v>30</v>
      </c>
      <c r="K259" s="306">
        <v>39.093786250758392</v>
      </c>
      <c r="L259" s="306">
        <v>1.2647989669363009</v>
      </c>
      <c r="M259" s="306" t="s">
        <v>30</v>
      </c>
      <c r="P259" s="296">
        <v>0</v>
      </c>
      <c r="Q259" s="296" t="s">
        <v>30</v>
      </c>
      <c r="X259" s="296" t="s">
        <v>30</v>
      </c>
      <c r="AK259" s="296">
        <v>1</v>
      </c>
      <c r="AL259" s="296">
        <v>10.6</v>
      </c>
      <c r="AM259" s="299">
        <v>0.2</v>
      </c>
      <c r="AN259" s="296">
        <v>14.600000000000001</v>
      </c>
      <c r="AO259" s="296">
        <v>1</v>
      </c>
      <c r="AP259" s="300"/>
      <c r="AQ259" s="296">
        <v>0.73000000000000009</v>
      </c>
      <c r="AR259" s="296">
        <v>0.3</v>
      </c>
      <c r="AS259" s="296">
        <v>0</v>
      </c>
      <c r="AV259" s="300">
        <v>6</v>
      </c>
      <c r="AW259" s="300">
        <v>6</v>
      </c>
      <c r="AY259" s="296" t="s">
        <v>845</v>
      </c>
      <c r="BA259" s="296">
        <v>1</v>
      </c>
      <c r="BB259" s="296">
        <v>0.03</v>
      </c>
      <c r="BC259" s="296">
        <v>336</v>
      </c>
    </row>
    <row r="260" spans="1:55">
      <c r="A260" s="296" t="s">
        <v>1784</v>
      </c>
      <c r="B260" s="296" t="s">
        <v>846</v>
      </c>
      <c r="C260" s="296" t="s">
        <v>763</v>
      </c>
      <c r="F260" s="296">
        <v>1.19</v>
      </c>
      <c r="G260" s="296">
        <v>16</v>
      </c>
      <c r="H260" s="296">
        <v>90</v>
      </c>
      <c r="I260" s="296">
        <v>0.97499999999999998</v>
      </c>
      <c r="J260" s="296" t="s">
        <v>30</v>
      </c>
      <c r="K260" s="296">
        <v>39.093786250758392</v>
      </c>
      <c r="L260" s="296">
        <v>1.2647989669363009</v>
      </c>
      <c r="M260" s="296" t="s">
        <v>30</v>
      </c>
      <c r="P260" s="296">
        <v>0</v>
      </c>
      <c r="Q260" s="296" t="s">
        <v>30</v>
      </c>
      <c r="X260" s="296" t="s">
        <v>30</v>
      </c>
      <c r="AK260" s="296">
        <v>1</v>
      </c>
      <c r="AL260" s="296">
        <v>19</v>
      </c>
      <c r="AM260" s="299">
        <v>0.2</v>
      </c>
      <c r="AN260" s="296">
        <v>14.600000000000001</v>
      </c>
      <c r="AO260" s="296">
        <v>1</v>
      </c>
      <c r="AP260" s="300"/>
      <c r="AQ260" s="296">
        <v>0.73000000000000009</v>
      </c>
      <c r="AR260" s="296">
        <v>0.3</v>
      </c>
      <c r="AS260" s="296">
        <v>0</v>
      </c>
      <c r="AV260" s="300">
        <v>6</v>
      </c>
      <c r="AW260" s="300">
        <v>6</v>
      </c>
      <c r="AY260" s="296" t="s">
        <v>845</v>
      </c>
      <c r="BA260" s="296">
        <v>1</v>
      </c>
      <c r="BB260" s="296">
        <v>0.03</v>
      </c>
      <c r="BC260" s="296">
        <v>336</v>
      </c>
    </row>
    <row r="261" spans="1:55" ht="16">
      <c r="A261" s="296" t="s">
        <v>1783</v>
      </c>
      <c r="B261" s="296" t="s">
        <v>846</v>
      </c>
      <c r="C261" s="296" t="s">
        <v>763</v>
      </c>
      <c r="F261" s="296">
        <v>1.2</v>
      </c>
      <c r="G261" s="296">
        <v>16</v>
      </c>
      <c r="H261" s="296">
        <v>90</v>
      </c>
      <c r="I261" s="306">
        <v>0.97499999999999998</v>
      </c>
      <c r="J261" s="306" t="s">
        <v>30</v>
      </c>
      <c r="K261" s="306">
        <v>39.093786250758392</v>
      </c>
      <c r="L261" s="306">
        <v>1.2647989669363009</v>
      </c>
      <c r="M261" s="306" t="s">
        <v>30</v>
      </c>
      <c r="P261" s="296">
        <v>0</v>
      </c>
      <c r="Q261" s="296" t="s">
        <v>30</v>
      </c>
      <c r="X261" s="296" t="s">
        <v>30</v>
      </c>
      <c r="AK261" s="296">
        <v>1</v>
      </c>
      <c r="AL261" s="296">
        <v>24</v>
      </c>
      <c r="AM261" s="299">
        <v>0.2</v>
      </c>
      <c r="AN261" s="296">
        <v>14.600000000000001</v>
      </c>
      <c r="AO261" s="296">
        <v>1</v>
      </c>
      <c r="AP261" s="300"/>
      <c r="AQ261" s="296">
        <v>0.73000000000000009</v>
      </c>
      <c r="AR261" s="296">
        <v>0.3</v>
      </c>
      <c r="AS261" s="296">
        <v>0</v>
      </c>
      <c r="AV261" s="300">
        <v>6</v>
      </c>
      <c r="AW261" s="300">
        <v>6</v>
      </c>
      <c r="AY261" s="296" t="s">
        <v>845</v>
      </c>
      <c r="BA261" s="296">
        <v>1</v>
      </c>
      <c r="BB261" s="296">
        <v>0.03</v>
      </c>
      <c r="BC261" s="296">
        <v>336</v>
      </c>
    </row>
    <row r="262" spans="1:55">
      <c r="A262" s="296" t="s">
        <v>1782</v>
      </c>
      <c r="B262" s="296" t="s">
        <v>846</v>
      </c>
      <c r="C262" s="296" t="s">
        <v>763</v>
      </c>
      <c r="F262" s="296">
        <v>0.9</v>
      </c>
      <c r="G262" s="303">
        <v>16</v>
      </c>
      <c r="H262" s="303">
        <v>90</v>
      </c>
      <c r="I262" s="303">
        <v>0.97499999999999998</v>
      </c>
      <c r="J262" s="296" t="s">
        <v>30</v>
      </c>
      <c r="K262" s="296">
        <v>39.093786250758392</v>
      </c>
      <c r="L262" s="296">
        <v>1.2647989669363009</v>
      </c>
      <c r="M262" s="296" t="s">
        <v>30</v>
      </c>
      <c r="P262" s="296">
        <v>0</v>
      </c>
      <c r="Q262" s="296" t="s">
        <v>30</v>
      </c>
      <c r="X262" s="296" t="s">
        <v>30</v>
      </c>
      <c r="AK262" s="296">
        <v>1</v>
      </c>
      <c r="AL262" s="296">
        <v>3.9</v>
      </c>
      <c r="AM262" s="299">
        <v>0.2</v>
      </c>
      <c r="AN262" s="296">
        <v>14.600000000000001</v>
      </c>
      <c r="AO262" s="296">
        <v>1</v>
      </c>
      <c r="AP262" s="300"/>
      <c r="AQ262" s="296">
        <v>0.73000000000000009</v>
      </c>
      <c r="AR262" s="296">
        <v>0.3</v>
      </c>
      <c r="AS262" s="296">
        <v>0</v>
      </c>
      <c r="AV262" s="300">
        <v>6</v>
      </c>
      <c r="AW262" s="300">
        <v>6</v>
      </c>
      <c r="AY262" s="296" t="s">
        <v>845</v>
      </c>
      <c r="BA262" s="296">
        <v>1</v>
      </c>
      <c r="BB262" s="296">
        <v>0.03</v>
      </c>
      <c r="BC262" s="296">
        <v>336</v>
      </c>
    </row>
    <row r="263" spans="1:55">
      <c r="A263" s="296" t="s">
        <v>1781</v>
      </c>
      <c r="B263" s="296" t="s">
        <v>846</v>
      </c>
      <c r="C263" s="296" t="s">
        <v>1046</v>
      </c>
      <c r="F263" s="296">
        <v>1</v>
      </c>
      <c r="G263" s="303">
        <v>16</v>
      </c>
      <c r="H263" s="303">
        <v>90</v>
      </c>
      <c r="I263" s="303">
        <v>0.97499999999999998</v>
      </c>
      <c r="J263" s="296" t="s">
        <v>30</v>
      </c>
      <c r="K263" s="296">
        <v>34.12457789064451</v>
      </c>
      <c r="L263" s="296">
        <v>1.0036640556071916</v>
      </c>
      <c r="M263" s="296" t="s">
        <v>30</v>
      </c>
      <c r="P263" s="296">
        <v>0</v>
      </c>
      <c r="Q263" s="296" t="s">
        <v>30</v>
      </c>
      <c r="X263" s="296" t="s">
        <v>30</v>
      </c>
      <c r="AK263" s="296">
        <v>1</v>
      </c>
      <c r="AL263" s="296">
        <v>1</v>
      </c>
      <c r="AM263" s="299">
        <v>0.4</v>
      </c>
      <c r="AN263" s="296">
        <v>14.600000000000001</v>
      </c>
      <c r="AO263" s="296">
        <v>1</v>
      </c>
      <c r="AP263" s="300"/>
      <c r="AQ263" s="296">
        <v>0.73000000000000009</v>
      </c>
      <c r="AR263" s="296">
        <v>0.3</v>
      </c>
      <c r="AS263" s="296">
        <v>0</v>
      </c>
      <c r="AV263" s="300">
        <v>6</v>
      </c>
      <c r="AW263" s="300">
        <v>6</v>
      </c>
      <c r="AY263" s="296" t="s">
        <v>845</v>
      </c>
      <c r="BA263" s="296">
        <v>1</v>
      </c>
      <c r="BB263" s="296">
        <v>0.03</v>
      </c>
      <c r="BC263" s="296">
        <v>504</v>
      </c>
    </row>
    <row r="264" spans="1:55">
      <c r="A264" s="296" t="s">
        <v>1780</v>
      </c>
      <c r="B264" s="296" t="s">
        <v>846</v>
      </c>
      <c r="C264" s="296" t="s">
        <v>1046</v>
      </c>
      <c r="F264" s="296">
        <v>1.0009999999999999</v>
      </c>
      <c r="G264" s="303">
        <v>0</v>
      </c>
      <c r="H264" s="303">
        <v>54</v>
      </c>
      <c r="I264" s="303">
        <v>0.98299999999999998</v>
      </c>
      <c r="J264" s="296">
        <v>0.7056</v>
      </c>
      <c r="K264" s="296">
        <v>32.340000000000003</v>
      </c>
      <c r="L264" s="296">
        <v>0.499</v>
      </c>
      <c r="M264" s="296" t="s">
        <v>30</v>
      </c>
      <c r="N264" s="296">
        <v>2020</v>
      </c>
      <c r="O264" s="296">
        <v>25</v>
      </c>
      <c r="P264" s="296">
        <v>1</v>
      </c>
      <c r="Q264" s="296">
        <v>2029</v>
      </c>
      <c r="X264" s="296" t="s">
        <v>30</v>
      </c>
      <c r="AK264" s="296">
        <v>1</v>
      </c>
      <c r="AL264" s="296">
        <v>7</v>
      </c>
      <c r="AM264" s="299">
        <v>0.4</v>
      </c>
      <c r="AN264" s="296">
        <v>14.600000000000001</v>
      </c>
      <c r="AO264" s="296">
        <v>1</v>
      </c>
      <c r="AP264" s="300"/>
      <c r="AQ264" s="296">
        <v>0.73000000000000009</v>
      </c>
      <c r="AR264" s="296">
        <v>0.3</v>
      </c>
      <c r="AS264" s="296">
        <v>0</v>
      </c>
      <c r="AV264" s="300">
        <v>6</v>
      </c>
      <c r="AW264" s="300">
        <v>6</v>
      </c>
      <c r="AY264" s="296" t="s">
        <v>845</v>
      </c>
      <c r="BA264" s="296">
        <v>1</v>
      </c>
      <c r="BB264" s="296">
        <v>0.03</v>
      </c>
      <c r="BC264" s="296">
        <v>504</v>
      </c>
    </row>
    <row r="265" spans="1:55">
      <c r="A265" s="296" t="s">
        <v>1779</v>
      </c>
      <c r="B265" s="296" t="s">
        <v>846</v>
      </c>
      <c r="C265" s="296" t="s">
        <v>1046</v>
      </c>
      <c r="F265" s="296">
        <v>1.0009999999999999</v>
      </c>
      <c r="G265" s="303">
        <v>0</v>
      </c>
      <c r="H265" s="303">
        <v>42</v>
      </c>
      <c r="I265" s="303">
        <v>0.98299999999999998</v>
      </c>
      <c r="J265" s="296">
        <v>0.67619999999999991</v>
      </c>
      <c r="K265" s="296">
        <v>30.673999999999999</v>
      </c>
      <c r="L265" s="296">
        <v>0.499</v>
      </c>
      <c r="M265" s="296" t="s">
        <v>30</v>
      </c>
      <c r="N265" s="296">
        <v>2030</v>
      </c>
      <c r="O265" s="296">
        <v>25</v>
      </c>
      <c r="P265" s="296">
        <v>1</v>
      </c>
      <c r="Q265" s="296">
        <v>2039</v>
      </c>
      <c r="X265" s="296" t="s">
        <v>30</v>
      </c>
      <c r="AK265" s="296">
        <v>1</v>
      </c>
      <c r="AL265" s="296">
        <v>6</v>
      </c>
      <c r="AM265" s="299">
        <v>0.4</v>
      </c>
      <c r="AN265" s="296">
        <v>14.600000000000001</v>
      </c>
      <c r="AO265" s="296">
        <v>1</v>
      </c>
      <c r="AP265" s="300"/>
      <c r="AQ265" s="296">
        <v>0.73000000000000009</v>
      </c>
      <c r="AR265" s="296">
        <v>0.3</v>
      </c>
      <c r="AS265" s="296">
        <v>0</v>
      </c>
      <c r="AV265" s="300">
        <v>6</v>
      </c>
      <c r="AW265" s="300">
        <v>6</v>
      </c>
      <c r="AY265" s="296" t="s">
        <v>845</v>
      </c>
      <c r="BA265" s="296">
        <v>1</v>
      </c>
      <c r="BB265" s="296">
        <v>0.03</v>
      </c>
      <c r="BC265" s="296">
        <v>504</v>
      </c>
    </row>
    <row r="266" spans="1:55">
      <c r="A266" s="296" t="s">
        <v>1778</v>
      </c>
      <c r="B266" s="296" t="s">
        <v>846</v>
      </c>
      <c r="C266" s="296" t="s">
        <v>1046</v>
      </c>
      <c r="D266" s="296" t="s">
        <v>30</v>
      </c>
      <c r="E266" s="296" t="s">
        <v>30</v>
      </c>
      <c r="F266" s="296">
        <v>1.0009999999999999</v>
      </c>
      <c r="G266" s="296">
        <v>0</v>
      </c>
      <c r="H266" s="296">
        <v>38.5</v>
      </c>
      <c r="I266" s="296">
        <v>0.98299999999999998</v>
      </c>
      <c r="J266" s="296">
        <v>0.66639999999999988</v>
      </c>
      <c r="K266" s="296">
        <v>29.608089640412146</v>
      </c>
      <c r="L266" s="296">
        <v>0.45</v>
      </c>
      <c r="M266" s="296" t="s">
        <v>30</v>
      </c>
      <c r="N266" s="296">
        <v>2040</v>
      </c>
      <c r="O266" s="296">
        <v>25</v>
      </c>
      <c r="P266" s="296">
        <v>1</v>
      </c>
      <c r="Q266" s="296">
        <v>2049</v>
      </c>
      <c r="R266" s="296" t="s">
        <v>30</v>
      </c>
      <c r="S266" s="296" t="s">
        <v>30</v>
      </c>
      <c r="T266" s="296" t="s">
        <v>30</v>
      </c>
      <c r="U266" s="296" t="s">
        <v>30</v>
      </c>
      <c r="V266" s="296" t="s">
        <v>30</v>
      </c>
      <c r="W266" s="296" t="s">
        <v>30</v>
      </c>
      <c r="X266" s="296" t="s">
        <v>30</v>
      </c>
      <c r="Z266" s="296" t="s">
        <v>30</v>
      </c>
      <c r="AA266" s="296" t="s">
        <v>30</v>
      </c>
      <c r="AB266" s="296" t="s">
        <v>30</v>
      </c>
      <c r="AC266" s="296" t="s">
        <v>30</v>
      </c>
      <c r="AD266" s="296" t="s">
        <v>30</v>
      </c>
      <c r="AE266" s="296" t="s">
        <v>30</v>
      </c>
      <c r="AF266" s="296" t="s">
        <v>30</v>
      </c>
      <c r="AG266" s="296" t="s">
        <v>30</v>
      </c>
      <c r="AH266" s="296" t="s">
        <v>30</v>
      </c>
      <c r="AI266" s="296" t="s">
        <v>30</v>
      </c>
      <c r="AJ266" s="296" t="s">
        <v>30</v>
      </c>
      <c r="AK266" s="296">
        <v>1</v>
      </c>
      <c r="AL266" s="296">
        <v>6</v>
      </c>
      <c r="AM266" s="299">
        <v>0.4</v>
      </c>
      <c r="AN266" s="296">
        <v>14.600000000000001</v>
      </c>
      <c r="AO266" s="296">
        <v>1</v>
      </c>
      <c r="AP266" s="300"/>
      <c r="AQ266" s="296">
        <v>0.73000000000000009</v>
      </c>
      <c r="AR266" s="296">
        <v>0.3</v>
      </c>
      <c r="AS266" s="296">
        <v>0</v>
      </c>
      <c r="AV266" s="300">
        <v>6</v>
      </c>
      <c r="AW266" s="300">
        <v>6</v>
      </c>
      <c r="AX266" s="296" t="s">
        <v>30</v>
      </c>
      <c r="AY266" s="296" t="s">
        <v>845</v>
      </c>
      <c r="BA266" s="296">
        <v>1</v>
      </c>
      <c r="BB266" s="296">
        <v>0.03</v>
      </c>
      <c r="BC266" s="296">
        <v>504</v>
      </c>
    </row>
    <row r="267" spans="1:55">
      <c r="A267" s="296" t="s">
        <v>1777</v>
      </c>
      <c r="B267" s="296" t="s">
        <v>846</v>
      </c>
      <c r="C267" s="296" t="s">
        <v>1046</v>
      </c>
      <c r="F267" s="296">
        <v>1.0009999999999999</v>
      </c>
      <c r="G267" s="303">
        <v>0</v>
      </c>
      <c r="H267" s="303">
        <v>35</v>
      </c>
      <c r="I267" s="303">
        <v>0.98299999999999998</v>
      </c>
      <c r="J267" s="296">
        <v>0.65659999999999996</v>
      </c>
      <c r="K267" s="303">
        <v>28.616</v>
      </c>
      <c r="L267" s="303">
        <v>0.39900000000000002</v>
      </c>
      <c r="M267" s="303" t="s">
        <v>30</v>
      </c>
      <c r="N267" s="296">
        <v>2050</v>
      </c>
      <c r="O267" s="296">
        <v>25</v>
      </c>
      <c r="P267" s="296">
        <v>1</v>
      </c>
      <c r="Q267" s="296">
        <v>2050</v>
      </c>
      <c r="X267" s="296" t="s">
        <v>30</v>
      </c>
      <c r="AK267" s="296">
        <v>1</v>
      </c>
      <c r="AL267" s="296">
        <v>6</v>
      </c>
      <c r="AM267" s="299">
        <v>0.4</v>
      </c>
      <c r="AN267" s="296">
        <v>14.600000000000001</v>
      </c>
      <c r="AO267" s="296">
        <v>1</v>
      </c>
      <c r="AP267" s="300"/>
      <c r="AQ267" s="296">
        <v>0.73000000000000009</v>
      </c>
      <c r="AR267" s="296">
        <v>0.3</v>
      </c>
      <c r="AS267" s="296">
        <v>0</v>
      </c>
      <c r="AV267" s="300">
        <v>6</v>
      </c>
      <c r="AW267" s="300">
        <v>6</v>
      </c>
      <c r="AY267" s="296" t="s">
        <v>845</v>
      </c>
      <c r="BA267" s="296">
        <v>1</v>
      </c>
      <c r="BB267" s="296">
        <v>0.03</v>
      </c>
      <c r="BC267" s="296">
        <v>504</v>
      </c>
    </row>
    <row r="268" spans="1:55" ht="16">
      <c r="A268" s="296" t="s">
        <v>1776</v>
      </c>
      <c r="B268" s="296" t="s">
        <v>846</v>
      </c>
      <c r="C268" s="296" t="s">
        <v>1046</v>
      </c>
      <c r="F268" s="296">
        <v>1.02</v>
      </c>
      <c r="G268" s="306">
        <v>16</v>
      </c>
      <c r="H268" s="306">
        <v>90</v>
      </c>
      <c r="I268" s="306">
        <v>0.97499999999999998</v>
      </c>
      <c r="J268" s="306" t="s">
        <v>30</v>
      </c>
      <c r="K268" s="306">
        <v>34.12457789064451</v>
      </c>
      <c r="L268" s="306">
        <v>1.0036640556071916</v>
      </c>
      <c r="M268" s="306" t="s">
        <v>30</v>
      </c>
      <c r="P268" s="296">
        <v>0</v>
      </c>
      <c r="Q268" s="296" t="s">
        <v>30</v>
      </c>
      <c r="X268" s="296" t="s">
        <v>30</v>
      </c>
      <c r="AK268" s="296">
        <v>1</v>
      </c>
      <c r="AL268" s="296">
        <v>1.75</v>
      </c>
      <c r="AM268" s="299">
        <v>0.4</v>
      </c>
      <c r="AN268" s="296">
        <v>14.600000000000001</v>
      </c>
      <c r="AO268" s="296">
        <v>1</v>
      </c>
      <c r="AP268" s="300"/>
      <c r="AQ268" s="296">
        <v>0.73000000000000009</v>
      </c>
      <c r="AR268" s="296">
        <v>0.3</v>
      </c>
      <c r="AS268" s="296">
        <v>0</v>
      </c>
      <c r="AV268" s="300">
        <v>6</v>
      </c>
      <c r="AW268" s="300">
        <v>6</v>
      </c>
      <c r="AY268" s="296" t="s">
        <v>845</v>
      </c>
      <c r="BA268" s="296">
        <v>1</v>
      </c>
      <c r="BB268" s="296">
        <v>0.03</v>
      </c>
      <c r="BC268" s="296">
        <v>504</v>
      </c>
    </row>
    <row r="269" spans="1:55" ht="16">
      <c r="A269" s="296" t="s">
        <v>1775</v>
      </c>
      <c r="B269" s="296" t="s">
        <v>846</v>
      </c>
      <c r="C269" s="296" t="s">
        <v>1046</v>
      </c>
      <c r="F269" s="296">
        <v>0.75</v>
      </c>
      <c r="G269" s="306">
        <v>3</v>
      </c>
      <c r="H269" s="306">
        <v>90</v>
      </c>
      <c r="I269" s="306">
        <v>0.98299999999999998</v>
      </c>
      <c r="J269" s="306" t="s">
        <v>30</v>
      </c>
      <c r="K269" s="306">
        <v>41.895000000000003</v>
      </c>
      <c r="L269" s="306">
        <v>0</v>
      </c>
      <c r="M269" s="306" t="s">
        <v>30</v>
      </c>
      <c r="O269" s="296">
        <v>20</v>
      </c>
      <c r="P269" s="296">
        <v>0</v>
      </c>
      <c r="X269" s="296" t="s">
        <v>30</v>
      </c>
      <c r="AK269" s="296">
        <v>1</v>
      </c>
      <c r="AL269" s="296">
        <v>12</v>
      </c>
      <c r="AM269" s="299">
        <v>0.4</v>
      </c>
      <c r="AN269" s="296">
        <v>14.600000000000001</v>
      </c>
      <c r="AO269" s="296">
        <v>1</v>
      </c>
      <c r="AP269" s="300"/>
      <c r="AQ269" s="296">
        <v>0.73000000000000009</v>
      </c>
      <c r="AR269" s="296">
        <v>0.3</v>
      </c>
      <c r="AS269" s="296">
        <v>0</v>
      </c>
      <c r="AV269" s="300">
        <v>6</v>
      </c>
      <c r="AW269" s="300">
        <v>6</v>
      </c>
      <c r="AY269" s="296" t="s">
        <v>845</v>
      </c>
      <c r="BA269" s="296">
        <v>1</v>
      </c>
      <c r="BB269" s="296">
        <v>0.03</v>
      </c>
      <c r="BC269" s="296">
        <v>504</v>
      </c>
    </row>
    <row r="270" spans="1:55">
      <c r="A270" s="296" t="s">
        <v>1774</v>
      </c>
      <c r="B270" s="296" t="s">
        <v>846</v>
      </c>
      <c r="C270" s="296" t="s">
        <v>1046</v>
      </c>
      <c r="F270" s="296">
        <v>0.78</v>
      </c>
      <c r="G270" s="296">
        <v>2</v>
      </c>
      <c r="H270" s="296">
        <v>70</v>
      </c>
      <c r="I270" s="296">
        <v>0.98299999999999998</v>
      </c>
      <c r="J270" s="296">
        <v>0.66639999999999988</v>
      </c>
      <c r="K270" s="296">
        <v>49.098000000000006</v>
      </c>
      <c r="L270" s="296">
        <v>0</v>
      </c>
      <c r="M270" s="296" t="s">
        <v>30</v>
      </c>
      <c r="N270" s="296">
        <v>2020</v>
      </c>
      <c r="O270" s="296">
        <v>20</v>
      </c>
      <c r="P270" s="296">
        <v>1</v>
      </c>
      <c r="Q270" s="296">
        <v>2029</v>
      </c>
      <c r="X270" s="296" t="s">
        <v>30</v>
      </c>
      <c r="AK270" s="296">
        <v>1</v>
      </c>
      <c r="AL270" s="296">
        <v>10</v>
      </c>
      <c r="AM270" s="299">
        <v>0.4</v>
      </c>
      <c r="AN270" s="296">
        <v>14.600000000000001</v>
      </c>
      <c r="AO270" s="296">
        <v>1</v>
      </c>
      <c r="AP270" s="300"/>
      <c r="AQ270" s="296">
        <v>0.73000000000000009</v>
      </c>
      <c r="AR270" s="296">
        <v>0.3</v>
      </c>
      <c r="AS270" s="296">
        <v>0</v>
      </c>
      <c r="AV270" s="300">
        <v>6</v>
      </c>
      <c r="AW270" s="300">
        <v>6</v>
      </c>
      <c r="AY270" s="296" t="s">
        <v>845</v>
      </c>
      <c r="BA270" s="296">
        <v>1</v>
      </c>
      <c r="BB270" s="296">
        <v>0.03</v>
      </c>
      <c r="BC270" s="296">
        <v>504</v>
      </c>
    </row>
    <row r="271" spans="1:55" ht="16">
      <c r="A271" s="296" t="s">
        <v>1773</v>
      </c>
      <c r="B271" s="296" t="s">
        <v>846</v>
      </c>
      <c r="C271" s="296" t="s">
        <v>1046</v>
      </c>
      <c r="F271" s="296">
        <v>0.8</v>
      </c>
      <c r="G271" s="306">
        <v>1</v>
      </c>
      <c r="H271" s="306">
        <v>50</v>
      </c>
      <c r="I271" s="306">
        <v>0.98299999999999998</v>
      </c>
      <c r="J271" s="306">
        <v>0.79625000000000001</v>
      </c>
      <c r="K271" s="306">
        <v>59.045000000000002</v>
      </c>
      <c r="L271" s="306">
        <v>0</v>
      </c>
      <c r="M271" s="306" t="s">
        <v>30</v>
      </c>
      <c r="N271" s="296">
        <v>2030</v>
      </c>
      <c r="O271" s="296">
        <v>20</v>
      </c>
      <c r="P271" s="296">
        <v>1</v>
      </c>
      <c r="Q271" s="296">
        <v>2039</v>
      </c>
      <c r="X271" s="296" t="s">
        <v>30</v>
      </c>
      <c r="AK271" s="296">
        <v>1</v>
      </c>
      <c r="AL271" s="296">
        <v>8</v>
      </c>
      <c r="AM271" s="299">
        <v>0.4</v>
      </c>
      <c r="AN271" s="296">
        <v>14.600000000000001</v>
      </c>
      <c r="AO271" s="296">
        <v>1</v>
      </c>
      <c r="AP271" s="300"/>
      <c r="AQ271" s="296">
        <v>0.73000000000000009</v>
      </c>
      <c r="AR271" s="296">
        <v>0.3</v>
      </c>
      <c r="AS271" s="296">
        <v>0</v>
      </c>
      <c r="AV271" s="300">
        <v>6</v>
      </c>
      <c r="AW271" s="300">
        <v>6</v>
      </c>
      <c r="AY271" s="296" t="s">
        <v>845</v>
      </c>
      <c r="BA271" s="296">
        <v>1</v>
      </c>
      <c r="BB271" s="296">
        <v>0.03</v>
      </c>
      <c r="BC271" s="296">
        <v>504</v>
      </c>
    </row>
    <row r="272" spans="1:55">
      <c r="A272" s="296" t="s">
        <v>1772</v>
      </c>
      <c r="B272" s="296" t="s">
        <v>846</v>
      </c>
      <c r="C272" s="296" t="s">
        <v>1046</v>
      </c>
      <c r="D272" s="296" t="s">
        <v>30</v>
      </c>
      <c r="E272" s="296" t="s">
        <v>30</v>
      </c>
      <c r="F272" s="296">
        <v>0.8</v>
      </c>
      <c r="G272" s="303">
        <v>1</v>
      </c>
      <c r="H272" s="303">
        <v>50</v>
      </c>
      <c r="I272" s="303">
        <v>0.98299999999999998</v>
      </c>
      <c r="J272" s="296">
        <v>0.75950000000000006</v>
      </c>
      <c r="K272" s="303">
        <v>59.045000000000002</v>
      </c>
      <c r="L272" s="303">
        <v>0</v>
      </c>
      <c r="M272" s="303" t="s">
        <v>30</v>
      </c>
      <c r="N272" s="296">
        <v>2040</v>
      </c>
      <c r="O272" s="296">
        <v>20</v>
      </c>
      <c r="P272" s="296">
        <v>1</v>
      </c>
      <c r="Q272" s="296">
        <v>2049</v>
      </c>
      <c r="R272" s="296" t="s">
        <v>30</v>
      </c>
      <c r="S272" s="296" t="s">
        <v>30</v>
      </c>
      <c r="T272" s="296" t="s">
        <v>30</v>
      </c>
      <c r="U272" s="296" t="s">
        <v>30</v>
      </c>
      <c r="V272" s="296" t="s">
        <v>30</v>
      </c>
      <c r="W272" s="296" t="s">
        <v>30</v>
      </c>
      <c r="X272" s="296" t="s">
        <v>30</v>
      </c>
      <c r="Z272" s="296" t="s">
        <v>30</v>
      </c>
      <c r="AA272" s="296" t="s">
        <v>30</v>
      </c>
      <c r="AB272" s="296" t="s">
        <v>30</v>
      </c>
      <c r="AC272" s="296" t="s">
        <v>30</v>
      </c>
      <c r="AD272" s="296" t="s">
        <v>30</v>
      </c>
      <c r="AE272" s="296" t="s">
        <v>30</v>
      </c>
      <c r="AF272" s="296" t="s">
        <v>30</v>
      </c>
      <c r="AG272" s="296" t="s">
        <v>30</v>
      </c>
      <c r="AH272" s="296" t="s">
        <v>30</v>
      </c>
      <c r="AI272" s="296" t="s">
        <v>30</v>
      </c>
      <c r="AJ272" s="296" t="s">
        <v>30</v>
      </c>
      <c r="AK272" s="296">
        <v>1</v>
      </c>
      <c r="AL272" s="296">
        <v>8</v>
      </c>
      <c r="AM272" s="299">
        <v>0.4</v>
      </c>
      <c r="AN272" s="296">
        <v>14.600000000000001</v>
      </c>
      <c r="AO272" s="296">
        <v>1</v>
      </c>
      <c r="AP272" s="300"/>
      <c r="AQ272" s="296">
        <v>0.73000000000000009</v>
      </c>
      <c r="AR272" s="296">
        <v>0.3</v>
      </c>
      <c r="AS272" s="296">
        <v>0</v>
      </c>
      <c r="AV272" s="300">
        <v>6</v>
      </c>
      <c r="AW272" s="300">
        <v>6</v>
      </c>
      <c r="AX272" s="296" t="s">
        <v>30</v>
      </c>
      <c r="AY272" s="296" t="s">
        <v>845</v>
      </c>
      <c r="BA272" s="296">
        <v>1</v>
      </c>
      <c r="BB272" s="296">
        <v>0.03</v>
      </c>
      <c r="BC272" s="296">
        <v>504</v>
      </c>
    </row>
    <row r="273" spans="1:55">
      <c r="A273" s="296" t="s">
        <v>1771</v>
      </c>
      <c r="B273" s="296" t="s">
        <v>846</v>
      </c>
      <c r="C273" s="296" t="s">
        <v>1046</v>
      </c>
      <c r="F273" s="296">
        <v>0.85</v>
      </c>
      <c r="G273" s="306">
        <v>0</v>
      </c>
      <c r="H273" s="306">
        <v>40</v>
      </c>
      <c r="I273" s="306">
        <v>0.98299999999999998</v>
      </c>
      <c r="J273" s="306">
        <v>0.72275</v>
      </c>
      <c r="K273" s="306">
        <v>53.655000000000001</v>
      </c>
      <c r="L273" s="296">
        <v>0</v>
      </c>
      <c r="M273" s="296" t="s">
        <v>30</v>
      </c>
      <c r="N273" s="296">
        <v>2050</v>
      </c>
      <c r="O273" s="296">
        <v>20</v>
      </c>
      <c r="P273" s="296">
        <v>1</v>
      </c>
      <c r="Q273" s="296">
        <v>2050</v>
      </c>
      <c r="X273" s="296" t="s">
        <v>30</v>
      </c>
      <c r="AK273" s="296">
        <v>1</v>
      </c>
      <c r="AL273" s="296">
        <v>8</v>
      </c>
      <c r="AM273" s="299">
        <v>0.4</v>
      </c>
      <c r="AN273" s="296">
        <v>14.600000000000001</v>
      </c>
      <c r="AO273" s="296">
        <v>1</v>
      </c>
      <c r="AP273" s="300"/>
      <c r="AQ273" s="296">
        <v>0.73000000000000009</v>
      </c>
      <c r="AR273" s="296">
        <v>0.3</v>
      </c>
      <c r="AS273" s="296">
        <v>0</v>
      </c>
      <c r="AV273" s="300">
        <v>6</v>
      </c>
      <c r="AW273" s="300">
        <v>6</v>
      </c>
      <c r="AY273" s="296" t="s">
        <v>845</v>
      </c>
      <c r="BA273" s="296">
        <v>1</v>
      </c>
      <c r="BB273" s="296">
        <v>0.03</v>
      </c>
      <c r="BC273" s="296">
        <v>504</v>
      </c>
    </row>
    <row r="274" spans="1:55">
      <c r="A274" s="296" t="s">
        <v>1770</v>
      </c>
      <c r="B274" s="296" t="s">
        <v>846</v>
      </c>
      <c r="C274" s="296" t="s">
        <v>1046</v>
      </c>
      <c r="F274" s="296">
        <v>0.9</v>
      </c>
      <c r="G274" s="306">
        <v>2</v>
      </c>
      <c r="H274" s="306">
        <v>50</v>
      </c>
      <c r="I274" s="306">
        <v>0</v>
      </c>
      <c r="J274" s="306">
        <v>3</v>
      </c>
      <c r="K274" s="306">
        <v>3</v>
      </c>
      <c r="L274" s="296">
        <v>0.499</v>
      </c>
      <c r="M274" s="296" t="s">
        <v>30</v>
      </c>
      <c r="P274" s="296">
        <v>0</v>
      </c>
      <c r="Q274" s="296" t="s">
        <v>30</v>
      </c>
      <c r="X274" s="296" t="s">
        <v>30</v>
      </c>
      <c r="AK274" s="296">
        <v>1</v>
      </c>
      <c r="AL274" s="296">
        <v>4.2</v>
      </c>
      <c r="AM274" s="299">
        <v>0.4</v>
      </c>
      <c r="AN274" s="296">
        <v>14.600000000000001</v>
      </c>
      <c r="AO274" s="296">
        <v>1</v>
      </c>
      <c r="AP274" s="300"/>
      <c r="AQ274" s="296">
        <v>0.73000000000000009</v>
      </c>
      <c r="AR274" s="296">
        <v>0.3</v>
      </c>
      <c r="AS274" s="296">
        <v>0</v>
      </c>
      <c r="AV274" s="300">
        <v>6</v>
      </c>
      <c r="AW274" s="300">
        <v>6</v>
      </c>
      <c r="AY274" s="296" t="s">
        <v>845</v>
      </c>
      <c r="BA274" s="296">
        <v>1</v>
      </c>
      <c r="BB274" s="296">
        <v>0.03</v>
      </c>
      <c r="BC274" s="296">
        <v>504</v>
      </c>
    </row>
    <row r="275" spans="1:55" ht="16">
      <c r="A275" s="296" t="s">
        <v>1769</v>
      </c>
      <c r="B275" s="296" t="s">
        <v>846</v>
      </c>
      <c r="C275" s="296" t="s">
        <v>1038</v>
      </c>
      <c r="F275" s="296">
        <v>1</v>
      </c>
      <c r="G275" s="306">
        <v>16</v>
      </c>
      <c r="H275" s="306">
        <v>90</v>
      </c>
      <c r="I275" s="306">
        <v>0.97499999999999998</v>
      </c>
      <c r="J275" s="306" t="s">
        <v>30</v>
      </c>
      <c r="K275" s="306">
        <v>34.124577890644503</v>
      </c>
      <c r="L275" s="296">
        <v>1.0036640556071901</v>
      </c>
      <c r="M275" s="296" t="s">
        <v>30</v>
      </c>
      <c r="P275" s="296">
        <v>0</v>
      </c>
      <c r="Q275" s="296" t="s">
        <v>30</v>
      </c>
      <c r="X275" s="296" t="s">
        <v>30</v>
      </c>
      <c r="AK275" s="296">
        <v>1</v>
      </c>
      <c r="AL275" s="296">
        <v>1.75</v>
      </c>
      <c r="AM275" s="299">
        <v>0.4</v>
      </c>
      <c r="AN275" s="296">
        <v>14.600000000000001</v>
      </c>
      <c r="AO275" s="296">
        <v>1</v>
      </c>
      <c r="AP275" s="300"/>
      <c r="AQ275" s="296">
        <v>0.73000000000000009</v>
      </c>
      <c r="AR275" s="296">
        <v>0.3</v>
      </c>
      <c r="AS275" s="296">
        <v>0</v>
      </c>
      <c r="AV275" s="300">
        <v>6</v>
      </c>
      <c r="AW275" s="300">
        <v>6</v>
      </c>
      <c r="AY275" s="296" t="s">
        <v>845</v>
      </c>
      <c r="BA275" s="296">
        <v>1</v>
      </c>
      <c r="BB275" s="296">
        <v>0.03</v>
      </c>
      <c r="BC275" s="296">
        <v>504</v>
      </c>
    </row>
    <row r="276" spans="1:55">
      <c r="A276" s="296" t="s">
        <v>1768</v>
      </c>
      <c r="B276" s="296" t="s">
        <v>846</v>
      </c>
      <c r="C276" s="296" t="s">
        <v>1038</v>
      </c>
      <c r="F276" s="296">
        <v>1.1399999999999999</v>
      </c>
      <c r="G276" s="296">
        <v>16</v>
      </c>
      <c r="H276" s="296">
        <v>90</v>
      </c>
      <c r="I276" s="296">
        <v>0.97499999999999998</v>
      </c>
      <c r="J276" s="296" t="s">
        <v>30</v>
      </c>
      <c r="K276" s="306">
        <v>34.124577890644503</v>
      </c>
      <c r="L276" s="296">
        <v>1.0036640556071901</v>
      </c>
      <c r="M276" s="296" t="s">
        <v>30</v>
      </c>
      <c r="P276" s="296">
        <v>0</v>
      </c>
      <c r="Q276" s="296" t="s">
        <v>30</v>
      </c>
      <c r="X276" s="296" t="s">
        <v>30</v>
      </c>
      <c r="AK276" s="296">
        <v>1</v>
      </c>
      <c r="AL276" s="296">
        <v>4</v>
      </c>
      <c r="AM276" s="299">
        <v>0.4</v>
      </c>
      <c r="AN276" s="296">
        <v>14.600000000000001</v>
      </c>
      <c r="AO276" s="296">
        <v>1</v>
      </c>
      <c r="AP276" s="300"/>
      <c r="AQ276" s="296">
        <v>0.73000000000000009</v>
      </c>
      <c r="AR276" s="296">
        <v>0.3</v>
      </c>
      <c r="AS276" s="296">
        <v>0</v>
      </c>
      <c r="AV276" s="300">
        <v>6</v>
      </c>
      <c r="AW276" s="300">
        <v>6</v>
      </c>
      <c r="AY276" s="296" t="s">
        <v>845</v>
      </c>
      <c r="BA276" s="296">
        <v>1</v>
      </c>
      <c r="BB276" s="296">
        <v>0.03</v>
      </c>
      <c r="BC276" s="296">
        <v>504</v>
      </c>
    </row>
    <row r="277" spans="1:55" ht="16">
      <c r="A277" s="296" t="s">
        <v>1767</v>
      </c>
      <c r="B277" s="296" t="s">
        <v>846</v>
      </c>
      <c r="C277" s="296" t="s">
        <v>1038</v>
      </c>
      <c r="F277" s="296">
        <v>0.82</v>
      </c>
      <c r="G277" s="306">
        <v>16</v>
      </c>
      <c r="H277" s="306">
        <v>90</v>
      </c>
      <c r="I277" s="306">
        <v>0.97499999999999998</v>
      </c>
      <c r="J277" s="306" t="s">
        <v>30</v>
      </c>
      <c r="K277" s="306">
        <v>34.124577890644503</v>
      </c>
      <c r="L277" s="296">
        <v>1.0036640556071901</v>
      </c>
      <c r="M277" s="296" t="s">
        <v>30</v>
      </c>
      <c r="P277" s="296">
        <v>0</v>
      </c>
      <c r="Q277" s="296" t="s">
        <v>30</v>
      </c>
      <c r="X277" s="296" t="s">
        <v>30</v>
      </c>
      <c r="AK277" s="296">
        <v>1</v>
      </c>
      <c r="AL277" s="296">
        <v>0.7</v>
      </c>
      <c r="AM277" s="299">
        <v>0.4</v>
      </c>
      <c r="AN277" s="296">
        <v>14.600000000000001</v>
      </c>
      <c r="AO277" s="296">
        <v>1</v>
      </c>
      <c r="AP277" s="300"/>
      <c r="AQ277" s="296">
        <v>0.73000000000000009</v>
      </c>
      <c r="AR277" s="296">
        <v>0.3</v>
      </c>
      <c r="AS277" s="296">
        <v>0</v>
      </c>
      <c r="AV277" s="300">
        <v>6</v>
      </c>
      <c r="AW277" s="300">
        <v>6</v>
      </c>
      <c r="AY277" s="296" t="s">
        <v>845</v>
      </c>
      <c r="BA277" s="296">
        <v>1</v>
      </c>
      <c r="BB277" s="296">
        <v>0.03</v>
      </c>
      <c r="BC277" s="296">
        <v>504</v>
      </c>
    </row>
    <row r="278" spans="1:55">
      <c r="A278" s="296" t="s">
        <v>1766</v>
      </c>
      <c r="B278" s="296" t="s">
        <v>846</v>
      </c>
      <c r="C278" s="296" t="s">
        <v>1038</v>
      </c>
      <c r="F278" s="296">
        <v>0.84</v>
      </c>
      <c r="G278" s="296">
        <v>16</v>
      </c>
      <c r="H278" s="296">
        <v>90</v>
      </c>
      <c r="I278" s="296">
        <v>0.97499999999999998</v>
      </c>
      <c r="J278" s="296" t="s">
        <v>30</v>
      </c>
      <c r="K278" s="296">
        <v>34.124577890644503</v>
      </c>
      <c r="L278" s="296">
        <v>1.0036640556071901</v>
      </c>
      <c r="M278" s="296" t="s">
        <v>30</v>
      </c>
      <c r="P278" s="296">
        <v>0</v>
      </c>
      <c r="Q278" s="296" t="s">
        <v>30</v>
      </c>
      <c r="X278" s="296" t="s">
        <v>30</v>
      </c>
      <c r="AK278" s="296">
        <v>1</v>
      </c>
      <c r="AL278" s="296">
        <v>5.81</v>
      </c>
      <c r="AM278" s="299">
        <v>0.4</v>
      </c>
      <c r="AN278" s="296">
        <v>14.600000000000001</v>
      </c>
      <c r="AO278" s="296">
        <v>1</v>
      </c>
      <c r="AP278" s="300"/>
      <c r="AQ278" s="296">
        <v>0.73000000000000009</v>
      </c>
      <c r="AR278" s="296">
        <v>0.3</v>
      </c>
      <c r="AS278" s="296">
        <v>0</v>
      </c>
      <c r="AV278" s="300">
        <v>6</v>
      </c>
      <c r="AW278" s="300">
        <v>6</v>
      </c>
      <c r="AY278" s="296" t="s">
        <v>845</v>
      </c>
      <c r="BA278" s="296">
        <v>1</v>
      </c>
      <c r="BB278" s="296">
        <v>0.03</v>
      </c>
      <c r="BC278" s="296">
        <v>504</v>
      </c>
    </row>
    <row r="279" spans="1:55">
      <c r="A279" s="296" t="s">
        <v>1765</v>
      </c>
      <c r="B279" s="296" t="s">
        <v>846</v>
      </c>
      <c r="C279" s="296" t="s">
        <v>1038</v>
      </c>
      <c r="F279" s="296">
        <v>0.86</v>
      </c>
      <c r="G279" s="303">
        <v>16</v>
      </c>
      <c r="H279" s="303">
        <v>90</v>
      </c>
      <c r="I279" s="303">
        <v>0.97499999999999998</v>
      </c>
      <c r="J279" s="296" t="s">
        <v>30</v>
      </c>
      <c r="K279" s="296">
        <v>34.124577890644503</v>
      </c>
      <c r="L279" s="296">
        <v>1.0036640556071901</v>
      </c>
      <c r="M279" s="296" t="s">
        <v>30</v>
      </c>
      <c r="P279" s="296">
        <v>0</v>
      </c>
      <c r="Q279" s="296" t="s">
        <v>30</v>
      </c>
      <c r="X279" s="296" t="s">
        <v>30</v>
      </c>
      <c r="AK279" s="296">
        <v>1</v>
      </c>
      <c r="AL279" s="296">
        <v>3</v>
      </c>
      <c r="AM279" s="299">
        <v>0.4</v>
      </c>
      <c r="AN279" s="296">
        <v>14.600000000000001</v>
      </c>
      <c r="AO279" s="296">
        <v>1</v>
      </c>
      <c r="AP279" s="300"/>
      <c r="AQ279" s="296">
        <v>0.73000000000000009</v>
      </c>
      <c r="AR279" s="296">
        <v>0.3</v>
      </c>
      <c r="AS279" s="296">
        <v>0</v>
      </c>
      <c r="AV279" s="300">
        <v>6</v>
      </c>
      <c r="AW279" s="300">
        <v>6</v>
      </c>
      <c r="AY279" s="296" t="s">
        <v>845</v>
      </c>
      <c r="BA279" s="296">
        <v>1</v>
      </c>
      <c r="BB279" s="296">
        <v>0.03</v>
      </c>
      <c r="BC279" s="296">
        <v>504</v>
      </c>
    </row>
    <row r="280" spans="1:55">
      <c r="A280" s="296" t="s">
        <v>1764</v>
      </c>
      <c r="B280" s="296" t="s">
        <v>846</v>
      </c>
      <c r="C280" s="296" t="s">
        <v>1038</v>
      </c>
      <c r="F280" s="296">
        <v>0.89</v>
      </c>
      <c r="G280" s="303">
        <v>16</v>
      </c>
      <c r="H280" s="303">
        <v>90</v>
      </c>
      <c r="I280" s="303">
        <v>0.97499999999999998</v>
      </c>
      <c r="J280" s="296" t="s">
        <v>30</v>
      </c>
      <c r="K280" s="296">
        <v>34.124577890644503</v>
      </c>
      <c r="L280" s="296">
        <v>1.0036640556071901</v>
      </c>
      <c r="M280" s="296" t="s">
        <v>30</v>
      </c>
      <c r="P280" s="296">
        <v>0</v>
      </c>
      <c r="Q280" s="296" t="s">
        <v>30</v>
      </c>
      <c r="X280" s="296" t="s">
        <v>30</v>
      </c>
      <c r="AK280" s="296">
        <v>1</v>
      </c>
      <c r="AL280" s="296">
        <v>1.778</v>
      </c>
      <c r="AM280" s="299">
        <v>0.4</v>
      </c>
      <c r="AN280" s="296">
        <v>14.600000000000001</v>
      </c>
      <c r="AO280" s="296">
        <v>1</v>
      </c>
      <c r="AP280" s="300"/>
      <c r="AQ280" s="296">
        <v>0.73000000000000009</v>
      </c>
      <c r="AR280" s="296">
        <v>0.3</v>
      </c>
      <c r="AS280" s="296">
        <v>0</v>
      </c>
      <c r="AV280" s="300">
        <v>6</v>
      </c>
      <c r="AW280" s="300">
        <v>6</v>
      </c>
      <c r="AY280" s="296" t="s">
        <v>845</v>
      </c>
      <c r="BA280" s="296">
        <v>1</v>
      </c>
      <c r="BB280" s="296">
        <v>0.03</v>
      </c>
      <c r="BC280" s="296">
        <v>504</v>
      </c>
    </row>
    <row r="281" spans="1:55">
      <c r="A281" s="296" t="s">
        <v>1763</v>
      </c>
      <c r="B281" s="296" t="s">
        <v>846</v>
      </c>
      <c r="C281" s="296" t="s">
        <v>1038</v>
      </c>
      <c r="F281" s="296">
        <v>0.9</v>
      </c>
      <c r="G281" s="303">
        <v>16</v>
      </c>
      <c r="H281" s="303">
        <v>90</v>
      </c>
      <c r="I281" s="303">
        <v>0.97499999999999998</v>
      </c>
      <c r="J281" s="296" t="s">
        <v>30</v>
      </c>
      <c r="K281" s="296">
        <v>34.124577890644503</v>
      </c>
      <c r="L281" s="296">
        <v>1.0036640556071901</v>
      </c>
      <c r="M281" s="296" t="s">
        <v>30</v>
      </c>
      <c r="P281" s="296">
        <v>0</v>
      </c>
      <c r="Q281" s="296" t="s">
        <v>30</v>
      </c>
      <c r="X281" s="296" t="s">
        <v>30</v>
      </c>
      <c r="AK281" s="296">
        <v>1</v>
      </c>
      <c r="AL281" s="296">
        <v>6</v>
      </c>
      <c r="AM281" s="299">
        <v>0.4</v>
      </c>
      <c r="AN281" s="296">
        <v>14.600000000000001</v>
      </c>
      <c r="AO281" s="296">
        <v>1</v>
      </c>
      <c r="AP281" s="300"/>
      <c r="AQ281" s="296">
        <v>0.73000000000000009</v>
      </c>
      <c r="AR281" s="296">
        <v>0.3</v>
      </c>
      <c r="AS281" s="296">
        <v>0</v>
      </c>
      <c r="AV281" s="300">
        <v>6</v>
      </c>
      <c r="AW281" s="300">
        <v>6</v>
      </c>
      <c r="AY281" s="296" t="s">
        <v>845</v>
      </c>
      <c r="BA281" s="296">
        <v>1</v>
      </c>
      <c r="BB281" s="296">
        <v>0.03</v>
      </c>
      <c r="BC281" s="296">
        <v>504</v>
      </c>
    </row>
    <row r="282" spans="1:55">
      <c r="A282" s="296" t="s">
        <v>1762</v>
      </c>
      <c r="B282" s="296" t="s">
        <v>846</v>
      </c>
      <c r="C282" s="296" t="s">
        <v>1038</v>
      </c>
      <c r="F282" s="296">
        <v>0.91</v>
      </c>
      <c r="G282" s="303">
        <v>16</v>
      </c>
      <c r="H282" s="303">
        <v>90</v>
      </c>
      <c r="I282" s="303">
        <v>0.97499999999999998</v>
      </c>
      <c r="J282" s="296" t="s">
        <v>30</v>
      </c>
      <c r="K282" s="296">
        <v>34.124577890644503</v>
      </c>
      <c r="L282" s="296">
        <v>1.0036640556071901</v>
      </c>
      <c r="M282" s="296" t="s">
        <v>30</v>
      </c>
      <c r="P282" s="296">
        <v>0</v>
      </c>
      <c r="Q282" s="296" t="s">
        <v>30</v>
      </c>
      <c r="X282" s="296" t="s">
        <v>30</v>
      </c>
      <c r="AK282" s="296">
        <v>1</v>
      </c>
      <c r="AL282" s="296">
        <v>3.15</v>
      </c>
      <c r="AM282" s="299">
        <v>0.4</v>
      </c>
      <c r="AN282" s="296">
        <v>14.600000000000001</v>
      </c>
      <c r="AO282" s="296">
        <v>1</v>
      </c>
      <c r="AP282" s="300"/>
      <c r="AQ282" s="296">
        <v>0.73000000000000009</v>
      </c>
      <c r="AR282" s="296">
        <v>0.3</v>
      </c>
      <c r="AS282" s="296">
        <v>0</v>
      </c>
      <c r="AV282" s="300">
        <v>6</v>
      </c>
      <c r="AW282" s="300">
        <v>6</v>
      </c>
      <c r="AY282" s="296" t="s">
        <v>845</v>
      </c>
      <c r="BA282" s="296">
        <v>1</v>
      </c>
      <c r="BB282" s="296">
        <v>0.03</v>
      </c>
      <c r="BC282" s="296">
        <v>504</v>
      </c>
    </row>
    <row r="283" spans="1:55">
      <c r="A283" s="296" t="s">
        <v>1761</v>
      </c>
      <c r="B283" s="296" t="s">
        <v>846</v>
      </c>
      <c r="C283" s="296" t="s">
        <v>1038</v>
      </c>
      <c r="F283" s="296">
        <v>0.94</v>
      </c>
      <c r="G283" s="303">
        <v>16</v>
      </c>
      <c r="H283" s="303">
        <v>90</v>
      </c>
      <c r="I283" s="303">
        <v>0.97499999999999998</v>
      </c>
      <c r="J283" s="296" t="s">
        <v>30</v>
      </c>
      <c r="K283" s="296">
        <v>34.124577890644503</v>
      </c>
      <c r="L283" s="296">
        <v>1.0036640556071901</v>
      </c>
      <c r="M283" s="296" t="s">
        <v>30</v>
      </c>
      <c r="P283" s="296">
        <v>0</v>
      </c>
      <c r="Q283" s="296" t="s">
        <v>30</v>
      </c>
      <c r="X283" s="296" t="s">
        <v>30</v>
      </c>
      <c r="AK283" s="296">
        <v>1</v>
      </c>
      <c r="AL283" s="296">
        <v>0.93</v>
      </c>
      <c r="AM283" s="299">
        <v>0.4</v>
      </c>
      <c r="AN283" s="296">
        <v>14.600000000000001</v>
      </c>
      <c r="AO283" s="296">
        <v>1</v>
      </c>
      <c r="AP283" s="300"/>
      <c r="AQ283" s="296">
        <v>0.73000000000000009</v>
      </c>
      <c r="AR283" s="296">
        <v>0.3</v>
      </c>
      <c r="AS283" s="296">
        <v>0</v>
      </c>
      <c r="AV283" s="300">
        <v>6</v>
      </c>
      <c r="AW283" s="300">
        <v>6</v>
      </c>
      <c r="AY283" s="296" t="s">
        <v>845</v>
      </c>
      <c r="BA283" s="296">
        <v>1</v>
      </c>
      <c r="BB283" s="296">
        <v>0.03</v>
      </c>
      <c r="BC283" s="296">
        <v>504</v>
      </c>
    </row>
    <row r="284" spans="1:55">
      <c r="A284" s="296" t="s">
        <v>1760</v>
      </c>
      <c r="B284" s="296" t="s">
        <v>747</v>
      </c>
      <c r="C284" s="296" t="s">
        <v>746</v>
      </c>
      <c r="E284" s="296">
        <v>1.2</v>
      </c>
      <c r="F284" s="296">
        <v>0.86166666666666658</v>
      </c>
      <c r="G284" s="303"/>
      <c r="H284" s="303"/>
      <c r="I284" s="303">
        <v>0</v>
      </c>
      <c r="J284" s="296" t="s">
        <v>30</v>
      </c>
      <c r="K284" s="296">
        <v>62.068965517241388</v>
      </c>
      <c r="L284" s="296" t="s">
        <v>30</v>
      </c>
      <c r="M284" s="296">
        <v>3.4729064039408866</v>
      </c>
      <c r="P284" s="296">
        <v>0</v>
      </c>
      <c r="Q284" s="296" t="s">
        <v>30</v>
      </c>
      <c r="X284" s="296" t="s">
        <v>30</v>
      </c>
      <c r="AK284" s="296">
        <v>1</v>
      </c>
      <c r="AL284" s="296">
        <v>43.3</v>
      </c>
      <c r="AM284" s="299">
        <v>0.3</v>
      </c>
      <c r="AN284" s="296">
        <v>29.2</v>
      </c>
      <c r="AO284" s="296">
        <v>1</v>
      </c>
      <c r="AP284" s="300"/>
      <c r="AQ284" s="296">
        <v>1.46</v>
      </c>
      <c r="AR284" s="296">
        <v>1</v>
      </c>
      <c r="AS284" s="296">
        <v>1</v>
      </c>
      <c r="AV284" s="300">
        <v>9</v>
      </c>
      <c r="AW284" s="300">
        <v>9</v>
      </c>
      <c r="AY284" s="296" t="s">
        <v>759</v>
      </c>
      <c r="BA284" s="296">
        <v>1</v>
      </c>
      <c r="BB284" s="296">
        <v>0.03</v>
      </c>
      <c r="BC284" s="296">
        <v>420</v>
      </c>
    </row>
    <row r="285" spans="1:55">
      <c r="A285" s="296" t="s">
        <v>1759</v>
      </c>
      <c r="B285" s="296" t="s">
        <v>747</v>
      </c>
      <c r="C285" s="296" t="s">
        <v>746</v>
      </c>
      <c r="E285" s="296">
        <v>1.2</v>
      </c>
      <c r="F285" s="296">
        <v>0.86166666666666658</v>
      </c>
      <c r="G285" s="303"/>
      <c r="H285" s="303"/>
      <c r="I285" s="303">
        <v>0</v>
      </c>
      <c r="J285" s="296" t="s">
        <v>30</v>
      </c>
      <c r="K285" s="296">
        <v>62.068965517241388</v>
      </c>
      <c r="L285" s="296" t="s">
        <v>30</v>
      </c>
      <c r="M285" s="296">
        <v>3.4729064039408866</v>
      </c>
      <c r="P285" s="296">
        <v>0</v>
      </c>
      <c r="Q285" s="296" t="s">
        <v>30</v>
      </c>
      <c r="X285" s="296" t="s">
        <v>30</v>
      </c>
      <c r="AK285" s="296">
        <v>1</v>
      </c>
      <c r="AL285" s="296">
        <v>43.3</v>
      </c>
      <c r="AM285" s="299">
        <v>0.3</v>
      </c>
      <c r="AN285" s="296">
        <v>29.2</v>
      </c>
      <c r="AO285" s="296">
        <v>1</v>
      </c>
      <c r="AP285" s="300"/>
      <c r="AQ285" s="296">
        <v>1.46</v>
      </c>
      <c r="AR285" s="296">
        <v>1</v>
      </c>
      <c r="AS285" s="296">
        <v>1</v>
      </c>
      <c r="AV285" s="300">
        <v>9</v>
      </c>
      <c r="AW285" s="300">
        <v>9</v>
      </c>
      <c r="AY285" s="296" t="s">
        <v>759</v>
      </c>
      <c r="BA285" s="296">
        <v>1</v>
      </c>
      <c r="BB285" s="296">
        <v>0.03</v>
      </c>
      <c r="BC285" s="296">
        <v>420</v>
      </c>
    </row>
    <row r="286" spans="1:55">
      <c r="A286" s="296" t="s">
        <v>1758</v>
      </c>
      <c r="B286" s="296" t="s">
        <v>747</v>
      </c>
      <c r="C286" s="296" t="s">
        <v>746</v>
      </c>
      <c r="E286" s="296">
        <v>1.2</v>
      </c>
      <c r="F286" s="296">
        <v>0.86166666666666658</v>
      </c>
      <c r="G286" s="303"/>
      <c r="H286" s="303"/>
      <c r="I286" s="303">
        <v>0</v>
      </c>
      <c r="J286" s="296" t="s">
        <v>30</v>
      </c>
      <c r="K286" s="296">
        <v>62.068965517241388</v>
      </c>
      <c r="L286" s="296" t="s">
        <v>30</v>
      </c>
      <c r="M286" s="296">
        <v>3.4729064039408866</v>
      </c>
      <c r="P286" s="296">
        <v>0</v>
      </c>
      <c r="Q286" s="296" t="s">
        <v>30</v>
      </c>
      <c r="X286" s="296" t="s">
        <v>30</v>
      </c>
      <c r="AK286" s="296">
        <v>1</v>
      </c>
      <c r="AL286" s="296">
        <v>43.3</v>
      </c>
      <c r="AM286" s="299">
        <v>0.3</v>
      </c>
      <c r="AN286" s="296">
        <v>29.2</v>
      </c>
      <c r="AO286" s="296">
        <v>1</v>
      </c>
      <c r="AP286" s="300"/>
      <c r="AQ286" s="296">
        <v>1.46</v>
      </c>
      <c r="AR286" s="296">
        <v>1</v>
      </c>
      <c r="AS286" s="296">
        <v>1</v>
      </c>
      <c r="AV286" s="300">
        <v>9</v>
      </c>
      <c r="AW286" s="300">
        <v>9</v>
      </c>
      <c r="AY286" s="296" t="s">
        <v>759</v>
      </c>
      <c r="BA286" s="296">
        <v>1</v>
      </c>
      <c r="BB286" s="296">
        <v>0.03</v>
      </c>
      <c r="BC286" s="296">
        <v>420</v>
      </c>
    </row>
    <row r="287" spans="1:55">
      <c r="A287" s="296" t="s">
        <v>1757</v>
      </c>
      <c r="B287" s="296" t="s">
        <v>747</v>
      </c>
      <c r="C287" s="296" t="s">
        <v>746</v>
      </c>
      <c r="E287" s="296">
        <v>1.2</v>
      </c>
      <c r="F287" s="296">
        <v>0.89833333333333332</v>
      </c>
      <c r="G287" s="303"/>
      <c r="H287" s="303"/>
      <c r="I287" s="303">
        <v>0</v>
      </c>
      <c r="J287" s="296" t="s">
        <v>30</v>
      </c>
      <c r="K287" s="296">
        <v>62.068965517241388</v>
      </c>
      <c r="L287" s="296" t="s">
        <v>30</v>
      </c>
      <c r="M287" s="296">
        <v>3.6206896551724137</v>
      </c>
      <c r="P287" s="296">
        <v>0</v>
      </c>
      <c r="Q287" s="296" t="s">
        <v>30</v>
      </c>
      <c r="X287" s="296" t="s">
        <v>30</v>
      </c>
      <c r="AK287" s="296">
        <v>1</v>
      </c>
      <c r="AL287" s="296">
        <v>66</v>
      </c>
      <c r="AM287" s="299">
        <v>0.3</v>
      </c>
      <c r="AN287" s="296">
        <v>29.2</v>
      </c>
      <c r="AO287" s="296">
        <v>1</v>
      </c>
      <c r="AP287" s="300"/>
      <c r="AQ287" s="296">
        <v>1.46</v>
      </c>
      <c r="AR287" s="296">
        <v>1</v>
      </c>
      <c r="AS287" s="296">
        <v>1</v>
      </c>
      <c r="AV287" s="300">
        <v>9</v>
      </c>
      <c r="AW287" s="300">
        <v>9</v>
      </c>
      <c r="AY287" s="296" t="s">
        <v>759</v>
      </c>
      <c r="BA287" s="296">
        <v>1</v>
      </c>
      <c r="BB287" s="296">
        <v>0.03</v>
      </c>
      <c r="BC287" s="296">
        <v>420</v>
      </c>
    </row>
    <row r="288" spans="1:55">
      <c r="A288" s="296" t="s">
        <v>1756</v>
      </c>
      <c r="B288" s="296" t="s">
        <v>747</v>
      </c>
      <c r="C288" s="296" t="s">
        <v>1271</v>
      </c>
      <c r="E288" s="296">
        <v>1.2</v>
      </c>
      <c r="F288" s="296">
        <v>0.69666666666666677</v>
      </c>
      <c r="I288" s="296">
        <v>0</v>
      </c>
      <c r="J288" s="296" t="s">
        <v>30</v>
      </c>
      <c r="K288" s="303">
        <v>29.4</v>
      </c>
      <c r="L288" s="303" t="s">
        <v>30</v>
      </c>
      <c r="M288" s="303">
        <v>1.6758000000000002</v>
      </c>
      <c r="P288" s="296">
        <v>0</v>
      </c>
      <c r="Q288" s="296" t="s">
        <v>30</v>
      </c>
      <c r="X288" s="296" t="s">
        <v>30</v>
      </c>
      <c r="AK288" s="296">
        <v>1</v>
      </c>
      <c r="AL288" s="296">
        <v>92.5</v>
      </c>
      <c r="AM288" s="299">
        <v>0.3</v>
      </c>
      <c r="AN288" s="296">
        <v>29.2</v>
      </c>
      <c r="AO288" s="296">
        <v>1</v>
      </c>
      <c r="AP288" s="300"/>
      <c r="AQ288" s="296">
        <v>1.46</v>
      </c>
      <c r="AR288" s="296">
        <v>1</v>
      </c>
      <c r="AS288" s="296">
        <v>1</v>
      </c>
      <c r="AV288" s="300">
        <v>9</v>
      </c>
      <c r="AW288" s="300">
        <v>9</v>
      </c>
      <c r="AY288" s="296" t="s">
        <v>759</v>
      </c>
      <c r="BA288" s="296">
        <v>1</v>
      </c>
      <c r="BB288" s="296">
        <v>0.03</v>
      </c>
      <c r="BC288" s="296">
        <v>420</v>
      </c>
    </row>
    <row r="289" spans="1:55">
      <c r="A289" s="296" t="s">
        <v>1755</v>
      </c>
      <c r="B289" s="296" t="s">
        <v>840</v>
      </c>
      <c r="C289" s="296" t="s">
        <v>1271</v>
      </c>
      <c r="F289" s="296">
        <v>0.38</v>
      </c>
      <c r="I289" s="296">
        <v>0</v>
      </c>
      <c r="J289" s="296" t="s">
        <v>30</v>
      </c>
      <c r="K289" s="303">
        <v>29.4</v>
      </c>
      <c r="L289" s="303">
        <v>4.41</v>
      </c>
      <c r="M289" s="303" t="s">
        <v>30</v>
      </c>
      <c r="P289" s="296">
        <v>0</v>
      </c>
      <c r="Q289" s="296" t="s">
        <v>30</v>
      </c>
      <c r="X289" s="296" t="s">
        <v>30</v>
      </c>
      <c r="AK289" s="296">
        <v>1</v>
      </c>
      <c r="AL289" s="296">
        <v>266</v>
      </c>
      <c r="AM289" s="299">
        <v>0.3</v>
      </c>
      <c r="AN289" s="296">
        <v>29.2</v>
      </c>
      <c r="AO289" s="296">
        <v>1</v>
      </c>
      <c r="AP289" s="300"/>
      <c r="AQ289" s="296">
        <v>1.46</v>
      </c>
      <c r="AR289" s="296">
        <v>1</v>
      </c>
      <c r="AS289" s="296">
        <v>1</v>
      </c>
      <c r="AV289" s="300">
        <v>9</v>
      </c>
      <c r="AW289" s="300">
        <v>9</v>
      </c>
      <c r="AY289" s="296" t="s">
        <v>759</v>
      </c>
      <c r="BA289" s="296">
        <v>1</v>
      </c>
      <c r="BB289" s="296">
        <v>0.03</v>
      </c>
      <c r="BC289" s="296">
        <v>420</v>
      </c>
    </row>
    <row r="290" spans="1:55">
      <c r="A290" s="296" t="s">
        <v>1754</v>
      </c>
      <c r="B290" s="296" t="s">
        <v>747</v>
      </c>
      <c r="C290" s="296" t="s">
        <v>749</v>
      </c>
      <c r="E290" s="296">
        <v>1</v>
      </c>
      <c r="F290" s="296">
        <v>0.9</v>
      </c>
      <c r="G290" s="296">
        <v>1.5</v>
      </c>
      <c r="H290" s="296">
        <v>20</v>
      </c>
      <c r="I290" s="296">
        <v>0</v>
      </c>
      <c r="J290" s="296" t="s">
        <v>30</v>
      </c>
      <c r="K290" s="303">
        <v>29.4</v>
      </c>
      <c r="L290" s="303" t="s">
        <v>30</v>
      </c>
      <c r="M290" s="303">
        <v>1.9845000000000002</v>
      </c>
      <c r="P290" s="296">
        <v>0</v>
      </c>
      <c r="Q290" s="296" t="s">
        <v>30</v>
      </c>
      <c r="U290" s="296">
        <v>1</v>
      </c>
      <c r="V290" s="296">
        <v>1</v>
      </c>
      <c r="X290" s="296">
        <v>2.2222222222222223</v>
      </c>
      <c r="AK290" s="296">
        <v>1</v>
      </c>
      <c r="AL290" s="296">
        <v>254</v>
      </c>
      <c r="AM290" s="299">
        <v>0.3</v>
      </c>
      <c r="AN290" s="296">
        <v>29.2</v>
      </c>
      <c r="AO290" s="296">
        <v>1</v>
      </c>
      <c r="AP290" s="300"/>
      <c r="AQ290" s="296">
        <v>1.46</v>
      </c>
      <c r="AR290" s="296">
        <v>1</v>
      </c>
      <c r="AS290" s="296">
        <v>1</v>
      </c>
      <c r="AV290" s="300">
        <v>9</v>
      </c>
      <c r="AW290" s="300">
        <v>9</v>
      </c>
      <c r="AY290" s="296" t="s">
        <v>759</v>
      </c>
      <c r="BA290" s="296">
        <v>1</v>
      </c>
      <c r="BB290" s="296">
        <v>0.03</v>
      </c>
      <c r="BC290" s="296">
        <v>420</v>
      </c>
    </row>
    <row r="291" spans="1:55">
      <c r="A291" s="296" t="s">
        <v>1753</v>
      </c>
      <c r="B291" s="296" t="s">
        <v>747</v>
      </c>
      <c r="C291" s="296" t="s">
        <v>749</v>
      </c>
      <c r="E291" s="296">
        <v>1.1000000000000001</v>
      </c>
      <c r="F291" s="296">
        <v>0.89999999999999991</v>
      </c>
      <c r="G291" s="296">
        <v>1.5</v>
      </c>
      <c r="H291" s="296">
        <v>20</v>
      </c>
      <c r="I291" s="296">
        <v>0</v>
      </c>
      <c r="J291" s="296" t="s">
        <v>30</v>
      </c>
      <c r="K291" s="303">
        <v>29.4</v>
      </c>
      <c r="L291" s="303" t="s">
        <v>30</v>
      </c>
      <c r="M291" s="303">
        <v>2.0790000000000002</v>
      </c>
      <c r="P291" s="296">
        <v>0</v>
      </c>
      <c r="Q291" s="296" t="s">
        <v>30</v>
      </c>
      <c r="U291" s="296">
        <v>1</v>
      </c>
      <c r="V291" s="296">
        <v>1</v>
      </c>
      <c r="X291" s="296">
        <v>2.1212121212121211</v>
      </c>
      <c r="AK291" s="296">
        <v>1</v>
      </c>
      <c r="AL291" s="296">
        <v>234</v>
      </c>
      <c r="AM291" s="299">
        <v>0.3</v>
      </c>
      <c r="AN291" s="296">
        <v>29.2</v>
      </c>
      <c r="AO291" s="296">
        <v>1</v>
      </c>
      <c r="AP291" s="300"/>
      <c r="AQ291" s="296">
        <v>1.46</v>
      </c>
      <c r="AR291" s="296">
        <v>1</v>
      </c>
      <c r="AS291" s="296">
        <v>1</v>
      </c>
      <c r="AV291" s="300">
        <v>9</v>
      </c>
      <c r="AW291" s="300">
        <v>9</v>
      </c>
      <c r="AY291" s="296" t="s">
        <v>759</v>
      </c>
      <c r="BA291" s="296">
        <v>1</v>
      </c>
      <c r="BB291" s="296">
        <v>0.03</v>
      </c>
      <c r="BC291" s="296">
        <v>420</v>
      </c>
    </row>
    <row r="292" spans="1:55">
      <c r="A292" s="296" t="s">
        <v>1752</v>
      </c>
      <c r="B292" s="296" t="s">
        <v>747</v>
      </c>
      <c r="C292" s="296" t="s">
        <v>749</v>
      </c>
      <c r="E292" s="296">
        <v>0.9</v>
      </c>
      <c r="F292" s="296">
        <v>0.89999999999999991</v>
      </c>
      <c r="G292" s="296">
        <v>1.5</v>
      </c>
      <c r="H292" s="296">
        <v>20</v>
      </c>
      <c r="I292" s="296">
        <v>0</v>
      </c>
      <c r="J292" s="296" t="s">
        <v>30</v>
      </c>
      <c r="K292" s="296">
        <v>29.4</v>
      </c>
      <c r="L292" s="296" t="s">
        <v>30</v>
      </c>
      <c r="M292" s="296">
        <v>1.8800526315789474</v>
      </c>
      <c r="P292" s="296">
        <v>0</v>
      </c>
      <c r="Q292" s="296" t="s">
        <v>30</v>
      </c>
      <c r="U292" s="296">
        <v>1</v>
      </c>
      <c r="V292" s="296">
        <v>1</v>
      </c>
      <c r="X292" s="296">
        <v>2.3456790123456792</v>
      </c>
      <c r="AK292" s="296">
        <v>1</v>
      </c>
      <c r="AL292" s="296">
        <v>142</v>
      </c>
      <c r="AM292" s="299">
        <v>0.3</v>
      </c>
      <c r="AN292" s="296">
        <v>29.2</v>
      </c>
      <c r="AO292" s="296">
        <v>1</v>
      </c>
      <c r="AP292" s="300"/>
      <c r="AQ292" s="296">
        <v>1.46</v>
      </c>
      <c r="AR292" s="296">
        <v>1</v>
      </c>
      <c r="AS292" s="296">
        <v>1</v>
      </c>
      <c r="AV292" s="300">
        <v>9</v>
      </c>
      <c r="AW292" s="300">
        <v>9</v>
      </c>
      <c r="AY292" s="296" t="s">
        <v>759</v>
      </c>
      <c r="BA292" s="296">
        <v>1</v>
      </c>
      <c r="BB292" s="296">
        <v>0.03</v>
      </c>
      <c r="BC292" s="296">
        <v>420</v>
      </c>
    </row>
    <row r="293" spans="1:55">
      <c r="A293" s="296" t="s">
        <v>1751</v>
      </c>
      <c r="B293" s="296" t="s">
        <v>747</v>
      </c>
      <c r="C293" s="296" t="s">
        <v>749</v>
      </c>
      <c r="E293" s="296">
        <v>1.2</v>
      </c>
      <c r="F293" s="296">
        <v>0.32999999999999996</v>
      </c>
      <c r="G293" s="296">
        <v>1.5</v>
      </c>
      <c r="H293" s="296">
        <v>20</v>
      </c>
      <c r="I293" s="296">
        <v>0</v>
      </c>
      <c r="J293" s="296" t="s">
        <v>30</v>
      </c>
      <c r="K293" s="296">
        <v>29.4</v>
      </c>
      <c r="L293" s="296" t="s">
        <v>30</v>
      </c>
      <c r="M293" s="296">
        <v>0.79379999999999995</v>
      </c>
      <c r="P293" s="296">
        <v>0</v>
      </c>
      <c r="Q293" s="296" t="s">
        <v>30</v>
      </c>
      <c r="U293" s="296">
        <v>1</v>
      </c>
      <c r="V293" s="296">
        <v>1</v>
      </c>
      <c r="X293" s="296">
        <v>5.5555555555555554</v>
      </c>
      <c r="AK293" s="296">
        <v>1</v>
      </c>
      <c r="AL293" s="296">
        <v>36</v>
      </c>
      <c r="AM293" s="299">
        <v>0.3</v>
      </c>
      <c r="AN293" s="296">
        <v>29.2</v>
      </c>
      <c r="AO293" s="296">
        <v>1</v>
      </c>
      <c r="AP293" s="300"/>
      <c r="AQ293" s="296">
        <v>1.46</v>
      </c>
      <c r="AR293" s="296">
        <v>1</v>
      </c>
      <c r="AS293" s="296">
        <v>1</v>
      </c>
      <c r="AV293" s="300">
        <v>9</v>
      </c>
      <c r="AW293" s="300">
        <v>9</v>
      </c>
      <c r="AY293" s="296" t="s">
        <v>759</v>
      </c>
      <c r="BA293" s="296">
        <v>1</v>
      </c>
      <c r="BB293" s="296">
        <v>0.03</v>
      </c>
      <c r="BC293" s="296">
        <v>420</v>
      </c>
    </row>
    <row r="294" spans="1:55">
      <c r="A294" s="296" t="s">
        <v>1750</v>
      </c>
      <c r="B294" s="296" t="s">
        <v>747</v>
      </c>
      <c r="C294" s="296" t="s">
        <v>749</v>
      </c>
      <c r="E294" s="296">
        <v>1.2</v>
      </c>
      <c r="F294" s="296">
        <v>0.55000000000000004</v>
      </c>
      <c r="G294" s="296">
        <v>1.5</v>
      </c>
      <c r="H294" s="296">
        <v>20</v>
      </c>
      <c r="I294" s="296">
        <v>0</v>
      </c>
      <c r="J294" s="296" t="s">
        <v>30</v>
      </c>
      <c r="K294" s="296">
        <v>29.4</v>
      </c>
      <c r="L294" s="296" t="s">
        <v>30</v>
      </c>
      <c r="M294" s="296">
        <v>1.323</v>
      </c>
      <c r="P294" s="296">
        <v>0</v>
      </c>
      <c r="Q294" s="296" t="s">
        <v>30</v>
      </c>
      <c r="U294" s="296">
        <v>1</v>
      </c>
      <c r="V294" s="296">
        <v>1</v>
      </c>
      <c r="X294" s="296">
        <v>3.3333333333333335</v>
      </c>
      <c r="AK294" s="296">
        <v>1</v>
      </c>
      <c r="AL294" s="296">
        <v>300</v>
      </c>
      <c r="AM294" s="299">
        <v>0.3</v>
      </c>
      <c r="AN294" s="296">
        <v>29.2</v>
      </c>
      <c r="AO294" s="296">
        <v>1</v>
      </c>
      <c r="AP294" s="300"/>
      <c r="AQ294" s="296">
        <v>1.46</v>
      </c>
      <c r="AR294" s="296">
        <v>1</v>
      </c>
      <c r="AS294" s="296">
        <v>1</v>
      </c>
      <c r="AV294" s="300">
        <v>9</v>
      </c>
      <c r="AW294" s="300">
        <v>9</v>
      </c>
      <c r="AY294" s="296" t="s">
        <v>759</v>
      </c>
      <c r="BA294" s="296">
        <v>1</v>
      </c>
      <c r="BB294" s="296">
        <v>0.03</v>
      </c>
      <c r="BC294" s="296">
        <v>420</v>
      </c>
    </row>
    <row r="295" spans="1:55">
      <c r="A295" s="296" t="s">
        <v>1749</v>
      </c>
      <c r="B295" s="296" t="s">
        <v>747</v>
      </c>
      <c r="C295" s="296" t="s">
        <v>749</v>
      </c>
      <c r="E295" s="296">
        <v>1.2</v>
      </c>
      <c r="F295" s="296">
        <v>0.71500000000000008</v>
      </c>
      <c r="G295" s="296">
        <v>1.5</v>
      </c>
      <c r="H295" s="296">
        <v>20</v>
      </c>
      <c r="I295" s="296">
        <v>0</v>
      </c>
      <c r="J295" s="296" t="s">
        <v>30</v>
      </c>
      <c r="K295" s="296">
        <v>29.4</v>
      </c>
      <c r="L295" s="296" t="s">
        <v>30</v>
      </c>
      <c r="M295" s="296">
        <v>1.7199000000000002</v>
      </c>
      <c r="P295" s="296">
        <v>0</v>
      </c>
      <c r="Q295" s="296" t="s">
        <v>30</v>
      </c>
      <c r="U295" s="296">
        <v>1</v>
      </c>
      <c r="V295" s="296">
        <v>1</v>
      </c>
      <c r="X295" s="296">
        <v>2.5641025641025639</v>
      </c>
      <c r="AK295" s="296">
        <v>1</v>
      </c>
      <c r="AL295" s="296">
        <v>109.5</v>
      </c>
      <c r="AM295" s="299">
        <v>0.3</v>
      </c>
      <c r="AN295" s="296">
        <v>29.2</v>
      </c>
      <c r="AO295" s="296">
        <v>1</v>
      </c>
      <c r="AP295" s="300"/>
      <c r="AQ295" s="296">
        <v>1.46</v>
      </c>
      <c r="AR295" s="296">
        <v>1</v>
      </c>
      <c r="AS295" s="296">
        <v>1</v>
      </c>
      <c r="AV295" s="300">
        <v>9</v>
      </c>
      <c r="AW295" s="300">
        <v>9</v>
      </c>
      <c r="AY295" s="296" t="s">
        <v>759</v>
      </c>
      <c r="BA295" s="296">
        <v>1</v>
      </c>
      <c r="BB295" s="296">
        <v>0.03</v>
      </c>
      <c r="BC295" s="296">
        <v>420</v>
      </c>
    </row>
    <row r="296" spans="1:55">
      <c r="A296" s="296" t="s">
        <v>1748</v>
      </c>
      <c r="B296" s="296" t="s">
        <v>747</v>
      </c>
      <c r="C296" s="296" t="s">
        <v>749</v>
      </c>
      <c r="E296" s="296">
        <v>1.2</v>
      </c>
      <c r="F296" s="296">
        <v>0.77</v>
      </c>
      <c r="G296" s="296">
        <v>1.5</v>
      </c>
      <c r="H296" s="296">
        <v>20</v>
      </c>
      <c r="I296" s="296">
        <v>0</v>
      </c>
      <c r="J296" s="296" t="s">
        <v>30</v>
      </c>
      <c r="K296" s="296">
        <v>29.4</v>
      </c>
      <c r="L296" s="296" t="s">
        <v>30</v>
      </c>
      <c r="M296" s="296">
        <v>1.8522000000000001</v>
      </c>
      <c r="P296" s="296">
        <v>0</v>
      </c>
      <c r="Q296" s="296" t="s">
        <v>30</v>
      </c>
      <c r="U296" s="296">
        <v>1</v>
      </c>
      <c r="V296" s="296">
        <v>1</v>
      </c>
      <c r="X296" s="296">
        <v>2.3809523809523809</v>
      </c>
      <c r="AK296" s="296">
        <v>1</v>
      </c>
      <c r="AL296" s="296">
        <v>35</v>
      </c>
      <c r="AM296" s="299">
        <v>0.3</v>
      </c>
      <c r="AN296" s="296">
        <v>29.2</v>
      </c>
      <c r="AO296" s="296">
        <v>1</v>
      </c>
      <c r="AP296" s="300"/>
      <c r="AQ296" s="296">
        <v>1.46</v>
      </c>
      <c r="AR296" s="296">
        <v>1</v>
      </c>
      <c r="AS296" s="296">
        <v>1</v>
      </c>
      <c r="AV296" s="300">
        <v>9</v>
      </c>
      <c r="AW296" s="300">
        <v>9</v>
      </c>
      <c r="AY296" s="296" t="s">
        <v>759</v>
      </c>
      <c r="BA296" s="296">
        <v>1</v>
      </c>
      <c r="BB296" s="296">
        <v>0.03</v>
      </c>
      <c r="BC296" s="296">
        <v>420</v>
      </c>
    </row>
    <row r="297" spans="1:55">
      <c r="A297" s="296" t="s">
        <v>1747</v>
      </c>
      <c r="B297" s="296" t="s">
        <v>747</v>
      </c>
      <c r="C297" s="296" t="s">
        <v>749</v>
      </c>
      <c r="E297" s="303">
        <v>1.3</v>
      </c>
      <c r="F297" s="296">
        <v>0.90230769230769226</v>
      </c>
      <c r="G297" s="296">
        <v>1.5</v>
      </c>
      <c r="H297" s="296">
        <v>15</v>
      </c>
      <c r="I297" s="296">
        <v>0</v>
      </c>
      <c r="J297" s="296">
        <v>1.274</v>
      </c>
      <c r="K297" s="296">
        <v>28.713999999999999</v>
      </c>
      <c r="L297" s="296" t="s">
        <v>30</v>
      </c>
      <c r="M297" s="296">
        <v>2.1991200000000002</v>
      </c>
      <c r="N297" s="296">
        <v>2020</v>
      </c>
      <c r="O297" s="296">
        <v>25</v>
      </c>
      <c r="P297" s="296">
        <v>1</v>
      </c>
      <c r="Q297" s="296">
        <v>2029</v>
      </c>
      <c r="U297" s="296">
        <v>1</v>
      </c>
      <c r="V297" s="296">
        <v>1</v>
      </c>
      <c r="X297" s="296">
        <v>1.9607843137254901</v>
      </c>
      <c r="AK297" s="296">
        <v>1</v>
      </c>
      <c r="AL297" s="296">
        <v>10</v>
      </c>
      <c r="AM297" s="299">
        <v>0.3</v>
      </c>
      <c r="AN297" s="296">
        <v>29.2</v>
      </c>
      <c r="AO297" s="296">
        <v>1</v>
      </c>
      <c r="AP297" s="300"/>
      <c r="AQ297" s="296">
        <v>1.46</v>
      </c>
      <c r="AR297" s="296">
        <v>1</v>
      </c>
      <c r="AS297" s="296">
        <v>1</v>
      </c>
      <c r="AV297" s="300">
        <v>9</v>
      </c>
      <c r="AW297" s="300">
        <v>9</v>
      </c>
      <c r="AX297" s="296">
        <v>0</v>
      </c>
      <c r="AY297" s="296" t="s">
        <v>759</v>
      </c>
      <c r="BA297" s="296">
        <v>1</v>
      </c>
      <c r="BB297" s="296">
        <v>0.03</v>
      </c>
      <c r="BC297" s="296">
        <v>386</v>
      </c>
    </row>
    <row r="298" spans="1:55">
      <c r="A298" s="296" t="s">
        <v>1746</v>
      </c>
      <c r="B298" s="296" t="s">
        <v>747</v>
      </c>
      <c r="C298" s="296" t="s">
        <v>749</v>
      </c>
      <c r="E298" s="303">
        <v>1.2</v>
      </c>
      <c r="F298" s="296">
        <v>0.97166666666666668</v>
      </c>
      <c r="G298" s="296">
        <v>1.5</v>
      </c>
      <c r="H298" s="296">
        <v>20</v>
      </c>
      <c r="I298" s="296">
        <v>0</v>
      </c>
      <c r="J298" s="296" t="s">
        <v>30</v>
      </c>
      <c r="K298" s="296">
        <v>29.4</v>
      </c>
      <c r="L298" s="296" t="s">
        <v>30</v>
      </c>
      <c r="M298" s="296">
        <v>2.3373000000000004</v>
      </c>
      <c r="P298" s="296">
        <v>0</v>
      </c>
      <c r="Q298" s="296" t="s">
        <v>30</v>
      </c>
      <c r="U298" s="296">
        <v>1</v>
      </c>
      <c r="V298" s="296">
        <v>1</v>
      </c>
      <c r="X298" s="296">
        <v>1.8867924528301885</v>
      </c>
      <c r="AK298" s="296">
        <v>1</v>
      </c>
      <c r="AL298" s="296">
        <v>700</v>
      </c>
      <c r="AM298" s="299">
        <v>0.3</v>
      </c>
      <c r="AN298" s="296">
        <v>29.2</v>
      </c>
      <c r="AO298" s="296">
        <v>1</v>
      </c>
      <c r="AP298" s="300"/>
      <c r="AQ298" s="296">
        <v>1.46</v>
      </c>
      <c r="AR298" s="296">
        <v>1</v>
      </c>
      <c r="AS298" s="296">
        <v>1</v>
      </c>
      <c r="AV298" s="300">
        <v>9</v>
      </c>
      <c r="AW298" s="300">
        <v>9</v>
      </c>
      <c r="AY298" s="296" t="s">
        <v>759</v>
      </c>
      <c r="BA298" s="296">
        <v>1</v>
      </c>
      <c r="BB298" s="296">
        <v>0.03</v>
      </c>
      <c r="BC298" s="296">
        <v>420</v>
      </c>
    </row>
    <row r="299" spans="1:55">
      <c r="A299" s="296" t="s">
        <v>1745</v>
      </c>
      <c r="B299" s="296" t="s">
        <v>747</v>
      </c>
      <c r="C299" s="296" t="s">
        <v>749</v>
      </c>
      <c r="E299" s="303">
        <v>1.4</v>
      </c>
      <c r="F299" s="296">
        <v>0.90857142857142859</v>
      </c>
      <c r="G299" s="296">
        <v>1.5</v>
      </c>
      <c r="H299" s="296">
        <v>10</v>
      </c>
      <c r="I299" s="296">
        <v>0</v>
      </c>
      <c r="J299" s="296">
        <v>1.1759999999999999</v>
      </c>
      <c r="K299" s="296">
        <v>27.244</v>
      </c>
      <c r="L299" s="296" t="s">
        <v>30</v>
      </c>
      <c r="M299" s="296">
        <v>2.1814800000000001</v>
      </c>
      <c r="N299" s="296">
        <v>2030</v>
      </c>
      <c r="O299" s="296">
        <v>25</v>
      </c>
      <c r="P299" s="296">
        <v>1</v>
      </c>
      <c r="Q299" s="296">
        <v>2039</v>
      </c>
      <c r="U299" s="296">
        <v>1</v>
      </c>
      <c r="V299" s="296">
        <v>1</v>
      </c>
      <c r="X299" s="296">
        <v>1.8867924528301885</v>
      </c>
      <c r="AK299" s="296">
        <v>1</v>
      </c>
      <c r="AL299" s="296">
        <v>10</v>
      </c>
      <c r="AM299" s="299">
        <v>0.3</v>
      </c>
      <c r="AN299" s="296">
        <v>29.2</v>
      </c>
      <c r="AO299" s="296">
        <v>1</v>
      </c>
      <c r="AP299" s="300"/>
      <c r="AQ299" s="296">
        <v>1.46</v>
      </c>
      <c r="AR299" s="296">
        <v>1</v>
      </c>
      <c r="AS299" s="296">
        <v>1</v>
      </c>
      <c r="AV299" s="300">
        <v>9</v>
      </c>
      <c r="AW299" s="300">
        <v>9</v>
      </c>
      <c r="AX299" s="296">
        <v>0</v>
      </c>
      <c r="AY299" s="296" t="s">
        <v>759</v>
      </c>
      <c r="BA299" s="296">
        <v>1</v>
      </c>
      <c r="BB299" s="296">
        <v>0.03</v>
      </c>
      <c r="BC299" s="296">
        <v>336</v>
      </c>
    </row>
    <row r="300" spans="1:55">
      <c r="A300" s="296" t="s">
        <v>1744</v>
      </c>
      <c r="B300" s="296" t="s">
        <v>747</v>
      </c>
      <c r="C300" s="296" t="s">
        <v>749</v>
      </c>
      <c r="D300" s="296" t="s">
        <v>30</v>
      </c>
      <c r="E300" s="303">
        <v>1.4</v>
      </c>
      <c r="F300" s="296">
        <v>0.92571428571428582</v>
      </c>
      <c r="G300" s="296">
        <v>1.5</v>
      </c>
      <c r="H300" s="296">
        <v>9</v>
      </c>
      <c r="I300" s="296">
        <v>0</v>
      </c>
      <c r="J300" s="296">
        <v>1.127</v>
      </c>
      <c r="K300" s="296">
        <v>26.362000000000002</v>
      </c>
      <c r="L300" s="296" t="s">
        <v>30</v>
      </c>
      <c r="M300" s="296">
        <v>2.1697199999999999</v>
      </c>
      <c r="N300" s="296">
        <v>2040</v>
      </c>
      <c r="O300" s="296">
        <v>25</v>
      </c>
      <c r="P300" s="296">
        <v>1</v>
      </c>
      <c r="Q300" s="296">
        <v>2049</v>
      </c>
      <c r="R300" s="296" t="s">
        <v>30</v>
      </c>
      <c r="S300" s="296" t="s">
        <v>30</v>
      </c>
      <c r="T300" s="296" t="s">
        <v>30</v>
      </c>
      <c r="U300" s="296">
        <v>1</v>
      </c>
      <c r="V300" s="296">
        <v>1</v>
      </c>
      <c r="X300" s="296">
        <v>1.8518518518518516</v>
      </c>
      <c r="Z300" s="296" t="s">
        <v>30</v>
      </c>
      <c r="AA300" s="296" t="s">
        <v>30</v>
      </c>
      <c r="AB300" s="296" t="s">
        <v>30</v>
      </c>
      <c r="AC300" s="296" t="s">
        <v>30</v>
      </c>
      <c r="AD300" s="296" t="s">
        <v>30</v>
      </c>
      <c r="AE300" s="296" t="s">
        <v>30</v>
      </c>
      <c r="AF300" s="296" t="s">
        <v>30</v>
      </c>
      <c r="AG300" s="296" t="s">
        <v>30</v>
      </c>
      <c r="AH300" s="296" t="s">
        <v>30</v>
      </c>
      <c r="AI300" s="296" t="s">
        <v>30</v>
      </c>
      <c r="AJ300" s="296" t="s">
        <v>30</v>
      </c>
      <c r="AK300" s="296">
        <v>1</v>
      </c>
      <c r="AL300" s="296">
        <v>10</v>
      </c>
      <c r="AM300" s="299">
        <v>0.3</v>
      </c>
      <c r="AN300" s="296">
        <v>29.2</v>
      </c>
      <c r="AO300" s="296">
        <v>1</v>
      </c>
      <c r="AP300" s="300"/>
      <c r="AQ300" s="296">
        <v>1.46</v>
      </c>
      <c r="AR300" s="296">
        <v>1</v>
      </c>
      <c r="AS300" s="296">
        <v>1</v>
      </c>
      <c r="AV300" s="300">
        <v>9</v>
      </c>
      <c r="AW300" s="300">
        <v>9</v>
      </c>
      <c r="AX300" s="296">
        <v>0</v>
      </c>
      <c r="AY300" s="296" t="s">
        <v>759</v>
      </c>
      <c r="BA300" s="296">
        <v>1</v>
      </c>
      <c r="BB300" s="296">
        <v>0.03</v>
      </c>
      <c r="BC300" s="296">
        <v>336</v>
      </c>
    </row>
    <row r="301" spans="1:55">
      <c r="A301" s="296" t="s">
        <v>1743</v>
      </c>
      <c r="B301" s="296" t="s">
        <v>747</v>
      </c>
      <c r="C301" s="296" t="s">
        <v>749</v>
      </c>
      <c r="E301" s="296">
        <v>1.2</v>
      </c>
      <c r="F301" s="296">
        <v>1.0083333333333333</v>
      </c>
      <c r="G301" s="296">
        <v>1.5</v>
      </c>
      <c r="H301" s="296">
        <v>20</v>
      </c>
      <c r="I301" s="296">
        <v>0</v>
      </c>
      <c r="J301" s="296" t="s">
        <v>30</v>
      </c>
      <c r="K301" s="296">
        <v>29.4</v>
      </c>
      <c r="L301" s="296" t="s">
        <v>30</v>
      </c>
      <c r="M301" s="296">
        <v>2.4255000000000004</v>
      </c>
      <c r="P301" s="296">
        <v>0</v>
      </c>
      <c r="Q301" s="296" t="s">
        <v>30</v>
      </c>
      <c r="U301" s="296">
        <v>1</v>
      </c>
      <c r="V301" s="296">
        <v>1</v>
      </c>
      <c r="X301" s="296">
        <v>1.8181818181818181</v>
      </c>
      <c r="AK301" s="296">
        <v>1</v>
      </c>
      <c r="AL301" s="296">
        <v>700</v>
      </c>
      <c r="AM301" s="299">
        <v>0.3</v>
      </c>
      <c r="AN301" s="296">
        <v>29.2</v>
      </c>
      <c r="AO301" s="296">
        <v>1</v>
      </c>
      <c r="AP301" s="300"/>
      <c r="AQ301" s="296">
        <v>1.46</v>
      </c>
      <c r="AR301" s="296">
        <v>1</v>
      </c>
      <c r="AS301" s="296">
        <v>1</v>
      </c>
      <c r="AV301" s="300">
        <v>9</v>
      </c>
      <c r="AW301" s="300">
        <v>9</v>
      </c>
      <c r="AY301" s="296" t="s">
        <v>759</v>
      </c>
      <c r="BA301" s="296">
        <v>1</v>
      </c>
      <c r="BB301" s="296">
        <v>0.03</v>
      </c>
      <c r="BC301" s="296">
        <v>420</v>
      </c>
    </row>
    <row r="302" spans="1:55">
      <c r="A302" s="296" t="s">
        <v>1742</v>
      </c>
      <c r="B302" s="296" t="s">
        <v>747</v>
      </c>
      <c r="C302" s="296" t="s">
        <v>749</v>
      </c>
      <c r="E302" s="303">
        <v>1.55</v>
      </c>
      <c r="F302" s="296">
        <v>0.90483870967741942</v>
      </c>
      <c r="G302" s="296">
        <v>1.5</v>
      </c>
      <c r="H302" s="296">
        <v>8</v>
      </c>
      <c r="I302" s="296">
        <v>0</v>
      </c>
      <c r="J302" s="296">
        <v>1.0780000000000001</v>
      </c>
      <c r="K302" s="296">
        <v>25.48</v>
      </c>
      <c r="L302" s="296" t="s">
        <v>30</v>
      </c>
      <c r="M302" s="296">
        <v>2.1560000000000001</v>
      </c>
      <c r="N302" s="296">
        <v>2050</v>
      </c>
      <c r="O302" s="296">
        <v>25</v>
      </c>
      <c r="P302" s="296">
        <v>1</v>
      </c>
      <c r="Q302" s="296">
        <v>2050</v>
      </c>
      <c r="U302" s="296">
        <v>1</v>
      </c>
      <c r="V302" s="296">
        <v>1</v>
      </c>
      <c r="X302" s="296">
        <v>1.8181818181818181</v>
      </c>
      <c r="AK302" s="296">
        <v>1</v>
      </c>
      <c r="AL302" s="296">
        <v>10</v>
      </c>
      <c r="AM302" s="299">
        <v>0.3</v>
      </c>
      <c r="AN302" s="296">
        <v>29.2</v>
      </c>
      <c r="AO302" s="296">
        <v>1</v>
      </c>
      <c r="AP302" s="300"/>
      <c r="AQ302" s="296">
        <v>1.46</v>
      </c>
      <c r="AR302" s="296">
        <v>1</v>
      </c>
      <c r="AS302" s="296">
        <v>1</v>
      </c>
      <c r="AV302" s="300">
        <v>9</v>
      </c>
      <c r="AW302" s="300">
        <v>9</v>
      </c>
      <c r="AX302" s="296">
        <v>0</v>
      </c>
      <c r="AY302" s="296" t="s">
        <v>759</v>
      </c>
      <c r="BA302" s="296">
        <v>1</v>
      </c>
      <c r="BB302" s="296">
        <v>0.03</v>
      </c>
      <c r="BC302" s="296">
        <v>336</v>
      </c>
    </row>
    <row r="303" spans="1:55">
      <c r="A303" s="296" t="s">
        <v>1741</v>
      </c>
      <c r="B303" s="296" t="s">
        <v>747</v>
      </c>
      <c r="C303" s="296" t="s">
        <v>749</v>
      </c>
      <c r="E303" s="296">
        <v>1.2</v>
      </c>
      <c r="F303" s="296">
        <v>1.0449999999999999</v>
      </c>
      <c r="G303" s="296">
        <v>1.5</v>
      </c>
      <c r="H303" s="296">
        <v>20</v>
      </c>
      <c r="I303" s="296">
        <v>0</v>
      </c>
      <c r="J303" s="296" t="s">
        <v>30</v>
      </c>
      <c r="K303" s="296">
        <v>29.4</v>
      </c>
      <c r="L303" s="296" t="s">
        <v>30</v>
      </c>
      <c r="M303" s="296">
        <v>2.5137</v>
      </c>
      <c r="P303" s="296">
        <v>0</v>
      </c>
      <c r="Q303" s="296" t="s">
        <v>30</v>
      </c>
      <c r="U303" s="296">
        <v>1</v>
      </c>
      <c r="V303" s="296">
        <v>1</v>
      </c>
      <c r="X303" s="296">
        <v>1.7543859649122808</v>
      </c>
      <c r="AK303" s="296">
        <v>1</v>
      </c>
      <c r="AL303" s="296">
        <v>127</v>
      </c>
      <c r="AM303" s="299">
        <v>0.3</v>
      </c>
      <c r="AN303" s="296">
        <v>29.2</v>
      </c>
      <c r="AO303" s="296">
        <v>1</v>
      </c>
      <c r="AP303" s="300"/>
      <c r="AQ303" s="296">
        <v>1.46</v>
      </c>
      <c r="AR303" s="296">
        <v>1</v>
      </c>
      <c r="AS303" s="296">
        <v>1</v>
      </c>
      <c r="AV303" s="300">
        <v>9</v>
      </c>
      <c r="AW303" s="300">
        <v>9</v>
      </c>
      <c r="AY303" s="296" t="s">
        <v>759</v>
      </c>
      <c r="BA303" s="296">
        <v>1</v>
      </c>
      <c r="BB303" s="296">
        <v>0.03</v>
      </c>
      <c r="BC303" s="296">
        <v>420</v>
      </c>
    </row>
    <row r="304" spans="1:55">
      <c r="A304" s="296" t="s">
        <v>1740</v>
      </c>
      <c r="B304" s="296" t="s">
        <v>747</v>
      </c>
      <c r="C304" s="296" t="s">
        <v>749</v>
      </c>
      <c r="E304" s="296">
        <v>1.2</v>
      </c>
      <c r="F304" s="296">
        <v>1.0449999999999999</v>
      </c>
      <c r="G304" s="296">
        <v>1.5</v>
      </c>
      <c r="H304" s="296">
        <v>20</v>
      </c>
      <c r="I304" s="296">
        <v>0</v>
      </c>
      <c r="J304" s="296" t="s">
        <v>30</v>
      </c>
      <c r="K304" s="296">
        <v>29.4</v>
      </c>
      <c r="L304" s="296" t="s">
        <v>30</v>
      </c>
      <c r="M304" s="296">
        <v>2.5137</v>
      </c>
      <c r="P304" s="296">
        <v>0</v>
      </c>
      <c r="Q304" s="296" t="s">
        <v>30</v>
      </c>
      <c r="U304" s="296">
        <v>1</v>
      </c>
      <c r="V304" s="296">
        <v>1</v>
      </c>
      <c r="X304" s="296">
        <v>1.7543859649122808</v>
      </c>
      <c r="AK304" s="296">
        <v>1</v>
      </c>
      <c r="AL304" s="296">
        <v>127</v>
      </c>
      <c r="AM304" s="299">
        <v>0.3</v>
      </c>
      <c r="AN304" s="296">
        <v>29.2</v>
      </c>
      <c r="AO304" s="296">
        <v>1</v>
      </c>
      <c r="AP304" s="300"/>
      <c r="AQ304" s="296">
        <v>1.46</v>
      </c>
      <c r="AR304" s="296">
        <v>1</v>
      </c>
      <c r="AS304" s="296">
        <v>1</v>
      </c>
      <c r="AV304" s="300">
        <v>9</v>
      </c>
      <c r="AW304" s="300">
        <v>9</v>
      </c>
      <c r="AY304" s="296" t="s">
        <v>759</v>
      </c>
      <c r="BA304" s="296">
        <v>1</v>
      </c>
      <c r="BB304" s="296">
        <v>0.03</v>
      </c>
      <c r="BC304" s="296">
        <v>420</v>
      </c>
    </row>
    <row r="305" spans="1:55">
      <c r="A305" s="296" t="s">
        <v>1739</v>
      </c>
      <c r="B305" s="296" t="s">
        <v>840</v>
      </c>
      <c r="C305" s="296" t="s">
        <v>749</v>
      </c>
      <c r="E305" s="303">
        <v>0</v>
      </c>
      <c r="F305" s="296">
        <v>0.38</v>
      </c>
      <c r="I305" s="296">
        <v>0</v>
      </c>
      <c r="J305" s="296" t="s">
        <v>30</v>
      </c>
      <c r="K305" s="296">
        <v>29.4</v>
      </c>
      <c r="L305" s="296">
        <v>4.41</v>
      </c>
      <c r="M305" s="296" t="s">
        <v>30</v>
      </c>
      <c r="P305" s="296">
        <v>0</v>
      </c>
      <c r="Q305" s="296" t="s">
        <v>30</v>
      </c>
      <c r="U305" s="296">
        <v>1</v>
      </c>
      <c r="V305" s="296">
        <v>1</v>
      </c>
      <c r="X305" s="296">
        <v>2.6315789473684212</v>
      </c>
      <c r="AK305" s="296">
        <v>1</v>
      </c>
      <c r="AL305" s="296">
        <v>700</v>
      </c>
      <c r="AM305" s="299">
        <v>0.3</v>
      </c>
      <c r="AN305" s="296">
        <v>29.2</v>
      </c>
      <c r="AO305" s="296">
        <v>1</v>
      </c>
      <c r="AP305" s="300"/>
      <c r="AQ305" s="296">
        <v>1.46</v>
      </c>
      <c r="AR305" s="296">
        <v>1</v>
      </c>
      <c r="AS305" s="296">
        <v>1</v>
      </c>
      <c r="AV305" s="300">
        <v>9</v>
      </c>
      <c r="AW305" s="300">
        <v>9</v>
      </c>
      <c r="AY305" s="296" t="s">
        <v>759</v>
      </c>
      <c r="BA305" s="296">
        <v>1</v>
      </c>
      <c r="BB305" s="296">
        <v>0.03</v>
      </c>
      <c r="BC305" s="296">
        <v>420</v>
      </c>
    </row>
    <row r="306" spans="1:55">
      <c r="A306" s="296" t="s">
        <v>1738</v>
      </c>
      <c r="B306" s="296" t="s">
        <v>840</v>
      </c>
      <c r="C306" s="296" t="s">
        <v>749</v>
      </c>
      <c r="F306" s="296">
        <v>0.42</v>
      </c>
      <c r="I306" s="296">
        <v>0</v>
      </c>
      <c r="J306" s="296" t="s">
        <v>30</v>
      </c>
      <c r="K306" s="296">
        <v>29.4</v>
      </c>
      <c r="L306" s="296">
        <v>4.41</v>
      </c>
      <c r="M306" s="296" t="s">
        <v>30</v>
      </c>
      <c r="P306" s="296">
        <v>0</v>
      </c>
      <c r="Q306" s="296" t="s">
        <v>30</v>
      </c>
      <c r="U306" s="296">
        <v>1</v>
      </c>
      <c r="V306" s="296">
        <v>1</v>
      </c>
      <c r="X306" s="296">
        <v>2.3809523809523809</v>
      </c>
      <c r="AK306" s="296">
        <v>1</v>
      </c>
      <c r="AL306" s="296">
        <v>700</v>
      </c>
      <c r="AM306" s="299">
        <v>0.3</v>
      </c>
      <c r="AN306" s="296">
        <v>29.2</v>
      </c>
      <c r="AO306" s="296">
        <v>1</v>
      </c>
      <c r="AP306" s="300"/>
      <c r="AQ306" s="296">
        <v>1.46</v>
      </c>
      <c r="AR306" s="296">
        <v>1</v>
      </c>
      <c r="AS306" s="296">
        <v>1</v>
      </c>
      <c r="AV306" s="300">
        <v>9</v>
      </c>
      <c r="AW306" s="300">
        <v>9</v>
      </c>
      <c r="AY306" s="296" t="s">
        <v>759</v>
      </c>
      <c r="BA306" s="296">
        <v>1</v>
      </c>
      <c r="BB306" s="296">
        <v>0.03</v>
      </c>
      <c r="BC306" s="296">
        <v>420</v>
      </c>
    </row>
    <row r="307" spans="1:55">
      <c r="A307" s="296" t="s">
        <v>1737</v>
      </c>
      <c r="B307" s="296" t="s">
        <v>840</v>
      </c>
      <c r="C307" s="296" t="s">
        <v>749</v>
      </c>
      <c r="E307" s="303"/>
      <c r="F307" s="296">
        <v>0.43</v>
      </c>
      <c r="I307" s="296">
        <v>0</v>
      </c>
      <c r="J307" s="296" t="s">
        <v>30</v>
      </c>
      <c r="K307" s="296">
        <v>29.4</v>
      </c>
      <c r="L307" s="296">
        <v>4.41</v>
      </c>
      <c r="M307" s="296" t="s">
        <v>30</v>
      </c>
      <c r="P307" s="296">
        <v>0</v>
      </c>
      <c r="Q307" s="296" t="s">
        <v>30</v>
      </c>
      <c r="U307" s="296">
        <v>1</v>
      </c>
      <c r="V307" s="296">
        <v>1</v>
      </c>
      <c r="X307" s="296">
        <v>2.3255813953488373</v>
      </c>
      <c r="AK307" s="296">
        <v>1</v>
      </c>
      <c r="AL307" s="296">
        <v>400</v>
      </c>
      <c r="AM307" s="299">
        <v>0.3</v>
      </c>
      <c r="AN307" s="296">
        <v>29.2</v>
      </c>
      <c r="AO307" s="296">
        <v>1</v>
      </c>
      <c r="AP307" s="300"/>
      <c r="AQ307" s="296">
        <v>1.46</v>
      </c>
      <c r="AR307" s="296">
        <v>1</v>
      </c>
      <c r="AS307" s="296">
        <v>1</v>
      </c>
      <c r="AV307" s="300">
        <v>9</v>
      </c>
      <c r="AW307" s="300">
        <v>9</v>
      </c>
      <c r="AY307" s="296" t="s">
        <v>759</v>
      </c>
      <c r="BA307" s="296">
        <v>1</v>
      </c>
      <c r="BB307" s="296">
        <v>0.03</v>
      </c>
      <c r="BC307" s="296">
        <v>420</v>
      </c>
    </row>
    <row r="308" spans="1:55">
      <c r="A308" s="296" t="s">
        <v>1736</v>
      </c>
      <c r="B308" s="296" t="s">
        <v>840</v>
      </c>
      <c r="C308" s="296" t="s">
        <v>749</v>
      </c>
      <c r="E308" s="303">
        <v>0</v>
      </c>
      <c r="F308" s="296">
        <v>0.47</v>
      </c>
      <c r="I308" s="296">
        <v>0</v>
      </c>
      <c r="J308" s="296" t="s">
        <v>30</v>
      </c>
      <c r="K308" s="296">
        <v>29.4</v>
      </c>
      <c r="L308" s="296">
        <v>4.41</v>
      </c>
      <c r="M308" s="296" t="s">
        <v>30</v>
      </c>
      <c r="P308" s="296">
        <v>0</v>
      </c>
      <c r="Q308" s="296" t="s">
        <v>30</v>
      </c>
      <c r="U308" s="296">
        <v>1</v>
      </c>
      <c r="V308" s="296">
        <v>1</v>
      </c>
      <c r="X308" s="296">
        <v>2.1276595744680851</v>
      </c>
      <c r="AK308" s="296">
        <v>1</v>
      </c>
      <c r="AL308" s="296">
        <v>700</v>
      </c>
      <c r="AM308" s="299">
        <v>0.3</v>
      </c>
      <c r="AN308" s="296">
        <v>29.2</v>
      </c>
      <c r="AO308" s="296">
        <v>1</v>
      </c>
      <c r="AP308" s="300"/>
      <c r="AQ308" s="296">
        <v>1.46</v>
      </c>
      <c r="AR308" s="296">
        <v>1</v>
      </c>
      <c r="AS308" s="296">
        <v>1</v>
      </c>
      <c r="AV308" s="300">
        <v>9</v>
      </c>
      <c r="AW308" s="300">
        <v>9</v>
      </c>
      <c r="AY308" s="296" t="s">
        <v>759</v>
      </c>
      <c r="BA308" s="296">
        <v>1</v>
      </c>
      <c r="BB308" s="296">
        <v>0.03</v>
      </c>
      <c r="BC308" s="296">
        <v>420</v>
      </c>
    </row>
    <row r="309" spans="1:55">
      <c r="A309" s="296" t="s">
        <v>1735</v>
      </c>
      <c r="B309" s="296" t="s">
        <v>840</v>
      </c>
      <c r="C309" s="296" t="s">
        <v>749</v>
      </c>
      <c r="F309" s="296">
        <v>0.51</v>
      </c>
      <c r="I309" s="296">
        <v>0</v>
      </c>
      <c r="J309" s="296" t="s">
        <v>30</v>
      </c>
      <c r="K309" s="296">
        <v>29.4</v>
      </c>
      <c r="L309" s="296">
        <v>4.41</v>
      </c>
      <c r="M309" s="296" t="s">
        <v>30</v>
      </c>
      <c r="P309" s="296">
        <v>0</v>
      </c>
      <c r="Q309" s="296" t="s">
        <v>30</v>
      </c>
      <c r="U309" s="296">
        <v>1</v>
      </c>
      <c r="V309" s="296">
        <v>1</v>
      </c>
      <c r="X309" s="296">
        <v>1.9607843137254901</v>
      </c>
      <c r="AK309" s="296">
        <v>1</v>
      </c>
      <c r="AL309" s="296">
        <v>160</v>
      </c>
      <c r="AM309" s="299">
        <v>0.3</v>
      </c>
      <c r="AN309" s="296">
        <v>29.2</v>
      </c>
      <c r="AO309" s="296">
        <v>1</v>
      </c>
      <c r="AP309" s="300"/>
      <c r="AQ309" s="296">
        <v>1.46</v>
      </c>
      <c r="AR309" s="296">
        <v>1</v>
      </c>
      <c r="AS309" s="296">
        <v>1</v>
      </c>
      <c r="AV309" s="300">
        <v>9</v>
      </c>
      <c r="AW309" s="300">
        <v>9</v>
      </c>
      <c r="AY309" s="296" t="s">
        <v>759</v>
      </c>
      <c r="BA309" s="296">
        <v>1</v>
      </c>
      <c r="BB309" s="296">
        <v>0.03</v>
      </c>
      <c r="BC309" s="296">
        <v>420</v>
      </c>
    </row>
    <row r="310" spans="1:55">
      <c r="A310" s="296" t="s">
        <v>1734</v>
      </c>
      <c r="B310" s="296" t="s">
        <v>840</v>
      </c>
      <c r="C310" s="296" t="s">
        <v>749</v>
      </c>
      <c r="F310" s="296">
        <v>0.51</v>
      </c>
      <c r="G310" s="296">
        <v>1.5</v>
      </c>
      <c r="H310" s="296">
        <v>15</v>
      </c>
      <c r="I310" s="296">
        <v>0</v>
      </c>
      <c r="J310" s="296">
        <v>1.0829</v>
      </c>
      <c r="K310" s="296">
        <v>28.713999999999999</v>
      </c>
      <c r="L310" s="296">
        <v>4.3120000000000003</v>
      </c>
      <c r="M310" s="296" t="s">
        <v>30</v>
      </c>
      <c r="N310" s="296">
        <v>2020</v>
      </c>
      <c r="O310" s="296">
        <v>25</v>
      </c>
      <c r="P310" s="296">
        <v>1</v>
      </c>
      <c r="Q310" s="296">
        <v>2029</v>
      </c>
      <c r="U310" s="296">
        <v>1</v>
      </c>
      <c r="V310" s="296">
        <v>1</v>
      </c>
      <c r="X310" s="296">
        <v>1.9607843137254901</v>
      </c>
      <c r="AK310" s="296">
        <v>1</v>
      </c>
      <c r="AL310" s="296">
        <v>10</v>
      </c>
      <c r="AM310" s="299">
        <v>0.3</v>
      </c>
      <c r="AN310" s="296">
        <v>29.2</v>
      </c>
      <c r="AO310" s="296">
        <v>1</v>
      </c>
      <c r="AP310" s="300"/>
      <c r="AQ310" s="296">
        <v>1.46</v>
      </c>
      <c r="AR310" s="296">
        <v>1</v>
      </c>
      <c r="AS310" s="296">
        <v>1</v>
      </c>
      <c r="AV310" s="300">
        <v>9</v>
      </c>
      <c r="AW310" s="300">
        <v>9</v>
      </c>
      <c r="AY310" s="296" t="s">
        <v>759</v>
      </c>
      <c r="BA310" s="296">
        <v>1</v>
      </c>
      <c r="BB310" s="296">
        <v>0.03</v>
      </c>
      <c r="BC310" s="296">
        <v>386</v>
      </c>
    </row>
    <row r="311" spans="1:55">
      <c r="A311" s="296" t="s">
        <v>1733</v>
      </c>
      <c r="B311" s="296" t="s">
        <v>840</v>
      </c>
      <c r="C311" s="296" t="s">
        <v>749</v>
      </c>
      <c r="E311" s="296">
        <v>0</v>
      </c>
      <c r="F311" s="296">
        <v>0.52</v>
      </c>
      <c r="I311" s="296">
        <v>0</v>
      </c>
      <c r="J311" s="296" t="s">
        <v>30</v>
      </c>
      <c r="K311" s="296">
        <v>29.4</v>
      </c>
      <c r="L311" s="296">
        <v>4.41</v>
      </c>
      <c r="M311" s="296" t="s">
        <v>30</v>
      </c>
      <c r="P311" s="296">
        <v>0</v>
      </c>
      <c r="Q311" s="296" t="s">
        <v>30</v>
      </c>
      <c r="U311" s="296">
        <v>1</v>
      </c>
      <c r="V311" s="296">
        <v>1</v>
      </c>
      <c r="X311" s="296">
        <v>1.9230769230769229</v>
      </c>
      <c r="AK311" s="296">
        <v>1</v>
      </c>
      <c r="AL311" s="296">
        <v>700</v>
      </c>
      <c r="AM311" s="299">
        <v>0.3</v>
      </c>
      <c r="AN311" s="296">
        <v>29.2</v>
      </c>
      <c r="AO311" s="296">
        <v>1</v>
      </c>
      <c r="AP311" s="300"/>
      <c r="AQ311" s="296">
        <v>1.46</v>
      </c>
      <c r="AR311" s="296">
        <v>1</v>
      </c>
      <c r="AS311" s="296">
        <v>1</v>
      </c>
      <c r="AV311" s="300">
        <v>9</v>
      </c>
      <c r="AW311" s="300">
        <v>9</v>
      </c>
      <c r="AY311" s="296" t="s">
        <v>759</v>
      </c>
      <c r="BA311" s="296">
        <v>1</v>
      </c>
      <c r="BB311" s="296">
        <v>0.03</v>
      </c>
      <c r="BC311" s="296">
        <v>420</v>
      </c>
    </row>
    <row r="312" spans="1:55">
      <c r="A312" s="296" t="s">
        <v>1732</v>
      </c>
      <c r="B312" s="296" t="s">
        <v>840</v>
      </c>
      <c r="C312" s="296" t="s">
        <v>749</v>
      </c>
      <c r="F312" s="296">
        <v>0.53</v>
      </c>
      <c r="G312" s="296">
        <v>1.5</v>
      </c>
      <c r="H312" s="296">
        <v>10</v>
      </c>
      <c r="I312" s="296">
        <v>0</v>
      </c>
      <c r="J312" s="296">
        <v>0.99959999999999993</v>
      </c>
      <c r="K312" s="296">
        <v>27.244</v>
      </c>
      <c r="L312" s="296">
        <v>4.1159999999999997</v>
      </c>
      <c r="M312" s="296" t="s">
        <v>30</v>
      </c>
      <c r="N312" s="296">
        <v>2030</v>
      </c>
      <c r="O312" s="296">
        <v>25</v>
      </c>
      <c r="P312" s="296">
        <v>1</v>
      </c>
      <c r="Q312" s="296">
        <v>2039</v>
      </c>
      <c r="U312" s="296">
        <v>1</v>
      </c>
      <c r="V312" s="296">
        <v>1</v>
      </c>
      <c r="X312" s="296">
        <v>1.8867924528301885</v>
      </c>
      <c r="AK312" s="296">
        <v>1</v>
      </c>
      <c r="AL312" s="296">
        <v>10</v>
      </c>
      <c r="AM312" s="299">
        <v>0.3</v>
      </c>
      <c r="AN312" s="296">
        <v>29.2</v>
      </c>
      <c r="AO312" s="296">
        <v>1</v>
      </c>
      <c r="AP312" s="300"/>
      <c r="AQ312" s="296">
        <v>1.46</v>
      </c>
      <c r="AR312" s="296">
        <v>1</v>
      </c>
      <c r="AS312" s="296">
        <v>1</v>
      </c>
      <c r="AV312" s="300">
        <v>9</v>
      </c>
      <c r="AW312" s="300">
        <v>9</v>
      </c>
      <c r="AY312" s="296" t="s">
        <v>759</v>
      </c>
      <c r="BA312" s="296">
        <v>1</v>
      </c>
      <c r="BB312" s="296">
        <v>0.03</v>
      </c>
      <c r="BC312" s="296">
        <v>336</v>
      </c>
    </row>
    <row r="313" spans="1:55">
      <c r="A313" s="296" t="s">
        <v>1731</v>
      </c>
      <c r="B313" s="296" t="s">
        <v>840</v>
      </c>
      <c r="C313" s="296" t="s">
        <v>749</v>
      </c>
      <c r="D313" s="296" t="s">
        <v>30</v>
      </c>
      <c r="E313" s="296" t="s">
        <v>30</v>
      </c>
      <c r="F313" s="296">
        <v>0.54</v>
      </c>
      <c r="G313" s="296">
        <v>1.5</v>
      </c>
      <c r="H313" s="296">
        <v>9</v>
      </c>
      <c r="I313" s="296">
        <v>0</v>
      </c>
      <c r="J313" s="296">
        <v>0.95794999999999997</v>
      </c>
      <c r="K313" s="296">
        <v>26.362000000000002</v>
      </c>
      <c r="L313" s="296">
        <v>4.0179999999999998</v>
      </c>
      <c r="M313" s="296" t="s">
        <v>30</v>
      </c>
      <c r="N313" s="296">
        <v>2040</v>
      </c>
      <c r="O313" s="296">
        <v>25</v>
      </c>
      <c r="P313" s="296">
        <v>1</v>
      </c>
      <c r="Q313" s="296">
        <v>2049</v>
      </c>
      <c r="R313" s="296" t="s">
        <v>30</v>
      </c>
      <c r="S313" s="296" t="s">
        <v>30</v>
      </c>
      <c r="T313" s="296" t="s">
        <v>30</v>
      </c>
      <c r="U313" s="296">
        <v>1</v>
      </c>
      <c r="V313" s="296">
        <v>1</v>
      </c>
      <c r="X313" s="296">
        <v>1.8518518518518516</v>
      </c>
      <c r="Z313" s="296" t="s">
        <v>30</v>
      </c>
      <c r="AA313" s="296" t="s">
        <v>30</v>
      </c>
      <c r="AB313" s="296" t="s">
        <v>30</v>
      </c>
      <c r="AC313" s="296" t="s">
        <v>30</v>
      </c>
      <c r="AD313" s="296" t="s">
        <v>30</v>
      </c>
      <c r="AE313" s="296" t="s">
        <v>30</v>
      </c>
      <c r="AF313" s="296" t="s">
        <v>30</v>
      </c>
      <c r="AG313" s="296" t="s">
        <v>30</v>
      </c>
      <c r="AH313" s="296" t="s">
        <v>30</v>
      </c>
      <c r="AI313" s="296" t="s">
        <v>30</v>
      </c>
      <c r="AJ313" s="296" t="s">
        <v>30</v>
      </c>
      <c r="AK313" s="296">
        <v>1</v>
      </c>
      <c r="AL313" s="296">
        <v>10</v>
      </c>
      <c r="AM313" s="299">
        <v>0.3</v>
      </c>
      <c r="AN313" s="296">
        <v>29.2</v>
      </c>
      <c r="AO313" s="296">
        <v>1</v>
      </c>
      <c r="AP313" s="300"/>
      <c r="AQ313" s="296">
        <v>1.46</v>
      </c>
      <c r="AR313" s="296">
        <v>1</v>
      </c>
      <c r="AS313" s="296">
        <v>1</v>
      </c>
      <c r="AV313" s="300">
        <v>9</v>
      </c>
      <c r="AW313" s="300">
        <v>9</v>
      </c>
      <c r="AX313" s="296" t="s">
        <v>30</v>
      </c>
      <c r="AY313" s="296" t="s">
        <v>759</v>
      </c>
      <c r="BA313" s="296">
        <v>1</v>
      </c>
      <c r="BB313" s="296">
        <v>0.03</v>
      </c>
      <c r="BC313" s="296">
        <v>336</v>
      </c>
    </row>
    <row r="314" spans="1:55">
      <c r="A314" s="296" t="s">
        <v>1730</v>
      </c>
      <c r="B314" s="296" t="s">
        <v>840</v>
      </c>
      <c r="C314" s="296" t="s">
        <v>749</v>
      </c>
      <c r="F314" s="296">
        <v>0.55000000000000004</v>
      </c>
      <c r="G314" s="296">
        <v>1.5</v>
      </c>
      <c r="H314" s="296">
        <v>8</v>
      </c>
      <c r="I314" s="296">
        <v>0</v>
      </c>
      <c r="J314" s="296">
        <v>0.9163</v>
      </c>
      <c r="K314" s="296">
        <v>25.48</v>
      </c>
      <c r="L314" s="296">
        <v>3.92</v>
      </c>
      <c r="M314" s="296" t="s">
        <v>30</v>
      </c>
      <c r="N314" s="296">
        <v>2050</v>
      </c>
      <c r="O314" s="296">
        <v>25</v>
      </c>
      <c r="P314" s="296">
        <v>1</v>
      </c>
      <c r="Q314" s="296">
        <v>2050</v>
      </c>
      <c r="U314" s="296">
        <v>1</v>
      </c>
      <c r="V314" s="296">
        <v>1</v>
      </c>
      <c r="X314" s="296">
        <v>1.8181818181818181</v>
      </c>
      <c r="AK314" s="296">
        <v>1</v>
      </c>
      <c r="AL314" s="296">
        <v>10</v>
      </c>
      <c r="AM314" s="299">
        <v>0.3</v>
      </c>
      <c r="AN314" s="296">
        <v>29.2</v>
      </c>
      <c r="AO314" s="296">
        <v>1</v>
      </c>
      <c r="AP314" s="300"/>
      <c r="AQ314" s="296">
        <v>1.46</v>
      </c>
      <c r="AR314" s="296">
        <v>1</v>
      </c>
      <c r="AS314" s="296">
        <v>1</v>
      </c>
      <c r="AV314" s="300">
        <v>9</v>
      </c>
      <c r="AW314" s="300">
        <v>9</v>
      </c>
      <c r="AY314" s="296" t="s">
        <v>759</v>
      </c>
      <c r="BA314" s="296">
        <v>1</v>
      </c>
      <c r="BB314" s="296">
        <v>0.03</v>
      </c>
      <c r="BC314" s="296">
        <v>336</v>
      </c>
    </row>
    <row r="315" spans="1:55">
      <c r="A315" s="296" t="s">
        <v>1729</v>
      </c>
      <c r="B315" s="296" t="s">
        <v>840</v>
      </c>
      <c r="C315" s="296" t="s">
        <v>749</v>
      </c>
      <c r="E315" s="296">
        <v>0</v>
      </c>
      <c r="F315" s="296">
        <v>0.56000000000000005</v>
      </c>
      <c r="I315" s="296">
        <v>0</v>
      </c>
      <c r="J315" s="296" t="s">
        <v>30</v>
      </c>
      <c r="K315" s="296">
        <v>29.4</v>
      </c>
      <c r="L315" s="296">
        <v>4.41</v>
      </c>
      <c r="M315" s="296" t="s">
        <v>30</v>
      </c>
      <c r="P315" s="296">
        <v>0</v>
      </c>
      <c r="Q315" s="296" t="s">
        <v>30</v>
      </c>
      <c r="U315" s="296">
        <v>1</v>
      </c>
      <c r="V315" s="296">
        <v>1</v>
      </c>
      <c r="X315" s="296">
        <v>1.7857142857142856</v>
      </c>
      <c r="AK315" s="296">
        <v>1</v>
      </c>
      <c r="AL315" s="296">
        <v>700</v>
      </c>
      <c r="AM315" s="299">
        <v>0.3</v>
      </c>
      <c r="AN315" s="296">
        <v>29.2</v>
      </c>
      <c r="AO315" s="296">
        <v>1</v>
      </c>
      <c r="AP315" s="300"/>
      <c r="AQ315" s="296">
        <v>1.46</v>
      </c>
      <c r="AR315" s="296">
        <v>1</v>
      </c>
      <c r="AS315" s="296">
        <v>1</v>
      </c>
      <c r="AV315" s="300">
        <v>9</v>
      </c>
      <c r="AW315" s="300">
        <v>9</v>
      </c>
      <c r="AY315" s="296" t="s">
        <v>759</v>
      </c>
      <c r="BA315" s="296">
        <v>1</v>
      </c>
      <c r="BB315" s="296">
        <v>0.03</v>
      </c>
      <c r="BC315" s="296">
        <v>420</v>
      </c>
    </row>
    <row r="316" spans="1:55">
      <c r="A316" s="296" t="s">
        <v>1728</v>
      </c>
      <c r="B316" s="296" t="s">
        <v>840</v>
      </c>
      <c r="C316" s="296" t="s">
        <v>749</v>
      </c>
      <c r="F316" s="296">
        <v>0.56999999999999995</v>
      </c>
      <c r="I316" s="296">
        <v>0</v>
      </c>
      <c r="J316" s="296" t="s">
        <v>30</v>
      </c>
      <c r="K316" s="296">
        <v>29.4</v>
      </c>
      <c r="L316" s="296">
        <v>4.41</v>
      </c>
      <c r="M316" s="296" t="s">
        <v>30</v>
      </c>
      <c r="P316" s="296">
        <v>0</v>
      </c>
      <c r="Q316" s="296" t="s">
        <v>30</v>
      </c>
      <c r="U316" s="296">
        <v>1</v>
      </c>
      <c r="V316" s="296">
        <v>1</v>
      </c>
      <c r="X316" s="296">
        <v>1.7543859649122808</v>
      </c>
      <c r="AK316" s="296">
        <v>1</v>
      </c>
      <c r="AL316" s="296">
        <v>50</v>
      </c>
      <c r="AM316" s="299">
        <v>0.3</v>
      </c>
      <c r="AN316" s="296">
        <v>29.2</v>
      </c>
      <c r="AO316" s="296">
        <v>1</v>
      </c>
      <c r="AP316" s="300"/>
      <c r="AQ316" s="296">
        <v>1.46</v>
      </c>
      <c r="AR316" s="296">
        <v>1</v>
      </c>
      <c r="AS316" s="296">
        <v>1</v>
      </c>
      <c r="AV316" s="300">
        <v>9</v>
      </c>
      <c r="AW316" s="300">
        <v>9</v>
      </c>
      <c r="AY316" s="296" t="s">
        <v>759</v>
      </c>
      <c r="BA316" s="296">
        <v>1</v>
      </c>
      <c r="BB316" s="296">
        <v>0.03</v>
      </c>
      <c r="BC316" s="296">
        <v>420</v>
      </c>
    </row>
    <row r="317" spans="1:55">
      <c r="A317" s="296" t="s">
        <v>1727</v>
      </c>
      <c r="B317" s="296" t="s">
        <v>840</v>
      </c>
      <c r="C317" s="296" t="s">
        <v>749</v>
      </c>
      <c r="F317" s="296">
        <v>0.57999999999999996</v>
      </c>
      <c r="G317" s="296">
        <v>2.5</v>
      </c>
      <c r="H317" s="296">
        <v>70</v>
      </c>
      <c r="I317" s="296">
        <v>0</v>
      </c>
      <c r="J317" s="296">
        <v>0.38400000000000001</v>
      </c>
      <c r="K317" s="296">
        <v>9.6405349999999999</v>
      </c>
      <c r="L317" s="296">
        <v>1.097</v>
      </c>
      <c r="M317" s="296" t="s">
        <v>30</v>
      </c>
      <c r="N317" s="296">
        <v>2050</v>
      </c>
      <c r="O317" s="296">
        <v>30</v>
      </c>
      <c r="P317" s="296">
        <v>0</v>
      </c>
      <c r="Q317" s="296" t="s">
        <v>30</v>
      </c>
      <c r="U317" s="296">
        <v>1</v>
      </c>
      <c r="V317" s="296">
        <v>1</v>
      </c>
      <c r="X317" s="296">
        <v>1.7241379310344829</v>
      </c>
      <c r="AK317" s="296">
        <v>1</v>
      </c>
      <c r="AL317" s="296">
        <v>455</v>
      </c>
      <c r="AM317" s="299">
        <v>0.3</v>
      </c>
      <c r="AN317" s="296">
        <v>29.2</v>
      </c>
      <c r="AO317" s="296">
        <v>1</v>
      </c>
      <c r="AP317" s="300"/>
      <c r="AQ317" s="296">
        <v>1.46</v>
      </c>
      <c r="AR317" s="296">
        <v>1</v>
      </c>
      <c r="AS317" s="296">
        <v>1</v>
      </c>
      <c r="AV317" s="300">
        <v>9</v>
      </c>
      <c r="AW317" s="300">
        <v>9</v>
      </c>
      <c r="AY317" s="296" t="s">
        <v>759</v>
      </c>
      <c r="BA317" s="296">
        <v>1</v>
      </c>
      <c r="BB317" s="296">
        <v>0.03</v>
      </c>
      <c r="BC317" s="296">
        <v>336</v>
      </c>
    </row>
    <row r="318" spans="1:55">
      <c r="A318" s="296" t="s">
        <v>1726</v>
      </c>
      <c r="B318" s="296" t="s">
        <v>840</v>
      </c>
      <c r="C318" s="296" t="s">
        <v>749</v>
      </c>
      <c r="F318" s="296">
        <v>0.59</v>
      </c>
      <c r="G318" s="296">
        <v>1.5</v>
      </c>
      <c r="H318" s="296">
        <v>15</v>
      </c>
      <c r="I318" s="296">
        <v>0</v>
      </c>
      <c r="J318" s="296">
        <v>0.73304000000000002</v>
      </c>
      <c r="K318" s="296">
        <v>28.713999999999999</v>
      </c>
      <c r="L318" s="296">
        <v>4.3120000000000003</v>
      </c>
      <c r="M318" s="296" t="s">
        <v>30</v>
      </c>
      <c r="N318" s="296">
        <v>2020</v>
      </c>
      <c r="O318" s="296">
        <v>25</v>
      </c>
      <c r="P318" s="296">
        <v>1</v>
      </c>
      <c r="Q318" s="296">
        <v>2029</v>
      </c>
      <c r="U318" s="296">
        <v>1</v>
      </c>
      <c r="V318" s="296">
        <v>1</v>
      </c>
      <c r="X318" s="296">
        <v>1.6949152542372883</v>
      </c>
      <c r="AK318" s="296">
        <v>1</v>
      </c>
      <c r="AL318" s="296">
        <v>100</v>
      </c>
      <c r="AM318" s="299">
        <v>0.3</v>
      </c>
      <c r="AN318" s="296">
        <v>29.2</v>
      </c>
      <c r="AO318" s="296">
        <v>1</v>
      </c>
      <c r="AP318" s="300"/>
      <c r="AQ318" s="296">
        <v>1.46</v>
      </c>
      <c r="AR318" s="296">
        <v>1</v>
      </c>
      <c r="AS318" s="296">
        <v>1</v>
      </c>
      <c r="AV318" s="300">
        <v>9</v>
      </c>
      <c r="AW318" s="300">
        <v>9</v>
      </c>
      <c r="AY318" s="296" t="s">
        <v>759</v>
      </c>
      <c r="BA318" s="296">
        <v>1</v>
      </c>
      <c r="BB318" s="296">
        <v>0.03</v>
      </c>
      <c r="BC318" s="296">
        <v>386</v>
      </c>
    </row>
    <row r="319" spans="1:55">
      <c r="A319" s="296" t="s">
        <v>1725</v>
      </c>
      <c r="B319" s="296" t="s">
        <v>840</v>
      </c>
      <c r="C319" s="296" t="s">
        <v>749</v>
      </c>
      <c r="F319" s="296">
        <v>0.61</v>
      </c>
      <c r="G319" s="296">
        <v>1.5</v>
      </c>
      <c r="H319" s="296">
        <v>10</v>
      </c>
      <c r="I319" s="296">
        <v>0</v>
      </c>
      <c r="J319" s="296">
        <v>0.69138999999999995</v>
      </c>
      <c r="K319" s="296">
        <v>27.244</v>
      </c>
      <c r="L319" s="296">
        <v>4.1159999999999997</v>
      </c>
      <c r="M319" s="296" t="s">
        <v>30</v>
      </c>
      <c r="N319" s="296">
        <v>2030</v>
      </c>
      <c r="O319" s="296">
        <v>25</v>
      </c>
      <c r="P319" s="296">
        <v>1</v>
      </c>
      <c r="Q319" s="296">
        <v>2039</v>
      </c>
      <c r="U319" s="296">
        <v>1</v>
      </c>
      <c r="V319" s="296">
        <v>1</v>
      </c>
      <c r="X319" s="296">
        <v>1.639344262295082</v>
      </c>
      <c r="AK319" s="296">
        <v>1</v>
      </c>
      <c r="AL319" s="296">
        <v>100</v>
      </c>
      <c r="AM319" s="299">
        <v>0.3</v>
      </c>
      <c r="AN319" s="296">
        <v>29.2</v>
      </c>
      <c r="AO319" s="296">
        <v>1</v>
      </c>
      <c r="AP319" s="300"/>
      <c r="AQ319" s="296">
        <v>1.46</v>
      </c>
      <c r="AR319" s="296">
        <v>1</v>
      </c>
      <c r="AS319" s="296">
        <v>1</v>
      </c>
      <c r="AV319" s="300">
        <v>9</v>
      </c>
      <c r="AW319" s="300">
        <v>9</v>
      </c>
      <c r="AY319" s="296" t="s">
        <v>759</v>
      </c>
      <c r="BA319" s="296">
        <v>1</v>
      </c>
      <c r="BB319" s="296">
        <v>0.03</v>
      </c>
      <c r="BC319" s="296">
        <v>336</v>
      </c>
    </row>
    <row r="320" spans="1:55">
      <c r="A320" s="296" t="s">
        <v>1724</v>
      </c>
      <c r="B320" s="296" t="s">
        <v>840</v>
      </c>
      <c r="C320" s="296" t="s">
        <v>749</v>
      </c>
      <c r="D320" s="296" t="s">
        <v>30</v>
      </c>
      <c r="E320" s="296" t="s">
        <v>30</v>
      </c>
      <c r="F320" s="296">
        <v>0.62</v>
      </c>
      <c r="G320" s="296">
        <v>1.5</v>
      </c>
      <c r="H320" s="296">
        <v>9</v>
      </c>
      <c r="I320" s="296">
        <v>0</v>
      </c>
      <c r="J320" s="296">
        <v>0.67889499999999992</v>
      </c>
      <c r="K320" s="296">
        <v>26.362000000000002</v>
      </c>
      <c r="L320" s="296">
        <v>4.0179999999999998</v>
      </c>
      <c r="M320" s="296" t="s">
        <v>30</v>
      </c>
      <c r="N320" s="296">
        <v>2040</v>
      </c>
      <c r="O320" s="296">
        <v>25</v>
      </c>
      <c r="P320" s="296">
        <v>1</v>
      </c>
      <c r="Q320" s="296">
        <v>2049</v>
      </c>
      <c r="R320" s="296" t="s">
        <v>30</v>
      </c>
      <c r="S320" s="296" t="s">
        <v>30</v>
      </c>
      <c r="T320" s="296" t="s">
        <v>30</v>
      </c>
      <c r="U320" s="296">
        <v>1</v>
      </c>
      <c r="V320" s="296">
        <v>1</v>
      </c>
      <c r="W320" s="296" t="s">
        <v>30</v>
      </c>
      <c r="X320" s="296">
        <v>1.6129032258064517</v>
      </c>
      <c r="Z320" s="296" t="s">
        <v>30</v>
      </c>
      <c r="AA320" s="296" t="s">
        <v>30</v>
      </c>
      <c r="AB320" s="296" t="s">
        <v>30</v>
      </c>
      <c r="AC320" s="296" t="s">
        <v>30</v>
      </c>
      <c r="AD320" s="296" t="s">
        <v>30</v>
      </c>
      <c r="AE320" s="296" t="s">
        <v>30</v>
      </c>
      <c r="AF320" s="296" t="s">
        <v>30</v>
      </c>
      <c r="AG320" s="296" t="s">
        <v>30</v>
      </c>
      <c r="AH320" s="296" t="s">
        <v>30</v>
      </c>
      <c r="AI320" s="296" t="s">
        <v>30</v>
      </c>
      <c r="AJ320" s="296" t="s">
        <v>30</v>
      </c>
      <c r="AK320" s="296">
        <v>1</v>
      </c>
      <c r="AL320" s="296">
        <v>100</v>
      </c>
      <c r="AM320" s="299">
        <v>0.3</v>
      </c>
      <c r="AN320" s="296">
        <v>29.2</v>
      </c>
      <c r="AO320" s="296">
        <v>1</v>
      </c>
      <c r="AP320" s="300"/>
      <c r="AQ320" s="296">
        <v>1.46</v>
      </c>
      <c r="AR320" s="296">
        <v>1</v>
      </c>
      <c r="AS320" s="296">
        <v>1</v>
      </c>
      <c r="AV320" s="300">
        <v>9</v>
      </c>
      <c r="AW320" s="300">
        <v>9</v>
      </c>
      <c r="AX320" s="296" t="s">
        <v>30</v>
      </c>
      <c r="AY320" s="296" t="s">
        <v>759</v>
      </c>
      <c r="BA320" s="296">
        <v>1</v>
      </c>
      <c r="BB320" s="296">
        <v>0.03</v>
      </c>
      <c r="BC320" s="296">
        <v>336</v>
      </c>
    </row>
    <row r="321" spans="1:55">
      <c r="A321" s="296" t="s">
        <v>1723</v>
      </c>
      <c r="B321" s="296" t="s">
        <v>840</v>
      </c>
      <c r="C321" s="296" t="s">
        <v>749</v>
      </c>
      <c r="F321" s="296">
        <v>0.63</v>
      </c>
      <c r="G321" s="296">
        <v>1.5</v>
      </c>
      <c r="H321" s="296">
        <v>8</v>
      </c>
      <c r="I321" s="296">
        <v>0</v>
      </c>
      <c r="J321" s="296">
        <v>0.66639999999999999</v>
      </c>
      <c r="K321" s="296">
        <v>25.48</v>
      </c>
      <c r="L321" s="296">
        <v>3.92</v>
      </c>
      <c r="M321" s="296" t="s">
        <v>30</v>
      </c>
      <c r="N321" s="296">
        <v>2050</v>
      </c>
      <c r="O321" s="296">
        <v>25</v>
      </c>
      <c r="P321" s="296">
        <v>1</v>
      </c>
      <c r="Q321" s="296">
        <v>2050</v>
      </c>
      <c r="U321" s="296">
        <v>1</v>
      </c>
      <c r="V321" s="296">
        <v>1</v>
      </c>
      <c r="X321" s="296">
        <v>1.5873015873015872</v>
      </c>
      <c r="AK321" s="296">
        <v>1</v>
      </c>
      <c r="AL321" s="296">
        <v>100</v>
      </c>
      <c r="AM321" s="299">
        <v>0.3</v>
      </c>
      <c r="AN321" s="296">
        <v>29.2</v>
      </c>
      <c r="AO321" s="296">
        <v>1</v>
      </c>
      <c r="AP321" s="300"/>
      <c r="AQ321" s="296">
        <v>1.46</v>
      </c>
      <c r="AR321" s="296">
        <v>1</v>
      </c>
      <c r="AS321" s="296">
        <v>1</v>
      </c>
      <c r="AV321" s="300">
        <v>9</v>
      </c>
      <c r="AW321" s="300">
        <v>9</v>
      </c>
      <c r="AY321" s="296" t="s">
        <v>759</v>
      </c>
      <c r="BA321" s="296">
        <v>1</v>
      </c>
      <c r="BB321" s="296">
        <v>0.03</v>
      </c>
      <c r="BC321" s="296">
        <v>336</v>
      </c>
    </row>
    <row r="322" spans="1:55">
      <c r="A322" s="296" t="s">
        <v>1722</v>
      </c>
      <c r="B322" s="296" t="s">
        <v>753</v>
      </c>
      <c r="C322" s="296" t="s">
        <v>749</v>
      </c>
      <c r="D322" s="296">
        <v>0.15</v>
      </c>
      <c r="E322" s="296">
        <v>1.8</v>
      </c>
      <c r="F322" s="296">
        <v>0.59</v>
      </c>
      <c r="G322" s="296">
        <v>1.5</v>
      </c>
      <c r="H322" s="296">
        <v>15</v>
      </c>
      <c r="I322" s="296">
        <v>0</v>
      </c>
      <c r="J322" s="296">
        <v>0.86239999999999994</v>
      </c>
      <c r="K322" s="296">
        <v>28.713999999999999</v>
      </c>
      <c r="L322" s="296" t="s">
        <v>30</v>
      </c>
      <c r="M322" s="296">
        <v>2.5440800000000001</v>
      </c>
      <c r="N322" s="296">
        <v>2020</v>
      </c>
      <c r="O322" s="296">
        <v>25</v>
      </c>
      <c r="P322" s="296">
        <v>1</v>
      </c>
      <c r="Q322" s="296">
        <v>2029</v>
      </c>
      <c r="U322" s="296">
        <v>1</v>
      </c>
      <c r="V322" s="296">
        <v>1</v>
      </c>
      <c r="X322" s="296">
        <v>1.6949152542372883</v>
      </c>
      <c r="AK322" s="296">
        <v>1</v>
      </c>
      <c r="AL322" s="296">
        <v>100</v>
      </c>
      <c r="AM322" s="299">
        <v>0.3</v>
      </c>
      <c r="AN322" s="296">
        <v>29.2</v>
      </c>
      <c r="AO322" s="296">
        <v>1</v>
      </c>
      <c r="AP322" s="300"/>
      <c r="AQ322" s="296">
        <v>1.46</v>
      </c>
      <c r="AR322" s="296">
        <v>1</v>
      </c>
      <c r="AS322" s="296">
        <v>1</v>
      </c>
      <c r="AV322" s="300">
        <v>9</v>
      </c>
      <c r="AW322" s="300">
        <v>9</v>
      </c>
      <c r="AY322" s="296" t="s">
        <v>759</v>
      </c>
      <c r="BA322" s="296">
        <v>1</v>
      </c>
      <c r="BB322" s="296">
        <v>0.03</v>
      </c>
      <c r="BC322" s="296">
        <v>386</v>
      </c>
    </row>
    <row r="323" spans="1:55">
      <c r="A323" s="296" t="s">
        <v>1721</v>
      </c>
      <c r="B323" s="296" t="s">
        <v>753</v>
      </c>
      <c r="C323" s="296" t="s">
        <v>749</v>
      </c>
      <c r="D323" s="296">
        <v>0.15</v>
      </c>
      <c r="E323" s="296">
        <v>1.8</v>
      </c>
      <c r="F323" s="296">
        <v>0.59</v>
      </c>
      <c r="G323" s="296">
        <v>1.5</v>
      </c>
      <c r="H323" s="296">
        <v>15</v>
      </c>
      <c r="I323" s="296">
        <v>0</v>
      </c>
      <c r="J323" s="296" t="s">
        <v>30</v>
      </c>
      <c r="K323" s="296">
        <v>28.713999999999999</v>
      </c>
      <c r="L323" s="296" t="s">
        <v>30</v>
      </c>
      <c r="M323" s="296">
        <v>2.5440800000000001</v>
      </c>
      <c r="O323" s="296">
        <v>25</v>
      </c>
      <c r="P323" s="296">
        <v>0</v>
      </c>
      <c r="U323" s="296">
        <v>1</v>
      </c>
      <c r="V323" s="296">
        <v>1</v>
      </c>
      <c r="X323" s="296">
        <v>1.6949152542372883</v>
      </c>
      <c r="AK323" s="296">
        <v>1</v>
      </c>
      <c r="AL323" s="296">
        <v>100</v>
      </c>
      <c r="AM323" s="299">
        <v>0.3</v>
      </c>
      <c r="AN323" s="296">
        <v>29.2</v>
      </c>
      <c r="AO323" s="296">
        <v>1</v>
      </c>
      <c r="AP323" s="300"/>
      <c r="AQ323" s="296">
        <v>1.46</v>
      </c>
      <c r="AR323" s="296">
        <v>1</v>
      </c>
      <c r="AS323" s="296">
        <v>1</v>
      </c>
      <c r="AV323" s="300">
        <v>9</v>
      </c>
      <c r="AW323" s="300">
        <v>9</v>
      </c>
      <c r="AY323" s="296" t="s">
        <v>759</v>
      </c>
      <c r="BA323" s="296">
        <v>1</v>
      </c>
      <c r="BB323" s="296">
        <v>0.03</v>
      </c>
      <c r="BC323" s="296">
        <v>420</v>
      </c>
    </row>
    <row r="324" spans="1:55">
      <c r="A324" s="296" t="s">
        <v>1720</v>
      </c>
      <c r="B324" s="296" t="s">
        <v>753</v>
      </c>
      <c r="C324" s="296" t="s">
        <v>749</v>
      </c>
      <c r="D324" s="296">
        <v>0.15</v>
      </c>
      <c r="E324" s="296">
        <v>2</v>
      </c>
      <c r="F324" s="296">
        <v>0.61</v>
      </c>
      <c r="G324" s="296">
        <v>1.5</v>
      </c>
      <c r="H324" s="296">
        <v>10</v>
      </c>
      <c r="I324" s="296">
        <v>0</v>
      </c>
      <c r="J324" s="296">
        <v>0.8133999999999999</v>
      </c>
      <c r="K324" s="296">
        <v>27.244</v>
      </c>
      <c r="L324" s="296" t="s">
        <v>30</v>
      </c>
      <c r="M324" s="296">
        <v>2.5107599999999999</v>
      </c>
      <c r="N324" s="296">
        <v>2030</v>
      </c>
      <c r="O324" s="296">
        <v>25</v>
      </c>
      <c r="P324" s="296">
        <v>1</v>
      </c>
      <c r="Q324" s="296">
        <v>2039</v>
      </c>
      <c r="U324" s="296">
        <v>1</v>
      </c>
      <c r="V324" s="296">
        <v>1</v>
      </c>
      <c r="X324" s="296">
        <v>1.639344262295082</v>
      </c>
      <c r="AK324" s="296">
        <v>1</v>
      </c>
      <c r="AL324" s="296">
        <v>100</v>
      </c>
      <c r="AM324" s="299">
        <v>0.3</v>
      </c>
      <c r="AN324" s="296">
        <v>29.2</v>
      </c>
      <c r="AO324" s="296">
        <v>1</v>
      </c>
      <c r="AP324" s="300"/>
      <c r="AQ324" s="296">
        <v>1.46</v>
      </c>
      <c r="AR324" s="296">
        <v>1</v>
      </c>
      <c r="AS324" s="296">
        <v>1</v>
      </c>
      <c r="AV324" s="300">
        <v>9</v>
      </c>
      <c r="AW324" s="300">
        <v>9</v>
      </c>
      <c r="AY324" s="296" t="s">
        <v>759</v>
      </c>
      <c r="BA324" s="296">
        <v>1</v>
      </c>
      <c r="BB324" s="296">
        <v>0.03</v>
      </c>
      <c r="BC324" s="296">
        <v>336</v>
      </c>
    </row>
    <row r="325" spans="1:55">
      <c r="A325" s="296" t="s">
        <v>1719</v>
      </c>
      <c r="B325" s="296" t="s">
        <v>753</v>
      </c>
      <c r="C325" s="296" t="s">
        <v>749</v>
      </c>
      <c r="D325" s="296">
        <v>0.15</v>
      </c>
      <c r="E325" s="296">
        <v>2</v>
      </c>
      <c r="F325" s="296">
        <v>0.62</v>
      </c>
      <c r="G325" s="296">
        <v>1.5</v>
      </c>
      <c r="H325" s="296">
        <v>9</v>
      </c>
      <c r="I325" s="296">
        <v>0</v>
      </c>
      <c r="J325" s="296">
        <v>0.79869999999999997</v>
      </c>
      <c r="K325" s="296">
        <v>26.362000000000002</v>
      </c>
      <c r="L325" s="296" t="s">
        <v>30</v>
      </c>
      <c r="M325" s="296">
        <v>2.4911599999999998</v>
      </c>
      <c r="N325" s="296">
        <v>2040</v>
      </c>
      <c r="O325" s="296">
        <v>25</v>
      </c>
      <c r="P325" s="296">
        <v>1</v>
      </c>
      <c r="Q325" s="296">
        <v>2049</v>
      </c>
      <c r="R325" s="296" t="s">
        <v>30</v>
      </c>
      <c r="S325" s="296" t="s">
        <v>30</v>
      </c>
      <c r="T325" s="296" t="s">
        <v>30</v>
      </c>
      <c r="U325" s="296">
        <v>1</v>
      </c>
      <c r="V325" s="296">
        <v>1</v>
      </c>
      <c r="X325" s="296">
        <v>1.6129032258064517</v>
      </c>
      <c r="Z325" s="296" t="s">
        <v>30</v>
      </c>
      <c r="AA325" s="296" t="s">
        <v>30</v>
      </c>
      <c r="AB325" s="296" t="s">
        <v>30</v>
      </c>
      <c r="AC325" s="296" t="s">
        <v>30</v>
      </c>
      <c r="AD325" s="296" t="s">
        <v>30</v>
      </c>
      <c r="AE325" s="296" t="s">
        <v>30</v>
      </c>
      <c r="AF325" s="296" t="s">
        <v>30</v>
      </c>
      <c r="AG325" s="296" t="s">
        <v>30</v>
      </c>
      <c r="AH325" s="296" t="s">
        <v>30</v>
      </c>
      <c r="AI325" s="296" t="s">
        <v>30</v>
      </c>
      <c r="AJ325" s="296" t="s">
        <v>30</v>
      </c>
      <c r="AK325" s="296">
        <v>1</v>
      </c>
      <c r="AL325" s="296">
        <v>100</v>
      </c>
      <c r="AM325" s="299">
        <v>0.3</v>
      </c>
      <c r="AN325" s="296">
        <v>29.2</v>
      </c>
      <c r="AO325" s="296">
        <v>1</v>
      </c>
      <c r="AP325" s="300"/>
      <c r="AQ325" s="296">
        <v>1.46</v>
      </c>
      <c r="AR325" s="296">
        <v>1</v>
      </c>
      <c r="AS325" s="296">
        <v>1</v>
      </c>
      <c r="AV325" s="300">
        <v>9</v>
      </c>
      <c r="AW325" s="300">
        <v>9</v>
      </c>
      <c r="AX325" s="296" t="s">
        <v>30</v>
      </c>
      <c r="AY325" s="296" t="s">
        <v>759</v>
      </c>
      <c r="BA325" s="296">
        <v>1</v>
      </c>
      <c r="BB325" s="296">
        <v>0.03</v>
      </c>
      <c r="BC325" s="296">
        <v>336</v>
      </c>
    </row>
    <row r="326" spans="1:55">
      <c r="A326" s="296" t="s">
        <v>1718</v>
      </c>
      <c r="B326" s="296" t="s">
        <v>753</v>
      </c>
      <c r="C326" s="296" t="s">
        <v>749</v>
      </c>
      <c r="D326" s="296">
        <v>0.15</v>
      </c>
      <c r="E326" s="296">
        <v>2.2000000000000002</v>
      </c>
      <c r="F326" s="296">
        <v>0.63</v>
      </c>
      <c r="G326" s="296">
        <v>1.5</v>
      </c>
      <c r="H326" s="296">
        <v>8</v>
      </c>
      <c r="I326" s="296">
        <v>0</v>
      </c>
      <c r="J326" s="296">
        <v>0.78400000000000003</v>
      </c>
      <c r="K326" s="296">
        <v>25.48</v>
      </c>
      <c r="L326" s="296" t="s">
        <v>30</v>
      </c>
      <c r="M326" s="296">
        <v>2.4695999999999998</v>
      </c>
      <c r="N326" s="296">
        <v>2050</v>
      </c>
      <c r="O326" s="296">
        <v>25</v>
      </c>
      <c r="P326" s="296">
        <v>1</v>
      </c>
      <c r="Q326" s="296">
        <v>2050</v>
      </c>
      <c r="U326" s="296">
        <v>1</v>
      </c>
      <c r="V326" s="296">
        <v>1</v>
      </c>
      <c r="X326" s="296">
        <v>1.5873015873015872</v>
      </c>
      <c r="AK326" s="296">
        <v>1</v>
      </c>
      <c r="AL326" s="296">
        <v>100</v>
      </c>
      <c r="AM326" s="299">
        <v>0.3</v>
      </c>
      <c r="AN326" s="296">
        <v>29.2</v>
      </c>
      <c r="AO326" s="296">
        <v>1</v>
      </c>
      <c r="AP326" s="300"/>
      <c r="AQ326" s="296">
        <v>1.46</v>
      </c>
      <c r="AR326" s="296">
        <v>1</v>
      </c>
      <c r="AS326" s="296">
        <v>1</v>
      </c>
      <c r="AV326" s="300">
        <v>9</v>
      </c>
      <c r="AW326" s="300">
        <v>9</v>
      </c>
      <c r="AY326" s="296" t="s">
        <v>759</v>
      </c>
      <c r="BA326" s="296">
        <v>1</v>
      </c>
      <c r="BB326" s="296">
        <v>0.03</v>
      </c>
      <c r="BC326" s="296">
        <v>336</v>
      </c>
    </row>
    <row r="327" spans="1:55">
      <c r="A327" s="296" t="s">
        <v>1717</v>
      </c>
      <c r="B327" s="296" t="s">
        <v>747</v>
      </c>
      <c r="C327" s="296" t="s">
        <v>749</v>
      </c>
      <c r="E327" s="296">
        <v>1.3</v>
      </c>
      <c r="F327" s="296">
        <v>0.90230769230769226</v>
      </c>
      <c r="G327" s="296">
        <v>1.5</v>
      </c>
      <c r="H327" s="296">
        <v>15</v>
      </c>
      <c r="I327" s="296">
        <v>0</v>
      </c>
      <c r="J327" s="296">
        <v>2.4852941176470593</v>
      </c>
      <c r="K327" s="296">
        <v>28.713999999999999</v>
      </c>
      <c r="L327" s="296" t="s">
        <v>30</v>
      </c>
      <c r="M327" s="296">
        <v>2.1991200000000002</v>
      </c>
      <c r="N327" s="296">
        <v>2020</v>
      </c>
      <c r="O327" s="296">
        <v>25</v>
      </c>
      <c r="P327" s="296">
        <v>1</v>
      </c>
      <c r="Q327" s="296">
        <v>2029</v>
      </c>
      <c r="U327" s="296">
        <v>1</v>
      </c>
      <c r="V327" s="296">
        <v>1</v>
      </c>
      <c r="X327" s="296">
        <v>1.9607843137254901</v>
      </c>
      <c r="AK327" s="296">
        <v>1</v>
      </c>
      <c r="AL327" s="296">
        <v>10</v>
      </c>
      <c r="AM327" s="299">
        <v>0.3</v>
      </c>
      <c r="AN327" s="296">
        <v>29.2</v>
      </c>
      <c r="AO327" s="296">
        <v>1</v>
      </c>
      <c r="AP327" s="300"/>
      <c r="AQ327" s="296">
        <v>1.46</v>
      </c>
      <c r="AR327" s="296">
        <v>1</v>
      </c>
      <c r="AS327" s="296">
        <v>1</v>
      </c>
      <c r="AV327" s="300">
        <v>9</v>
      </c>
      <c r="AW327" s="300">
        <v>9</v>
      </c>
      <c r="AX327" s="296">
        <v>0</v>
      </c>
      <c r="AY327" s="296" t="s">
        <v>759</v>
      </c>
      <c r="BA327" s="296">
        <v>1</v>
      </c>
      <c r="BB327" s="296">
        <v>0.03</v>
      </c>
      <c r="BC327" s="296">
        <v>386</v>
      </c>
    </row>
    <row r="328" spans="1:55">
      <c r="A328" s="296" t="s">
        <v>1716</v>
      </c>
      <c r="B328" s="296" t="s">
        <v>747</v>
      </c>
      <c r="C328" s="296" t="s">
        <v>749</v>
      </c>
      <c r="E328" s="296">
        <v>1.4</v>
      </c>
      <c r="F328" s="296">
        <v>0.90857142857142859</v>
      </c>
      <c r="G328" s="296">
        <v>1.5</v>
      </c>
      <c r="H328" s="296">
        <v>10</v>
      </c>
      <c r="I328" s="296">
        <v>0</v>
      </c>
      <c r="J328" s="296">
        <v>2.2941176470588238</v>
      </c>
      <c r="K328" s="296">
        <v>27.244</v>
      </c>
      <c r="L328" s="296" t="s">
        <v>30</v>
      </c>
      <c r="M328" s="296">
        <v>2.1814800000000001</v>
      </c>
      <c r="N328" s="296">
        <v>2030</v>
      </c>
      <c r="O328" s="296">
        <v>25</v>
      </c>
      <c r="P328" s="296">
        <v>1</v>
      </c>
      <c r="Q328" s="296">
        <v>2039</v>
      </c>
      <c r="U328" s="296">
        <v>1</v>
      </c>
      <c r="V328" s="296">
        <v>1</v>
      </c>
      <c r="X328" s="296">
        <v>1.8867924528301885</v>
      </c>
      <c r="AK328" s="296">
        <v>1</v>
      </c>
      <c r="AL328" s="296">
        <v>10</v>
      </c>
      <c r="AM328" s="299">
        <v>0.3</v>
      </c>
      <c r="AN328" s="296">
        <v>29.2</v>
      </c>
      <c r="AO328" s="296">
        <v>1</v>
      </c>
      <c r="AP328" s="300"/>
      <c r="AQ328" s="296">
        <v>1.46</v>
      </c>
      <c r="AR328" s="296">
        <v>1</v>
      </c>
      <c r="AS328" s="296">
        <v>1</v>
      </c>
      <c r="AV328" s="300">
        <v>9</v>
      </c>
      <c r="AW328" s="300">
        <v>9</v>
      </c>
      <c r="AX328" s="296">
        <v>0</v>
      </c>
      <c r="AY328" s="296" t="s">
        <v>759</v>
      </c>
      <c r="BA328" s="296">
        <v>1</v>
      </c>
      <c r="BB328" s="296">
        <v>0.03</v>
      </c>
      <c r="BC328" s="296">
        <v>336</v>
      </c>
    </row>
    <row r="329" spans="1:55">
      <c r="A329" s="296" t="s">
        <v>1715</v>
      </c>
      <c r="B329" s="296" t="s">
        <v>747</v>
      </c>
      <c r="C329" s="296" t="s">
        <v>749</v>
      </c>
      <c r="D329" s="296" t="s">
        <v>30</v>
      </c>
      <c r="E329" s="296">
        <v>1.4</v>
      </c>
      <c r="F329" s="296">
        <v>0.92571428571428582</v>
      </c>
      <c r="G329" s="296">
        <v>1.5</v>
      </c>
      <c r="H329" s="296">
        <v>9</v>
      </c>
      <c r="I329" s="296">
        <v>0</v>
      </c>
      <c r="J329" s="296">
        <v>2.1985294117647061</v>
      </c>
      <c r="K329" s="296">
        <v>26.362000000000002</v>
      </c>
      <c r="L329" s="296" t="s">
        <v>30</v>
      </c>
      <c r="M329" s="296">
        <v>2.1697199999999999</v>
      </c>
      <c r="N329" s="296">
        <v>2040</v>
      </c>
      <c r="O329" s="296">
        <v>25</v>
      </c>
      <c r="P329" s="296">
        <v>1</v>
      </c>
      <c r="Q329" s="296">
        <v>2049</v>
      </c>
      <c r="R329" s="296" t="s">
        <v>30</v>
      </c>
      <c r="S329" s="296" t="s">
        <v>30</v>
      </c>
      <c r="T329" s="296" t="s">
        <v>30</v>
      </c>
      <c r="U329" s="296">
        <v>1</v>
      </c>
      <c r="V329" s="296">
        <v>1</v>
      </c>
      <c r="W329" s="296" t="s">
        <v>30</v>
      </c>
      <c r="X329" s="296">
        <v>1.8518518518518516</v>
      </c>
      <c r="Z329" s="296" t="s">
        <v>30</v>
      </c>
      <c r="AA329" s="296" t="s">
        <v>30</v>
      </c>
      <c r="AB329" s="296" t="s">
        <v>30</v>
      </c>
      <c r="AC329" s="296" t="s">
        <v>30</v>
      </c>
      <c r="AD329" s="296" t="s">
        <v>30</v>
      </c>
      <c r="AE329" s="296" t="s">
        <v>30</v>
      </c>
      <c r="AF329" s="296" t="s">
        <v>30</v>
      </c>
      <c r="AG329" s="296" t="s">
        <v>30</v>
      </c>
      <c r="AH329" s="296" t="s">
        <v>30</v>
      </c>
      <c r="AI329" s="296" t="s">
        <v>30</v>
      </c>
      <c r="AJ329" s="296" t="s">
        <v>30</v>
      </c>
      <c r="AK329" s="296">
        <v>1</v>
      </c>
      <c r="AL329" s="296">
        <v>10</v>
      </c>
      <c r="AM329" s="299">
        <v>0.3</v>
      </c>
      <c r="AN329" s="296">
        <v>29.2</v>
      </c>
      <c r="AO329" s="296">
        <v>1</v>
      </c>
      <c r="AP329" s="300"/>
      <c r="AQ329" s="296">
        <v>1.46</v>
      </c>
      <c r="AR329" s="296">
        <v>1</v>
      </c>
      <c r="AS329" s="296">
        <v>1</v>
      </c>
      <c r="AV329" s="300">
        <v>9</v>
      </c>
      <c r="AW329" s="300">
        <v>9</v>
      </c>
      <c r="AX329" s="296">
        <v>0</v>
      </c>
      <c r="AY329" s="296" t="s">
        <v>759</v>
      </c>
      <c r="BA329" s="296">
        <v>1</v>
      </c>
      <c r="BB329" s="296">
        <v>0.03</v>
      </c>
      <c r="BC329" s="296">
        <v>336</v>
      </c>
    </row>
    <row r="330" spans="1:55">
      <c r="A330" s="296" t="s">
        <v>1714</v>
      </c>
      <c r="B330" s="296" t="s">
        <v>747</v>
      </c>
      <c r="C330" s="296" t="s">
        <v>749</v>
      </c>
      <c r="E330" s="296">
        <v>1.55</v>
      </c>
      <c r="F330" s="296">
        <v>0.90483870967741942</v>
      </c>
      <c r="G330" s="296">
        <v>1.5</v>
      </c>
      <c r="H330" s="296">
        <v>8</v>
      </c>
      <c r="I330" s="296">
        <v>0</v>
      </c>
      <c r="J330" s="296">
        <v>2.1029411764705888</v>
      </c>
      <c r="K330" s="296">
        <v>25.48</v>
      </c>
      <c r="L330" s="296" t="s">
        <v>30</v>
      </c>
      <c r="M330" s="296">
        <v>2.1560000000000001</v>
      </c>
      <c r="N330" s="296">
        <v>2050</v>
      </c>
      <c r="O330" s="296">
        <v>25</v>
      </c>
      <c r="P330" s="296">
        <v>1</v>
      </c>
      <c r="Q330" s="296">
        <v>2050</v>
      </c>
      <c r="U330" s="296">
        <v>1</v>
      </c>
      <c r="V330" s="296">
        <v>1</v>
      </c>
      <c r="X330" s="296">
        <v>1.8181818181818181</v>
      </c>
      <c r="AK330" s="296">
        <v>1</v>
      </c>
      <c r="AL330" s="296">
        <v>10</v>
      </c>
      <c r="AM330" s="299">
        <v>0.3</v>
      </c>
      <c r="AN330" s="296">
        <v>29.2</v>
      </c>
      <c r="AO330" s="296">
        <v>1</v>
      </c>
      <c r="AP330" s="300"/>
      <c r="AQ330" s="296">
        <v>1.46</v>
      </c>
      <c r="AR330" s="296">
        <v>1</v>
      </c>
      <c r="AS330" s="296">
        <v>1</v>
      </c>
      <c r="AV330" s="300">
        <v>9</v>
      </c>
      <c r="AW330" s="300">
        <v>9</v>
      </c>
      <c r="AX330" s="296">
        <v>0</v>
      </c>
      <c r="AY330" s="296" t="s">
        <v>759</v>
      </c>
      <c r="BA330" s="296">
        <v>1</v>
      </c>
      <c r="BB330" s="296">
        <v>0.03</v>
      </c>
      <c r="BC330" s="296">
        <v>336</v>
      </c>
    </row>
    <row r="331" spans="1:55">
      <c r="A331" s="296" t="s">
        <v>1713</v>
      </c>
      <c r="B331" s="296" t="s">
        <v>840</v>
      </c>
      <c r="C331" s="296" t="s">
        <v>749</v>
      </c>
      <c r="F331" s="296">
        <v>0.51</v>
      </c>
      <c r="G331" s="296">
        <v>1.5</v>
      </c>
      <c r="H331" s="296">
        <v>15</v>
      </c>
      <c r="I331" s="296">
        <v>0</v>
      </c>
      <c r="J331" s="296">
        <v>2.1125000000000003</v>
      </c>
      <c r="K331" s="296">
        <v>28.713999999999999</v>
      </c>
      <c r="L331" s="296">
        <v>4.3120000000000003</v>
      </c>
      <c r="M331" s="296" t="s">
        <v>30</v>
      </c>
      <c r="N331" s="296">
        <v>2020</v>
      </c>
      <c r="O331" s="296">
        <v>25</v>
      </c>
      <c r="P331" s="296">
        <v>1</v>
      </c>
      <c r="Q331" s="296">
        <v>2029</v>
      </c>
      <c r="U331" s="296">
        <v>1</v>
      </c>
      <c r="V331" s="296">
        <v>1</v>
      </c>
      <c r="X331" s="296">
        <v>1.9607843137254901</v>
      </c>
      <c r="AK331" s="296">
        <v>1</v>
      </c>
      <c r="AL331" s="296">
        <v>10</v>
      </c>
      <c r="AM331" s="299">
        <v>0.3</v>
      </c>
      <c r="AN331" s="296">
        <v>29.2</v>
      </c>
      <c r="AO331" s="296">
        <v>1</v>
      </c>
      <c r="AP331" s="300"/>
      <c r="AQ331" s="296">
        <v>1.46</v>
      </c>
      <c r="AR331" s="296">
        <v>1</v>
      </c>
      <c r="AS331" s="296">
        <v>1</v>
      </c>
      <c r="AV331" s="300">
        <v>9</v>
      </c>
      <c r="AW331" s="300">
        <v>9</v>
      </c>
      <c r="AY331" s="296" t="s">
        <v>759</v>
      </c>
      <c r="BA331" s="296">
        <v>1</v>
      </c>
      <c r="BB331" s="296">
        <v>0.03</v>
      </c>
      <c r="BC331" s="296">
        <v>386</v>
      </c>
    </row>
    <row r="332" spans="1:55">
      <c r="A332" s="296" t="s">
        <v>1712</v>
      </c>
      <c r="B332" s="296" t="s">
        <v>840</v>
      </c>
      <c r="C332" s="296" t="s">
        <v>749</v>
      </c>
      <c r="F332" s="296">
        <v>0.53</v>
      </c>
      <c r="G332" s="296">
        <v>1.5</v>
      </c>
      <c r="H332" s="296">
        <v>10</v>
      </c>
      <c r="I332" s="296">
        <v>0</v>
      </c>
      <c r="J332" s="296">
        <v>1.9500000000000002</v>
      </c>
      <c r="K332" s="296">
        <v>27.244</v>
      </c>
      <c r="L332" s="296">
        <v>4.1159999999999997</v>
      </c>
      <c r="M332" s="296" t="s">
        <v>30</v>
      </c>
      <c r="N332" s="296">
        <v>2030</v>
      </c>
      <c r="O332" s="296">
        <v>25</v>
      </c>
      <c r="P332" s="296">
        <v>1</v>
      </c>
      <c r="Q332" s="296">
        <v>2039</v>
      </c>
      <c r="U332" s="296">
        <v>1</v>
      </c>
      <c r="V332" s="296">
        <v>1</v>
      </c>
      <c r="X332" s="296">
        <v>1.8867924528301885</v>
      </c>
      <c r="AK332" s="296">
        <v>1</v>
      </c>
      <c r="AL332" s="296">
        <v>10</v>
      </c>
      <c r="AM332" s="299">
        <v>0.3</v>
      </c>
      <c r="AN332" s="296">
        <v>29.2</v>
      </c>
      <c r="AO332" s="296">
        <v>1</v>
      </c>
      <c r="AP332" s="300"/>
      <c r="AQ332" s="296">
        <v>1.46</v>
      </c>
      <c r="AR332" s="296">
        <v>1</v>
      </c>
      <c r="AS332" s="296">
        <v>1</v>
      </c>
      <c r="AV332" s="300">
        <v>9</v>
      </c>
      <c r="AW332" s="300">
        <v>9</v>
      </c>
      <c r="AY332" s="296" t="s">
        <v>759</v>
      </c>
      <c r="BA332" s="296">
        <v>1</v>
      </c>
      <c r="BB332" s="296">
        <v>0.03</v>
      </c>
      <c r="BC332" s="296">
        <v>336</v>
      </c>
    </row>
    <row r="333" spans="1:55">
      <c r="A333" s="296" t="s">
        <v>1711</v>
      </c>
      <c r="B333" s="296" t="s">
        <v>840</v>
      </c>
      <c r="C333" s="296" t="s">
        <v>749</v>
      </c>
      <c r="D333" s="296" t="s">
        <v>30</v>
      </c>
      <c r="E333" s="296" t="s">
        <v>30</v>
      </c>
      <c r="F333" s="296">
        <v>0.54</v>
      </c>
      <c r="G333" s="296">
        <v>1.5</v>
      </c>
      <c r="H333" s="296">
        <v>9</v>
      </c>
      <c r="I333" s="296">
        <v>0</v>
      </c>
      <c r="J333" s="296">
        <v>1.8687500000000001</v>
      </c>
      <c r="K333" s="296">
        <v>26.362000000000002</v>
      </c>
      <c r="L333" s="296">
        <v>4.0179999999999998</v>
      </c>
      <c r="M333" s="296" t="s">
        <v>30</v>
      </c>
      <c r="N333" s="296">
        <v>2040</v>
      </c>
      <c r="O333" s="296">
        <v>25</v>
      </c>
      <c r="P333" s="296">
        <v>1</v>
      </c>
      <c r="Q333" s="296">
        <v>2049</v>
      </c>
      <c r="R333" s="296" t="s">
        <v>30</v>
      </c>
      <c r="S333" s="296" t="s">
        <v>30</v>
      </c>
      <c r="T333" s="296" t="s">
        <v>30</v>
      </c>
      <c r="U333" s="296">
        <v>1</v>
      </c>
      <c r="V333" s="296">
        <v>1</v>
      </c>
      <c r="W333" s="296" t="s">
        <v>30</v>
      </c>
      <c r="X333" s="296">
        <v>1.8518518518518516</v>
      </c>
      <c r="Z333" s="296" t="s">
        <v>30</v>
      </c>
      <c r="AA333" s="296" t="s">
        <v>30</v>
      </c>
      <c r="AB333" s="296" t="s">
        <v>30</v>
      </c>
      <c r="AC333" s="296" t="s">
        <v>30</v>
      </c>
      <c r="AD333" s="296" t="s">
        <v>30</v>
      </c>
      <c r="AE333" s="296" t="s">
        <v>30</v>
      </c>
      <c r="AF333" s="296" t="s">
        <v>30</v>
      </c>
      <c r="AG333" s="296" t="s">
        <v>30</v>
      </c>
      <c r="AH333" s="296" t="s">
        <v>30</v>
      </c>
      <c r="AI333" s="296" t="s">
        <v>30</v>
      </c>
      <c r="AJ333" s="296" t="s">
        <v>30</v>
      </c>
      <c r="AK333" s="296">
        <v>1</v>
      </c>
      <c r="AL333" s="296">
        <v>10</v>
      </c>
      <c r="AM333" s="299">
        <v>0.3</v>
      </c>
      <c r="AN333" s="296">
        <v>29.2</v>
      </c>
      <c r="AO333" s="296">
        <v>1</v>
      </c>
      <c r="AP333" s="300"/>
      <c r="AQ333" s="296">
        <v>1.46</v>
      </c>
      <c r="AR333" s="296">
        <v>1</v>
      </c>
      <c r="AS333" s="296">
        <v>1</v>
      </c>
      <c r="AV333" s="300">
        <v>9</v>
      </c>
      <c r="AW333" s="300">
        <v>9</v>
      </c>
      <c r="AX333" s="296" t="s">
        <v>30</v>
      </c>
      <c r="AY333" s="296" t="s">
        <v>759</v>
      </c>
      <c r="BA333" s="296">
        <v>1</v>
      </c>
      <c r="BB333" s="296">
        <v>0.03</v>
      </c>
      <c r="BC333" s="296">
        <v>336</v>
      </c>
    </row>
    <row r="334" spans="1:55">
      <c r="A334" s="296" t="s">
        <v>1710</v>
      </c>
      <c r="B334" s="296" t="s">
        <v>840</v>
      </c>
      <c r="C334" s="296" t="s">
        <v>749</v>
      </c>
      <c r="F334" s="296">
        <v>0.55000000000000004</v>
      </c>
      <c r="G334" s="296">
        <v>1.5</v>
      </c>
      <c r="H334" s="296">
        <v>8</v>
      </c>
      <c r="I334" s="296">
        <v>0</v>
      </c>
      <c r="J334" s="296">
        <v>1.7875000000000001</v>
      </c>
      <c r="K334" s="296">
        <v>25.48</v>
      </c>
      <c r="L334" s="296">
        <v>3.92</v>
      </c>
      <c r="M334" s="296" t="s">
        <v>30</v>
      </c>
      <c r="N334" s="296">
        <v>2050</v>
      </c>
      <c r="O334" s="296">
        <v>25</v>
      </c>
      <c r="P334" s="296">
        <v>1</v>
      </c>
      <c r="Q334" s="296">
        <v>2050</v>
      </c>
      <c r="U334" s="296">
        <v>1</v>
      </c>
      <c r="V334" s="296">
        <v>1</v>
      </c>
      <c r="X334" s="296">
        <v>1.8181818181818181</v>
      </c>
      <c r="AK334" s="296">
        <v>1</v>
      </c>
      <c r="AL334" s="296">
        <v>10</v>
      </c>
      <c r="AM334" s="299">
        <v>0.3</v>
      </c>
      <c r="AN334" s="296">
        <v>29.2</v>
      </c>
      <c r="AO334" s="296">
        <v>1</v>
      </c>
      <c r="AP334" s="300"/>
      <c r="AQ334" s="296">
        <v>1.46</v>
      </c>
      <c r="AR334" s="296">
        <v>1</v>
      </c>
      <c r="AS334" s="296">
        <v>1</v>
      </c>
      <c r="AV334" s="300">
        <v>9</v>
      </c>
      <c r="AW334" s="300">
        <v>9</v>
      </c>
      <c r="AY334" s="296" t="s">
        <v>759</v>
      </c>
      <c r="BA334" s="296">
        <v>1</v>
      </c>
      <c r="BB334" s="296">
        <v>0.03</v>
      </c>
      <c r="BC334" s="296">
        <v>336</v>
      </c>
    </row>
    <row r="335" spans="1:55">
      <c r="A335" s="296" t="s">
        <v>1709</v>
      </c>
      <c r="B335" s="296" t="s">
        <v>840</v>
      </c>
      <c r="C335" s="296" t="s">
        <v>749</v>
      </c>
      <c r="F335" s="296">
        <v>0.59</v>
      </c>
      <c r="G335" s="296">
        <v>1.5</v>
      </c>
      <c r="H335" s="296">
        <v>15</v>
      </c>
      <c r="I335" s="296">
        <v>0</v>
      </c>
      <c r="J335" s="296">
        <v>1.4300000000000002</v>
      </c>
      <c r="K335" s="296">
        <v>28.713999999999999</v>
      </c>
      <c r="L335" s="296">
        <v>4.3120000000000003</v>
      </c>
      <c r="M335" s="296" t="s">
        <v>30</v>
      </c>
      <c r="N335" s="296">
        <v>2020</v>
      </c>
      <c r="O335" s="296">
        <v>25</v>
      </c>
      <c r="P335" s="296">
        <v>1</v>
      </c>
      <c r="Q335" s="296">
        <v>2029</v>
      </c>
      <c r="U335" s="296">
        <v>1</v>
      </c>
      <c r="V335" s="296">
        <v>1</v>
      </c>
      <c r="X335" s="296">
        <v>1.6949152542372883</v>
      </c>
      <c r="AK335" s="296">
        <v>1</v>
      </c>
      <c r="AL335" s="296">
        <v>100</v>
      </c>
      <c r="AM335" s="299">
        <v>0.3</v>
      </c>
      <c r="AN335" s="296">
        <v>29.2</v>
      </c>
      <c r="AO335" s="296">
        <v>1</v>
      </c>
      <c r="AP335" s="300"/>
      <c r="AQ335" s="296">
        <v>1.46</v>
      </c>
      <c r="AR335" s="296">
        <v>1</v>
      </c>
      <c r="AS335" s="296">
        <v>1</v>
      </c>
      <c r="AV335" s="300">
        <v>9</v>
      </c>
      <c r="AW335" s="300">
        <v>9</v>
      </c>
      <c r="AY335" s="296" t="s">
        <v>759</v>
      </c>
      <c r="BA335" s="296">
        <v>1</v>
      </c>
      <c r="BB335" s="296">
        <v>0.03</v>
      </c>
      <c r="BC335" s="296">
        <v>386</v>
      </c>
    </row>
    <row r="336" spans="1:55">
      <c r="A336" s="296" t="s">
        <v>1708</v>
      </c>
      <c r="B336" s="296" t="s">
        <v>840</v>
      </c>
      <c r="C336" s="296" t="s">
        <v>749</v>
      </c>
      <c r="F336" s="296">
        <v>0.61</v>
      </c>
      <c r="G336" s="296">
        <v>1.5</v>
      </c>
      <c r="H336" s="296">
        <v>10</v>
      </c>
      <c r="I336" s="296">
        <v>0</v>
      </c>
      <c r="J336" s="296">
        <v>1.3487500000000001</v>
      </c>
      <c r="K336" s="296">
        <v>27.244</v>
      </c>
      <c r="L336" s="296">
        <v>4.1159999999999997</v>
      </c>
      <c r="M336" s="296" t="s">
        <v>30</v>
      </c>
      <c r="N336" s="296">
        <v>2030</v>
      </c>
      <c r="O336" s="296">
        <v>25</v>
      </c>
      <c r="P336" s="296">
        <v>1</v>
      </c>
      <c r="Q336" s="296">
        <v>2039</v>
      </c>
      <c r="U336" s="296">
        <v>1</v>
      </c>
      <c r="V336" s="296">
        <v>1</v>
      </c>
      <c r="X336" s="296">
        <v>1.639344262295082</v>
      </c>
      <c r="AK336" s="296">
        <v>1</v>
      </c>
      <c r="AL336" s="296">
        <v>100</v>
      </c>
      <c r="AM336" s="299">
        <v>0.3</v>
      </c>
      <c r="AN336" s="296">
        <v>29.2</v>
      </c>
      <c r="AO336" s="296">
        <v>1</v>
      </c>
      <c r="AP336" s="300"/>
      <c r="AQ336" s="296">
        <v>1.46</v>
      </c>
      <c r="AR336" s="296">
        <v>1</v>
      </c>
      <c r="AS336" s="296">
        <v>1</v>
      </c>
      <c r="AV336" s="300">
        <v>9</v>
      </c>
      <c r="AW336" s="300">
        <v>9</v>
      </c>
      <c r="AY336" s="296" t="s">
        <v>759</v>
      </c>
      <c r="BA336" s="296">
        <v>1</v>
      </c>
      <c r="BB336" s="296">
        <v>0.03</v>
      </c>
      <c r="BC336" s="296">
        <v>336</v>
      </c>
    </row>
    <row r="337" spans="1:55">
      <c r="A337" s="296" t="s">
        <v>1707</v>
      </c>
      <c r="B337" s="296" t="s">
        <v>840</v>
      </c>
      <c r="C337" s="296" t="s">
        <v>749</v>
      </c>
      <c r="D337" s="296" t="s">
        <v>30</v>
      </c>
      <c r="E337" s="296" t="s">
        <v>30</v>
      </c>
      <c r="F337" s="296">
        <v>0.62</v>
      </c>
      <c r="G337" s="296">
        <v>1.5</v>
      </c>
      <c r="H337" s="296">
        <v>9</v>
      </c>
      <c r="I337" s="296">
        <v>0</v>
      </c>
      <c r="J337" s="296">
        <v>1.3243750000000001</v>
      </c>
      <c r="K337" s="296">
        <v>26.362000000000002</v>
      </c>
      <c r="L337" s="296">
        <v>4.0179999999999998</v>
      </c>
      <c r="M337" s="296" t="s">
        <v>30</v>
      </c>
      <c r="N337" s="296">
        <v>2040</v>
      </c>
      <c r="O337" s="296">
        <v>25</v>
      </c>
      <c r="P337" s="296">
        <v>1</v>
      </c>
      <c r="Q337" s="296">
        <v>2049</v>
      </c>
      <c r="R337" s="296" t="s">
        <v>30</v>
      </c>
      <c r="S337" s="296" t="s">
        <v>30</v>
      </c>
      <c r="T337" s="296" t="s">
        <v>30</v>
      </c>
      <c r="U337" s="296">
        <v>1</v>
      </c>
      <c r="V337" s="296">
        <v>1</v>
      </c>
      <c r="W337" s="296" t="s">
        <v>30</v>
      </c>
      <c r="X337" s="296">
        <v>1.6129032258064517</v>
      </c>
      <c r="Z337" s="296" t="s">
        <v>30</v>
      </c>
      <c r="AA337" s="296" t="s">
        <v>30</v>
      </c>
      <c r="AB337" s="296" t="s">
        <v>30</v>
      </c>
      <c r="AC337" s="296" t="s">
        <v>30</v>
      </c>
      <c r="AD337" s="296" t="s">
        <v>30</v>
      </c>
      <c r="AE337" s="296" t="s">
        <v>30</v>
      </c>
      <c r="AF337" s="296" t="s">
        <v>30</v>
      </c>
      <c r="AG337" s="296" t="s">
        <v>30</v>
      </c>
      <c r="AH337" s="296" t="s">
        <v>30</v>
      </c>
      <c r="AI337" s="296" t="s">
        <v>30</v>
      </c>
      <c r="AJ337" s="296" t="s">
        <v>30</v>
      </c>
      <c r="AK337" s="296">
        <v>1</v>
      </c>
      <c r="AL337" s="296">
        <v>100</v>
      </c>
      <c r="AM337" s="299">
        <v>0.3</v>
      </c>
      <c r="AN337" s="296">
        <v>29.2</v>
      </c>
      <c r="AO337" s="296">
        <v>1</v>
      </c>
      <c r="AP337" s="300"/>
      <c r="AQ337" s="296">
        <v>1.46</v>
      </c>
      <c r="AR337" s="296">
        <v>1</v>
      </c>
      <c r="AS337" s="296">
        <v>1</v>
      </c>
      <c r="AV337" s="300">
        <v>9</v>
      </c>
      <c r="AW337" s="300">
        <v>9</v>
      </c>
      <c r="AX337" s="296" t="s">
        <v>30</v>
      </c>
      <c r="AY337" s="296" t="s">
        <v>759</v>
      </c>
      <c r="BA337" s="296">
        <v>1</v>
      </c>
      <c r="BB337" s="296">
        <v>0.03</v>
      </c>
      <c r="BC337" s="296">
        <v>336</v>
      </c>
    </row>
    <row r="338" spans="1:55">
      <c r="A338" s="296" t="s">
        <v>1706</v>
      </c>
      <c r="B338" s="296" t="s">
        <v>840</v>
      </c>
      <c r="C338" s="296" t="s">
        <v>749</v>
      </c>
      <c r="F338" s="296">
        <v>0.63</v>
      </c>
      <c r="G338" s="296">
        <v>1.5</v>
      </c>
      <c r="H338" s="296">
        <v>8</v>
      </c>
      <c r="I338" s="296">
        <v>0</v>
      </c>
      <c r="J338" s="296">
        <v>1.3</v>
      </c>
      <c r="K338" s="296">
        <v>25.48</v>
      </c>
      <c r="L338" s="296">
        <v>3.92</v>
      </c>
      <c r="M338" s="296" t="s">
        <v>30</v>
      </c>
      <c r="N338" s="296">
        <v>2050</v>
      </c>
      <c r="O338" s="296">
        <v>25</v>
      </c>
      <c r="P338" s="296">
        <v>1</v>
      </c>
      <c r="Q338" s="296">
        <v>2050</v>
      </c>
      <c r="U338" s="296">
        <v>1</v>
      </c>
      <c r="V338" s="296">
        <v>1</v>
      </c>
      <c r="X338" s="296">
        <v>1.5873015873015872</v>
      </c>
      <c r="AK338" s="296">
        <v>1</v>
      </c>
      <c r="AL338" s="296">
        <v>100</v>
      </c>
      <c r="AM338" s="299">
        <v>0.3</v>
      </c>
      <c r="AN338" s="296">
        <v>29.2</v>
      </c>
      <c r="AO338" s="296">
        <v>1</v>
      </c>
      <c r="AP338" s="300"/>
      <c r="AQ338" s="296">
        <v>1.46</v>
      </c>
      <c r="AR338" s="296">
        <v>1</v>
      </c>
      <c r="AS338" s="296">
        <v>1</v>
      </c>
      <c r="AV338" s="300">
        <v>9</v>
      </c>
      <c r="AW338" s="300">
        <v>9</v>
      </c>
      <c r="AY338" s="296" t="s">
        <v>759</v>
      </c>
      <c r="BA338" s="296">
        <v>1</v>
      </c>
      <c r="BB338" s="296">
        <v>0.03</v>
      </c>
      <c r="BC338" s="296">
        <v>336</v>
      </c>
    </row>
    <row r="339" spans="1:55">
      <c r="A339" s="296" t="s">
        <v>1705</v>
      </c>
      <c r="B339" s="296" t="s">
        <v>753</v>
      </c>
      <c r="C339" s="296" t="s">
        <v>749</v>
      </c>
      <c r="D339" s="296">
        <v>0.15</v>
      </c>
      <c r="E339" s="296">
        <v>1.8</v>
      </c>
      <c r="F339" s="296">
        <v>0.59</v>
      </c>
      <c r="G339" s="296">
        <v>1.5</v>
      </c>
      <c r="H339" s="296">
        <v>15</v>
      </c>
      <c r="I339" s="296">
        <v>0</v>
      </c>
      <c r="J339" s="296">
        <v>1.6823529411764706</v>
      </c>
      <c r="K339" s="296">
        <v>28.713999999999999</v>
      </c>
      <c r="L339" s="296" t="s">
        <v>30</v>
      </c>
      <c r="M339" s="296">
        <v>2.5440800000000001</v>
      </c>
      <c r="N339" s="296">
        <v>2020</v>
      </c>
      <c r="O339" s="296">
        <v>25</v>
      </c>
      <c r="P339" s="296">
        <v>1</v>
      </c>
      <c r="Q339" s="296">
        <v>2029</v>
      </c>
      <c r="U339" s="296">
        <v>1</v>
      </c>
      <c r="V339" s="296">
        <v>1</v>
      </c>
      <c r="X339" s="296">
        <v>1.6949152542372883</v>
      </c>
      <c r="AK339" s="296">
        <v>1</v>
      </c>
      <c r="AL339" s="296">
        <v>100</v>
      </c>
      <c r="AM339" s="299">
        <v>0.3</v>
      </c>
      <c r="AN339" s="296">
        <v>29.2</v>
      </c>
      <c r="AO339" s="296">
        <v>1</v>
      </c>
      <c r="AP339" s="300"/>
      <c r="AQ339" s="296">
        <v>1.46</v>
      </c>
      <c r="AR339" s="296">
        <v>1</v>
      </c>
      <c r="AS339" s="296">
        <v>1</v>
      </c>
      <c r="AV339" s="300">
        <v>9</v>
      </c>
      <c r="AW339" s="300">
        <v>9</v>
      </c>
      <c r="AY339" s="296" t="s">
        <v>759</v>
      </c>
      <c r="BA339" s="296">
        <v>1</v>
      </c>
      <c r="BB339" s="296">
        <v>0.03</v>
      </c>
      <c r="BC339" s="296">
        <v>386</v>
      </c>
    </row>
    <row r="340" spans="1:55">
      <c r="A340" s="296" t="s">
        <v>1704</v>
      </c>
      <c r="B340" s="296" t="s">
        <v>753</v>
      </c>
      <c r="C340" s="296" t="s">
        <v>749</v>
      </c>
      <c r="D340" s="296">
        <v>0.15</v>
      </c>
      <c r="E340" s="296">
        <v>2</v>
      </c>
      <c r="F340" s="296">
        <v>0.61</v>
      </c>
      <c r="G340" s="296">
        <v>1.5</v>
      </c>
      <c r="H340" s="296">
        <v>10</v>
      </c>
      <c r="I340" s="296">
        <v>0</v>
      </c>
      <c r="J340" s="296">
        <v>1.5867647058823529</v>
      </c>
      <c r="K340" s="296">
        <v>27.244</v>
      </c>
      <c r="L340" s="296" t="s">
        <v>30</v>
      </c>
      <c r="M340" s="296">
        <v>2.5107599999999999</v>
      </c>
      <c r="N340" s="296">
        <v>2030</v>
      </c>
      <c r="O340" s="296">
        <v>25</v>
      </c>
      <c r="P340" s="296">
        <v>1</v>
      </c>
      <c r="Q340" s="296">
        <v>2039</v>
      </c>
      <c r="U340" s="296">
        <v>1</v>
      </c>
      <c r="V340" s="296">
        <v>1</v>
      </c>
      <c r="X340" s="296">
        <v>1.639344262295082</v>
      </c>
      <c r="AK340" s="296">
        <v>1</v>
      </c>
      <c r="AL340" s="296">
        <v>100</v>
      </c>
      <c r="AM340" s="299">
        <v>0.3</v>
      </c>
      <c r="AN340" s="296">
        <v>29.2</v>
      </c>
      <c r="AO340" s="296">
        <v>1</v>
      </c>
      <c r="AP340" s="300"/>
      <c r="AQ340" s="296">
        <v>1.46</v>
      </c>
      <c r="AR340" s="296">
        <v>1</v>
      </c>
      <c r="AS340" s="296">
        <v>1</v>
      </c>
      <c r="AV340" s="300">
        <v>9</v>
      </c>
      <c r="AW340" s="300">
        <v>9</v>
      </c>
      <c r="AY340" s="296" t="s">
        <v>759</v>
      </c>
      <c r="BA340" s="296">
        <v>1</v>
      </c>
      <c r="BB340" s="296">
        <v>0.03</v>
      </c>
      <c r="BC340" s="296">
        <v>336</v>
      </c>
    </row>
    <row r="341" spans="1:55">
      <c r="A341" s="296" t="s">
        <v>1703</v>
      </c>
      <c r="B341" s="296" t="s">
        <v>753</v>
      </c>
      <c r="C341" s="296" t="s">
        <v>749</v>
      </c>
      <c r="D341" s="296">
        <v>0.15</v>
      </c>
      <c r="E341" s="296">
        <v>2</v>
      </c>
      <c r="F341" s="296">
        <v>0.62</v>
      </c>
      <c r="G341" s="296">
        <v>1.5</v>
      </c>
      <c r="H341" s="296">
        <v>9</v>
      </c>
      <c r="I341" s="296">
        <v>0</v>
      </c>
      <c r="J341" s="296">
        <v>1.5580882352941177</v>
      </c>
      <c r="K341" s="296">
        <v>26.362000000000002</v>
      </c>
      <c r="L341" s="296" t="s">
        <v>30</v>
      </c>
      <c r="M341" s="296">
        <v>2.4911599999999998</v>
      </c>
      <c r="N341" s="296">
        <v>2040</v>
      </c>
      <c r="O341" s="296">
        <v>25</v>
      </c>
      <c r="P341" s="296">
        <v>1</v>
      </c>
      <c r="Q341" s="296">
        <v>2049</v>
      </c>
      <c r="R341" s="296" t="s">
        <v>30</v>
      </c>
      <c r="S341" s="296" t="s">
        <v>30</v>
      </c>
      <c r="T341" s="296" t="s">
        <v>30</v>
      </c>
      <c r="U341" s="296">
        <v>1</v>
      </c>
      <c r="V341" s="296">
        <v>1</v>
      </c>
      <c r="W341" s="296" t="s">
        <v>30</v>
      </c>
      <c r="X341" s="296">
        <v>1.6129032258064517</v>
      </c>
      <c r="Z341" s="296" t="s">
        <v>30</v>
      </c>
      <c r="AA341" s="296" t="s">
        <v>30</v>
      </c>
      <c r="AB341" s="296" t="s">
        <v>30</v>
      </c>
      <c r="AC341" s="296" t="s">
        <v>30</v>
      </c>
      <c r="AD341" s="296" t="s">
        <v>30</v>
      </c>
      <c r="AE341" s="296" t="s">
        <v>30</v>
      </c>
      <c r="AF341" s="296" t="s">
        <v>30</v>
      </c>
      <c r="AG341" s="296" t="s">
        <v>30</v>
      </c>
      <c r="AH341" s="296" t="s">
        <v>30</v>
      </c>
      <c r="AI341" s="296" t="s">
        <v>30</v>
      </c>
      <c r="AJ341" s="296" t="s">
        <v>30</v>
      </c>
      <c r="AK341" s="296">
        <v>1</v>
      </c>
      <c r="AL341" s="296">
        <v>100</v>
      </c>
      <c r="AM341" s="299">
        <v>0.3</v>
      </c>
      <c r="AN341" s="296">
        <v>29.2</v>
      </c>
      <c r="AO341" s="296">
        <v>1</v>
      </c>
      <c r="AP341" s="300"/>
      <c r="AQ341" s="296">
        <v>1.46</v>
      </c>
      <c r="AR341" s="296">
        <v>1</v>
      </c>
      <c r="AS341" s="296">
        <v>1</v>
      </c>
      <c r="AV341" s="300">
        <v>9</v>
      </c>
      <c r="AW341" s="300">
        <v>9</v>
      </c>
      <c r="AX341" s="296" t="s">
        <v>30</v>
      </c>
      <c r="AY341" s="296" t="s">
        <v>759</v>
      </c>
      <c r="BA341" s="296">
        <v>1</v>
      </c>
      <c r="BB341" s="296">
        <v>0.03</v>
      </c>
      <c r="BC341" s="296">
        <v>336</v>
      </c>
    </row>
    <row r="342" spans="1:55">
      <c r="A342" s="296" t="s">
        <v>1702</v>
      </c>
      <c r="B342" s="296" t="s">
        <v>753</v>
      </c>
      <c r="C342" s="296" t="s">
        <v>749</v>
      </c>
      <c r="D342" s="296">
        <v>0.15</v>
      </c>
      <c r="E342" s="296">
        <v>2.2000000000000002</v>
      </c>
      <c r="F342" s="296">
        <v>0.63</v>
      </c>
      <c r="G342" s="296">
        <v>1.5</v>
      </c>
      <c r="H342" s="296">
        <v>8</v>
      </c>
      <c r="I342" s="296">
        <v>0</v>
      </c>
      <c r="J342" s="296">
        <v>1.5294117647058825</v>
      </c>
      <c r="K342" s="296">
        <v>25.48</v>
      </c>
      <c r="L342" s="296" t="s">
        <v>30</v>
      </c>
      <c r="M342" s="296">
        <v>2.4695999999999998</v>
      </c>
      <c r="N342" s="296">
        <v>2050</v>
      </c>
      <c r="O342" s="296">
        <v>25</v>
      </c>
      <c r="P342" s="296">
        <v>1</v>
      </c>
      <c r="Q342" s="296">
        <v>2050</v>
      </c>
      <c r="U342" s="296">
        <v>1</v>
      </c>
      <c r="V342" s="296">
        <v>1</v>
      </c>
      <c r="X342" s="296">
        <v>1.5873015873015872</v>
      </c>
      <c r="AK342" s="296">
        <v>1</v>
      </c>
      <c r="AL342" s="296">
        <v>100</v>
      </c>
      <c r="AM342" s="299">
        <v>0.3</v>
      </c>
      <c r="AN342" s="296">
        <v>29.2</v>
      </c>
      <c r="AO342" s="296">
        <v>1</v>
      </c>
      <c r="AP342" s="300"/>
      <c r="AQ342" s="296">
        <v>1.46</v>
      </c>
      <c r="AR342" s="296">
        <v>1</v>
      </c>
      <c r="AS342" s="296">
        <v>1</v>
      </c>
      <c r="AV342" s="300">
        <v>9</v>
      </c>
      <c r="AW342" s="300">
        <v>9</v>
      </c>
      <c r="AY342" s="296" t="s">
        <v>759</v>
      </c>
      <c r="BA342" s="296">
        <v>1</v>
      </c>
      <c r="BB342" s="296">
        <v>0.03</v>
      </c>
      <c r="BC342" s="296">
        <v>336</v>
      </c>
    </row>
    <row r="343" spans="1:55">
      <c r="A343" s="296" t="s">
        <v>1701</v>
      </c>
      <c r="B343" s="296" t="s">
        <v>846</v>
      </c>
      <c r="C343" s="296" t="s">
        <v>1594</v>
      </c>
      <c r="F343" s="296">
        <v>1</v>
      </c>
      <c r="I343" s="296">
        <v>0</v>
      </c>
      <c r="J343" s="296" t="s">
        <v>30</v>
      </c>
      <c r="K343" s="296">
        <v>30</v>
      </c>
      <c r="L343" s="296">
        <v>0</v>
      </c>
      <c r="M343" s="296" t="s">
        <v>30</v>
      </c>
      <c r="P343" s="296">
        <v>0</v>
      </c>
      <c r="Q343" s="296" t="s">
        <v>30</v>
      </c>
      <c r="X343" s="296" t="s">
        <v>30</v>
      </c>
      <c r="AK343" s="296">
        <v>1</v>
      </c>
      <c r="AL343" s="296">
        <v>2</v>
      </c>
      <c r="AM343" s="299" t="s">
        <v>30</v>
      </c>
      <c r="AN343" s="296" t="s">
        <v>30</v>
      </c>
      <c r="AO343" s="296" t="s">
        <v>30</v>
      </c>
      <c r="AP343" s="300"/>
      <c r="AQ343" s="296" t="s">
        <v>30</v>
      </c>
      <c r="AR343" s="296" t="s">
        <v>30</v>
      </c>
      <c r="AS343" s="296" t="s">
        <v>30</v>
      </c>
      <c r="AV343" s="300" t="s">
        <v>30</v>
      </c>
      <c r="AW343" s="300" t="s">
        <v>30</v>
      </c>
      <c r="AY343" s="296" t="s">
        <v>1700</v>
      </c>
      <c r="BA343" s="296">
        <v>1</v>
      </c>
      <c r="BB343" s="296" t="s">
        <v>30</v>
      </c>
      <c r="BC343" s="296" t="s">
        <v>30</v>
      </c>
    </row>
    <row r="344" spans="1:55">
      <c r="A344" s="296" t="s">
        <v>1699</v>
      </c>
      <c r="B344" s="296" t="s">
        <v>747</v>
      </c>
      <c r="C344" s="296" t="s">
        <v>1337</v>
      </c>
      <c r="E344" s="296">
        <v>1</v>
      </c>
      <c r="F344" s="296">
        <v>0.9</v>
      </c>
      <c r="G344" s="296">
        <v>300</v>
      </c>
      <c r="H344" s="296">
        <v>100</v>
      </c>
      <c r="I344" s="296">
        <v>0</v>
      </c>
      <c r="J344" s="296" t="s">
        <v>30</v>
      </c>
      <c r="K344" s="296">
        <v>9.8000000000000007</v>
      </c>
      <c r="L344" s="296" t="s">
        <v>30</v>
      </c>
      <c r="M344" s="296">
        <v>3.528</v>
      </c>
      <c r="P344" s="296">
        <v>0</v>
      </c>
      <c r="Q344" s="296" t="s">
        <v>30</v>
      </c>
      <c r="X344" s="296" t="s">
        <v>30</v>
      </c>
      <c r="AK344" s="296">
        <v>1</v>
      </c>
      <c r="AL344" s="296">
        <v>1.6</v>
      </c>
      <c r="AM344" s="299">
        <v>0.5</v>
      </c>
      <c r="AN344" s="296">
        <v>5</v>
      </c>
      <c r="AO344" s="296">
        <v>1</v>
      </c>
      <c r="AP344" s="300"/>
      <c r="AQ344" s="296">
        <v>0.25</v>
      </c>
      <c r="AR344" s="296">
        <v>0</v>
      </c>
      <c r="AS344" s="296">
        <v>0</v>
      </c>
      <c r="AV344" s="300">
        <v>15</v>
      </c>
      <c r="AW344" s="300">
        <v>15</v>
      </c>
      <c r="AY344" s="296" t="s">
        <v>1615</v>
      </c>
      <c r="BA344" s="296">
        <v>1</v>
      </c>
      <c r="BB344" s="296">
        <v>0.03</v>
      </c>
      <c r="BC344" s="296">
        <v>168</v>
      </c>
    </row>
    <row r="345" spans="1:55">
      <c r="A345" s="296" t="s">
        <v>1698</v>
      </c>
      <c r="B345" s="296" t="s">
        <v>747</v>
      </c>
      <c r="C345" s="296" t="s">
        <v>1337</v>
      </c>
      <c r="E345" s="296">
        <v>0.82</v>
      </c>
      <c r="F345" s="296">
        <v>0.66585365853658529</v>
      </c>
      <c r="G345" s="296">
        <v>300</v>
      </c>
      <c r="H345" s="296">
        <v>100</v>
      </c>
      <c r="I345" s="296">
        <v>0</v>
      </c>
      <c r="J345" s="296" t="s">
        <v>30</v>
      </c>
      <c r="K345" s="296">
        <v>9.8000000000000007</v>
      </c>
      <c r="L345" s="296" t="s">
        <v>30</v>
      </c>
      <c r="M345" s="296">
        <v>2.3519999999999999</v>
      </c>
      <c r="P345" s="296">
        <v>0</v>
      </c>
      <c r="Q345" s="296" t="s">
        <v>30</v>
      </c>
      <c r="X345" s="296" t="s">
        <v>30</v>
      </c>
      <c r="AK345" s="296">
        <v>1</v>
      </c>
      <c r="AL345" s="296">
        <v>0.43</v>
      </c>
      <c r="AM345" s="299">
        <v>0.5</v>
      </c>
      <c r="AN345" s="296">
        <v>5</v>
      </c>
      <c r="AO345" s="296">
        <v>1</v>
      </c>
      <c r="AP345" s="300"/>
      <c r="AQ345" s="296">
        <v>0.25</v>
      </c>
      <c r="AR345" s="296">
        <v>0</v>
      </c>
      <c r="AS345" s="296">
        <v>0</v>
      </c>
      <c r="AV345" s="300">
        <v>15</v>
      </c>
      <c r="AW345" s="300">
        <v>15</v>
      </c>
      <c r="AY345" s="296" t="s">
        <v>1615</v>
      </c>
      <c r="BA345" s="296">
        <v>1</v>
      </c>
      <c r="BB345" s="296">
        <v>0.03</v>
      </c>
      <c r="BC345" s="296">
        <v>168</v>
      </c>
    </row>
    <row r="346" spans="1:55">
      <c r="A346" s="296" t="s">
        <v>1697</v>
      </c>
      <c r="B346" s="296" t="s">
        <v>747</v>
      </c>
      <c r="C346" s="296" t="s">
        <v>1337</v>
      </c>
      <c r="E346" s="296">
        <v>0.82</v>
      </c>
      <c r="F346" s="296">
        <v>0.68804878048780482</v>
      </c>
      <c r="G346" s="296">
        <v>300</v>
      </c>
      <c r="H346" s="296">
        <v>100</v>
      </c>
      <c r="I346" s="296">
        <v>0</v>
      </c>
      <c r="J346" s="296" t="s">
        <v>30</v>
      </c>
      <c r="K346" s="296">
        <v>9.8000000000000007</v>
      </c>
      <c r="L346" s="296" t="s">
        <v>30</v>
      </c>
      <c r="M346" s="296">
        <v>2.4304000000000001</v>
      </c>
      <c r="P346" s="296">
        <v>0</v>
      </c>
      <c r="Q346" s="296" t="s">
        <v>30</v>
      </c>
      <c r="X346" s="296" t="s">
        <v>30</v>
      </c>
      <c r="AK346" s="296">
        <v>1</v>
      </c>
      <c r="AL346" s="296">
        <v>0.1</v>
      </c>
      <c r="AM346" s="299">
        <v>0.5</v>
      </c>
      <c r="AN346" s="296">
        <v>5</v>
      </c>
      <c r="AO346" s="296">
        <v>1</v>
      </c>
      <c r="AP346" s="300"/>
      <c r="AQ346" s="296">
        <v>0.25</v>
      </c>
      <c r="AR346" s="296">
        <v>0</v>
      </c>
      <c r="AS346" s="296">
        <v>0</v>
      </c>
      <c r="AV346" s="300">
        <v>15</v>
      </c>
      <c r="AW346" s="300">
        <v>15</v>
      </c>
      <c r="AY346" s="296" t="s">
        <v>1615</v>
      </c>
      <c r="BA346" s="296">
        <v>1</v>
      </c>
      <c r="BB346" s="296">
        <v>0.03</v>
      </c>
      <c r="BC346" s="296">
        <v>168</v>
      </c>
    </row>
    <row r="347" spans="1:55">
      <c r="A347" s="296" t="s">
        <v>1696</v>
      </c>
      <c r="B347" s="296" t="s">
        <v>747</v>
      </c>
      <c r="C347" s="296" t="s">
        <v>1337</v>
      </c>
      <c r="E347" s="296">
        <v>0.82</v>
      </c>
      <c r="F347" s="296">
        <v>0.71024390243902435</v>
      </c>
      <c r="G347" s="296">
        <v>300</v>
      </c>
      <c r="H347" s="296">
        <v>100</v>
      </c>
      <c r="I347" s="296">
        <v>0</v>
      </c>
      <c r="J347" s="296" t="s">
        <v>30</v>
      </c>
      <c r="K347" s="296">
        <v>9.8000000000000007</v>
      </c>
      <c r="L347" s="296" t="s">
        <v>30</v>
      </c>
      <c r="M347" s="296">
        <v>2.5087999999999999</v>
      </c>
      <c r="P347" s="296">
        <v>0</v>
      </c>
      <c r="Q347" s="296" t="s">
        <v>30</v>
      </c>
      <c r="X347" s="296" t="s">
        <v>30</v>
      </c>
      <c r="AK347" s="296">
        <v>1</v>
      </c>
      <c r="AL347" s="296">
        <v>0.11</v>
      </c>
      <c r="AM347" s="299">
        <v>0.5</v>
      </c>
      <c r="AN347" s="296">
        <v>5</v>
      </c>
      <c r="AO347" s="296">
        <v>1</v>
      </c>
      <c r="AP347" s="300"/>
      <c r="AQ347" s="296">
        <v>0.25</v>
      </c>
      <c r="AR347" s="296">
        <v>0</v>
      </c>
      <c r="AS347" s="296">
        <v>0</v>
      </c>
      <c r="AV347" s="300">
        <v>15</v>
      </c>
      <c r="AW347" s="300">
        <v>15</v>
      </c>
      <c r="AY347" s="296" t="s">
        <v>1615</v>
      </c>
      <c r="BA347" s="296">
        <v>1</v>
      </c>
      <c r="BB347" s="296">
        <v>0.03</v>
      </c>
      <c r="BC347" s="296">
        <v>168</v>
      </c>
    </row>
    <row r="348" spans="1:55">
      <c r="A348" s="296" t="s">
        <v>1695</v>
      </c>
      <c r="B348" s="296" t="s">
        <v>747</v>
      </c>
      <c r="C348" s="296" t="s">
        <v>1337</v>
      </c>
      <c r="E348" s="296">
        <v>0.82</v>
      </c>
      <c r="F348" s="296">
        <v>0.73243902439024389</v>
      </c>
      <c r="G348" s="296">
        <v>300</v>
      </c>
      <c r="H348" s="296">
        <v>100</v>
      </c>
      <c r="I348" s="296">
        <v>0</v>
      </c>
      <c r="J348" s="296" t="s">
        <v>30</v>
      </c>
      <c r="K348" s="296">
        <v>9.8000000000000007</v>
      </c>
      <c r="L348" s="296" t="s">
        <v>30</v>
      </c>
      <c r="M348" s="296">
        <v>2.5872000000000002</v>
      </c>
      <c r="P348" s="296">
        <v>0</v>
      </c>
      <c r="Q348" s="296" t="s">
        <v>30</v>
      </c>
      <c r="X348" s="296" t="s">
        <v>30</v>
      </c>
      <c r="AK348" s="296">
        <v>1</v>
      </c>
      <c r="AL348" s="296">
        <v>0.17</v>
      </c>
      <c r="AM348" s="299">
        <v>0.5</v>
      </c>
      <c r="AN348" s="296">
        <v>5</v>
      </c>
      <c r="AO348" s="296">
        <v>1</v>
      </c>
      <c r="AP348" s="300"/>
      <c r="AQ348" s="296">
        <v>0.25</v>
      </c>
      <c r="AR348" s="296">
        <v>0</v>
      </c>
      <c r="AS348" s="296">
        <v>0</v>
      </c>
      <c r="AV348" s="300">
        <v>15</v>
      </c>
      <c r="AW348" s="300">
        <v>15</v>
      </c>
      <c r="AY348" s="296" t="s">
        <v>1615</v>
      </c>
      <c r="BA348" s="296">
        <v>1</v>
      </c>
      <c r="BB348" s="296">
        <v>0.03</v>
      </c>
      <c r="BC348" s="296">
        <v>168</v>
      </c>
    </row>
    <row r="349" spans="1:55">
      <c r="A349" s="296" t="s">
        <v>1694</v>
      </c>
      <c r="B349" s="296" t="s">
        <v>747</v>
      </c>
      <c r="C349" s="296" t="s">
        <v>1337</v>
      </c>
      <c r="E349" s="296">
        <v>0.82</v>
      </c>
      <c r="F349" s="296">
        <v>0.75463414634146342</v>
      </c>
      <c r="G349" s="296">
        <v>300</v>
      </c>
      <c r="H349" s="296">
        <v>100</v>
      </c>
      <c r="I349" s="296">
        <v>0</v>
      </c>
      <c r="J349" s="296" t="s">
        <v>30</v>
      </c>
      <c r="K349" s="296">
        <v>9.8000000000000007</v>
      </c>
      <c r="L349" s="296" t="s">
        <v>30</v>
      </c>
      <c r="M349" s="296">
        <v>2.6656</v>
      </c>
      <c r="P349" s="296">
        <v>0</v>
      </c>
      <c r="Q349" s="296" t="s">
        <v>30</v>
      </c>
      <c r="X349" s="296" t="s">
        <v>30</v>
      </c>
      <c r="AK349" s="296">
        <v>1</v>
      </c>
      <c r="AL349" s="296">
        <v>0.1</v>
      </c>
      <c r="AM349" s="299">
        <v>0.5</v>
      </c>
      <c r="AN349" s="296">
        <v>5</v>
      </c>
      <c r="AO349" s="296">
        <v>1</v>
      </c>
      <c r="AP349" s="300"/>
      <c r="AQ349" s="296">
        <v>0.25</v>
      </c>
      <c r="AR349" s="296">
        <v>0</v>
      </c>
      <c r="AS349" s="296">
        <v>0</v>
      </c>
      <c r="AV349" s="300">
        <v>15</v>
      </c>
      <c r="AW349" s="300">
        <v>15</v>
      </c>
      <c r="AY349" s="296" t="s">
        <v>1615</v>
      </c>
      <c r="BA349" s="296">
        <v>1</v>
      </c>
      <c r="BB349" s="296">
        <v>0.03</v>
      </c>
      <c r="BC349" s="296">
        <v>168</v>
      </c>
    </row>
    <row r="350" spans="1:55">
      <c r="A350" s="296" t="s">
        <v>1693</v>
      </c>
      <c r="B350" s="296" t="s">
        <v>747</v>
      </c>
      <c r="C350" s="296" t="s">
        <v>1337</v>
      </c>
      <c r="E350" s="296">
        <v>0.82</v>
      </c>
      <c r="F350" s="296">
        <v>0.77682926829268295</v>
      </c>
      <c r="G350" s="296">
        <v>300</v>
      </c>
      <c r="H350" s="296">
        <v>100</v>
      </c>
      <c r="I350" s="296">
        <v>0</v>
      </c>
      <c r="J350" s="296" t="s">
        <v>30</v>
      </c>
      <c r="K350" s="296">
        <v>9.8000000000000007</v>
      </c>
      <c r="L350" s="296" t="s">
        <v>30</v>
      </c>
      <c r="M350" s="296">
        <v>2.7439999999999998</v>
      </c>
      <c r="P350" s="296">
        <v>0</v>
      </c>
      <c r="Q350" s="296" t="s">
        <v>30</v>
      </c>
      <c r="X350" s="296" t="s">
        <v>30</v>
      </c>
      <c r="AK350" s="296">
        <v>1</v>
      </c>
      <c r="AL350" s="296">
        <v>0.22</v>
      </c>
      <c r="AM350" s="299">
        <v>0.5</v>
      </c>
      <c r="AN350" s="296">
        <v>5</v>
      </c>
      <c r="AO350" s="296">
        <v>1</v>
      </c>
      <c r="AP350" s="300"/>
      <c r="AQ350" s="296">
        <v>0.25</v>
      </c>
      <c r="AR350" s="296">
        <v>0</v>
      </c>
      <c r="AS350" s="296">
        <v>0</v>
      </c>
      <c r="AV350" s="300">
        <v>15</v>
      </c>
      <c r="AW350" s="300">
        <v>15</v>
      </c>
      <c r="AY350" s="296" t="s">
        <v>1615</v>
      </c>
      <c r="BA350" s="296">
        <v>1</v>
      </c>
      <c r="BB350" s="296">
        <v>0.03</v>
      </c>
      <c r="BC350" s="296">
        <v>168</v>
      </c>
    </row>
    <row r="351" spans="1:55">
      <c r="A351" s="296" t="s">
        <v>1692</v>
      </c>
      <c r="B351" s="296" t="s">
        <v>747</v>
      </c>
      <c r="C351" s="296" t="s">
        <v>1337</v>
      </c>
      <c r="E351" s="296">
        <v>0.82</v>
      </c>
      <c r="F351" s="296">
        <v>0.79902439024390248</v>
      </c>
      <c r="G351" s="296">
        <v>300</v>
      </c>
      <c r="H351" s="296">
        <v>100</v>
      </c>
      <c r="I351" s="296">
        <v>0</v>
      </c>
      <c r="J351" s="296" t="s">
        <v>30</v>
      </c>
      <c r="K351" s="296">
        <v>9.8000000000000007</v>
      </c>
      <c r="L351" s="296" t="s">
        <v>30</v>
      </c>
      <c r="M351" s="296">
        <v>2.8224</v>
      </c>
      <c r="P351" s="296">
        <v>0</v>
      </c>
      <c r="Q351" s="296" t="s">
        <v>30</v>
      </c>
      <c r="X351" s="296" t="s">
        <v>30</v>
      </c>
      <c r="AK351" s="296">
        <v>1</v>
      </c>
      <c r="AL351" s="296">
        <v>6.3E-2</v>
      </c>
      <c r="AM351" s="299">
        <v>0.5</v>
      </c>
      <c r="AN351" s="296">
        <v>5</v>
      </c>
      <c r="AO351" s="296">
        <v>1</v>
      </c>
      <c r="AP351" s="300"/>
      <c r="AQ351" s="296">
        <v>0.25</v>
      </c>
      <c r="AR351" s="296">
        <v>0</v>
      </c>
      <c r="AS351" s="296">
        <v>0</v>
      </c>
      <c r="AV351" s="300">
        <v>15</v>
      </c>
      <c r="AW351" s="300">
        <v>15</v>
      </c>
      <c r="AY351" s="296" t="s">
        <v>1615</v>
      </c>
      <c r="BA351" s="296">
        <v>1</v>
      </c>
      <c r="BB351" s="296">
        <v>0.03</v>
      </c>
      <c r="BC351" s="296">
        <v>168</v>
      </c>
    </row>
    <row r="352" spans="1:55">
      <c r="A352" s="296" t="s">
        <v>1691</v>
      </c>
      <c r="B352" s="296" t="s">
        <v>747</v>
      </c>
      <c r="C352" s="296" t="s">
        <v>1337</v>
      </c>
      <c r="E352" s="296">
        <v>0.82</v>
      </c>
      <c r="F352" s="296">
        <v>0.82121951219512201</v>
      </c>
      <c r="G352" s="296">
        <v>300</v>
      </c>
      <c r="H352" s="296">
        <v>100</v>
      </c>
      <c r="I352" s="296">
        <v>0</v>
      </c>
      <c r="J352" s="296" t="s">
        <v>30</v>
      </c>
      <c r="K352" s="296">
        <v>9.8000000000000007</v>
      </c>
      <c r="L352" s="296" t="s">
        <v>30</v>
      </c>
      <c r="M352" s="296">
        <v>2.9007999999999998</v>
      </c>
      <c r="P352" s="296">
        <v>0</v>
      </c>
      <c r="Q352" s="296" t="s">
        <v>30</v>
      </c>
      <c r="X352" s="296" t="s">
        <v>30</v>
      </c>
      <c r="AK352" s="296">
        <v>1</v>
      </c>
      <c r="AL352" s="296">
        <v>0.1</v>
      </c>
      <c r="AM352" s="299">
        <v>0.5</v>
      </c>
      <c r="AN352" s="296">
        <v>5</v>
      </c>
      <c r="AO352" s="296">
        <v>1</v>
      </c>
      <c r="AP352" s="300"/>
      <c r="AQ352" s="296">
        <v>0.25</v>
      </c>
      <c r="AR352" s="296">
        <v>0</v>
      </c>
      <c r="AS352" s="296">
        <v>0</v>
      </c>
      <c r="AV352" s="300">
        <v>15</v>
      </c>
      <c r="AW352" s="300">
        <v>15</v>
      </c>
      <c r="AY352" s="296" t="s">
        <v>1615</v>
      </c>
      <c r="BA352" s="296">
        <v>1</v>
      </c>
      <c r="BB352" s="296">
        <v>0.03</v>
      </c>
      <c r="BC352" s="296">
        <v>168</v>
      </c>
    </row>
    <row r="353" spans="1:55">
      <c r="A353" s="296" t="s">
        <v>1690</v>
      </c>
      <c r="B353" s="296" t="s">
        <v>747</v>
      </c>
      <c r="C353" s="296" t="s">
        <v>1337</v>
      </c>
      <c r="E353" s="296">
        <v>0.82</v>
      </c>
      <c r="F353" s="296">
        <v>0.84341463414634155</v>
      </c>
      <c r="G353" s="296">
        <v>300</v>
      </c>
      <c r="H353" s="296">
        <v>100</v>
      </c>
      <c r="I353" s="296">
        <v>0</v>
      </c>
      <c r="J353" s="296" t="s">
        <v>30</v>
      </c>
      <c r="K353" s="296">
        <v>9.8000000000000007</v>
      </c>
      <c r="L353" s="296" t="s">
        <v>30</v>
      </c>
      <c r="M353" s="296">
        <v>2.9792000000000001</v>
      </c>
      <c r="P353" s="296">
        <v>0</v>
      </c>
      <c r="Q353" s="296" t="s">
        <v>30</v>
      </c>
      <c r="X353" s="296" t="s">
        <v>30</v>
      </c>
      <c r="AK353" s="296">
        <v>1</v>
      </c>
      <c r="AL353" s="296">
        <v>0.17</v>
      </c>
      <c r="AM353" s="299">
        <v>0.5</v>
      </c>
      <c r="AN353" s="296">
        <v>5</v>
      </c>
      <c r="AO353" s="296">
        <v>1</v>
      </c>
      <c r="AP353" s="300"/>
      <c r="AQ353" s="296">
        <v>0.25</v>
      </c>
      <c r="AR353" s="296">
        <v>0</v>
      </c>
      <c r="AS353" s="296">
        <v>0</v>
      </c>
      <c r="AV353" s="300">
        <v>15</v>
      </c>
      <c r="AW353" s="300">
        <v>15</v>
      </c>
      <c r="AY353" s="296" t="s">
        <v>1615</v>
      </c>
      <c r="BA353" s="296">
        <v>1</v>
      </c>
      <c r="BB353" s="296">
        <v>0.03</v>
      </c>
      <c r="BC353" s="296">
        <v>168</v>
      </c>
    </row>
    <row r="354" spans="1:55">
      <c r="A354" s="296" t="s">
        <v>1689</v>
      </c>
      <c r="B354" s="296" t="s">
        <v>747</v>
      </c>
      <c r="C354" s="296" t="s">
        <v>1337</v>
      </c>
      <c r="E354" s="296">
        <v>0.82</v>
      </c>
      <c r="F354" s="296">
        <v>0.86560975609756108</v>
      </c>
      <c r="G354" s="296">
        <v>300</v>
      </c>
      <c r="H354" s="296">
        <v>100</v>
      </c>
      <c r="I354" s="296">
        <v>0</v>
      </c>
      <c r="J354" s="296" t="s">
        <v>30</v>
      </c>
      <c r="K354" s="296">
        <v>9.8000000000000007</v>
      </c>
      <c r="L354" s="296" t="s">
        <v>30</v>
      </c>
      <c r="M354" s="296">
        <v>3.0575999999999999</v>
      </c>
      <c r="P354" s="296">
        <v>0</v>
      </c>
      <c r="Q354" s="296" t="s">
        <v>30</v>
      </c>
      <c r="X354" s="296" t="s">
        <v>30</v>
      </c>
      <c r="AK354" s="296">
        <v>1</v>
      </c>
      <c r="AL354" s="296">
        <v>0.63</v>
      </c>
      <c r="AM354" s="299">
        <v>0.5</v>
      </c>
      <c r="AN354" s="296">
        <v>5</v>
      </c>
      <c r="AO354" s="296">
        <v>1</v>
      </c>
      <c r="AP354" s="300"/>
      <c r="AQ354" s="296">
        <v>0.25</v>
      </c>
      <c r="AR354" s="296">
        <v>0</v>
      </c>
      <c r="AS354" s="296">
        <v>0</v>
      </c>
      <c r="AV354" s="300">
        <v>15</v>
      </c>
      <c r="AW354" s="300">
        <v>15</v>
      </c>
      <c r="AY354" s="296" t="s">
        <v>1615</v>
      </c>
      <c r="BA354" s="296">
        <v>1</v>
      </c>
      <c r="BB354" s="296">
        <v>0.03</v>
      </c>
      <c r="BC354" s="296">
        <v>168</v>
      </c>
    </row>
    <row r="355" spans="1:55">
      <c r="A355" s="296" t="s">
        <v>1688</v>
      </c>
      <c r="B355" s="296" t="s">
        <v>747</v>
      </c>
      <c r="C355" s="296" t="s">
        <v>1337</v>
      </c>
      <c r="E355" s="296">
        <v>0.82</v>
      </c>
      <c r="F355" s="296">
        <v>0.88780487804878061</v>
      </c>
      <c r="G355" s="296">
        <v>300</v>
      </c>
      <c r="H355" s="296">
        <v>100</v>
      </c>
      <c r="I355" s="296">
        <v>0</v>
      </c>
      <c r="J355" s="296" t="s">
        <v>30</v>
      </c>
      <c r="K355" s="296">
        <v>9.8000000000000007</v>
      </c>
      <c r="L355" s="296" t="s">
        <v>30</v>
      </c>
      <c r="M355" s="296">
        <v>3.1360000000000001</v>
      </c>
      <c r="P355" s="296">
        <v>0</v>
      </c>
      <c r="Q355" s="296" t="s">
        <v>30</v>
      </c>
      <c r="X355" s="296" t="s">
        <v>30</v>
      </c>
      <c r="AK355" s="296">
        <v>1</v>
      </c>
      <c r="AL355" s="296">
        <v>0.04</v>
      </c>
      <c r="AM355" s="299">
        <v>0.5</v>
      </c>
      <c r="AN355" s="296">
        <v>5</v>
      </c>
      <c r="AO355" s="296">
        <v>1</v>
      </c>
      <c r="AP355" s="300"/>
      <c r="AQ355" s="296">
        <v>0.25</v>
      </c>
      <c r="AR355" s="296">
        <v>0</v>
      </c>
      <c r="AS355" s="296">
        <v>0</v>
      </c>
      <c r="AV355" s="300">
        <v>15</v>
      </c>
      <c r="AW355" s="300">
        <v>15</v>
      </c>
      <c r="AY355" s="296" t="s">
        <v>1615</v>
      </c>
      <c r="BA355" s="296">
        <v>1</v>
      </c>
      <c r="BB355" s="296">
        <v>0.03</v>
      </c>
      <c r="BC355" s="296">
        <v>168</v>
      </c>
    </row>
    <row r="356" spans="1:55">
      <c r="A356" s="296" t="s">
        <v>1687</v>
      </c>
      <c r="B356" s="296" t="s">
        <v>747</v>
      </c>
      <c r="C356" s="296" t="s">
        <v>1337</v>
      </c>
      <c r="E356" s="296">
        <v>0.82</v>
      </c>
      <c r="F356" s="296">
        <v>0.90999999999999992</v>
      </c>
      <c r="G356" s="296">
        <v>300</v>
      </c>
      <c r="H356" s="296">
        <v>100</v>
      </c>
      <c r="I356" s="296">
        <v>0</v>
      </c>
      <c r="J356" s="296" t="s">
        <v>30</v>
      </c>
      <c r="K356" s="296">
        <v>9.8000000000000007</v>
      </c>
      <c r="L356" s="296" t="s">
        <v>30</v>
      </c>
      <c r="M356" s="296">
        <v>3.2143999999999999</v>
      </c>
      <c r="P356" s="296">
        <v>0</v>
      </c>
      <c r="Q356" s="296" t="s">
        <v>30</v>
      </c>
      <c r="X356" s="296" t="s">
        <v>30</v>
      </c>
      <c r="AK356" s="296">
        <v>1</v>
      </c>
      <c r="AL356" s="296">
        <v>2</v>
      </c>
      <c r="AM356" s="299">
        <v>0.5</v>
      </c>
      <c r="AN356" s="296">
        <v>5</v>
      </c>
      <c r="AO356" s="296">
        <v>1</v>
      </c>
      <c r="AP356" s="300"/>
      <c r="AQ356" s="296">
        <v>0.25</v>
      </c>
      <c r="AR356" s="296">
        <v>0</v>
      </c>
      <c r="AS356" s="296">
        <v>0</v>
      </c>
      <c r="AV356" s="300">
        <v>15</v>
      </c>
      <c r="AW356" s="300">
        <v>15</v>
      </c>
      <c r="AY356" s="296" t="s">
        <v>1615</v>
      </c>
      <c r="BA356" s="296">
        <v>1</v>
      </c>
      <c r="BB356" s="296">
        <v>0.03</v>
      </c>
      <c r="BC356" s="296">
        <v>168</v>
      </c>
    </row>
    <row r="357" spans="1:55">
      <c r="A357" s="296" t="s">
        <v>1686</v>
      </c>
      <c r="B357" s="296" t="s">
        <v>747</v>
      </c>
      <c r="C357" s="296" t="s">
        <v>1337</v>
      </c>
      <c r="E357" s="296">
        <v>0.82</v>
      </c>
      <c r="F357" s="296">
        <v>0.93219512195121945</v>
      </c>
      <c r="G357" s="296">
        <v>300</v>
      </c>
      <c r="H357" s="296">
        <v>100</v>
      </c>
      <c r="I357" s="296">
        <v>0</v>
      </c>
      <c r="J357" s="296" t="s">
        <v>30</v>
      </c>
      <c r="K357" s="296">
        <v>9.8000000000000007</v>
      </c>
      <c r="L357" s="296" t="s">
        <v>30</v>
      </c>
      <c r="M357" s="296">
        <v>3.2927999999999997</v>
      </c>
      <c r="P357" s="296">
        <v>0</v>
      </c>
      <c r="Q357" s="296" t="s">
        <v>30</v>
      </c>
      <c r="X357" s="296" t="s">
        <v>30</v>
      </c>
      <c r="AK357" s="296">
        <v>1</v>
      </c>
      <c r="AL357" s="296">
        <v>0.61</v>
      </c>
      <c r="AM357" s="299">
        <v>0.5</v>
      </c>
      <c r="AN357" s="296">
        <v>5</v>
      </c>
      <c r="AO357" s="296">
        <v>1</v>
      </c>
      <c r="AP357" s="300"/>
      <c r="AQ357" s="296">
        <v>0.25</v>
      </c>
      <c r="AR357" s="296">
        <v>0</v>
      </c>
      <c r="AS357" s="296">
        <v>0</v>
      </c>
      <c r="AV357" s="300">
        <v>15</v>
      </c>
      <c r="AW357" s="300">
        <v>15</v>
      </c>
      <c r="AY357" s="296" t="s">
        <v>1615</v>
      </c>
      <c r="BA357" s="296">
        <v>1</v>
      </c>
      <c r="BB357" s="296">
        <v>0.03</v>
      </c>
      <c r="BC357" s="296">
        <v>168</v>
      </c>
    </row>
    <row r="358" spans="1:55">
      <c r="A358" s="296" t="s">
        <v>1685</v>
      </c>
      <c r="B358" s="296" t="s">
        <v>747</v>
      </c>
      <c r="C358" s="296" t="s">
        <v>1337</v>
      </c>
      <c r="E358" s="296">
        <v>0.82</v>
      </c>
      <c r="F358" s="296">
        <v>0.95439024390243898</v>
      </c>
      <c r="G358" s="296">
        <v>300</v>
      </c>
      <c r="H358" s="296">
        <v>100</v>
      </c>
      <c r="I358" s="296">
        <v>0</v>
      </c>
      <c r="J358" s="296" t="s">
        <v>30</v>
      </c>
      <c r="K358" s="296">
        <v>9.8000000000000007</v>
      </c>
      <c r="L358" s="296" t="s">
        <v>30</v>
      </c>
      <c r="M358" s="296">
        <v>3.3712</v>
      </c>
      <c r="P358" s="296">
        <v>0</v>
      </c>
      <c r="Q358" s="296" t="s">
        <v>30</v>
      </c>
      <c r="X358" s="296" t="s">
        <v>30</v>
      </c>
      <c r="AK358" s="296">
        <v>1</v>
      </c>
      <c r="AL358" s="296">
        <v>3.0470000000000002</v>
      </c>
      <c r="AM358" s="299">
        <v>0.5</v>
      </c>
      <c r="AN358" s="296">
        <v>5</v>
      </c>
      <c r="AO358" s="296">
        <v>1</v>
      </c>
      <c r="AP358" s="300"/>
      <c r="AQ358" s="296">
        <v>0.25</v>
      </c>
      <c r="AR358" s="296">
        <v>0</v>
      </c>
      <c r="AS358" s="296">
        <v>0</v>
      </c>
      <c r="AV358" s="300">
        <v>15</v>
      </c>
      <c r="AW358" s="300">
        <v>15</v>
      </c>
      <c r="AY358" s="296" t="s">
        <v>1615</v>
      </c>
      <c r="BA358" s="296">
        <v>1</v>
      </c>
      <c r="BB358" s="296">
        <v>0.03</v>
      </c>
      <c r="BC358" s="296">
        <v>168</v>
      </c>
    </row>
    <row r="359" spans="1:55">
      <c r="A359" s="296" t="s">
        <v>1684</v>
      </c>
      <c r="B359" s="296" t="s">
        <v>747</v>
      </c>
      <c r="C359" s="296" t="s">
        <v>1337</v>
      </c>
      <c r="E359" s="296">
        <v>0.86</v>
      </c>
      <c r="F359" s="296">
        <v>0.92999999999999994</v>
      </c>
      <c r="G359" s="296">
        <v>300</v>
      </c>
      <c r="H359" s="296">
        <v>100</v>
      </c>
      <c r="I359" s="296">
        <v>0</v>
      </c>
      <c r="J359" s="296">
        <v>0.93099999999999994</v>
      </c>
      <c r="K359" s="296">
        <v>9.5549999999999997</v>
      </c>
      <c r="L359" s="296" t="s">
        <v>30</v>
      </c>
      <c r="M359" s="296">
        <v>3.1604999999999999</v>
      </c>
      <c r="N359" s="296">
        <v>2020</v>
      </c>
      <c r="O359" s="296">
        <v>25</v>
      </c>
      <c r="P359" s="296">
        <v>1</v>
      </c>
      <c r="Q359" s="296">
        <v>2029</v>
      </c>
      <c r="X359" s="296" t="s">
        <v>30</v>
      </c>
      <c r="AK359" s="296">
        <v>1</v>
      </c>
      <c r="AL359" s="296">
        <v>1</v>
      </c>
      <c r="AM359" s="299">
        <v>0.5</v>
      </c>
      <c r="AN359" s="296">
        <v>5</v>
      </c>
      <c r="AO359" s="296">
        <v>1</v>
      </c>
      <c r="AP359" s="300"/>
      <c r="AQ359" s="296">
        <v>0.25</v>
      </c>
      <c r="AR359" s="296">
        <v>0</v>
      </c>
      <c r="AS359" s="296">
        <v>0</v>
      </c>
      <c r="AV359" s="300">
        <v>18</v>
      </c>
      <c r="AW359" s="300">
        <v>18</v>
      </c>
      <c r="AX359" s="296">
        <v>0</v>
      </c>
      <c r="AY359" s="296" t="s">
        <v>1615</v>
      </c>
      <c r="BA359" s="296">
        <v>1</v>
      </c>
      <c r="BB359" s="296">
        <v>0.03</v>
      </c>
      <c r="BC359" s="296">
        <v>168</v>
      </c>
    </row>
    <row r="360" spans="1:55">
      <c r="A360" s="296" t="s">
        <v>1683</v>
      </c>
      <c r="B360" s="296" t="s">
        <v>747</v>
      </c>
      <c r="C360" s="296" t="s">
        <v>1337</v>
      </c>
      <c r="E360" s="296">
        <v>0.82</v>
      </c>
      <c r="F360" s="296">
        <v>0.99878048780487805</v>
      </c>
      <c r="G360" s="296">
        <v>300</v>
      </c>
      <c r="H360" s="296">
        <v>100</v>
      </c>
      <c r="I360" s="296">
        <v>0</v>
      </c>
      <c r="J360" s="296" t="s">
        <v>30</v>
      </c>
      <c r="K360" s="296">
        <v>9.8000000000000007</v>
      </c>
      <c r="L360" s="296" t="s">
        <v>30</v>
      </c>
      <c r="M360" s="296">
        <v>3.528</v>
      </c>
      <c r="P360" s="296">
        <v>0</v>
      </c>
      <c r="Q360" s="296" t="s">
        <v>30</v>
      </c>
      <c r="X360" s="296" t="s">
        <v>30</v>
      </c>
      <c r="AK360" s="296">
        <v>1</v>
      </c>
      <c r="AL360" s="296">
        <v>0.48</v>
      </c>
      <c r="AM360" s="299">
        <v>0.5</v>
      </c>
      <c r="AN360" s="296">
        <v>5</v>
      </c>
      <c r="AO360" s="296">
        <v>1</v>
      </c>
      <c r="AP360" s="300"/>
      <c r="AQ360" s="296">
        <v>0.25</v>
      </c>
      <c r="AR360" s="296">
        <v>0</v>
      </c>
      <c r="AS360" s="296">
        <v>0</v>
      </c>
      <c r="AV360" s="300">
        <v>15</v>
      </c>
      <c r="AW360" s="300">
        <v>15</v>
      </c>
      <c r="AY360" s="296" t="s">
        <v>1615</v>
      </c>
      <c r="BA360" s="296">
        <v>1</v>
      </c>
      <c r="BB360" s="296">
        <v>0.03</v>
      </c>
      <c r="BC360" s="296">
        <v>168</v>
      </c>
    </row>
    <row r="361" spans="1:55">
      <c r="A361" s="296" t="s">
        <v>1682</v>
      </c>
      <c r="B361" s="296" t="s">
        <v>747</v>
      </c>
      <c r="C361" s="296" t="s">
        <v>1337</v>
      </c>
      <c r="E361" s="296">
        <v>0.92</v>
      </c>
      <c r="F361" s="296">
        <v>0.93913043478260871</v>
      </c>
      <c r="G361" s="296">
        <v>300</v>
      </c>
      <c r="H361" s="296">
        <v>100</v>
      </c>
      <c r="I361" s="296">
        <v>0</v>
      </c>
      <c r="J361" s="296">
        <v>0.88200000000000001</v>
      </c>
      <c r="K361" s="296">
        <v>9.1140000000000008</v>
      </c>
      <c r="L361" s="296" t="s">
        <v>30</v>
      </c>
      <c r="M361" s="296">
        <v>3.0869999999999997</v>
      </c>
      <c r="N361" s="296">
        <v>2030</v>
      </c>
      <c r="O361" s="296">
        <v>25</v>
      </c>
      <c r="P361" s="296">
        <v>1</v>
      </c>
      <c r="Q361" s="296">
        <v>2039</v>
      </c>
      <c r="X361" s="296" t="s">
        <v>30</v>
      </c>
      <c r="AK361" s="296">
        <v>1</v>
      </c>
      <c r="AL361" s="296">
        <v>1</v>
      </c>
      <c r="AM361" s="299">
        <v>0.5</v>
      </c>
      <c r="AN361" s="296">
        <v>5</v>
      </c>
      <c r="AO361" s="296">
        <v>1</v>
      </c>
      <c r="AP361" s="300"/>
      <c r="AQ361" s="296">
        <v>0.25</v>
      </c>
      <c r="AR361" s="296">
        <v>0</v>
      </c>
      <c r="AS361" s="296">
        <v>0</v>
      </c>
      <c r="AV361" s="300">
        <v>24</v>
      </c>
      <c r="AW361" s="300">
        <v>24</v>
      </c>
      <c r="AX361" s="296">
        <v>0</v>
      </c>
      <c r="AY361" s="296" t="s">
        <v>1615</v>
      </c>
      <c r="BA361" s="296">
        <v>1</v>
      </c>
      <c r="BB361" s="296">
        <v>0.03</v>
      </c>
      <c r="BC361" s="296">
        <v>168</v>
      </c>
    </row>
    <row r="362" spans="1:55">
      <c r="A362" s="296" t="s">
        <v>1681</v>
      </c>
      <c r="B362" s="296" t="s">
        <v>747</v>
      </c>
      <c r="C362" s="296" t="s">
        <v>1337</v>
      </c>
      <c r="D362" s="296" t="s">
        <v>30</v>
      </c>
      <c r="E362" s="296">
        <v>0.92</v>
      </c>
      <c r="F362" s="296">
        <v>0.96</v>
      </c>
      <c r="G362" s="296">
        <v>300</v>
      </c>
      <c r="H362" s="296">
        <v>100</v>
      </c>
      <c r="I362" s="296">
        <v>0</v>
      </c>
      <c r="J362" s="296">
        <v>0.85749999999999993</v>
      </c>
      <c r="K362" s="296">
        <v>8.7220000000000013</v>
      </c>
      <c r="L362" s="296" t="s">
        <v>30</v>
      </c>
      <c r="M362" s="296">
        <v>2.9301999999999992</v>
      </c>
      <c r="N362" s="296">
        <v>2040</v>
      </c>
      <c r="O362" s="296">
        <v>25</v>
      </c>
      <c r="P362" s="296">
        <v>1</v>
      </c>
      <c r="Q362" s="296">
        <v>2049</v>
      </c>
      <c r="R362" s="296" t="s">
        <v>30</v>
      </c>
      <c r="S362" s="296" t="s">
        <v>30</v>
      </c>
      <c r="T362" s="296" t="s">
        <v>30</v>
      </c>
      <c r="U362" s="296" t="s">
        <v>30</v>
      </c>
      <c r="V362" s="296" t="s">
        <v>30</v>
      </c>
      <c r="W362" s="296" t="s">
        <v>30</v>
      </c>
      <c r="X362" s="296" t="s">
        <v>30</v>
      </c>
      <c r="Z362" s="296" t="s">
        <v>30</v>
      </c>
      <c r="AA362" s="296" t="s">
        <v>30</v>
      </c>
      <c r="AB362" s="296" t="s">
        <v>30</v>
      </c>
      <c r="AC362" s="296" t="s">
        <v>30</v>
      </c>
      <c r="AD362" s="296" t="s">
        <v>30</v>
      </c>
      <c r="AE362" s="296" t="s">
        <v>30</v>
      </c>
      <c r="AF362" s="296" t="s">
        <v>30</v>
      </c>
      <c r="AG362" s="296" t="s">
        <v>30</v>
      </c>
      <c r="AH362" s="296" t="s">
        <v>30</v>
      </c>
      <c r="AI362" s="296" t="s">
        <v>30</v>
      </c>
      <c r="AJ362" s="296" t="s">
        <v>30</v>
      </c>
      <c r="AK362" s="296">
        <v>1</v>
      </c>
      <c r="AL362" s="296">
        <v>1</v>
      </c>
      <c r="AM362" s="299">
        <v>0.5</v>
      </c>
      <c r="AN362" s="296">
        <v>5</v>
      </c>
      <c r="AO362" s="296">
        <v>1</v>
      </c>
      <c r="AP362" s="300"/>
      <c r="AQ362" s="296">
        <v>0.25</v>
      </c>
      <c r="AR362" s="296">
        <v>0</v>
      </c>
      <c r="AS362" s="296">
        <v>0</v>
      </c>
      <c r="AV362" s="300">
        <v>30</v>
      </c>
      <c r="AW362" s="300">
        <v>30</v>
      </c>
      <c r="AX362" s="296">
        <v>0</v>
      </c>
      <c r="AY362" s="296" t="s">
        <v>1615</v>
      </c>
      <c r="BA362" s="296">
        <v>1</v>
      </c>
      <c r="BB362" s="296">
        <v>0.03</v>
      </c>
      <c r="BC362" s="296">
        <v>168</v>
      </c>
    </row>
    <row r="363" spans="1:55">
      <c r="A363" s="296" t="s">
        <v>1680</v>
      </c>
      <c r="B363" s="296" t="s">
        <v>747</v>
      </c>
      <c r="C363" s="296" t="s">
        <v>1337</v>
      </c>
      <c r="E363" s="296">
        <v>1</v>
      </c>
      <c r="F363" s="296">
        <v>0.94</v>
      </c>
      <c r="G363" s="296">
        <v>300</v>
      </c>
      <c r="H363" s="296">
        <v>100</v>
      </c>
      <c r="I363" s="296">
        <v>0</v>
      </c>
      <c r="J363" s="296">
        <v>0.83299999999999996</v>
      </c>
      <c r="K363" s="296">
        <v>8.33</v>
      </c>
      <c r="L363" s="296" t="s">
        <v>30</v>
      </c>
      <c r="M363" s="296">
        <v>2.7635999999999998</v>
      </c>
      <c r="N363" s="296">
        <v>2050</v>
      </c>
      <c r="O363" s="296">
        <v>25</v>
      </c>
      <c r="P363" s="296">
        <v>1</v>
      </c>
      <c r="Q363" s="296">
        <v>2050</v>
      </c>
      <c r="X363" s="296" t="s">
        <v>30</v>
      </c>
      <c r="AK363" s="296">
        <v>1</v>
      </c>
      <c r="AL363" s="296">
        <v>1</v>
      </c>
      <c r="AM363" s="299">
        <v>0.5</v>
      </c>
      <c r="AN363" s="296">
        <v>5</v>
      </c>
      <c r="AO363" s="296">
        <v>1</v>
      </c>
      <c r="AP363" s="300"/>
      <c r="AQ363" s="296">
        <v>0.25</v>
      </c>
      <c r="AR363" s="296">
        <v>0</v>
      </c>
      <c r="AS363" s="296">
        <v>0</v>
      </c>
      <c r="AV363" s="300">
        <v>30</v>
      </c>
      <c r="AW363" s="300">
        <v>30</v>
      </c>
      <c r="AX363" s="296">
        <v>0</v>
      </c>
      <c r="AY363" s="296" t="s">
        <v>1615</v>
      </c>
      <c r="BA363" s="296">
        <v>1</v>
      </c>
      <c r="BB363" s="296">
        <v>0.03</v>
      </c>
      <c r="BC363" s="296">
        <v>168</v>
      </c>
    </row>
    <row r="364" spans="1:55">
      <c r="A364" s="296" t="s">
        <v>1679</v>
      </c>
      <c r="B364" s="296" t="s">
        <v>840</v>
      </c>
      <c r="C364" s="296" t="s">
        <v>1337</v>
      </c>
      <c r="F364" s="296">
        <v>0.32</v>
      </c>
      <c r="I364" s="296">
        <v>0</v>
      </c>
      <c r="J364" s="296" t="s">
        <v>30</v>
      </c>
      <c r="K364" s="296">
        <v>9.8000000000000007</v>
      </c>
      <c r="L364" s="296">
        <v>7.84</v>
      </c>
      <c r="M364" s="296" t="s">
        <v>30</v>
      </c>
      <c r="P364" s="296">
        <v>0</v>
      </c>
      <c r="Q364" s="296" t="s">
        <v>30</v>
      </c>
      <c r="X364" s="296" t="s">
        <v>30</v>
      </c>
      <c r="AK364" s="296">
        <v>1</v>
      </c>
      <c r="AL364" s="296">
        <v>0.13</v>
      </c>
      <c r="AM364" s="299">
        <v>0.5</v>
      </c>
      <c r="AN364" s="296">
        <v>5</v>
      </c>
      <c r="AO364" s="296">
        <v>1</v>
      </c>
      <c r="AP364" s="300"/>
      <c r="AQ364" s="296">
        <v>0.25</v>
      </c>
      <c r="AR364" s="296">
        <v>0</v>
      </c>
      <c r="AS364" s="296">
        <v>0</v>
      </c>
      <c r="AV364" s="300">
        <v>15</v>
      </c>
      <c r="AW364" s="300">
        <v>15</v>
      </c>
      <c r="AY364" s="296" t="s">
        <v>1615</v>
      </c>
      <c r="BA364" s="296">
        <v>1</v>
      </c>
      <c r="BB364" s="296">
        <v>0.03</v>
      </c>
      <c r="BC364" s="296">
        <v>168</v>
      </c>
    </row>
    <row r="365" spans="1:55">
      <c r="A365" s="296" t="s">
        <v>1678</v>
      </c>
      <c r="B365" s="296" t="s">
        <v>840</v>
      </c>
      <c r="C365" s="296" t="s">
        <v>1337</v>
      </c>
      <c r="F365" s="296">
        <v>0.35</v>
      </c>
      <c r="I365" s="296">
        <v>0</v>
      </c>
      <c r="J365" s="296" t="s">
        <v>30</v>
      </c>
      <c r="K365" s="296">
        <v>9.8000000000000007</v>
      </c>
      <c r="L365" s="296">
        <v>7.84</v>
      </c>
      <c r="M365" s="296" t="s">
        <v>30</v>
      </c>
      <c r="P365" s="296">
        <v>0</v>
      </c>
      <c r="Q365" s="296" t="s">
        <v>30</v>
      </c>
      <c r="X365" s="296" t="s">
        <v>30</v>
      </c>
      <c r="AK365" s="296">
        <v>1</v>
      </c>
      <c r="AL365" s="296">
        <v>0.31</v>
      </c>
      <c r="AM365" s="299">
        <v>0.5</v>
      </c>
      <c r="AN365" s="296">
        <v>5</v>
      </c>
      <c r="AO365" s="296">
        <v>1</v>
      </c>
      <c r="AP365" s="300"/>
      <c r="AQ365" s="296">
        <v>0.25</v>
      </c>
      <c r="AR365" s="296">
        <v>0</v>
      </c>
      <c r="AS365" s="296">
        <v>0</v>
      </c>
      <c r="AV365" s="300">
        <v>15</v>
      </c>
      <c r="AW365" s="300">
        <v>15</v>
      </c>
      <c r="AY365" s="296" t="s">
        <v>1615</v>
      </c>
      <c r="BA365" s="296">
        <v>1</v>
      </c>
      <c r="BB365" s="296">
        <v>0.03</v>
      </c>
      <c r="BC365" s="296">
        <v>168</v>
      </c>
    </row>
    <row r="366" spans="1:55">
      <c r="A366" s="296" t="s">
        <v>1677</v>
      </c>
      <c r="B366" s="296" t="s">
        <v>840</v>
      </c>
      <c r="C366" s="296" t="s">
        <v>1337</v>
      </c>
      <c r="F366" s="296">
        <v>0.36</v>
      </c>
      <c r="I366" s="296">
        <v>0</v>
      </c>
      <c r="J366" s="296" t="s">
        <v>30</v>
      </c>
      <c r="K366" s="296">
        <v>9.8000000000000007</v>
      </c>
      <c r="L366" s="296">
        <v>7.84</v>
      </c>
      <c r="M366" s="296" t="s">
        <v>30</v>
      </c>
      <c r="P366" s="296">
        <v>0</v>
      </c>
      <c r="Q366" s="296" t="s">
        <v>30</v>
      </c>
      <c r="X366" s="296" t="s">
        <v>30</v>
      </c>
      <c r="AK366" s="296">
        <v>1</v>
      </c>
      <c r="AL366" s="296">
        <v>1.4</v>
      </c>
      <c r="AM366" s="299">
        <v>0.5</v>
      </c>
      <c r="AN366" s="296">
        <v>5</v>
      </c>
      <c r="AO366" s="296">
        <v>1</v>
      </c>
      <c r="AP366" s="300"/>
      <c r="AQ366" s="296">
        <v>0.25</v>
      </c>
      <c r="AR366" s="296">
        <v>0</v>
      </c>
      <c r="AS366" s="296">
        <v>0</v>
      </c>
      <c r="AV366" s="300">
        <v>15</v>
      </c>
      <c r="AW366" s="300">
        <v>15</v>
      </c>
      <c r="AY366" s="296" t="s">
        <v>1615</v>
      </c>
      <c r="BA366" s="296">
        <v>1</v>
      </c>
      <c r="BB366" s="296">
        <v>0.03</v>
      </c>
      <c r="BC366" s="296">
        <v>168</v>
      </c>
    </row>
    <row r="367" spans="1:55">
      <c r="A367" s="296" t="s">
        <v>1676</v>
      </c>
      <c r="B367" s="296" t="s">
        <v>840</v>
      </c>
      <c r="C367" s="296" t="s">
        <v>1337</v>
      </c>
      <c r="F367" s="296">
        <v>0.42</v>
      </c>
      <c r="I367" s="296">
        <v>0</v>
      </c>
      <c r="J367" s="296" t="s">
        <v>30</v>
      </c>
      <c r="K367" s="296">
        <v>9.8000000000000007</v>
      </c>
      <c r="L367" s="296">
        <v>7.84</v>
      </c>
      <c r="M367" s="296" t="s">
        <v>30</v>
      </c>
      <c r="P367" s="296">
        <v>0</v>
      </c>
      <c r="Q367" s="296" t="s">
        <v>30</v>
      </c>
      <c r="X367" s="296" t="s">
        <v>30</v>
      </c>
      <c r="AK367" s="296">
        <v>1</v>
      </c>
      <c r="AL367" s="296">
        <v>0.35</v>
      </c>
      <c r="AM367" s="299">
        <v>0.5</v>
      </c>
      <c r="AN367" s="296">
        <v>5</v>
      </c>
      <c r="AO367" s="296">
        <v>1</v>
      </c>
      <c r="AP367" s="300"/>
      <c r="AQ367" s="296">
        <v>0.25</v>
      </c>
      <c r="AR367" s="296">
        <v>0</v>
      </c>
      <c r="AS367" s="296">
        <v>0</v>
      </c>
      <c r="AV367" s="300">
        <v>15</v>
      </c>
      <c r="AW367" s="300">
        <v>15</v>
      </c>
      <c r="AY367" s="296" t="s">
        <v>1615</v>
      </c>
      <c r="BA367" s="296">
        <v>1</v>
      </c>
      <c r="BB367" s="296">
        <v>0.03</v>
      </c>
      <c r="BC367" s="296">
        <v>168</v>
      </c>
    </row>
    <row r="368" spans="1:55">
      <c r="A368" s="296" t="s">
        <v>1675</v>
      </c>
      <c r="B368" s="296" t="s">
        <v>840</v>
      </c>
      <c r="C368" s="296" t="s">
        <v>1337</v>
      </c>
      <c r="F368" s="296">
        <v>0.43</v>
      </c>
      <c r="G368" s="296">
        <v>300</v>
      </c>
      <c r="H368" s="296">
        <v>100</v>
      </c>
      <c r="I368" s="296">
        <v>0</v>
      </c>
      <c r="J368" s="296">
        <v>0.79135</v>
      </c>
      <c r="K368" s="296">
        <v>9.5549999999999997</v>
      </c>
      <c r="L368" s="296">
        <v>7.35</v>
      </c>
      <c r="M368" s="296" t="s">
        <v>30</v>
      </c>
      <c r="N368" s="296">
        <v>2020</v>
      </c>
      <c r="O368" s="296">
        <v>25</v>
      </c>
      <c r="P368" s="296">
        <v>1</v>
      </c>
      <c r="Q368" s="296">
        <v>2029</v>
      </c>
      <c r="X368" s="296" t="s">
        <v>30</v>
      </c>
      <c r="AK368" s="296">
        <v>1</v>
      </c>
      <c r="AL368" s="296">
        <v>1</v>
      </c>
      <c r="AM368" s="299">
        <v>0.5</v>
      </c>
      <c r="AN368" s="296">
        <v>5</v>
      </c>
      <c r="AO368" s="296">
        <v>1</v>
      </c>
      <c r="AP368" s="300"/>
      <c r="AQ368" s="296">
        <v>0.25</v>
      </c>
      <c r="AR368" s="296">
        <v>0</v>
      </c>
      <c r="AS368" s="296">
        <v>0</v>
      </c>
      <c r="AV368" s="300">
        <v>18</v>
      </c>
      <c r="AW368" s="300">
        <v>18</v>
      </c>
      <c r="AY368" s="296" t="s">
        <v>1615</v>
      </c>
      <c r="BA368" s="296">
        <v>1</v>
      </c>
      <c r="BB368" s="296">
        <v>0.03</v>
      </c>
      <c r="BC368" s="296">
        <v>168</v>
      </c>
    </row>
    <row r="369" spans="1:55">
      <c r="A369" s="296" t="s">
        <v>1674</v>
      </c>
      <c r="B369" s="296" t="s">
        <v>840</v>
      </c>
      <c r="C369" s="296" t="s">
        <v>1337</v>
      </c>
      <c r="F369" s="296">
        <v>0.44</v>
      </c>
      <c r="I369" s="296">
        <v>0</v>
      </c>
      <c r="J369" s="296" t="s">
        <v>30</v>
      </c>
      <c r="K369" s="296">
        <v>9.8000000000000007</v>
      </c>
      <c r="L369" s="296">
        <v>7.84</v>
      </c>
      <c r="M369" s="296" t="s">
        <v>30</v>
      </c>
      <c r="P369" s="296">
        <v>0</v>
      </c>
      <c r="Q369" s="296" t="s">
        <v>30</v>
      </c>
      <c r="X369" s="296" t="s">
        <v>30</v>
      </c>
      <c r="AK369" s="296">
        <v>1</v>
      </c>
      <c r="AL369" s="296">
        <v>5</v>
      </c>
      <c r="AM369" s="299">
        <v>0.5</v>
      </c>
      <c r="AN369" s="296">
        <v>5</v>
      </c>
      <c r="AO369" s="296">
        <v>1</v>
      </c>
      <c r="AP369" s="300"/>
      <c r="AQ369" s="296">
        <v>0.25</v>
      </c>
      <c r="AR369" s="296">
        <v>0</v>
      </c>
      <c r="AS369" s="296">
        <v>0</v>
      </c>
      <c r="AV369" s="300">
        <v>15</v>
      </c>
      <c r="AW369" s="300">
        <v>15</v>
      </c>
      <c r="AY369" s="296" t="s">
        <v>1615</v>
      </c>
      <c r="BA369" s="296">
        <v>1</v>
      </c>
      <c r="BB369" s="296">
        <v>0.03</v>
      </c>
      <c r="BC369" s="296">
        <v>168</v>
      </c>
    </row>
    <row r="370" spans="1:55">
      <c r="A370" s="296" t="s">
        <v>1673</v>
      </c>
      <c r="B370" s="296" t="s">
        <v>840</v>
      </c>
      <c r="C370" s="296" t="s">
        <v>1337</v>
      </c>
      <c r="F370" s="296">
        <v>0.45</v>
      </c>
      <c r="I370" s="296">
        <v>0</v>
      </c>
      <c r="J370" s="296" t="s">
        <v>30</v>
      </c>
      <c r="K370" s="296">
        <v>9.8000000000000007</v>
      </c>
      <c r="L370" s="296">
        <v>7.84</v>
      </c>
      <c r="M370" s="296" t="s">
        <v>30</v>
      </c>
      <c r="P370" s="296">
        <v>0</v>
      </c>
      <c r="Q370" s="296" t="s">
        <v>30</v>
      </c>
      <c r="X370" s="296" t="s">
        <v>30</v>
      </c>
      <c r="AK370" s="296">
        <v>1</v>
      </c>
      <c r="AL370" s="296">
        <v>1</v>
      </c>
      <c r="AM370" s="299">
        <v>0.5</v>
      </c>
      <c r="AN370" s="296">
        <v>5</v>
      </c>
      <c r="AO370" s="296">
        <v>1</v>
      </c>
      <c r="AP370" s="300"/>
      <c r="AQ370" s="296">
        <v>0.25</v>
      </c>
      <c r="AR370" s="296">
        <v>0</v>
      </c>
      <c r="AS370" s="296">
        <v>0</v>
      </c>
      <c r="AV370" s="300">
        <v>15</v>
      </c>
      <c r="AW370" s="300">
        <v>15</v>
      </c>
      <c r="AY370" s="296" t="s">
        <v>1615</v>
      </c>
      <c r="BA370" s="296">
        <v>1</v>
      </c>
      <c r="BB370" s="296">
        <v>0.03</v>
      </c>
      <c r="BC370" s="296">
        <v>168</v>
      </c>
    </row>
    <row r="371" spans="1:55">
      <c r="A371" s="296" t="s">
        <v>1672</v>
      </c>
      <c r="B371" s="296" t="s">
        <v>840</v>
      </c>
      <c r="C371" s="296" t="s">
        <v>1337</v>
      </c>
      <c r="F371" s="296">
        <v>0.45</v>
      </c>
      <c r="G371" s="296">
        <v>300</v>
      </c>
      <c r="H371" s="296">
        <v>100</v>
      </c>
      <c r="I371" s="296">
        <v>0</v>
      </c>
      <c r="J371" s="296">
        <v>0.74970000000000003</v>
      </c>
      <c r="K371" s="296">
        <v>9.1140000000000008</v>
      </c>
      <c r="L371" s="296">
        <v>6.8599999999999994</v>
      </c>
      <c r="M371" s="296" t="s">
        <v>30</v>
      </c>
      <c r="N371" s="296">
        <v>2030</v>
      </c>
      <c r="O371" s="296">
        <v>25</v>
      </c>
      <c r="P371" s="296">
        <v>1</v>
      </c>
      <c r="Q371" s="296">
        <v>2039</v>
      </c>
      <c r="X371" s="296" t="s">
        <v>30</v>
      </c>
      <c r="AK371" s="296">
        <v>1</v>
      </c>
      <c r="AL371" s="296">
        <v>1</v>
      </c>
      <c r="AM371" s="299">
        <v>0.5</v>
      </c>
      <c r="AN371" s="296">
        <v>5</v>
      </c>
      <c r="AO371" s="296">
        <v>1</v>
      </c>
      <c r="AP371" s="300"/>
      <c r="AQ371" s="296">
        <v>0.25</v>
      </c>
      <c r="AR371" s="296">
        <v>0</v>
      </c>
      <c r="AS371" s="296">
        <v>0</v>
      </c>
      <c r="AV371" s="300">
        <v>24</v>
      </c>
      <c r="AW371" s="300">
        <v>24</v>
      </c>
      <c r="AY371" s="296" t="s">
        <v>1615</v>
      </c>
      <c r="BA371" s="296">
        <v>1</v>
      </c>
      <c r="BB371" s="296">
        <v>0.03</v>
      </c>
      <c r="BC371" s="296">
        <v>168</v>
      </c>
    </row>
    <row r="372" spans="1:55">
      <c r="A372" s="296" t="s">
        <v>1671</v>
      </c>
      <c r="B372" s="296" t="s">
        <v>840</v>
      </c>
      <c r="C372" s="296" t="s">
        <v>1337</v>
      </c>
      <c r="D372" s="296" t="s">
        <v>30</v>
      </c>
      <c r="E372" s="296" t="s">
        <v>30</v>
      </c>
      <c r="F372" s="296">
        <v>0.45999999999999996</v>
      </c>
      <c r="G372" s="296">
        <v>300</v>
      </c>
      <c r="H372" s="296">
        <v>100</v>
      </c>
      <c r="I372" s="296">
        <v>0</v>
      </c>
      <c r="J372" s="296">
        <v>0.72887500000000005</v>
      </c>
      <c r="K372" s="296">
        <v>8.7220000000000013</v>
      </c>
      <c r="L372" s="296">
        <v>6.3699999999999992</v>
      </c>
      <c r="M372" s="296" t="s">
        <v>30</v>
      </c>
      <c r="N372" s="296">
        <v>2040</v>
      </c>
      <c r="O372" s="296">
        <v>25</v>
      </c>
      <c r="P372" s="296">
        <v>1</v>
      </c>
      <c r="Q372" s="296">
        <v>2049</v>
      </c>
      <c r="R372" s="296" t="s">
        <v>30</v>
      </c>
      <c r="S372" s="296" t="s">
        <v>30</v>
      </c>
      <c r="T372" s="296" t="s">
        <v>30</v>
      </c>
      <c r="U372" s="296" t="s">
        <v>30</v>
      </c>
      <c r="V372" s="296" t="s">
        <v>30</v>
      </c>
      <c r="W372" s="296" t="s">
        <v>30</v>
      </c>
      <c r="X372" s="296" t="s">
        <v>30</v>
      </c>
      <c r="Z372" s="296" t="s">
        <v>30</v>
      </c>
      <c r="AA372" s="296" t="s">
        <v>30</v>
      </c>
      <c r="AB372" s="296" t="s">
        <v>30</v>
      </c>
      <c r="AC372" s="296" t="s">
        <v>30</v>
      </c>
      <c r="AD372" s="296" t="s">
        <v>30</v>
      </c>
      <c r="AE372" s="296" t="s">
        <v>30</v>
      </c>
      <c r="AF372" s="296" t="s">
        <v>30</v>
      </c>
      <c r="AG372" s="296" t="s">
        <v>30</v>
      </c>
      <c r="AH372" s="296" t="s">
        <v>30</v>
      </c>
      <c r="AI372" s="296" t="s">
        <v>30</v>
      </c>
      <c r="AJ372" s="296" t="s">
        <v>30</v>
      </c>
      <c r="AK372" s="296">
        <v>1</v>
      </c>
      <c r="AL372" s="296">
        <v>1</v>
      </c>
      <c r="AM372" s="299">
        <v>0.5</v>
      </c>
      <c r="AN372" s="296">
        <v>5</v>
      </c>
      <c r="AO372" s="296">
        <v>1</v>
      </c>
      <c r="AP372" s="300"/>
      <c r="AQ372" s="296">
        <v>0.25</v>
      </c>
      <c r="AR372" s="296">
        <v>0</v>
      </c>
      <c r="AS372" s="296">
        <v>0</v>
      </c>
      <c r="AV372" s="300">
        <v>30</v>
      </c>
      <c r="AW372" s="300">
        <v>30</v>
      </c>
      <c r="AX372" s="296" t="s">
        <v>30</v>
      </c>
      <c r="AY372" s="296" t="s">
        <v>1615</v>
      </c>
      <c r="BA372" s="296">
        <v>1</v>
      </c>
      <c r="BB372" s="296">
        <v>0.03</v>
      </c>
      <c r="BC372" s="296">
        <v>168</v>
      </c>
    </row>
    <row r="373" spans="1:55">
      <c r="A373" s="296" t="s">
        <v>1670</v>
      </c>
      <c r="B373" s="296" t="s">
        <v>840</v>
      </c>
      <c r="C373" s="296" t="s">
        <v>1337</v>
      </c>
      <c r="F373" s="296">
        <v>0.47</v>
      </c>
      <c r="G373" s="296">
        <v>300</v>
      </c>
      <c r="H373" s="296">
        <v>100</v>
      </c>
      <c r="I373" s="296">
        <v>0</v>
      </c>
      <c r="J373" s="296">
        <v>0.70804999999999996</v>
      </c>
      <c r="K373" s="296">
        <v>8.33</v>
      </c>
      <c r="L373" s="296">
        <v>5.88</v>
      </c>
      <c r="M373" s="296" t="s">
        <v>30</v>
      </c>
      <c r="N373" s="296">
        <v>2050</v>
      </c>
      <c r="O373" s="296">
        <v>25</v>
      </c>
      <c r="P373" s="296">
        <v>1</v>
      </c>
      <c r="Q373" s="296">
        <v>2050</v>
      </c>
      <c r="X373" s="296" t="s">
        <v>30</v>
      </c>
      <c r="AK373" s="296">
        <v>1</v>
      </c>
      <c r="AL373" s="296">
        <v>1</v>
      </c>
      <c r="AM373" s="299">
        <v>0.5</v>
      </c>
      <c r="AN373" s="296">
        <v>5</v>
      </c>
      <c r="AO373" s="296">
        <v>1</v>
      </c>
      <c r="AP373" s="300"/>
      <c r="AQ373" s="296">
        <v>0.25</v>
      </c>
      <c r="AR373" s="296">
        <v>0</v>
      </c>
      <c r="AS373" s="296">
        <v>0</v>
      </c>
      <c r="AV373" s="300">
        <v>30</v>
      </c>
      <c r="AW373" s="300">
        <v>30</v>
      </c>
      <c r="AY373" s="296" t="s">
        <v>1615</v>
      </c>
      <c r="BA373" s="296">
        <v>1</v>
      </c>
      <c r="BB373" s="296">
        <v>0.03</v>
      </c>
      <c r="BC373" s="296">
        <v>168</v>
      </c>
    </row>
    <row r="374" spans="1:55">
      <c r="A374" s="296" t="s">
        <v>1669</v>
      </c>
      <c r="B374" s="296" t="s">
        <v>753</v>
      </c>
      <c r="C374" s="296" t="s">
        <v>1337</v>
      </c>
      <c r="D374" s="296">
        <v>0.10000000000000002</v>
      </c>
      <c r="E374" s="296">
        <v>25.899999999999995</v>
      </c>
      <c r="F374" s="296">
        <v>0.33</v>
      </c>
      <c r="G374" s="296">
        <v>323</v>
      </c>
      <c r="H374" s="296">
        <v>540</v>
      </c>
      <c r="I374" s="296">
        <v>0</v>
      </c>
      <c r="J374" s="296">
        <v>2.2109540000000001</v>
      </c>
      <c r="K374" s="296">
        <v>39.700000000000003</v>
      </c>
      <c r="L374" s="296" t="s">
        <v>30</v>
      </c>
      <c r="M374" s="296">
        <v>2.5872000000000002</v>
      </c>
      <c r="O374" s="296">
        <v>20</v>
      </c>
      <c r="P374" s="296">
        <v>0</v>
      </c>
      <c r="Q374" s="296" t="s">
        <v>30</v>
      </c>
      <c r="X374" s="296" t="s">
        <v>30</v>
      </c>
      <c r="AK374" s="296">
        <v>1</v>
      </c>
      <c r="AL374" s="296">
        <v>1</v>
      </c>
      <c r="AM374" s="299">
        <v>0.5</v>
      </c>
      <c r="AN374" s="296">
        <v>5</v>
      </c>
      <c r="AO374" s="296">
        <v>1</v>
      </c>
      <c r="AP374" s="300"/>
      <c r="AQ374" s="296">
        <v>0.25</v>
      </c>
      <c r="AR374" s="296">
        <v>0</v>
      </c>
      <c r="AS374" s="296">
        <v>0</v>
      </c>
      <c r="AV374" s="300">
        <v>15</v>
      </c>
      <c r="AW374" s="300">
        <v>15</v>
      </c>
      <c r="AY374" s="296" t="s">
        <v>1615</v>
      </c>
      <c r="BA374" s="296">
        <v>1</v>
      </c>
      <c r="BB374" s="296">
        <v>0.03</v>
      </c>
      <c r="BC374" s="296">
        <v>168</v>
      </c>
    </row>
    <row r="375" spans="1:55">
      <c r="A375" s="296" t="s">
        <v>1668</v>
      </c>
      <c r="B375" s="296" t="s">
        <v>840</v>
      </c>
      <c r="C375" s="296" t="s">
        <v>1271</v>
      </c>
      <c r="F375" s="296">
        <v>0.42</v>
      </c>
      <c r="I375" s="296">
        <v>0</v>
      </c>
      <c r="J375" s="296" t="s">
        <v>30</v>
      </c>
      <c r="K375" s="296">
        <v>9.8000000000000007</v>
      </c>
      <c r="L375" s="296">
        <v>5.2919999999999998</v>
      </c>
      <c r="M375" s="296" t="s">
        <v>30</v>
      </c>
      <c r="P375" s="296">
        <v>0</v>
      </c>
      <c r="Q375" s="296" t="s">
        <v>30</v>
      </c>
      <c r="X375" s="296" t="s">
        <v>30</v>
      </c>
      <c r="AK375" s="296">
        <v>1</v>
      </c>
      <c r="AL375" s="296">
        <v>0.2</v>
      </c>
      <c r="AM375" s="299">
        <v>0.5</v>
      </c>
      <c r="AN375" s="296">
        <v>5</v>
      </c>
      <c r="AO375" s="296">
        <v>1</v>
      </c>
      <c r="AP375" s="300"/>
      <c r="AQ375" s="296">
        <v>0.25</v>
      </c>
      <c r="AR375" s="296">
        <v>0</v>
      </c>
      <c r="AS375" s="296">
        <v>0</v>
      </c>
      <c r="AV375" s="300">
        <v>15</v>
      </c>
      <c r="AW375" s="300">
        <v>15</v>
      </c>
      <c r="AY375" s="296" t="s">
        <v>1615</v>
      </c>
      <c r="BA375" s="296">
        <v>1</v>
      </c>
      <c r="BB375" s="296">
        <v>0.03</v>
      </c>
      <c r="BC375" s="296">
        <v>134</v>
      </c>
    </row>
    <row r="376" spans="1:55">
      <c r="A376" s="296" t="s">
        <v>1667</v>
      </c>
      <c r="B376" s="296" t="s">
        <v>747</v>
      </c>
      <c r="C376" s="296" t="s">
        <v>1267</v>
      </c>
      <c r="E376" s="296">
        <v>0.9</v>
      </c>
      <c r="F376" s="296">
        <v>0.73888888888888882</v>
      </c>
      <c r="I376" s="296">
        <v>0</v>
      </c>
      <c r="J376" s="296" t="s">
        <v>30</v>
      </c>
      <c r="K376" s="296">
        <v>9.8000000000000007</v>
      </c>
      <c r="L376" s="296" t="s">
        <v>30</v>
      </c>
      <c r="M376" s="296">
        <v>1.8521999999999998</v>
      </c>
      <c r="P376" s="296">
        <v>0</v>
      </c>
      <c r="Q376" s="296" t="s">
        <v>30</v>
      </c>
      <c r="X376" s="296" t="s">
        <v>30</v>
      </c>
      <c r="AK376" s="296">
        <v>1</v>
      </c>
      <c r="AL376" s="296">
        <v>2.54</v>
      </c>
      <c r="AM376" s="299">
        <v>0.5</v>
      </c>
      <c r="AN376" s="296">
        <v>5</v>
      </c>
      <c r="AO376" s="296">
        <v>1</v>
      </c>
      <c r="AP376" s="300"/>
      <c r="AQ376" s="296">
        <v>0.25</v>
      </c>
      <c r="AR376" s="296">
        <v>0</v>
      </c>
      <c r="AS376" s="296">
        <v>0</v>
      </c>
      <c r="AV376" s="300">
        <v>15</v>
      </c>
      <c r="AW376" s="300">
        <v>15</v>
      </c>
      <c r="AY376" s="296" t="s">
        <v>1615</v>
      </c>
      <c r="BA376" s="296">
        <v>1</v>
      </c>
      <c r="BB376" s="296">
        <v>0.03</v>
      </c>
      <c r="BC376" s="296">
        <v>134</v>
      </c>
    </row>
    <row r="377" spans="1:55">
      <c r="A377" s="296" t="s">
        <v>1666</v>
      </c>
      <c r="B377" s="296" t="s">
        <v>747</v>
      </c>
      <c r="C377" s="296" t="s">
        <v>1267</v>
      </c>
      <c r="E377" s="296">
        <v>0.9</v>
      </c>
      <c r="F377" s="296">
        <v>0.78111111111111109</v>
      </c>
      <c r="I377" s="296">
        <v>0</v>
      </c>
      <c r="J377" s="296" t="s">
        <v>30</v>
      </c>
      <c r="K377" s="296">
        <v>9.8000000000000007</v>
      </c>
      <c r="L377" s="296" t="s">
        <v>30</v>
      </c>
      <c r="M377" s="296">
        <v>1.95804</v>
      </c>
      <c r="P377" s="296">
        <v>0</v>
      </c>
      <c r="Q377" s="296" t="s">
        <v>30</v>
      </c>
      <c r="X377" s="296" t="s">
        <v>30</v>
      </c>
      <c r="AK377" s="296">
        <v>1</v>
      </c>
      <c r="AL377" s="296">
        <v>16</v>
      </c>
      <c r="AM377" s="299">
        <v>0.5</v>
      </c>
      <c r="AN377" s="296">
        <v>5</v>
      </c>
      <c r="AO377" s="296">
        <v>1</v>
      </c>
      <c r="AP377" s="300"/>
      <c r="AQ377" s="296">
        <v>0.25</v>
      </c>
      <c r="AR377" s="296">
        <v>0</v>
      </c>
      <c r="AS377" s="296">
        <v>0</v>
      </c>
      <c r="AV377" s="300">
        <v>15</v>
      </c>
      <c r="AW377" s="300">
        <v>15</v>
      </c>
      <c r="AY377" s="296" t="s">
        <v>1615</v>
      </c>
      <c r="BA377" s="296">
        <v>1</v>
      </c>
      <c r="BB377" s="296">
        <v>0.03</v>
      </c>
      <c r="BC377" s="296">
        <v>134</v>
      </c>
    </row>
    <row r="378" spans="1:55">
      <c r="A378" s="296" t="s">
        <v>1665</v>
      </c>
      <c r="B378" s="296" t="s">
        <v>747</v>
      </c>
      <c r="C378" s="296" t="s">
        <v>1267</v>
      </c>
      <c r="E378" s="296">
        <v>0.9</v>
      </c>
      <c r="F378" s="296">
        <v>0.82333333333333336</v>
      </c>
      <c r="I378" s="296">
        <v>0</v>
      </c>
      <c r="J378" s="296" t="s">
        <v>30</v>
      </c>
      <c r="K378" s="296">
        <v>9.8000000000000007</v>
      </c>
      <c r="L378" s="296" t="s">
        <v>30</v>
      </c>
      <c r="M378" s="296">
        <v>2.0638800000000002</v>
      </c>
      <c r="P378" s="296">
        <v>0</v>
      </c>
      <c r="Q378" s="296" t="s">
        <v>30</v>
      </c>
      <c r="X378" s="296" t="s">
        <v>30</v>
      </c>
      <c r="AK378" s="296">
        <v>1</v>
      </c>
      <c r="AL378" s="296">
        <v>7.8E-2</v>
      </c>
      <c r="AM378" s="299">
        <v>0.5</v>
      </c>
      <c r="AN378" s="296">
        <v>5</v>
      </c>
      <c r="AO378" s="296">
        <v>1</v>
      </c>
      <c r="AP378" s="300"/>
      <c r="AQ378" s="296">
        <v>0.25</v>
      </c>
      <c r="AR378" s="296">
        <v>0</v>
      </c>
      <c r="AS378" s="296">
        <v>0</v>
      </c>
      <c r="AV378" s="300">
        <v>15</v>
      </c>
      <c r="AW378" s="300">
        <v>15</v>
      </c>
      <c r="AY378" s="296" t="s">
        <v>1615</v>
      </c>
      <c r="BA378" s="296">
        <v>1</v>
      </c>
      <c r="BB378" s="296">
        <v>0.03</v>
      </c>
      <c r="BC378" s="296">
        <v>134</v>
      </c>
    </row>
    <row r="379" spans="1:55">
      <c r="A379" s="296" t="s">
        <v>1664</v>
      </c>
      <c r="B379" s="296" t="s">
        <v>747</v>
      </c>
      <c r="C379" s="296" t="s">
        <v>1267</v>
      </c>
      <c r="E379" s="296">
        <v>0.9</v>
      </c>
      <c r="F379" s="296">
        <v>0.90777777777777779</v>
      </c>
      <c r="I379" s="296">
        <v>0</v>
      </c>
      <c r="J379" s="296" t="s">
        <v>30</v>
      </c>
      <c r="K379" s="296">
        <v>9.8000000000000007</v>
      </c>
      <c r="L379" s="296" t="s">
        <v>30</v>
      </c>
      <c r="M379" s="296">
        <v>2.27556</v>
      </c>
      <c r="P379" s="296">
        <v>0</v>
      </c>
      <c r="Q379" s="296" t="s">
        <v>30</v>
      </c>
      <c r="X379" s="296" t="s">
        <v>30</v>
      </c>
      <c r="AK379" s="296">
        <v>1</v>
      </c>
      <c r="AL379" s="296">
        <v>0.50700000000000001</v>
      </c>
      <c r="AM379" s="299">
        <v>0.5</v>
      </c>
      <c r="AN379" s="296">
        <v>5</v>
      </c>
      <c r="AO379" s="296">
        <v>1</v>
      </c>
      <c r="AP379" s="300"/>
      <c r="AQ379" s="296">
        <v>0.25</v>
      </c>
      <c r="AR379" s="296">
        <v>0</v>
      </c>
      <c r="AS379" s="296">
        <v>0</v>
      </c>
      <c r="AV379" s="300">
        <v>15</v>
      </c>
      <c r="AW379" s="300">
        <v>15</v>
      </c>
      <c r="AY379" s="296" t="s">
        <v>1615</v>
      </c>
      <c r="BA379" s="296">
        <v>1</v>
      </c>
      <c r="BB379" s="296">
        <v>0.03</v>
      </c>
      <c r="BC379" s="296">
        <v>134</v>
      </c>
    </row>
    <row r="380" spans="1:55">
      <c r="A380" s="296" t="s">
        <v>1663</v>
      </c>
      <c r="B380" s="296" t="s">
        <v>840</v>
      </c>
      <c r="C380" s="296" t="s">
        <v>1267</v>
      </c>
      <c r="F380" s="296">
        <v>0.33</v>
      </c>
      <c r="I380" s="296">
        <v>0</v>
      </c>
      <c r="J380" s="296" t="s">
        <v>30</v>
      </c>
      <c r="K380" s="296">
        <v>9.8000000000000007</v>
      </c>
      <c r="L380" s="296">
        <v>5.2919999999999998</v>
      </c>
      <c r="M380" s="296" t="s">
        <v>30</v>
      </c>
      <c r="P380" s="296">
        <v>0</v>
      </c>
      <c r="Q380" s="296" t="s">
        <v>30</v>
      </c>
      <c r="X380" s="296" t="s">
        <v>30</v>
      </c>
      <c r="AK380" s="296">
        <v>1</v>
      </c>
      <c r="AL380" s="296">
        <v>0.45</v>
      </c>
      <c r="AM380" s="299">
        <v>0.5</v>
      </c>
      <c r="AN380" s="296">
        <v>5</v>
      </c>
      <c r="AO380" s="296">
        <v>1</v>
      </c>
      <c r="AP380" s="300"/>
      <c r="AQ380" s="296">
        <v>0.25</v>
      </c>
      <c r="AR380" s="296">
        <v>0</v>
      </c>
      <c r="AS380" s="296">
        <v>0</v>
      </c>
      <c r="AV380" s="300">
        <v>15</v>
      </c>
      <c r="AW380" s="300">
        <v>15</v>
      </c>
      <c r="AY380" s="296" t="s">
        <v>1615</v>
      </c>
      <c r="BA380" s="296">
        <v>1</v>
      </c>
      <c r="BB380" s="296">
        <v>0.03</v>
      </c>
      <c r="BC380" s="296">
        <v>134</v>
      </c>
    </row>
    <row r="381" spans="1:55">
      <c r="A381" s="296" t="s">
        <v>1662</v>
      </c>
      <c r="B381" s="296" t="s">
        <v>840</v>
      </c>
      <c r="C381" s="296" t="s">
        <v>1267</v>
      </c>
      <c r="F381" s="296">
        <v>0.34</v>
      </c>
      <c r="I381" s="296">
        <v>0</v>
      </c>
      <c r="J381" s="296" t="s">
        <v>30</v>
      </c>
      <c r="K381" s="296">
        <v>9.8000000000000007</v>
      </c>
      <c r="L381" s="296">
        <v>5.2919999999999998</v>
      </c>
      <c r="M381" s="296" t="s">
        <v>30</v>
      </c>
      <c r="P381" s="296">
        <v>0</v>
      </c>
      <c r="Q381" s="296" t="s">
        <v>30</v>
      </c>
      <c r="X381" s="296" t="s">
        <v>30</v>
      </c>
      <c r="AK381" s="296">
        <v>1</v>
      </c>
      <c r="AL381" s="296">
        <v>0.5</v>
      </c>
      <c r="AM381" s="299">
        <v>0.5</v>
      </c>
      <c r="AN381" s="296">
        <v>5</v>
      </c>
      <c r="AO381" s="296">
        <v>1</v>
      </c>
      <c r="AP381" s="300"/>
      <c r="AQ381" s="296">
        <v>0.25</v>
      </c>
      <c r="AR381" s="296">
        <v>0</v>
      </c>
      <c r="AS381" s="296">
        <v>0</v>
      </c>
      <c r="AV381" s="300">
        <v>15</v>
      </c>
      <c r="AW381" s="300">
        <v>15</v>
      </c>
      <c r="AY381" s="296" t="s">
        <v>1615</v>
      </c>
      <c r="BA381" s="296">
        <v>1</v>
      </c>
      <c r="BB381" s="296">
        <v>0.03</v>
      </c>
      <c r="BC381" s="296">
        <v>134</v>
      </c>
    </row>
    <row r="382" spans="1:55">
      <c r="A382" s="296" t="s">
        <v>1661</v>
      </c>
      <c r="B382" s="296" t="s">
        <v>840</v>
      </c>
      <c r="C382" s="296" t="s">
        <v>1267</v>
      </c>
      <c r="F382" s="296">
        <v>0.36</v>
      </c>
      <c r="I382" s="296">
        <v>0</v>
      </c>
      <c r="J382" s="296" t="s">
        <v>30</v>
      </c>
      <c r="K382" s="296">
        <v>9.8000000000000007</v>
      </c>
      <c r="L382" s="296">
        <v>5.2919999999999998</v>
      </c>
      <c r="M382" s="296" t="s">
        <v>30</v>
      </c>
      <c r="P382" s="296">
        <v>0</v>
      </c>
      <c r="Q382" s="296" t="s">
        <v>30</v>
      </c>
      <c r="X382" s="296" t="s">
        <v>30</v>
      </c>
      <c r="AK382" s="296">
        <v>1</v>
      </c>
      <c r="AL382" s="296">
        <v>0.72</v>
      </c>
      <c r="AM382" s="299">
        <v>0.5</v>
      </c>
      <c r="AN382" s="296">
        <v>5</v>
      </c>
      <c r="AO382" s="296">
        <v>1</v>
      </c>
      <c r="AP382" s="300"/>
      <c r="AQ382" s="296">
        <v>0.25</v>
      </c>
      <c r="AR382" s="296">
        <v>0</v>
      </c>
      <c r="AS382" s="296">
        <v>0</v>
      </c>
      <c r="AV382" s="300">
        <v>15</v>
      </c>
      <c r="AW382" s="300">
        <v>15</v>
      </c>
      <c r="AY382" s="296" t="s">
        <v>1615</v>
      </c>
      <c r="BA382" s="296">
        <v>1</v>
      </c>
      <c r="BB382" s="296">
        <v>0.03</v>
      </c>
      <c r="BC382" s="296">
        <v>134</v>
      </c>
    </row>
    <row r="383" spans="1:55">
      <c r="A383" s="296" t="s">
        <v>1660</v>
      </c>
      <c r="B383" s="296" t="s">
        <v>840</v>
      </c>
      <c r="C383" s="296" t="s">
        <v>1267</v>
      </c>
      <c r="F383" s="296">
        <v>0.37</v>
      </c>
      <c r="I383" s="296">
        <v>0</v>
      </c>
      <c r="J383" s="296" t="s">
        <v>30</v>
      </c>
      <c r="K383" s="296">
        <v>9.8000000000000007</v>
      </c>
      <c r="L383" s="296">
        <v>5.2919999999999998</v>
      </c>
      <c r="M383" s="296" t="s">
        <v>30</v>
      </c>
      <c r="P383" s="296">
        <v>0</v>
      </c>
      <c r="Q383" s="296" t="s">
        <v>30</v>
      </c>
      <c r="X383" s="296" t="s">
        <v>30</v>
      </c>
      <c r="AK383" s="296">
        <v>1</v>
      </c>
      <c r="AL383" s="296">
        <v>15</v>
      </c>
      <c r="AM383" s="299">
        <v>0.5</v>
      </c>
      <c r="AN383" s="296">
        <v>5</v>
      </c>
      <c r="AO383" s="296">
        <v>1</v>
      </c>
      <c r="AP383" s="300"/>
      <c r="AQ383" s="296">
        <v>0.25</v>
      </c>
      <c r="AR383" s="296">
        <v>0</v>
      </c>
      <c r="AS383" s="296">
        <v>0</v>
      </c>
      <c r="AV383" s="300">
        <v>15</v>
      </c>
      <c r="AW383" s="300">
        <v>15</v>
      </c>
      <c r="AY383" s="296" t="s">
        <v>1615</v>
      </c>
      <c r="BA383" s="296">
        <v>1</v>
      </c>
      <c r="BB383" s="296">
        <v>0.03</v>
      </c>
      <c r="BC383" s="296">
        <v>134</v>
      </c>
    </row>
    <row r="384" spans="1:55">
      <c r="A384" s="296" t="s">
        <v>1659</v>
      </c>
      <c r="B384" s="296" t="s">
        <v>840</v>
      </c>
      <c r="C384" s="296" t="s">
        <v>1267</v>
      </c>
      <c r="F384" s="296">
        <v>0.38</v>
      </c>
      <c r="I384" s="296">
        <v>0</v>
      </c>
      <c r="J384" s="296" t="s">
        <v>30</v>
      </c>
      <c r="K384" s="296">
        <v>9.8000000000000007</v>
      </c>
      <c r="L384" s="296">
        <v>5.2919999999999998</v>
      </c>
      <c r="M384" s="296" t="s">
        <v>30</v>
      </c>
      <c r="P384" s="296">
        <v>0</v>
      </c>
      <c r="Q384" s="296" t="s">
        <v>30</v>
      </c>
      <c r="X384" s="296" t="s">
        <v>30</v>
      </c>
      <c r="AK384" s="296">
        <v>1</v>
      </c>
      <c r="AL384" s="296">
        <v>1.36</v>
      </c>
      <c r="AM384" s="299">
        <v>0.5</v>
      </c>
      <c r="AN384" s="296">
        <v>5</v>
      </c>
      <c r="AO384" s="296">
        <v>1</v>
      </c>
      <c r="AP384" s="300"/>
      <c r="AQ384" s="296">
        <v>0.25</v>
      </c>
      <c r="AR384" s="296">
        <v>0</v>
      </c>
      <c r="AS384" s="296">
        <v>0</v>
      </c>
      <c r="AV384" s="300">
        <v>15</v>
      </c>
      <c r="AW384" s="300">
        <v>15</v>
      </c>
      <c r="AY384" s="296" t="s">
        <v>1615</v>
      </c>
      <c r="BA384" s="296">
        <v>1</v>
      </c>
      <c r="BB384" s="296">
        <v>0.03</v>
      </c>
      <c r="BC384" s="296">
        <v>134</v>
      </c>
    </row>
    <row r="385" spans="1:55">
      <c r="A385" s="296" t="s">
        <v>1658</v>
      </c>
      <c r="B385" s="296" t="s">
        <v>840</v>
      </c>
      <c r="C385" s="296" t="s">
        <v>1267</v>
      </c>
      <c r="F385" s="296">
        <v>0.39</v>
      </c>
      <c r="I385" s="296">
        <v>0</v>
      </c>
      <c r="J385" s="296" t="s">
        <v>30</v>
      </c>
      <c r="K385" s="296">
        <v>9.8000000000000007</v>
      </c>
      <c r="L385" s="296">
        <v>5.2919999999999998</v>
      </c>
      <c r="M385" s="296" t="s">
        <v>30</v>
      </c>
      <c r="P385" s="296">
        <v>0</v>
      </c>
      <c r="Q385" s="296" t="s">
        <v>30</v>
      </c>
      <c r="X385" s="296" t="s">
        <v>30</v>
      </c>
      <c r="AK385" s="296">
        <v>1</v>
      </c>
      <c r="AL385" s="296">
        <v>0.3</v>
      </c>
      <c r="AM385" s="299">
        <v>0.5</v>
      </c>
      <c r="AN385" s="296">
        <v>5</v>
      </c>
      <c r="AO385" s="296">
        <v>1</v>
      </c>
      <c r="AP385" s="300"/>
      <c r="AQ385" s="296">
        <v>0.25</v>
      </c>
      <c r="AR385" s="296">
        <v>0</v>
      </c>
      <c r="AS385" s="296">
        <v>0</v>
      </c>
      <c r="AV385" s="300">
        <v>15</v>
      </c>
      <c r="AW385" s="300">
        <v>15</v>
      </c>
      <c r="AY385" s="296" t="s">
        <v>1615</v>
      </c>
      <c r="BA385" s="296">
        <v>1</v>
      </c>
      <c r="BB385" s="296">
        <v>0.03</v>
      </c>
      <c r="BC385" s="296">
        <v>134</v>
      </c>
    </row>
    <row r="386" spans="1:55">
      <c r="A386" s="296" t="s">
        <v>1657</v>
      </c>
      <c r="B386" s="296" t="s">
        <v>840</v>
      </c>
      <c r="C386" s="296" t="s">
        <v>1267</v>
      </c>
      <c r="F386" s="296">
        <v>0.4</v>
      </c>
      <c r="I386" s="296">
        <v>0</v>
      </c>
      <c r="J386" s="296" t="s">
        <v>30</v>
      </c>
      <c r="K386" s="296">
        <v>9.8000000000000007</v>
      </c>
      <c r="L386" s="296">
        <v>5.2919999999999998</v>
      </c>
      <c r="M386" s="296" t="s">
        <v>30</v>
      </c>
      <c r="P386" s="296">
        <v>0</v>
      </c>
      <c r="Q386" s="296" t="s">
        <v>30</v>
      </c>
      <c r="X386" s="296" t="s">
        <v>30</v>
      </c>
      <c r="AK386" s="296">
        <v>1</v>
      </c>
      <c r="AL386" s="296">
        <v>1.25</v>
      </c>
      <c r="AM386" s="299">
        <v>0.5</v>
      </c>
      <c r="AN386" s="296">
        <v>5</v>
      </c>
      <c r="AO386" s="296">
        <v>1</v>
      </c>
      <c r="AP386" s="300"/>
      <c r="AQ386" s="296">
        <v>0.25</v>
      </c>
      <c r="AR386" s="296">
        <v>0</v>
      </c>
      <c r="AS386" s="296">
        <v>0</v>
      </c>
      <c r="AV386" s="300">
        <v>15</v>
      </c>
      <c r="AW386" s="300">
        <v>15</v>
      </c>
      <c r="AY386" s="296" t="s">
        <v>1615</v>
      </c>
      <c r="BA386" s="296">
        <v>1</v>
      </c>
      <c r="BB386" s="296">
        <v>0.03</v>
      </c>
      <c r="BC386" s="296">
        <v>134</v>
      </c>
    </row>
    <row r="387" spans="1:55">
      <c r="A387" s="296" t="s">
        <v>1656</v>
      </c>
      <c r="B387" s="296" t="s">
        <v>840</v>
      </c>
      <c r="C387" s="296" t="s">
        <v>1267</v>
      </c>
      <c r="F387" s="296">
        <v>0.41</v>
      </c>
      <c r="I387" s="296">
        <v>0</v>
      </c>
      <c r="J387" s="296" t="s">
        <v>30</v>
      </c>
      <c r="K387" s="296">
        <v>9.8000000000000007</v>
      </c>
      <c r="L387" s="296">
        <v>5.2919999999999998</v>
      </c>
      <c r="M387" s="296" t="s">
        <v>30</v>
      </c>
      <c r="P387" s="296">
        <v>0</v>
      </c>
      <c r="Q387" s="296" t="s">
        <v>30</v>
      </c>
      <c r="X387" s="296" t="s">
        <v>30</v>
      </c>
      <c r="AK387" s="296">
        <v>1</v>
      </c>
      <c r="AL387" s="296">
        <v>0.28000000000000003</v>
      </c>
      <c r="AM387" s="299">
        <v>0.5</v>
      </c>
      <c r="AN387" s="296">
        <v>5</v>
      </c>
      <c r="AO387" s="296">
        <v>1</v>
      </c>
      <c r="AP387" s="300"/>
      <c r="AQ387" s="296">
        <v>0.25</v>
      </c>
      <c r="AR387" s="296">
        <v>0</v>
      </c>
      <c r="AS387" s="296">
        <v>0</v>
      </c>
      <c r="AV387" s="300">
        <v>15</v>
      </c>
      <c r="AW387" s="300">
        <v>15</v>
      </c>
      <c r="AY387" s="296" t="s">
        <v>1615</v>
      </c>
      <c r="BA387" s="296">
        <v>1</v>
      </c>
      <c r="BB387" s="296">
        <v>0.03</v>
      </c>
      <c r="BC387" s="296">
        <v>134</v>
      </c>
    </row>
    <row r="388" spans="1:55">
      <c r="A388" s="296" t="s">
        <v>1655</v>
      </c>
      <c r="B388" s="296" t="s">
        <v>840</v>
      </c>
      <c r="C388" s="296" t="s">
        <v>1267</v>
      </c>
      <c r="F388" s="296">
        <v>0.42</v>
      </c>
      <c r="I388" s="296">
        <v>0</v>
      </c>
      <c r="J388" s="296" t="s">
        <v>30</v>
      </c>
      <c r="K388" s="296">
        <v>9.8000000000000007</v>
      </c>
      <c r="L388" s="296">
        <v>5.2919999999999998</v>
      </c>
      <c r="M388" s="296" t="s">
        <v>30</v>
      </c>
      <c r="P388" s="296">
        <v>0</v>
      </c>
      <c r="Q388" s="296" t="s">
        <v>30</v>
      </c>
      <c r="X388" s="296" t="s">
        <v>30</v>
      </c>
      <c r="AK388" s="296">
        <v>1</v>
      </c>
      <c r="AL388" s="296">
        <v>0.19</v>
      </c>
      <c r="AM388" s="299">
        <v>0.5</v>
      </c>
      <c r="AN388" s="296">
        <v>5</v>
      </c>
      <c r="AO388" s="296">
        <v>1</v>
      </c>
      <c r="AP388" s="300"/>
      <c r="AQ388" s="296">
        <v>0.25</v>
      </c>
      <c r="AR388" s="296">
        <v>0</v>
      </c>
      <c r="AS388" s="296">
        <v>0</v>
      </c>
      <c r="AV388" s="300">
        <v>15</v>
      </c>
      <c r="AW388" s="300">
        <v>15</v>
      </c>
      <c r="AY388" s="296" t="s">
        <v>1615</v>
      </c>
      <c r="BA388" s="296">
        <v>1</v>
      </c>
      <c r="BB388" s="296">
        <v>0.03</v>
      </c>
      <c r="BC388" s="296">
        <v>134</v>
      </c>
    </row>
    <row r="389" spans="1:55">
      <c r="A389" s="296" t="s">
        <v>1654</v>
      </c>
      <c r="B389" s="296" t="s">
        <v>840</v>
      </c>
      <c r="C389" s="296" t="s">
        <v>1267</v>
      </c>
      <c r="F389" s="296">
        <v>0.43</v>
      </c>
      <c r="I389" s="296">
        <v>0</v>
      </c>
      <c r="J389" s="296" t="s">
        <v>30</v>
      </c>
      <c r="K389" s="296">
        <v>9.8000000000000007</v>
      </c>
      <c r="L389" s="296">
        <v>5.2919999999999998</v>
      </c>
      <c r="M389" s="296" t="s">
        <v>30</v>
      </c>
      <c r="P389" s="296">
        <v>0</v>
      </c>
      <c r="Q389" s="296" t="s">
        <v>30</v>
      </c>
      <c r="X389" s="296" t="s">
        <v>30</v>
      </c>
      <c r="AK389" s="296">
        <v>1</v>
      </c>
      <c r="AL389" s="296">
        <v>0.02</v>
      </c>
      <c r="AM389" s="299">
        <v>0.5</v>
      </c>
      <c r="AN389" s="296">
        <v>5</v>
      </c>
      <c r="AO389" s="296">
        <v>1</v>
      </c>
      <c r="AP389" s="300"/>
      <c r="AQ389" s="296">
        <v>0.25</v>
      </c>
      <c r="AR389" s="296">
        <v>0</v>
      </c>
      <c r="AS389" s="296">
        <v>0</v>
      </c>
      <c r="AV389" s="300">
        <v>15</v>
      </c>
      <c r="AW389" s="300">
        <v>15</v>
      </c>
      <c r="AY389" s="296" t="s">
        <v>1615</v>
      </c>
      <c r="BA389" s="296">
        <v>1</v>
      </c>
      <c r="BB389" s="296">
        <v>0.03</v>
      </c>
      <c r="BC389" s="296">
        <v>134</v>
      </c>
    </row>
    <row r="390" spans="1:55">
      <c r="A390" s="296" t="s">
        <v>1653</v>
      </c>
      <c r="B390" s="296" t="s">
        <v>747</v>
      </c>
      <c r="C390" s="296" t="s">
        <v>749</v>
      </c>
      <c r="E390" s="296">
        <v>1</v>
      </c>
      <c r="F390" s="296">
        <v>0.9</v>
      </c>
      <c r="G390" s="296">
        <v>46</v>
      </c>
      <c r="H390" s="296">
        <v>315</v>
      </c>
      <c r="I390" s="296">
        <v>0.75</v>
      </c>
      <c r="J390" s="296" t="s">
        <v>30</v>
      </c>
      <c r="K390" s="296">
        <v>9.8000000000000007</v>
      </c>
      <c r="L390" s="296" t="s">
        <v>30</v>
      </c>
      <c r="M390" s="296">
        <v>2.3814000000000002</v>
      </c>
      <c r="P390" s="296">
        <v>0</v>
      </c>
      <c r="Q390" s="296" t="s">
        <v>30</v>
      </c>
      <c r="U390" s="296">
        <v>1</v>
      </c>
      <c r="V390" s="296">
        <v>1</v>
      </c>
      <c r="X390" s="296">
        <v>2.2222222222222223</v>
      </c>
      <c r="AK390" s="296">
        <v>1</v>
      </c>
      <c r="AL390" s="296">
        <v>1</v>
      </c>
      <c r="AM390" s="299">
        <v>0.5</v>
      </c>
      <c r="AN390" s="296">
        <v>5</v>
      </c>
      <c r="AO390" s="296">
        <v>1</v>
      </c>
      <c r="AP390" s="300"/>
      <c r="AQ390" s="296">
        <v>0.25</v>
      </c>
      <c r="AR390" s="296">
        <v>0</v>
      </c>
      <c r="AS390" s="296">
        <v>0</v>
      </c>
      <c r="AV390" s="300">
        <v>15</v>
      </c>
      <c r="AW390" s="300">
        <v>15</v>
      </c>
      <c r="AY390" s="296" t="s">
        <v>1615</v>
      </c>
      <c r="BA390" s="296">
        <v>1</v>
      </c>
      <c r="BB390" s="296">
        <v>0.03</v>
      </c>
      <c r="BC390" s="296">
        <v>134</v>
      </c>
    </row>
    <row r="391" spans="1:55">
      <c r="A391" s="296" t="s">
        <v>1652</v>
      </c>
      <c r="B391" s="296" t="s">
        <v>747</v>
      </c>
      <c r="C391" s="296" t="s">
        <v>749</v>
      </c>
      <c r="E391" s="296">
        <v>0.9</v>
      </c>
      <c r="F391" s="296">
        <v>0.69666666666666677</v>
      </c>
      <c r="G391" s="296">
        <v>46</v>
      </c>
      <c r="H391" s="296">
        <v>315</v>
      </c>
      <c r="I391" s="296">
        <v>0.75</v>
      </c>
      <c r="J391" s="296" t="s">
        <v>30</v>
      </c>
      <c r="K391" s="296">
        <v>9.8000000000000007</v>
      </c>
      <c r="L391" s="296" t="s">
        <v>30</v>
      </c>
      <c r="M391" s="296">
        <v>1.7463599999999999</v>
      </c>
      <c r="P391" s="296">
        <v>0</v>
      </c>
      <c r="Q391" s="296" t="s">
        <v>30</v>
      </c>
      <c r="U391" s="296">
        <v>1</v>
      </c>
      <c r="V391" s="296">
        <v>1</v>
      </c>
      <c r="X391" s="296">
        <v>3.0303030303030303</v>
      </c>
      <c r="AK391" s="296">
        <v>1</v>
      </c>
      <c r="AL391" s="296">
        <v>0.13500000000000001</v>
      </c>
      <c r="AM391" s="299">
        <v>0.5</v>
      </c>
      <c r="AN391" s="296">
        <v>5</v>
      </c>
      <c r="AO391" s="296">
        <v>1</v>
      </c>
      <c r="AP391" s="300"/>
      <c r="AQ391" s="296">
        <v>0.25</v>
      </c>
      <c r="AR391" s="296">
        <v>0</v>
      </c>
      <c r="AS391" s="296">
        <v>0</v>
      </c>
      <c r="AV391" s="300">
        <v>15</v>
      </c>
      <c r="AW391" s="300">
        <v>15</v>
      </c>
      <c r="AY391" s="296" t="s">
        <v>1615</v>
      </c>
      <c r="BA391" s="296">
        <v>1</v>
      </c>
      <c r="BB391" s="296">
        <v>0.03</v>
      </c>
      <c r="BC391" s="296">
        <v>134</v>
      </c>
    </row>
    <row r="392" spans="1:55">
      <c r="A392" s="296" t="s">
        <v>1651</v>
      </c>
      <c r="B392" s="296" t="s">
        <v>747</v>
      </c>
      <c r="C392" s="296" t="s">
        <v>749</v>
      </c>
      <c r="E392" s="296">
        <v>0.9</v>
      </c>
      <c r="F392" s="296">
        <v>0.71777777777777785</v>
      </c>
      <c r="G392" s="296">
        <v>46</v>
      </c>
      <c r="H392" s="296">
        <v>315</v>
      </c>
      <c r="I392" s="296">
        <v>0.75</v>
      </c>
      <c r="J392" s="296" t="s">
        <v>30</v>
      </c>
      <c r="K392" s="296">
        <v>9.8000000000000007</v>
      </c>
      <c r="L392" s="296" t="s">
        <v>30</v>
      </c>
      <c r="M392" s="296">
        <v>1.79928</v>
      </c>
      <c r="P392" s="296">
        <v>0</v>
      </c>
      <c r="Q392" s="296" t="s">
        <v>30</v>
      </c>
      <c r="U392" s="296">
        <v>1</v>
      </c>
      <c r="V392" s="296">
        <v>1</v>
      </c>
      <c r="X392" s="296">
        <v>2.9411764705882351</v>
      </c>
      <c r="AK392" s="296">
        <v>1</v>
      </c>
      <c r="AL392" s="296">
        <v>0.66</v>
      </c>
      <c r="AM392" s="299">
        <v>0.5</v>
      </c>
      <c r="AN392" s="296">
        <v>5</v>
      </c>
      <c r="AO392" s="296">
        <v>1</v>
      </c>
      <c r="AP392" s="300"/>
      <c r="AQ392" s="296">
        <v>0.25</v>
      </c>
      <c r="AR392" s="296">
        <v>0</v>
      </c>
      <c r="AS392" s="296">
        <v>0</v>
      </c>
      <c r="AV392" s="300">
        <v>15</v>
      </c>
      <c r="AW392" s="300">
        <v>15</v>
      </c>
      <c r="AY392" s="296" t="s">
        <v>1615</v>
      </c>
      <c r="BA392" s="296">
        <v>1</v>
      </c>
      <c r="BB392" s="296">
        <v>0.03</v>
      </c>
      <c r="BC392" s="296">
        <v>134</v>
      </c>
    </row>
    <row r="393" spans="1:55">
      <c r="A393" s="296" t="s">
        <v>1650</v>
      </c>
      <c r="B393" s="296" t="s">
        <v>747</v>
      </c>
      <c r="C393" s="296" t="s">
        <v>749</v>
      </c>
      <c r="E393" s="296">
        <v>0.9</v>
      </c>
      <c r="F393" s="296">
        <v>0.73888888888888882</v>
      </c>
      <c r="G393" s="296">
        <v>46</v>
      </c>
      <c r="H393" s="296">
        <v>315</v>
      </c>
      <c r="I393" s="296">
        <v>0.75</v>
      </c>
      <c r="J393" s="296" t="s">
        <v>30</v>
      </c>
      <c r="K393" s="296">
        <v>9.8000000000000007</v>
      </c>
      <c r="L393" s="296" t="s">
        <v>30</v>
      </c>
      <c r="M393" s="296">
        <v>1.8521999999999998</v>
      </c>
      <c r="P393" s="296">
        <v>0</v>
      </c>
      <c r="Q393" s="296" t="s">
        <v>30</v>
      </c>
      <c r="U393" s="296">
        <v>1</v>
      </c>
      <c r="V393" s="296">
        <v>1</v>
      </c>
      <c r="X393" s="296">
        <v>2.8571428571428572</v>
      </c>
      <c r="AK393" s="296">
        <v>1</v>
      </c>
      <c r="AL393" s="296">
        <v>0.63</v>
      </c>
      <c r="AM393" s="299">
        <v>0.5</v>
      </c>
      <c r="AN393" s="296">
        <v>5</v>
      </c>
      <c r="AO393" s="296">
        <v>1</v>
      </c>
      <c r="AP393" s="300"/>
      <c r="AQ393" s="296">
        <v>0.25</v>
      </c>
      <c r="AR393" s="296">
        <v>0</v>
      </c>
      <c r="AS393" s="296">
        <v>0</v>
      </c>
      <c r="AV393" s="300">
        <v>15</v>
      </c>
      <c r="AW393" s="300">
        <v>15</v>
      </c>
      <c r="AY393" s="296" t="s">
        <v>1615</v>
      </c>
      <c r="BA393" s="296">
        <v>1</v>
      </c>
      <c r="BB393" s="296">
        <v>0.03</v>
      </c>
      <c r="BC393" s="296">
        <v>134</v>
      </c>
    </row>
    <row r="394" spans="1:55">
      <c r="A394" s="296" t="s">
        <v>1649</v>
      </c>
      <c r="B394" s="296" t="s">
        <v>747</v>
      </c>
      <c r="C394" s="296" t="s">
        <v>749</v>
      </c>
      <c r="E394" s="296">
        <v>0.9</v>
      </c>
      <c r="F394" s="296">
        <v>0.76</v>
      </c>
      <c r="G394" s="296">
        <v>46</v>
      </c>
      <c r="H394" s="296">
        <v>315</v>
      </c>
      <c r="I394" s="296">
        <v>0.75</v>
      </c>
      <c r="J394" s="296" t="s">
        <v>30</v>
      </c>
      <c r="K394" s="296">
        <v>9.8000000000000007</v>
      </c>
      <c r="L394" s="296" t="s">
        <v>30</v>
      </c>
      <c r="M394" s="296">
        <v>1.9051199999999999</v>
      </c>
      <c r="P394" s="296">
        <v>0</v>
      </c>
      <c r="Q394" s="296" t="s">
        <v>30</v>
      </c>
      <c r="U394" s="296">
        <v>1</v>
      </c>
      <c r="V394" s="296">
        <v>1</v>
      </c>
      <c r="X394" s="296">
        <v>2.7777777777777777</v>
      </c>
      <c r="AK394" s="296">
        <v>1</v>
      </c>
      <c r="AL394" s="296">
        <v>1.3149999999999999</v>
      </c>
      <c r="AM394" s="299">
        <v>0.5</v>
      </c>
      <c r="AN394" s="296">
        <v>5</v>
      </c>
      <c r="AO394" s="296">
        <v>1</v>
      </c>
      <c r="AP394" s="300"/>
      <c r="AQ394" s="296">
        <v>0.25</v>
      </c>
      <c r="AR394" s="296">
        <v>0</v>
      </c>
      <c r="AS394" s="296">
        <v>0</v>
      </c>
      <c r="AV394" s="300">
        <v>15</v>
      </c>
      <c r="AW394" s="300">
        <v>15</v>
      </c>
      <c r="AY394" s="296" t="s">
        <v>1615</v>
      </c>
      <c r="BA394" s="296">
        <v>1</v>
      </c>
      <c r="BB394" s="296">
        <v>0.03</v>
      </c>
      <c r="BC394" s="296">
        <v>134</v>
      </c>
    </row>
    <row r="395" spans="1:55">
      <c r="A395" s="296" t="s">
        <v>1648</v>
      </c>
      <c r="B395" s="296" t="s">
        <v>747</v>
      </c>
      <c r="C395" s="296" t="s">
        <v>749</v>
      </c>
      <c r="E395" s="296">
        <v>0.9</v>
      </c>
      <c r="F395" s="296">
        <v>0.78111111111111109</v>
      </c>
      <c r="G395" s="296">
        <v>46</v>
      </c>
      <c r="H395" s="296">
        <v>315</v>
      </c>
      <c r="I395" s="296">
        <v>0.75</v>
      </c>
      <c r="J395" s="296" t="s">
        <v>30</v>
      </c>
      <c r="K395" s="296">
        <v>9.8000000000000007</v>
      </c>
      <c r="L395" s="296" t="s">
        <v>30</v>
      </c>
      <c r="M395" s="296">
        <v>1.95804</v>
      </c>
      <c r="P395" s="296">
        <v>0</v>
      </c>
      <c r="Q395" s="296" t="s">
        <v>30</v>
      </c>
      <c r="U395" s="296">
        <v>1</v>
      </c>
      <c r="V395" s="296">
        <v>1</v>
      </c>
      <c r="X395" s="296">
        <v>2.7027027027027026</v>
      </c>
      <c r="AK395" s="296">
        <v>1</v>
      </c>
      <c r="AL395" s="296">
        <v>1</v>
      </c>
      <c r="AM395" s="299">
        <v>0.5</v>
      </c>
      <c r="AN395" s="296">
        <v>5</v>
      </c>
      <c r="AO395" s="296">
        <v>1</v>
      </c>
      <c r="AP395" s="300"/>
      <c r="AQ395" s="296">
        <v>0.25</v>
      </c>
      <c r="AR395" s="296">
        <v>0</v>
      </c>
      <c r="AS395" s="296">
        <v>0</v>
      </c>
      <c r="AV395" s="300">
        <v>15</v>
      </c>
      <c r="AW395" s="300">
        <v>15</v>
      </c>
      <c r="AY395" s="296" t="s">
        <v>1615</v>
      </c>
      <c r="BA395" s="296">
        <v>1</v>
      </c>
      <c r="BB395" s="296">
        <v>0.03</v>
      </c>
      <c r="BC395" s="296">
        <v>134</v>
      </c>
    </row>
    <row r="396" spans="1:55">
      <c r="A396" s="296" t="s">
        <v>1647</v>
      </c>
      <c r="B396" s="296" t="s">
        <v>747</v>
      </c>
      <c r="C396" s="296" t="s">
        <v>749</v>
      </c>
      <c r="E396" s="296">
        <v>0.9</v>
      </c>
      <c r="F396" s="296">
        <v>0.80222222222222217</v>
      </c>
      <c r="G396" s="296">
        <v>46</v>
      </c>
      <c r="H396" s="296">
        <v>315</v>
      </c>
      <c r="I396" s="296">
        <v>0.75</v>
      </c>
      <c r="J396" s="296" t="s">
        <v>30</v>
      </c>
      <c r="K396" s="296">
        <v>9.8000000000000007</v>
      </c>
      <c r="L396" s="296" t="s">
        <v>30</v>
      </c>
      <c r="M396" s="296">
        <v>2.0109599999999999</v>
      </c>
      <c r="P396" s="296">
        <v>0</v>
      </c>
      <c r="Q396" s="296" t="s">
        <v>30</v>
      </c>
      <c r="U396" s="296">
        <v>1</v>
      </c>
      <c r="V396" s="296">
        <v>1</v>
      </c>
      <c r="X396" s="296">
        <v>2.6315789473684212</v>
      </c>
      <c r="AK396" s="296">
        <v>1</v>
      </c>
      <c r="AL396" s="296">
        <v>0.97</v>
      </c>
      <c r="AM396" s="299">
        <v>0.5</v>
      </c>
      <c r="AN396" s="296">
        <v>5</v>
      </c>
      <c r="AO396" s="296">
        <v>1</v>
      </c>
      <c r="AP396" s="300"/>
      <c r="AQ396" s="296">
        <v>0.25</v>
      </c>
      <c r="AR396" s="296">
        <v>0</v>
      </c>
      <c r="AS396" s="296">
        <v>0</v>
      </c>
      <c r="AV396" s="300">
        <v>15</v>
      </c>
      <c r="AW396" s="300">
        <v>15</v>
      </c>
      <c r="AY396" s="296" t="s">
        <v>1615</v>
      </c>
      <c r="BA396" s="296">
        <v>1</v>
      </c>
      <c r="BB396" s="296">
        <v>0.03</v>
      </c>
      <c r="BC396" s="296">
        <v>134</v>
      </c>
    </row>
    <row r="397" spans="1:55">
      <c r="A397" s="296" t="s">
        <v>1646</v>
      </c>
      <c r="B397" s="296" t="s">
        <v>747</v>
      </c>
      <c r="C397" s="296" t="s">
        <v>749</v>
      </c>
      <c r="E397" s="296">
        <v>0.9</v>
      </c>
      <c r="F397" s="296">
        <v>0.82333333333333336</v>
      </c>
      <c r="G397" s="296">
        <v>46</v>
      </c>
      <c r="H397" s="296">
        <v>315</v>
      </c>
      <c r="I397" s="296">
        <v>0.75</v>
      </c>
      <c r="J397" s="296" t="s">
        <v>30</v>
      </c>
      <c r="K397" s="296">
        <v>9.8000000000000007</v>
      </c>
      <c r="L397" s="296" t="s">
        <v>30</v>
      </c>
      <c r="M397" s="296">
        <v>2.0638800000000002</v>
      </c>
      <c r="P397" s="296">
        <v>0</v>
      </c>
      <c r="Q397" s="296" t="s">
        <v>30</v>
      </c>
      <c r="U397" s="296">
        <v>1</v>
      </c>
      <c r="V397" s="296">
        <v>1</v>
      </c>
      <c r="X397" s="296">
        <v>2.5641025641025639</v>
      </c>
      <c r="AK397" s="296">
        <v>1</v>
      </c>
      <c r="AL397" s="296">
        <v>0.74</v>
      </c>
      <c r="AM397" s="299">
        <v>0.5</v>
      </c>
      <c r="AN397" s="296">
        <v>5</v>
      </c>
      <c r="AO397" s="296">
        <v>1</v>
      </c>
      <c r="AP397" s="300"/>
      <c r="AQ397" s="296">
        <v>0.25</v>
      </c>
      <c r="AR397" s="296">
        <v>0</v>
      </c>
      <c r="AS397" s="296">
        <v>0</v>
      </c>
      <c r="AV397" s="300">
        <v>15</v>
      </c>
      <c r="AW397" s="300">
        <v>15</v>
      </c>
      <c r="AY397" s="296" t="s">
        <v>1615</v>
      </c>
      <c r="BA397" s="296">
        <v>1</v>
      </c>
      <c r="BB397" s="296">
        <v>0.03</v>
      </c>
      <c r="BC397" s="296">
        <v>134</v>
      </c>
    </row>
    <row r="398" spans="1:55">
      <c r="A398" s="296" t="s">
        <v>1645</v>
      </c>
      <c r="B398" s="296" t="s">
        <v>747</v>
      </c>
      <c r="C398" s="296" t="s">
        <v>749</v>
      </c>
      <c r="E398" s="296">
        <v>0.9</v>
      </c>
      <c r="F398" s="296">
        <v>0.84444444444444455</v>
      </c>
      <c r="G398" s="296">
        <v>46</v>
      </c>
      <c r="H398" s="296">
        <v>315</v>
      </c>
      <c r="I398" s="296">
        <v>0.75</v>
      </c>
      <c r="J398" s="296" t="s">
        <v>30</v>
      </c>
      <c r="K398" s="296">
        <v>9.8000000000000007</v>
      </c>
      <c r="L398" s="296" t="s">
        <v>30</v>
      </c>
      <c r="M398" s="296">
        <v>2.1168</v>
      </c>
      <c r="P398" s="296">
        <v>0</v>
      </c>
      <c r="Q398" s="296" t="s">
        <v>30</v>
      </c>
      <c r="U398" s="296">
        <v>1</v>
      </c>
      <c r="V398" s="296">
        <v>1</v>
      </c>
      <c r="X398" s="296">
        <v>2.5</v>
      </c>
      <c r="AK398" s="296">
        <v>1</v>
      </c>
      <c r="AL398" s="296">
        <v>1.33</v>
      </c>
      <c r="AM398" s="299">
        <v>0.5</v>
      </c>
      <c r="AN398" s="296">
        <v>5</v>
      </c>
      <c r="AO398" s="296">
        <v>1</v>
      </c>
      <c r="AP398" s="300"/>
      <c r="AQ398" s="296">
        <v>0.25</v>
      </c>
      <c r="AR398" s="296">
        <v>0</v>
      </c>
      <c r="AS398" s="296">
        <v>0</v>
      </c>
      <c r="AV398" s="300">
        <v>15</v>
      </c>
      <c r="AW398" s="300">
        <v>15</v>
      </c>
      <c r="AY398" s="296" t="s">
        <v>1615</v>
      </c>
      <c r="BA398" s="296">
        <v>1</v>
      </c>
      <c r="BB398" s="296">
        <v>0.03</v>
      </c>
      <c r="BC398" s="296">
        <v>134</v>
      </c>
    </row>
    <row r="399" spans="1:55">
      <c r="A399" s="296" t="s">
        <v>1644</v>
      </c>
      <c r="B399" s="296" t="s">
        <v>747</v>
      </c>
      <c r="C399" s="296" t="s">
        <v>749</v>
      </c>
      <c r="E399" s="296">
        <v>0.9</v>
      </c>
      <c r="F399" s="296">
        <v>0.86555555555555541</v>
      </c>
      <c r="G399" s="296">
        <v>46</v>
      </c>
      <c r="H399" s="296">
        <v>315</v>
      </c>
      <c r="I399" s="296">
        <v>0.75</v>
      </c>
      <c r="J399" s="296" t="s">
        <v>30</v>
      </c>
      <c r="K399" s="296">
        <v>9.8000000000000007</v>
      </c>
      <c r="L399" s="296" t="s">
        <v>30</v>
      </c>
      <c r="M399" s="296">
        <v>2.1697199999999999</v>
      </c>
      <c r="P399" s="296">
        <v>0</v>
      </c>
      <c r="Q399" s="296" t="s">
        <v>30</v>
      </c>
      <c r="U399" s="296">
        <v>1</v>
      </c>
      <c r="V399" s="296">
        <v>1</v>
      </c>
      <c r="X399" s="296">
        <v>2.4390243902439024</v>
      </c>
      <c r="AK399" s="296">
        <v>1</v>
      </c>
      <c r="AL399" s="296">
        <v>1.48</v>
      </c>
      <c r="AM399" s="299">
        <v>0.5</v>
      </c>
      <c r="AN399" s="296">
        <v>5</v>
      </c>
      <c r="AO399" s="296">
        <v>1</v>
      </c>
      <c r="AP399" s="300"/>
      <c r="AQ399" s="296">
        <v>0.25</v>
      </c>
      <c r="AR399" s="296">
        <v>0</v>
      </c>
      <c r="AS399" s="296">
        <v>0</v>
      </c>
      <c r="AV399" s="300">
        <v>15</v>
      </c>
      <c r="AW399" s="300">
        <v>15</v>
      </c>
      <c r="AY399" s="296" t="s">
        <v>1615</v>
      </c>
      <c r="BA399" s="296">
        <v>1</v>
      </c>
      <c r="BB399" s="296">
        <v>0.03</v>
      </c>
      <c r="BC399" s="296">
        <v>134</v>
      </c>
    </row>
    <row r="400" spans="1:55">
      <c r="A400" s="296" t="s">
        <v>1643</v>
      </c>
      <c r="B400" s="296" t="s">
        <v>747</v>
      </c>
      <c r="C400" s="296" t="s">
        <v>749</v>
      </c>
      <c r="E400" s="296">
        <v>0.9</v>
      </c>
      <c r="F400" s="296">
        <v>0.8866666666666666</v>
      </c>
      <c r="G400" s="296">
        <v>46</v>
      </c>
      <c r="H400" s="296">
        <v>315</v>
      </c>
      <c r="I400" s="296">
        <v>0.75</v>
      </c>
      <c r="J400" s="296" t="s">
        <v>30</v>
      </c>
      <c r="K400" s="296">
        <v>9.8000000000000007</v>
      </c>
      <c r="L400" s="296" t="s">
        <v>30</v>
      </c>
      <c r="M400" s="296">
        <v>2.2226399999999997</v>
      </c>
      <c r="P400" s="296">
        <v>0</v>
      </c>
      <c r="Q400" s="296" t="s">
        <v>30</v>
      </c>
      <c r="U400" s="296">
        <v>1</v>
      </c>
      <c r="V400" s="296">
        <v>1</v>
      </c>
      <c r="X400" s="296">
        <v>2.3809523809523809</v>
      </c>
      <c r="AK400" s="296">
        <v>1</v>
      </c>
      <c r="AL400" s="296">
        <v>1.52</v>
      </c>
      <c r="AM400" s="299">
        <v>0.5</v>
      </c>
      <c r="AN400" s="296">
        <v>5</v>
      </c>
      <c r="AO400" s="296">
        <v>1</v>
      </c>
      <c r="AP400" s="300"/>
      <c r="AQ400" s="296">
        <v>0.25</v>
      </c>
      <c r="AR400" s="296">
        <v>0</v>
      </c>
      <c r="AS400" s="296">
        <v>0</v>
      </c>
      <c r="AV400" s="300">
        <v>15</v>
      </c>
      <c r="AW400" s="300">
        <v>15</v>
      </c>
      <c r="AY400" s="296" t="s">
        <v>1615</v>
      </c>
      <c r="BA400" s="296">
        <v>1</v>
      </c>
      <c r="BB400" s="296">
        <v>0.03</v>
      </c>
      <c r="BC400" s="296">
        <v>134</v>
      </c>
    </row>
    <row r="401" spans="1:55">
      <c r="A401" s="296" t="s">
        <v>1642</v>
      </c>
      <c r="B401" s="296" t="s">
        <v>747</v>
      </c>
      <c r="C401" s="296" t="s">
        <v>749</v>
      </c>
      <c r="E401" s="296">
        <v>0.9</v>
      </c>
      <c r="F401" s="296">
        <v>0.90777777777777779</v>
      </c>
      <c r="G401" s="296">
        <v>46</v>
      </c>
      <c r="H401" s="296">
        <v>315</v>
      </c>
      <c r="I401" s="296">
        <v>0.75</v>
      </c>
      <c r="J401" s="296" t="s">
        <v>30</v>
      </c>
      <c r="K401" s="296">
        <v>9.8000000000000007</v>
      </c>
      <c r="L401" s="296" t="s">
        <v>30</v>
      </c>
      <c r="M401" s="296">
        <v>2.27556</v>
      </c>
      <c r="P401" s="296">
        <v>0</v>
      </c>
      <c r="Q401" s="296" t="s">
        <v>30</v>
      </c>
      <c r="U401" s="296">
        <v>1</v>
      </c>
      <c r="V401" s="296">
        <v>1</v>
      </c>
      <c r="X401" s="296">
        <v>2.3255813953488373</v>
      </c>
      <c r="AK401" s="296">
        <v>1</v>
      </c>
      <c r="AL401" s="296">
        <v>1.42</v>
      </c>
      <c r="AM401" s="299">
        <v>0.5</v>
      </c>
      <c r="AN401" s="296">
        <v>5</v>
      </c>
      <c r="AO401" s="296">
        <v>1</v>
      </c>
      <c r="AP401" s="300"/>
      <c r="AQ401" s="296">
        <v>0.25</v>
      </c>
      <c r="AR401" s="296">
        <v>0</v>
      </c>
      <c r="AS401" s="296">
        <v>0</v>
      </c>
      <c r="AV401" s="300">
        <v>15</v>
      </c>
      <c r="AW401" s="300">
        <v>15</v>
      </c>
      <c r="AY401" s="296" t="s">
        <v>1615</v>
      </c>
      <c r="BA401" s="296">
        <v>1</v>
      </c>
      <c r="BB401" s="296">
        <v>0.03</v>
      </c>
      <c r="BC401" s="296">
        <v>134</v>
      </c>
    </row>
    <row r="402" spans="1:55">
      <c r="A402" s="296" t="s">
        <v>1641</v>
      </c>
      <c r="B402" s="296" t="s">
        <v>747</v>
      </c>
      <c r="C402" s="296" t="s">
        <v>749</v>
      </c>
      <c r="E402" s="296">
        <v>0.9</v>
      </c>
      <c r="F402" s="296">
        <v>0.92888888888888888</v>
      </c>
      <c r="G402" s="296">
        <v>46</v>
      </c>
      <c r="H402" s="296">
        <v>315</v>
      </c>
      <c r="I402" s="296">
        <v>0.75</v>
      </c>
      <c r="J402" s="296" t="s">
        <v>30</v>
      </c>
      <c r="K402" s="296">
        <v>9.8000000000000007</v>
      </c>
      <c r="L402" s="296" t="s">
        <v>30</v>
      </c>
      <c r="M402" s="296">
        <v>2.3284799999999999</v>
      </c>
      <c r="P402" s="296">
        <v>0</v>
      </c>
      <c r="Q402" s="296" t="s">
        <v>30</v>
      </c>
      <c r="U402" s="296">
        <v>1</v>
      </c>
      <c r="V402" s="296">
        <v>1</v>
      </c>
      <c r="X402" s="296">
        <v>2.2727272727272729</v>
      </c>
      <c r="AK402" s="296">
        <v>1</v>
      </c>
      <c r="AL402" s="296">
        <v>1</v>
      </c>
      <c r="AM402" s="299">
        <v>0.5</v>
      </c>
      <c r="AN402" s="296">
        <v>5</v>
      </c>
      <c r="AO402" s="296">
        <v>1</v>
      </c>
      <c r="AP402" s="300"/>
      <c r="AQ402" s="296">
        <v>0.25</v>
      </c>
      <c r="AR402" s="296">
        <v>0</v>
      </c>
      <c r="AS402" s="296">
        <v>0</v>
      </c>
      <c r="AV402" s="300">
        <v>15</v>
      </c>
      <c r="AW402" s="300">
        <v>15</v>
      </c>
      <c r="AY402" s="296" t="s">
        <v>1615</v>
      </c>
      <c r="BA402" s="296">
        <v>1</v>
      </c>
      <c r="BB402" s="296">
        <v>0.03</v>
      </c>
      <c r="BC402" s="296">
        <v>134</v>
      </c>
    </row>
    <row r="403" spans="1:55">
      <c r="A403" s="296" t="s">
        <v>1640</v>
      </c>
      <c r="B403" s="296" t="s">
        <v>747</v>
      </c>
      <c r="C403" s="296" t="s">
        <v>749</v>
      </c>
      <c r="E403" s="296">
        <v>0.9</v>
      </c>
      <c r="F403" s="296">
        <v>0.95</v>
      </c>
      <c r="G403" s="296">
        <v>46</v>
      </c>
      <c r="H403" s="296">
        <v>315</v>
      </c>
      <c r="I403" s="296">
        <v>0.75</v>
      </c>
      <c r="J403" s="296" t="s">
        <v>30</v>
      </c>
      <c r="K403" s="296">
        <v>9.8000000000000007</v>
      </c>
      <c r="L403" s="296" t="s">
        <v>30</v>
      </c>
      <c r="M403" s="296">
        <v>2.3814000000000002</v>
      </c>
      <c r="P403" s="296">
        <v>0</v>
      </c>
      <c r="Q403" s="296" t="s">
        <v>30</v>
      </c>
      <c r="U403" s="296">
        <v>1</v>
      </c>
      <c r="V403" s="296">
        <v>1</v>
      </c>
      <c r="X403" s="296">
        <v>2.2222222222222223</v>
      </c>
      <c r="AK403" s="296">
        <v>1</v>
      </c>
      <c r="AL403" s="296">
        <v>0.5</v>
      </c>
      <c r="AM403" s="299">
        <v>0.5</v>
      </c>
      <c r="AN403" s="296">
        <v>5</v>
      </c>
      <c r="AO403" s="296">
        <v>1</v>
      </c>
      <c r="AP403" s="300"/>
      <c r="AQ403" s="296">
        <v>0.25</v>
      </c>
      <c r="AR403" s="296">
        <v>0</v>
      </c>
      <c r="AS403" s="296">
        <v>0</v>
      </c>
      <c r="AV403" s="300">
        <v>15</v>
      </c>
      <c r="AW403" s="300">
        <v>15</v>
      </c>
      <c r="AY403" s="296" t="s">
        <v>1615</v>
      </c>
      <c r="BA403" s="296">
        <v>1</v>
      </c>
      <c r="BB403" s="296">
        <v>0.03</v>
      </c>
      <c r="BC403" s="296">
        <v>134</v>
      </c>
    </row>
    <row r="404" spans="1:55">
      <c r="A404" s="296" t="s">
        <v>1639</v>
      </c>
      <c r="B404" s="296" t="s">
        <v>747</v>
      </c>
      <c r="C404" s="296" t="s">
        <v>749</v>
      </c>
      <c r="E404" s="296">
        <v>0.9</v>
      </c>
      <c r="F404" s="296">
        <v>0.97111111111111104</v>
      </c>
      <c r="G404" s="296">
        <v>46</v>
      </c>
      <c r="H404" s="296">
        <v>315</v>
      </c>
      <c r="I404" s="296">
        <v>0.75</v>
      </c>
      <c r="J404" s="296" t="s">
        <v>30</v>
      </c>
      <c r="K404" s="296">
        <v>9.8000000000000007</v>
      </c>
      <c r="L404" s="296" t="s">
        <v>30</v>
      </c>
      <c r="M404" s="296">
        <v>2.43432</v>
      </c>
      <c r="P404" s="296">
        <v>0</v>
      </c>
      <c r="Q404" s="296" t="s">
        <v>30</v>
      </c>
      <c r="U404" s="296">
        <v>1</v>
      </c>
      <c r="V404" s="296">
        <v>1</v>
      </c>
      <c r="X404" s="296">
        <v>2.1739130434782608</v>
      </c>
      <c r="AK404" s="296">
        <v>1</v>
      </c>
      <c r="AL404" s="296">
        <v>0.55000000000000004</v>
      </c>
      <c r="AM404" s="299">
        <v>0.5</v>
      </c>
      <c r="AN404" s="296">
        <v>5</v>
      </c>
      <c r="AO404" s="296">
        <v>1</v>
      </c>
      <c r="AP404" s="300"/>
      <c r="AQ404" s="296">
        <v>0.25</v>
      </c>
      <c r="AR404" s="296">
        <v>0</v>
      </c>
      <c r="AS404" s="296">
        <v>0</v>
      </c>
      <c r="AV404" s="300">
        <v>15</v>
      </c>
      <c r="AW404" s="300">
        <v>15</v>
      </c>
      <c r="AY404" s="296" t="s">
        <v>1615</v>
      </c>
      <c r="BA404" s="296">
        <v>1</v>
      </c>
      <c r="BB404" s="296">
        <v>0.03</v>
      </c>
      <c r="BC404" s="296">
        <v>134</v>
      </c>
    </row>
    <row r="405" spans="1:55">
      <c r="A405" s="296" t="s">
        <v>1638</v>
      </c>
      <c r="B405" s="296" t="s">
        <v>747</v>
      </c>
      <c r="C405" s="296" t="s">
        <v>749</v>
      </c>
      <c r="E405" s="296">
        <v>0.9</v>
      </c>
      <c r="F405" s="296">
        <v>0.99222222222222212</v>
      </c>
      <c r="G405" s="296">
        <v>46</v>
      </c>
      <c r="H405" s="296">
        <v>315</v>
      </c>
      <c r="I405" s="296">
        <v>0.75</v>
      </c>
      <c r="J405" s="296" t="s">
        <v>30</v>
      </c>
      <c r="K405" s="296">
        <v>9.8000000000000007</v>
      </c>
      <c r="L405" s="296" t="s">
        <v>30</v>
      </c>
      <c r="M405" s="296">
        <v>2.4872399999999999</v>
      </c>
      <c r="P405" s="296">
        <v>0</v>
      </c>
      <c r="Q405" s="296" t="s">
        <v>30</v>
      </c>
      <c r="U405" s="296">
        <v>1</v>
      </c>
      <c r="V405" s="296">
        <v>1</v>
      </c>
      <c r="X405" s="296">
        <v>2.1276595744680851</v>
      </c>
      <c r="AK405" s="296">
        <v>1</v>
      </c>
      <c r="AL405" s="296">
        <v>0.5</v>
      </c>
      <c r="AM405" s="299">
        <v>0.5</v>
      </c>
      <c r="AN405" s="296">
        <v>5</v>
      </c>
      <c r="AO405" s="296">
        <v>1</v>
      </c>
      <c r="AP405" s="300"/>
      <c r="AQ405" s="296">
        <v>0.25</v>
      </c>
      <c r="AR405" s="296">
        <v>0</v>
      </c>
      <c r="AS405" s="296">
        <v>0</v>
      </c>
      <c r="AV405" s="300">
        <v>15</v>
      </c>
      <c r="AW405" s="300">
        <v>15</v>
      </c>
      <c r="AY405" s="296" t="s">
        <v>1615</v>
      </c>
      <c r="BA405" s="296">
        <v>1</v>
      </c>
      <c r="BB405" s="296">
        <v>0.03</v>
      </c>
      <c r="BC405" s="296">
        <v>134</v>
      </c>
    </row>
    <row r="406" spans="1:55">
      <c r="A406" s="296" t="s">
        <v>1637</v>
      </c>
      <c r="B406" s="296" t="s">
        <v>747</v>
      </c>
      <c r="C406" s="296" t="s">
        <v>749</v>
      </c>
      <c r="E406" s="296">
        <v>0.95</v>
      </c>
      <c r="F406" s="296">
        <v>0.96473684210526311</v>
      </c>
      <c r="G406" s="296">
        <v>315</v>
      </c>
      <c r="H406" s="296">
        <v>60</v>
      </c>
      <c r="I406" s="296">
        <v>0</v>
      </c>
      <c r="J406" s="296">
        <v>0.93099999999999994</v>
      </c>
      <c r="K406" s="296">
        <v>9.5549999999999997</v>
      </c>
      <c r="L406" s="296" t="s">
        <v>30</v>
      </c>
      <c r="M406" s="296">
        <v>2.4872399999999999</v>
      </c>
      <c r="N406" s="296">
        <v>2020</v>
      </c>
      <c r="O406" s="296">
        <v>25</v>
      </c>
      <c r="P406" s="296">
        <v>1</v>
      </c>
      <c r="Q406" s="296">
        <v>2029</v>
      </c>
      <c r="U406" s="296">
        <v>1</v>
      </c>
      <c r="V406" s="296">
        <v>1</v>
      </c>
      <c r="X406" s="296">
        <v>2.1276595744680851</v>
      </c>
      <c r="AK406" s="296">
        <v>1</v>
      </c>
      <c r="AL406" s="296">
        <v>1</v>
      </c>
      <c r="AM406" s="299">
        <v>0.5</v>
      </c>
      <c r="AN406" s="296">
        <v>5</v>
      </c>
      <c r="AO406" s="296">
        <v>1</v>
      </c>
      <c r="AP406" s="300"/>
      <c r="AQ406" s="296">
        <v>0.25</v>
      </c>
      <c r="AR406" s="296">
        <v>0</v>
      </c>
      <c r="AS406" s="296">
        <v>0</v>
      </c>
      <c r="AV406" s="300">
        <v>18</v>
      </c>
      <c r="AW406" s="300">
        <v>18</v>
      </c>
      <c r="AX406" s="296">
        <v>0</v>
      </c>
      <c r="AY406" s="296" t="s">
        <v>1615</v>
      </c>
      <c r="BA406" s="296">
        <v>1</v>
      </c>
      <c r="BB406" s="296">
        <v>0.03</v>
      </c>
      <c r="BC406" s="296">
        <v>134</v>
      </c>
    </row>
    <row r="407" spans="1:55">
      <c r="A407" s="296" t="s">
        <v>1636</v>
      </c>
      <c r="B407" s="296" t="s">
        <v>747</v>
      </c>
      <c r="C407" s="296" t="s">
        <v>749</v>
      </c>
      <c r="E407" s="296">
        <v>0.99</v>
      </c>
      <c r="F407" s="296">
        <v>0.96484848484848484</v>
      </c>
      <c r="G407" s="296">
        <v>280</v>
      </c>
      <c r="H407" s="296">
        <v>60</v>
      </c>
      <c r="I407" s="296">
        <v>0</v>
      </c>
      <c r="J407" s="296">
        <v>0.88200000000000001</v>
      </c>
      <c r="K407" s="296">
        <v>9.1140000000000008</v>
      </c>
      <c r="L407" s="296" t="s">
        <v>30</v>
      </c>
      <c r="M407" s="296">
        <v>2.3990399999999994</v>
      </c>
      <c r="N407" s="296">
        <v>2030</v>
      </c>
      <c r="O407" s="296">
        <v>25</v>
      </c>
      <c r="P407" s="296">
        <v>1</v>
      </c>
      <c r="Q407" s="296">
        <v>2039</v>
      </c>
      <c r="U407" s="296">
        <v>1</v>
      </c>
      <c r="V407" s="296">
        <v>1</v>
      </c>
      <c r="X407" s="296">
        <v>2.0833333333333335</v>
      </c>
      <c r="AK407" s="296">
        <v>1</v>
      </c>
      <c r="AL407" s="296">
        <v>1</v>
      </c>
      <c r="AM407" s="299">
        <v>0.5</v>
      </c>
      <c r="AN407" s="296">
        <v>5</v>
      </c>
      <c r="AO407" s="296">
        <v>1</v>
      </c>
      <c r="AP407" s="300"/>
      <c r="AQ407" s="296">
        <v>0.25</v>
      </c>
      <c r="AR407" s="296">
        <v>0</v>
      </c>
      <c r="AS407" s="296">
        <v>0</v>
      </c>
      <c r="AV407" s="300">
        <v>24</v>
      </c>
      <c r="AW407" s="300">
        <v>24</v>
      </c>
      <c r="AX407" s="296">
        <v>0</v>
      </c>
      <c r="AY407" s="296" t="s">
        <v>1615</v>
      </c>
      <c r="BA407" s="296">
        <v>1</v>
      </c>
      <c r="BB407" s="296">
        <v>0.03</v>
      </c>
      <c r="BC407" s="296">
        <v>134</v>
      </c>
    </row>
    <row r="408" spans="1:55">
      <c r="A408" s="296" t="s">
        <v>1635</v>
      </c>
      <c r="B408" s="296" t="s">
        <v>747</v>
      </c>
      <c r="C408" s="296" t="s">
        <v>749</v>
      </c>
      <c r="D408" s="296" t="s">
        <v>30</v>
      </c>
      <c r="E408" s="296">
        <v>0.99</v>
      </c>
      <c r="F408" s="296">
        <v>0.98494949494949502</v>
      </c>
      <c r="G408" s="296">
        <v>265</v>
      </c>
      <c r="H408" s="296">
        <v>60</v>
      </c>
      <c r="I408" s="296">
        <v>0</v>
      </c>
      <c r="J408" s="296">
        <v>0.85749999999999993</v>
      </c>
      <c r="K408" s="296">
        <v>8.7220000000000013</v>
      </c>
      <c r="L408" s="296" t="s">
        <v>30</v>
      </c>
      <c r="M408" s="296">
        <v>2.4010000000000002</v>
      </c>
      <c r="N408" s="296">
        <v>2040</v>
      </c>
      <c r="O408" s="296">
        <v>25</v>
      </c>
      <c r="P408" s="296">
        <v>1</v>
      </c>
      <c r="Q408" s="296">
        <v>2049</v>
      </c>
      <c r="R408" s="296" t="s">
        <v>30</v>
      </c>
      <c r="S408" s="296" t="s">
        <v>30</v>
      </c>
      <c r="T408" s="296" t="s">
        <v>30</v>
      </c>
      <c r="U408" s="296">
        <v>1</v>
      </c>
      <c r="V408" s="296">
        <v>1</v>
      </c>
      <c r="W408" s="296" t="s">
        <v>30</v>
      </c>
      <c r="X408" s="296">
        <v>2.0408163265306123</v>
      </c>
      <c r="Z408" s="296" t="s">
        <v>30</v>
      </c>
      <c r="AA408" s="296" t="s">
        <v>30</v>
      </c>
      <c r="AB408" s="296" t="s">
        <v>30</v>
      </c>
      <c r="AC408" s="296" t="s">
        <v>30</v>
      </c>
      <c r="AD408" s="296" t="s">
        <v>30</v>
      </c>
      <c r="AE408" s="296" t="s">
        <v>30</v>
      </c>
      <c r="AF408" s="296" t="s">
        <v>30</v>
      </c>
      <c r="AG408" s="296" t="s">
        <v>30</v>
      </c>
      <c r="AH408" s="296" t="s">
        <v>30</v>
      </c>
      <c r="AI408" s="296" t="s">
        <v>30</v>
      </c>
      <c r="AJ408" s="296" t="s">
        <v>30</v>
      </c>
      <c r="AK408" s="296">
        <v>1</v>
      </c>
      <c r="AL408" s="296">
        <v>1</v>
      </c>
      <c r="AM408" s="299">
        <v>0.5</v>
      </c>
      <c r="AN408" s="296">
        <v>5</v>
      </c>
      <c r="AO408" s="296">
        <v>1</v>
      </c>
      <c r="AP408" s="300"/>
      <c r="AQ408" s="296">
        <v>0.25</v>
      </c>
      <c r="AR408" s="296">
        <v>0</v>
      </c>
      <c r="AS408" s="296">
        <v>0</v>
      </c>
      <c r="AV408" s="300">
        <v>30</v>
      </c>
      <c r="AW408" s="300">
        <v>30</v>
      </c>
      <c r="AX408" s="296">
        <v>0</v>
      </c>
      <c r="AY408" s="296" t="s">
        <v>1615</v>
      </c>
      <c r="BA408" s="296">
        <v>1</v>
      </c>
      <c r="BB408" s="296">
        <v>0.03</v>
      </c>
      <c r="BC408" s="296">
        <v>134</v>
      </c>
    </row>
    <row r="409" spans="1:55">
      <c r="A409" s="296" t="s">
        <v>1634</v>
      </c>
      <c r="B409" s="296" t="s">
        <v>747</v>
      </c>
      <c r="C409" s="296" t="s">
        <v>749</v>
      </c>
      <c r="E409" s="296">
        <v>1.04</v>
      </c>
      <c r="F409" s="296">
        <v>0.98076923076923073</v>
      </c>
      <c r="G409" s="296">
        <v>250</v>
      </c>
      <c r="H409" s="296">
        <v>60</v>
      </c>
      <c r="I409" s="296">
        <v>0</v>
      </c>
      <c r="J409" s="296">
        <v>0.83299999999999996</v>
      </c>
      <c r="K409" s="296">
        <v>8.33</v>
      </c>
      <c r="L409" s="296" t="s">
        <v>30</v>
      </c>
      <c r="M409" s="296">
        <v>2.4010000000000002</v>
      </c>
      <c r="N409" s="296">
        <v>2050</v>
      </c>
      <c r="O409" s="296">
        <v>25</v>
      </c>
      <c r="P409" s="296">
        <v>1</v>
      </c>
      <c r="Q409" s="296">
        <v>2050</v>
      </c>
      <c r="U409" s="296">
        <v>1</v>
      </c>
      <c r="V409" s="296">
        <v>1</v>
      </c>
      <c r="X409" s="296">
        <v>2</v>
      </c>
      <c r="AK409" s="296">
        <v>1</v>
      </c>
      <c r="AL409" s="296">
        <v>1</v>
      </c>
      <c r="AM409" s="299">
        <v>0.5</v>
      </c>
      <c r="AN409" s="296">
        <v>5</v>
      </c>
      <c r="AO409" s="296">
        <v>1</v>
      </c>
      <c r="AP409" s="300"/>
      <c r="AQ409" s="296">
        <v>0.25</v>
      </c>
      <c r="AR409" s="296">
        <v>0</v>
      </c>
      <c r="AS409" s="296">
        <v>0</v>
      </c>
      <c r="AV409" s="300">
        <v>30</v>
      </c>
      <c r="AW409" s="300">
        <v>30</v>
      </c>
      <c r="AX409" s="296">
        <v>0</v>
      </c>
      <c r="AY409" s="296" t="s">
        <v>1615</v>
      </c>
      <c r="BA409" s="296">
        <v>1</v>
      </c>
      <c r="BB409" s="296">
        <v>0.03</v>
      </c>
      <c r="BC409" s="296">
        <v>134</v>
      </c>
    </row>
    <row r="410" spans="1:55">
      <c r="A410" s="296" t="s">
        <v>1633</v>
      </c>
      <c r="B410" s="296" t="s">
        <v>840</v>
      </c>
      <c r="C410" s="296" t="s">
        <v>749</v>
      </c>
      <c r="F410" s="296">
        <v>0.41</v>
      </c>
      <c r="I410" s="296">
        <v>0</v>
      </c>
      <c r="J410" s="296" t="s">
        <v>30</v>
      </c>
      <c r="K410" s="296">
        <v>9.8000000000000007</v>
      </c>
      <c r="L410" s="296">
        <v>5.2919999999999998</v>
      </c>
      <c r="M410" s="296" t="s">
        <v>30</v>
      </c>
      <c r="P410" s="296">
        <v>0</v>
      </c>
      <c r="Q410" s="296" t="s">
        <v>30</v>
      </c>
      <c r="U410" s="296">
        <v>1</v>
      </c>
      <c r="V410" s="296">
        <v>1</v>
      </c>
      <c r="X410" s="296">
        <v>2.4390243902439024</v>
      </c>
      <c r="AK410" s="296">
        <v>1</v>
      </c>
      <c r="AL410" s="296">
        <v>1</v>
      </c>
      <c r="AM410" s="299">
        <v>0.5</v>
      </c>
      <c r="AN410" s="296">
        <v>5</v>
      </c>
      <c r="AO410" s="296">
        <v>1</v>
      </c>
      <c r="AP410" s="300"/>
      <c r="AQ410" s="296">
        <v>0.25</v>
      </c>
      <c r="AR410" s="296">
        <v>0</v>
      </c>
      <c r="AS410" s="296">
        <v>0</v>
      </c>
      <c r="AV410" s="300">
        <v>15</v>
      </c>
      <c r="AW410" s="300">
        <v>15</v>
      </c>
      <c r="AY410" s="296" t="s">
        <v>1615</v>
      </c>
      <c r="BA410" s="296">
        <v>1</v>
      </c>
      <c r="BB410" s="296">
        <v>0.03</v>
      </c>
      <c r="BC410" s="296">
        <v>134</v>
      </c>
    </row>
    <row r="411" spans="1:55">
      <c r="A411" s="296" t="s">
        <v>1632</v>
      </c>
      <c r="B411" s="296" t="s">
        <v>840</v>
      </c>
      <c r="C411" s="296" t="s">
        <v>749</v>
      </c>
      <c r="F411" s="296">
        <v>0.44</v>
      </c>
      <c r="I411" s="296">
        <v>0</v>
      </c>
      <c r="J411" s="296" t="s">
        <v>30</v>
      </c>
      <c r="K411" s="296">
        <v>9.8000000000000007</v>
      </c>
      <c r="L411" s="296">
        <v>5.2919999999999998</v>
      </c>
      <c r="M411" s="296" t="s">
        <v>30</v>
      </c>
      <c r="P411" s="296">
        <v>0</v>
      </c>
      <c r="Q411" s="296" t="s">
        <v>30</v>
      </c>
      <c r="U411" s="296">
        <v>1</v>
      </c>
      <c r="V411" s="296">
        <v>1</v>
      </c>
      <c r="X411" s="296">
        <v>2.2727272727272729</v>
      </c>
      <c r="AK411" s="296">
        <v>1</v>
      </c>
      <c r="AL411" s="296">
        <v>2.7</v>
      </c>
      <c r="AM411" s="299">
        <v>0.5</v>
      </c>
      <c r="AN411" s="296">
        <v>5</v>
      </c>
      <c r="AO411" s="296">
        <v>1</v>
      </c>
      <c r="AP411" s="300"/>
      <c r="AQ411" s="296">
        <v>0.25</v>
      </c>
      <c r="AR411" s="296">
        <v>0</v>
      </c>
      <c r="AS411" s="296">
        <v>0</v>
      </c>
      <c r="AV411" s="300">
        <v>15</v>
      </c>
      <c r="AW411" s="300">
        <v>15</v>
      </c>
      <c r="AY411" s="296" t="s">
        <v>1615</v>
      </c>
      <c r="BA411" s="296">
        <v>1</v>
      </c>
      <c r="BB411" s="296">
        <v>0.03</v>
      </c>
      <c r="BC411" s="296">
        <v>134</v>
      </c>
    </row>
    <row r="412" spans="1:55">
      <c r="A412" s="296" t="s">
        <v>1631</v>
      </c>
      <c r="B412" s="296" t="s">
        <v>840</v>
      </c>
      <c r="C412" s="296" t="s">
        <v>749</v>
      </c>
      <c r="F412" s="296">
        <v>0.46</v>
      </c>
      <c r="I412" s="296">
        <v>0</v>
      </c>
      <c r="J412" s="296" t="s">
        <v>30</v>
      </c>
      <c r="K412" s="296">
        <v>9.8000000000000007</v>
      </c>
      <c r="L412" s="296">
        <v>5.2919999999999998</v>
      </c>
      <c r="M412" s="296" t="s">
        <v>30</v>
      </c>
      <c r="P412" s="296">
        <v>0</v>
      </c>
      <c r="Q412" s="296" t="s">
        <v>30</v>
      </c>
      <c r="U412" s="296">
        <v>1</v>
      </c>
      <c r="V412" s="296">
        <v>1</v>
      </c>
      <c r="X412" s="296">
        <v>2.1739130434782608</v>
      </c>
      <c r="AK412" s="296">
        <v>1</v>
      </c>
      <c r="AL412" s="296">
        <v>0.64</v>
      </c>
      <c r="AM412" s="299">
        <v>0.5</v>
      </c>
      <c r="AN412" s="296">
        <v>5</v>
      </c>
      <c r="AO412" s="296">
        <v>1</v>
      </c>
      <c r="AP412" s="300"/>
      <c r="AQ412" s="296">
        <v>0.25</v>
      </c>
      <c r="AR412" s="296">
        <v>0</v>
      </c>
      <c r="AS412" s="296">
        <v>0</v>
      </c>
      <c r="AV412" s="300">
        <v>15</v>
      </c>
      <c r="AW412" s="300">
        <v>15</v>
      </c>
      <c r="AY412" s="296" t="s">
        <v>1615</v>
      </c>
      <c r="BA412" s="296">
        <v>1</v>
      </c>
      <c r="BB412" s="296">
        <v>0.03</v>
      </c>
      <c r="BC412" s="296">
        <v>134</v>
      </c>
    </row>
    <row r="413" spans="1:55">
      <c r="A413" s="296" t="s">
        <v>1630</v>
      </c>
      <c r="B413" s="296" t="s">
        <v>840</v>
      </c>
      <c r="C413" s="296" t="s">
        <v>749</v>
      </c>
      <c r="F413" s="296">
        <v>0.47</v>
      </c>
      <c r="G413" s="296">
        <v>315</v>
      </c>
      <c r="H413" s="296">
        <v>60</v>
      </c>
      <c r="I413" s="296">
        <v>0</v>
      </c>
      <c r="J413" s="296">
        <v>0.79135</v>
      </c>
      <c r="K413" s="296">
        <v>9.5549999999999997</v>
      </c>
      <c r="L413" s="296">
        <v>5.2919999999999998</v>
      </c>
      <c r="M413" s="296" t="s">
        <v>30</v>
      </c>
      <c r="N413" s="296">
        <v>2020</v>
      </c>
      <c r="O413" s="296">
        <v>25</v>
      </c>
      <c r="P413" s="296">
        <v>1</v>
      </c>
      <c r="Q413" s="296">
        <v>2029</v>
      </c>
      <c r="U413" s="296">
        <v>1</v>
      </c>
      <c r="V413" s="296">
        <v>1</v>
      </c>
      <c r="X413" s="296">
        <v>2.1276595744680851</v>
      </c>
      <c r="AK413" s="296">
        <v>1</v>
      </c>
      <c r="AL413" s="296">
        <v>1</v>
      </c>
      <c r="AM413" s="299">
        <v>0.5</v>
      </c>
      <c r="AN413" s="296">
        <v>5</v>
      </c>
      <c r="AO413" s="296">
        <v>1</v>
      </c>
      <c r="AP413" s="300"/>
      <c r="AQ413" s="296">
        <v>0.25</v>
      </c>
      <c r="AR413" s="296">
        <v>0</v>
      </c>
      <c r="AS413" s="296">
        <v>0</v>
      </c>
      <c r="AV413" s="300">
        <v>18</v>
      </c>
      <c r="AW413" s="300">
        <v>18</v>
      </c>
      <c r="AY413" s="296" t="s">
        <v>1615</v>
      </c>
      <c r="BA413" s="296">
        <v>1</v>
      </c>
      <c r="BB413" s="296">
        <v>0.03</v>
      </c>
      <c r="BC413" s="296">
        <v>134</v>
      </c>
    </row>
    <row r="414" spans="1:55">
      <c r="A414" s="296" t="s">
        <v>1629</v>
      </c>
      <c r="B414" s="296" t="s">
        <v>840</v>
      </c>
      <c r="C414" s="296" t="s">
        <v>749</v>
      </c>
      <c r="F414" s="296">
        <v>0.48</v>
      </c>
      <c r="G414" s="296">
        <v>280</v>
      </c>
      <c r="H414" s="296">
        <v>60</v>
      </c>
      <c r="I414" s="296">
        <v>0</v>
      </c>
      <c r="J414" s="296">
        <v>0.74970000000000003</v>
      </c>
      <c r="K414" s="296">
        <v>9.1140000000000008</v>
      </c>
      <c r="L414" s="296">
        <v>4.9979999999999993</v>
      </c>
      <c r="M414" s="296" t="s">
        <v>30</v>
      </c>
      <c r="N414" s="296">
        <v>2030</v>
      </c>
      <c r="O414" s="296">
        <v>25</v>
      </c>
      <c r="P414" s="296">
        <v>1</v>
      </c>
      <c r="Q414" s="296">
        <v>2039</v>
      </c>
      <c r="U414" s="296">
        <v>1</v>
      </c>
      <c r="V414" s="296">
        <v>1</v>
      </c>
      <c r="X414" s="296">
        <v>2.0833333333333335</v>
      </c>
      <c r="AK414" s="296">
        <v>1</v>
      </c>
      <c r="AL414" s="296">
        <v>1</v>
      </c>
      <c r="AM414" s="299">
        <v>0.5</v>
      </c>
      <c r="AN414" s="296">
        <v>5</v>
      </c>
      <c r="AO414" s="296">
        <v>1</v>
      </c>
      <c r="AP414" s="300"/>
      <c r="AQ414" s="296">
        <v>0.25</v>
      </c>
      <c r="AR414" s="296">
        <v>0</v>
      </c>
      <c r="AS414" s="296">
        <v>0</v>
      </c>
      <c r="AV414" s="300">
        <v>24</v>
      </c>
      <c r="AW414" s="300">
        <v>24</v>
      </c>
      <c r="AY414" s="296" t="s">
        <v>1615</v>
      </c>
      <c r="BA414" s="296">
        <v>1</v>
      </c>
      <c r="BB414" s="296">
        <v>0.03</v>
      </c>
      <c r="BC414" s="296">
        <v>134</v>
      </c>
    </row>
    <row r="415" spans="1:55">
      <c r="A415" s="296" t="s">
        <v>1628</v>
      </c>
      <c r="B415" s="296" t="s">
        <v>840</v>
      </c>
      <c r="C415" s="296" t="s">
        <v>749</v>
      </c>
      <c r="D415" s="296" t="s">
        <v>30</v>
      </c>
      <c r="E415" s="296" t="s">
        <v>30</v>
      </c>
      <c r="F415" s="296">
        <v>0.49</v>
      </c>
      <c r="G415" s="296">
        <v>265</v>
      </c>
      <c r="H415" s="296">
        <v>60</v>
      </c>
      <c r="I415" s="296">
        <v>0</v>
      </c>
      <c r="J415" s="296">
        <v>0.72887500000000005</v>
      </c>
      <c r="K415" s="296">
        <v>8.7220000000000013</v>
      </c>
      <c r="L415" s="296">
        <v>4.9000000000000004</v>
      </c>
      <c r="M415" s="296" t="s">
        <v>30</v>
      </c>
      <c r="N415" s="296">
        <v>2040</v>
      </c>
      <c r="O415" s="296">
        <v>25</v>
      </c>
      <c r="P415" s="296">
        <v>1</v>
      </c>
      <c r="Q415" s="296">
        <v>2049</v>
      </c>
      <c r="R415" s="296" t="s">
        <v>30</v>
      </c>
      <c r="S415" s="296" t="s">
        <v>30</v>
      </c>
      <c r="T415" s="296" t="s">
        <v>30</v>
      </c>
      <c r="U415" s="296">
        <v>1</v>
      </c>
      <c r="V415" s="296">
        <v>1</v>
      </c>
      <c r="W415" s="296" t="s">
        <v>30</v>
      </c>
      <c r="X415" s="296">
        <v>2.0408163265306123</v>
      </c>
      <c r="Z415" s="296" t="s">
        <v>30</v>
      </c>
      <c r="AA415" s="296" t="s">
        <v>30</v>
      </c>
      <c r="AB415" s="296" t="s">
        <v>30</v>
      </c>
      <c r="AC415" s="296" t="s">
        <v>30</v>
      </c>
      <c r="AD415" s="296" t="s">
        <v>30</v>
      </c>
      <c r="AE415" s="296" t="s">
        <v>30</v>
      </c>
      <c r="AF415" s="296" t="s">
        <v>30</v>
      </c>
      <c r="AG415" s="296" t="s">
        <v>30</v>
      </c>
      <c r="AH415" s="296" t="s">
        <v>30</v>
      </c>
      <c r="AI415" s="296" t="s">
        <v>30</v>
      </c>
      <c r="AJ415" s="296" t="s">
        <v>30</v>
      </c>
      <c r="AK415" s="296">
        <v>1</v>
      </c>
      <c r="AL415" s="296">
        <v>1</v>
      </c>
      <c r="AM415" s="299">
        <v>0.5</v>
      </c>
      <c r="AN415" s="296">
        <v>5</v>
      </c>
      <c r="AO415" s="296">
        <v>1</v>
      </c>
      <c r="AP415" s="300"/>
      <c r="AQ415" s="296">
        <v>0.25</v>
      </c>
      <c r="AR415" s="296">
        <v>0</v>
      </c>
      <c r="AS415" s="296">
        <v>0</v>
      </c>
      <c r="AV415" s="300">
        <v>30</v>
      </c>
      <c r="AW415" s="300">
        <v>30</v>
      </c>
      <c r="AX415" s="296" t="s">
        <v>30</v>
      </c>
      <c r="AY415" s="296" t="s">
        <v>1615</v>
      </c>
      <c r="BA415" s="296">
        <v>1</v>
      </c>
      <c r="BB415" s="296">
        <v>0.03</v>
      </c>
      <c r="BC415" s="296">
        <v>134</v>
      </c>
    </row>
    <row r="416" spans="1:55">
      <c r="A416" s="296" t="s">
        <v>1627</v>
      </c>
      <c r="B416" s="296" t="s">
        <v>840</v>
      </c>
      <c r="C416" s="296" t="s">
        <v>749</v>
      </c>
      <c r="F416" s="296">
        <v>0.5</v>
      </c>
      <c r="G416" s="296">
        <v>250</v>
      </c>
      <c r="H416" s="296">
        <v>60</v>
      </c>
      <c r="I416" s="296">
        <v>0</v>
      </c>
      <c r="J416" s="296">
        <v>0.70804999999999996</v>
      </c>
      <c r="K416" s="296">
        <v>8.33</v>
      </c>
      <c r="L416" s="296">
        <v>4.8020000000000005</v>
      </c>
      <c r="M416" s="296" t="s">
        <v>30</v>
      </c>
      <c r="N416" s="296">
        <v>2050</v>
      </c>
      <c r="O416" s="296">
        <v>25</v>
      </c>
      <c r="P416" s="296">
        <v>1</v>
      </c>
      <c r="Q416" s="296">
        <v>2050</v>
      </c>
      <c r="U416" s="296">
        <v>1</v>
      </c>
      <c r="V416" s="296">
        <v>1</v>
      </c>
      <c r="X416" s="296">
        <v>2</v>
      </c>
      <c r="AK416" s="296">
        <v>1</v>
      </c>
      <c r="AL416" s="296">
        <v>1</v>
      </c>
      <c r="AM416" s="299">
        <v>0.5</v>
      </c>
      <c r="AN416" s="296">
        <v>5</v>
      </c>
      <c r="AO416" s="296">
        <v>1</v>
      </c>
      <c r="AP416" s="300"/>
      <c r="AQ416" s="296">
        <v>0.25</v>
      </c>
      <c r="AR416" s="296">
        <v>0</v>
      </c>
      <c r="AS416" s="296">
        <v>0</v>
      </c>
      <c r="AV416" s="300">
        <v>30</v>
      </c>
      <c r="AW416" s="300">
        <v>30</v>
      </c>
      <c r="AY416" s="296" t="s">
        <v>1615</v>
      </c>
      <c r="BA416" s="296">
        <v>1</v>
      </c>
      <c r="BB416" s="296">
        <v>0.03</v>
      </c>
      <c r="BC416" s="296">
        <v>134</v>
      </c>
    </row>
    <row r="417" spans="1:55">
      <c r="A417" s="296" t="s">
        <v>1626</v>
      </c>
      <c r="B417" s="296" t="s">
        <v>753</v>
      </c>
      <c r="C417" s="296" t="s">
        <v>749</v>
      </c>
      <c r="D417" s="296">
        <v>0.1</v>
      </c>
      <c r="E417" s="296">
        <v>0.7</v>
      </c>
      <c r="F417" s="296">
        <v>0.43</v>
      </c>
      <c r="H417" s="296">
        <v>105</v>
      </c>
      <c r="I417" s="296">
        <v>0</v>
      </c>
      <c r="J417" s="296" t="s">
        <v>30</v>
      </c>
      <c r="K417" s="296">
        <v>12.050668</v>
      </c>
      <c r="L417" s="296" t="s">
        <v>30</v>
      </c>
      <c r="M417" s="296">
        <v>1.58541</v>
      </c>
      <c r="O417" s="296">
        <v>20</v>
      </c>
      <c r="Q417" s="296" t="s">
        <v>30</v>
      </c>
      <c r="U417" s="296">
        <v>1</v>
      </c>
      <c r="V417" s="296">
        <v>1</v>
      </c>
      <c r="X417" s="296">
        <v>2.3255813953488373</v>
      </c>
      <c r="AK417" s="296">
        <v>1</v>
      </c>
      <c r="AL417" s="296">
        <v>4</v>
      </c>
      <c r="AM417" s="299">
        <v>0.5</v>
      </c>
      <c r="AN417" s="296">
        <v>5</v>
      </c>
      <c r="AO417" s="296">
        <v>1</v>
      </c>
      <c r="AP417" s="300"/>
      <c r="AQ417" s="296">
        <v>0.25</v>
      </c>
      <c r="AR417" s="296">
        <v>0</v>
      </c>
      <c r="AS417" s="296">
        <v>0</v>
      </c>
      <c r="AV417" s="300">
        <v>15</v>
      </c>
      <c r="AW417" s="300">
        <v>15</v>
      </c>
      <c r="AY417" s="296" t="s">
        <v>1615</v>
      </c>
      <c r="BA417" s="296">
        <v>1</v>
      </c>
      <c r="BB417" s="296">
        <v>0.03</v>
      </c>
      <c r="BC417" s="296">
        <v>134</v>
      </c>
    </row>
    <row r="418" spans="1:55">
      <c r="A418" s="305" t="s">
        <v>1625</v>
      </c>
      <c r="B418" s="296" t="s">
        <v>753</v>
      </c>
      <c r="C418" s="296" t="s">
        <v>749</v>
      </c>
      <c r="D418" s="296">
        <v>-0.01</v>
      </c>
      <c r="E418" s="296">
        <v>0.90000000000000024</v>
      </c>
      <c r="F418" s="296">
        <v>0.43559999999999999</v>
      </c>
      <c r="G418" s="296">
        <v>465</v>
      </c>
      <c r="H418" s="296">
        <v>135</v>
      </c>
      <c r="I418" s="296">
        <v>0</v>
      </c>
      <c r="J418" s="296">
        <v>0.81766099999999975</v>
      </c>
      <c r="K418" s="296">
        <v>12.050668</v>
      </c>
      <c r="L418" s="296" t="s">
        <v>30</v>
      </c>
      <c r="M418" s="296">
        <v>1.3126396536000002</v>
      </c>
      <c r="O418" s="296">
        <v>22.5</v>
      </c>
      <c r="P418" s="296">
        <v>0</v>
      </c>
      <c r="Q418" s="296" t="s">
        <v>30</v>
      </c>
      <c r="U418" s="296">
        <v>1</v>
      </c>
      <c r="V418" s="296">
        <v>1</v>
      </c>
      <c r="X418" s="296">
        <v>2.2956841138659323</v>
      </c>
      <c r="AK418" s="296">
        <v>1</v>
      </c>
      <c r="AL418" s="296">
        <v>0.9</v>
      </c>
      <c r="AM418" s="299">
        <v>0.5</v>
      </c>
      <c r="AN418" s="296">
        <v>5</v>
      </c>
      <c r="AO418" s="296">
        <v>1</v>
      </c>
      <c r="AP418" s="300"/>
      <c r="AQ418" s="296">
        <v>0.25</v>
      </c>
      <c r="AR418" s="296">
        <v>0</v>
      </c>
      <c r="AS418" s="296">
        <v>0</v>
      </c>
      <c r="AV418" s="300">
        <v>15</v>
      </c>
      <c r="AW418" s="300">
        <v>15</v>
      </c>
      <c r="AY418" s="296" t="s">
        <v>1615</v>
      </c>
      <c r="BA418" s="296">
        <v>1</v>
      </c>
      <c r="BB418" s="296">
        <v>0.03</v>
      </c>
      <c r="BC418" s="296">
        <v>134</v>
      </c>
    </row>
    <row r="419" spans="1:55">
      <c r="A419" s="305" t="s">
        <v>1624</v>
      </c>
      <c r="B419" s="296" t="s">
        <v>747</v>
      </c>
      <c r="C419" s="296" t="s">
        <v>749</v>
      </c>
      <c r="E419" s="296">
        <v>0.95</v>
      </c>
      <c r="F419" s="296">
        <v>0.96473684210526311</v>
      </c>
      <c r="G419" s="296">
        <v>315</v>
      </c>
      <c r="H419" s="296">
        <v>60</v>
      </c>
      <c r="I419" s="296">
        <v>0</v>
      </c>
      <c r="J419" s="296">
        <v>1.8161764705882353</v>
      </c>
      <c r="K419" s="296">
        <v>9.5549999999999997</v>
      </c>
      <c r="L419" s="296" t="s">
        <v>30</v>
      </c>
      <c r="M419" s="296">
        <v>2.4872399999999999</v>
      </c>
      <c r="N419" s="296">
        <v>2020</v>
      </c>
      <c r="O419" s="296">
        <v>25</v>
      </c>
      <c r="P419" s="296">
        <v>1</v>
      </c>
      <c r="Q419" s="296">
        <v>2029</v>
      </c>
      <c r="U419" s="296">
        <v>1</v>
      </c>
      <c r="V419" s="296">
        <v>1</v>
      </c>
      <c r="X419" s="296">
        <v>2.1276595744680851</v>
      </c>
      <c r="AK419" s="296">
        <v>1</v>
      </c>
      <c r="AL419" s="296">
        <v>1</v>
      </c>
      <c r="AM419" s="299">
        <v>0.5</v>
      </c>
      <c r="AN419" s="296">
        <v>5</v>
      </c>
      <c r="AO419" s="296">
        <v>1</v>
      </c>
      <c r="AP419" s="300"/>
      <c r="AQ419" s="296">
        <v>0.25</v>
      </c>
      <c r="AR419" s="296">
        <v>0</v>
      </c>
      <c r="AS419" s="296">
        <v>0</v>
      </c>
      <c r="AV419" s="300">
        <v>18</v>
      </c>
      <c r="AW419" s="300">
        <v>18</v>
      </c>
      <c r="AX419" s="296">
        <v>0</v>
      </c>
      <c r="AY419" s="296" t="s">
        <v>1615</v>
      </c>
      <c r="BA419" s="296">
        <v>1</v>
      </c>
      <c r="BB419" s="296">
        <v>0.03</v>
      </c>
      <c r="BC419" s="296">
        <v>134</v>
      </c>
    </row>
    <row r="420" spans="1:55">
      <c r="A420" s="305" t="s">
        <v>1623</v>
      </c>
      <c r="B420" s="296" t="s">
        <v>747</v>
      </c>
      <c r="C420" s="296" t="s">
        <v>749</v>
      </c>
      <c r="E420" s="296">
        <v>0.99</v>
      </c>
      <c r="F420" s="296">
        <v>0.96484848484848484</v>
      </c>
      <c r="G420" s="296">
        <v>280</v>
      </c>
      <c r="H420" s="296">
        <v>60</v>
      </c>
      <c r="I420" s="296">
        <v>0</v>
      </c>
      <c r="J420" s="296">
        <v>1.7205882352941178</v>
      </c>
      <c r="K420" s="296">
        <v>9.1140000000000008</v>
      </c>
      <c r="L420" s="296" t="s">
        <v>30</v>
      </c>
      <c r="M420" s="296">
        <v>2.3990399999999994</v>
      </c>
      <c r="N420" s="296">
        <v>2030</v>
      </c>
      <c r="O420" s="296">
        <v>25</v>
      </c>
      <c r="P420" s="296">
        <v>1</v>
      </c>
      <c r="Q420" s="296">
        <v>2039</v>
      </c>
      <c r="U420" s="296">
        <v>1</v>
      </c>
      <c r="V420" s="296">
        <v>1</v>
      </c>
      <c r="X420" s="296">
        <v>2.0833333333333335</v>
      </c>
      <c r="AK420" s="296">
        <v>1</v>
      </c>
      <c r="AL420" s="296">
        <v>1</v>
      </c>
      <c r="AM420" s="299">
        <v>0.5</v>
      </c>
      <c r="AN420" s="296">
        <v>5</v>
      </c>
      <c r="AO420" s="296">
        <v>1</v>
      </c>
      <c r="AP420" s="300"/>
      <c r="AQ420" s="296">
        <v>0.25</v>
      </c>
      <c r="AR420" s="296">
        <v>0</v>
      </c>
      <c r="AS420" s="296">
        <v>0</v>
      </c>
      <c r="AV420" s="300">
        <v>24</v>
      </c>
      <c r="AW420" s="300">
        <v>24</v>
      </c>
      <c r="AX420" s="296">
        <v>0</v>
      </c>
      <c r="AY420" s="296" t="s">
        <v>1615</v>
      </c>
      <c r="BA420" s="296">
        <v>1</v>
      </c>
      <c r="BB420" s="296">
        <v>0.03</v>
      </c>
      <c r="BC420" s="296">
        <v>134</v>
      </c>
    </row>
    <row r="421" spans="1:55">
      <c r="A421" s="296" t="s">
        <v>1622</v>
      </c>
      <c r="B421" s="296" t="s">
        <v>747</v>
      </c>
      <c r="C421" s="296" t="s">
        <v>749</v>
      </c>
      <c r="D421" s="296" t="s">
        <v>30</v>
      </c>
      <c r="E421" s="296">
        <v>0.99</v>
      </c>
      <c r="F421" s="296">
        <v>0.98494949494949502</v>
      </c>
      <c r="G421" s="296">
        <v>265</v>
      </c>
      <c r="H421" s="296">
        <v>60</v>
      </c>
      <c r="I421" s="296">
        <v>0</v>
      </c>
      <c r="J421" s="296">
        <v>1.6727941176470589</v>
      </c>
      <c r="K421" s="296">
        <v>8.7220000000000013</v>
      </c>
      <c r="L421" s="296" t="s">
        <v>30</v>
      </c>
      <c r="M421" s="296">
        <v>2.4010000000000002</v>
      </c>
      <c r="N421" s="296">
        <v>2040</v>
      </c>
      <c r="O421" s="296">
        <v>25</v>
      </c>
      <c r="P421" s="296">
        <v>1</v>
      </c>
      <c r="Q421" s="296">
        <v>2049</v>
      </c>
      <c r="R421" s="296" t="s">
        <v>30</v>
      </c>
      <c r="S421" s="296" t="s">
        <v>30</v>
      </c>
      <c r="T421" s="296" t="s">
        <v>30</v>
      </c>
      <c r="U421" s="296">
        <v>1</v>
      </c>
      <c r="V421" s="296">
        <v>1</v>
      </c>
      <c r="W421" s="296" t="s">
        <v>30</v>
      </c>
      <c r="X421" s="296">
        <v>2.0408163265306123</v>
      </c>
      <c r="Z421" s="296" t="s">
        <v>30</v>
      </c>
      <c r="AA421" s="296" t="s">
        <v>30</v>
      </c>
      <c r="AB421" s="296" t="s">
        <v>30</v>
      </c>
      <c r="AC421" s="296" t="s">
        <v>30</v>
      </c>
      <c r="AD421" s="296" t="s">
        <v>30</v>
      </c>
      <c r="AE421" s="296" t="s">
        <v>30</v>
      </c>
      <c r="AF421" s="296" t="s">
        <v>30</v>
      </c>
      <c r="AG421" s="296" t="s">
        <v>30</v>
      </c>
      <c r="AH421" s="296" t="s">
        <v>30</v>
      </c>
      <c r="AI421" s="296" t="s">
        <v>30</v>
      </c>
      <c r="AJ421" s="296" t="s">
        <v>30</v>
      </c>
      <c r="AK421" s="296">
        <v>1</v>
      </c>
      <c r="AL421" s="296">
        <v>1</v>
      </c>
      <c r="AM421" s="299">
        <v>0.5</v>
      </c>
      <c r="AN421" s="296">
        <v>5</v>
      </c>
      <c r="AO421" s="296">
        <v>1</v>
      </c>
      <c r="AP421" s="300"/>
      <c r="AQ421" s="296">
        <v>0.25</v>
      </c>
      <c r="AR421" s="296">
        <v>0</v>
      </c>
      <c r="AS421" s="296">
        <v>0</v>
      </c>
      <c r="AV421" s="300">
        <v>30</v>
      </c>
      <c r="AW421" s="300">
        <v>30</v>
      </c>
      <c r="AX421" s="296">
        <v>0</v>
      </c>
      <c r="AY421" s="296" t="s">
        <v>1615</v>
      </c>
      <c r="BA421" s="296">
        <v>1</v>
      </c>
      <c r="BB421" s="296">
        <v>0.03</v>
      </c>
      <c r="BC421" s="296">
        <v>134</v>
      </c>
    </row>
    <row r="422" spans="1:55">
      <c r="A422" s="296" t="s">
        <v>1621</v>
      </c>
      <c r="B422" s="296" t="s">
        <v>747</v>
      </c>
      <c r="C422" s="296" t="s">
        <v>749</v>
      </c>
      <c r="E422" s="296">
        <v>1.04</v>
      </c>
      <c r="F422" s="296">
        <v>0.98076923076923073</v>
      </c>
      <c r="G422" s="296">
        <v>250</v>
      </c>
      <c r="H422" s="296">
        <v>60</v>
      </c>
      <c r="I422" s="296">
        <v>0</v>
      </c>
      <c r="J422" s="296">
        <v>1.625</v>
      </c>
      <c r="K422" s="296">
        <v>8.33</v>
      </c>
      <c r="L422" s="296" t="s">
        <v>30</v>
      </c>
      <c r="M422" s="296">
        <v>2.4010000000000002</v>
      </c>
      <c r="N422" s="296">
        <v>2050</v>
      </c>
      <c r="O422" s="296">
        <v>25</v>
      </c>
      <c r="P422" s="296">
        <v>1</v>
      </c>
      <c r="Q422" s="296">
        <v>2050</v>
      </c>
      <c r="U422" s="296">
        <v>1</v>
      </c>
      <c r="V422" s="296">
        <v>1</v>
      </c>
      <c r="X422" s="296">
        <v>2</v>
      </c>
      <c r="AK422" s="296">
        <v>1</v>
      </c>
      <c r="AL422" s="296">
        <v>1</v>
      </c>
      <c r="AM422" s="299">
        <v>0.5</v>
      </c>
      <c r="AN422" s="296">
        <v>5</v>
      </c>
      <c r="AO422" s="296">
        <v>1</v>
      </c>
      <c r="AP422" s="300"/>
      <c r="AQ422" s="296">
        <v>0.25</v>
      </c>
      <c r="AR422" s="296">
        <v>0</v>
      </c>
      <c r="AS422" s="296">
        <v>0</v>
      </c>
      <c r="AV422" s="300">
        <v>30</v>
      </c>
      <c r="AW422" s="300">
        <v>30</v>
      </c>
      <c r="AX422" s="296">
        <v>0</v>
      </c>
      <c r="AY422" s="296" t="s">
        <v>1615</v>
      </c>
      <c r="BA422" s="296">
        <v>1</v>
      </c>
      <c r="BB422" s="296">
        <v>0.03</v>
      </c>
      <c r="BC422" s="296">
        <v>134</v>
      </c>
    </row>
    <row r="423" spans="1:55">
      <c r="A423" s="296" t="s">
        <v>1620</v>
      </c>
      <c r="B423" s="296" t="s">
        <v>840</v>
      </c>
      <c r="C423" s="296" t="s">
        <v>749</v>
      </c>
      <c r="F423" s="296">
        <v>0.47</v>
      </c>
      <c r="G423" s="296">
        <v>315</v>
      </c>
      <c r="H423" s="296">
        <v>60</v>
      </c>
      <c r="I423" s="296">
        <v>0</v>
      </c>
      <c r="J423" s="296">
        <v>1.5437500000000002</v>
      </c>
      <c r="K423" s="296">
        <v>9.5549999999999997</v>
      </c>
      <c r="L423" s="296">
        <v>5.2919999999999998</v>
      </c>
      <c r="M423" s="296" t="s">
        <v>30</v>
      </c>
      <c r="N423" s="296">
        <v>2020</v>
      </c>
      <c r="O423" s="296">
        <v>25</v>
      </c>
      <c r="P423" s="296">
        <v>1</v>
      </c>
      <c r="Q423" s="296">
        <v>2029</v>
      </c>
      <c r="U423" s="296">
        <v>1</v>
      </c>
      <c r="V423" s="296">
        <v>1</v>
      </c>
      <c r="X423" s="296">
        <v>2.1276595744680851</v>
      </c>
      <c r="AK423" s="296">
        <v>1</v>
      </c>
      <c r="AL423" s="296">
        <v>1</v>
      </c>
      <c r="AM423" s="299">
        <v>0.5</v>
      </c>
      <c r="AN423" s="296">
        <v>5</v>
      </c>
      <c r="AO423" s="296">
        <v>1</v>
      </c>
      <c r="AP423" s="300"/>
      <c r="AQ423" s="296">
        <v>0.25</v>
      </c>
      <c r="AR423" s="296">
        <v>0</v>
      </c>
      <c r="AS423" s="296">
        <v>0</v>
      </c>
      <c r="AV423" s="300">
        <v>18</v>
      </c>
      <c r="AW423" s="300">
        <v>18</v>
      </c>
      <c r="AY423" s="296" t="s">
        <v>1615</v>
      </c>
      <c r="BA423" s="296">
        <v>1</v>
      </c>
      <c r="BB423" s="296">
        <v>0.03</v>
      </c>
      <c r="BC423" s="296">
        <v>134</v>
      </c>
    </row>
    <row r="424" spans="1:55">
      <c r="A424" s="296" t="s">
        <v>1619</v>
      </c>
      <c r="B424" s="296" t="s">
        <v>840</v>
      </c>
      <c r="C424" s="296" t="s">
        <v>749</v>
      </c>
      <c r="F424" s="296">
        <v>0.48</v>
      </c>
      <c r="G424" s="296">
        <v>280</v>
      </c>
      <c r="H424" s="296">
        <v>60</v>
      </c>
      <c r="I424" s="296">
        <v>0</v>
      </c>
      <c r="J424" s="296">
        <v>1.4625000000000001</v>
      </c>
      <c r="K424" s="296">
        <v>9.1140000000000008</v>
      </c>
      <c r="L424" s="296">
        <v>4.9979999999999993</v>
      </c>
      <c r="M424" s="296" t="s">
        <v>30</v>
      </c>
      <c r="N424" s="296">
        <v>2030</v>
      </c>
      <c r="O424" s="296">
        <v>25</v>
      </c>
      <c r="P424" s="296">
        <v>1</v>
      </c>
      <c r="Q424" s="296">
        <v>2039</v>
      </c>
      <c r="U424" s="296">
        <v>1</v>
      </c>
      <c r="V424" s="296">
        <v>1</v>
      </c>
      <c r="X424" s="296">
        <v>2.0833333333333335</v>
      </c>
      <c r="AK424" s="296">
        <v>1</v>
      </c>
      <c r="AL424" s="296">
        <v>1</v>
      </c>
      <c r="AM424" s="299">
        <v>0.5</v>
      </c>
      <c r="AN424" s="296">
        <v>5</v>
      </c>
      <c r="AO424" s="296">
        <v>1</v>
      </c>
      <c r="AP424" s="300"/>
      <c r="AQ424" s="296">
        <v>0.25</v>
      </c>
      <c r="AR424" s="296">
        <v>0</v>
      </c>
      <c r="AS424" s="296">
        <v>0</v>
      </c>
      <c r="AV424" s="300">
        <v>24</v>
      </c>
      <c r="AW424" s="300">
        <v>24</v>
      </c>
      <c r="AY424" s="296" t="s">
        <v>1615</v>
      </c>
      <c r="BA424" s="296">
        <v>1</v>
      </c>
      <c r="BB424" s="296">
        <v>0.03</v>
      </c>
      <c r="BC424" s="296">
        <v>134</v>
      </c>
    </row>
    <row r="425" spans="1:55">
      <c r="A425" s="296" t="s">
        <v>1618</v>
      </c>
      <c r="B425" s="296" t="s">
        <v>840</v>
      </c>
      <c r="C425" s="296" t="s">
        <v>749</v>
      </c>
      <c r="D425" s="296" t="s">
        <v>30</v>
      </c>
      <c r="E425" s="296" t="s">
        <v>30</v>
      </c>
      <c r="F425" s="296">
        <v>0.49</v>
      </c>
      <c r="G425" s="296">
        <v>265</v>
      </c>
      <c r="H425" s="296">
        <v>60</v>
      </c>
      <c r="I425" s="296">
        <v>0</v>
      </c>
      <c r="J425" s="296">
        <v>1.4218750000000002</v>
      </c>
      <c r="K425" s="296">
        <v>8.7220000000000013</v>
      </c>
      <c r="L425" s="296">
        <v>4.9000000000000004</v>
      </c>
      <c r="M425" s="296" t="s">
        <v>30</v>
      </c>
      <c r="N425" s="296">
        <v>2040</v>
      </c>
      <c r="O425" s="296">
        <v>25</v>
      </c>
      <c r="P425" s="296">
        <v>1</v>
      </c>
      <c r="Q425" s="296">
        <v>2049</v>
      </c>
      <c r="R425" s="296" t="s">
        <v>30</v>
      </c>
      <c r="S425" s="296" t="s">
        <v>30</v>
      </c>
      <c r="T425" s="296" t="s">
        <v>30</v>
      </c>
      <c r="U425" s="296">
        <v>1</v>
      </c>
      <c r="V425" s="296">
        <v>1</v>
      </c>
      <c r="W425" s="296" t="s">
        <v>30</v>
      </c>
      <c r="X425" s="296">
        <v>2.0408163265306123</v>
      </c>
      <c r="Z425" s="296" t="s">
        <v>30</v>
      </c>
      <c r="AA425" s="296" t="s">
        <v>30</v>
      </c>
      <c r="AB425" s="296" t="s">
        <v>30</v>
      </c>
      <c r="AC425" s="296" t="s">
        <v>30</v>
      </c>
      <c r="AD425" s="296" t="s">
        <v>30</v>
      </c>
      <c r="AE425" s="296" t="s">
        <v>30</v>
      </c>
      <c r="AF425" s="296" t="s">
        <v>30</v>
      </c>
      <c r="AG425" s="296" t="s">
        <v>30</v>
      </c>
      <c r="AH425" s="296" t="s">
        <v>30</v>
      </c>
      <c r="AI425" s="296" t="s">
        <v>30</v>
      </c>
      <c r="AJ425" s="296" t="s">
        <v>30</v>
      </c>
      <c r="AK425" s="296">
        <v>1</v>
      </c>
      <c r="AL425" s="296">
        <v>1</v>
      </c>
      <c r="AM425" s="299">
        <v>0.5</v>
      </c>
      <c r="AN425" s="296">
        <v>5</v>
      </c>
      <c r="AO425" s="296">
        <v>1</v>
      </c>
      <c r="AP425" s="300"/>
      <c r="AQ425" s="296">
        <v>0.25</v>
      </c>
      <c r="AR425" s="296">
        <v>0</v>
      </c>
      <c r="AS425" s="296">
        <v>0</v>
      </c>
      <c r="AV425" s="300">
        <v>30</v>
      </c>
      <c r="AW425" s="300">
        <v>30</v>
      </c>
      <c r="AX425" s="296" t="s">
        <v>30</v>
      </c>
      <c r="AY425" s="296" t="s">
        <v>1615</v>
      </c>
      <c r="BA425" s="296">
        <v>1</v>
      </c>
      <c r="BB425" s="296">
        <v>0.03</v>
      </c>
      <c r="BC425" s="296">
        <v>134</v>
      </c>
    </row>
    <row r="426" spans="1:55">
      <c r="A426" s="296" t="s">
        <v>1617</v>
      </c>
      <c r="B426" s="296" t="s">
        <v>840</v>
      </c>
      <c r="C426" s="296" t="s">
        <v>749</v>
      </c>
      <c r="F426" s="296">
        <v>0.5</v>
      </c>
      <c r="G426" s="296">
        <v>250</v>
      </c>
      <c r="H426" s="296">
        <v>60</v>
      </c>
      <c r="I426" s="296">
        <v>0</v>
      </c>
      <c r="J426" s="296">
        <v>1.3812500000000001</v>
      </c>
      <c r="K426" s="296">
        <v>8.33</v>
      </c>
      <c r="L426" s="296">
        <v>4.8020000000000005</v>
      </c>
      <c r="M426" s="296" t="s">
        <v>30</v>
      </c>
      <c r="N426" s="296">
        <v>2050</v>
      </c>
      <c r="O426" s="296">
        <v>25</v>
      </c>
      <c r="P426" s="296">
        <v>1</v>
      </c>
      <c r="Q426" s="296">
        <v>2050</v>
      </c>
      <c r="U426" s="296">
        <v>1</v>
      </c>
      <c r="V426" s="296">
        <v>1</v>
      </c>
      <c r="X426" s="296">
        <v>2</v>
      </c>
      <c r="AK426" s="296">
        <v>1</v>
      </c>
      <c r="AL426" s="296">
        <v>1</v>
      </c>
      <c r="AM426" s="299">
        <v>0.5</v>
      </c>
      <c r="AN426" s="296">
        <v>5</v>
      </c>
      <c r="AO426" s="296">
        <v>1</v>
      </c>
      <c r="AP426" s="300"/>
      <c r="AQ426" s="296">
        <v>0.25</v>
      </c>
      <c r="AR426" s="296">
        <v>0</v>
      </c>
      <c r="AS426" s="296">
        <v>0</v>
      </c>
      <c r="AV426" s="300">
        <v>30</v>
      </c>
      <c r="AW426" s="300">
        <v>30</v>
      </c>
      <c r="AY426" s="296" t="s">
        <v>1615</v>
      </c>
      <c r="BA426" s="296">
        <v>1</v>
      </c>
      <c r="BB426" s="296">
        <v>0.03</v>
      </c>
      <c r="BC426" s="296">
        <v>134</v>
      </c>
    </row>
    <row r="427" spans="1:55">
      <c r="A427" s="296" t="s">
        <v>1616</v>
      </c>
      <c r="B427" s="296" t="s">
        <v>753</v>
      </c>
      <c r="C427" s="296" t="s">
        <v>761</v>
      </c>
      <c r="D427" s="296">
        <v>0.34</v>
      </c>
      <c r="E427" s="296">
        <v>0.9</v>
      </c>
      <c r="F427" s="296">
        <v>0.43559999999999999</v>
      </c>
      <c r="G427" s="296">
        <v>465</v>
      </c>
      <c r="H427" s="296">
        <v>135</v>
      </c>
      <c r="I427" s="296">
        <v>0</v>
      </c>
      <c r="J427" s="296">
        <v>0.81766099999999997</v>
      </c>
      <c r="K427" s="296">
        <v>12.050668</v>
      </c>
      <c r="L427" s="296" t="s">
        <v>30</v>
      </c>
      <c r="M427" s="296">
        <v>1.3126396535999998</v>
      </c>
      <c r="O427" s="296">
        <v>22.5</v>
      </c>
      <c r="P427" s="296">
        <v>0</v>
      </c>
      <c r="Q427" s="296" t="s">
        <v>30</v>
      </c>
      <c r="X427" s="296" t="s">
        <v>30</v>
      </c>
      <c r="AK427" s="296">
        <v>1</v>
      </c>
      <c r="AL427" s="296">
        <v>10</v>
      </c>
      <c r="AM427" s="299">
        <v>0.5</v>
      </c>
      <c r="AN427" s="296">
        <v>5</v>
      </c>
      <c r="AO427" s="296">
        <v>1</v>
      </c>
      <c r="AP427" s="300"/>
      <c r="AQ427" s="296">
        <v>0.25</v>
      </c>
      <c r="AR427" s="296">
        <v>0</v>
      </c>
      <c r="AS427" s="296">
        <v>0</v>
      </c>
      <c r="AV427" s="300">
        <v>15</v>
      </c>
      <c r="AW427" s="300">
        <v>15</v>
      </c>
      <c r="AY427" s="296" t="s">
        <v>1615</v>
      </c>
      <c r="BA427" s="296">
        <v>1</v>
      </c>
      <c r="BB427" s="296">
        <v>0.03</v>
      </c>
      <c r="BC427" s="296">
        <v>134</v>
      </c>
    </row>
    <row r="428" spans="1:55">
      <c r="A428" s="296" t="s">
        <v>1614</v>
      </c>
      <c r="B428" s="296" t="s">
        <v>1371</v>
      </c>
      <c r="C428" s="296" t="s">
        <v>1370</v>
      </c>
      <c r="F428" s="296">
        <v>0.82</v>
      </c>
      <c r="I428" s="296">
        <v>0</v>
      </c>
      <c r="J428" s="296">
        <v>0.10903492431300001</v>
      </c>
      <c r="K428" s="296">
        <v>13.248539295</v>
      </c>
      <c r="L428" s="296">
        <v>0</v>
      </c>
      <c r="M428" s="296" t="s">
        <v>30</v>
      </c>
      <c r="N428" s="296">
        <v>2020</v>
      </c>
      <c r="O428" s="296">
        <v>9</v>
      </c>
      <c r="P428" s="296">
        <v>1</v>
      </c>
      <c r="Q428" s="296">
        <v>2029</v>
      </c>
      <c r="S428" s="296">
        <v>0.5</v>
      </c>
      <c r="T428" s="296">
        <v>0.5</v>
      </c>
      <c r="X428" s="296" t="s">
        <v>30</v>
      </c>
      <c r="AJ428" s="296">
        <v>0.25</v>
      </c>
      <c r="AK428" s="296">
        <v>1</v>
      </c>
      <c r="AL428" s="296">
        <v>1</v>
      </c>
      <c r="AM428" s="299">
        <v>0</v>
      </c>
      <c r="AN428" s="296">
        <v>0</v>
      </c>
      <c r="AO428" s="296">
        <v>0</v>
      </c>
      <c r="AP428" s="300"/>
      <c r="AQ428" s="296">
        <v>0</v>
      </c>
      <c r="AR428" s="296">
        <v>0</v>
      </c>
      <c r="AS428" s="296">
        <v>0</v>
      </c>
      <c r="AV428" s="300">
        <v>45000</v>
      </c>
      <c r="AW428" s="300">
        <v>45000</v>
      </c>
      <c r="AY428" s="296" t="s">
        <v>1598</v>
      </c>
      <c r="BA428" s="296">
        <v>1</v>
      </c>
      <c r="BB428" s="296">
        <v>3.8E-3</v>
      </c>
      <c r="BC428" s="296">
        <v>33.6</v>
      </c>
    </row>
    <row r="429" spans="1:55">
      <c r="A429" s="296" t="s">
        <v>1613</v>
      </c>
      <c r="B429" s="296" t="s">
        <v>1371</v>
      </c>
      <c r="C429" s="296" t="s">
        <v>1370</v>
      </c>
      <c r="F429" s="296">
        <v>0.85</v>
      </c>
      <c r="I429" s="296">
        <v>0</v>
      </c>
      <c r="J429" s="296">
        <v>5.4888329246000005E-2</v>
      </c>
      <c r="K429" s="296">
        <v>13.248539295</v>
      </c>
      <c r="L429" s="296">
        <v>0</v>
      </c>
      <c r="M429" s="296" t="s">
        <v>30</v>
      </c>
      <c r="N429" s="296">
        <v>2030</v>
      </c>
      <c r="O429" s="296">
        <v>13</v>
      </c>
      <c r="P429" s="296">
        <v>1</v>
      </c>
      <c r="Q429" s="296">
        <v>2050</v>
      </c>
      <c r="S429" s="296">
        <v>0.5</v>
      </c>
      <c r="T429" s="296">
        <v>0.5</v>
      </c>
      <c r="X429" s="296" t="s">
        <v>30</v>
      </c>
      <c r="AJ429" s="296">
        <v>0.25</v>
      </c>
      <c r="AK429" s="296">
        <v>1</v>
      </c>
      <c r="AL429" s="296">
        <v>1</v>
      </c>
      <c r="AM429" s="299">
        <v>0</v>
      </c>
      <c r="AN429" s="296">
        <v>0</v>
      </c>
      <c r="AO429" s="296">
        <v>0</v>
      </c>
      <c r="AP429" s="300"/>
      <c r="AQ429" s="296">
        <v>0</v>
      </c>
      <c r="AR429" s="296">
        <v>0</v>
      </c>
      <c r="AS429" s="296">
        <v>0</v>
      </c>
      <c r="AV429" s="300">
        <v>45000</v>
      </c>
      <c r="AW429" s="300">
        <v>45000</v>
      </c>
      <c r="AY429" s="296" t="s">
        <v>1598</v>
      </c>
      <c r="BA429" s="296">
        <v>1</v>
      </c>
      <c r="BB429" s="296">
        <v>3.5000000000000001E-3</v>
      </c>
      <c r="BC429" s="296">
        <v>16.8</v>
      </c>
    </row>
    <row r="430" spans="1:55">
      <c r="A430" s="296" t="s">
        <v>1612</v>
      </c>
      <c r="B430" s="296" t="s">
        <v>1371</v>
      </c>
      <c r="C430" s="296" t="s">
        <v>1370</v>
      </c>
      <c r="E430" s="296">
        <v>0</v>
      </c>
      <c r="F430" s="296">
        <v>0.86</v>
      </c>
      <c r="J430" s="296">
        <v>0.4022573579079417</v>
      </c>
      <c r="K430" s="296">
        <v>0.37064363601273764</v>
      </c>
      <c r="L430" s="296">
        <v>0</v>
      </c>
      <c r="M430" s="296" t="s">
        <v>30</v>
      </c>
      <c r="N430" s="296">
        <v>2020</v>
      </c>
      <c r="O430" s="296">
        <v>20</v>
      </c>
      <c r="P430" s="296">
        <v>1</v>
      </c>
      <c r="Q430" s="296">
        <v>2029</v>
      </c>
      <c r="S430" s="296">
        <v>6</v>
      </c>
      <c r="T430" s="296">
        <v>6</v>
      </c>
      <c r="X430" s="296" t="s">
        <v>30</v>
      </c>
      <c r="AK430" s="296">
        <v>1</v>
      </c>
      <c r="AL430" s="296">
        <v>10</v>
      </c>
      <c r="AM430" s="299">
        <v>0</v>
      </c>
      <c r="AN430" s="296">
        <v>0</v>
      </c>
      <c r="AO430" s="296">
        <v>0</v>
      </c>
      <c r="AP430" s="300"/>
      <c r="AQ430" s="296">
        <v>0</v>
      </c>
      <c r="AR430" s="296">
        <v>0</v>
      </c>
      <c r="AS430" s="296">
        <v>0</v>
      </c>
      <c r="AV430" s="300">
        <v>45000</v>
      </c>
      <c r="AW430" s="300">
        <v>45000</v>
      </c>
      <c r="AY430" s="296" t="s">
        <v>1598</v>
      </c>
      <c r="BA430" s="296">
        <v>1</v>
      </c>
      <c r="BB430" s="296">
        <v>3.8E-3</v>
      </c>
      <c r="BC430" s="296">
        <v>33.6</v>
      </c>
    </row>
    <row r="431" spans="1:55">
      <c r="A431" s="296" t="s">
        <v>1611</v>
      </c>
      <c r="B431" s="296" t="s">
        <v>1371</v>
      </c>
      <c r="C431" s="296" t="s">
        <v>1370</v>
      </c>
      <c r="E431" s="296">
        <v>0</v>
      </c>
      <c r="F431" s="296">
        <v>0.9</v>
      </c>
      <c r="J431" s="296">
        <v>0.32180588632635337</v>
      </c>
      <c r="K431" s="296">
        <v>0.2965149088101901</v>
      </c>
      <c r="L431" s="296">
        <v>0</v>
      </c>
      <c r="M431" s="296" t="s">
        <v>30</v>
      </c>
      <c r="N431" s="296">
        <v>2030</v>
      </c>
      <c r="O431" s="296">
        <v>20</v>
      </c>
      <c r="P431" s="296">
        <v>1</v>
      </c>
      <c r="Q431" s="296">
        <v>2039</v>
      </c>
      <c r="S431" s="296">
        <v>6</v>
      </c>
      <c r="T431" s="296">
        <v>6</v>
      </c>
      <c r="X431" s="296" t="s">
        <v>30</v>
      </c>
      <c r="AK431" s="296">
        <v>1</v>
      </c>
      <c r="AL431" s="296">
        <v>10</v>
      </c>
      <c r="AM431" s="299">
        <v>0</v>
      </c>
      <c r="AN431" s="296">
        <v>0</v>
      </c>
      <c r="AO431" s="296">
        <v>0</v>
      </c>
      <c r="AP431" s="300"/>
      <c r="AQ431" s="296">
        <v>0</v>
      </c>
      <c r="AR431" s="296">
        <v>0</v>
      </c>
      <c r="AS431" s="296">
        <v>0</v>
      </c>
      <c r="AV431" s="300">
        <v>45000</v>
      </c>
      <c r="AW431" s="300">
        <v>45000</v>
      </c>
      <c r="AY431" s="296" t="s">
        <v>1598</v>
      </c>
      <c r="BA431" s="296">
        <v>1</v>
      </c>
      <c r="BB431" s="296">
        <v>3.5000000000000001E-3</v>
      </c>
      <c r="BC431" s="296">
        <v>16.8</v>
      </c>
    </row>
    <row r="432" spans="1:55">
      <c r="A432" s="296" t="s">
        <v>1610</v>
      </c>
      <c r="B432" s="296" t="s">
        <v>1371</v>
      </c>
      <c r="C432" s="296" t="s">
        <v>1370</v>
      </c>
      <c r="E432" s="296">
        <v>0</v>
      </c>
      <c r="F432" s="296">
        <v>0.95</v>
      </c>
      <c r="J432" s="296">
        <v>0.24135441474476502</v>
      </c>
      <c r="K432" s="296">
        <v>0.22238618160764259</v>
      </c>
      <c r="L432" s="296">
        <v>0</v>
      </c>
      <c r="M432" s="296" t="s">
        <v>30</v>
      </c>
      <c r="N432" s="296">
        <v>2040</v>
      </c>
      <c r="O432" s="296">
        <v>20</v>
      </c>
      <c r="P432" s="296">
        <v>1</v>
      </c>
      <c r="Q432" s="296">
        <v>2049</v>
      </c>
      <c r="S432" s="296">
        <v>6</v>
      </c>
      <c r="T432" s="296">
        <v>6</v>
      </c>
      <c r="X432" s="296" t="s">
        <v>30</v>
      </c>
      <c r="AK432" s="296">
        <v>1</v>
      </c>
      <c r="AL432" s="296">
        <v>10</v>
      </c>
      <c r="AM432" s="299">
        <v>0</v>
      </c>
      <c r="AN432" s="296">
        <v>0</v>
      </c>
      <c r="AO432" s="296">
        <v>0</v>
      </c>
      <c r="AP432" s="300"/>
      <c r="AQ432" s="296">
        <v>0</v>
      </c>
      <c r="AR432" s="296">
        <v>0</v>
      </c>
      <c r="AS432" s="296">
        <v>0</v>
      </c>
      <c r="AV432" s="300">
        <v>45000</v>
      </c>
      <c r="AW432" s="300">
        <v>45000</v>
      </c>
      <c r="AY432" s="296" t="s">
        <v>1598</v>
      </c>
      <c r="BA432" s="296">
        <v>1</v>
      </c>
      <c r="BB432" s="296">
        <v>3.0000000000000001E-3</v>
      </c>
      <c r="BC432" s="296">
        <v>16.8</v>
      </c>
    </row>
    <row r="433" spans="1:55">
      <c r="A433" s="296" t="s">
        <v>1609</v>
      </c>
      <c r="B433" s="296" t="s">
        <v>1371</v>
      </c>
      <c r="C433" s="296" t="s">
        <v>1370</v>
      </c>
      <c r="E433" s="296">
        <v>0</v>
      </c>
      <c r="F433" s="296">
        <v>0.95</v>
      </c>
      <c r="J433" s="296">
        <v>0.16090294316317669</v>
      </c>
      <c r="K433" s="296">
        <v>0.14825745440509505</v>
      </c>
      <c r="L433" s="296">
        <v>0</v>
      </c>
      <c r="M433" s="296" t="s">
        <v>30</v>
      </c>
      <c r="N433" s="296">
        <v>2050</v>
      </c>
      <c r="O433" s="296">
        <v>20</v>
      </c>
      <c r="P433" s="296">
        <v>1</v>
      </c>
      <c r="Q433" s="296">
        <v>2050</v>
      </c>
      <c r="S433" s="296">
        <v>6</v>
      </c>
      <c r="T433" s="296">
        <v>6</v>
      </c>
      <c r="X433" s="296" t="s">
        <v>30</v>
      </c>
      <c r="AK433" s="296">
        <v>1</v>
      </c>
      <c r="AL433" s="296">
        <v>10</v>
      </c>
      <c r="AM433" s="299">
        <v>0</v>
      </c>
      <c r="AN433" s="296">
        <v>0</v>
      </c>
      <c r="AO433" s="296">
        <v>0</v>
      </c>
      <c r="AP433" s="300"/>
      <c r="AQ433" s="296">
        <v>0</v>
      </c>
      <c r="AR433" s="296">
        <v>0</v>
      </c>
      <c r="AS433" s="296">
        <v>0</v>
      </c>
      <c r="AV433" s="300">
        <v>45000</v>
      </c>
      <c r="AW433" s="300">
        <v>45000</v>
      </c>
      <c r="AY433" s="296" t="s">
        <v>1598</v>
      </c>
      <c r="BA433" s="296">
        <v>1</v>
      </c>
      <c r="BB433" s="296">
        <v>2.5000000000000001E-3</v>
      </c>
      <c r="BC433" s="296">
        <v>16.8</v>
      </c>
    </row>
    <row r="434" spans="1:55">
      <c r="A434" s="296" t="s">
        <v>1608</v>
      </c>
      <c r="B434" s="296" t="s">
        <v>1371</v>
      </c>
      <c r="C434" s="296" t="s">
        <v>1370</v>
      </c>
      <c r="E434" s="296">
        <v>0</v>
      </c>
      <c r="F434" s="296">
        <v>0.86</v>
      </c>
      <c r="I434" s="296">
        <v>0</v>
      </c>
      <c r="J434" s="296">
        <v>0.41969941136736466</v>
      </c>
      <c r="K434" s="296">
        <v>2.6599131525619994</v>
      </c>
      <c r="L434" s="296">
        <v>0</v>
      </c>
      <c r="M434" s="296" t="s">
        <v>30</v>
      </c>
      <c r="N434" s="296">
        <v>2020</v>
      </c>
      <c r="O434" s="296">
        <v>20</v>
      </c>
      <c r="P434" s="296">
        <v>1</v>
      </c>
      <c r="Q434" s="296">
        <v>2029</v>
      </c>
      <c r="S434" s="296">
        <v>4</v>
      </c>
      <c r="T434" s="296">
        <v>4</v>
      </c>
      <c r="X434" s="296" t="s">
        <v>30</v>
      </c>
      <c r="AK434" s="296">
        <v>1</v>
      </c>
      <c r="AL434" s="296">
        <v>100</v>
      </c>
      <c r="AM434" s="299">
        <v>0</v>
      </c>
      <c r="AN434" s="296">
        <v>0</v>
      </c>
      <c r="AO434" s="296">
        <v>0</v>
      </c>
      <c r="AP434" s="300"/>
      <c r="AQ434" s="296">
        <v>0</v>
      </c>
      <c r="AR434" s="296">
        <v>0</v>
      </c>
      <c r="AS434" s="296">
        <v>0</v>
      </c>
      <c r="AV434" s="300">
        <v>45000</v>
      </c>
      <c r="AW434" s="300">
        <v>45000</v>
      </c>
      <c r="AY434" s="296" t="s">
        <v>1598</v>
      </c>
      <c r="BA434" s="296">
        <v>1</v>
      </c>
      <c r="BB434" s="296">
        <v>3.8E-3</v>
      </c>
      <c r="BC434" s="296">
        <v>33.6</v>
      </c>
    </row>
    <row r="435" spans="1:55">
      <c r="A435" s="296" t="s">
        <v>1607</v>
      </c>
      <c r="B435" s="296" t="s">
        <v>1371</v>
      </c>
      <c r="C435" s="296" t="s">
        <v>1370</v>
      </c>
      <c r="E435" s="296">
        <v>0</v>
      </c>
      <c r="F435" s="296">
        <v>0.9</v>
      </c>
      <c r="I435" s="296">
        <v>0</v>
      </c>
      <c r="J435" s="296">
        <v>0.33575952909389173</v>
      </c>
      <c r="K435" s="296">
        <v>2.1279305220495996</v>
      </c>
      <c r="L435" s="296">
        <v>0</v>
      </c>
      <c r="M435" s="296" t="s">
        <v>30</v>
      </c>
      <c r="N435" s="296">
        <v>2030</v>
      </c>
      <c r="O435" s="296">
        <v>20</v>
      </c>
      <c r="P435" s="296">
        <v>1</v>
      </c>
      <c r="Q435" s="296">
        <v>2039</v>
      </c>
      <c r="S435" s="296">
        <v>4</v>
      </c>
      <c r="T435" s="296">
        <v>4</v>
      </c>
      <c r="X435" s="296" t="s">
        <v>30</v>
      </c>
      <c r="AK435" s="296">
        <v>1</v>
      </c>
      <c r="AL435" s="296">
        <v>100</v>
      </c>
      <c r="AM435" s="299">
        <v>0</v>
      </c>
      <c r="AN435" s="296">
        <v>0</v>
      </c>
      <c r="AO435" s="296">
        <v>0</v>
      </c>
      <c r="AP435" s="300"/>
      <c r="AQ435" s="296">
        <v>0</v>
      </c>
      <c r="AR435" s="296">
        <v>0</v>
      </c>
      <c r="AS435" s="296">
        <v>0</v>
      </c>
      <c r="AV435" s="300">
        <v>45000</v>
      </c>
      <c r="AW435" s="300">
        <v>45000</v>
      </c>
      <c r="AY435" s="296" t="s">
        <v>1598</v>
      </c>
      <c r="BA435" s="296">
        <v>1</v>
      </c>
      <c r="BB435" s="296">
        <v>3.5000000000000001E-3</v>
      </c>
      <c r="BC435" s="296">
        <v>16.8</v>
      </c>
    </row>
    <row r="436" spans="1:55">
      <c r="A436" s="296" t="s">
        <v>1606</v>
      </c>
      <c r="B436" s="296" t="s">
        <v>1371</v>
      </c>
      <c r="C436" s="296" t="s">
        <v>1370</v>
      </c>
      <c r="E436" s="296">
        <v>0</v>
      </c>
      <c r="F436" s="296">
        <v>0.95</v>
      </c>
      <c r="J436" s="296">
        <v>0.2518196468204188</v>
      </c>
      <c r="K436" s="296">
        <v>1.5959478915371996</v>
      </c>
      <c r="L436" s="296">
        <v>0</v>
      </c>
      <c r="M436" s="296" t="s">
        <v>30</v>
      </c>
      <c r="N436" s="296">
        <v>2040</v>
      </c>
      <c r="O436" s="296">
        <v>20</v>
      </c>
      <c r="P436" s="296">
        <v>1</v>
      </c>
      <c r="Q436" s="296">
        <v>2049</v>
      </c>
      <c r="S436" s="296">
        <v>4</v>
      </c>
      <c r="T436" s="296">
        <v>4</v>
      </c>
      <c r="X436" s="296" t="s">
        <v>30</v>
      </c>
      <c r="AK436" s="296">
        <v>1</v>
      </c>
      <c r="AL436" s="296">
        <v>100</v>
      </c>
      <c r="AM436" s="299">
        <v>0</v>
      </c>
      <c r="AN436" s="296">
        <v>0</v>
      </c>
      <c r="AO436" s="296">
        <v>0</v>
      </c>
      <c r="AP436" s="300"/>
      <c r="AQ436" s="296">
        <v>0</v>
      </c>
      <c r="AR436" s="296">
        <v>0</v>
      </c>
      <c r="AS436" s="296">
        <v>0</v>
      </c>
      <c r="AV436" s="300">
        <v>45000</v>
      </c>
      <c r="AW436" s="300">
        <v>45000</v>
      </c>
      <c r="AY436" s="296" t="s">
        <v>1598</v>
      </c>
      <c r="BA436" s="296">
        <v>1</v>
      </c>
      <c r="BB436" s="296">
        <v>3.0000000000000001E-3</v>
      </c>
      <c r="BC436" s="296">
        <v>16.8</v>
      </c>
    </row>
    <row r="437" spans="1:55">
      <c r="A437" s="296" t="s">
        <v>1605</v>
      </c>
      <c r="B437" s="296" t="s">
        <v>1371</v>
      </c>
      <c r="C437" s="296" t="s">
        <v>1370</v>
      </c>
      <c r="E437" s="296">
        <v>0</v>
      </c>
      <c r="F437" s="296">
        <v>0.95</v>
      </c>
      <c r="J437" s="296">
        <v>0.16787976454694586</v>
      </c>
      <c r="K437" s="296">
        <v>1.0639652610247998</v>
      </c>
      <c r="L437" s="296">
        <v>0</v>
      </c>
      <c r="M437" s="296" t="s">
        <v>30</v>
      </c>
      <c r="N437" s="296">
        <v>2050</v>
      </c>
      <c r="O437" s="296">
        <v>20</v>
      </c>
      <c r="P437" s="296">
        <v>1</v>
      </c>
      <c r="Q437" s="296">
        <v>2050</v>
      </c>
      <c r="S437" s="296">
        <v>4</v>
      </c>
      <c r="T437" s="296">
        <v>4</v>
      </c>
      <c r="X437" s="296" t="s">
        <v>30</v>
      </c>
      <c r="AK437" s="296">
        <v>1</v>
      </c>
      <c r="AL437" s="296">
        <v>100</v>
      </c>
      <c r="AM437" s="299">
        <v>0</v>
      </c>
      <c r="AN437" s="296">
        <v>0</v>
      </c>
      <c r="AO437" s="296">
        <v>0</v>
      </c>
      <c r="AP437" s="300"/>
      <c r="AQ437" s="296">
        <v>0</v>
      </c>
      <c r="AR437" s="296">
        <v>0</v>
      </c>
      <c r="AS437" s="296">
        <v>0</v>
      </c>
      <c r="AV437" s="300">
        <v>45000</v>
      </c>
      <c r="AW437" s="300">
        <v>45000</v>
      </c>
      <c r="AY437" s="296" t="s">
        <v>1598</v>
      </c>
      <c r="BA437" s="296">
        <v>1</v>
      </c>
      <c r="BB437" s="296">
        <v>2.5000000000000001E-3</v>
      </c>
      <c r="BC437" s="296">
        <v>16.8</v>
      </c>
    </row>
    <row r="438" spans="1:55">
      <c r="A438" s="296" t="s">
        <v>1604</v>
      </c>
      <c r="B438" s="296" t="s">
        <v>1371</v>
      </c>
      <c r="C438" s="296" t="s">
        <v>1370</v>
      </c>
      <c r="F438" s="296">
        <v>0.8</v>
      </c>
      <c r="I438" s="296">
        <v>0</v>
      </c>
      <c r="J438" s="296">
        <v>0.59021956114999985</v>
      </c>
      <c r="K438" s="296">
        <v>52.349908901999996</v>
      </c>
      <c r="L438" s="296">
        <v>0</v>
      </c>
      <c r="M438" s="296" t="s">
        <v>30</v>
      </c>
      <c r="N438" s="296">
        <v>2020</v>
      </c>
      <c r="O438" s="296">
        <v>17</v>
      </c>
      <c r="P438" s="296">
        <v>1</v>
      </c>
      <c r="Q438" s="296">
        <v>2029</v>
      </c>
      <c r="S438" s="296">
        <v>9</v>
      </c>
      <c r="T438" s="296">
        <v>12</v>
      </c>
      <c r="X438" s="296" t="s">
        <v>30</v>
      </c>
      <c r="AJ438" s="296">
        <v>0.05</v>
      </c>
      <c r="AK438" s="296">
        <v>1</v>
      </c>
      <c r="AL438" s="296">
        <v>1</v>
      </c>
      <c r="AM438" s="299">
        <v>0</v>
      </c>
      <c r="AN438" s="296">
        <v>0</v>
      </c>
      <c r="AO438" s="296">
        <v>0</v>
      </c>
      <c r="AP438" s="300"/>
      <c r="AQ438" s="296">
        <v>0</v>
      </c>
      <c r="AR438" s="296">
        <v>0</v>
      </c>
      <c r="AS438" s="296">
        <v>0</v>
      </c>
      <c r="AV438" s="300">
        <v>45000</v>
      </c>
      <c r="AW438" s="300">
        <v>45000</v>
      </c>
      <c r="AY438" s="296" t="s">
        <v>1598</v>
      </c>
      <c r="BA438" s="296">
        <v>1</v>
      </c>
      <c r="BB438" s="296">
        <v>3.8E-3</v>
      </c>
      <c r="BC438" s="296">
        <v>33.6</v>
      </c>
    </row>
    <row r="439" spans="1:55">
      <c r="A439" s="296" t="s">
        <v>1603</v>
      </c>
      <c r="B439" s="296" t="s">
        <v>1371</v>
      </c>
      <c r="C439" s="296" t="s">
        <v>1370</v>
      </c>
      <c r="F439" s="296">
        <v>0.85</v>
      </c>
      <c r="I439" s="296">
        <v>0</v>
      </c>
      <c r="J439" s="296">
        <v>0.13959975707199998</v>
      </c>
      <c r="K439" s="296">
        <v>52.349908901999996</v>
      </c>
      <c r="L439" s="296">
        <v>0</v>
      </c>
      <c r="M439" s="296" t="s">
        <v>30</v>
      </c>
      <c r="N439" s="296">
        <v>2030</v>
      </c>
      <c r="O439" s="296">
        <v>24</v>
      </c>
      <c r="P439" s="296">
        <v>1</v>
      </c>
      <c r="Q439" s="296">
        <v>2050</v>
      </c>
      <c r="S439" s="296">
        <v>9</v>
      </c>
      <c r="T439" s="296">
        <v>12</v>
      </c>
      <c r="X439" s="296" t="s">
        <v>30</v>
      </c>
      <c r="AJ439" s="296">
        <v>0.05</v>
      </c>
      <c r="AK439" s="296">
        <v>1</v>
      </c>
      <c r="AL439" s="296">
        <v>1</v>
      </c>
      <c r="AM439" s="299">
        <v>0</v>
      </c>
      <c r="AN439" s="296">
        <v>0</v>
      </c>
      <c r="AO439" s="296">
        <v>0</v>
      </c>
      <c r="AP439" s="300"/>
      <c r="AQ439" s="296">
        <v>0</v>
      </c>
      <c r="AR439" s="296">
        <v>0</v>
      </c>
      <c r="AS439" s="296">
        <v>0</v>
      </c>
      <c r="AV439" s="300">
        <v>45000</v>
      </c>
      <c r="AW439" s="300">
        <v>45000</v>
      </c>
      <c r="AY439" s="296" t="s">
        <v>1598</v>
      </c>
      <c r="BA439" s="296">
        <v>1</v>
      </c>
      <c r="BB439" s="296">
        <v>3.5000000000000001E-3</v>
      </c>
      <c r="BC439" s="296">
        <v>16.8</v>
      </c>
    </row>
    <row r="440" spans="1:55">
      <c r="A440" s="296" t="s">
        <v>1602</v>
      </c>
      <c r="B440" s="296" t="s">
        <v>1371</v>
      </c>
      <c r="C440" s="296" t="s">
        <v>1370</v>
      </c>
      <c r="F440" s="296">
        <v>0.7</v>
      </c>
      <c r="I440" s="296">
        <v>0</v>
      </c>
      <c r="J440" s="296">
        <v>7.1852816139999984E-2</v>
      </c>
      <c r="K440" s="296">
        <v>55.429315308</v>
      </c>
      <c r="L440" s="296">
        <v>0</v>
      </c>
      <c r="M440" s="296" t="s">
        <v>30</v>
      </c>
      <c r="N440" s="296">
        <v>2020</v>
      </c>
      <c r="O440" s="296">
        <v>12</v>
      </c>
      <c r="P440" s="296">
        <v>0</v>
      </c>
      <c r="Q440" s="296">
        <v>2019</v>
      </c>
      <c r="S440" s="296">
        <v>0.1</v>
      </c>
      <c r="T440" s="296">
        <v>0.1</v>
      </c>
      <c r="X440" s="296" t="s">
        <v>30</v>
      </c>
      <c r="AJ440" s="296">
        <v>0.15</v>
      </c>
      <c r="AK440" s="296">
        <v>1</v>
      </c>
      <c r="AL440" s="296">
        <v>1</v>
      </c>
      <c r="AM440" s="299">
        <v>0</v>
      </c>
      <c r="AN440" s="296">
        <v>0</v>
      </c>
      <c r="AO440" s="296">
        <v>0</v>
      </c>
      <c r="AP440" s="300"/>
      <c r="AQ440" s="296">
        <v>0</v>
      </c>
      <c r="AR440" s="296">
        <v>0</v>
      </c>
      <c r="AS440" s="296">
        <v>0</v>
      </c>
      <c r="AV440" s="300">
        <v>45000</v>
      </c>
      <c r="AW440" s="300">
        <v>45000</v>
      </c>
      <c r="AY440" s="296" t="s">
        <v>1598</v>
      </c>
      <c r="BA440" s="296">
        <v>1</v>
      </c>
      <c r="BB440" s="296">
        <v>3.8E-3</v>
      </c>
      <c r="BC440" s="296">
        <v>33.6</v>
      </c>
    </row>
    <row r="441" spans="1:55">
      <c r="A441" s="296" t="s">
        <v>1601</v>
      </c>
      <c r="B441" s="296" t="s">
        <v>1371</v>
      </c>
      <c r="C441" s="296" t="s">
        <v>1370</v>
      </c>
      <c r="F441" s="296">
        <v>0.78</v>
      </c>
      <c r="I441" s="296">
        <v>0</v>
      </c>
      <c r="J441" s="296">
        <v>5.2349908901999996E-2</v>
      </c>
      <c r="K441" s="296">
        <v>55.429315308</v>
      </c>
      <c r="L441" s="296">
        <v>0</v>
      </c>
      <c r="M441" s="296" t="s">
        <v>30</v>
      </c>
      <c r="N441" s="296">
        <v>2020</v>
      </c>
      <c r="O441" s="296">
        <v>19</v>
      </c>
      <c r="P441" s="296">
        <v>1</v>
      </c>
      <c r="Q441" s="296">
        <v>2050</v>
      </c>
      <c r="S441" s="296">
        <v>0.1</v>
      </c>
      <c r="T441" s="296">
        <v>0.1</v>
      </c>
      <c r="X441" s="296" t="s">
        <v>30</v>
      </c>
      <c r="AJ441" s="296">
        <v>0.15</v>
      </c>
      <c r="AK441" s="296">
        <v>1</v>
      </c>
      <c r="AL441" s="296">
        <v>1</v>
      </c>
      <c r="AM441" s="299">
        <v>0</v>
      </c>
      <c r="AN441" s="296">
        <v>0</v>
      </c>
      <c r="AO441" s="296">
        <v>0</v>
      </c>
      <c r="AP441" s="300"/>
      <c r="AQ441" s="296">
        <v>0</v>
      </c>
      <c r="AR441" s="296">
        <v>0</v>
      </c>
      <c r="AS441" s="296">
        <v>0</v>
      </c>
      <c r="AV441" s="300">
        <v>45000</v>
      </c>
      <c r="AW441" s="300">
        <v>45000</v>
      </c>
      <c r="AY441" s="296" t="s">
        <v>1598</v>
      </c>
      <c r="BA441" s="296">
        <v>1</v>
      </c>
      <c r="BB441" s="296">
        <v>3.8E-3</v>
      </c>
      <c r="BC441" s="296">
        <v>33.6</v>
      </c>
    </row>
    <row r="442" spans="1:55">
      <c r="A442" s="296" t="s">
        <v>1600</v>
      </c>
      <c r="B442" s="296" t="s">
        <v>1371</v>
      </c>
      <c r="C442" s="296" t="s">
        <v>1370</v>
      </c>
      <c r="F442" s="296">
        <v>0.6</v>
      </c>
      <c r="I442" s="296">
        <v>0</v>
      </c>
      <c r="J442" s="296">
        <v>0.24635251247999998</v>
      </c>
      <c r="K442" s="296">
        <v>14.370563227999998</v>
      </c>
      <c r="L442" s="296">
        <v>0</v>
      </c>
      <c r="M442" s="296" t="s">
        <v>30</v>
      </c>
      <c r="N442" s="296">
        <v>2020</v>
      </c>
      <c r="O442" s="296">
        <v>50</v>
      </c>
      <c r="P442" s="296">
        <v>0</v>
      </c>
      <c r="Q442" s="296">
        <v>2029</v>
      </c>
      <c r="S442" s="296">
        <v>0.5</v>
      </c>
      <c r="T442" s="296">
        <v>0.5</v>
      </c>
      <c r="X442" s="296" t="s">
        <v>30</v>
      </c>
      <c r="AJ442" s="296">
        <v>0.5</v>
      </c>
      <c r="AK442" s="296">
        <v>1</v>
      </c>
      <c r="AL442" s="296">
        <v>1</v>
      </c>
      <c r="AM442" s="299">
        <v>0</v>
      </c>
      <c r="AN442" s="296">
        <v>0</v>
      </c>
      <c r="AO442" s="296">
        <v>0</v>
      </c>
      <c r="AP442" s="300"/>
      <c r="AQ442" s="296">
        <v>0</v>
      </c>
      <c r="AR442" s="296">
        <v>0</v>
      </c>
      <c r="AS442" s="296">
        <v>0</v>
      </c>
      <c r="AV442" s="300">
        <v>45000</v>
      </c>
      <c r="AW442" s="300">
        <v>45000</v>
      </c>
      <c r="AY442" s="296" t="s">
        <v>1598</v>
      </c>
      <c r="BA442" s="296">
        <v>1</v>
      </c>
      <c r="BB442" s="296">
        <v>3.8E-3</v>
      </c>
      <c r="BC442" s="296">
        <v>33.6</v>
      </c>
    </row>
    <row r="443" spans="1:55">
      <c r="A443" s="296" t="s">
        <v>1599</v>
      </c>
      <c r="B443" s="296" t="s">
        <v>1371</v>
      </c>
      <c r="C443" s="296" t="s">
        <v>1370</v>
      </c>
      <c r="F443" s="296">
        <v>0.71</v>
      </c>
      <c r="I443" s="296">
        <v>0</v>
      </c>
      <c r="J443" s="296">
        <v>0.25251132529199999</v>
      </c>
      <c r="K443" s="296">
        <v>14.370563227999998</v>
      </c>
      <c r="L443" s="296">
        <v>0</v>
      </c>
      <c r="M443" s="296" t="s">
        <v>30</v>
      </c>
      <c r="N443" s="296">
        <v>2020</v>
      </c>
      <c r="O443" s="296">
        <v>51</v>
      </c>
      <c r="P443" s="296">
        <v>1</v>
      </c>
      <c r="Q443" s="296">
        <v>2050</v>
      </c>
      <c r="S443" s="296">
        <v>0.5</v>
      </c>
      <c r="T443" s="296">
        <v>0.5</v>
      </c>
      <c r="X443" s="296" t="s">
        <v>30</v>
      </c>
      <c r="AJ443" s="296">
        <v>0.5</v>
      </c>
      <c r="AK443" s="296">
        <v>1</v>
      </c>
      <c r="AL443" s="296">
        <v>1</v>
      </c>
      <c r="AM443" s="299">
        <v>0</v>
      </c>
      <c r="AN443" s="296">
        <v>0</v>
      </c>
      <c r="AO443" s="296">
        <v>0</v>
      </c>
      <c r="AP443" s="300"/>
      <c r="AQ443" s="296">
        <v>0</v>
      </c>
      <c r="AR443" s="296">
        <v>0</v>
      </c>
      <c r="AS443" s="296">
        <v>0</v>
      </c>
      <c r="AV443" s="300">
        <v>45000</v>
      </c>
      <c r="AW443" s="300">
        <v>45000</v>
      </c>
      <c r="AY443" s="296" t="s">
        <v>1598</v>
      </c>
      <c r="BA443" s="296">
        <v>1</v>
      </c>
      <c r="BB443" s="296">
        <v>3.8E-3</v>
      </c>
      <c r="BC443" s="296">
        <v>33.6</v>
      </c>
    </row>
    <row r="444" spans="1:55">
      <c r="A444" s="296" t="s">
        <v>1597</v>
      </c>
      <c r="B444" s="296" t="s">
        <v>1371</v>
      </c>
      <c r="C444" s="296" t="s">
        <v>1370</v>
      </c>
      <c r="F444" s="296">
        <v>0.73</v>
      </c>
      <c r="I444" s="296">
        <v>0</v>
      </c>
      <c r="J444" s="296">
        <v>2</v>
      </c>
      <c r="K444" s="296">
        <v>0.14000000000000001</v>
      </c>
      <c r="L444" s="296">
        <v>1.0580000000000001</v>
      </c>
      <c r="M444" s="296" t="s">
        <v>30</v>
      </c>
      <c r="O444" s="296">
        <v>20</v>
      </c>
      <c r="Q444" s="296" t="s">
        <v>30</v>
      </c>
      <c r="S444" s="296">
        <v>8.93</v>
      </c>
      <c r="T444" s="296">
        <v>9.4</v>
      </c>
      <c r="X444" s="296" t="s">
        <v>30</v>
      </c>
      <c r="AK444" s="296">
        <v>1</v>
      </c>
      <c r="AL444" s="296">
        <v>50</v>
      </c>
      <c r="AM444" s="299">
        <v>0.4</v>
      </c>
      <c r="AN444" s="296">
        <v>14.600000000000001</v>
      </c>
      <c r="AO444" s="296">
        <v>1</v>
      </c>
      <c r="AP444" s="300"/>
      <c r="AQ444" s="296">
        <v>0.73000000000000009</v>
      </c>
      <c r="AR444" s="296">
        <v>8.3333333333333329E-2</v>
      </c>
      <c r="AS444" s="296">
        <v>8.3333333333333329E-2</v>
      </c>
      <c r="AV444" s="300">
        <v>40</v>
      </c>
      <c r="AW444" s="300">
        <v>40</v>
      </c>
      <c r="AY444" s="296" t="s">
        <v>1369</v>
      </c>
      <c r="BB444" s="296">
        <v>0.01</v>
      </c>
      <c r="BC444" s="296">
        <v>72</v>
      </c>
    </row>
    <row r="445" spans="1:55">
      <c r="A445" s="296" t="s">
        <v>1596</v>
      </c>
      <c r="B445" s="296" t="s">
        <v>840</v>
      </c>
      <c r="C445" s="296" t="s">
        <v>1594</v>
      </c>
      <c r="F445" s="296">
        <v>1</v>
      </c>
      <c r="I445" s="296">
        <v>0</v>
      </c>
      <c r="J445" s="296" t="s">
        <v>30</v>
      </c>
      <c r="K445" s="296">
        <v>0.01</v>
      </c>
      <c r="L445" s="296">
        <v>0</v>
      </c>
      <c r="M445" s="296" t="s">
        <v>30</v>
      </c>
      <c r="P445" s="296">
        <v>0</v>
      </c>
      <c r="Q445" s="296" t="s">
        <v>30</v>
      </c>
      <c r="X445" s="296" t="s">
        <v>30</v>
      </c>
      <c r="AK445" s="296">
        <v>1</v>
      </c>
      <c r="AL445" s="296">
        <v>0.22</v>
      </c>
      <c r="AM445" s="299">
        <v>0.1</v>
      </c>
      <c r="AN445" s="296">
        <v>14.600000000000001</v>
      </c>
      <c r="AO445" s="296">
        <v>0</v>
      </c>
      <c r="AP445" s="300"/>
      <c r="AQ445" s="296">
        <v>0.73000000000000009</v>
      </c>
      <c r="AR445" s="296">
        <v>0</v>
      </c>
      <c r="AS445" s="296">
        <v>0</v>
      </c>
      <c r="AV445" s="300">
        <v>2.4</v>
      </c>
      <c r="AW445" s="300">
        <v>2.4</v>
      </c>
      <c r="AY445" s="296" t="s">
        <v>1593</v>
      </c>
      <c r="BA445" s="296">
        <v>1</v>
      </c>
      <c r="BB445" s="296">
        <v>0.01</v>
      </c>
      <c r="BC445" s="296">
        <v>69</v>
      </c>
    </row>
    <row r="446" spans="1:55">
      <c r="A446" s="296" t="s">
        <v>1595</v>
      </c>
      <c r="B446" s="296" t="s">
        <v>846</v>
      </c>
      <c r="C446" s="296" t="s">
        <v>1594</v>
      </c>
      <c r="F446" s="296">
        <v>1</v>
      </c>
      <c r="I446" s="296">
        <v>0</v>
      </c>
      <c r="J446" s="296" t="s">
        <v>30</v>
      </c>
      <c r="K446" s="296">
        <v>0.01</v>
      </c>
      <c r="L446" s="296">
        <v>0</v>
      </c>
      <c r="M446" s="296" t="s">
        <v>30</v>
      </c>
      <c r="P446" s="296">
        <v>0</v>
      </c>
      <c r="Q446" s="296" t="s">
        <v>30</v>
      </c>
      <c r="X446" s="296" t="s">
        <v>30</v>
      </c>
      <c r="AK446" s="296">
        <v>1</v>
      </c>
      <c r="AL446" s="296">
        <v>8.3000000000000007</v>
      </c>
      <c r="AM446" s="299">
        <v>0.1</v>
      </c>
      <c r="AN446" s="296">
        <v>14.600000000000001</v>
      </c>
      <c r="AO446" s="296">
        <v>0</v>
      </c>
      <c r="AP446" s="300"/>
      <c r="AQ446" s="296">
        <v>0.73000000000000009</v>
      </c>
      <c r="AR446" s="296">
        <v>0</v>
      </c>
      <c r="AS446" s="296">
        <v>0</v>
      </c>
      <c r="AV446" s="300">
        <v>2.4</v>
      </c>
      <c r="AW446" s="300">
        <v>2.4</v>
      </c>
      <c r="AY446" s="296" t="s">
        <v>1593</v>
      </c>
      <c r="BA446" s="296">
        <v>1</v>
      </c>
      <c r="BB446" s="296">
        <v>0.01</v>
      </c>
      <c r="BC446" s="296">
        <v>69</v>
      </c>
    </row>
    <row r="447" spans="1:55">
      <c r="A447" s="296" t="s">
        <v>1592</v>
      </c>
      <c r="B447" s="296" t="s">
        <v>747</v>
      </c>
      <c r="C447" s="296" t="s">
        <v>1337</v>
      </c>
      <c r="E447" s="296">
        <v>1</v>
      </c>
      <c r="F447" s="296">
        <v>0.9</v>
      </c>
      <c r="H447" s="296">
        <v>70</v>
      </c>
      <c r="I447" s="296">
        <v>0</v>
      </c>
      <c r="J447" s="296" t="s">
        <v>30</v>
      </c>
      <c r="K447" s="296">
        <v>26.1</v>
      </c>
      <c r="L447" s="296" t="s">
        <v>30</v>
      </c>
      <c r="M447" s="296">
        <v>1.9845000000000002</v>
      </c>
      <c r="P447" s="296">
        <v>0</v>
      </c>
      <c r="Q447" s="296" t="s">
        <v>30</v>
      </c>
      <c r="X447" s="296" t="s">
        <v>30</v>
      </c>
      <c r="AK447" s="296">
        <v>1</v>
      </c>
      <c r="AL447" s="296">
        <v>1.1000000000000001</v>
      </c>
      <c r="AM447" s="299">
        <v>0.25</v>
      </c>
      <c r="AN447" s="296">
        <v>21.9</v>
      </c>
      <c r="AO447" s="296">
        <v>1</v>
      </c>
      <c r="AP447" s="300"/>
      <c r="AQ447" s="296">
        <v>1.095</v>
      </c>
      <c r="AR447" s="296">
        <v>0.25</v>
      </c>
      <c r="AS447" s="296">
        <v>0.25</v>
      </c>
      <c r="AV447" s="300">
        <v>12</v>
      </c>
      <c r="AW447" s="300">
        <v>12</v>
      </c>
      <c r="AY447" s="296" t="s">
        <v>941</v>
      </c>
      <c r="BA447" s="296">
        <v>1</v>
      </c>
      <c r="BB447" s="296">
        <v>0.02</v>
      </c>
      <c r="BC447" s="296">
        <v>504</v>
      </c>
    </row>
    <row r="448" spans="1:55">
      <c r="A448" s="296" t="s">
        <v>1591</v>
      </c>
      <c r="B448" s="296" t="s">
        <v>747</v>
      </c>
      <c r="C448" s="296" t="s">
        <v>1337</v>
      </c>
      <c r="E448" s="296">
        <v>0.3</v>
      </c>
      <c r="F448" s="296">
        <v>0.89999999999999991</v>
      </c>
      <c r="H448" s="296">
        <v>70</v>
      </c>
      <c r="I448" s="296">
        <v>0</v>
      </c>
      <c r="J448" s="296" t="s">
        <v>30</v>
      </c>
      <c r="K448" s="296">
        <v>26.1</v>
      </c>
      <c r="L448" s="296" t="s">
        <v>30</v>
      </c>
      <c r="M448" s="296">
        <v>0.91592307692307684</v>
      </c>
      <c r="P448" s="296">
        <v>0</v>
      </c>
      <c r="Q448" s="296" t="s">
        <v>30</v>
      </c>
      <c r="X448" s="296" t="s">
        <v>30</v>
      </c>
      <c r="AK448" s="296">
        <v>1</v>
      </c>
      <c r="AL448" s="296">
        <v>0.1</v>
      </c>
      <c r="AM448" s="299">
        <v>0.25</v>
      </c>
      <c r="AN448" s="296">
        <v>21.9</v>
      </c>
      <c r="AO448" s="296">
        <v>1</v>
      </c>
      <c r="AP448" s="300"/>
      <c r="AQ448" s="296">
        <v>1.095</v>
      </c>
      <c r="AR448" s="296">
        <v>0.25</v>
      </c>
      <c r="AS448" s="296">
        <v>0.25</v>
      </c>
      <c r="AV448" s="300">
        <v>12</v>
      </c>
      <c r="AW448" s="300">
        <v>12</v>
      </c>
      <c r="AY448" s="296" t="s">
        <v>941</v>
      </c>
      <c r="BA448" s="296">
        <v>1</v>
      </c>
      <c r="BB448" s="296">
        <v>0.02</v>
      </c>
      <c r="BC448" s="296">
        <v>504</v>
      </c>
    </row>
    <row r="449" spans="1:55">
      <c r="A449" s="296" t="s">
        <v>1590</v>
      </c>
      <c r="B449" s="296" t="s">
        <v>747</v>
      </c>
      <c r="C449" s="296" t="s">
        <v>1337</v>
      </c>
      <c r="E449" s="296">
        <v>0.51</v>
      </c>
      <c r="F449" s="296">
        <v>0.90000000000000013</v>
      </c>
      <c r="H449" s="296">
        <v>70</v>
      </c>
      <c r="I449" s="296">
        <v>0</v>
      </c>
      <c r="J449" s="296" t="s">
        <v>30</v>
      </c>
      <c r="K449" s="296">
        <v>26.1</v>
      </c>
      <c r="L449" s="296" t="s">
        <v>30</v>
      </c>
      <c r="M449" s="296">
        <v>1.3405231788079472</v>
      </c>
      <c r="O449" s="296">
        <v>25</v>
      </c>
      <c r="P449" s="296">
        <v>0</v>
      </c>
      <c r="Q449" s="296" t="s">
        <v>30</v>
      </c>
      <c r="X449" s="296" t="s">
        <v>30</v>
      </c>
      <c r="AK449" s="296">
        <v>1</v>
      </c>
      <c r="AL449" s="296">
        <v>62</v>
      </c>
      <c r="AM449" s="299">
        <v>0.25</v>
      </c>
      <c r="AN449" s="296">
        <v>21.9</v>
      </c>
      <c r="AO449" s="296">
        <v>1</v>
      </c>
      <c r="AP449" s="300"/>
      <c r="AQ449" s="296">
        <v>1.095</v>
      </c>
      <c r="AR449" s="296">
        <v>0.25</v>
      </c>
      <c r="AS449" s="296">
        <v>0.25</v>
      </c>
      <c r="AV449" s="300">
        <v>12</v>
      </c>
      <c r="AW449" s="300">
        <v>12</v>
      </c>
      <c r="AY449" s="296" t="s">
        <v>941</v>
      </c>
      <c r="BA449" s="296">
        <v>1</v>
      </c>
      <c r="BB449" s="296">
        <v>0.02</v>
      </c>
      <c r="BC449" s="296">
        <v>504</v>
      </c>
    </row>
    <row r="450" spans="1:55">
      <c r="A450" s="296" t="s">
        <v>1589</v>
      </c>
      <c r="B450" s="296" t="s">
        <v>747</v>
      </c>
      <c r="C450" s="296" t="s">
        <v>1271</v>
      </c>
      <c r="E450" s="296">
        <v>1.8</v>
      </c>
      <c r="F450" s="296">
        <v>0.90000000000000013</v>
      </c>
      <c r="I450" s="296">
        <v>0</v>
      </c>
      <c r="J450" s="296" t="s">
        <v>30</v>
      </c>
      <c r="K450" s="296">
        <v>9.8000000000000007</v>
      </c>
      <c r="L450" s="296" t="s">
        <v>30</v>
      </c>
      <c r="M450" s="296">
        <v>3.0618000000000003</v>
      </c>
      <c r="P450" s="296">
        <v>0</v>
      </c>
      <c r="Q450" s="296" t="s">
        <v>30</v>
      </c>
      <c r="X450" s="296" t="s">
        <v>30</v>
      </c>
      <c r="AK450" s="296">
        <v>1</v>
      </c>
      <c r="AL450" s="296">
        <v>36.4</v>
      </c>
      <c r="AM450" s="299">
        <v>0.25</v>
      </c>
      <c r="AN450" s="296">
        <v>21.9</v>
      </c>
      <c r="AO450" s="296">
        <v>1</v>
      </c>
      <c r="AP450" s="300"/>
      <c r="AQ450" s="296">
        <v>1.095</v>
      </c>
      <c r="AR450" s="296">
        <v>0.25</v>
      </c>
      <c r="AS450" s="296">
        <v>0.25</v>
      </c>
      <c r="AV450" s="300">
        <v>12</v>
      </c>
      <c r="AW450" s="300">
        <v>12</v>
      </c>
      <c r="AY450" s="296" t="s">
        <v>941</v>
      </c>
      <c r="BA450" s="296">
        <v>1</v>
      </c>
      <c r="BB450" s="296">
        <v>0.02</v>
      </c>
      <c r="BC450" s="296">
        <v>504</v>
      </c>
    </row>
    <row r="451" spans="1:55">
      <c r="A451" s="296" t="s">
        <v>1588</v>
      </c>
      <c r="B451" s="296" t="s">
        <v>747</v>
      </c>
      <c r="C451" s="296" t="s">
        <v>1271</v>
      </c>
      <c r="E451" s="296">
        <v>0.4</v>
      </c>
      <c r="F451" s="296">
        <v>0.90000000000000013</v>
      </c>
      <c r="I451" s="296">
        <v>0</v>
      </c>
      <c r="J451" s="296" t="s">
        <v>30</v>
      </c>
      <c r="K451" s="296">
        <v>9.8000000000000007</v>
      </c>
      <c r="L451" s="296" t="s">
        <v>30</v>
      </c>
      <c r="M451" s="296">
        <v>1.3608</v>
      </c>
      <c r="P451" s="296">
        <v>0</v>
      </c>
      <c r="Q451" s="296" t="s">
        <v>30</v>
      </c>
      <c r="X451" s="296" t="s">
        <v>30</v>
      </c>
      <c r="AK451" s="296">
        <v>1</v>
      </c>
      <c r="AL451" s="296">
        <v>2</v>
      </c>
      <c r="AM451" s="299">
        <v>0.25</v>
      </c>
      <c r="AN451" s="296">
        <v>21.9</v>
      </c>
      <c r="AO451" s="296">
        <v>1</v>
      </c>
      <c r="AP451" s="300"/>
      <c r="AQ451" s="296">
        <v>1.095</v>
      </c>
      <c r="AR451" s="296">
        <v>0.25</v>
      </c>
      <c r="AS451" s="296">
        <v>0.25</v>
      </c>
      <c r="AV451" s="300">
        <v>12</v>
      </c>
      <c r="AW451" s="300">
        <v>12</v>
      </c>
      <c r="AY451" s="296" t="s">
        <v>941</v>
      </c>
      <c r="BA451" s="296">
        <v>1</v>
      </c>
      <c r="BB451" s="296">
        <v>0.02</v>
      </c>
      <c r="BC451" s="296">
        <v>504</v>
      </c>
    </row>
    <row r="452" spans="1:55">
      <c r="A452" s="296" t="s">
        <v>1587</v>
      </c>
      <c r="B452" s="296" t="s">
        <v>840</v>
      </c>
      <c r="C452" s="296" t="s">
        <v>1271</v>
      </c>
      <c r="F452" s="296">
        <v>0.3</v>
      </c>
      <c r="I452" s="296">
        <v>0</v>
      </c>
      <c r="J452" s="296" t="s">
        <v>30</v>
      </c>
      <c r="K452" s="296">
        <v>19.600000000000001</v>
      </c>
      <c r="L452" s="296">
        <v>4.41</v>
      </c>
      <c r="M452" s="296" t="s">
        <v>30</v>
      </c>
      <c r="P452" s="296">
        <v>0</v>
      </c>
      <c r="Q452" s="296" t="s">
        <v>30</v>
      </c>
      <c r="X452" s="296" t="s">
        <v>30</v>
      </c>
      <c r="AK452" s="296">
        <v>1</v>
      </c>
      <c r="AL452" s="296">
        <v>51</v>
      </c>
      <c r="AM452" s="299">
        <v>0.25</v>
      </c>
      <c r="AN452" s="296">
        <v>21.9</v>
      </c>
      <c r="AO452" s="296">
        <v>1</v>
      </c>
      <c r="AP452" s="300"/>
      <c r="AQ452" s="296">
        <v>1.095</v>
      </c>
      <c r="AR452" s="296">
        <v>0.25</v>
      </c>
      <c r="AS452" s="296">
        <v>0.25</v>
      </c>
      <c r="AV452" s="300">
        <v>12</v>
      </c>
      <c r="AW452" s="300">
        <v>12</v>
      </c>
      <c r="AY452" s="296" t="s">
        <v>941</v>
      </c>
      <c r="BA452" s="296">
        <v>1</v>
      </c>
      <c r="BB452" s="296">
        <v>0.02</v>
      </c>
      <c r="BC452" s="296">
        <v>504</v>
      </c>
    </row>
    <row r="453" spans="1:55">
      <c r="A453" s="296" t="s">
        <v>1586</v>
      </c>
      <c r="B453" s="296" t="s">
        <v>840</v>
      </c>
      <c r="C453" s="296" t="s">
        <v>1271</v>
      </c>
      <c r="F453" s="296">
        <v>0.31</v>
      </c>
      <c r="I453" s="296">
        <v>0</v>
      </c>
      <c r="J453" s="296" t="s">
        <v>30</v>
      </c>
      <c r="K453" s="296">
        <v>19.600000000000001</v>
      </c>
      <c r="L453" s="296">
        <v>4.41</v>
      </c>
      <c r="M453" s="296" t="s">
        <v>30</v>
      </c>
      <c r="P453" s="296">
        <v>0</v>
      </c>
      <c r="Q453" s="296" t="s">
        <v>30</v>
      </c>
      <c r="X453" s="296" t="s">
        <v>30</v>
      </c>
      <c r="AK453" s="296">
        <v>1</v>
      </c>
      <c r="AL453" s="296">
        <v>47.9</v>
      </c>
      <c r="AM453" s="299">
        <v>0.25</v>
      </c>
      <c r="AN453" s="296">
        <v>21.9</v>
      </c>
      <c r="AO453" s="296">
        <v>1</v>
      </c>
      <c r="AP453" s="300"/>
      <c r="AQ453" s="296">
        <v>1.095</v>
      </c>
      <c r="AR453" s="296">
        <v>0.25</v>
      </c>
      <c r="AS453" s="296">
        <v>0.25</v>
      </c>
      <c r="AV453" s="300">
        <v>12</v>
      </c>
      <c r="AW453" s="300">
        <v>12</v>
      </c>
      <c r="AY453" s="296" t="s">
        <v>941</v>
      </c>
      <c r="BA453" s="296">
        <v>1</v>
      </c>
      <c r="BB453" s="296">
        <v>0.02</v>
      </c>
      <c r="BC453" s="296">
        <v>504</v>
      </c>
    </row>
    <row r="454" spans="1:55">
      <c r="A454" s="305" t="s">
        <v>1585</v>
      </c>
      <c r="B454" s="296" t="s">
        <v>840</v>
      </c>
      <c r="C454" s="296" t="s">
        <v>1271</v>
      </c>
      <c r="F454" s="296">
        <v>0.32</v>
      </c>
      <c r="I454" s="296">
        <v>0</v>
      </c>
      <c r="J454" s="296" t="s">
        <v>30</v>
      </c>
      <c r="K454" s="296">
        <v>19.600000000000001</v>
      </c>
      <c r="L454" s="296">
        <v>4.41</v>
      </c>
      <c r="M454" s="296" t="s">
        <v>30</v>
      </c>
      <c r="P454" s="296">
        <v>0</v>
      </c>
      <c r="Q454" s="296" t="s">
        <v>30</v>
      </c>
      <c r="X454" s="296" t="s">
        <v>30</v>
      </c>
      <c r="AK454" s="296">
        <v>1</v>
      </c>
      <c r="AL454" s="296">
        <v>50</v>
      </c>
      <c r="AM454" s="299">
        <v>0.25</v>
      </c>
      <c r="AN454" s="296">
        <v>21.9</v>
      </c>
      <c r="AO454" s="296">
        <v>1</v>
      </c>
      <c r="AP454" s="300"/>
      <c r="AQ454" s="296">
        <v>1.095</v>
      </c>
      <c r="AR454" s="296">
        <v>0.25</v>
      </c>
      <c r="AS454" s="296">
        <v>0.25</v>
      </c>
      <c r="AV454" s="300">
        <v>12</v>
      </c>
      <c r="AW454" s="300">
        <v>12</v>
      </c>
      <c r="AY454" s="296" t="s">
        <v>941</v>
      </c>
      <c r="BA454" s="296">
        <v>1</v>
      </c>
      <c r="BB454" s="296">
        <v>0.02</v>
      </c>
      <c r="BC454" s="296">
        <v>504</v>
      </c>
    </row>
    <row r="455" spans="1:55">
      <c r="A455" s="305" t="s">
        <v>1584</v>
      </c>
      <c r="B455" s="296" t="s">
        <v>840</v>
      </c>
      <c r="C455" s="296" t="s">
        <v>1271</v>
      </c>
      <c r="F455" s="296">
        <v>0.35</v>
      </c>
      <c r="I455" s="296">
        <v>0</v>
      </c>
      <c r="J455" s="296" t="s">
        <v>30</v>
      </c>
      <c r="K455" s="296">
        <v>19.600000000000001</v>
      </c>
      <c r="L455" s="296">
        <v>4.41</v>
      </c>
      <c r="M455" s="296" t="s">
        <v>30</v>
      </c>
      <c r="P455" s="296">
        <v>0</v>
      </c>
      <c r="Q455" s="296" t="s">
        <v>30</v>
      </c>
      <c r="X455" s="296" t="s">
        <v>30</v>
      </c>
      <c r="AK455" s="296">
        <v>1</v>
      </c>
      <c r="AL455" s="296">
        <v>24</v>
      </c>
      <c r="AM455" s="299">
        <v>0.25</v>
      </c>
      <c r="AN455" s="296">
        <v>21.9</v>
      </c>
      <c r="AO455" s="296">
        <v>1</v>
      </c>
      <c r="AP455" s="300"/>
      <c r="AQ455" s="296">
        <v>1.095</v>
      </c>
      <c r="AR455" s="296">
        <v>0.25</v>
      </c>
      <c r="AS455" s="296">
        <v>0.25</v>
      </c>
      <c r="AV455" s="300">
        <v>12</v>
      </c>
      <c r="AW455" s="300">
        <v>12</v>
      </c>
      <c r="AY455" s="296" t="s">
        <v>941</v>
      </c>
      <c r="BA455" s="296">
        <v>1</v>
      </c>
      <c r="BB455" s="296">
        <v>0.02</v>
      </c>
      <c r="BC455" s="296">
        <v>504</v>
      </c>
    </row>
    <row r="456" spans="1:55">
      <c r="A456" s="305" t="s">
        <v>1583</v>
      </c>
      <c r="B456" s="296" t="s">
        <v>840</v>
      </c>
      <c r="C456" s="296" t="s">
        <v>1271</v>
      </c>
      <c r="F456" s="296">
        <v>0.36</v>
      </c>
      <c r="I456" s="296">
        <v>0</v>
      </c>
      <c r="J456" s="296" t="s">
        <v>30</v>
      </c>
      <c r="K456" s="296">
        <v>19.600000000000001</v>
      </c>
      <c r="L456" s="296">
        <v>4.41</v>
      </c>
      <c r="M456" s="296" t="s">
        <v>30</v>
      </c>
      <c r="P456" s="296">
        <v>0</v>
      </c>
      <c r="Q456" s="296" t="s">
        <v>30</v>
      </c>
      <c r="X456" s="296" t="s">
        <v>30</v>
      </c>
      <c r="AK456" s="296">
        <v>1</v>
      </c>
      <c r="AL456" s="296">
        <v>120</v>
      </c>
      <c r="AM456" s="299">
        <v>0.25</v>
      </c>
      <c r="AN456" s="296">
        <v>21.9</v>
      </c>
      <c r="AO456" s="296">
        <v>1</v>
      </c>
      <c r="AP456" s="300"/>
      <c r="AQ456" s="296">
        <v>1.095</v>
      </c>
      <c r="AR456" s="296">
        <v>0.25</v>
      </c>
      <c r="AS456" s="296">
        <v>0.25</v>
      </c>
      <c r="AV456" s="300">
        <v>12</v>
      </c>
      <c r="AW456" s="300">
        <v>12</v>
      </c>
      <c r="AY456" s="296" t="s">
        <v>941</v>
      </c>
      <c r="BA456" s="296">
        <v>1</v>
      </c>
      <c r="BB456" s="296">
        <v>0.02</v>
      </c>
      <c r="BC456" s="296">
        <v>504</v>
      </c>
    </row>
    <row r="457" spans="1:55">
      <c r="A457" s="296" t="s">
        <v>1582</v>
      </c>
      <c r="B457" s="296" t="s">
        <v>840</v>
      </c>
      <c r="C457" s="296" t="s">
        <v>1267</v>
      </c>
      <c r="F457" s="296">
        <v>0.24</v>
      </c>
      <c r="I457" s="296">
        <v>0</v>
      </c>
      <c r="J457" s="296" t="s">
        <v>30</v>
      </c>
      <c r="K457" s="296">
        <v>19.600000000000001</v>
      </c>
      <c r="L457" s="296">
        <v>4.41</v>
      </c>
      <c r="M457" s="296" t="s">
        <v>30</v>
      </c>
      <c r="P457" s="296">
        <v>0</v>
      </c>
      <c r="Q457" s="296" t="s">
        <v>30</v>
      </c>
      <c r="X457" s="296" t="s">
        <v>30</v>
      </c>
      <c r="AK457" s="296">
        <v>1</v>
      </c>
      <c r="AL457" s="296">
        <v>4.2</v>
      </c>
      <c r="AM457" s="299">
        <v>0.25</v>
      </c>
      <c r="AN457" s="296">
        <v>21.9</v>
      </c>
      <c r="AO457" s="296">
        <v>1</v>
      </c>
      <c r="AP457" s="300"/>
      <c r="AQ457" s="296">
        <v>1.095</v>
      </c>
      <c r="AR457" s="296">
        <v>0.25</v>
      </c>
      <c r="AS457" s="296">
        <v>0.25</v>
      </c>
      <c r="AV457" s="300">
        <v>12</v>
      </c>
      <c r="AW457" s="300">
        <v>12</v>
      </c>
      <c r="AY457" s="296" t="s">
        <v>941</v>
      </c>
      <c r="BA457" s="296">
        <v>1</v>
      </c>
      <c r="BB457" s="296">
        <v>0.02</v>
      </c>
      <c r="BC457" s="296">
        <v>504</v>
      </c>
    </row>
    <row r="458" spans="1:55">
      <c r="A458" s="296" t="s">
        <v>1581</v>
      </c>
      <c r="B458" s="296" t="s">
        <v>840</v>
      </c>
      <c r="C458" s="296" t="s">
        <v>1267</v>
      </c>
      <c r="F458" s="296">
        <v>0.26</v>
      </c>
      <c r="I458" s="296">
        <v>0</v>
      </c>
      <c r="J458" s="296" t="s">
        <v>30</v>
      </c>
      <c r="K458" s="296">
        <v>19.600000000000001</v>
      </c>
      <c r="L458" s="296">
        <v>4.41</v>
      </c>
      <c r="M458" s="296" t="s">
        <v>30</v>
      </c>
      <c r="P458" s="296">
        <v>0</v>
      </c>
      <c r="Q458" s="296" t="s">
        <v>30</v>
      </c>
      <c r="X458" s="296" t="s">
        <v>30</v>
      </c>
      <c r="AK458" s="296">
        <v>1</v>
      </c>
      <c r="AL458" s="296">
        <v>14</v>
      </c>
      <c r="AM458" s="299">
        <v>0.25</v>
      </c>
      <c r="AN458" s="296">
        <v>21.9</v>
      </c>
      <c r="AO458" s="296">
        <v>1</v>
      </c>
      <c r="AP458" s="300"/>
      <c r="AQ458" s="296">
        <v>1.095</v>
      </c>
      <c r="AR458" s="296">
        <v>0.25</v>
      </c>
      <c r="AS458" s="296">
        <v>0.25</v>
      </c>
      <c r="AV458" s="300">
        <v>12</v>
      </c>
      <c r="AW458" s="300">
        <v>12</v>
      </c>
      <c r="AY458" s="296" t="s">
        <v>941</v>
      </c>
      <c r="BA458" s="296">
        <v>1</v>
      </c>
      <c r="BB458" s="296">
        <v>0.02</v>
      </c>
      <c r="BC458" s="296">
        <v>504</v>
      </c>
    </row>
    <row r="459" spans="1:55">
      <c r="A459" s="296" t="s">
        <v>1580</v>
      </c>
      <c r="B459" s="296" t="s">
        <v>840</v>
      </c>
      <c r="C459" s="296" t="s">
        <v>1267</v>
      </c>
      <c r="F459" s="296">
        <v>0.27</v>
      </c>
      <c r="I459" s="296">
        <v>0</v>
      </c>
      <c r="J459" s="296" t="s">
        <v>30</v>
      </c>
      <c r="K459" s="296">
        <v>19.600000000000001</v>
      </c>
      <c r="L459" s="296">
        <v>4.41</v>
      </c>
      <c r="M459" s="296" t="s">
        <v>30</v>
      </c>
      <c r="P459" s="296">
        <v>0</v>
      </c>
      <c r="Q459" s="296" t="s">
        <v>30</v>
      </c>
      <c r="X459" s="296" t="s">
        <v>30</v>
      </c>
      <c r="AK459" s="296">
        <v>1</v>
      </c>
      <c r="AL459" s="296">
        <v>63</v>
      </c>
      <c r="AM459" s="299">
        <v>0.25</v>
      </c>
      <c r="AN459" s="296">
        <v>21.9</v>
      </c>
      <c r="AO459" s="296">
        <v>1</v>
      </c>
      <c r="AP459" s="300"/>
      <c r="AQ459" s="296">
        <v>1.095</v>
      </c>
      <c r="AR459" s="296">
        <v>0.25</v>
      </c>
      <c r="AS459" s="296">
        <v>0.25</v>
      </c>
      <c r="AV459" s="300">
        <v>12</v>
      </c>
      <c r="AW459" s="300">
        <v>12</v>
      </c>
      <c r="AY459" s="296" t="s">
        <v>941</v>
      </c>
      <c r="BA459" s="296">
        <v>1</v>
      </c>
      <c r="BB459" s="296">
        <v>0.02</v>
      </c>
      <c r="BC459" s="296">
        <v>504</v>
      </c>
    </row>
    <row r="460" spans="1:55">
      <c r="A460" s="296" t="s">
        <v>1579</v>
      </c>
      <c r="B460" s="296" t="s">
        <v>747</v>
      </c>
      <c r="C460" s="296" t="s">
        <v>749</v>
      </c>
      <c r="E460" s="296">
        <v>1.5</v>
      </c>
      <c r="F460" s="296">
        <v>0.90000000000000013</v>
      </c>
      <c r="G460" s="296">
        <v>1.5</v>
      </c>
      <c r="H460" s="296">
        <v>20</v>
      </c>
      <c r="I460" s="296">
        <v>0</v>
      </c>
      <c r="J460" s="296" t="s">
        <v>30</v>
      </c>
      <c r="K460" s="296">
        <v>19.600000000000001</v>
      </c>
      <c r="L460" s="296" t="s">
        <v>30</v>
      </c>
      <c r="M460" s="296">
        <v>2.3814000000000002</v>
      </c>
      <c r="P460" s="296">
        <v>0</v>
      </c>
      <c r="Q460" s="296" t="s">
        <v>30</v>
      </c>
      <c r="U460" s="296">
        <v>1</v>
      </c>
      <c r="V460" s="296">
        <v>1</v>
      </c>
      <c r="X460" s="296">
        <v>1.8518518518518516</v>
      </c>
      <c r="AK460" s="296">
        <v>1</v>
      </c>
      <c r="AL460" s="296">
        <v>46</v>
      </c>
      <c r="AM460" s="299">
        <v>0.25</v>
      </c>
      <c r="AN460" s="296">
        <v>21.9</v>
      </c>
      <c r="AO460" s="296">
        <v>1</v>
      </c>
      <c r="AP460" s="300"/>
      <c r="AQ460" s="296">
        <v>1.095</v>
      </c>
      <c r="AR460" s="296">
        <v>0.25</v>
      </c>
      <c r="AS460" s="296">
        <v>0.25</v>
      </c>
      <c r="AV460" s="300">
        <v>12</v>
      </c>
      <c r="AW460" s="300">
        <v>12</v>
      </c>
      <c r="AY460" s="296" t="s">
        <v>941</v>
      </c>
      <c r="BA460" s="296">
        <v>1</v>
      </c>
      <c r="BB460" s="296">
        <v>0.02</v>
      </c>
      <c r="BC460" s="296">
        <v>504</v>
      </c>
    </row>
    <row r="461" spans="1:55">
      <c r="A461" s="296" t="s">
        <v>1578</v>
      </c>
      <c r="B461" s="296" t="s">
        <v>747</v>
      </c>
      <c r="C461" s="296" t="s">
        <v>749</v>
      </c>
      <c r="E461" s="296">
        <v>0.3</v>
      </c>
      <c r="F461" s="296">
        <v>0.89999999999999991</v>
      </c>
      <c r="G461" s="296">
        <v>1.5</v>
      </c>
      <c r="H461" s="296">
        <v>20</v>
      </c>
      <c r="I461" s="296">
        <v>0</v>
      </c>
      <c r="J461" s="296" t="s">
        <v>30</v>
      </c>
      <c r="K461" s="296">
        <v>19.600000000000001</v>
      </c>
      <c r="L461" s="296" t="s">
        <v>30</v>
      </c>
      <c r="M461" s="296">
        <v>0.91592307692307684</v>
      </c>
      <c r="P461" s="296">
        <v>0</v>
      </c>
      <c r="Q461" s="296" t="s">
        <v>30</v>
      </c>
      <c r="U461" s="296">
        <v>1</v>
      </c>
      <c r="V461" s="296">
        <v>1</v>
      </c>
      <c r="X461" s="296">
        <v>4.8148148148148149</v>
      </c>
      <c r="AK461" s="296">
        <v>1</v>
      </c>
      <c r="AL461" s="296">
        <v>9</v>
      </c>
      <c r="AM461" s="299">
        <v>0.25</v>
      </c>
      <c r="AN461" s="296">
        <v>21.9</v>
      </c>
      <c r="AO461" s="296">
        <v>1</v>
      </c>
      <c r="AP461" s="300"/>
      <c r="AQ461" s="296">
        <v>1.095</v>
      </c>
      <c r="AR461" s="296">
        <v>0.25</v>
      </c>
      <c r="AS461" s="296">
        <v>0.25</v>
      </c>
      <c r="AV461" s="300">
        <v>12</v>
      </c>
      <c r="AW461" s="300">
        <v>12</v>
      </c>
      <c r="AY461" s="296" t="s">
        <v>941</v>
      </c>
      <c r="BA461" s="296">
        <v>1</v>
      </c>
      <c r="BB461" s="296">
        <v>0.02</v>
      </c>
      <c r="BC461" s="296">
        <v>504</v>
      </c>
    </row>
    <row r="462" spans="1:55">
      <c r="A462" s="296" t="s">
        <v>1577</v>
      </c>
      <c r="B462" s="296" t="s">
        <v>747</v>
      </c>
      <c r="C462" s="296" t="s">
        <v>749</v>
      </c>
      <c r="E462" s="296">
        <v>0.4</v>
      </c>
      <c r="F462" s="296">
        <v>0.90000000000000013</v>
      </c>
      <c r="G462" s="296">
        <v>1.5</v>
      </c>
      <c r="H462" s="296">
        <v>20</v>
      </c>
      <c r="I462" s="296">
        <v>0</v>
      </c>
      <c r="J462" s="296" t="s">
        <v>30</v>
      </c>
      <c r="K462" s="296">
        <v>19.600000000000001</v>
      </c>
      <c r="L462" s="296" t="s">
        <v>30</v>
      </c>
      <c r="M462" s="296">
        <v>1.1340000000000001</v>
      </c>
      <c r="P462" s="296">
        <v>0</v>
      </c>
      <c r="Q462" s="296" t="s">
        <v>30</v>
      </c>
      <c r="U462" s="296">
        <v>1</v>
      </c>
      <c r="V462" s="296">
        <v>1</v>
      </c>
      <c r="X462" s="296">
        <v>3.8888888888888884</v>
      </c>
      <c r="AK462" s="296">
        <v>1</v>
      </c>
      <c r="AL462" s="296">
        <v>9</v>
      </c>
      <c r="AM462" s="299">
        <v>0.25</v>
      </c>
      <c r="AN462" s="296">
        <v>21.9</v>
      </c>
      <c r="AO462" s="296">
        <v>1</v>
      </c>
      <c r="AP462" s="300"/>
      <c r="AQ462" s="296">
        <v>1.095</v>
      </c>
      <c r="AR462" s="296">
        <v>0.25</v>
      </c>
      <c r="AS462" s="296">
        <v>0.25</v>
      </c>
      <c r="AV462" s="300">
        <v>12</v>
      </c>
      <c r="AW462" s="300">
        <v>12</v>
      </c>
      <c r="AY462" s="296" t="s">
        <v>941</v>
      </c>
      <c r="BA462" s="296">
        <v>1</v>
      </c>
      <c r="BB462" s="296">
        <v>0.02</v>
      </c>
      <c r="BC462" s="296">
        <v>504</v>
      </c>
    </row>
    <row r="463" spans="1:55">
      <c r="A463" s="296" t="s">
        <v>1576</v>
      </c>
      <c r="B463" s="296" t="s">
        <v>747</v>
      </c>
      <c r="C463" s="296" t="s">
        <v>749</v>
      </c>
      <c r="E463" s="296">
        <v>4.7</v>
      </c>
      <c r="F463" s="296">
        <v>0.89999999999999991</v>
      </c>
      <c r="G463" s="296">
        <v>1.5</v>
      </c>
      <c r="H463" s="296">
        <v>20</v>
      </c>
      <c r="I463" s="296">
        <v>0</v>
      </c>
      <c r="J463" s="296" t="s">
        <v>30</v>
      </c>
      <c r="K463" s="296">
        <v>19.600000000000001</v>
      </c>
      <c r="L463" s="296" t="s">
        <v>30</v>
      </c>
      <c r="M463" s="296">
        <v>3.2726842105263159</v>
      </c>
      <c r="P463" s="296">
        <v>0</v>
      </c>
      <c r="Q463" s="296" t="s">
        <v>30</v>
      </c>
      <c r="U463" s="296">
        <v>1</v>
      </c>
      <c r="V463" s="296">
        <v>1</v>
      </c>
      <c r="X463" s="296">
        <v>1.3475177304964538</v>
      </c>
      <c r="AK463" s="296">
        <v>1</v>
      </c>
      <c r="AL463" s="296">
        <v>70</v>
      </c>
      <c r="AM463" s="299">
        <v>0.25</v>
      </c>
      <c r="AN463" s="296">
        <v>21.9</v>
      </c>
      <c r="AO463" s="296">
        <v>1</v>
      </c>
      <c r="AP463" s="300"/>
      <c r="AQ463" s="296">
        <v>1.095</v>
      </c>
      <c r="AR463" s="296">
        <v>0.25</v>
      </c>
      <c r="AS463" s="296">
        <v>0.25</v>
      </c>
      <c r="AV463" s="300">
        <v>12</v>
      </c>
      <c r="AW463" s="300">
        <v>12</v>
      </c>
      <c r="AY463" s="296" t="s">
        <v>941</v>
      </c>
      <c r="BA463" s="296">
        <v>1</v>
      </c>
      <c r="BB463" s="296">
        <v>0.02</v>
      </c>
      <c r="BC463" s="296">
        <v>504</v>
      </c>
    </row>
    <row r="464" spans="1:55">
      <c r="A464" s="296" t="s">
        <v>1575</v>
      </c>
      <c r="B464" s="296" t="s">
        <v>747</v>
      </c>
      <c r="C464" s="296" t="s">
        <v>749</v>
      </c>
      <c r="E464" s="296">
        <v>0.5</v>
      </c>
      <c r="F464" s="296">
        <v>0.89999999999999991</v>
      </c>
      <c r="G464" s="296">
        <v>1.5</v>
      </c>
      <c r="H464" s="296">
        <v>20</v>
      </c>
      <c r="I464" s="296">
        <v>0</v>
      </c>
      <c r="J464" s="296" t="s">
        <v>30</v>
      </c>
      <c r="K464" s="296">
        <v>19.600000000000001</v>
      </c>
      <c r="L464" s="296" t="s">
        <v>30</v>
      </c>
      <c r="M464" s="296">
        <v>1.323</v>
      </c>
      <c r="P464" s="296">
        <v>0</v>
      </c>
      <c r="Q464" s="296" t="s">
        <v>30</v>
      </c>
      <c r="U464" s="296">
        <v>1</v>
      </c>
      <c r="V464" s="296">
        <v>1</v>
      </c>
      <c r="X464" s="296">
        <v>3.3333333333333335</v>
      </c>
      <c r="AK464" s="296">
        <v>1</v>
      </c>
      <c r="AL464" s="296">
        <v>8</v>
      </c>
      <c r="AM464" s="299">
        <v>0.25</v>
      </c>
      <c r="AN464" s="296">
        <v>21.9</v>
      </c>
      <c r="AO464" s="296">
        <v>1</v>
      </c>
      <c r="AP464" s="300"/>
      <c r="AQ464" s="296">
        <v>1.095</v>
      </c>
      <c r="AR464" s="296">
        <v>0.25</v>
      </c>
      <c r="AS464" s="296">
        <v>0.25</v>
      </c>
      <c r="AV464" s="300">
        <v>12</v>
      </c>
      <c r="AW464" s="300">
        <v>12</v>
      </c>
      <c r="AY464" s="296" t="s">
        <v>941</v>
      </c>
      <c r="BA464" s="296">
        <v>1</v>
      </c>
      <c r="BB464" s="296">
        <v>0.02</v>
      </c>
      <c r="BC464" s="296">
        <v>504</v>
      </c>
    </row>
    <row r="465" spans="1:55">
      <c r="A465" s="296" t="s">
        <v>1574</v>
      </c>
      <c r="B465" s="296" t="s">
        <v>747</v>
      </c>
      <c r="C465" s="296" t="s">
        <v>749</v>
      </c>
      <c r="E465" s="296">
        <v>0.6</v>
      </c>
      <c r="F465" s="296">
        <v>0.89999999999999991</v>
      </c>
      <c r="G465" s="296">
        <v>1.5</v>
      </c>
      <c r="H465" s="296">
        <v>20</v>
      </c>
      <c r="I465" s="296">
        <v>0</v>
      </c>
      <c r="J465" s="296" t="s">
        <v>30</v>
      </c>
      <c r="K465" s="296">
        <v>19.600000000000001</v>
      </c>
      <c r="L465" s="296" t="s">
        <v>30</v>
      </c>
      <c r="M465" s="296">
        <v>1.488375</v>
      </c>
      <c r="P465" s="296">
        <v>0</v>
      </c>
      <c r="Q465" s="296" t="s">
        <v>30</v>
      </c>
      <c r="U465" s="296">
        <v>1</v>
      </c>
      <c r="V465" s="296">
        <v>1</v>
      </c>
      <c r="X465" s="296">
        <v>2.9629629629629632</v>
      </c>
      <c r="AK465" s="296">
        <v>1</v>
      </c>
      <c r="AL465" s="296">
        <v>20.88</v>
      </c>
      <c r="AM465" s="299">
        <v>0.25</v>
      </c>
      <c r="AN465" s="296">
        <v>21.9</v>
      </c>
      <c r="AO465" s="296">
        <v>1</v>
      </c>
      <c r="AP465" s="300"/>
      <c r="AQ465" s="296">
        <v>1.095</v>
      </c>
      <c r="AR465" s="296">
        <v>0.25</v>
      </c>
      <c r="AS465" s="296">
        <v>0.25</v>
      </c>
      <c r="AV465" s="300">
        <v>12</v>
      </c>
      <c r="AW465" s="300">
        <v>12</v>
      </c>
      <c r="AY465" s="296" t="s">
        <v>941</v>
      </c>
      <c r="BA465" s="296">
        <v>1</v>
      </c>
      <c r="BB465" s="296">
        <v>0.02</v>
      </c>
      <c r="BC465" s="296">
        <v>504</v>
      </c>
    </row>
    <row r="466" spans="1:55">
      <c r="A466" s="296" t="s">
        <v>1573</v>
      </c>
      <c r="B466" s="296" t="s">
        <v>747</v>
      </c>
      <c r="C466" s="296" t="s">
        <v>749</v>
      </c>
      <c r="E466" s="296">
        <v>0.7</v>
      </c>
      <c r="F466" s="296">
        <v>0.89999999999999991</v>
      </c>
      <c r="G466" s="296">
        <v>1.5</v>
      </c>
      <c r="H466" s="296">
        <v>20</v>
      </c>
      <c r="I466" s="296">
        <v>0</v>
      </c>
      <c r="J466" s="296" t="s">
        <v>30</v>
      </c>
      <c r="K466" s="296">
        <v>19.600000000000001</v>
      </c>
      <c r="L466" s="296" t="s">
        <v>30</v>
      </c>
      <c r="M466" s="296">
        <v>1.6342941176470587</v>
      </c>
      <c r="P466" s="296">
        <v>0</v>
      </c>
      <c r="Q466" s="296" t="s">
        <v>30</v>
      </c>
      <c r="U466" s="296">
        <v>1</v>
      </c>
      <c r="V466" s="296">
        <v>1</v>
      </c>
      <c r="X466" s="296">
        <v>2.6984126984126986</v>
      </c>
      <c r="AK466" s="296">
        <v>1</v>
      </c>
      <c r="AL466" s="296">
        <v>42</v>
      </c>
      <c r="AM466" s="299">
        <v>0.25</v>
      </c>
      <c r="AN466" s="296">
        <v>21.9</v>
      </c>
      <c r="AO466" s="296">
        <v>1</v>
      </c>
      <c r="AP466" s="300"/>
      <c r="AQ466" s="296">
        <v>1.095</v>
      </c>
      <c r="AR466" s="296">
        <v>0.25</v>
      </c>
      <c r="AS466" s="296">
        <v>0.25</v>
      </c>
      <c r="AV466" s="300">
        <v>12</v>
      </c>
      <c r="AW466" s="300">
        <v>12</v>
      </c>
      <c r="AY466" s="296" t="s">
        <v>941</v>
      </c>
      <c r="BA466" s="296">
        <v>1</v>
      </c>
      <c r="BB466" s="296">
        <v>0.02</v>
      </c>
      <c r="BC466" s="296">
        <v>504</v>
      </c>
    </row>
    <row r="467" spans="1:55">
      <c r="A467" s="296" t="s">
        <v>1572</v>
      </c>
      <c r="B467" s="296" t="s">
        <v>747</v>
      </c>
      <c r="C467" s="296" t="s">
        <v>749</v>
      </c>
      <c r="E467" s="296">
        <v>0.8</v>
      </c>
      <c r="F467" s="296">
        <v>0.9</v>
      </c>
      <c r="G467" s="296">
        <v>1.5</v>
      </c>
      <c r="H467" s="296">
        <v>20</v>
      </c>
      <c r="I467" s="296">
        <v>0</v>
      </c>
      <c r="J467" s="296" t="s">
        <v>30</v>
      </c>
      <c r="K467" s="296">
        <v>19.600000000000001</v>
      </c>
      <c r="L467" s="296" t="s">
        <v>30</v>
      </c>
      <c r="M467" s="296">
        <v>1.7640000000000002</v>
      </c>
      <c r="P467" s="296">
        <v>0</v>
      </c>
      <c r="Q467" s="296" t="s">
        <v>30</v>
      </c>
      <c r="U467" s="296">
        <v>1</v>
      </c>
      <c r="V467" s="296">
        <v>1</v>
      </c>
      <c r="X467" s="296">
        <v>2.5</v>
      </c>
      <c r="AK467" s="296">
        <v>1</v>
      </c>
      <c r="AL467" s="296">
        <v>12.9</v>
      </c>
      <c r="AM467" s="299">
        <v>0.25</v>
      </c>
      <c r="AN467" s="296">
        <v>21.9</v>
      </c>
      <c r="AO467" s="296">
        <v>1</v>
      </c>
      <c r="AP467" s="300"/>
      <c r="AQ467" s="296">
        <v>1.095</v>
      </c>
      <c r="AR467" s="296">
        <v>0.25</v>
      </c>
      <c r="AS467" s="296">
        <v>0.25</v>
      </c>
      <c r="AV467" s="300">
        <v>12</v>
      </c>
      <c r="AW467" s="300">
        <v>12</v>
      </c>
      <c r="AY467" s="296" t="s">
        <v>941</v>
      </c>
      <c r="BA467" s="296">
        <v>1</v>
      </c>
      <c r="BB467" s="296">
        <v>0.02</v>
      </c>
      <c r="BC467" s="296">
        <v>504</v>
      </c>
    </row>
    <row r="468" spans="1:55">
      <c r="A468" s="296" t="s">
        <v>1571</v>
      </c>
      <c r="B468" s="296" t="s">
        <v>747</v>
      </c>
      <c r="C468" s="296" t="s">
        <v>749</v>
      </c>
      <c r="E468" s="296">
        <v>0.9</v>
      </c>
      <c r="F468" s="296">
        <v>0.89999999999999991</v>
      </c>
      <c r="G468" s="296">
        <v>1.5</v>
      </c>
      <c r="H468" s="296">
        <v>20</v>
      </c>
      <c r="I468" s="296">
        <v>0</v>
      </c>
      <c r="J468" s="296" t="s">
        <v>30</v>
      </c>
      <c r="K468" s="296">
        <v>19.600000000000001</v>
      </c>
      <c r="L468" s="296" t="s">
        <v>30</v>
      </c>
      <c r="M468" s="296">
        <v>1.8800526315789474</v>
      </c>
      <c r="P468" s="296">
        <v>0</v>
      </c>
      <c r="Q468" s="296" t="s">
        <v>30</v>
      </c>
      <c r="U468" s="296">
        <v>1</v>
      </c>
      <c r="V468" s="296">
        <v>1</v>
      </c>
      <c r="X468" s="296">
        <v>2.3456790123456792</v>
      </c>
      <c r="AK468" s="296">
        <v>1</v>
      </c>
      <c r="AL468" s="296">
        <v>5.5</v>
      </c>
      <c r="AM468" s="299">
        <v>0.25</v>
      </c>
      <c r="AN468" s="296">
        <v>21.9</v>
      </c>
      <c r="AO468" s="296">
        <v>1</v>
      </c>
      <c r="AP468" s="300"/>
      <c r="AQ468" s="296">
        <v>1.095</v>
      </c>
      <c r="AR468" s="296">
        <v>0.25</v>
      </c>
      <c r="AS468" s="296">
        <v>0.25</v>
      </c>
      <c r="AV468" s="300">
        <v>12</v>
      </c>
      <c r="AW468" s="300">
        <v>12</v>
      </c>
      <c r="AY468" s="296" t="s">
        <v>941</v>
      </c>
      <c r="BA468" s="296">
        <v>1</v>
      </c>
      <c r="BB468" s="296">
        <v>0.02</v>
      </c>
      <c r="BC468" s="296">
        <v>504</v>
      </c>
    </row>
    <row r="469" spans="1:55">
      <c r="A469" s="296" t="s">
        <v>1570</v>
      </c>
      <c r="B469" s="296" t="s">
        <v>747</v>
      </c>
      <c r="C469" s="296" t="s">
        <v>749</v>
      </c>
      <c r="E469" s="296">
        <v>0.95</v>
      </c>
      <c r="F469" s="296">
        <v>0.55421052631578949</v>
      </c>
      <c r="G469" s="296">
        <v>1.5</v>
      </c>
      <c r="H469" s="296">
        <v>20</v>
      </c>
      <c r="I469" s="296">
        <v>0</v>
      </c>
      <c r="J469" s="296" t="s">
        <v>30</v>
      </c>
      <c r="K469" s="296">
        <v>19.600000000000001</v>
      </c>
      <c r="L469" s="296" t="s">
        <v>30</v>
      </c>
      <c r="M469" s="296">
        <v>1.1907000000000001</v>
      </c>
      <c r="P469" s="296">
        <v>0</v>
      </c>
      <c r="Q469" s="296" t="s">
        <v>30</v>
      </c>
      <c r="U469" s="296">
        <v>1</v>
      </c>
      <c r="V469" s="296">
        <v>1</v>
      </c>
      <c r="X469" s="296">
        <v>3.7037037037037033</v>
      </c>
      <c r="AK469" s="296">
        <v>1</v>
      </c>
      <c r="AL469" s="296">
        <v>26</v>
      </c>
      <c r="AM469" s="299">
        <v>0.25</v>
      </c>
      <c r="AN469" s="296">
        <v>21.9</v>
      </c>
      <c r="AO469" s="296">
        <v>1</v>
      </c>
      <c r="AP469" s="300"/>
      <c r="AQ469" s="296">
        <v>1.095</v>
      </c>
      <c r="AR469" s="296">
        <v>0.25</v>
      </c>
      <c r="AS469" s="296">
        <v>0.25</v>
      </c>
      <c r="AV469" s="300">
        <v>12</v>
      </c>
      <c r="AW469" s="300">
        <v>12</v>
      </c>
      <c r="AY469" s="296" t="s">
        <v>941</v>
      </c>
      <c r="BA469" s="296">
        <v>1</v>
      </c>
      <c r="BB469" s="296">
        <v>0.02</v>
      </c>
      <c r="BC469" s="296">
        <v>504</v>
      </c>
    </row>
    <row r="470" spans="1:55">
      <c r="A470" s="296" t="s">
        <v>1569</v>
      </c>
      <c r="B470" s="296" t="s">
        <v>747</v>
      </c>
      <c r="C470" s="296" t="s">
        <v>749</v>
      </c>
      <c r="E470" s="296">
        <v>0.95</v>
      </c>
      <c r="F470" s="296">
        <v>0.57473684210526321</v>
      </c>
      <c r="G470" s="296">
        <v>1.5</v>
      </c>
      <c r="H470" s="296">
        <v>20</v>
      </c>
      <c r="I470" s="296">
        <v>0</v>
      </c>
      <c r="J470" s="296" t="s">
        <v>30</v>
      </c>
      <c r="K470" s="296">
        <v>19.600000000000001</v>
      </c>
      <c r="L470" s="296" t="s">
        <v>30</v>
      </c>
      <c r="M470" s="296">
        <v>1.2348000000000001</v>
      </c>
      <c r="P470" s="296">
        <v>0</v>
      </c>
      <c r="Q470" s="296" t="s">
        <v>30</v>
      </c>
      <c r="U470" s="296">
        <v>1</v>
      </c>
      <c r="V470" s="296">
        <v>1</v>
      </c>
      <c r="X470" s="296">
        <v>3.5714285714285712</v>
      </c>
      <c r="AK470" s="296">
        <v>1</v>
      </c>
      <c r="AL470" s="296">
        <v>4.9000000000000004</v>
      </c>
      <c r="AM470" s="299">
        <v>0.25</v>
      </c>
      <c r="AN470" s="296">
        <v>21.9</v>
      </c>
      <c r="AO470" s="296">
        <v>1</v>
      </c>
      <c r="AP470" s="300"/>
      <c r="AQ470" s="296">
        <v>1.095</v>
      </c>
      <c r="AR470" s="296">
        <v>0.25</v>
      </c>
      <c r="AS470" s="296">
        <v>0.25</v>
      </c>
      <c r="AV470" s="300">
        <v>12</v>
      </c>
      <c r="AW470" s="300">
        <v>12</v>
      </c>
      <c r="AY470" s="296" t="s">
        <v>941</v>
      </c>
      <c r="BA470" s="296">
        <v>1</v>
      </c>
      <c r="BB470" s="296">
        <v>0.02</v>
      </c>
      <c r="BC470" s="296">
        <v>504</v>
      </c>
    </row>
    <row r="471" spans="1:55">
      <c r="A471" s="296" t="s">
        <v>1568</v>
      </c>
      <c r="B471" s="296" t="s">
        <v>747</v>
      </c>
      <c r="C471" s="296" t="s">
        <v>749</v>
      </c>
      <c r="E471" s="296">
        <v>0.95</v>
      </c>
      <c r="F471" s="296">
        <v>0.59526315789473683</v>
      </c>
      <c r="G471" s="296">
        <v>1.5</v>
      </c>
      <c r="H471" s="296">
        <v>20</v>
      </c>
      <c r="I471" s="296">
        <v>0</v>
      </c>
      <c r="J471" s="296" t="s">
        <v>30</v>
      </c>
      <c r="K471" s="296">
        <v>19.600000000000001</v>
      </c>
      <c r="L471" s="296" t="s">
        <v>30</v>
      </c>
      <c r="M471" s="296">
        <v>1.2788999999999999</v>
      </c>
      <c r="P471" s="296">
        <v>0</v>
      </c>
      <c r="Q471" s="296" t="s">
        <v>30</v>
      </c>
      <c r="U471" s="296">
        <v>1</v>
      </c>
      <c r="V471" s="296">
        <v>1</v>
      </c>
      <c r="X471" s="296">
        <v>3.4482758620689657</v>
      </c>
      <c r="AK471" s="296">
        <v>1</v>
      </c>
      <c r="AL471" s="296">
        <v>40</v>
      </c>
      <c r="AM471" s="299">
        <v>0.25</v>
      </c>
      <c r="AN471" s="296">
        <v>21.9</v>
      </c>
      <c r="AO471" s="296">
        <v>1</v>
      </c>
      <c r="AP471" s="300"/>
      <c r="AQ471" s="296">
        <v>1.095</v>
      </c>
      <c r="AR471" s="296">
        <v>0.25</v>
      </c>
      <c r="AS471" s="296">
        <v>0.25</v>
      </c>
      <c r="AV471" s="300">
        <v>12</v>
      </c>
      <c r="AW471" s="300">
        <v>12</v>
      </c>
      <c r="AY471" s="296" t="s">
        <v>941</v>
      </c>
      <c r="BA471" s="296">
        <v>1</v>
      </c>
      <c r="BB471" s="296">
        <v>0.02</v>
      </c>
      <c r="BC471" s="296">
        <v>504</v>
      </c>
    </row>
    <row r="472" spans="1:55">
      <c r="A472" s="296" t="s">
        <v>1567</v>
      </c>
      <c r="B472" s="296" t="s">
        <v>747</v>
      </c>
      <c r="C472" s="296" t="s">
        <v>749</v>
      </c>
      <c r="E472" s="296">
        <v>0.95</v>
      </c>
      <c r="F472" s="296">
        <v>0.61578947368421044</v>
      </c>
      <c r="G472" s="296">
        <v>1.5</v>
      </c>
      <c r="H472" s="296">
        <v>20</v>
      </c>
      <c r="I472" s="296">
        <v>0</v>
      </c>
      <c r="J472" s="296" t="s">
        <v>30</v>
      </c>
      <c r="K472" s="296">
        <v>19.600000000000001</v>
      </c>
      <c r="L472" s="296" t="s">
        <v>30</v>
      </c>
      <c r="M472" s="296">
        <v>1.323</v>
      </c>
      <c r="P472" s="296">
        <v>0</v>
      </c>
      <c r="Q472" s="296" t="s">
        <v>30</v>
      </c>
      <c r="U472" s="296">
        <v>1</v>
      </c>
      <c r="V472" s="296">
        <v>1</v>
      </c>
      <c r="X472" s="296">
        <v>3.3333333333333335</v>
      </c>
      <c r="AK472" s="296">
        <v>1</v>
      </c>
      <c r="AL472" s="296">
        <v>6.3</v>
      </c>
      <c r="AM472" s="299">
        <v>0.25</v>
      </c>
      <c r="AN472" s="296">
        <v>21.9</v>
      </c>
      <c r="AO472" s="296">
        <v>1</v>
      </c>
      <c r="AP472" s="300"/>
      <c r="AQ472" s="296">
        <v>1.095</v>
      </c>
      <c r="AR472" s="296">
        <v>0.25</v>
      </c>
      <c r="AS472" s="296">
        <v>0.25</v>
      </c>
      <c r="AV472" s="300">
        <v>12</v>
      </c>
      <c r="AW472" s="300">
        <v>12</v>
      </c>
      <c r="AY472" s="296" t="s">
        <v>941</v>
      </c>
      <c r="BA472" s="296">
        <v>1</v>
      </c>
      <c r="BB472" s="296">
        <v>0.02</v>
      </c>
      <c r="BC472" s="296">
        <v>504</v>
      </c>
    </row>
    <row r="473" spans="1:55">
      <c r="A473" s="296" t="s">
        <v>1566</v>
      </c>
      <c r="B473" s="296" t="s">
        <v>747</v>
      </c>
      <c r="C473" s="296" t="s">
        <v>749</v>
      </c>
      <c r="E473" s="296">
        <v>0.95</v>
      </c>
      <c r="F473" s="296">
        <v>0.63631578947368417</v>
      </c>
      <c r="G473" s="296">
        <v>1.5</v>
      </c>
      <c r="H473" s="296">
        <v>20</v>
      </c>
      <c r="I473" s="296">
        <v>0</v>
      </c>
      <c r="J473" s="296" t="s">
        <v>30</v>
      </c>
      <c r="K473" s="296">
        <v>19.600000000000001</v>
      </c>
      <c r="L473" s="296" t="s">
        <v>30</v>
      </c>
      <c r="M473" s="296">
        <v>1.3671</v>
      </c>
      <c r="P473" s="296">
        <v>0</v>
      </c>
      <c r="Q473" s="296" t="s">
        <v>30</v>
      </c>
      <c r="U473" s="296">
        <v>1</v>
      </c>
      <c r="V473" s="296">
        <v>1</v>
      </c>
      <c r="X473" s="296">
        <v>3.2258064516129035</v>
      </c>
      <c r="AK473" s="296">
        <v>1</v>
      </c>
      <c r="AL473" s="296">
        <v>6.2</v>
      </c>
      <c r="AM473" s="299">
        <v>0.25</v>
      </c>
      <c r="AN473" s="296">
        <v>21.9</v>
      </c>
      <c r="AO473" s="296">
        <v>1</v>
      </c>
      <c r="AP473" s="300"/>
      <c r="AQ473" s="296">
        <v>1.095</v>
      </c>
      <c r="AR473" s="296">
        <v>0.25</v>
      </c>
      <c r="AS473" s="296">
        <v>0.25</v>
      </c>
      <c r="AV473" s="300">
        <v>12</v>
      </c>
      <c r="AW473" s="300">
        <v>12</v>
      </c>
      <c r="AY473" s="296" t="s">
        <v>941</v>
      </c>
      <c r="BA473" s="296">
        <v>1</v>
      </c>
      <c r="BB473" s="296">
        <v>0.02</v>
      </c>
      <c r="BC473" s="296">
        <v>504</v>
      </c>
    </row>
    <row r="474" spans="1:55">
      <c r="A474" s="296" t="s">
        <v>1565</v>
      </c>
      <c r="B474" s="296" t="s">
        <v>747</v>
      </c>
      <c r="C474" s="296" t="s">
        <v>749</v>
      </c>
      <c r="E474" s="296">
        <v>0.95</v>
      </c>
      <c r="F474" s="296">
        <v>0.65684210526315789</v>
      </c>
      <c r="G474" s="296">
        <v>1.5</v>
      </c>
      <c r="H474" s="296">
        <v>20</v>
      </c>
      <c r="I474" s="296">
        <v>0</v>
      </c>
      <c r="J474" s="296" t="s">
        <v>30</v>
      </c>
      <c r="K474" s="296">
        <v>19.600000000000001</v>
      </c>
      <c r="L474" s="296" t="s">
        <v>30</v>
      </c>
      <c r="M474" s="296">
        <v>1.4112</v>
      </c>
      <c r="P474" s="296">
        <v>0</v>
      </c>
      <c r="Q474" s="296" t="s">
        <v>30</v>
      </c>
      <c r="U474" s="296">
        <v>1</v>
      </c>
      <c r="V474" s="296">
        <v>1</v>
      </c>
      <c r="X474" s="296">
        <v>3.125</v>
      </c>
      <c r="AK474" s="296">
        <v>1</v>
      </c>
      <c r="AL474" s="296">
        <v>80</v>
      </c>
      <c r="AM474" s="299">
        <v>0.25</v>
      </c>
      <c r="AN474" s="296">
        <v>21.9</v>
      </c>
      <c r="AO474" s="296">
        <v>1</v>
      </c>
      <c r="AP474" s="300"/>
      <c r="AQ474" s="296">
        <v>1.095</v>
      </c>
      <c r="AR474" s="296">
        <v>0.25</v>
      </c>
      <c r="AS474" s="296">
        <v>0.25</v>
      </c>
      <c r="AV474" s="300">
        <v>12</v>
      </c>
      <c r="AW474" s="300">
        <v>12</v>
      </c>
      <c r="AY474" s="296" t="s">
        <v>941</v>
      </c>
      <c r="BA474" s="296">
        <v>1</v>
      </c>
      <c r="BB474" s="296">
        <v>0.02</v>
      </c>
      <c r="BC474" s="296">
        <v>504</v>
      </c>
    </row>
    <row r="475" spans="1:55">
      <c r="A475" s="296" t="s">
        <v>1564</v>
      </c>
      <c r="B475" s="296" t="s">
        <v>747</v>
      </c>
      <c r="C475" s="296" t="s">
        <v>749</v>
      </c>
      <c r="E475" s="296">
        <v>0.95</v>
      </c>
      <c r="F475" s="296">
        <v>0.67736842105263162</v>
      </c>
      <c r="G475" s="296">
        <v>1.5</v>
      </c>
      <c r="H475" s="296">
        <v>20</v>
      </c>
      <c r="I475" s="296">
        <v>0</v>
      </c>
      <c r="J475" s="296" t="s">
        <v>30</v>
      </c>
      <c r="K475" s="296">
        <v>19.600000000000001</v>
      </c>
      <c r="L475" s="296" t="s">
        <v>30</v>
      </c>
      <c r="M475" s="296">
        <v>1.4553</v>
      </c>
      <c r="P475" s="296">
        <v>0</v>
      </c>
      <c r="Q475" s="296" t="s">
        <v>30</v>
      </c>
      <c r="U475" s="296">
        <v>1</v>
      </c>
      <c r="V475" s="296">
        <v>1</v>
      </c>
      <c r="X475" s="296">
        <v>3.0303030303030303</v>
      </c>
      <c r="AK475" s="296">
        <v>1</v>
      </c>
      <c r="AL475" s="296">
        <v>5.3</v>
      </c>
      <c r="AM475" s="299">
        <v>0.25</v>
      </c>
      <c r="AN475" s="296">
        <v>21.9</v>
      </c>
      <c r="AO475" s="296">
        <v>1</v>
      </c>
      <c r="AP475" s="300"/>
      <c r="AQ475" s="296">
        <v>1.095</v>
      </c>
      <c r="AR475" s="296">
        <v>0.25</v>
      </c>
      <c r="AS475" s="296">
        <v>0.25</v>
      </c>
      <c r="AV475" s="300">
        <v>12</v>
      </c>
      <c r="AW475" s="300">
        <v>12</v>
      </c>
      <c r="AY475" s="296" t="s">
        <v>941</v>
      </c>
      <c r="BA475" s="296">
        <v>1</v>
      </c>
      <c r="BB475" s="296">
        <v>0.02</v>
      </c>
      <c r="BC475" s="296">
        <v>504</v>
      </c>
    </row>
    <row r="476" spans="1:55">
      <c r="A476" s="296" t="s">
        <v>1563</v>
      </c>
      <c r="B476" s="296" t="s">
        <v>747</v>
      </c>
      <c r="C476" s="296" t="s">
        <v>749</v>
      </c>
      <c r="E476" s="296">
        <v>0.95</v>
      </c>
      <c r="F476" s="296">
        <v>0.73894736842105258</v>
      </c>
      <c r="G476" s="296">
        <v>1.5</v>
      </c>
      <c r="H476" s="296">
        <v>20</v>
      </c>
      <c r="I476" s="296">
        <v>0</v>
      </c>
      <c r="J476" s="296" t="s">
        <v>30</v>
      </c>
      <c r="K476" s="296">
        <v>19.600000000000001</v>
      </c>
      <c r="L476" s="296" t="s">
        <v>30</v>
      </c>
      <c r="M476" s="296">
        <v>1.5875999999999999</v>
      </c>
      <c r="P476" s="296">
        <v>0</v>
      </c>
      <c r="Q476" s="296" t="s">
        <v>30</v>
      </c>
      <c r="U476" s="296">
        <v>1</v>
      </c>
      <c r="V476" s="296">
        <v>1</v>
      </c>
      <c r="X476" s="296">
        <v>2.7777777777777777</v>
      </c>
      <c r="AK476" s="296">
        <v>1</v>
      </c>
      <c r="AL476" s="296">
        <v>4</v>
      </c>
      <c r="AM476" s="299">
        <v>0.25</v>
      </c>
      <c r="AN476" s="296">
        <v>21.9</v>
      </c>
      <c r="AO476" s="296">
        <v>1</v>
      </c>
      <c r="AP476" s="300"/>
      <c r="AQ476" s="296">
        <v>1.095</v>
      </c>
      <c r="AR476" s="296">
        <v>0.25</v>
      </c>
      <c r="AS476" s="296">
        <v>0.25</v>
      </c>
      <c r="AV476" s="300">
        <v>12</v>
      </c>
      <c r="AW476" s="300">
        <v>12</v>
      </c>
      <c r="AY476" s="296" t="s">
        <v>941</v>
      </c>
      <c r="BA476" s="296">
        <v>1</v>
      </c>
      <c r="BB476" s="296">
        <v>0.02</v>
      </c>
      <c r="BC476" s="296">
        <v>504</v>
      </c>
    </row>
    <row r="477" spans="1:55">
      <c r="A477" s="296" t="s">
        <v>1562</v>
      </c>
      <c r="B477" s="296" t="s">
        <v>747</v>
      </c>
      <c r="C477" s="296" t="s">
        <v>749</v>
      </c>
      <c r="E477" s="296">
        <v>0.95</v>
      </c>
      <c r="F477" s="296">
        <v>0.7594736842105263</v>
      </c>
      <c r="G477" s="296">
        <v>1.5</v>
      </c>
      <c r="H477" s="296">
        <v>20</v>
      </c>
      <c r="I477" s="296">
        <v>0</v>
      </c>
      <c r="J477" s="296" t="s">
        <v>30</v>
      </c>
      <c r="K477" s="296">
        <v>19.600000000000001</v>
      </c>
      <c r="L477" s="296" t="s">
        <v>30</v>
      </c>
      <c r="M477" s="296">
        <v>1.6316999999999999</v>
      </c>
      <c r="P477" s="296">
        <v>0</v>
      </c>
      <c r="Q477" s="296" t="s">
        <v>30</v>
      </c>
      <c r="U477" s="296">
        <v>1</v>
      </c>
      <c r="V477" s="296">
        <v>1</v>
      </c>
      <c r="X477" s="296">
        <v>2.7027027027027026</v>
      </c>
      <c r="AK477" s="296">
        <v>1</v>
      </c>
      <c r="AL477" s="296">
        <v>178.8</v>
      </c>
      <c r="AM477" s="299">
        <v>0.25</v>
      </c>
      <c r="AN477" s="296">
        <v>21.9</v>
      </c>
      <c r="AO477" s="296">
        <v>1</v>
      </c>
      <c r="AP477" s="300"/>
      <c r="AQ477" s="296">
        <v>1.095</v>
      </c>
      <c r="AR477" s="296">
        <v>0.25</v>
      </c>
      <c r="AS477" s="296">
        <v>0.25</v>
      </c>
      <c r="AV477" s="300">
        <v>12</v>
      </c>
      <c r="AW477" s="300">
        <v>12</v>
      </c>
      <c r="AY477" s="296" t="s">
        <v>941</v>
      </c>
      <c r="BA477" s="296">
        <v>1</v>
      </c>
      <c r="BB477" s="296">
        <v>0.02</v>
      </c>
      <c r="BC477" s="296">
        <v>504</v>
      </c>
    </row>
    <row r="478" spans="1:55">
      <c r="A478" s="296" t="s">
        <v>1561</v>
      </c>
      <c r="B478" s="296" t="s">
        <v>747</v>
      </c>
      <c r="C478" s="296" t="s">
        <v>749</v>
      </c>
      <c r="E478" s="296">
        <v>0.95</v>
      </c>
      <c r="F478" s="296">
        <v>0.7594736842105263</v>
      </c>
      <c r="G478" s="296">
        <v>1.5</v>
      </c>
      <c r="H478" s="296">
        <v>15</v>
      </c>
      <c r="I478" s="296">
        <v>0</v>
      </c>
      <c r="J478" s="296">
        <v>0.71539999999999992</v>
      </c>
      <c r="K478" s="296">
        <v>19.11</v>
      </c>
      <c r="L478" s="296" t="s">
        <v>30</v>
      </c>
      <c r="M478" s="296">
        <v>1.95804</v>
      </c>
      <c r="N478" s="296">
        <v>2020</v>
      </c>
      <c r="O478" s="296">
        <v>25</v>
      </c>
      <c r="P478" s="296">
        <v>1</v>
      </c>
      <c r="Q478" s="296">
        <v>2029</v>
      </c>
      <c r="U478" s="296">
        <v>1</v>
      </c>
      <c r="V478" s="296">
        <v>1</v>
      </c>
      <c r="X478" s="296">
        <v>2.7027027027027026</v>
      </c>
      <c r="AK478" s="296">
        <v>1</v>
      </c>
      <c r="AL478" s="296">
        <v>5</v>
      </c>
      <c r="AM478" s="299">
        <v>0.23</v>
      </c>
      <c r="AN478" s="296">
        <v>21.9</v>
      </c>
      <c r="AO478" s="296">
        <v>1</v>
      </c>
      <c r="AP478" s="300"/>
      <c r="AQ478" s="296">
        <v>1.095</v>
      </c>
      <c r="AR478" s="296">
        <v>0.23</v>
      </c>
      <c r="AS478" s="296">
        <v>0.23</v>
      </c>
      <c r="AV478" s="300">
        <v>12</v>
      </c>
      <c r="AW478" s="300">
        <v>12</v>
      </c>
      <c r="AX478" s="296">
        <v>0</v>
      </c>
      <c r="AY478" s="296" t="s">
        <v>941</v>
      </c>
      <c r="BA478" s="296">
        <v>1</v>
      </c>
      <c r="BB478" s="296">
        <v>0.02</v>
      </c>
      <c r="BC478" s="296">
        <v>504</v>
      </c>
    </row>
    <row r="479" spans="1:55">
      <c r="A479" s="296" t="s">
        <v>1560</v>
      </c>
      <c r="B479" s="296" t="s">
        <v>747</v>
      </c>
      <c r="C479" s="296" t="s">
        <v>749</v>
      </c>
      <c r="E479" s="296">
        <v>0.95</v>
      </c>
      <c r="F479" s="296">
        <v>0.78</v>
      </c>
      <c r="G479" s="296">
        <v>1.5</v>
      </c>
      <c r="H479" s="296">
        <v>20</v>
      </c>
      <c r="I479" s="296">
        <v>0</v>
      </c>
      <c r="J479" s="296" t="s">
        <v>30</v>
      </c>
      <c r="K479" s="296">
        <v>19.600000000000001</v>
      </c>
      <c r="L479" s="296" t="s">
        <v>30</v>
      </c>
      <c r="M479" s="296">
        <v>1.6758000000000002</v>
      </c>
      <c r="P479" s="296">
        <v>0</v>
      </c>
      <c r="Q479" s="296" t="s">
        <v>30</v>
      </c>
      <c r="U479" s="296">
        <v>1</v>
      </c>
      <c r="V479" s="296">
        <v>1</v>
      </c>
      <c r="X479" s="296">
        <v>2.6315789473684212</v>
      </c>
      <c r="AK479" s="296">
        <v>1</v>
      </c>
      <c r="AL479" s="296">
        <v>225.7</v>
      </c>
      <c r="AM479" s="299">
        <v>0.25</v>
      </c>
      <c r="AN479" s="296">
        <v>21.9</v>
      </c>
      <c r="AO479" s="296">
        <v>1</v>
      </c>
      <c r="AP479" s="300"/>
      <c r="AQ479" s="296">
        <v>1.095</v>
      </c>
      <c r="AR479" s="296">
        <v>0.25</v>
      </c>
      <c r="AS479" s="296">
        <v>0.25</v>
      </c>
      <c r="AV479" s="300">
        <v>12</v>
      </c>
      <c r="AW479" s="300">
        <v>12</v>
      </c>
      <c r="AY479" s="296" t="s">
        <v>941</v>
      </c>
      <c r="BA479" s="296">
        <v>1</v>
      </c>
      <c r="BB479" s="296">
        <v>0.02</v>
      </c>
      <c r="BC479" s="296">
        <v>504</v>
      </c>
    </row>
    <row r="480" spans="1:55">
      <c r="A480" s="296" t="s">
        <v>1559</v>
      </c>
      <c r="B480" s="296" t="s">
        <v>747</v>
      </c>
      <c r="C480" s="296" t="s">
        <v>749</v>
      </c>
      <c r="E480" s="296">
        <v>0.95</v>
      </c>
      <c r="F480" s="296">
        <v>0.80052631578947375</v>
      </c>
      <c r="G480" s="296">
        <v>1.5</v>
      </c>
      <c r="H480" s="296">
        <v>20</v>
      </c>
      <c r="I480" s="296">
        <v>0</v>
      </c>
      <c r="J480" s="296" t="s">
        <v>30</v>
      </c>
      <c r="K480" s="296">
        <v>19.600000000000001</v>
      </c>
      <c r="L480" s="296" t="s">
        <v>30</v>
      </c>
      <c r="M480" s="296">
        <v>1.7199000000000002</v>
      </c>
      <c r="P480" s="296">
        <v>0</v>
      </c>
      <c r="Q480" s="296" t="s">
        <v>30</v>
      </c>
      <c r="U480" s="296">
        <v>1</v>
      </c>
      <c r="V480" s="296">
        <v>1</v>
      </c>
      <c r="X480" s="296">
        <v>2.5641025641025639</v>
      </c>
      <c r="AK480" s="296">
        <v>1</v>
      </c>
      <c r="AL480" s="296">
        <v>215</v>
      </c>
      <c r="AM480" s="299">
        <v>0.25</v>
      </c>
      <c r="AN480" s="296">
        <v>21.9</v>
      </c>
      <c r="AO480" s="296">
        <v>1</v>
      </c>
      <c r="AP480" s="300"/>
      <c r="AQ480" s="296">
        <v>1.095</v>
      </c>
      <c r="AR480" s="296">
        <v>0.25</v>
      </c>
      <c r="AS480" s="296">
        <v>0.25</v>
      </c>
      <c r="AV480" s="300">
        <v>12</v>
      </c>
      <c r="AW480" s="300">
        <v>12</v>
      </c>
      <c r="AY480" s="296" t="s">
        <v>941</v>
      </c>
      <c r="BA480" s="296">
        <v>1</v>
      </c>
      <c r="BB480" s="296">
        <v>0.02</v>
      </c>
      <c r="BC480" s="296">
        <v>504</v>
      </c>
    </row>
    <row r="481" spans="1:55">
      <c r="A481" s="296" t="s">
        <v>1558</v>
      </c>
      <c r="B481" s="296" t="s">
        <v>747</v>
      </c>
      <c r="C481" s="296" t="s">
        <v>749</v>
      </c>
      <c r="E481" s="296">
        <v>0.95</v>
      </c>
      <c r="F481" s="296">
        <v>0.80052631578947375</v>
      </c>
      <c r="G481" s="296">
        <v>1.5</v>
      </c>
      <c r="H481" s="296">
        <v>10</v>
      </c>
      <c r="I481" s="296">
        <v>0</v>
      </c>
      <c r="J481" s="296">
        <v>0.68599999999999994</v>
      </c>
      <c r="K481" s="296">
        <v>18.228000000000002</v>
      </c>
      <c r="L481" s="296" t="s">
        <v>30</v>
      </c>
      <c r="M481" s="296">
        <v>1.9492199999999997</v>
      </c>
      <c r="N481" s="296">
        <v>2030</v>
      </c>
      <c r="O481" s="296">
        <v>25</v>
      </c>
      <c r="P481" s="296">
        <v>1</v>
      </c>
      <c r="Q481" s="296">
        <v>2039</v>
      </c>
      <c r="U481" s="296">
        <v>1</v>
      </c>
      <c r="V481" s="296">
        <v>1</v>
      </c>
      <c r="X481" s="296">
        <v>2.5641025641025639</v>
      </c>
      <c r="AK481" s="296">
        <v>1</v>
      </c>
      <c r="AL481" s="296">
        <v>5</v>
      </c>
      <c r="AM481" s="299">
        <v>0.2</v>
      </c>
      <c r="AN481" s="296">
        <v>21.9</v>
      </c>
      <c r="AO481" s="296">
        <v>1</v>
      </c>
      <c r="AP481" s="300"/>
      <c r="AQ481" s="296">
        <v>1.095</v>
      </c>
      <c r="AR481" s="296">
        <v>0.2</v>
      </c>
      <c r="AS481" s="296">
        <v>0.2</v>
      </c>
      <c r="AV481" s="300">
        <v>12</v>
      </c>
      <c r="AW481" s="300">
        <v>12</v>
      </c>
      <c r="AX481" s="296">
        <v>0</v>
      </c>
      <c r="AY481" s="296" t="s">
        <v>941</v>
      </c>
      <c r="BA481" s="296">
        <v>1</v>
      </c>
      <c r="BB481" s="296">
        <v>0.02</v>
      </c>
      <c r="BC481" s="296">
        <v>420</v>
      </c>
    </row>
    <row r="482" spans="1:55">
      <c r="A482" s="296" t="s">
        <v>1557</v>
      </c>
      <c r="B482" s="296" t="s">
        <v>747</v>
      </c>
      <c r="C482" s="296" t="s">
        <v>749</v>
      </c>
      <c r="D482" s="296" t="s">
        <v>30</v>
      </c>
      <c r="E482" s="296">
        <v>0.95</v>
      </c>
      <c r="F482" s="296">
        <v>0.8107894736842105</v>
      </c>
      <c r="G482" s="296">
        <v>1.5</v>
      </c>
      <c r="H482" s="296">
        <v>10</v>
      </c>
      <c r="I482" s="296">
        <v>0</v>
      </c>
      <c r="J482" s="296">
        <v>0.67619999999999991</v>
      </c>
      <c r="K482" s="296">
        <v>17.934000000000001</v>
      </c>
      <c r="L482" s="296" t="s">
        <v>30</v>
      </c>
      <c r="M482" s="296">
        <v>1.8774350000000002</v>
      </c>
      <c r="N482" s="296">
        <v>2040</v>
      </c>
      <c r="O482" s="296">
        <v>25</v>
      </c>
      <c r="P482" s="296">
        <v>1</v>
      </c>
      <c r="Q482" s="296">
        <v>2049</v>
      </c>
      <c r="R482" s="296" t="s">
        <v>30</v>
      </c>
      <c r="S482" s="296" t="s">
        <v>30</v>
      </c>
      <c r="T482" s="296" t="s">
        <v>30</v>
      </c>
      <c r="U482" s="296">
        <v>1</v>
      </c>
      <c r="V482" s="296">
        <v>1</v>
      </c>
      <c r="W482" s="296" t="s">
        <v>30</v>
      </c>
      <c r="X482" s="296">
        <v>2.5316455696202529</v>
      </c>
      <c r="Z482" s="296" t="s">
        <v>30</v>
      </c>
      <c r="AA482" s="296" t="s">
        <v>30</v>
      </c>
      <c r="AB482" s="296" t="s">
        <v>30</v>
      </c>
      <c r="AC482" s="296" t="s">
        <v>30</v>
      </c>
      <c r="AD482" s="296" t="s">
        <v>30</v>
      </c>
      <c r="AE482" s="296" t="s">
        <v>30</v>
      </c>
      <c r="AF482" s="296" t="s">
        <v>30</v>
      </c>
      <c r="AG482" s="296" t="s">
        <v>30</v>
      </c>
      <c r="AH482" s="296" t="s">
        <v>30</v>
      </c>
      <c r="AI482" s="296" t="s">
        <v>30</v>
      </c>
      <c r="AJ482" s="296" t="s">
        <v>30</v>
      </c>
      <c r="AK482" s="296">
        <v>1</v>
      </c>
      <c r="AL482" s="296">
        <v>5</v>
      </c>
      <c r="AM482" s="299">
        <v>0.2</v>
      </c>
      <c r="AN482" s="296">
        <v>21.9</v>
      </c>
      <c r="AO482" s="296">
        <v>1</v>
      </c>
      <c r="AP482" s="300"/>
      <c r="AQ482" s="296">
        <v>1.095</v>
      </c>
      <c r="AR482" s="296">
        <v>0.2</v>
      </c>
      <c r="AS482" s="296">
        <v>0.2</v>
      </c>
      <c r="AV482" s="300">
        <v>12</v>
      </c>
      <c r="AW482" s="300">
        <v>12</v>
      </c>
      <c r="AX482" s="296">
        <v>0</v>
      </c>
      <c r="AY482" s="296" t="s">
        <v>941</v>
      </c>
      <c r="BA482" s="296">
        <v>1</v>
      </c>
      <c r="BB482" s="296">
        <v>0.02</v>
      </c>
      <c r="BC482" s="296">
        <v>420</v>
      </c>
    </row>
    <row r="483" spans="1:55">
      <c r="A483" s="296" t="s">
        <v>1556</v>
      </c>
      <c r="B483" s="296" t="s">
        <v>747</v>
      </c>
      <c r="C483" s="296" t="s">
        <v>749</v>
      </c>
      <c r="E483" s="296">
        <v>0.95</v>
      </c>
      <c r="F483" s="296">
        <v>0.82105263157894748</v>
      </c>
      <c r="G483" s="296">
        <v>1.5</v>
      </c>
      <c r="H483" s="296">
        <v>10</v>
      </c>
      <c r="I483" s="296">
        <v>0</v>
      </c>
      <c r="J483" s="296">
        <v>0.66639999999999999</v>
      </c>
      <c r="K483" s="296">
        <v>17.64</v>
      </c>
      <c r="L483" s="296" t="s">
        <v>30</v>
      </c>
      <c r="M483" s="296">
        <v>1.8032000000000001</v>
      </c>
      <c r="N483" s="296">
        <v>2050</v>
      </c>
      <c r="O483" s="296">
        <v>25</v>
      </c>
      <c r="P483" s="296">
        <v>1</v>
      </c>
      <c r="Q483" s="296">
        <v>2050</v>
      </c>
      <c r="U483" s="296">
        <v>1</v>
      </c>
      <c r="V483" s="296">
        <v>1</v>
      </c>
      <c r="X483" s="296">
        <v>2.5</v>
      </c>
      <c r="AK483" s="296">
        <v>1</v>
      </c>
      <c r="AL483" s="296">
        <v>5</v>
      </c>
      <c r="AM483" s="299">
        <v>0.2</v>
      </c>
      <c r="AN483" s="296">
        <v>21.9</v>
      </c>
      <c r="AO483" s="296">
        <v>1</v>
      </c>
      <c r="AP483" s="300"/>
      <c r="AQ483" s="296">
        <v>1.095</v>
      </c>
      <c r="AR483" s="296">
        <v>0.2</v>
      </c>
      <c r="AS483" s="296">
        <v>0.2</v>
      </c>
      <c r="AV483" s="300">
        <v>12</v>
      </c>
      <c r="AW483" s="300">
        <v>12</v>
      </c>
      <c r="AX483" s="296">
        <v>0</v>
      </c>
      <c r="AY483" s="296" t="s">
        <v>941</v>
      </c>
      <c r="BA483" s="296">
        <v>1</v>
      </c>
      <c r="BB483" s="296">
        <v>0.02</v>
      </c>
      <c r="BC483" s="296">
        <v>420</v>
      </c>
    </row>
    <row r="484" spans="1:55">
      <c r="A484" s="296" t="s">
        <v>1555</v>
      </c>
      <c r="B484" s="296" t="s">
        <v>747</v>
      </c>
      <c r="C484" s="296" t="s">
        <v>749</v>
      </c>
      <c r="E484" s="296">
        <v>0.95</v>
      </c>
      <c r="F484" s="296">
        <v>0.84157894736842098</v>
      </c>
      <c r="G484" s="296">
        <v>1.5</v>
      </c>
      <c r="H484" s="296">
        <v>20</v>
      </c>
      <c r="I484" s="296">
        <v>0</v>
      </c>
      <c r="J484" s="296" t="s">
        <v>30</v>
      </c>
      <c r="K484" s="296">
        <v>19.600000000000001</v>
      </c>
      <c r="L484" s="296" t="s">
        <v>30</v>
      </c>
      <c r="M484" s="296">
        <v>1.8081</v>
      </c>
      <c r="P484" s="296">
        <v>0</v>
      </c>
      <c r="Q484" s="296" t="s">
        <v>30</v>
      </c>
      <c r="U484" s="296">
        <v>1</v>
      </c>
      <c r="V484" s="296">
        <v>1</v>
      </c>
      <c r="X484" s="296">
        <v>2.4390243902439024</v>
      </c>
      <c r="AK484" s="296">
        <v>1</v>
      </c>
      <c r="AL484" s="296">
        <v>6</v>
      </c>
      <c r="AM484" s="299">
        <v>0.25</v>
      </c>
      <c r="AN484" s="296">
        <v>21.9</v>
      </c>
      <c r="AO484" s="296">
        <v>1</v>
      </c>
      <c r="AP484" s="300"/>
      <c r="AQ484" s="296">
        <v>1.095</v>
      </c>
      <c r="AR484" s="296">
        <v>0.25</v>
      </c>
      <c r="AS484" s="296">
        <v>0.25</v>
      </c>
      <c r="AV484" s="300">
        <v>12</v>
      </c>
      <c r="AW484" s="300">
        <v>12</v>
      </c>
      <c r="AY484" s="296" t="s">
        <v>941</v>
      </c>
      <c r="BA484" s="296">
        <v>1</v>
      </c>
      <c r="BB484" s="296">
        <v>0.02</v>
      </c>
      <c r="BC484" s="296">
        <v>504</v>
      </c>
    </row>
    <row r="485" spans="1:55">
      <c r="A485" s="296" t="s">
        <v>1554</v>
      </c>
      <c r="B485" s="296" t="s">
        <v>747</v>
      </c>
      <c r="C485" s="296" t="s">
        <v>749</v>
      </c>
      <c r="E485" s="296">
        <v>0.95</v>
      </c>
      <c r="F485" s="296">
        <v>0.86210526315789471</v>
      </c>
      <c r="G485" s="296">
        <v>1.5</v>
      </c>
      <c r="H485" s="296">
        <v>20</v>
      </c>
      <c r="I485" s="296">
        <v>0</v>
      </c>
      <c r="J485" s="296" t="s">
        <v>30</v>
      </c>
      <c r="K485" s="296">
        <v>19.600000000000001</v>
      </c>
      <c r="L485" s="296" t="s">
        <v>30</v>
      </c>
      <c r="M485" s="296">
        <v>1.8522000000000001</v>
      </c>
      <c r="P485" s="296">
        <v>0</v>
      </c>
      <c r="Q485" s="296" t="s">
        <v>30</v>
      </c>
      <c r="U485" s="296">
        <v>1</v>
      </c>
      <c r="V485" s="296">
        <v>1</v>
      </c>
      <c r="X485" s="296">
        <v>2.3809523809523809</v>
      </c>
      <c r="AK485" s="296">
        <v>1</v>
      </c>
      <c r="AL485" s="296">
        <v>59</v>
      </c>
      <c r="AM485" s="299">
        <v>0.25</v>
      </c>
      <c r="AN485" s="296">
        <v>21.9</v>
      </c>
      <c r="AO485" s="296">
        <v>1</v>
      </c>
      <c r="AP485" s="300"/>
      <c r="AQ485" s="296">
        <v>1.095</v>
      </c>
      <c r="AR485" s="296">
        <v>0.25</v>
      </c>
      <c r="AS485" s="296">
        <v>0.25</v>
      </c>
      <c r="AV485" s="300">
        <v>12</v>
      </c>
      <c r="AW485" s="300">
        <v>12</v>
      </c>
      <c r="AY485" s="296" t="s">
        <v>941</v>
      </c>
      <c r="BA485" s="296">
        <v>1</v>
      </c>
      <c r="BB485" s="296">
        <v>0.02</v>
      </c>
      <c r="BC485" s="296">
        <v>504</v>
      </c>
    </row>
    <row r="486" spans="1:55">
      <c r="A486" s="296" t="s">
        <v>1553</v>
      </c>
      <c r="B486" s="296" t="s">
        <v>747</v>
      </c>
      <c r="C486" s="296" t="s">
        <v>749</v>
      </c>
      <c r="E486" s="296">
        <v>0.95</v>
      </c>
      <c r="F486" s="296">
        <v>0.86210526315789471</v>
      </c>
      <c r="G486" s="296">
        <v>1.5</v>
      </c>
      <c r="H486" s="296">
        <v>15</v>
      </c>
      <c r="I486" s="296">
        <v>0</v>
      </c>
      <c r="J486" s="296">
        <v>0.57819999999999994</v>
      </c>
      <c r="K486" s="296">
        <v>19.11</v>
      </c>
      <c r="L486" s="296" t="s">
        <v>30</v>
      </c>
      <c r="M486" s="296">
        <v>1.81104</v>
      </c>
      <c r="N486" s="296">
        <v>2020</v>
      </c>
      <c r="O486" s="296">
        <v>25</v>
      </c>
      <c r="P486" s="296">
        <v>1</v>
      </c>
      <c r="Q486" s="296">
        <v>2029</v>
      </c>
      <c r="U486" s="296">
        <v>1</v>
      </c>
      <c r="V486" s="296">
        <v>1</v>
      </c>
      <c r="X486" s="296">
        <v>2.3809523809523809</v>
      </c>
      <c r="AK486" s="296">
        <v>1</v>
      </c>
      <c r="AL486" s="296">
        <v>40</v>
      </c>
      <c r="AM486" s="299">
        <v>0.23</v>
      </c>
      <c r="AN486" s="296">
        <v>21.9</v>
      </c>
      <c r="AO486" s="296">
        <v>1</v>
      </c>
      <c r="AP486" s="300"/>
      <c r="AQ486" s="296">
        <v>1.095</v>
      </c>
      <c r="AR486" s="296">
        <v>0.23</v>
      </c>
      <c r="AS486" s="296">
        <v>0.23</v>
      </c>
      <c r="AV486" s="300">
        <v>12</v>
      </c>
      <c r="AW486" s="300">
        <v>12</v>
      </c>
      <c r="AX486" s="296">
        <v>0</v>
      </c>
      <c r="AY486" s="296" t="s">
        <v>941</v>
      </c>
      <c r="BA486" s="296">
        <v>1</v>
      </c>
      <c r="BB486" s="296">
        <v>0.02</v>
      </c>
      <c r="BC486" s="296">
        <v>504</v>
      </c>
    </row>
    <row r="487" spans="1:55">
      <c r="A487" s="296" t="s">
        <v>1552</v>
      </c>
      <c r="B487" s="296" t="s">
        <v>747</v>
      </c>
      <c r="C487" s="296" t="s">
        <v>749</v>
      </c>
      <c r="E487" s="296">
        <v>0.95</v>
      </c>
      <c r="F487" s="296">
        <v>0.88263157894736843</v>
      </c>
      <c r="G487" s="296">
        <v>1.5</v>
      </c>
      <c r="H487" s="296">
        <v>20</v>
      </c>
      <c r="I487" s="296">
        <v>0</v>
      </c>
      <c r="J487" s="296" t="s">
        <v>30</v>
      </c>
      <c r="K487" s="296">
        <v>19.600000000000001</v>
      </c>
      <c r="L487" s="296" t="s">
        <v>30</v>
      </c>
      <c r="M487" s="296">
        <v>1.8963000000000001</v>
      </c>
      <c r="P487" s="296">
        <v>0</v>
      </c>
      <c r="Q487" s="296" t="s">
        <v>30</v>
      </c>
      <c r="U487" s="296">
        <v>1</v>
      </c>
      <c r="V487" s="296">
        <v>1</v>
      </c>
      <c r="X487" s="296">
        <v>2.3255813953488373</v>
      </c>
      <c r="AK487" s="296">
        <v>1</v>
      </c>
      <c r="AL487" s="296">
        <v>82.15</v>
      </c>
      <c r="AM487" s="299">
        <v>0.25</v>
      </c>
      <c r="AN487" s="296">
        <v>21.9</v>
      </c>
      <c r="AO487" s="296">
        <v>1</v>
      </c>
      <c r="AP487" s="300"/>
      <c r="AQ487" s="296">
        <v>1.095</v>
      </c>
      <c r="AR487" s="296">
        <v>0.25</v>
      </c>
      <c r="AS487" s="296">
        <v>0.25</v>
      </c>
      <c r="AV487" s="300">
        <v>12</v>
      </c>
      <c r="AW487" s="300">
        <v>12</v>
      </c>
      <c r="AY487" s="296" t="s">
        <v>941</v>
      </c>
      <c r="BA487" s="296">
        <v>1</v>
      </c>
      <c r="BB487" s="296">
        <v>0.02</v>
      </c>
      <c r="BC487" s="296">
        <v>504</v>
      </c>
    </row>
    <row r="488" spans="1:55">
      <c r="A488" s="296" t="s">
        <v>1551</v>
      </c>
      <c r="B488" s="296" t="s">
        <v>747</v>
      </c>
      <c r="C488" s="296" t="s">
        <v>749</v>
      </c>
      <c r="E488" s="296">
        <v>0.95</v>
      </c>
      <c r="F488" s="296">
        <v>0.88263157894736843</v>
      </c>
      <c r="G488" s="296">
        <v>1.5</v>
      </c>
      <c r="H488" s="296">
        <v>10</v>
      </c>
      <c r="I488" s="296">
        <v>0</v>
      </c>
      <c r="J488" s="296">
        <v>0.54880000000000007</v>
      </c>
      <c r="K488" s="296">
        <v>18.228000000000002</v>
      </c>
      <c r="L488" s="296" t="s">
        <v>30</v>
      </c>
      <c r="M488" s="296">
        <v>1.7698799999999999</v>
      </c>
      <c r="N488" s="296">
        <v>2030</v>
      </c>
      <c r="O488" s="296">
        <v>25</v>
      </c>
      <c r="P488" s="296">
        <v>1</v>
      </c>
      <c r="Q488" s="296">
        <v>2039</v>
      </c>
      <c r="U488" s="296">
        <v>1</v>
      </c>
      <c r="V488" s="296">
        <v>1</v>
      </c>
      <c r="X488" s="296">
        <v>2.3255813953488373</v>
      </c>
      <c r="AK488" s="296">
        <v>1</v>
      </c>
      <c r="AL488" s="296">
        <v>40</v>
      </c>
      <c r="AM488" s="299">
        <v>0.2</v>
      </c>
      <c r="AN488" s="296">
        <v>21.9</v>
      </c>
      <c r="AO488" s="296">
        <v>1</v>
      </c>
      <c r="AP488" s="300"/>
      <c r="AQ488" s="296">
        <v>1.095</v>
      </c>
      <c r="AR488" s="296">
        <v>0.2</v>
      </c>
      <c r="AS488" s="296">
        <v>0.2</v>
      </c>
      <c r="AV488" s="300">
        <v>12</v>
      </c>
      <c r="AW488" s="300">
        <v>12</v>
      </c>
      <c r="AX488" s="296">
        <v>0</v>
      </c>
      <c r="AY488" s="296" t="s">
        <v>941</v>
      </c>
      <c r="BA488" s="296">
        <v>1</v>
      </c>
      <c r="BB488" s="296">
        <v>0.02</v>
      </c>
      <c r="BC488" s="296">
        <v>420</v>
      </c>
    </row>
    <row r="489" spans="1:55">
      <c r="A489" s="296" t="s">
        <v>1550</v>
      </c>
      <c r="B489" s="296" t="s">
        <v>747</v>
      </c>
      <c r="C489" s="296" t="s">
        <v>749</v>
      </c>
      <c r="E489" s="296">
        <v>0.95</v>
      </c>
      <c r="F489" s="296">
        <v>0.90315789473684216</v>
      </c>
      <c r="G489" s="296">
        <v>1.5</v>
      </c>
      <c r="H489" s="296">
        <v>20</v>
      </c>
      <c r="I489" s="296">
        <v>0</v>
      </c>
      <c r="J489" s="296" t="s">
        <v>30</v>
      </c>
      <c r="K489" s="296">
        <v>19.600000000000001</v>
      </c>
      <c r="L489" s="296" t="s">
        <v>30</v>
      </c>
      <c r="M489" s="296">
        <v>1.9404000000000001</v>
      </c>
      <c r="P489" s="296">
        <v>0</v>
      </c>
      <c r="Q489" s="296" t="s">
        <v>30</v>
      </c>
      <c r="U489" s="296">
        <v>1</v>
      </c>
      <c r="V489" s="296">
        <v>1</v>
      </c>
      <c r="X489" s="296">
        <v>2.2727272727272729</v>
      </c>
      <c r="AK489" s="296">
        <v>1</v>
      </c>
      <c r="AL489" s="296">
        <v>57</v>
      </c>
      <c r="AM489" s="299">
        <v>0.25</v>
      </c>
      <c r="AN489" s="296">
        <v>21.9</v>
      </c>
      <c r="AO489" s="296">
        <v>1</v>
      </c>
      <c r="AP489" s="300"/>
      <c r="AQ489" s="296">
        <v>1.095</v>
      </c>
      <c r="AR489" s="296">
        <v>0.25</v>
      </c>
      <c r="AS489" s="296">
        <v>0.25</v>
      </c>
      <c r="AV489" s="300">
        <v>12</v>
      </c>
      <c r="AW489" s="300">
        <v>12</v>
      </c>
      <c r="AY489" s="296" t="s">
        <v>941</v>
      </c>
      <c r="BA489" s="296">
        <v>1</v>
      </c>
      <c r="BB489" s="296">
        <v>0.02</v>
      </c>
      <c r="BC489" s="296">
        <v>504</v>
      </c>
    </row>
    <row r="490" spans="1:55">
      <c r="A490" s="296" t="s">
        <v>1549</v>
      </c>
      <c r="B490" s="296" t="s">
        <v>747</v>
      </c>
      <c r="C490" s="296" t="s">
        <v>749</v>
      </c>
      <c r="D490" s="296" t="s">
        <v>30</v>
      </c>
      <c r="E490" s="296">
        <v>0.95</v>
      </c>
      <c r="F490" s="296">
        <v>0.8928947368421053</v>
      </c>
      <c r="G490" s="296">
        <v>1.5</v>
      </c>
      <c r="H490" s="296">
        <v>10</v>
      </c>
      <c r="I490" s="296">
        <v>0</v>
      </c>
      <c r="J490" s="296">
        <v>0.52920000000000011</v>
      </c>
      <c r="K490" s="296">
        <v>17.934000000000001</v>
      </c>
      <c r="L490" s="296" t="s">
        <v>30</v>
      </c>
      <c r="M490" s="296">
        <v>1.74783</v>
      </c>
      <c r="N490" s="296">
        <v>2040</v>
      </c>
      <c r="O490" s="296">
        <v>25</v>
      </c>
      <c r="P490" s="296">
        <v>1</v>
      </c>
      <c r="Q490" s="296">
        <v>2049</v>
      </c>
      <c r="R490" s="296" t="s">
        <v>30</v>
      </c>
      <c r="S490" s="296" t="s">
        <v>30</v>
      </c>
      <c r="T490" s="296" t="s">
        <v>30</v>
      </c>
      <c r="U490" s="296">
        <v>1</v>
      </c>
      <c r="V490" s="296">
        <v>1</v>
      </c>
      <c r="W490" s="296" t="s">
        <v>30</v>
      </c>
      <c r="X490" s="296">
        <v>2.2988505747126435</v>
      </c>
      <c r="Z490" s="296" t="s">
        <v>30</v>
      </c>
      <c r="AA490" s="296" t="s">
        <v>30</v>
      </c>
      <c r="AB490" s="296" t="s">
        <v>30</v>
      </c>
      <c r="AC490" s="296" t="s">
        <v>30</v>
      </c>
      <c r="AD490" s="296" t="s">
        <v>30</v>
      </c>
      <c r="AE490" s="296" t="s">
        <v>30</v>
      </c>
      <c r="AF490" s="296" t="s">
        <v>30</v>
      </c>
      <c r="AG490" s="296" t="s">
        <v>30</v>
      </c>
      <c r="AH490" s="296" t="s">
        <v>30</v>
      </c>
      <c r="AI490" s="296" t="s">
        <v>30</v>
      </c>
      <c r="AJ490" s="296" t="s">
        <v>30</v>
      </c>
      <c r="AK490" s="296">
        <v>1</v>
      </c>
      <c r="AL490" s="296">
        <v>40</v>
      </c>
      <c r="AM490" s="299">
        <v>0.2</v>
      </c>
      <c r="AN490" s="296">
        <v>21.9</v>
      </c>
      <c r="AO490" s="296">
        <v>1</v>
      </c>
      <c r="AP490" s="300"/>
      <c r="AQ490" s="296">
        <v>1.095</v>
      </c>
      <c r="AR490" s="296">
        <v>0.2</v>
      </c>
      <c r="AS490" s="296">
        <v>0.2</v>
      </c>
      <c r="AV490" s="300">
        <v>12</v>
      </c>
      <c r="AW490" s="300">
        <v>12</v>
      </c>
      <c r="AX490" s="296">
        <v>0</v>
      </c>
      <c r="AY490" s="296" t="s">
        <v>941</v>
      </c>
      <c r="BA490" s="296">
        <v>1</v>
      </c>
      <c r="BB490" s="296">
        <v>0.02</v>
      </c>
      <c r="BC490" s="296">
        <v>420</v>
      </c>
    </row>
    <row r="491" spans="1:55">
      <c r="A491" s="296" t="s">
        <v>1548</v>
      </c>
      <c r="B491" s="296" t="s">
        <v>747</v>
      </c>
      <c r="C491" s="296" t="s">
        <v>749</v>
      </c>
      <c r="E491" s="296">
        <v>0.95</v>
      </c>
      <c r="F491" s="296">
        <v>0.90315789473684216</v>
      </c>
      <c r="G491" s="296">
        <v>1.5</v>
      </c>
      <c r="H491" s="296">
        <v>10</v>
      </c>
      <c r="I491" s="296">
        <v>0</v>
      </c>
      <c r="J491" s="296">
        <v>0.50960000000000005</v>
      </c>
      <c r="K491" s="296">
        <v>17.64</v>
      </c>
      <c r="L491" s="296" t="s">
        <v>30</v>
      </c>
      <c r="M491" s="296">
        <v>1.7247999999999999</v>
      </c>
      <c r="N491" s="296">
        <v>2050</v>
      </c>
      <c r="O491" s="296">
        <v>25</v>
      </c>
      <c r="P491" s="296">
        <v>1</v>
      </c>
      <c r="Q491" s="296">
        <v>2050</v>
      </c>
      <c r="U491" s="296">
        <v>1</v>
      </c>
      <c r="V491" s="296">
        <v>1</v>
      </c>
      <c r="X491" s="296">
        <v>2.2727272727272729</v>
      </c>
      <c r="AK491" s="296">
        <v>1</v>
      </c>
      <c r="AL491" s="296">
        <v>40</v>
      </c>
      <c r="AM491" s="299">
        <v>0.2</v>
      </c>
      <c r="AN491" s="296">
        <v>21.9</v>
      </c>
      <c r="AO491" s="296">
        <v>1</v>
      </c>
      <c r="AP491" s="300"/>
      <c r="AQ491" s="296">
        <v>1.095</v>
      </c>
      <c r="AR491" s="296">
        <v>0.2</v>
      </c>
      <c r="AS491" s="296">
        <v>0.2</v>
      </c>
      <c r="AV491" s="300">
        <v>12</v>
      </c>
      <c r="AW491" s="300">
        <v>12</v>
      </c>
      <c r="AX491" s="296">
        <v>0</v>
      </c>
      <c r="AY491" s="296" t="s">
        <v>941</v>
      </c>
      <c r="BA491" s="296">
        <v>1</v>
      </c>
      <c r="BB491" s="296">
        <v>0.02</v>
      </c>
      <c r="BC491" s="296">
        <v>420</v>
      </c>
    </row>
    <row r="492" spans="1:55">
      <c r="A492" s="296" t="s">
        <v>1547</v>
      </c>
      <c r="B492" s="296" t="s">
        <v>747</v>
      </c>
      <c r="C492" s="296" t="s">
        <v>749</v>
      </c>
      <c r="E492" s="296">
        <v>0.95</v>
      </c>
      <c r="F492" s="296">
        <v>0.96473684210526311</v>
      </c>
      <c r="G492" s="296">
        <v>1.5</v>
      </c>
      <c r="H492" s="296">
        <v>20</v>
      </c>
      <c r="I492" s="296">
        <v>0</v>
      </c>
      <c r="J492" s="296" t="s">
        <v>30</v>
      </c>
      <c r="K492" s="296">
        <v>19.600000000000001</v>
      </c>
      <c r="L492" s="296" t="s">
        <v>30</v>
      </c>
      <c r="M492" s="296">
        <v>2.0726999999999998</v>
      </c>
      <c r="P492" s="296">
        <v>0</v>
      </c>
      <c r="Q492" s="296" t="s">
        <v>30</v>
      </c>
      <c r="U492" s="296">
        <v>1</v>
      </c>
      <c r="V492" s="296">
        <v>1</v>
      </c>
      <c r="X492" s="296">
        <v>2.1276595744680851</v>
      </c>
      <c r="AK492" s="296">
        <v>1</v>
      </c>
      <c r="AL492" s="296">
        <v>108.55</v>
      </c>
      <c r="AM492" s="299">
        <v>0.25</v>
      </c>
      <c r="AN492" s="296">
        <v>21.9</v>
      </c>
      <c r="AO492" s="296">
        <v>1</v>
      </c>
      <c r="AP492" s="300"/>
      <c r="AQ492" s="296">
        <v>1.095</v>
      </c>
      <c r="AR492" s="296">
        <v>0.25</v>
      </c>
      <c r="AS492" s="296">
        <v>0.25</v>
      </c>
      <c r="AV492" s="300">
        <v>12</v>
      </c>
      <c r="AW492" s="300">
        <v>12</v>
      </c>
      <c r="AY492" s="296" t="s">
        <v>941</v>
      </c>
      <c r="BA492" s="296">
        <v>1</v>
      </c>
      <c r="BB492" s="296">
        <v>0.02</v>
      </c>
      <c r="BC492" s="296">
        <v>504</v>
      </c>
    </row>
    <row r="493" spans="1:55">
      <c r="A493" s="296" t="s">
        <v>1546</v>
      </c>
      <c r="B493" s="296" t="s">
        <v>840</v>
      </c>
      <c r="C493" s="296" t="s">
        <v>749</v>
      </c>
      <c r="F493" s="296">
        <v>0.31</v>
      </c>
      <c r="I493" s="296">
        <v>0</v>
      </c>
      <c r="J493" s="296" t="s">
        <v>30</v>
      </c>
      <c r="K493" s="296">
        <v>19.600000000000001</v>
      </c>
      <c r="L493" s="296">
        <v>4.41</v>
      </c>
      <c r="M493" s="296" t="s">
        <v>30</v>
      </c>
      <c r="P493" s="296">
        <v>0</v>
      </c>
      <c r="Q493" s="296" t="s">
        <v>30</v>
      </c>
      <c r="U493" s="296">
        <v>1</v>
      </c>
      <c r="V493" s="296">
        <v>1</v>
      </c>
      <c r="X493" s="296">
        <v>3.2258064516129035</v>
      </c>
      <c r="AK493" s="296">
        <v>1</v>
      </c>
      <c r="AL493" s="296">
        <v>323</v>
      </c>
      <c r="AM493" s="299">
        <v>0.25</v>
      </c>
      <c r="AN493" s="296">
        <v>21.9</v>
      </c>
      <c r="AO493" s="296">
        <v>1</v>
      </c>
      <c r="AP493" s="300"/>
      <c r="AQ493" s="296">
        <v>1.095</v>
      </c>
      <c r="AR493" s="296">
        <v>0.25</v>
      </c>
      <c r="AS493" s="296">
        <v>0.25</v>
      </c>
      <c r="AV493" s="300">
        <v>12</v>
      </c>
      <c r="AW493" s="300">
        <v>12</v>
      </c>
      <c r="AY493" s="296" t="s">
        <v>941</v>
      </c>
      <c r="BA493" s="296">
        <v>1</v>
      </c>
      <c r="BB493" s="296">
        <v>0.02</v>
      </c>
      <c r="BC493" s="296">
        <v>504</v>
      </c>
    </row>
    <row r="494" spans="1:55">
      <c r="A494" s="296" t="s">
        <v>1545</v>
      </c>
      <c r="B494" s="296" t="s">
        <v>840</v>
      </c>
      <c r="C494" s="296" t="s">
        <v>749</v>
      </c>
      <c r="F494" s="296">
        <v>0.32</v>
      </c>
      <c r="I494" s="296">
        <v>0</v>
      </c>
      <c r="J494" s="296" t="s">
        <v>30</v>
      </c>
      <c r="K494" s="296">
        <v>19.600000000000001</v>
      </c>
      <c r="L494" s="296">
        <v>4.41</v>
      </c>
      <c r="M494" s="296" t="s">
        <v>30</v>
      </c>
      <c r="P494" s="296">
        <v>0</v>
      </c>
      <c r="Q494" s="296" t="s">
        <v>30</v>
      </c>
      <c r="U494" s="296">
        <v>1</v>
      </c>
      <c r="V494" s="296">
        <v>1</v>
      </c>
      <c r="X494" s="296">
        <v>3.125</v>
      </c>
      <c r="AK494" s="296">
        <v>1</v>
      </c>
      <c r="AL494" s="296">
        <v>300</v>
      </c>
      <c r="AM494" s="299">
        <v>0.25</v>
      </c>
      <c r="AN494" s="296">
        <v>21.9</v>
      </c>
      <c r="AO494" s="296">
        <v>1</v>
      </c>
      <c r="AP494" s="300"/>
      <c r="AQ494" s="296">
        <v>1.095</v>
      </c>
      <c r="AR494" s="296">
        <v>0.25</v>
      </c>
      <c r="AS494" s="296">
        <v>0.25</v>
      </c>
      <c r="AV494" s="300">
        <v>12</v>
      </c>
      <c r="AW494" s="300">
        <v>12</v>
      </c>
      <c r="AY494" s="296" t="s">
        <v>941</v>
      </c>
      <c r="BA494" s="296">
        <v>1</v>
      </c>
      <c r="BB494" s="296">
        <v>0.02</v>
      </c>
      <c r="BC494" s="296">
        <v>504</v>
      </c>
    </row>
    <row r="495" spans="1:55">
      <c r="A495" s="296" t="s">
        <v>1544</v>
      </c>
      <c r="B495" s="296" t="s">
        <v>840</v>
      </c>
      <c r="C495" s="296" t="s">
        <v>749</v>
      </c>
      <c r="E495" s="296">
        <v>0</v>
      </c>
      <c r="F495" s="296">
        <v>0.33</v>
      </c>
      <c r="I495" s="296">
        <v>0</v>
      </c>
      <c r="J495" s="296" t="s">
        <v>30</v>
      </c>
      <c r="K495" s="296">
        <v>19.600000000000001</v>
      </c>
      <c r="L495" s="296">
        <v>4.41</v>
      </c>
      <c r="M495" s="296" t="s">
        <v>30</v>
      </c>
      <c r="Q495" s="296" t="s">
        <v>30</v>
      </c>
      <c r="U495" s="296">
        <v>1</v>
      </c>
      <c r="V495" s="296">
        <v>1</v>
      </c>
      <c r="X495" s="296">
        <v>3.0303030303030303</v>
      </c>
      <c r="AK495" s="296">
        <v>1</v>
      </c>
      <c r="AL495" s="296">
        <v>300</v>
      </c>
      <c r="AM495" s="299">
        <v>0.25</v>
      </c>
      <c r="AN495" s="296">
        <v>21.9</v>
      </c>
      <c r="AO495" s="296">
        <v>1</v>
      </c>
      <c r="AP495" s="300"/>
      <c r="AQ495" s="296">
        <v>1.095</v>
      </c>
      <c r="AR495" s="296">
        <v>0.25</v>
      </c>
      <c r="AS495" s="296">
        <v>0.25</v>
      </c>
      <c r="AV495" s="300">
        <v>12</v>
      </c>
      <c r="AW495" s="300">
        <v>12</v>
      </c>
      <c r="AY495" s="296" t="s">
        <v>941</v>
      </c>
      <c r="BA495" s="296">
        <v>1</v>
      </c>
      <c r="BB495" s="296">
        <v>0.02</v>
      </c>
      <c r="BC495" s="296">
        <v>504</v>
      </c>
    </row>
    <row r="496" spans="1:55">
      <c r="A496" s="296" t="s">
        <v>1543</v>
      </c>
      <c r="B496" s="296" t="s">
        <v>840</v>
      </c>
      <c r="C496" s="296" t="s">
        <v>749</v>
      </c>
      <c r="F496" s="296">
        <v>0.35</v>
      </c>
      <c r="I496" s="296">
        <v>0</v>
      </c>
      <c r="J496" s="296" t="s">
        <v>30</v>
      </c>
      <c r="K496" s="296">
        <v>19.600000000000001</v>
      </c>
      <c r="L496" s="296">
        <v>4.41</v>
      </c>
      <c r="M496" s="296" t="s">
        <v>30</v>
      </c>
      <c r="P496" s="296">
        <v>0</v>
      </c>
      <c r="Q496" s="296" t="s">
        <v>30</v>
      </c>
      <c r="U496" s="296">
        <v>1</v>
      </c>
      <c r="V496" s="296">
        <v>1</v>
      </c>
      <c r="X496" s="296">
        <v>2.8571428571428572</v>
      </c>
      <c r="AK496" s="296">
        <v>1</v>
      </c>
      <c r="AL496" s="296">
        <v>300</v>
      </c>
      <c r="AM496" s="299">
        <v>0.25</v>
      </c>
      <c r="AN496" s="296">
        <v>21.9</v>
      </c>
      <c r="AO496" s="296">
        <v>1</v>
      </c>
      <c r="AP496" s="300"/>
      <c r="AQ496" s="296">
        <v>1.095</v>
      </c>
      <c r="AR496" s="296">
        <v>0.25</v>
      </c>
      <c r="AS496" s="296">
        <v>0.25</v>
      </c>
      <c r="AV496" s="300">
        <v>12</v>
      </c>
      <c r="AW496" s="300">
        <v>12</v>
      </c>
      <c r="AY496" s="296" t="s">
        <v>941</v>
      </c>
      <c r="BA496" s="296">
        <v>1</v>
      </c>
      <c r="BB496" s="296">
        <v>0.02</v>
      </c>
      <c r="BC496" s="296">
        <v>504</v>
      </c>
    </row>
    <row r="497" spans="1:55">
      <c r="A497" s="296" t="s">
        <v>1542</v>
      </c>
      <c r="B497" s="296" t="s">
        <v>840</v>
      </c>
      <c r="C497" s="296" t="s">
        <v>749</v>
      </c>
      <c r="F497" s="296">
        <v>0.37</v>
      </c>
      <c r="G497" s="296">
        <v>1.5</v>
      </c>
      <c r="H497" s="296">
        <v>15</v>
      </c>
      <c r="I497" s="296">
        <v>0</v>
      </c>
      <c r="J497" s="296">
        <v>0.60809000000000002</v>
      </c>
      <c r="K497" s="296">
        <v>19.11</v>
      </c>
      <c r="L497" s="296">
        <v>5.2919999999999998</v>
      </c>
      <c r="M497" s="296" t="s">
        <v>30</v>
      </c>
      <c r="N497" s="296">
        <v>2020</v>
      </c>
      <c r="O497" s="296">
        <v>25</v>
      </c>
      <c r="P497" s="296">
        <v>1</v>
      </c>
      <c r="Q497" s="296">
        <v>2029</v>
      </c>
      <c r="U497" s="296">
        <v>1</v>
      </c>
      <c r="V497" s="296">
        <v>1</v>
      </c>
      <c r="X497" s="296">
        <v>2.7027027027027026</v>
      </c>
      <c r="AK497" s="296">
        <v>1</v>
      </c>
      <c r="AL497" s="296">
        <v>5</v>
      </c>
      <c r="AM497" s="299">
        <v>0.23</v>
      </c>
      <c r="AN497" s="296">
        <v>21.9</v>
      </c>
      <c r="AO497" s="296">
        <v>1</v>
      </c>
      <c r="AP497" s="300"/>
      <c r="AQ497" s="296">
        <v>1.095</v>
      </c>
      <c r="AR497" s="296">
        <v>0.23</v>
      </c>
      <c r="AS497" s="296">
        <v>0.23</v>
      </c>
      <c r="AV497" s="300">
        <v>12</v>
      </c>
      <c r="AW497" s="300">
        <v>12</v>
      </c>
      <c r="AY497" s="296" t="s">
        <v>941</v>
      </c>
      <c r="BA497" s="296">
        <v>1</v>
      </c>
      <c r="BB497" s="296">
        <v>0.02</v>
      </c>
      <c r="BC497" s="296">
        <v>504</v>
      </c>
    </row>
    <row r="498" spans="1:55">
      <c r="A498" s="296" t="s">
        <v>1541</v>
      </c>
      <c r="B498" s="296" t="s">
        <v>840</v>
      </c>
      <c r="C498" s="296" t="s">
        <v>749</v>
      </c>
      <c r="E498" s="296">
        <v>0</v>
      </c>
      <c r="F498" s="296">
        <v>0.38</v>
      </c>
      <c r="I498" s="296">
        <v>0</v>
      </c>
      <c r="J498" s="296" t="s">
        <v>30</v>
      </c>
      <c r="K498" s="296">
        <v>19.600000000000001</v>
      </c>
      <c r="L498" s="296">
        <v>4.41</v>
      </c>
      <c r="M498" s="296" t="s">
        <v>30</v>
      </c>
      <c r="Q498" s="296" t="s">
        <v>30</v>
      </c>
      <c r="U498" s="296">
        <v>1</v>
      </c>
      <c r="V498" s="296">
        <v>1</v>
      </c>
      <c r="X498" s="296">
        <v>2.6315789473684212</v>
      </c>
      <c r="AK498" s="296">
        <v>1</v>
      </c>
      <c r="AL498" s="296">
        <v>300</v>
      </c>
      <c r="AM498" s="299">
        <v>0.25</v>
      </c>
      <c r="AN498" s="296">
        <v>21.9</v>
      </c>
      <c r="AO498" s="296">
        <v>1</v>
      </c>
      <c r="AP498" s="300"/>
      <c r="AQ498" s="296">
        <v>1.095</v>
      </c>
      <c r="AR498" s="296">
        <v>0.25</v>
      </c>
      <c r="AS498" s="296">
        <v>0.25</v>
      </c>
      <c r="AV498" s="300">
        <v>12</v>
      </c>
      <c r="AW498" s="300">
        <v>12</v>
      </c>
      <c r="AY498" s="296" t="s">
        <v>941</v>
      </c>
      <c r="BA498" s="296">
        <v>1</v>
      </c>
      <c r="BB498" s="296">
        <v>0.02</v>
      </c>
      <c r="BC498" s="296">
        <v>504</v>
      </c>
    </row>
    <row r="499" spans="1:55">
      <c r="A499" s="296" t="s">
        <v>1540</v>
      </c>
      <c r="B499" s="296" t="s">
        <v>840</v>
      </c>
      <c r="C499" s="296" t="s">
        <v>749</v>
      </c>
      <c r="F499" s="296">
        <v>0.39</v>
      </c>
      <c r="G499" s="296">
        <v>1.5</v>
      </c>
      <c r="H499" s="296">
        <v>10</v>
      </c>
      <c r="I499" s="296">
        <v>0</v>
      </c>
      <c r="J499" s="296">
        <v>0.58310000000000006</v>
      </c>
      <c r="K499" s="296">
        <v>18.228000000000002</v>
      </c>
      <c r="L499" s="296">
        <v>4.9979999999999993</v>
      </c>
      <c r="M499" s="296" t="s">
        <v>30</v>
      </c>
      <c r="N499" s="296">
        <v>2030</v>
      </c>
      <c r="O499" s="296">
        <v>25</v>
      </c>
      <c r="P499" s="296">
        <v>1</v>
      </c>
      <c r="Q499" s="296">
        <v>2039</v>
      </c>
      <c r="U499" s="296">
        <v>1</v>
      </c>
      <c r="V499" s="296">
        <v>1</v>
      </c>
      <c r="X499" s="296">
        <v>2.5641025641025639</v>
      </c>
      <c r="AK499" s="296">
        <v>1</v>
      </c>
      <c r="AL499" s="296">
        <v>5</v>
      </c>
      <c r="AM499" s="299">
        <v>0.2</v>
      </c>
      <c r="AN499" s="296">
        <v>21.9</v>
      </c>
      <c r="AO499" s="296">
        <v>1</v>
      </c>
      <c r="AP499" s="300"/>
      <c r="AQ499" s="296">
        <v>1.095</v>
      </c>
      <c r="AR499" s="296">
        <v>0.2</v>
      </c>
      <c r="AS499" s="296">
        <v>0.2</v>
      </c>
      <c r="AV499" s="300">
        <v>12</v>
      </c>
      <c r="AW499" s="300">
        <v>12</v>
      </c>
      <c r="AY499" s="296" t="s">
        <v>941</v>
      </c>
      <c r="BA499" s="296">
        <v>1</v>
      </c>
      <c r="BB499" s="296">
        <v>0.02</v>
      </c>
      <c r="BC499" s="296">
        <v>420</v>
      </c>
    </row>
    <row r="500" spans="1:55">
      <c r="A500" s="296" t="s">
        <v>1539</v>
      </c>
      <c r="B500" s="296" t="s">
        <v>840</v>
      </c>
      <c r="C500" s="296" t="s">
        <v>749</v>
      </c>
      <c r="F500" s="296">
        <v>0.4</v>
      </c>
      <c r="I500" s="296">
        <v>0</v>
      </c>
      <c r="J500" s="296" t="s">
        <v>30</v>
      </c>
      <c r="K500" s="296">
        <v>19.600000000000001</v>
      </c>
      <c r="L500" s="296">
        <v>4.41</v>
      </c>
      <c r="M500" s="296" t="s">
        <v>30</v>
      </c>
      <c r="P500" s="296">
        <v>0</v>
      </c>
      <c r="Q500" s="296" t="s">
        <v>30</v>
      </c>
      <c r="U500" s="296">
        <v>1</v>
      </c>
      <c r="V500" s="296">
        <v>1</v>
      </c>
      <c r="X500" s="296">
        <v>2.5</v>
      </c>
      <c r="AK500" s="296">
        <v>1</v>
      </c>
      <c r="AL500" s="296">
        <v>300</v>
      </c>
      <c r="AM500" s="299">
        <v>0.25</v>
      </c>
      <c r="AN500" s="296">
        <v>21.9</v>
      </c>
      <c r="AO500" s="296">
        <v>1</v>
      </c>
      <c r="AP500" s="300"/>
      <c r="AQ500" s="296">
        <v>1.095</v>
      </c>
      <c r="AR500" s="296">
        <v>0.25</v>
      </c>
      <c r="AS500" s="296">
        <v>0.25</v>
      </c>
      <c r="AV500" s="300">
        <v>12</v>
      </c>
      <c r="AW500" s="300">
        <v>12</v>
      </c>
      <c r="AY500" s="296" t="s">
        <v>941</v>
      </c>
      <c r="BA500" s="296">
        <v>1</v>
      </c>
      <c r="BB500" s="296">
        <v>0.02</v>
      </c>
      <c r="BC500" s="296">
        <v>504</v>
      </c>
    </row>
    <row r="501" spans="1:55">
      <c r="A501" s="296" t="s">
        <v>1538</v>
      </c>
      <c r="B501" s="296" t="s">
        <v>840</v>
      </c>
      <c r="C501" s="296" t="s">
        <v>749</v>
      </c>
      <c r="D501" s="296" t="s">
        <v>30</v>
      </c>
      <c r="E501" s="296" t="s">
        <v>30</v>
      </c>
      <c r="F501" s="296">
        <v>0.39500000000000002</v>
      </c>
      <c r="G501" s="296">
        <v>1.5</v>
      </c>
      <c r="H501" s="296">
        <v>10</v>
      </c>
      <c r="I501" s="296">
        <v>0</v>
      </c>
      <c r="J501" s="296">
        <v>0.57477</v>
      </c>
      <c r="K501" s="296">
        <v>17.934000000000001</v>
      </c>
      <c r="L501" s="296">
        <v>4.7530000000000001</v>
      </c>
      <c r="M501" s="296" t="s">
        <v>30</v>
      </c>
      <c r="N501" s="296">
        <v>2040</v>
      </c>
      <c r="O501" s="296">
        <v>25</v>
      </c>
      <c r="P501" s="296">
        <v>1</v>
      </c>
      <c r="Q501" s="296">
        <v>2049</v>
      </c>
      <c r="R501" s="296" t="s">
        <v>30</v>
      </c>
      <c r="S501" s="296" t="s">
        <v>30</v>
      </c>
      <c r="T501" s="296" t="s">
        <v>30</v>
      </c>
      <c r="U501" s="296">
        <v>1</v>
      </c>
      <c r="V501" s="296">
        <v>1</v>
      </c>
      <c r="W501" s="296" t="s">
        <v>30</v>
      </c>
      <c r="X501" s="296">
        <v>2.5316455696202529</v>
      </c>
      <c r="Z501" s="296" t="s">
        <v>30</v>
      </c>
      <c r="AA501" s="296" t="s">
        <v>30</v>
      </c>
      <c r="AB501" s="296" t="s">
        <v>30</v>
      </c>
      <c r="AC501" s="296" t="s">
        <v>30</v>
      </c>
      <c r="AD501" s="296" t="s">
        <v>30</v>
      </c>
      <c r="AE501" s="296" t="s">
        <v>30</v>
      </c>
      <c r="AF501" s="296" t="s">
        <v>30</v>
      </c>
      <c r="AG501" s="296" t="s">
        <v>30</v>
      </c>
      <c r="AH501" s="296" t="s">
        <v>30</v>
      </c>
      <c r="AI501" s="296" t="s">
        <v>30</v>
      </c>
      <c r="AJ501" s="296" t="s">
        <v>30</v>
      </c>
      <c r="AK501" s="296">
        <v>1</v>
      </c>
      <c r="AL501" s="296">
        <v>5</v>
      </c>
      <c r="AM501" s="299">
        <v>0.2</v>
      </c>
      <c r="AN501" s="296">
        <v>21.9</v>
      </c>
      <c r="AO501" s="296">
        <v>1</v>
      </c>
      <c r="AP501" s="300"/>
      <c r="AQ501" s="296">
        <v>1.095</v>
      </c>
      <c r="AR501" s="296">
        <v>0.2</v>
      </c>
      <c r="AS501" s="296">
        <v>0.2</v>
      </c>
      <c r="AV501" s="300">
        <v>12</v>
      </c>
      <c r="AW501" s="300">
        <v>12</v>
      </c>
      <c r="AX501" s="296" t="s">
        <v>30</v>
      </c>
      <c r="AY501" s="296" t="s">
        <v>941</v>
      </c>
      <c r="BA501" s="296">
        <v>1</v>
      </c>
      <c r="BB501" s="296">
        <v>0.02</v>
      </c>
      <c r="BC501" s="296">
        <v>420</v>
      </c>
    </row>
    <row r="502" spans="1:55">
      <c r="A502" s="296" t="s">
        <v>1537</v>
      </c>
      <c r="B502" s="296" t="s">
        <v>840</v>
      </c>
      <c r="C502" s="296" t="s">
        <v>749</v>
      </c>
      <c r="F502" s="296">
        <v>0.4</v>
      </c>
      <c r="G502" s="296">
        <v>1.5</v>
      </c>
      <c r="H502" s="296">
        <v>10</v>
      </c>
      <c r="I502" s="296">
        <v>0</v>
      </c>
      <c r="J502" s="296">
        <v>0.56643999999999994</v>
      </c>
      <c r="K502" s="296">
        <v>17.64</v>
      </c>
      <c r="L502" s="296">
        <v>4.508</v>
      </c>
      <c r="M502" s="296" t="s">
        <v>30</v>
      </c>
      <c r="N502" s="296">
        <v>2050</v>
      </c>
      <c r="O502" s="296">
        <v>25</v>
      </c>
      <c r="P502" s="296">
        <v>1</v>
      </c>
      <c r="Q502" s="296">
        <v>2050</v>
      </c>
      <c r="U502" s="296">
        <v>1</v>
      </c>
      <c r="V502" s="296">
        <v>1</v>
      </c>
      <c r="X502" s="296">
        <v>2.5</v>
      </c>
      <c r="AK502" s="296">
        <v>1</v>
      </c>
      <c r="AL502" s="296">
        <v>5</v>
      </c>
      <c r="AM502" s="299">
        <v>0.2</v>
      </c>
      <c r="AN502" s="296">
        <v>21.9</v>
      </c>
      <c r="AO502" s="296">
        <v>1</v>
      </c>
      <c r="AP502" s="300"/>
      <c r="AQ502" s="296">
        <v>1.095</v>
      </c>
      <c r="AR502" s="296">
        <v>0.2</v>
      </c>
      <c r="AS502" s="296">
        <v>0.2</v>
      </c>
      <c r="AV502" s="300">
        <v>12</v>
      </c>
      <c r="AW502" s="300">
        <v>12</v>
      </c>
      <c r="AY502" s="296" t="s">
        <v>941</v>
      </c>
      <c r="BA502" s="296">
        <v>1</v>
      </c>
      <c r="BB502" s="296">
        <v>0.02</v>
      </c>
      <c r="BC502" s="296">
        <v>420</v>
      </c>
    </row>
    <row r="503" spans="1:55">
      <c r="A503" s="296" t="s">
        <v>1536</v>
      </c>
      <c r="B503" s="296" t="s">
        <v>840</v>
      </c>
      <c r="C503" s="296" t="s">
        <v>749</v>
      </c>
      <c r="E503" s="296">
        <v>0</v>
      </c>
      <c r="F503" s="296">
        <v>0.40600000000000003</v>
      </c>
      <c r="I503" s="296">
        <v>0</v>
      </c>
      <c r="J503" s="296" t="s">
        <v>30</v>
      </c>
      <c r="K503" s="296">
        <v>19.600000000000001</v>
      </c>
      <c r="L503" s="296">
        <v>4.41</v>
      </c>
      <c r="M503" s="296" t="s">
        <v>30</v>
      </c>
      <c r="Q503" s="296" t="s">
        <v>30</v>
      </c>
      <c r="U503" s="296">
        <v>1</v>
      </c>
      <c r="V503" s="296">
        <v>1</v>
      </c>
      <c r="X503" s="296">
        <v>2.4630541871921179</v>
      </c>
      <c r="AK503" s="296">
        <v>1</v>
      </c>
      <c r="AL503" s="296">
        <v>300</v>
      </c>
      <c r="AM503" s="299">
        <v>0.25</v>
      </c>
      <c r="AN503" s="296">
        <v>21.9</v>
      </c>
      <c r="AO503" s="296">
        <v>1</v>
      </c>
      <c r="AP503" s="300"/>
      <c r="AQ503" s="296">
        <v>1.095</v>
      </c>
      <c r="AR503" s="296">
        <v>0.25</v>
      </c>
      <c r="AS503" s="296">
        <v>0.25</v>
      </c>
      <c r="AV503" s="300">
        <v>12</v>
      </c>
      <c r="AW503" s="300">
        <v>12</v>
      </c>
      <c r="AY503" s="296" t="s">
        <v>941</v>
      </c>
      <c r="BA503" s="296">
        <v>1</v>
      </c>
      <c r="BB503" s="296">
        <v>0.02</v>
      </c>
      <c r="BC503" s="296">
        <v>504</v>
      </c>
    </row>
    <row r="504" spans="1:55">
      <c r="A504" s="296" t="s">
        <v>1535</v>
      </c>
      <c r="B504" s="296" t="s">
        <v>840</v>
      </c>
      <c r="C504" s="296" t="s">
        <v>749</v>
      </c>
      <c r="F504" s="296">
        <v>0.42</v>
      </c>
      <c r="G504" s="296">
        <v>1.5</v>
      </c>
      <c r="H504" s="296">
        <v>15</v>
      </c>
      <c r="I504" s="296">
        <v>0</v>
      </c>
      <c r="J504" s="296">
        <v>0.49147000000000002</v>
      </c>
      <c r="K504" s="296">
        <v>19.11</v>
      </c>
      <c r="L504" s="296">
        <v>4.3120000000000003</v>
      </c>
      <c r="M504" s="296" t="s">
        <v>30</v>
      </c>
      <c r="N504" s="296">
        <v>2020</v>
      </c>
      <c r="O504" s="296">
        <v>25</v>
      </c>
      <c r="P504" s="296">
        <v>1</v>
      </c>
      <c r="Q504" s="296">
        <v>2029</v>
      </c>
      <c r="U504" s="296">
        <v>1</v>
      </c>
      <c r="V504" s="296">
        <v>1</v>
      </c>
      <c r="X504" s="296">
        <v>2.3809523809523809</v>
      </c>
      <c r="AK504" s="296">
        <v>1</v>
      </c>
      <c r="AL504" s="296">
        <v>40</v>
      </c>
      <c r="AM504" s="299">
        <v>0.23</v>
      </c>
      <c r="AN504" s="296">
        <v>21.9</v>
      </c>
      <c r="AO504" s="296">
        <v>1</v>
      </c>
      <c r="AP504" s="300"/>
      <c r="AQ504" s="296">
        <v>1.095</v>
      </c>
      <c r="AR504" s="296">
        <v>0.23</v>
      </c>
      <c r="AS504" s="296">
        <v>0.23</v>
      </c>
      <c r="AV504" s="300">
        <v>12</v>
      </c>
      <c r="AW504" s="300">
        <v>12</v>
      </c>
      <c r="AY504" s="296" t="s">
        <v>941</v>
      </c>
      <c r="BA504" s="296">
        <v>1</v>
      </c>
      <c r="BB504" s="296">
        <v>0.02</v>
      </c>
      <c r="BC504" s="296">
        <v>504</v>
      </c>
    </row>
    <row r="505" spans="1:55">
      <c r="A505" s="296" t="s">
        <v>1534</v>
      </c>
      <c r="B505" s="296" t="s">
        <v>840</v>
      </c>
      <c r="C505" s="296" t="s">
        <v>749</v>
      </c>
      <c r="F505" s="296">
        <v>0.43</v>
      </c>
      <c r="G505" s="296">
        <v>1.5</v>
      </c>
      <c r="H505" s="296">
        <v>10</v>
      </c>
      <c r="I505" s="296">
        <v>0</v>
      </c>
      <c r="J505" s="296">
        <v>0.46647999999999995</v>
      </c>
      <c r="K505" s="296">
        <v>18.228000000000002</v>
      </c>
      <c r="L505" s="296">
        <v>4.1159999999999997</v>
      </c>
      <c r="M505" s="296" t="s">
        <v>30</v>
      </c>
      <c r="N505" s="296">
        <v>2030</v>
      </c>
      <c r="O505" s="296">
        <v>25</v>
      </c>
      <c r="P505" s="296">
        <v>1</v>
      </c>
      <c r="Q505" s="296">
        <v>2039</v>
      </c>
      <c r="U505" s="296">
        <v>1</v>
      </c>
      <c r="V505" s="296">
        <v>1</v>
      </c>
      <c r="X505" s="296">
        <v>2.3255813953488373</v>
      </c>
      <c r="AK505" s="296">
        <v>1</v>
      </c>
      <c r="AL505" s="296">
        <v>40</v>
      </c>
      <c r="AM505" s="299">
        <v>0.2</v>
      </c>
      <c r="AN505" s="296">
        <v>21.9</v>
      </c>
      <c r="AO505" s="296">
        <v>1</v>
      </c>
      <c r="AP505" s="300"/>
      <c r="AQ505" s="296">
        <v>1.095</v>
      </c>
      <c r="AR505" s="296">
        <v>0.2</v>
      </c>
      <c r="AS505" s="296">
        <v>0.2</v>
      </c>
      <c r="AV505" s="300">
        <v>12</v>
      </c>
      <c r="AW505" s="300">
        <v>12</v>
      </c>
      <c r="AY505" s="296" t="s">
        <v>941</v>
      </c>
      <c r="BA505" s="296">
        <v>1</v>
      </c>
      <c r="BB505" s="296">
        <v>0.02</v>
      </c>
      <c r="BC505" s="296">
        <v>420</v>
      </c>
    </row>
    <row r="506" spans="1:55">
      <c r="A506" s="296" t="s">
        <v>1533</v>
      </c>
      <c r="B506" s="296" t="s">
        <v>840</v>
      </c>
      <c r="C506" s="296" t="s">
        <v>749</v>
      </c>
      <c r="D506" s="296" t="s">
        <v>30</v>
      </c>
      <c r="E506" s="296" t="s">
        <v>30</v>
      </c>
      <c r="F506" s="296">
        <v>0.435</v>
      </c>
      <c r="G506" s="296">
        <v>1.5</v>
      </c>
      <c r="H506" s="296">
        <v>10</v>
      </c>
      <c r="I506" s="296">
        <v>0</v>
      </c>
      <c r="J506" s="296">
        <v>0.44982</v>
      </c>
      <c r="K506" s="296">
        <v>17.934000000000001</v>
      </c>
      <c r="L506" s="296">
        <v>4.0179999999999998</v>
      </c>
      <c r="M506" s="296" t="s">
        <v>30</v>
      </c>
      <c r="N506" s="296">
        <v>2040</v>
      </c>
      <c r="O506" s="296">
        <v>25</v>
      </c>
      <c r="P506" s="296">
        <v>1</v>
      </c>
      <c r="Q506" s="296">
        <v>2049</v>
      </c>
      <c r="R506" s="296" t="s">
        <v>30</v>
      </c>
      <c r="S506" s="296" t="s">
        <v>30</v>
      </c>
      <c r="T506" s="296" t="s">
        <v>30</v>
      </c>
      <c r="U506" s="296">
        <v>1</v>
      </c>
      <c r="V506" s="296">
        <v>1</v>
      </c>
      <c r="W506" s="296" t="s">
        <v>30</v>
      </c>
      <c r="X506" s="296">
        <v>2.2988505747126435</v>
      </c>
      <c r="Z506" s="296" t="s">
        <v>30</v>
      </c>
      <c r="AA506" s="296" t="s">
        <v>30</v>
      </c>
      <c r="AB506" s="296" t="s">
        <v>30</v>
      </c>
      <c r="AC506" s="296" t="s">
        <v>30</v>
      </c>
      <c r="AD506" s="296" t="s">
        <v>30</v>
      </c>
      <c r="AE506" s="296" t="s">
        <v>30</v>
      </c>
      <c r="AF506" s="296" t="s">
        <v>30</v>
      </c>
      <c r="AG506" s="296" t="s">
        <v>30</v>
      </c>
      <c r="AH506" s="296" t="s">
        <v>30</v>
      </c>
      <c r="AI506" s="296" t="s">
        <v>30</v>
      </c>
      <c r="AJ506" s="296" t="s">
        <v>30</v>
      </c>
      <c r="AK506" s="296">
        <v>1</v>
      </c>
      <c r="AL506" s="296">
        <v>40</v>
      </c>
      <c r="AM506" s="299">
        <v>0.2</v>
      </c>
      <c r="AN506" s="296">
        <v>21.9</v>
      </c>
      <c r="AO506" s="296">
        <v>1</v>
      </c>
      <c r="AP506" s="300"/>
      <c r="AQ506" s="296">
        <v>1.095</v>
      </c>
      <c r="AR506" s="296">
        <v>0.2</v>
      </c>
      <c r="AS506" s="296">
        <v>0.2</v>
      </c>
      <c r="AV506" s="300">
        <v>12</v>
      </c>
      <c r="AW506" s="300">
        <v>12</v>
      </c>
      <c r="AX506" s="296" t="s">
        <v>30</v>
      </c>
      <c r="AY506" s="296" t="s">
        <v>941</v>
      </c>
      <c r="BA506" s="296">
        <v>1</v>
      </c>
      <c r="BB506" s="296">
        <v>0.02</v>
      </c>
      <c r="BC506" s="296">
        <v>420</v>
      </c>
    </row>
    <row r="507" spans="1:55">
      <c r="A507" s="296" t="s">
        <v>1532</v>
      </c>
      <c r="B507" s="296" t="s">
        <v>840</v>
      </c>
      <c r="C507" s="296" t="s">
        <v>749</v>
      </c>
      <c r="F507" s="296">
        <v>0.44</v>
      </c>
      <c r="G507" s="296">
        <v>1.5</v>
      </c>
      <c r="H507" s="296">
        <v>10</v>
      </c>
      <c r="I507" s="296">
        <v>0</v>
      </c>
      <c r="J507" s="296">
        <v>0.43316000000000004</v>
      </c>
      <c r="K507" s="296">
        <v>17.64</v>
      </c>
      <c r="L507" s="296">
        <v>3.92</v>
      </c>
      <c r="M507" s="296" t="s">
        <v>30</v>
      </c>
      <c r="N507" s="296">
        <v>2050</v>
      </c>
      <c r="O507" s="296">
        <v>25</v>
      </c>
      <c r="P507" s="296">
        <v>1</v>
      </c>
      <c r="Q507" s="296">
        <v>2050</v>
      </c>
      <c r="U507" s="296">
        <v>1</v>
      </c>
      <c r="V507" s="296">
        <v>1</v>
      </c>
      <c r="X507" s="296">
        <v>2.2727272727272729</v>
      </c>
      <c r="AK507" s="296">
        <v>1</v>
      </c>
      <c r="AL507" s="296">
        <v>40</v>
      </c>
      <c r="AM507" s="299">
        <v>0.2</v>
      </c>
      <c r="AN507" s="296">
        <v>21.9</v>
      </c>
      <c r="AO507" s="296">
        <v>1</v>
      </c>
      <c r="AP507" s="300"/>
      <c r="AQ507" s="296">
        <v>1.095</v>
      </c>
      <c r="AR507" s="296">
        <v>0.2</v>
      </c>
      <c r="AS507" s="296">
        <v>0.2</v>
      </c>
      <c r="AV507" s="300">
        <v>12</v>
      </c>
      <c r="AW507" s="300">
        <v>12</v>
      </c>
      <c r="AY507" s="296" t="s">
        <v>941</v>
      </c>
      <c r="BA507" s="296">
        <v>1</v>
      </c>
      <c r="BB507" s="296">
        <v>0.02</v>
      </c>
      <c r="BC507" s="296">
        <v>420</v>
      </c>
    </row>
    <row r="508" spans="1:55">
      <c r="A508" s="296" t="s">
        <v>1531</v>
      </c>
      <c r="B508" s="296" t="s">
        <v>747</v>
      </c>
      <c r="C508" s="296" t="s">
        <v>749</v>
      </c>
      <c r="E508" s="296">
        <v>0.95</v>
      </c>
      <c r="F508" s="296">
        <v>0.7594736842105263</v>
      </c>
      <c r="G508" s="296">
        <v>1.5</v>
      </c>
      <c r="H508" s="296">
        <v>15</v>
      </c>
      <c r="I508" s="296">
        <v>0</v>
      </c>
      <c r="J508" s="296">
        <v>1.3955882352941176</v>
      </c>
      <c r="K508" s="296">
        <v>19.11</v>
      </c>
      <c r="L508" s="296" t="s">
        <v>30</v>
      </c>
      <c r="M508" s="296">
        <v>1.95804</v>
      </c>
      <c r="N508" s="296">
        <v>2020</v>
      </c>
      <c r="O508" s="296">
        <v>25</v>
      </c>
      <c r="P508" s="296">
        <v>1</v>
      </c>
      <c r="Q508" s="296">
        <v>2029</v>
      </c>
      <c r="U508" s="296">
        <v>1</v>
      </c>
      <c r="V508" s="296">
        <v>1</v>
      </c>
      <c r="X508" s="296">
        <v>2.7027027027027026</v>
      </c>
      <c r="AK508" s="296">
        <v>1</v>
      </c>
      <c r="AL508" s="296">
        <v>5</v>
      </c>
      <c r="AM508" s="299">
        <v>0.23</v>
      </c>
      <c r="AN508" s="296">
        <v>21.9</v>
      </c>
      <c r="AO508" s="296">
        <v>1</v>
      </c>
      <c r="AP508" s="300"/>
      <c r="AQ508" s="296">
        <v>1.095</v>
      </c>
      <c r="AR508" s="296">
        <v>0.23</v>
      </c>
      <c r="AS508" s="296">
        <v>0.23</v>
      </c>
      <c r="AV508" s="300">
        <v>12</v>
      </c>
      <c r="AW508" s="300">
        <v>12</v>
      </c>
      <c r="AX508" s="296">
        <v>0</v>
      </c>
      <c r="AY508" s="296" t="s">
        <v>941</v>
      </c>
      <c r="BA508" s="296">
        <v>1</v>
      </c>
      <c r="BB508" s="296">
        <v>0.02</v>
      </c>
      <c r="BC508" s="296">
        <v>504</v>
      </c>
    </row>
    <row r="509" spans="1:55">
      <c r="A509" s="296" t="s">
        <v>1530</v>
      </c>
      <c r="B509" s="296" t="s">
        <v>747</v>
      </c>
      <c r="C509" s="296" t="s">
        <v>749</v>
      </c>
      <c r="E509" s="296">
        <v>0.95</v>
      </c>
      <c r="F509" s="296">
        <v>0.80052631578947375</v>
      </c>
      <c r="G509" s="296">
        <v>1.5</v>
      </c>
      <c r="H509" s="296">
        <v>10</v>
      </c>
      <c r="I509" s="296">
        <v>0</v>
      </c>
      <c r="J509" s="296">
        <v>1.3382352941176472</v>
      </c>
      <c r="K509" s="296">
        <v>18.228000000000002</v>
      </c>
      <c r="L509" s="296" t="s">
        <v>30</v>
      </c>
      <c r="M509" s="296">
        <v>1.9492199999999997</v>
      </c>
      <c r="N509" s="296">
        <v>2030</v>
      </c>
      <c r="O509" s="296">
        <v>25</v>
      </c>
      <c r="P509" s="296">
        <v>1</v>
      </c>
      <c r="Q509" s="296">
        <v>2039</v>
      </c>
      <c r="U509" s="296">
        <v>1</v>
      </c>
      <c r="V509" s="296">
        <v>1</v>
      </c>
      <c r="X509" s="296">
        <v>2.5641025641025639</v>
      </c>
      <c r="AK509" s="296">
        <v>1</v>
      </c>
      <c r="AL509" s="296">
        <v>5</v>
      </c>
      <c r="AM509" s="299">
        <v>0.2</v>
      </c>
      <c r="AN509" s="296">
        <v>21.9</v>
      </c>
      <c r="AO509" s="296">
        <v>1</v>
      </c>
      <c r="AP509" s="300"/>
      <c r="AQ509" s="296">
        <v>1.095</v>
      </c>
      <c r="AR509" s="296">
        <v>0.2</v>
      </c>
      <c r="AS509" s="296">
        <v>0.2</v>
      </c>
      <c r="AV509" s="300">
        <v>12</v>
      </c>
      <c r="AW509" s="300">
        <v>12</v>
      </c>
      <c r="AX509" s="296">
        <v>0</v>
      </c>
      <c r="AY509" s="296" t="s">
        <v>941</v>
      </c>
      <c r="BA509" s="296">
        <v>1</v>
      </c>
      <c r="BB509" s="296">
        <v>0.02</v>
      </c>
      <c r="BC509" s="296">
        <v>420</v>
      </c>
    </row>
    <row r="510" spans="1:55">
      <c r="A510" s="296" t="s">
        <v>1529</v>
      </c>
      <c r="B510" s="296" t="s">
        <v>747</v>
      </c>
      <c r="C510" s="296" t="s">
        <v>749</v>
      </c>
      <c r="D510" s="296" t="s">
        <v>30</v>
      </c>
      <c r="E510" s="296">
        <v>0.95</v>
      </c>
      <c r="F510" s="296">
        <v>0.8107894736842105</v>
      </c>
      <c r="G510" s="296">
        <v>1.5</v>
      </c>
      <c r="H510" s="296">
        <v>10</v>
      </c>
      <c r="I510" s="296">
        <v>0</v>
      </c>
      <c r="J510" s="296">
        <v>1.3191176470588235</v>
      </c>
      <c r="K510" s="296">
        <v>17.934000000000001</v>
      </c>
      <c r="L510" s="296" t="s">
        <v>30</v>
      </c>
      <c r="M510" s="296">
        <v>1.8774350000000002</v>
      </c>
      <c r="N510" s="296">
        <v>2040</v>
      </c>
      <c r="O510" s="296">
        <v>25</v>
      </c>
      <c r="P510" s="296">
        <v>1</v>
      </c>
      <c r="Q510" s="296">
        <v>2049</v>
      </c>
      <c r="R510" s="296" t="s">
        <v>30</v>
      </c>
      <c r="S510" s="296" t="s">
        <v>30</v>
      </c>
      <c r="T510" s="296" t="s">
        <v>30</v>
      </c>
      <c r="U510" s="296">
        <v>1</v>
      </c>
      <c r="V510" s="296">
        <v>1</v>
      </c>
      <c r="W510" s="296" t="s">
        <v>30</v>
      </c>
      <c r="X510" s="296">
        <v>2.5316455696202529</v>
      </c>
      <c r="Z510" s="296" t="s">
        <v>30</v>
      </c>
      <c r="AA510" s="296" t="s">
        <v>30</v>
      </c>
      <c r="AB510" s="296" t="s">
        <v>30</v>
      </c>
      <c r="AC510" s="296" t="s">
        <v>30</v>
      </c>
      <c r="AD510" s="296" t="s">
        <v>30</v>
      </c>
      <c r="AE510" s="296" t="s">
        <v>30</v>
      </c>
      <c r="AF510" s="296" t="s">
        <v>30</v>
      </c>
      <c r="AG510" s="296" t="s">
        <v>30</v>
      </c>
      <c r="AH510" s="296" t="s">
        <v>30</v>
      </c>
      <c r="AI510" s="296" t="s">
        <v>30</v>
      </c>
      <c r="AJ510" s="296" t="s">
        <v>30</v>
      </c>
      <c r="AK510" s="296">
        <v>1</v>
      </c>
      <c r="AL510" s="296">
        <v>5</v>
      </c>
      <c r="AM510" s="299">
        <v>0.2</v>
      </c>
      <c r="AN510" s="296">
        <v>21.9</v>
      </c>
      <c r="AO510" s="296">
        <v>1</v>
      </c>
      <c r="AP510" s="300"/>
      <c r="AQ510" s="296">
        <v>1.095</v>
      </c>
      <c r="AR510" s="296">
        <v>0.2</v>
      </c>
      <c r="AS510" s="296">
        <v>0.2</v>
      </c>
      <c r="AV510" s="300">
        <v>12</v>
      </c>
      <c r="AW510" s="300">
        <v>12</v>
      </c>
      <c r="AX510" s="296">
        <v>0</v>
      </c>
      <c r="AY510" s="296" t="s">
        <v>941</v>
      </c>
      <c r="BA510" s="296">
        <v>1</v>
      </c>
      <c r="BB510" s="296">
        <v>0.02</v>
      </c>
      <c r="BC510" s="296">
        <v>420</v>
      </c>
    </row>
    <row r="511" spans="1:55">
      <c r="A511" s="296" t="s">
        <v>1528</v>
      </c>
      <c r="B511" s="296" t="s">
        <v>747</v>
      </c>
      <c r="C511" s="296" t="s">
        <v>749</v>
      </c>
      <c r="E511" s="296">
        <v>0.95</v>
      </c>
      <c r="F511" s="296">
        <v>0.82105263157894748</v>
      </c>
      <c r="G511" s="296">
        <v>1.5</v>
      </c>
      <c r="H511" s="296">
        <v>10</v>
      </c>
      <c r="I511" s="296">
        <v>0</v>
      </c>
      <c r="J511" s="296">
        <v>1.3</v>
      </c>
      <c r="K511" s="296">
        <v>17.64</v>
      </c>
      <c r="L511" s="296" t="s">
        <v>30</v>
      </c>
      <c r="M511" s="296">
        <v>1.8032000000000001</v>
      </c>
      <c r="N511" s="296">
        <v>2050</v>
      </c>
      <c r="O511" s="296">
        <v>25</v>
      </c>
      <c r="P511" s="296">
        <v>1</v>
      </c>
      <c r="Q511" s="296">
        <v>2050</v>
      </c>
      <c r="U511" s="296">
        <v>1</v>
      </c>
      <c r="V511" s="296">
        <v>1</v>
      </c>
      <c r="X511" s="296">
        <v>2.5</v>
      </c>
      <c r="AK511" s="296">
        <v>1</v>
      </c>
      <c r="AL511" s="296">
        <v>5</v>
      </c>
      <c r="AM511" s="299">
        <v>0.2</v>
      </c>
      <c r="AN511" s="296">
        <v>21.9</v>
      </c>
      <c r="AO511" s="296">
        <v>1</v>
      </c>
      <c r="AP511" s="300"/>
      <c r="AQ511" s="296">
        <v>1.095</v>
      </c>
      <c r="AR511" s="296">
        <v>0.2</v>
      </c>
      <c r="AS511" s="296">
        <v>0.2</v>
      </c>
      <c r="AV511" s="300">
        <v>12</v>
      </c>
      <c r="AW511" s="300">
        <v>12</v>
      </c>
      <c r="AX511" s="296">
        <v>0</v>
      </c>
      <c r="AY511" s="296" t="s">
        <v>941</v>
      </c>
      <c r="BA511" s="296">
        <v>1</v>
      </c>
      <c r="BB511" s="296">
        <v>0.02</v>
      </c>
      <c r="BC511" s="296">
        <v>420</v>
      </c>
    </row>
    <row r="512" spans="1:55">
      <c r="A512" s="296" t="s">
        <v>1527</v>
      </c>
      <c r="B512" s="296" t="s">
        <v>747</v>
      </c>
      <c r="C512" s="296" t="s">
        <v>749</v>
      </c>
      <c r="E512" s="296">
        <v>0.95</v>
      </c>
      <c r="F512" s="296">
        <v>0.86210526315789471</v>
      </c>
      <c r="G512" s="296">
        <v>1.5</v>
      </c>
      <c r="H512" s="296">
        <v>15</v>
      </c>
      <c r="I512" s="296">
        <v>0</v>
      </c>
      <c r="J512" s="296">
        <v>1.1279411764705882</v>
      </c>
      <c r="K512" s="296">
        <v>19.11</v>
      </c>
      <c r="L512" s="296" t="s">
        <v>30</v>
      </c>
      <c r="M512" s="296">
        <v>1.81104</v>
      </c>
      <c r="N512" s="296">
        <v>2020</v>
      </c>
      <c r="O512" s="296">
        <v>25</v>
      </c>
      <c r="P512" s="296">
        <v>1</v>
      </c>
      <c r="Q512" s="296">
        <v>2029</v>
      </c>
      <c r="U512" s="296">
        <v>1</v>
      </c>
      <c r="V512" s="296">
        <v>1</v>
      </c>
      <c r="X512" s="296">
        <v>2.3809523809523809</v>
      </c>
      <c r="AK512" s="296">
        <v>1</v>
      </c>
      <c r="AL512" s="296">
        <v>40</v>
      </c>
      <c r="AM512" s="299">
        <v>0.23</v>
      </c>
      <c r="AN512" s="296">
        <v>21.9</v>
      </c>
      <c r="AO512" s="296">
        <v>1</v>
      </c>
      <c r="AP512" s="300"/>
      <c r="AQ512" s="296">
        <v>1.095</v>
      </c>
      <c r="AR512" s="296">
        <v>0.23</v>
      </c>
      <c r="AS512" s="296">
        <v>0.23</v>
      </c>
      <c r="AV512" s="300">
        <v>12</v>
      </c>
      <c r="AW512" s="300">
        <v>12</v>
      </c>
      <c r="AX512" s="296">
        <v>0</v>
      </c>
      <c r="AY512" s="296" t="s">
        <v>941</v>
      </c>
      <c r="BA512" s="296">
        <v>1</v>
      </c>
      <c r="BB512" s="296">
        <v>0.02</v>
      </c>
      <c r="BC512" s="296">
        <v>504</v>
      </c>
    </row>
    <row r="513" spans="1:55">
      <c r="A513" s="296" t="s">
        <v>1526</v>
      </c>
      <c r="B513" s="296" t="s">
        <v>747</v>
      </c>
      <c r="C513" s="296" t="s">
        <v>749</v>
      </c>
      <c r="E513" s="296">
        <v>0.95</v>
      </c>
      <c r="F513" s="296">
        <v>0.88263157894736843</v>
      </c>
      <c r="G513" s="296">
        <v>1.5</v>
      </c>
      <c r="H513" s="296">
        <v>10</v>
      </c>
      <c r="I513" s="296">
        <v>0</v>
      </c>
      <c r="J513" s="296">
        <v>1.0705882352941178</v>
      </c>
      <c r="K513" s="296">
        <v>18.228000000000002</v>
      </c>
      <c r="L513" s="296" t="s">
        <v>30</v>
      </c>
      <c r="M513" s="296">
        <v>1.7698799999999999</v>
      </c>
      <c r="N513" s="296">
        <v>2030</v>
      </c>
      <c r="O513" s="296">
        <v>25</v>
      </c>
      <c r="P513" s="296">
        <v>1</v>
      </c>
      <c r="Q513" s="296">
        <v>2039</v>
      </c>
      <c r="U513" s="296">
        <v>1</v>
      </c>
      <c r="V513" s="296">
        <v>1</v>
      </c>
      <c r="X513" s="296">
        <v>2.3255813953488373</v>
      </c>
      <c r="AK513" s="296">
        <v>1</v>
      </c>
      <c r="AL513" s="296">
        <v>40</v>
      </c>
      <c r="AM513" s="299">
        <v>0.2</v>
      </c>
      <c r="AN513" s="296">
        <v>21.9</v>
      </c>
      <c r="AO513" s="296">
        <v>1</v>
      </c>
      <c r="AP513" s="300"/>
      <c r="AQ513" s="296">
        <v>1.095</v>
      </c>
      <c r="AR513" s="296">
        <v>0.2</v>
      </c>
      <c r="AS513" s="296">
        <v>0.2</v>
      </c>
      <c r="AV513" s="300">
        <v>12</v>
      </c>
      <c r="AW513" s="300">
        <v>12</v>
      </c>
      <c r="AX513" s="296">
        <v>0</v>
      </c>
      <c r="AY513" s="296" t="s">
        <v>941</v>
      </c>
      <c r="BA513" s="296">
        <v>1</v>
      </c>
      <c r="BB513" s="296">
        <v>0.02</v>
      </c>
      <c r="BC513" s="296">
        <v>420</v>
      </c>
    </row>
    <row r="514" spans="1:55">
      <c r="A514" s="296" t="s">
        <v>1525</v>
      </c>
      <c r="B514" s="296" t="s">
        <v>747</v>
      </c>
      <c r="C514" s="296" t="s">
        <v>749</v>
      </c>
      <c r="D514" s="296" t="s">
        <v>30</v>
      </c>
      <c r="E514" s="296">
        <v>0.95</v>
      </c>
      <c r="F514" s="296">
        <v>0.8928947368421053</v>
      </c>
      <c r="G514" s="296">
        <v>1.5</v>
      </c>
      <c r="H514" s="296">
        <v>10</v>
      </c>
      <c r="I514" s="296">
        <v>0</v>
      </c>
      <c r="J514" s="296">
        <v>1.0323529411764709</v>
      </c>
      <c r="K514" s="296">
        <v>17.934000000000001</v>
      </c>
      <c r="L514" s="296" t="s">
        <v>30</v>
      </c>
      <c r="M514" s="296">
        <v>1.74783</v>
      </c>
      <c r="N514" s="296">
        <v>2040</v>
      </c>
      <c r="O514" s="296">
        <v>25</v>
      </c>
      <c r="P514" s="296">
        <v>1</v>
      </c>
      <c r="Q514" s="296">
        <v>2049</v>
      </c>
      <c r="R514" s="296" t="s">
        <v>30</v>
      </c>
      <c r="S514" s="296" t="s">
        <v>30</v>
      </c>
      <c r="T514" s="296" t="s">
        <v>30</v>
      </c>
      <c r="U514" s="296">
        <v>1</v>
      </c>
      <c r="V514" s="296">
        <v>1</v>
      </c>
      <c r="W514" s="296" t="s">
        <v>30</v>
      </c>
      <c r="X514" s="296">
        <v>2.2988505747126435</v>
      </c>
      <c r="Z514" s="296" t="s">
        <v>30</v>
      </c>
      <c r="AA514" s="296" t="s">
        <v>30</v>
      </c>
      <c r="AB514" s="296" t="s">
        <v>30</v>
      </c>
      <c r="AC514" s="296" t="s">
        <v>30</v>
      </c>
      <c r="AD514" s="296" t="s">
        <v>30</v>
      </c>
      <c r="AE514" s="296" t="s">
        <v>30</v>
      </c>
      <c r="AF514" s="296" t="s">
        <v>30</v>
      </c>
      <c r="AG514" s="296" t="s">
        <v>30</v>
      </c>
      <c r="AH514" s="296" t="s">
        <v>30</v>
      </c>
      <c r="AI514" s="296" t="s">
        <v>30</v>
      </c>
      <c r="AJ514" s="296" t="s">
        <v>30</v>
      </c>
      <c r="AK514" s="296">
        <v>1</v>
      </c>
      <c r="AL514" s="296">
        <v>40</v>
      </c>
      <c r="AM514" s="299">
        <v>0.2</v>
      </c>
      <c r="AN514" s="296">
        <v>21.9</v>
      </c>
      <c r="AO514" s="296">
        <v>1</v>
      </c>
      <c r="AP514" s="300"/>
      <c r="AQ514" s="296">
        <v>1.095</v>
      </c>
      <c r="AR514" s="296">
        <v>0.2</v>
      </c>
      <c r="AS514" s="296">
        <v>0.2</v>
      </c>
      <c r="AV514" s="300">
        <v>12</v>
      </c>
      <c r="AW514" s="300">
        <v>12</v>
      </c>
      <c r="AX514" s="296">
        <v>0</v>
      </c>
      <c r="AY514" s="296" t="s">
        <v>941</v>
      </c>
      <c r="BA514" s="296">
        <v>1</v>
      </c>
      <c r="BB514" s="296">
        <v>0.02</v>
      </c>
      <c r="BC514" s="296">
        <v>420</v>
      </c>
    </row>
    <row r="515" spans="1:55">
      <c r="A515" s="296" t="s">
        <v>1524</v>
      </c>
      <c r="B515" s="296" t="s">
        <v>747</v>
      </c>
      <c r="C515" s="296" t="s">
        <v>749</v>
      </c>
      <c r="E515" s="296">
        <v>0.95</v>
      </c>
      <c r="F515" s="296">
        <v>0.90315789473684216</v>
      </c>
      <c r="G515" s="296">
        <v>1.5</v>
      </c>
      <c r="H515" s="296">
        <v>10</v>
      </c>
      <c r="I515" s="296">
        <v>0</v>
      </c>
      <c r="J515" s="296">
        <v>0.99411764705882377</v>
      </c>
      <c r="K515" s="296">
        <v>17.64</v>
      </c>
      <c r="L515" s="296" t="s">
        <v>30</v>
      </c>
      <c r="M515" s="296">
        <v>1.7247999999999999</v>
      </c>
      <c r="N515" s="296">
        <v>2050</v>
      </c>
      <c r="O515" s="296">
        <v>25</v>
      </c>
      <c r="P515" s="296">
        <v>1</v>
      </c>
      <c r="Q515" s="296">
        <v>2050</v>
      </c>
      <c r="U515" s="296">
        <v>1</v>
      </c>
      <c r="V515" s="296">
        <v>1</v>
      </c>
      <c r="X515" s="296">
        <v>2.2727272727272729</v>
      </c>
      <c r="AK515" s="296">
        <v>1</v>
      </c>
      <c r="AL515" s="296">
        <v>40</v>
      </c>
      <c r="AM515" s="299">
        <v>0.2</v>
      </c>
      <c r="AN515" s="296">
        <v>21.9</v>
      </c>
      <c r="AO515" s="296">
        <v>1</v>
      </c>
      <c r="AP515" s="300"/>
      <c r="AQ515" s="296">
        <v>1.095</v>
      </c>
      <c r="AR515" s="296">
        <v>0.2</v>
      </c>
      <c r="AS515" s="296">
        <v>0.2</v>
      </c>
      <c r="AV515" s="300">
        <v>12</v>
      </c>
      <c r="AW515" s="300">
        <v>12</v>
      </c>
      <c r="AX515" s="296">
        <v>0</v>
      </c>
      <c r="AY515" s="296" t="s">
        <v>941</v>
      </c>
      <c r="BA515" s="296">
        <v>1</v>
      </c>
      <c r="BB515" s="296">
        <v>0.02</v>
      </c>
      <c r="BC515" s="296">
        <v>420</v>
      </c>
    </row>
    <row r="516" spans="1:55">
      <c r="A516" s="296" t="s">
        <v>1523</v>
      </c>
      <c r="B516" s="296" t="s">
        <v>840</v>
      </c>
      <c r="C516" s="296" t="s">
        <v>749</v>
      </c>
      <c r="F516" s="296">
        <v>0.37</v>
      </c>
      <c r="G516" s="296">
        <v>1.5</v>
      </c>
      <c r="H516" s="296">
        <v>15</v>
      </c>
      <c r="I516" s="296">
        <v>0</v>
      </c>
      <c r="J516" s="296">
        <v>1.1862500000000002</v>
      </c>
      <c r="K516" s="296">
        <v>19.11</v>
      </c>
      <c r="L516" s="296">
        <v>5.2919999999999998</v>
      </c>
      <c r="M516" s="296" t="s">
        <v>30</v>
      </c>
      <c r="N516" s="296">
        <v>2020</v>
      </c>
      <c r="O516" s="296">
        <v>25</v>
      </c>
      <c r="P516" s="296">
        <v>1</v>
      </c>
      <c r="Q516" s="296">
        <v>2029</v>
      </c>
      <c r="U516" s="296">
        <v>1</v>
      </c>
      <c r="V516" s="296">
        <v>1</v>
      </c>
      <c r="X516" s="296">
        <v>2.7027027027027026</v>
      </c>
      <c r="AK516" s="296">
        <v>1</v>
      </c>
      <c r="AL516" s="296">
        <v>5</v>
      </c>
      <c r="AM516" s="299">
        <v>0.23</v>
      </c>
      <c r="AN516" s="296">
        <v>21.9</v>
      </c>
      <c r="AO516" s="296">
        <v>1</v>
      </c>
      <c r="AP516" s="300"/>
      <c r="AQ516" s="296">
        <v>1.095</v>
      </c>
      <c r="AR516" s="296">
        <v>0.23</v>
      </c>
      <c r="AS516" s="296">
        <v>0.23</v>
      </c>
      <c r="AV516" s="300">
        <v>12</v>
      </c>
      <c r="AW516" s="300">
        <v>12</v>
      </c>
      <c r="AY516" s="296" t="s">
        <v>941</v>
      </c>
      <c r="BA516" s="296">
        <v>1</v>
      </c>
      <c r="BB516" s="296">
        <v>0.02</v>
      </c>
      <c r="BC516" s="296">
        <v>504</v>
      </c>
    </row>
    <row r="517" spans="1:55">
      <c r="A517" s="296" t="s">
        <v>1522</v>
      </c>
      <c r="B517" s="296" t="s">
        <v>840</v>
      </c>
      <c r="C517" s="296" t="s">
        <v>749</v>
      </c>
      <c r="F517" s="296">
        <v>0.39</v>
      </c>
      <c r="G517" s="296">
        <v>1.5</v>
      </c>
      <c r="H517" s="296">
        <v>10</v>
      </c>
      <c r="I517" s="296">
        <v>0</v>
      </c>
      <c r="J517" s="296">
        <v>1.1375000000000002</v>
      </c>
      <c r="K517" s="296">
        <v>18.228000000000002</v>
      </c>
      <c r="L517" s="296">
        <v>4.9979999999999993</v>
      </c>
      <c r="M517" s="296" t="s">
        <v>30</v>
      </c>
      <c r="N517" s="296">
        <v>2030</v>
      </c>
      <c r="O517" s="296">
        <v>25</v>
      </c>
      <c r="P517" s="296">
        <v>1</v>
      </c>
      <c r="Q517" s="296">
        <v>2039</v>
      </c>
      <c r="U517" s="296">
        <v>1</v>
      </c>
      <c r="V517" s="296">
        <v>1</v>
      </c>
      <c r="X517" s="296">
        <v>2.5641025641025639</v>
      </c>
      <c r="AK517" s="296">
        <v>1</v>
      </c>
      <c r="AL517" s="296">
        <v>5</v>
      </c>
      <c r="AM517" s="299">
        <v>0.2</v>
      </c>
      <c r="AN517" s="296">
        <v>21.9</v>
      </c>
      <c r="AO517" s="296">
        <v>1</v>
      </c>
      <c r="AP517" s="300"/>
      <c r="AQ517" s="296">
        <v>1.095</v>
      </c>
      <c r="AR517" s="296">
        <v>0.2</v>
      </c>
      <c r="AS517" s="296">
        <v>0.2</v>
      </c>
      <c r="AV517" s="300">
        <v>12</v>
      </c>
      <c r="AW517" s="300">
        <v>12</v>
      </c>
      <c r="AY517" s="296" t="s">
        <v>941</v>
      </c>
      <c r="BA517" s="296">
        <v>1</v>
      </c>
      <c r="BB517" s="296">
        <v>0.02</v>
      </c>
      <c r="BC517" s="296">
        <v>420</v>
      </c>
    </row>
    <row r="518" spans="1:55">
      <c r="A518" s="296" t="s">
        <v>1521</v>
      </c>
      <c r="B518" s="296" t="s">
        <v>840</v>
      </c>
      <c r="C518" s="296" t="s">
        <v>749</v>
      </c>
      <c r="D518" s="296" t="s">
        <v>30</v>
      </c>
      <c r="E518" s="296" t="s">
        <v>30</v>
      </c>
      <c r="F518" s="296">
        <v>0.39500000000000002</v>
      </c>
      <c r="G518" s="296">
        <v>1.5</v>
      </c>
      <c r="H518" s="296">
        <v>10</v>
      </c>
      <c r="I518" s="296">
        <v>0</v>
      </c>
      <c r="J518" s="296">
        <v>1.1212500000000001</v>
      </c>
      <c r="K518" s="296">
        <v>17.934000000000001</v>
      </c>
      <c r="L518" s="296">
        <v>4.7530000000000001</v>
      </c>
      <c r="M518" s="296" t="s">
        <v>30</v>
      </c>
      <c r="N518" s="296">
        <v>2040</v>
      </c>
      <c r="O518" s="296">
        <v>25</v>
      </c>
      <c r="P518" s="296">
        <v>1</v>
      </c>
      <c r="Q518" s="296">
        <v>2049</v>
      </c>
      <c r="R518" s="296" t="s">
        <v>30</v>
      </c>
      <c r="S518" s="296" t="s">
        <v>30</v>
      </c>
      <c r="T518" s="296" t="s">
        <v>30</v>
      </c>
      <c r="U518" s="296">
        <v>1</v>
      </c>
      <c r="V518" s="296">
        <v>1</v>
      </c>
      <c r="W518" s="296" t="s">
        <v>30</v>
      </c>
      <c r="X518" s="296">
        <v>2.5316455696202529</v>
      </c>
      <c r="Z518" s="296" t="s">
        <v>30</v>
      </c>
      <c r="AA518" s="296" t="s">
        <v>30</v>
      </c>
      <c r="AB518" s="296" t="s">
        <v>30</v>
      </c>
      <c r="AC518" s="296" t="s">
        <v>30</v>
      </c>
      <c r="AD518" s="296" t="s">
        <v>30</v>
      </c>
      <c r="AE518" s="296" t="s">
        <v>30</v>
      </c>
      <c r="AF518" s="296" t="s">
        <v>30</v>
      </c>
      <c r="AG518" s="296" t="s">
        <v>30</v>
      </c>
      <c r="AH518" s="296" t="s">
        <v>30</v>
      </c>
      <c r="AI518" s="296" t="s">
        <v>30</v>
      </c>
      <c r="AJ518" s="296" t="s">
        <v>30</v>
      </c>
      <c r="AK518" s="296">
        <v>1</v>
      </c>
      <c r="AL518" s="296">
        <v>5</v>
      </c>
      <c r="AM518" s="299">
        <v>0.2</v>
      </c>
      <c r="AN518" s="296">
        <v>21.9</v>
      </c>
      <c r="AO518" s="296">
        <v>1</v>
      </c>
      <c r="AP518" s="300"/>
      <c r="AQ518" s="296">
        <v>1.095</v>
      </c>
      <c r="AR518" s="296">
        <v>0.2</v>
      </c>
      <c r="AS518" s="296">
        <v>0.2</v>
      </c>
      <c r="AV518" s="300">
        <v>12</v>
      </c>
      <c r="AW518" s="300">
        <v>12</v>
      </c>
      <c r="AX518" s="296" t="s">
        <v>30</v>
      </c>
      <c r="AY518" s="296" t="s">
        <v>941</v>
      </c>
      <c r="BA518" s="296">
        <v>1</v>
      </c>
      <c r="BB518" s="296">
        <v>0.02</v>
      </c>
      <c r="BC518" s="296">
        <v>420</v>
      </c>
    </row>
    <row r="519" spans="1:55">
      <c r="A519" s="296" t="s">
        <v>1520</v>
      </c>
      <c r="B519" s="296" t="s">
        <v>840</v>
      </c>
      <c r="C519" s="296" t="s">
        <v>749</v>
      </c>
      <c r="F519" s="296">
        <v>0.4</v>
      </c>
      <c r="G519" s="296">
        <v>1.5</v>
      </c>
      <c r="H519" s="296">
        <v>10</v>
      </c>
      <c r="I519" s="296">
        <v>0</v>
      </c>
      <c r="J519" s="296">
        <v>1.105</v>
      </c>
      <c r="K519" s="296">
        <v>17.64</v>
      </c>
      <c r="L519" s="296">
        <v>4.508</v>
      </c>
      <c r="M519" s="296" t="s">
        <v>30</v>
      </c>
      <c r="N519" s="296">
        <v>2050</v>
      </c>
      <c r="O519" s="296">
        <v>25</v>
      </c>
      <c r="P519" s="296">
        <v>1</v>
      </c>
      <c r="Q519" s="296">
        <v>2050</v>
      </c>
      <c r="U519" s="296">
        <v>1</v>
      </c>
      <c r="V519" s="296">
        <v>1</v>
      </c>
      <c r="X519" s="296">
        <v>2.5</v>
      </c>
      <c r="AK519" s="296">
        <v>1</v>
      </c>
      <c r="AL519" s="296">
        <v>5</v>
      </c>
      <c r="AM519" s="299">
        <v>0.2</v>
      </c>
      <c r="AN519" s="296">
        <v>21.9</v>
      </c>
      <c r="AO519" s="296">
        <v>1</v>
      </c>
      <c r="AP519" s="300"/>
      <c r="AQ519" s="296">
        <v>1.095</v>
      </c>
      <c r="AR519" s="296">
        <v>0.2</v>
      </c>
      <c r="AS519" s="296">
        <v>0.2</v>
      </c>
      <c r="AV519" s="300">
        <v>12</v>
      </c>
      <c r="AW519" s="300">
        <v>12</v>
      </c>
      <c r="AY519" s="296" t="s">
        <v>941</v>
      </c>
      <c r="BA519" s="296">
        <v>1</v>
      </c>
      <c r="BB519" s="296">
        <v>0.02</v>
      </c>
      <c r="BC519" s="296">
        <v>420</v>
      </c>
    </row>
    <row r="520" spans="1:55">
      <c r="A520" s="296" t="s">
        <v>1519</v>
      </c>
      <c r="B520" s="296" t="s">
        <v>840</v>
      </c>
      <c r="C520" s="296" t="s">
        <v>749</v>
      </c>
      <c r="F520" s="296">
        <v>0.42</v>
      </c>
      <c r="G520" s="296">
        <v>1.5</v>
      </c>
      <c r="H520" s="296">
        <v>15</v>
      </c>
      <c r="I520" s="296">
        <v>0</v>
      </c>
      <c r="J520" s="296">
        <v>0.9587500000000001</v>
      </c>
      <c r="K520" s="296">
        <v>19.11</v>
      </c>
      <c r="L520" s="296">
        <v>4.3120000000000003</v>
      </c>
      <c r="M520" s="296" t="s">
        <v>30</v>
      </c>
      <c r="N520" s="296">
        <v>2020</v>
      </c>
      <c r="O520" s="296">
        <v>25</v>
      </c>
      <c r="P520" s="296">
        <v>1</v>
      </c>
      <c r="Q520" s="296">
        <v>2029</v>
      </c>
      <c r="U520" s="296">
        <v>1</v>
      </c>
      <c r="V520" s="296">
        <v>1</v>
      </c>
      <c r="X520" s="296">
        <v>2.3809523809523809</v>
      </c>
      <c r="AK520" s="296">
        <v>1</v>
      </c>
      <c r="AL520" s="296">
        <v>40</v>
      </c>
      <c r="AM520" s="299">
        <v>0.23</v>
      </c>
      <c r="AN520" s="296">
        <v>21.9</v>
      </c>
      <c r="AO520" s="296">
        <v>1</v>
      </c>
      <c r="AP520" s="300"/>
      <c r="AQ520" s="296">
        <v>1.095</v>
      </c>
      <c r="AR520" s="296">
        <v>0.23</v>
      </c>
      <c r="AS520" s="296">
        <v>0.23</v>
      </c>
      <c r="AV520" s="300">
        <v>12</v>
      </c>
      <c r="AW520" s="300">
        <v>12</v>
      </c>
      <c r="AY520" s="296" t="s">
        <v>941</v>
      </c>
      <c r="BA520" s="296">
        <v>1</v>
      </c>
      <c r="BB520" s="296">
        <v>0.02</v>
      </c>
      <c r="BC520" s="296">
        <v>504</v>
      </c>
    </row>
    <row r="521" spans="1:55">
      <c r="A521" s="296" t="s">
        <v>1518</v>
      </c>
      <c r="B521" s="296" t="s">
        <v>840</v>
      </c>
      <c r="C521" s="296" t="s">
        <v>749</v>
      </c>
      <c r="F521" s="296">
        <v>0.43</v>
      </c>
      <c r="G521" s="296">
        <v>1.5</v>
      </c>
      <c r="H521" s="296">
        <v>10</v>
      </c>
      <c r="I521" s="296">
        <v>0</v>
      </c>
      <c r="J521" s="296">
        <v>0.91</v>
      </c>
      <c r="K521" s="296">
        <v>18.228000000000002</v>
      </c>
      <c r="L521" s="296">
        <v>4.1159999999999997</v>
      </c>
      <c r="M521" s="296" t="s">
        <v>30</v>
      </c>
      <c r="N521" s="296">
        <v>2030</v>
      </c>
      <c r="O521" s="296">
        <v>25</v>
      </c>
      <c r="P521" s="296">
        <v>1</v>
      </c>
      <c r="Q521" s="296">
        <v>2039</v>
      </c>
      <c r="U521" s="296">
        <v>1</v>
      </c>
      <c r="V521" s="296">
        <v>1</v>
      </c>
      <c r="X521" s="296">
        <v>2.3255813953488373</v>
      </c>
      <c r="AK521" s="296">
        <v>1</v>
      </c>
      <c r="AL521" s="296">
        <v>40</v>
      </c>
      <c r="AM521" s="299">
        <v>0.2</v>
      </c>
      <c r="AN521" s="296">
        <v>21.9</v>
      </c>
      <c r="AO521" s="296">
        <v>1</v>
      </c>
      <c r="AP521" s="300"/>
      <c r="AQ521" s="296">
        <v>1.095</v>
      </c>
      <c r="AR521" s="296">
        <v>0.2</v>
      </c>
      <c r="AS521" s="296">
        <v>0.2</v>
      </c>
      <c r="AV521" s="300">
        <v>12</v>
      </c>
      <c r="AW521" s="300">
        <v>12</v>
      </c>
      <c r="AY521" s="296" t="s">
        <v>941</v>
      </c>
      <c r="BA521" s="296">
        <v>1</v>
      </c>
      <c r="BB521" s="296">
        <v>0.02</v>
      </c>
      <c r="BC521" s="296">
        <v>420</v>
      </c>
    </row>
    <row r="522" spans="1:55">
      <c r="A522" s="296" t="s">
        <v>1517</v>
      </c>
      <c r="B522" s="296" t="s">
        <v>840</v>
      </c>
      <c r="C522" s="296" t="s">
        <v>749</v>
      </c>
      <c r="D522" s="296" t="s">
        <v>30</v>
      </c>
      <c r="E522" s="296" t="s">
        <v>30</v>
      </c>
      <c r="F522" s="296">
        <v>0.435</v>
      </c>
      <c r="G522" s="296">
        <v>1.5</v>
      </c>
      <c r="H522" s="296">
        <v>10</v>
      </c>
      <c r="I522" s="296">
        <v>0</v>
      </c>
      <c r="J522" s="296">
        <v>0.87750000000000006</v>
      </c>
      <c r="K522" s="296">
        <v>17.934000000000001</v>
      </c>
      <c r="L522" s="296">
        <v>4.0179999999999998</v>
      </c>
      <c r="M522" s="296" t="s">
        <v>30</v>
      </c>
      <c r="N522" s="296">
        <v>2040</v>
      </c>
      <c r="O522" s="296">
        <v>25</v>
      </c>
      <c r="P522" s="296">
        <v>1</v>
      </c>
      <c r="Q522" s="296">
        <v>2049</v>
      </c>
      <c r="R522" s="296" t="s">
        <v>30</v>
      </c>
      <c r="S522" s="296" t="s">
        <v>30</v>
      </c>
      <c r="T522" s="296" t="s">
        <v>30</v>
      </c>
      <c r="U522" s="296">
        <v>1</v>
      </c>
      <c r="V522" s="296">
        <v>1</v>
      </c>
      <c r="W522" s="296" t="s">
        <v>30</v>
      </c>
      <c r="X522" s="296">
        <v>2.2988505747126435</v>
      </c>
      <c r="Z522" s="296" t="s">
        <v>30</v>
      </c>
      <c r="AA522" s="296" t="s">
        <v>30</v>
      </c>
      <c r="AB522" s="296" t="s">
        <v>30</v>
      </c>
      <c r="AC522" s="296" t="s">
        <v>30</v>
      </c>
      <c r="AD522" s="296" t="s">
        <v>30</v>
      </c>
      <c r="AE522" s="296" t="s">
        <v>30</v>
      </c>
      <c r="AF522" s="296" t="s">
        <v>30</v>
      </c>
      <c r="AG522" s="296" t="s">
        <v>30</v>
      </c>
      <c r="AH522" s="296" t="s">
        <v>30</v>
      </c>
      <c r="AI522" s="296" t="s">
        <v>30</v>
      </c>
      <c r="AJ522" s="296" t="s">
        <v>30</v>
      </c>
      <c r="AK522" s="296">
        <v>1</v>
      </c>
      <c r="AL522" s="296">
        <v>40</v>
      </c>
      <c r="AM522" s="299">
        <v>0.2</v>
      </c>
      <c r="AN522" s="296">
        <v>21.9</v>
      </c>
      <c r="AO522" s="296">
        <v>1</v>
      </c>
      <c r="AP522" s="300"/>
      <c r="AQ522" s="296">
        <v>1.095</v>
      </c>
      <c r="AR522" s="296">
        <v>0.2</v>
      </c>
      <c r="AS522" s="296">
        <v>0.2</v>
      </c>
      <c r="AV522" s="300">
        <v>12</v>
      </c>
      <c r="AW522" s="300">
        <v>12</v>
      </c>
      <c r="AX522" s="296" t="s">
        <v>30</v>
      </c>
      <c r="AY522" s="296" t="s">
        <v>941</v>
      </c>
      <c r="BA522" s="296">
        <v>1</v>
      </c>
      <c r="BB522" s="296">
        <v>0.02</v>
      </c>
      <c r="BC522" s="296">
        <v>420</v>
      </c>
    </row>
    <row r="523" spans="1:55">
      <c r="A523" s="296" t="s">
        <v>1516</v>
      </c>
      <c r="B523" s="296" t="s">
        <v>840</v>
      </c>
      <c r="C523" s="296" t="s">
        <v>749</v>
      </c>
      <c r="F523" s="296">
        <v>0.44</v>
      </c>
      <c r="G523" s="296">
        <v>1.5</v>
      </c>
      <c r="H523" s="296">
        <v>10</v>
      </c>
      <c r="I523" s="296">
        <v>0</v>
      </c>
      <c r="J523" s="296">
        <v>0.8450000000000002</v>
      </c>
      <c r="K523" s="296">
        <v>17.64</v>
      </c>
      <c r="L523" s="296">
        <v>3.92</v>
      </c>
      <c r="M523" s="296" t="s">
        <v>30</v>
      </c>
      <c r="N523" s="296">
        <v>2050</v>
      </c>
      <c r="O523" s="296">
        <v>25</v>
      </c>
      <c r="P523" s="296">
        <v>1</v>
      </c>
      <c r="Q523" s="296">
        <v>2050</v>
      </c>
      <c r="U523" s="296">
        <v>1</v>
      </c>
      <c r="V523" s="296">
        <v>1</v>
      </c>
      <c r="X523" s="296">
        <v>2.2727272727272729</v>
      </c>
      <c r="AK523" s="296">
        <v>1</v>
      </c>
      <c r="AL523" s="296">
        <v>40</v>
      </c>
      <c r="AM523" s="299">
        <v>0.2</v>
      </c>
      <c r="AN523" s="296">
        <v>21.9</v>
      </c>
      <c r="AO523" s="296">
        <v>1</v>
      </c>
      <c r="AP523" s="300"/>
      <c r="AQ523" s="296">
        <v>1.095</v>
      </c>
      <c r="AR523" s="296">
        <v>0.2</v>
      </c>
      <c r="AS523" s="296">
        <v>0.2</v>
      </c>
      <c r="AV523" s="300">
        <v>12</v>
      </c>
      <c r="AW523" s="300">
        <v>12</v>
      </c>
      <c r="AY523" s="296" t="s">
        <v>941</v>
      </c>
      <c r="BA523" s="296">
        <v>1</v>
      </c>
      <c r="BB523" s="296">
        <v>0.02</v>
      </c>
      <c r="BC523" s="296">
        <v>420</v>
      </c>
    </row>
    <row r="524" spans="1:55">
      <c r="A524" s="296" t="s">
        <v>1515</v>
      </c>
      <c r="B524" s="296" t="s">
        <v>1439</v>
      </c>
      <c r="C524" s="296" t="s">
        <v>1370</v>
      </c>
      <c r="F524" s="296">
        <v>4.9000000000000004</v>
      </c>
      <c r="J524" s="296">
        <v>0.43120000000000003</v>
      </c>
      <c r="K524" s="296">
        <v>41.774262939719719</v>
      </c>
      <c r="N524" s="296">
        <v>2030</v>
      </c>
      <c r="O524" s="296">
        <v>12</v>
      </c>
      <c r="P524" s="296">
        <v>1</v>
      </c>
      <c r="Q524" s="296">
        <v>2039</v>
      </c>
      <c r="X524" s="296" t="s">
        <v>30</v>
      </c>
      <c r="AK524" s="296">
        <v>1</v>
      </c>
      <c r="AL524" s="296">
        <v>3.5000000000000001E-3</v>
      </c>
      <c r="AM524" s="299">
        <v>0.1</v>
      </c>
      <c r="AN524" s="296">
        <v>2</v>
      </c>
      <c r="AO524" s="296">
        <v>0</v>
      </c>
      <c r="AP524" s="300"/>
      <c r="AQ524" s="296">
        <v>0.1</v>
      </c>
      <c r="AR524" s="296">
        <v>0</v>
      </c>
      <c r="AS524" s="296">
        <v>0</v>
      </c>
      <c r="AV524" s="300">
        <v>12</v>
      </c>
      <c r="AW524" s="300">
        <v>12</v>
      </c>
      <c r="AY524" s="296" t="s">
        <v>1470</v>
      </c>
      <c r="AZ524" s="296" t="s">
        <v>1510</v>
      </c>
      <c r="BA524" s="296">
        <v>1</v>
      </c>
      <c r="BB524" s="296">
        <v>0.01</v>
      </c>
      <c r="BC524" s="296">
        <v>69</v>
      </c>
    </row>
    <row r="525" spans="1:55">
      <c r="A525" s="296" t="s">
        <v>1514</v>
      </c>
      <c r="B525" s="296" t="s">
        <v>1439</v>
      </c>
      <c r="C525" s="296" t="s">
        <v>1370</v>
      </c>
      <c r="F525" s="296">
        <v>4.9000000000000004</v>
      </c>
      <c r="J525" s="296">
        <v>0.43120000000000003</v>
      </c>
      <c r="K525" s="296">
        <v>39.781849500368871</v>
      </c>
      <c r="N525" s="296">
        <v>2040</v>
      </c>
      <c r="O525" s="296">
        <v>12</v>
      </c>
      <c r="P525" s="296">
        <v>1</v>
      </c>
      <c r="Q525" s="296">
        <v>2049</v>
      </c>
      <c r="X525" s="296" t="s">
        <v>30</v>
      </c>
      <c r="AK525" s="296">
        <v>1</v>
      </c>
      <c r="AL525" s="296">
        <v>3.5000000000000001E-3</v>
      </c>
      <c r="AM525" s="299">
        <v>0.1</v>
      </c>
      <c r="AN525" s="296">
        <v>2</v>
      </c>
      <c r="AO525" s="296">
        <v>0</v>
      </c>
      <c r="AP525" s="300"/>
      <c r="AQ525" s="296">
        <v>0.1</v>
      </c>
      <c r="AR525" s="296">
        <v>0</v>
      </c>
      <c r="AS525" s="296">
        <v>0</v>
      </c>
      <c r="AV525" s="300">
        <v>12</v>
      </c>
      <c r="AW525" s="300">
        <v>12</v>
      </c>
      <c r="AY525" s="296" t="s">
        <v>1470</v>
      </c>
      <c r="AZ525" s="296" t="s">
        <v>1510</v>
      </c>
      <c r="BA525" s="296">
        <v>1</v>
      </c>
      <c r="BB525" s="296">
        <v>0.01</v>
      </c>
      <c r="BC525" s="296">
        <v>69</v>
      </c>
    </row>
    <row r="526" spans="1:55">
      <c r="A526" s="296" t="s">
        <v>1513</v>
      </c>
      <c r="B526" s="296" t="s">
        <v>1439</v>
      </c>
      <c r="C526" s="296" t="s">
        <v>1370</v>
      </c>
      <c r="F526" s="296">
        <v>4.9000000000000004</v>
      </c>
      <c r="J526" s="296">
        <v>0.43120000000000003</v>
      </c>
      <c r="K526" s="296">
        <v>37.789436061018023</v>
      </c>
      <c r="N526" s="296">
        <v>2050</v>
      </c>
      <c r="O526" s="296">
        <v>12</v>
      </c>
      <c r="P526" s="296">
        <v>1</v>
      </c>
      <c r="Q526" s="296">
        <v>2050</v>
      </c>
      <c r="X526" s="296" t="s">
        <v>30</v>
      </c>
      <c r="AK526" s="296">
        <v>1</v>
      </c>
      <c r="AL526" s="296">
        <v>3.5000000000000001E-3</v>
      </c>
      <c r="AM526" s="299">
        <v>0.1</v>
      </c>
      <c r="AN526" s="296">
        <v>2</v>
      </c>
      <c r="AO526" s="296">
        <v>0</v>
      </c>
      <c r="AP526" s="300"/>
      <c r="AQ526" s="296">
        <v>0.1</v>
      </c>
      <c r="AR526" s="296">
        <v>0</v>
      </c>
      <c r="AS526" s="296">
        <v>0</v>
      </c>
      <c r="AV526" s="300">
        <v>12</v>
      </c>
      <c r="AW526" s="300">
        <v>12</v>
      </c>
      <c r="AY526" s="296" t="s">
        <v>1470</v>
      </c>
      <c r="AZ526" s="296" t="s">
        <v>1510</v>
      </c>
      <c r="BA526" s="296">
        <v>1</v>
      </c>
      <c r="BB526" s="296">
        <v>0.01</v>
      </c>
      <c r="BC526" s="296">
        <v>69</v>
      </c>
    </row>
    <row r="527" spans="1:55">
      <c r="A527" s="296" t="s">
        <v>1512</v>
      </c>
      <c r="B527" s="296" t="s">
        <v>1439</v>
      </c>
      <c r="C527" s="296" t="s">
        <v>1370</v>
      </c>
      <c r="F527" s="296">
        <v>4.8</v>
      </c>
      <c r="J527" s="296" t="s">
        <v>30</v>
      </c>
      <c r="K527" s="296">
        <v>66.64</v>
      </c>
      <c r="P527" s="296">
        <v>0</v>
      </c>
      <c r="X527" s="296" t="s">
        <v>30</v>
      </c>
      <c r="AK527" s="296">
        <v>1</v>
      </c>
      <c r="AL527" s="296">
        <v>2.5000000000000001E-3</v>
      </c>
      <c r="AM527" s="299">
        <v>0.1</v>
      </c>
      <c r="AN527" s="296">
        <v>2</v>
      </c>
      <c r="AO527" s="296">
        <v>0</v>
      </c>
      <c r="AP527" s="300"/>
      <c r="AQ527" s="296">
        <v>0.1</v>
      </c>
      <c r="AR527" s="296">
        <v>0</v>
      </c>
      <c r="AS527" s="296">
        <v>0</v>
      </c>
      <c r="AV527" s="300">
        <v>12</v>
      </c>
      <c r="AW527" s="300">
        <v>12</v>
      </c>
      <c r="AY527" s="296" t="s">
        <v>1470</v>
      </c>
      <c r="AZ527" s="296" t="s">
        <v>1510</v>
      </c>
      <c r="BA527" s="296">
        <v>1</v>
      </c>
      <c r="BB527" s="296">
        <v>0.01</v>
      </c>
      <c r="BC527" s="296">
        <v>69</v>
      </c>
    </row>
    <row r="528" spans="1:55">
      <c r="A528" s="296" t="s">
        <v>1511</v>
      </c>
      <c r="B528" s="296" t="s">
        <v>1439</v>
      </c>
      <c r="C528" s="296" t="s">
        <v>1370</v>
      </c>
      <c r="F528" s="296">
        <v>4.9000000000000004</v>
      </c>
      <c r="J528" s="296">
        <v>0.43120000000000003</v>
      </c>
      <c r="K528" s="296">
        <v>63.373976925335995</v>
      </c>
      <c r="N528" s="296">
        <v>2020</v>
      </c>
      <c r="O528" s="296">
        <v>12</v>
      </c>
      <c r="P528" s="296">
        <v>1</v>
      </c>
      <c r="Q528" s="296">
        <v>2029</v>
      </c>
      <c r="X528" s="296" t="s">
        <v>30</v>
      </c>
      <c r="AK528" s="296">
        <v>1</v>
      </c>
      <c r="AL528" s="296">
        <v>2.5000000000000001E-3</v>
      </c>
      <c r="AM528" s="299">
        <v>0.1</v>
      </c>
      <c r="AN528" s="296">
        <v>2</v>
      </c>
      <c r="AO528" s="296">
        <v>0</v>
      </c>
      <c r="AP528" s="299"/>
      <c r="AQ528" s="296">
        <v>0.1</v>
      </c>
      <c r="AR528" s="296">
        <v>0</v>
      </c>
      <c r="AS528" s="296">
        <v>0</v>
      </c>
      <c r="AT528" s="298"/>
      <c r="AU528" s="298"/>
      <c r="AV528" s="300">
        <v>12</v>
      </c>
      <c r="AW528" s="300">
        <v>12</v>
      </c>
      <c r="AY528" s="296" t="s">
        <v>1470</v>
      </c>
      <c r="AZ528" s="296" t="s">
        <v>1510</v>
      </c>
      <c r="BA528" s="296">
        <v>1</v>
      </c>
      <c r="BB528" s="296">
        <v>0.01</v>
      </c>
      <c r="BC528" s="296">
        <v>69</v>
      </c>
    </row>
    <row r="529" spans="1:55">
      <c r="A529" s="296" t="s">
        <v>1509</v>
      </c>
      <c r="B529" s="296" t="s">
        <v>1439</v>
      </c>
      <c r="C529" s="296" t="s">
        <v>1370</v>
      </c>
      <c r="F529" s="296">
        <v>3.13</v>
      </c>
      <c r="I529" s="296">
        <v>0</v>
      </c>
      <c r="J529" s="296">
        <v>0.70809947244281901</v>
      </c>
      <c r="K529" s="296">
        <v>2.0231413498366257</v>
      </c>
      <c r="L529" s="296">
        <v>2.0231413498366257</v>
      </c>
      <c r="M529" s="296" t="s">
        <v>30</v>
      </c>
      <c r="N529" s="296">
        <v>2020</v>
      </c>
      <c r="O529" s="296">
        <v>25</v>
      </c>
      <c r="P529" s="296">
        <v>1</v>
      </c>
      <c r="Q529" s="296">
        <v>2029</v>
      </c>
      <c r="X529" s="296" t="s">
        <v>30</v>
      </c>
      <c r="AK529" s="296">
        <v>1</v>
      </c>
      <c r="AL529" s="296">
        <v>4</v>
      </c>
      <c r="AM529" s="299">
        <v>0.1</v>
      </c>
      <c r="AN529" s="296">
        <v>2</v>
      </c>
      <c r="AO529" s="296">
        <v>0</v>
      </c>
      <c r="AP529" s="299"/>
      <c r="AQ529" s="296">
        <v>0.1</v>
      </c>
      <c r="AR529" s="296">
        <v>0</v>
      </c>
      <c r="AS529" s="296">
        <v>0</v>
      </c>
      <c r="AT529" s="298"/>
      <c r="AU529" s="298"/>
      <c r="AV529" s="300">
        <v>12</v>
      </c>
      <c r="AW529" s="300">
        <v>12</v>
      </c>
      <c r="AY529" s="296" t="s">
        <v>1470</v>
      </c>
      <c r="AZ529" s="296" t="s">
        <v>1484</v>
      </c>
      <c r="BA529" s="296">
        <v>1</v>
      </c>
      <c r="BB529" s="296">
        <v>0.01</v>
      </c>
      <c r="BC529" s="296">
        <v>69</v>
      </c>
    </row>
    <row r="530" spans="1:55">
      <c r="A530" s="296" t="s">
        <v>1508</v>
      </c>
      <c r="B530" s="296" t="s">
        <v>1439</v>
      </c>
      <c r="C530" s="296" t="s">
        <v>1370</v>
      </c>
      <c r="F530" s="296">
        <v>3.25</v>
      </c>
      <c r="I530" s="296">
        <v>0</v>
      </c>
      <c r="J530" s="296" t="s">
        <v>30</v>
      </c>
      <c r="K530" s="296">
        <v>71.295000000000002</v>
      </c>
      <c r="L530" s="296">
        <v>0</v>
      </c>
      <c r="M530" s="296" t="s">
        <v>30</v>
      </c>
      <c r="O530" s="296">
        <v>18</v>
      </c>
      <c r="X530" s="296" t="s">
        <v>30</v>
      </c>
      <c r="AK530" s="296">
        <v>1</v>
      </c>
      <c r="AL530" s="296">
        <v>4.0000000000000001E-3</v>
      </c>
      <c r="AM530" s="299">
        <v>0.1</v>
      </c>
      <c r="AN530" s="296">
        <v>2</v>
      </c>
      <c r="AO530" s="296">
        <v>0</v>
      </c>
      <c r="AP530" s="299"/>
      <c r="AQ530" s="296">
        <v>0.1</v>
      </c>
      <c r="AR530" s="296">
        <v>0</v>
      </c>
      <c r="AS530" s="296">
        <v>0</v>
      </c>
      <c r="AT530" s="298"/>
      <c r="AU530" s="298"/>
      <c r="AV530" s="300">
        <v>12</v>
      </c>
      <c r="AW530" s="300">
        <v>12</v>
      </c>
      <c r="AY530" s="296" t="s">
        <v>1470</v>
      </c>
      <c r="AZ530" s="296" t="s">
        <v>1484</v>
      </c>
      <c r="BA530" s="296">
        <v>1</v>
      </c>
      <c r="BB530" s="296">
        <v>0.01</v>
      </c>
      <c r="BC530" s="296">
        <v>69</v>
      </c>
    </row>
    <row r="531" spans="1:55">
      <c r="A531" s="296" t="s">
        <v>1507</v>
      </c>
      <c r="B531" s="296" t="s">
        <v>1439</v>
      </c>
      <c r="C531" s="296" t="s">
        <v>1370</v>
      </c>
      <c r="F531" s="296">
        <v>3.3038888888888884</v>
      </c>
      <c r="I531" s="296">
        <v>0</v>
      </c>
      <c r="J531" s="296">
        <v>0.6656140756335972</v>
      </c>
      <c r="K531" s="296">
        <v>2.0231413498366257</v>
      </c>
      <c r="L531" s="296">
        <v>1.8208272148529632</v>
      </c>
      <c r="M531" s="296" t="s">
        <v>30</v>
      </c>
      <c r="N531" s="296">
        <v>2030</v>
      </c>
      <c r="O531" s="296">
        <v>25</v>
      </c>
      <c r="P531" s="296">
        <v>1</v>
      </c>
      <c r="Q531" s="296">
        <v>2039</v>
      </c>
      <c r="X531" s="296" t="s">
        <v>30</v>
      </c>
      <c r="AK531" s="296">
        <v>1</v>
      </c>
      <c r="AL531" s="296">
        <v>4</v>
      </c>
      <c r="AM531" s="299">
        <v>0.1</v>
      </c>
      <c r="AN531" s="296">
        <v>2</v>
      </c>
      <c r="AO531" s="296">
        <v>0</v>
      </c>
      <c r="AP531" s="300"/>
      <c r="AQ531" s="296">
        <v>0.1</v>
      </c>
      <c r="AR531" s="296">
        <v>0</v>
      </c>
      <c r="AS531" s="296">
        <v>0</v>
      </c>
      <c r="AV531" s="300">
        <v>12</v>
      </c>
      <c r="AW531" s="300">
        <v>12</v>
      </c>
      <c r="AY531" s="296" t="s">
        <v>1470</v>
      </c>
      <c r="AZ531" s="296" t="s">
        <v>1484</v>
      </c>
      <c r="BA531" s="296">
        <v>1</v>
      </c>
      <c r="BB531" s="296">
        <v>0.01</v>
      </c>
      <c r="BC531" s="296">
        <v>69</v>
      </c>
    </row>
    <row r="532" spans="1:55">
      <c r="A532" s="296" t="s">
        <v>1506</v>
      </c>
      <c r="B532" s="296" t="s">
        <v>1439</v>
      </c>
      <c r="C532" s="296" t="s">
        <v>1370</v>
      </c>
      <c r="F532" s="296">
        <v>3.35</v>
      </c>
      <c r="I532" s="296">
        <v>0</v>
      </c>
      <c r="J532" s="296">
        <v>1.7149999999999999</v>
      </c>
      <c r="K532" s="296">
        <v>68.11</v>
      </c>
      <c r="L532" s="296">
        <v>0</v>
      </c>
      <c r="M532" s="296" t="s">
        <v>30</v>
      </c>
      <c r="N532" s="296">
        <v>2020</v>
      </c>
      <c r="O532" s="296">
        <v>18</v>
      </c>
      <c r="P532" s="296">
        <v>1</v>
      </c>
      <c r="Q532" s="296">
        <v>2029</v>
      </c>
      <c r="X532" s="296" t="s">
        <v>30</v>
      </c>
      <c r="AK532" s="296">
        <v>1</v>
      </c>
      <c r="AL532" s="296">
        <v>4.0000000000000001E-3</v>
      </c>
      <c r="AM532" s="299">
        <v>0.1</v>
      </c>
      <c r="AN532" s="296">
        <v>2</v>
      </c>
      <c r="AO532" s="296">
        <v>0</v>
      </c>
      <c r="AP532" s="299"/>
      <c r="AQ532" s="296">
        <v>0.1</v>
      </c>
      <c r="AR532" s="296">
        <v>0</v>
      </c>
      <c r="AS532" s="296">
        <v>0</v>
      </c>
      <c r="AT532" s="298"/>
      <c r="AU532" s="298"/>
      <c r="AV532" s="300">
        <v>12</v>
      </c>
      <c r="AW532" s="300">
        <v>12</v>
      </c>
      <c r="AY532" s="296" t="s">
        <v>1470</v>
      </c>
      <c r="AZ532" s="296" t="s">
        <v>1484</v>
      </c>
      <c r="BA532" s="296">
        <v>1</v>
      </c>
      <c r="BB532" s="296">
        <v>0.01</v>
      </c>
      <c r="BC532" s="296">
        <v>69</v>
      </c>
    </row>
    <row r="533" spans="1:55">
      <c r="A533" s="296" t="s">
        <v>1505</v>
      </c>
      <c r="B533" s="296" t="s">
        <v>1439</v>
      </c>
      <c r="C533" s="296" t="s">
        <v>1370</v>
      </c>
      <c r="D533" s="296" t="s">
        <v>30</v>
      </c>
      <c r="E533" s="296" t="s">
        <v>30</v>
      </c>
      <c r="F533" s="296">
        <v>3.4343055555555546</v>
      </c>
      <c r="I533" s="296">
        <v>0</v>
      </c>
      <c r="J533" s="296">
        <v>0.63233295160386782</v>
      </c>
      <c r="K533" s="296">
        <v>2.0231413498366257</v>
      </c>
      <c r="L533" s="296">
        <v>1.7702486811070477</v>
      </c>
      <c r="M533" s="296" t="s">
        <v>30</v>
      </c>
      <c r="N533" s="296">
        <v>2040</v>
      </c>
      <c r="O533" s="296">
        <v>25</v>
      </c>
      <c r="P533" s="296">
        <v>1</v>
      </c>
      <c r="Q533" s="296">
        <v>2049</v>
      </c>
      <c r="R533" s="296" t="s">
        <v>30</v>
      </c>
      <c r="S533" s="296" t="s">
        <v>30</v>
      </c>
      <c r="T533" s="296" t="s">
        <v>30</v>
      </c>
      <c r="U533" s="296" t="s">
        <v>30</v>
      </c>
      <c r="V533" s="296" t="s">
        <v>30</v>
      </c>
      <c r="W533" s="296" t="s">
        <v>30</v>
      </c>
      <c r="X533" s="296" t="s">
        <v>30</v>
      </c>
      <c r="Z533" s="296" t="s">
        <v>30</v>
      </c>
      <c r="AA533" s="296" t="s">
        <v>30</v>
      </c>
      <c r="AB533" s="296" t="s">
        <v>30</v>
      </c>
      <c r="AC533" s="296" t="s">
        <v>30</v>
      </c>
      <c r="AD533" s="296" t="s">
        <v>30</v>
      </c>
      <c r="AE533" s="296" t="s">
        <v>30</v>
      </c>
      <c r="AF533" s="296" t="s">
        <v>30</v>
      </c>
      <c r="AG533" s="296" t="s">
        <v>30</v>
      </c>
      <c r="AH533" s="296" t="s">
        <v>30</v>
      </c>
      <c r="AI533" s="296" t="s">
        <v>30</v>
      </c>
      <c r="AJ533" s="296" t="s">
        <v>30</v>
      </c>
      <c r="AK533" s="296">
        <v>1</v>
      </c>
      <c r="AL533" s="296">
        <v>4</v>
      </c>
      <c r="AM533" s="299">
        <v>0.1</v>
      </c>
      <c r="AN533" s="296">
        <v>2</v>
      </c>
      <c r="AO533" s="296">
        <v>0</v>
      </c>
      <c r="AP533" s="300"/>
      <c r="AQ533" s="296">
        <v>0.1</v>
      </c>
      <c r="AR533" s="296">
        <v>0</v>
      </c>
      <c r="AS533" s="296">
        <v>0</v>
      </c>
      <c r="AV533" s="300">
        <v>12</v>
      </c>
      <c r="AW533" s="300">
        <v>12</v>
      </c>
      <c r="AX533" s="296" t="s">
        <v>30</v>
      </c>
      <c r="AY533" s="296" t="s">
        <v>1470</v>
      </c>
      <c r="AZ533" s="296" t="s">
        <v>1484</v>
      </c>
      <c r="BA533" s="296">
        <v>1</v>
      </c>
      <c r="BB533" s="296">
        <v>0.01</v>
      </c>
      <c r="BC533" s="296">
        <v>69</v>
      </c>
    </row>
    <row r="534" spans="1:55">
      <c r="A534" s="296" t="s">
        <v>1504</v>
      </c>
      <c r="B534" s="296" t="s">
        <v>1439</v>
      </c>
      <c r="C534" s="296" t="s">
        <v>1370</v>
      </c>
      <c r="F534" s="296">
        <v>3.45</v>
      </c>
      <c r="I534" s="296">
        <v>0</v>
      </c>
      <c r="J534" s="296">
        <v>1.47</v>
      </c>
      <c r="K534" s="296">
        <v>62.475000000000001</v>
      </c>
      <c r="L534" s="296">
        <v>0</v>
      </c>
      <c r="M534" s="296" t="s">
        <v>30</v>
      </c>
      <c r="N534" s="296">
        <v>2030</v>
      </c>
      <c r="O534" s="296">
        <v>18</v>
      </c>
      <c r="P534" s="296">
        <v>1</v>
      </c>
      <c r="Q534" s="296">
        <v>2039</v>
      </c>
      <c r="X534" s="296" t="s">
        <v>30</v>
      </c>
      <c r="AK534" s="296">
        <v>1</v>
      </c>
      <c r="AL534" s="296">
        <v>4.0000000000000001E-3</v>
      </c>
      <c r="AM534" s="299">
        <v>0.1</v>
      </c>
      <c r="AN534" s="296">
        <v>2</v>
      </c>
      <c r="AO534" s="296">
        <v>0</v>
      </c>
      <c r="AP534" s="300"/>
      <c r="AQ534" s="296">
        <v>0.1</v>
      </c>
      <c r="AR534" s="296">
        <v>0</v>
      </c>
      <c r="AS534" s="296">
        <v>0</v>
      </c>
      <c r="AV534" s="300">
        <v>12</v>
      </c>
      <c r="AW534" s="300">
        <v>12</v>
      </c>
      <c r="AY534" s="296" t="s">
        <v>1470</v>
      </c>
      <c r="AZ534" s="296" t="s">
        <v>1484</v>
      </c>
      <c r="BA534" s="296">
        <v>1</v>
      </c>
      <c r="BB534" s="296">
        <v>0.01</v>
      </c>
      <c r="BC534" s="296">
        <v>69</v>
      </c>
    </row>
    <row r="535" spans="1:55">
      <c r="A535" s="296" t="s">
        <v>1503</v>
      </c>
      <c r="B535" s="296" t="s">
        <v>1439</v>
      </c>
      <c r="C535" s="296" t="s">
        <v>1370</v>
      </c>
      <c r="D535" s="296" t="s">
        <v>30</v>
      </c>
      <c r="E535" s="296" t="s">
        <v>30</v>
      </c>
      <c r="F535" s="296">
        <v>3.45</v>
      </c>
      <c r="I535" s="296">
        <v>0</v>
      </c>
      <c r="J535" s="296">
        <v>1.3474999999999999</v>
      </c>
      <c r="K535" s="296">
        <v>60.515000000000001</v>
      </c>
      <c r="L535" s="296">
        <v>0</v>
      </c>
      <c r="M535" s="296" t="s">
        <v>30</v>
      </c>
      <c r="N535" s="296">
        <v>2040</v>
      </c>
      <c r="O535" s="296">
        <v>25</v>
      </c>
      <c r="P535" s="296">
        <v>1</v>
      </c>
      <c r="Q535" s="296">
        <v>2049</v>
      </c>
      <c r="R535" s="296" t="s">
        <v>30</v>
      </c>
      <c r="S535" s="296" t="s">
        <v>30</v>
      </c>
      <c r="T535" s="296" t="s">
        <v>30</v>
      </c>
      <c r="U535" s="296" t="s">
        <v>30</v>
      </c>
      <c r="V535" s="296" t="s">
        <v>30</v>
      </c>
      <c r="W535" s="296" t="s">
        <v>30</v>
      </c>
      <c r="X535" s="296" t="s">
        <v>30</v>
      </c>
      <c r="Z535" s="296" t="s">
        <v>30</v>
      </c>
      <c r="AA535" s="296" t="s">
        <v>30</v>
      </c>
      <c r="AB535" s="296" t="s">
        <v>30</v>
      </c>
      <c r="AC535" s="296" t="s">
        <v>30</v>
      </c>
      <c r="AD535" s="296" t="s">
        <v>30</v>
      </c>
      <c r="AE535" s="296" t="s">
        <v>30</v>
      </c>
      <c r="AF535" s="296" t="s">
        <v>30</v>
      </c>
      <c r="AG535" s="296" t="s">
        <v>30</v>
      </c>
      <c r="AH535" s="296" t="s">
        <v>30</v>
      </c>
      <c r="AI535" s="296" t="s">
        <v>30</v>
      </c>
      <c r="AJ535" s="296" t="s">
        <v>30</v>
      </c>
      <c r="AK535" s="296">
        <v>1</v>
      </c>
      <c r="AL535" s="296">
        <v>4.0000000000000001E-3</v>
      </c>
      <c r="AM535" s="299">
        <v>0.1</v>
      </c>
      <c r="AN535" s="296">
        <v>2</v>
      </c>
      <c r="AO535" s="296">
        <v>0</v>
      </c>
      <c r="AP535" s="300"/>
      <c r="AQ535" s="296">
        <v>0.1</v>
      </c>
      <c r="AR535" s="296">
        <v>0</v>
      </c>
      <c r="AS535" s="296">
        <v>0</v>
      </c>
      <c r="AV535" s="300">
        <v>12</v>
      </c>
      <c r="AW535" s="300">
        <v>12</v>
      </c>
      <c r="AX535" s="296" t="s">
        <v>30</v>
      </c>
      <c r="AY535" s="296" t="s">
        <v>1470</v>
      </c>
      <c r="AZ535" s="296" t="s">
        <v>1484</v>
      </c>
      <c r="BA535" s="296">
        <v>1</v>
      </c>
      <c r="BB535" s="296">
        <v>0.01</v>
      </c>
      <c r="BC535" s="296">
        <v>69</v>
      </c>
    </row>
    <row r="536" spans="1:55">
      <c r="A536" s="296" t="s">
        <v>1502</v>
      </c>
      <c r="B536" s="296" t="s">
        <v>1439</v>
      </c>
      <c r="C536" s="296" t="s">
        <v>1370</v>
      </c>
      <c r="F536" s="296">
        <v>3.5647222222222212</v>
      </c>
      <c r="I536" s="296">
        <v>0</v>
      </c>
      <c r="J536" s="296">
        <v>0.59905182757413855</v>
      </c>
      <c r="K536" s="296">
        <v>2.0231413498366257</v>
      </c>
      <c r="L536" s="296">
        <v>1.719670147361132</v>
      </c>
      <c r="M536" s="296" t="s">
        <v>30</v>
      </c>
      <c r="N536" s="296">
        <v>2050</v>
      </c>
      <c r="O536" s="296">
        <v>25</v>
      </c>
      <c r="P536" s="296">
        <v>1</v>
      </c>
      <c r="Q536" s="296">
        <v>2050</v>
      </c>
      <c r="X536" s="296" t="s">
        <v>30</v>
      </c>
      <c r="AK536" s="296">
        <v>1</v>
      </c>
      <c r="AL536" s="296">
        <v>4</v>
      </c>
      <c r="AM536" s="299">
        <v>0.1</v>
      </c>
      <c r="AN536" s="296">
        <v>2</v>
      </c>
      <c r="AO536" s="296">
        <v>0</v>
      </c>
      <c r="AP536" s="300"/>
      <c r="AQ536" s="296">
        <v>0.1</v>
      </c>
      <c r="AR536" s="296">
        <v>0</v>
      </c>
      <c r="AS536" s="296">
        <v>0</v>
      </c>
      <c r="AV536" s="300">
        <v>12</v>
      </c>
      <c r="AW536" s="300">
        <v>12</v>
      </c>
      <c r="AY536" s="296" t="s">
        <v>1470</v>
      </c>
      <c r="AZ536" s="296" t="s">
        <v>1484</v>
      </c>
      <c r="BA536" s="296">
        <v>1</v>
      </c>
      <c r="BB536" s="296">
        <v>0.01</v>
      </c>
      <c r="BC536" s="296">
        <v>69</v>
      </c>
    </row>
    <row r="537" spans="1:55">
      <c r="A537" s="296" t="s">
        <v>1501</v>
      </c>
      <c r="B537" s="296" t="s">
        <v>1439</v>
      </c>
      <c r="C537" s="296" t="s">
        <v>1370</v>
      </c>
      <c r="F537" s="296">
        <v>3.65</v>
      </c>
      <c r="I537" s="296">
        <v>0</v>
      </c>
      <c r="J537" s="296">
        <v>1.2250000000000001</v>
      </c>
      <c r="K537" s="296">
        <v>58.555</v>
      </c>
      <c r="L537" s="296">
        <v>0</v>
      </c>
      <c r="M537" s="296" t="s">
        <v>30</v>
      </c>
      <c r="N537" s="296">
        <v>2050</v>
      </c>
      <c r="O537" s="296">
        <v>18</v>
      </c>
      <c r="P537" s="296">
        <v>1</v>
      </c>
      <c r="Q537" s="296">
        <v>2050</v>
      </c>
      <c r="X537" s="296" t="s">
        <v>30</v>
      </c>
      <c r="AK537" s="296">
        <v>1</v>
      </c>
      <c r="AL537" s="296">
        <v>4.0000000000000001E-3</v>
      </c>
      <c r="AM537" s="299">
        <v>0.1</v>
      </c>
      <c r="AN537" s="296">
        <v>2</v>
      </c>
      <c r="AO537" s="296">
        <v>0</v>
      </c>
      <c r="AP537" s="300"/>
      <c r="AQ537" s="296">
        <v>0.1</v>
      </c>
      <c r="AR537" s="296">
        <v>0</v>
      </c>
      <c r="AS537" s="296">
        <v>0</v>
      </c>
      <c r="AV537" s="300">
        <v>12</v>
      </c>
      <c r="AW537" s="300">
        <v>12</v>
      </c>
      <c r="AY537" s="296" t="s">
        <v>1470</v>
      </c>
      <c r="AZ537" s="296" t="s">
        <v>1484</v>
      </c>
      <c r="BA537" s="296">
        <v>1</v>
      </c>
      <c r="BB537" s="296">
        <v>0.01</v>
      </c>
      <c r="BC537" s="296">
        <v>69</v>
      </c>
    </row>
    <row r="538" spans="1:55">
      <c r="A538" s="296" t="s">
        <v>1500</v>
      </c>
      <c r="B538" s="296" t="s">
        <v>1439</v>
      </c>
      <c r="C538" s="296" t="s">
        <v>1370</v>
      </c>
      <c r="F538" s="296">
        <v>12</v>
      </c>
      <c r="G538" s="296">
        <v>0</v>
      </c>
      <c r="H538" s="296">
        <v>0</v>
      </c>
      <c r="I538" s="296">
        <v>0</v>
      </c>
      <c r="J538" s="296">
        <v>0.58035599999999998</v>
      </c>
      <c r="K538" s="296">
        <v>1.96</v>
      </c>
      <c r="L538" s="296">
        <v>1.6659999999999999</v>
      </c>
      <c r="M538" s="296" t="s">
        <v>30</v>
      </c>
      <c r="N538" s="296">
        <v>2030</v>
      </c>
      <c r="O538" s="296">
        <v>25</v>
      </c>
      <c r="P538" s="296">
        <v>1</v>
      </c>
      <c r="Q538" s="296">
        <v>2039</v>
      </c>
      <c r="X538" s="296" t="s">
        <v>30</v>
      </c>
      <c r="AK538" s="296">
        <v>1</v>
      </c>
      <c r="AL538" s="296">
        <v>4</v>
      </c>
      <c r="AM538" s="299">
        <v>0.1</v>
      </c>
      <c r="AN538" s="296">
        <v>2</v>
      </c>
      <c r="AO538" s="296">
        <v>0</v>
      </c>
      <c r="AP538" s="300"/>
      <c r="AQ538" s="296">
        <v>0.1</v>
      </c>
      <c r="AR538" s="296">
        <v>0</v>
      </c>
      <c r="AS538" s="296">
        <v>0</v>
      </c>
      <c r="AV538" s="300">
        <v>12</v>
      </c>
      <c r="AW538" s="300">
        <v>12</v>
      </c>
      <c r="AY538" s="296" t="s">
        <v>1470</v>
      </c>
      <c r="AZ538" s="296" t="s">
        <v>1479</v>
      </c>
      <c r="BA538" s="296">
        <v>1</v>
      </c>
      <c r="BB538" s="296">
        <v>0.01</v>
      </c>
      <c r="BC538" s="296">
        <v>69</v>
      </c>
    </row>
    <row r="539" spans="1:55">
      <c r="A539" s="296" t="s">
        <v>1499</v>
      </c>
      <c r="B539" s="296" t="s">
        <v>1439</v>
      </c>
      <c r="C539" s="296" t="s">
        <v>1370</v>
      </c>
      <c r="F539" s="296">
        <v>18</v>
      </c>
      <c r="G539" s="296">
        <v>0</v>
      </c>
      <c r="H539" s="296">
        <v>0</v>
      </c>
      <c r="I539" s="296">
        <v>0</v>
      </c>
      <c r="J539" s="296">
        <v>0.52232040000000002</v>
      </c>
      <c r="K539" s="296">
        <v>1.96</v>
      </c>
      <c r="L539" s="296">
        <v>1.5680000000000001</v>
      </c>
      <c r="M539" s="296" t="s">
        <v>30</v>
      </c>
      <c r="N539" s="296">
        <v>2050</v>
      </c>
      <c r="O539" s="296">
        <v>25</v>
      </c>
      <c r="P539" s="296">
        <v>1</v>
      </c>
      <c r="Q539" s="296">
        <v>2050</v>
      </c>
      <c r="X539" s="296" t="s">
        <v>30</v>
      </c>
      <c r="AK539" s="296">
        <v>1</v>
      </c>
      <c r="AL539" s="296">
        <v>4</v>
      </c>
      <c r="AM539" s="299">
        <v>0.1</v>
      </c>
      <c r="AN539" s="296">
        <v>2</v>
      </c>
      <c r="AO539" s="296">
        <v>0</v>
      </c>
      <c r="AP539" s="300"/>
      <c r="AQ539" s="296">
        <v>0.1</v>
      </c>
      <c r="AR539" s="296">
        <v>0</v>
      </c>
      <c r="AS539" s="296">
        <v>0</v>
      </c>
      <c r="AV539" s="300">
        <v>12</v>
      </c>
      <c r="AW539" s="300">
        <v>12</v>
      </c>
      <c r="AY539" s="296" t="s">
        <v>1470</v>
      </c>
      <c r="AZ539" s="296" t="s">
        <v>1479</v>
      </c>
      <c r="BA539" s="296">
        <v>1</v>
      </c>
      <c r="BB539" s="296">
        <v>0.01</v>
      </c>
      <c r="BC539" s="296">
        <v>69</v>
      </c>
    </row>
    <row r="540" spans="1:55">
      <c r="A540" s="296" t="s">
        <v>1498</v>
      </c>
      <c r="B540" s="296" t="s">
        <v>1439</v>
      </c>
      <c r="C540" s="296" t="s">
        <v>1370</v>
      </c>
      <c r="F540" s="296">
        <v>2.7</v>
      </c>
      <c r="I540" s="296">
        <v>0</v>
      </c>
      <c r="J540" s="296" t="s">
        <v>30</v>
      </c>
      <c r="K540" s="296">
        <v>1.96</v>
      </c>
      <c r="L540" s="296">
        <v>1.96</v>
      </c>
      <c r="M540" s="296" t="s">
        <v>30</v>
      </c>
      <c r="P540" s="296">
        <v>0</v>
      </c>
      <c r="Q540" s="296" t="s">
        <v>30</v>
      </c>
      <c r="X540" s="296" t="s">
        <v>30</v>
      </c>
      <c r="AK540" s="296">
        <v>1</v>
      </c>
      <c r="AL540" s="296">
        <v>1</v>
      </c>
      <c r="AM540" s="299">
        <v>0.1</v>
      </c>
      <c r="AN540" s="296">
        <v>2</v>
      </c>
      <c r="AO540" s="296">
        <v>0</v>
      </c>
      <c r="AP540" s="300"/>
      <c r="AQ540" s="296">
        <v>0.1</v>
      </c>
      <c r="AR540" s="296">
        <v>0</v>
      </c>
      <c r="AS540" s="296">
        <v>0</v>
      </c>
      <c r="AV540" s="300">
        <v>12</v>
      </c>
      <c r="AW540" s="300">
        <v>12</v>
      </c>
      <c r="AY540" s="296" t="s">
        <v>1470</v>
      </c>
      <c r="AZ540" s="296" t="s">
        <v>1484</v>
      </c>
      <c r="BA540" s="296">
        <v>1</v>
      </c>
      <c r="BB540" s="296">
        <v>0.01</v>
      </c>
      <c r="BC540" s="296">
        <v>69</v>
      </c>
    </row>
    <row r="541" spans="1:55">
      <c r="A541" s="296" t="s">
        <v>1497</v>
      </c>
      <c r="B541" s="296" t="s">
        <v>1439</v>
      </c>
      <c r="C541" s="296" t="s">
        <v>1370</v>
      </c>
      <c r="F541" s="296">
        <v>3</v>
      </c>
      <c r="G541" s="296">
        <v>0</v>
      </c>
      <c r="H541" s="296">
        <v>0</v>
      </c>
      <c r="I541" s="296">
        <v>0</v>
      </c>
      <c r="J541" s="296" t="s">
        <v>30</v>
      </c>
      <c r="K541" s="296">
        <v>1.96</v>
      </c>
      <c r="L541" s="296">
        <v>1.96</v>
      </c>
      <c r="M541" s="296" t="s">
        <v>30</v>
      </c>
      <c r="P541" s="296">
        <v>0</v>
      </c>
      <c r="Q541" s="296" t="s">
        <v>30</v>
      </c>
      <c r="X541" s="296" t="s">
        <v>30</v>
      </c>
      <c r="AK541" s="296">
        <v>1</v>
      </c>
      <c r="AL541" s="296">
        <v>0.34</v>
      </c>
      <c r="AM541" s="299">
        <v>0.1</v>
      </c>
      <c r="AN541" s="296">
        <v>2</v>
      </c>
      <c r="AO541" s="296">
        <v>0</v>
      </c>
      <c r="AP541" s="300"/>
      <c r="AQ541" s="296">
        <v>0.1</v>
      </c>
      <c r="AR541" s="296">
        <v>0</v>
      </c>
      <c r="AS541" s="296">
        <v>0</v>
      </c>
      <c r="AV541" s="300">
        <v>12</v>
      </c>
      <c r="AW541" s="300">
        <v>12</v>
      </c>
      <c r="AY541" s="296" t="s">
        <v>1470</v>
      </c>
      <c r="AZ541" s="296" t="s">
        <v>1484</v>
      </c>
      <c r="BA541" s="296">
        <v>1</v>
      </c>
      <c r="BB541" s="296">
        <v>0.01</v>
      </c>
      <c r="BC541" s="296">
        <v>69</v>
      </c>
    </row>
    <row r="542" spans="1:55">
      <c r="A542" s="296" t="s">
        <v>1496</v>
      </c>
      <c r="B542" s="296" t="s">
        <v>1439</v>
      </c>
      <c r="C542" s="296" t="s">
        <v>1370</v>
      </c>
      <c r="F542" s="296">
        <v>3.5</v>
      </c>
      <c r="G542" s="296">
        <v>0</v>
      </c>
      <c r="H542" s="296">
        <v>0</v>
      </c>
      <c r="I542" s="296">
        <v>0</v>
      </c>
      <c r="J542" s="296" t="s">
        <v>30</v>
      </c>
      <c r="K542" s="296">
        <v>1.96</v>
      </c>
      <c r="L542" s="296">
        <v>1.96</v>
      </c>
      <c r="M542" s="296" t="s">
        <v>30</v>
      </c>
      <c r="P542" s="296">
        <v>0</v>
      </c>
      <c r="Q542" s="296" t="s">
        <v>30</v>
      </c>
      <c r="X542" s="296" t="s">
        <v>30</v>
      </c>
      <c r="AK542" s="296">
        <v>1</v>
      </c>
      <c r="AL542" s="296">
        <v>2.1890000000000001</v>
      </c>
      <c r="AM542" s="299">
        <v>0.1</v>
      </c>
      <c r="AN542" s="296">
        <v>2</v>
      </c>
      <c r="AO542" s="296">
        <v>0</v>
      </c>
      <c r="AP542" s="300"/>
      <c r="AQ542" s="296">
        <v>0.1</v>
      </c>
      <c r="AR542" s="296">
        <v>0</v>
      </c>
      <c r="AS542" s="296">
        <v>0</v>
      </c>
      <c r="AV542" s="300">
        <v>12</v>
      </c>
      <c r="AW542" s="300">
        <v>12</v>
      </c>
      <c r="AY542" s="296" t="s">
        <v>1470</v>
      </c>
      <c r="AZ542" s="296" t="s">
        <v>1484</v>
      </c>
      <c r="BA542" s="296">
        <v>1</v>
      </c>
      <c r="BB542" s="296">
        <v>0.01</v>
      </c>
      <c r="BC542" s="296">
        <v>69</v>
      </c>
    </row>
    <row r="543" spans="1:55">
      <c r="A543" s="296" t="s">
        <v>1495</v>
      </c>
      <c r="B543" s="296" t="s">
        <v>1439</v>
      </c>
      <c r="C543" s="296" t="s">
        <v>1370</v>
      </c>
      <c r="F543" s="296">
        <v>4</v>
      </c>
      <c r="G543" s="296">
        <v>0</v>
      </c>
      <c r="H543" s="296">
        <v>0</v>
      </c>
      <c r="I543" s="296">
        <v>0</v>
      </c>
      <c r="J543" s="296" t="s">
        <v>30</v>
      </c>
      <c r="K543" s="296">
        <v>1.96</v>
      </c>
      <c r="L543" s="296">
        <v>1.96</v>
      </c>
      <c r="M543" s="296" t="s">
        <v>30</v>
      </c>
      <c r="P543" s="296">
        <v>0</v>
      </c>
      <c r="Q543" s="296" t="s">
        <v>30</v>
      </c>
      <c r="X543" s="296" t="s">
        <v>30</v>
      </c>
      <c r="AK543" s="296">
        <v>1</v>
      </c>
      <c r="AL543" s="296">
        <v>0.8</v>
      </c>
      <c r="AM543" s="299">
        <v>0.1</v>
      </c>
      <c r="AN543" s="296">
        <v>2</v>
      </c>
      <c r="AO543" s="296">
        <v>0</v>
      </c>
      <c r="AP543" s="300"/>
      <c r="AQ543" s="296">
        <v>0.1</v>
      </c>
      <c r="AR543" s="296">
        <v>0</v>
      </c>
      <c r="AS543" s="296">
        <v>0</v>
      </c>
      <c r="AV543" s="300">
        <v>12</v>
      </c>
      <c r="AW543" s="300">
        <v>12</v>
      </c>
      <c r="AY543" s="296" t="s">
        <v>1470</v>
      </c>
      <c r="AZ543" s="296" t="s">
        <v>1484</v>
      </c>
      <c r="BA543" s="296">
        <v>1</v>
      </c>
      <c r="BB543" s="296">
        <v>0.01</v>
      </c>
      <c r="BC543" s="296">
        <v>69</v>
      </c>
    </row>
    <row r="544" spans="1:55">
      <c r="A544" s="296" t="s">
        <v>1494</v>
      </c>
      <c r="B544" s="296" t="s">
        <v>1439</v>
      </c>
      <c r="C544" s="296" t="s">
        <v>1370</v>
      </c>
      <c r="F544" s="296">
        <v>4</v>
      </c>
      <c r="G544" s="296">
        <v>0</v>
      </c>
      <c r="H544" s="296">
        <v>0</v>
      </c>
      <c r="I544" s="296">
        <v>0</v>
      </c>
      <c r="J544" s="296">
        <v>0.64483999999999986</v>
      </c>
      <c r="K544" s="296">
        <v>1.96</v>
      </c>
      <c r="L544" s="296">
        <v>1.764</v>
      </c>
      <c r="M544" s="296" t="s">
        <v>30</v>
      </c>
      <c r="N544" s="296">
        <v>2020</v>
      </c>
      <c r="O544" s="296">
        <v>25</v>
      </c>
      <c r="P544" s="296">
        <v>1</v>
      </c>
      <c r="Q544" s="296">
        <v>2029</v>
      </c>
      <c r="X544" s="296" t="s">
        <v>30</v>
      </c>
      <c r="AK544" s="296">
        <v>1</v>
      </c>
      <c r="AL544" s="296">
        <v>4</v>
      </c>
      <c r="AM544" s="299">
        <v>0.1</v>
      </c>
      <c r="AN544" s="296">
        <v>2</v>
      </c>
      <c r="AO544" s="296">
        <v>0</v>
      </c>
      <c r="AP544" s="300"/>
      <c r="AQ544" s="296">
        <v>0.1</v>
      </c>
      <c r="AR544" s="296">
        <v>0</v>
      </c>
      <c r="AS544" s="296">
        <v>0</v>
      </c>
      <c r="AV544" s="300">
        <v>12</v>
      </c>
      <c r="AW544" s="300">
        <v>12</v>
      </c>
      <c r="AY544" s="296" t="s">
        <v>1470</v>
      </c>
      <c r="AZ544" s="296" t="s">
        <v>1479</v>
      </c>
      <c r="BA544" s="296">
        <v>1</v>
      </c>
      <c r="BB544" s="296">
        <v>0.01</v>
      </c>
      <c r="BC544" s="296">
        <v>69</v>
      </c>
    </row>
    <row r="545" spans="1:55">
      <c r="A545" s="296" t="s">
        <v>1493</v>
      </c>
      <c r="B545" s="296" t="s">
        <v>1439</v>
      </c>
      <c r="C545" s="296" t="s">
        <v>1370</v>
      </c>
      <c r="F545" s="296">
        <v>4.3</v>
      </c>
      <c r="G545" s="296">
        <v>0</v>
      </c>
      <c r="H545" s="296">
        <v>0</v>
      </c>
      <c r="I545" s="296">
        <v>0</v>
      </c>
      <c r="J545" s="296" t="s">
        <v>30</v>
      </c>
      <c r="K545" s="296">
        <v>1.96</v>
      </c>
      <c r="L545" s="296">
        <v>1.96</v>
      </c>
      <c r="M545" s="296" t="s">
        <v>30</v>
      </c>
      <c r="P545" s="296">
        <v>0</v>
      </c>
      <c r="Q545" s="296" t="s">
        <v>30</v>
      </c>
      <c r="X545" s="296" t="s">
        <v>30</v>
      </c>
      <c r="AK545" s="296">
        <v>1</v>
      </c>
      <c r="AL545" s="296">
        <v>1.3</v>
      </c>
      <c r="AM545" s="299">
        <v>0.1</v>
      </c>
      <c r="AN545" s="296">
        <v>2</v>
      </c>
      <c r="AO545" s="296">
        <v>0</v>
      </c>
      <c r="AP545" s="300"/>
      <c r="AQ545" s="296">
        <v>0.1</v>
      </c>
      <c r="AR545" s="296">
        <v>0</v>
      </c>
      <c r="AS545" s="296">
        <v>0</v>
      </c>
      <c r="AV545" s="300">
        <v>12</v>
      </c>
      <c r="AW545" s="300">
        <v>12</v>
      </c>
      <c r="AY545" s="296" t="s">
        <v>1470</v>
      </c>
      <c r="AZ545" s="296" t="s">
        <v>1484</v>
      </c>
      <c r="BA545" s="296">
        <v>1</v>
      </c>
      <c r="BB545" s="296">
        <v>0.01</v>
      </c>
      <c r="BC545" s="296">
        <v>69</v>
      </c>
    </row>
    <row r="546" spans="1:55">
      <c r="A546" s="296" t="s">
        <v>1492</v>
      </c>
      <c r="B546" s="296" t="s">
        <v>1439</v>
      </c>
      <c r="C546" s="296" t="s">
        <v>1370</v>
      </c>
      <c r="F546" s="296">
        <v>4.5</v>
      </c>
      <c r="G546" s="296">
        <v>0</v>
      </c>
      <c r="H546" s="296">
        <v>0</v>
      </c>
      <c r="I546" s="296">
        <v>0</v>
      </c>
      <c r="J546" s="296" t="s">
        <v>30</v>
      </c>
      <c r="K546" s="296">
        <v>1.96</v>
      </c>
      <c r="L546" s="296">
        <v>1.96</v>
      </c>
      <c r="M546" s="296" t="s">
        <v>30</v>
      </c>
      <c r="P546" s="296">
        <v>0</v>
      </c>
      <c r="Q546" s="296" t="s">
        <v>30</v>
      </c>
      <c r="X546" s="296" t="s">
        <v>30</v>
      </c>
      <c r="AK546" s="296">
        <v>1</v>
      </c>
      <c r="AL546" s="296">
        <v>0.54</v>
      </c>
      <c r="AM546" s="299">
        <v>0.1</v>
      </c>
      <c r="AN546" s="296">
        <v>2</v>
      </c>
      <c r="AO546" s="296">
        <v>0</v>
      </c>
      <c r="AP546" s="300"/>
      <c r="AQ546" s="296">
        <v>0.1</v>
      </c>
      <c r="AR546" s="296">
        <v>0</v>
      </c>
      <c r="AS546" s="296">
        <v>0</v>
      </c>
      <c r="AV546" s="300">
        <v>12</v>
      </c>
      <c r="AW546" s="300">
        <v>12</v>
      </c>
      <c r="AY546" s="296" t="s">
        <v>1470</v>
      </c>
      <c r="AZ546" s="296" t="s">
        <v>1484</v>
      </c>
      <c r="BA546" s="296">
        <v>1</v>
      </c>
      <c r="BB546" s="296">
        <v>0.01</v>
      </c>
      <c r="BC546" s="296">
        <v>69</v>
      </c>
    </row>
    <row r="547" spans="1:55">
      <c r="A547" s="296" t="s">
        <v>1491</v>
      </c>
      <c r="B547" s="296" t="s">
        <v>1439</v>
      </c>
      <c r="C547" s="296" t="s">
        <v>1370</v>
      </c>
      <c r="F547" s="296">
        <v>4.5999999999999996</v>
      </c>
      <c r="G547" s="296">
        <v>0</v>
      </c>
      <c r="H547" s="296">
        <v>0</v>
      </c>
      <c r="I547" s="296">
        <v>0</v>
      </c>
      <c r="J547" s="296" t="s">
        <v>30</v>
      </c>
      <c r="K547" s="296">
        <v>1.96</v>
      </c>
      <c r="L547" s="296">
        <v>1.96</v>
      </c>
      <c r="M547" s="296" t="s">
        <v>30</v>
      </c>
      <c r="P547" s="296">
        <v>0</v>
      </c>
      <c r="Q547" s="296" t="s">
        <v>30</v>
      </c>
      <c r="X547" s="296" t="s">
        <v>30</v>
      </c>
      <c r="AK547" s="296">
        <v>1</v>
      </c>
      <c r="AL547" s="296">
        <v>3.6</v>
      </c>
      <c r="AM547" s="299">
        <v>0.1</v>
      </c>
      <c r="AN547" s="296">
        <v>2</v>
      </c>
      <c r="AO547" s="296">
        <v>0</v>
      </c>
      <c r="AP547" s="300"/>
      <c r="AQ547" s="296">
        <v>0.1</v>
      </c>
      <c r="AR547" s="296">
        <v>0</v>
      </c>
      <c r="AS547" s="296">
        <v>0</v>
      </c>
      <c r="AV547" s="300">
        <v>12</v>
      </c>
      <c r="AW547" s="300">
        <v>12</v>
      </c>
      <c r="AY547" s="296" t="s">
        <v>1470</v>
      </c>
      <c r="AZ547" s="296" t="s">
        <v>1484</v>
      </c>
      <c r="BA547" s="296">
        <v>1</v>
      </c>
      <c r="BB547" s="296">
        <v>0.01</v>
      </c>
      <c r="BC547" s="296">
        <v>69</v>
      </c>
    </row>
    <row r="548" spans="1:55">
      <c r="A548" s="296" t="s">
        <v>1490</v>
      </c>
      <c r="B548" s="296" t="s">
        <v>1439</v>
      </c>
      <c r="C548" s="296" t="s">
        <v>1370</v>
      </c>
      <c r="F548" s="296">
        <v>4.7</v>
      </c>
      <c r="G548" s="296">
        <v>0</v>
      </c>
      <c r="H548" s="296">
        <v>0</v>
      </c>
      <c r="I548" s="296">
        <v>0</v>
      </c>
      <c r="J548" s="296" t="s">
        <v>30</v>
      </c>
      <c r="K548" s="296">
        <v>1.96</v>
      </c>
      <c r="L548" s="296">
        <v>1.96</v>
      </c>
      <c r="M548" s="296" t="s">
        <v>30</v>
      </c>
      <c r="P548" s="296">
        <v>0</v>
      </c>
      <c r="Q548" s="296" t="s">
        <v>30</v>
      </c>
      <c r="X548" s="296" t="s">
        <v>30</v>
      </c>
      <c r="AK548" s="296">
        <v>1</v>
      </c>
      <c r="AL548" s="296">
        <v>0.95</v>
      </c>
      <c r="AM548" s="299">
        <v>0.1</v>
      </c>
      <c r="AN548" s="296">
        <v>2</v>
      </c>
      <c r="AO548" s="296">
        <v>0</v>
      </c>
      <c r="AP548" s="300"/>
      <c r="AQ548" s="296">
        <v>0.1</v>
      </c>
      <c r="AR548" s="296">
        <v>0</v>
      </c>
      <c r="AS548" s="296">
        <v>0</v>
      </c>
      <c r="AV548" s="300">
        <v>12</v>
      </c>
      <c r="AW548" s="300">
        <v>12</v>
      </c>
      <c r="AY548" s="296" t="s">
        <v>1470</v>
      </c>
      <c r="AZ548" s="296" t="s">
        <v>1484</v>
      </c>
      <c r="BA548" s="296">
        <v>1</v>
      </c>
      <c r="BB548" s="296">
        <v>0.01</v>
      </c>
      <c r="BC548" s="296">
        <v>69</v>
      </c>
    </row>
    <row r="549" spans="1:55">
      <c r="A549" s="296" t="s">
        <v>1489</v>
      </c>
      <c r="B549" s="296" t="s">
        <v>1439</v>
      </c>
      <c r="C549" s="296" t="s">
        <v>1370</v>
      </c>
      <c r="F549" s="296">
        <v>4.8</v>
      </c>
      <c r="G549" s="296">
        <v>0</v>
      </c>
      <c r="H549" s="296">
        <v>0</v>
      </c>
      <c r="I549" s="296">
        <v>0</v>
      </c>
      <c r="J549" s="296">
        <v>0.58035599999999998</v>
      </c>
      <c r="K549" s="296">
        <v>1.96</v>
      </c>
      <c r="L549" s="296">
        <v>1.6659999999999999</v>
      </c>
      <c r="M549" s="296" t="s">
        <v>30</v>
      </c>
      <c r="N549" s="296">
        <v>2030</v>
      </c>
      <c r="O549" s="296">
        <v>25</v>
      </c>
      <c r="P549" s="296">
        <v>1</v>
      </c>
      <c r="Q549" s="296">
        <v>2039</v>
      </c>
      <c r="X549" s="296" t="s">
        <v>30</v>
      </c>
      <c r="AK549" s="296">
        <v>1</v>
      </c>
      <c r="AL549" s="296">
        <v>4</v>
      </c>
      <c r="AM549" s="299">
        <v>0.1</v>
      </c>
      <c r="AN549" s="296">
        <v>2</v>
      </c>
      <c r="AO549" s="296">
        <v>0</v>
      </c>
      <c r="AP549" s="300"/>
      <c r="AQ549" s="296">
        <v>0.1</v>
      </c>
      <c r="AR549" s="296">
        <v>0</v>
      </c>
      <c r="AS549" s="296">
        <v>0</v>
      </c>
      <c r="AV549" s="300">
        <v>12</v>
      </c>
      <c r="AW549" s="300">
        <v>12</v>
      </c>
      <c r="AY549" s="296" t="s">
        <v>1470</v>
      </c>
      <c r="AZ549" s="296" t="s">
        <v>1479</v>
      </c>
      <c r="BA549" s="296">
        <v>1</v>
      </c>
      <c r="BB549" s="296">
        <v>0.01</v>
      </c>
      <c r="BC549" s="296">
        <v>69</v>
      </c>
    </row>
    <row r="550" spans="1:55">
      <c r="A550" s="296" t="s">
        <v>1488</v>
      </c>
      <c r="B550" s="296" t="s">
        <v>1439</v>
      </c>
      <c r="C550" s="296" t="s">
        <v>1370</v>
      </c>
      <c r="F550" s="296">
        <v>5</v>
      </c>
      <c r="G550" s="296">
        <v>0</v>
      </c>
      <c r="H550" s="296">
        <v>0</v>
      </c>
      <c r="I550" s="296">
        <v>0</v>
      </c>
      <c r="J550" s="296" t="s">
        <v>30</v>
      </c>
      <c r="K550" s="296">
        <v>1.96</v>
      </c>
      <c r="L550" s="296">
        <v>1.96</v>
      </c>
      <c r="M550" s="296" t="s">
        <v>30</v>
      </c>
      <c r="P550" s="296">
        <v>0</v>
      </c>
      <c r="Q550" s="296" t="s">
        <v>30</v>
      </c>
      <c r="X550" s="296" t="s">
        <v>30</v>
      </c>
      <c r="AK550" s="296">
        <v>1</v>
      </c>
      <c r="AL550" s="296">
        <v>0.5</v>
      </c>
      <c r="AM550" s="299">
        <v>0.1</v>
      </c>
      <c r="AN550" s="296">
        <v>2</v>
      </c>
      <c r="AO550" s="296">
        <v>0</v>
      </c>
      <c r="AP550" s="300"/>
      <c r="AQ550" s="296">
        <v>0.1</v>
      </c>
      <c r="AR550" s="296">
        <v>0</v>
      </c>
      <c r="AS550" s="296">
        <v>0</v>
      </c>
      <c r="AV550" s="300">
        <v>12</v>
      </c>
      <c r="AW550" s="300">
        <v>12</v>
      </c>
      <c r="AY550" s="296" t="s">
        <v>1470</v>
      </c>
      <c r="AZ550" s="296" t="s">
        <v>1484</v>
      </c>
      <c r="BA550" s="296">
        <v>1</v>
      </c>
      <c r="BB550" s="296">
        <v>0.01</v>
      </c>
      <c r="BC550" s="296">
        <v>69</v>
      </c>
    </row>
    <row r="551" spans="1:55">
      <c r="A551" s="296" t="s">
        <v>1487</v>
      </c>
      <c r="B551" s="296" t="s">
        <v>1439</v>
      </c>
      <c r="C551" s="296" t="s">
        <v>1370</v>
      </c>
      <c r="F551" s="296">
        <v>5</v>
      </c>
      <c r="G551" s="296">
        <v>0</v>
      </c>
      <c r="H551" s="296">
        <v>0</v>
      </c>
      <c r="I551" s="296">
        <v>0</v>
      </c>
      <c r="J551" s="296">
        <v>0.64483999999999986</v>
      </c>
      <c r="K551" s="296">
        <v>1.96</v>
      </c>
      <c r="L551" s="296">
        <v>1.764</v>
      </c>
      <c r="M551" s="296" t="s">
        <v>30</v>
      </c>
      <c r="N551" s="296">
        <v>2020</v>
      </c>
      <c r="O551" s="296">
        <v>25</v>
      </c>
      <c r="P551" s="296">
        <v>1</v>
      </c>
      <c r="Q551" s="296">
        <v>2029</v>
      </c>
      <c r="X551" s="296" t="s">
        <v>30</v>
      </c>
      <c r="AK551" s="296">
        <v>1</v>
      </c>
      <c r="AL551" s="296">
        <v>4</v>
      </c>
      <c r="AM551" s="299">
        <v>0.1</v>
      </c>
      <c r="AN551" s="296">
        <v>2</v>
      </c>
      <c r="AO551" s="296">
        <v>0</v>
      </c>
      <c r="AP551" s="300"/>
      <c r="AQ551" s="296">
        <v>0.1</v>
      </c>
      <c r="AR551" s="296">
        <v>0</v>
      </c>
      <c r="AS551" s="296">
        <v>0</v>
      </c>
      <c r="AV551" s="300">
        <v>12</v>
      </c>
      <c r="AW551" s="300">
        <v>12</v>
      </c>
      <c r="AY551" s="296" t="s">
        <v>1470</v>
      </c>
      <c r="AZ551" s="296" t="s">
        <v>1479</v>
      </c>
      <c r="BA551" s="296">
        <v>1</v>
      </c>
      <c r="BB551" s="296">
        <v>0.01</v>
      </c>
      <c r="BC551" s="296">
        <v>69</v>
      </c>
    </row>
    <row r="552" spans="1:55">
      <c r="A552" s="296" t="s">
        <v>1486</v>
      </c>
      <c r="B552" s="296" t="s">
        <v>1439</v>
      </c>
      <c r="C552" s="296" t="s">
        <v>1370</v>
      </c>
      <c r="F552" s="296">
        <v>5.3</v>
      </c>
      <c r="G552" s="296">
        <v>0</v>
      </c>
      <c r="H552" s="296">
        <v>0</v>
      </c>
      <c r="I552" s="296">
        <v>0</v>
      </c>
      <c r="J552" s="296" t="s">
        <v>30</v>
      </c>
      <c r="K552" s="296">
        <v>1.96</v>
      </c>
      <c r="L552" s="296">
        <v>1.96</v>
      </c>
      <c r="M552" s="296" t="s">
        <v>30</v>
      </c>
      <c r="P552" s="296">
        <v>0</v>
      </c>
      <c r="Q552" s="296" t="s">
        <v>30</v>
      </c>
      <c r="X552" s="296" t="s">
        <v>30</v>
      </c>
      <c r="AK552" s="296">
        <v>1</v>
      </c>
      <c r="AL552" s="296">
        <v>1.35</v>
      </c>
      <c r="AM552" s="299">
        <v>0.1</v>
      </c>
      <c r="AN552" s="296">
        <v>2</v>
      </c>
      <c r="AO552" s="296">
        <v>0</v>
      </c>
      <c r="AP552" s="300"/>
      <c r="AQ552" s="296">
        <v>0.1</v>
      </c>
      <c r="AR552" s="296">
        <v>0</v>
      </c>
      <c r="AS552" s="296">
        <v>0</v>
      </c>
      <c r="AV552" s="300">
        <v>12</v>
      </c>
      <c r="AW552" s="300">
        <v>12</v>
      </c>
      <c r="AY552" s="296" t="s">
        <v>1470</v>
      </c>
      <c r="AZ552" s="296" t="s">
        <v>1484</v>
      </c>
      <c r="BA552" s="296">
        <v>1</v>
      </c>
      <c r="BB552" s="296">
        <v>0.01</v>
      </c>
      <c r="BC552" s="296">
        <v>69</v>
      </c>
    </row>
    <row r="553" spans="1:55">
      <c r="A553" s="296" t="s">
        <v>1485</v>
      </c>
      <c r="B553" s="296" t="s">
        <v>1439</v>
      </c>
      <c r="C553" s="296" t="s">
        <v>1370</v>
      </c>
      <c r="F553" s="296">
        <v>6</v>
      </c>
      <c r="G553" s="296">
        <v>0</v>
      </c>
      <c r="H553" s="296">
        <v>0</v>
      </c>
      <c r="I553" s="296">
        <v>0</v>
      </c>
      <c r="J553" s="296" t="s">
        <v>30</v>
      </c>
      <c r="K553" s="296">
        <v>1.96</v>
      </c>
      <c r="L553" s="296">
        <v>1.96</v>
      </c>
      <c r="M553" s="296" t="s">
        <v>30</v>
      </c>
      <c r="P553" s="296">
        <v>0</v>
      </c>
      <c r="Q553" s="296" t="s">
        <v>30</v>
      </c>
      <c r="X553" s="296" t="s">
        <v>30</v>
      </c>
      <c r="AK553" s="296">
        <v>1</v>
      </c>
      <c r="AL553" s="296">
        <v>0.3</v>
      </c>
      <c r="AM553" s="299">
        <v>0.1</v>
      </c>
      <c r="AN553" s="296">
        <v>2</v>
      </c>
      <c r="AO553" s="296">
        <v>0</v>
      </c>
      <c r="AP553" s="300"/>
      <c r="AQ553" s="296">
        <v>0.1</v>
      </c>
      <c r="AR553" s="296">
        <v>0</v>
      </c>
      <c r="AS553" s="296">
        <v>0</v>
      </c>
      <c r="AV553" s="300">
        <v>12</v>
      </c>
      <c r="AW553" s="300">
        <v>12</v>
      </c>
      <c r="AY553" s="296" t="s">
        <v>1470</v>
      </c>
      <c r="AZ553" s="296" t="s">
        <v>1484</v>
      </c>
      <c r="BA553" s="296">
        <v>1</v>
      </c>
      <c r="BB553" s="296">
        <v>0.01</v>
      </c>
      <c r="BC553" s="296">
        <v>69</v>
      </c>
    </row>
    <row r="554" spans="1:55">
      <c r="A554" s="296" t="s">
        <v>1483</v>
      </c>
      <c r="B554" s="296" t="s">
        <v>1439</v>
      </c>
      <c r="C554" s="296" t="s">
        <v>1370</v>
      </c>
      <c r="F554" s="296">
        <v>6</v>
      </c>
      <c r="G554" s="296">
        <v>0</v>
      </c>
      <c r="H554" s="296">
        <v>0</v>
      </c>
      <c r="I554" s="296">
        <v>0</v>
      </c>
      <c r="J554" s="296">
        <v>0.58035599999999998</v>
      </c>
      <c r="K554" s="296">
        <v>1.96</v>
      </c>
      <c r="L554" s="296">
        <v>1.6659999999999999</v>
      </c>
      <c r="M554" s="296" t="s">
        <v>30</v>
      </c>
      <c r="N554" s="296">
        <v>2030</v>
      </c>
      <c r="O554" s="296">
        <v>25</v>
      </c>
      <c r="P554" s="296">
        <v>1</v>
      </c>
      <c r="Q554" s="296">
        <v>2039</v>
      </c>
      <c r="X554" s="296" t="s">
        <v>30</v>
      </c>
      <c r="AK554" s="296">
        <v>1</v>
      </c>
      <c r="AL554" s="296">
        <v>4</v>
      </c>
      <c r="AM554" s="299">
        <v>0.1</v>
      </c>
      <c r="AN554" s="296">
        <v>2</v>
      </c>
      <c r="AO554" s="296">
        <v>0</v>
      </c>
      <c r="AP554" s="300"/>
      <c r="AQ554" s="296">
        <v>0.1</v>
      </c>
      <c r="AR554" s="296">
        <v>0</v>
      </c>
      <c r="AS554" s="296">
        <v>0</v>
      </c>
      <c r="AV554" s="300">
        <v>12</v>
      </c>
      <c r="AW554" s="300">
        <v>12</v>
      </c>
      <c r="AY554" s="296" t="s">
        <v>1470</v>
      </c>
      <c r="AZ554" s="296" t="s">
        <v>1479</v>
      </c>
      <c r="BA554" s="296">
        <v>1</v>
      </c>
      <c r="BB554" s="296">
        <v>0.01</v>
      </c>
      <c r="BC554" s="296">
        <v>69</v>
      </c>
    </row>
    <row r="555" spans="1:55">
      <c r="A555" s="296" t="s">
        <v>1482</v>
      </c>
      <c r="B555" s="296" t="s">
        <v>1439</v>
      </c>
      <c r="C555" s="296" t="s">
        <v>1370</v>
      </c>
      <c r="F555" s="296">
        <v>6</v>
      </c>
      <c r="G555" s="296">
        <v>0</v>
      </c>
      <c r="H555" s="296">
        <v>0</v>
      </c>
      <c r="I555" s="296">
        <v>0</v>
      </c>
      <c r="J555" s="296">
        <v>0.52232040000000002</v>
      </c>
      <c r="K555" s="296">
        <v>1.96</v>
      </c>
      <c r="L555" s="296">
        <v>1.5680000000000001</v>
      </c>
      <c r="M555" s="296" t="s">
        <v>30</v>
      </c>
      <c r="N555" s="296">
        <v>2050</v>
      </c>
      <c r="O555" s="296">
        <v>25</v>
      </c>
      <c r="P555" s="296">
        <v>1</v>
      </c>
      <c r="Q555" s="296">
        <v>2050</v>
      </c>
      <c r="X555" s="296" t="s">
        <v>30</v>
      </c>
      <c r="AK555" s="296">
        <v>1</v>
      </c>
      <c r="AL555" s="296">
        <v>4</v>
      </c>
      <c r="AM555" s="299">
        <v>0.1</v>
      </c>
      <c r="AN555" s="296">
        <v>2</v>
      </c>
      <c r="AO555" s="296">
        <v>0</v>
      </c>
      <c r="AP555" s="300"/>
      <c r="AQ555" s="296">
        <v>0.1</v>
      </c>
      <c r="AR555" s="296">
        <v>0</v>
      </c>
      <c r="AS555" s="296">
        <v>0</v>
      </c>
      <c r="AV555" s="300">
        <v>12</v>
      </c>
      <c r="AW555" s="300">
        <v>12</v>
      </c>
      <c r="AY555" s="296" t="s">
        <v>1470</v>
      </c>
      <c r="AZ555" s="296" t="s">
        <v>1479</v>
      </c>
      <c r="BA555" s="296">
        <v>1</v>
      </c>
      <c r="BB555" s="296">
        <v>0.01</v>
      </c>
      <c r="BC555" s="296">
        <v>69</v>
      </c>
    </row>
    <row r="556" spans="1:55">
      <c r="A556" s="296" t="s">
        <v>1481</v>
      </c>
      <c r="B556" s="296" t="s">
        <v>1439</v>
      </c>
      <c r="C556" s="296" t="s">
        <v>1370</v>
      </c>
      <c r="F556" s="296">
        <v>7.4</v>
      </c>
      <c r="G556" s="296">
        <v>0</v>
      </c>
      <c r="H556" s="296">
        <v>0</v>
      </c>
      <c r="I556" s="296">
        <v>0</v>
      </c>
      <c r="J556" s="296">
        <v>0.52232040000000002</v>
      </c>
      <c r="K556" s="296">
        <v>1.96</v>
      </c>
      <c r="L556" s="296">
        <v>1.5680000000000001</v>
      </c>
      <c r="M556" s="296" t="s">
        <v>30</v>
      </c>
      <c r="N556" s="296">
        <v>2050</v>
      </c>
      <c r="O556" s="296">
        <v>25</v>
      </c>
      <c r="P556" s="296">
        <v>1</v>
      </c>
      <c r="Q556" s="296">
        <v>2050</v>
      </c>
      <c r="X556" s="296" t="s">
        <v>30</v>
      </c>
      <c r="AK556" s="296">
        <v>1</v>
      </c>
      <c r="AL556" s="296">
        <v>4</v>
      </c>
      <c r="AM556" s="299">
        <v>0.1</v>
      </c>
      <c r="AN556" s="296">
        <v>2</v>
      </c>
      <c r="AO556" s="296">
        <v>0</v>
      </c>
      <c r="AP556" s="300"/>
      <c r="AQ556" s="296">
        <v>0.1</v>
      </c>
      <c r="AR556" s="296">
        <v>0</v>
      </c>
      <c r="AS556" s="296">
        <v>0</v>
      </c>
      <c r="AV556" s="300">
        <v>12</v>
      </c>
      <c r="AW556" s="300">
        <v>12</v>
      </c>
      <c r="AY556" s="296" t="s">
        <v>1470</v>
      </c>
      <c r="AZ556" s="296" t="s">
        <v>1479</v>
      </c>
      <c r="BA556" s="296">
        <v>1</v>
      </c>
      <c r="BB556" s="296">
        <v>0.01</v>
      </c>
      <c r="BC556" s="296">
        <v>69</v>
      </c>
    </row>
    <row r="557" spans="1:55">
      <c r="A557" s="296" t="s">
        <v>1480</v>
      </c>
      <c r="B557" s="296" t="s">
        <v>1439</v>
      </c>
      <c r="C557" s="296" t="s">
        <v>1370</v>
      </c>
      <c r="F557" s="296">
        <v>9</v>
      </c>
      <c r="G557" s="296">
        <v>0</v>
      </c>
      <c r="H557" s="296">
        <v>0</v>
      </c>
      <c r="I557" s="296">
        <v>0</v>
      </c>
      <c r="J557" s="296">
        <v>0.64483999999999986</v>
      </c>
      <c r="K557" s="296">
        <v>1.96</v>
      </c>
      <c r="L557" s="296">
        <v>1.764</v>
      </c>
      <c r="M557" s="296" t="s">
        <v>30</v>
      </c>
      <c r="N557" s="296">
        <v>2020</v>
      </c>
      <c r="O557" s="296">
        <v>25</v>
      </c>
      <c r="P557" s="296">
        <v>1</v>
      </c>
      <c r="Q557" s="296">
        <v>2029</v>
      </c>
      <c r="X557" s="296" t="s">
        <v>30</v>
      </c>
      <c r="AK557" s="296">
        <v>1</v>
      </c>
      <c r="AL557" s="296">
        <v>4</v>
      </c>
      <c r="AM557" s="299">
        <v>0.1</v>
      </c>
      <c r="AN557" s="296">
        <v>2</v>
      </c>
      <c r="AO557" s="296">
        <v>0</v>
      </c>
      <c r="AP557" s="300"/>
      <c r="AQ557" s="296">
        <v>0.1</v>
      </c>
      <c r="AR557" s="296">
        <v>0</v>
      </c>
      <c r="AS557" s="296">
        <v>0</v>
      </c>
      <c r="AV557" s="300">
        <v>12</v>
      </c>
      <c r="AW557" s="300">
        <v>12</v>
      </c>
      <c r="AY557" s="296" t="s">
        <v>1470</v>
      </c>
      <c r="AZ557" s="296" t="s">
        <v>1479</v>
      </c>
      <c r="BA557" s="296">
        <v>1</v>
      </c>
      <c r="BB557" s="296">
        <v>0.01</v>
      </c>
      <c r="BC557" s="296">
        <v>69</v>
      </c>
    </row>
    <row r="558" spans="1:55">
      <c r="A558" s="296" t="s">
        <v>1478</v>
      </c>
      <c r="B558" s="296" t="s">
        <v>1439</v>
      </c>
      <c r="C558" s="296" t="s">
        <v>1370</v>
      </c>
      <c r="F558" s="296">
        <v>3.6</v>
      </c>
      <c r="I558" s="296">
        <v>0</v>
      </c>
      <c r="J558" s="296">
        <v>0.64483999999999986</v>
      </c>
      <c r="K558" s="296">
        <v>1.96</v>
      </c>
      <c r="L558" s="296">
        <v>1.764</v>
      </c>
      <c r="M558" s="296" t="s">
        <v>30</v>
      </c>
      <c r="N558" s="296">
        <v>2020</v>
      </c>
      <c r="O558" s="296">
        <v>25</v>
      </c>
      <c r="P558" s="296">
        <v>1</v>
      </c>
      <c r="Q558" s="296">
        <v>2029</v>
      </c>
      <c r="X558" s="296" t="s">
        <v>30</v>
      </c>
      <c r="AK558" s="296">
        <v>1</v>
      </c>
      <c r="AL558" s="296">
        <v>4</v>
      </c>
      <c r="AM558" s="299">
        <v>0.1</v>
      </c>
      <c r="AN558" s="296">
        <v>2</v>
      </c>
      <c r="AO558" s="296">
        <v>0</v>
      </c>
      <c r="AP558" s="300"/>
      <c r="AQ558" s="296">
        <v>0.1</v>
      </c>
      <c r="AR558" s="296">
        <v>0</v>
      </c>
      <c r="AS558" s="296">
        <v>0</v>
      </c>
      <c r="AV558" s="300">
        <v>12</v>
      </c>
      <c r="AW558" s="300">
        <v>12</v>
      </c>
      <c r="AY558" s="296" t="s">
        <v>1470</v>
      </c>
      <c r="AZ558" s="296" t="s">
        <v>1469</v>
      </c>
      <c r="BA558" s="296">
        <v>1</v>
      </c>
      <c r="BB558" s="296">
        <v>0.01</v>
      </c>
      <c r="BC558" s="296">
        <v>69</v>
      </c>
    </row>
    <row r="559" spans="1:55">
      <c r="A559" s="296" t="s">
        <v>1477</v>
      </c>
      <c r="B559" s="296" t="s">
        <v>1439</v>
      </c>
      <c r="C559" s="296" t="s">
        <v>1370</v>
      </c>
      <c r="F559" s="296">
        <v>3.7</v>
      </c>
      <c r="I559" s="296">
        <v>0</v>
      </c>
      <c r="J559" s="296">
        <v>1.4669693056741764</v>
      </c>
      <c r="K559" s="296">
        <v>18.386015297783011</v>
      </c>
      <c r="L559" s="296">
        <v>0</v>
      </c>
      <c r="M559" s="296" t="s">
        <v>30</v>
      </c>
      <c r="N559" s="296">
        <v>2020</v>
      </c>
      <c r="O559" s="296">
        <v>25</v>
      </c>
      <c r="P559" s="296">
        <v>1</v>
      </c>
      <c r="Q559" s="296">
        <v>2029</v>
      </c>
      <c r="X559" s="296" t="s">
        <v>30</v>
      </c>
      <c r="AK559" s="296">
        <v>1</v>
      </c>
      <c r="AL559" s="296">
        <v>0.01</v>
      </c>
      <c r="AM559" s="299">
        <v>0.1</v>
      </c>
      <c r="AN559" s="296">
        <v>2</v>
      </c>
      <c r="AO559" s="296">
        <v>0</v>
      </c>
      <c r="AP559" s="300"/>
      <c r="AQ559" s="296">
        <v>0.1</v>
      </c>
      <c r="AR559" s="296">
        <v>0</v>
      </c>
      <c r="AS559" s="296">
        <v>0</v>
      </c>
      <c r="AV559" s="300">
        <v>12</v>
      </c>
      <c r="AW559" s="300">
        <v>12</v>
      </c>
      <c r="AY559" s="296" t="s">
        <v>1470</v>
      </c>
      <c r="AZ559" s="296" t="s">
        <v>1469</v>
      </c>
      <c r="BA559" s="296">
        <v>1</v>
      </c>
      <c r="BB559" s="296">
        <v>0.01</v>
      </c>
      <c r="BC559" s="296">
        <v>69</v>
      </c>
    </row>
    <row r="560" spans="1:55">
      <c r="A560" s="296" t="s">
        <v>1476</v>
      </c>
      <c r="B560" s="296" t="s">
        <v>1439</v>
      </c>
      <c r="C560" s="296" t="s">
        <v>1370</v>
      </c>
      <c r="F560" s="296">
        <v>3.8</v>
      </c>
      <c r="I560" s="296">
        <v>0</v>
      </c>
      <c r="J560" s="296">
        <v>0.58035599999999998</v>
      </c>
      <c r="K560" s="296">
        <v>1.96</v>
      </c>
      <c r="L560" s="296">
        <v>1.6659999999999999</v>
      </c>
      <c r="M560" s="296" t="s">
        <v>30</v>
      </c>
      <c r="N560" s="296">
        <v>2030</v>
      </c>
      <c r="O560" s="296">
        <v>25</v>
      </c>
      <c r="P560" s="296">
        <v>1</v>
      </c>
      <c r="Q560" s="296">
        <v>2039</v>
      </c>
      <c r="X560" s="296" t="s">
        <v>30</v>
      </c>
      <c r="AK560" s="296">
        <v>1</v>
      </c>
      <c r="AL560" s="296">
        <v>4</v>
      </c>
      <c r="AM560" s="299">
        <v>0.1</v>
      </c>
      <c r="AN560" s="296">
        <v>2</v>
      </c>
      <c r="AO560" s="296">
        <v>0</v>
      </c>
      <c r="AP560" s="300"/>
      <c r="AQ560" s="296">
        <v>0.1</v>
      </c>
      <c r="AR560" s="296">
        <v>0</v>
      </c>
      <c r="AS560" s="296">
        <v>0</v>
      </c>
      <c r="AV560" s="300">
        <v>12</v>
      </c>
      <c r="AW560" s="300">
        <v>12</v>
      </c>
      <c r="AY560" s="296" t="s">
        <v>1470</v>
      </c>
      <c r="AZ560" s="296" t="s">
        <v>1469</v>
      </c>
      <c r="BA560" s="296">
        <v>1</v>
      </c>
      <c r="BB560" s="296">
        <v>0.01</v>
      </c>
      <c r="BC560" s="296">
        <v>69</v>
      </c>
    </row>
    <row r="561" spans="1:55">
      <c r="A561" s="296" t="s">
        <v>1475</v>
      </c>
      <c r="B561" s="296" t="s">
        <v>1439</v>
      </c>
      <c r="C561" s="296" t="s">
        <v>1370</v>
      </c>
      <c r="F561" s="296">
        <v>3.8</v>
      </c>
      <c r="I561" s="296">
        <v>0</v>
      </c>
      <c r="J561" s="296">
        <v>1.3691713519625646</v>
      </c>
      <c r="K561" s="296">
        <v>16.527854177262391</v>
      </c>
      <c r="L561" s="296">
        <v>0</v>
      </c>
      <c r="M561" s="296" t="s">
        <v>30</v>
      </c>
      <c r="N561" s="296">
        <v>2030</v>
      </c>
      <c r="O561" s="296">
        <v>25</v>
      </c>
      <c r="P561" s="296">
        <v>1</v>
      </c>
      <c r="Q561" s="296">
        <v>2039</v>
      </c>
      <c r="X561" s="296" t="s">
        <v>30</v>
      </c>
      <c r="AK561" s="296">
        <v>1</v>
      </c>
      <c r="AL561" s="296">
        <v>0.01</v>
      </c>
      <c r="AM561" s="299">
        <v>0.1</v>
      </c>
      <c r="AN561" s="296">
        <v>2</v>
      </c>
      <c r="AO561" s="296">
        <v>0</v>
      </c>
      <c r="AP561" s="300"/>
      <c r="AQ561" s="296">
        <v>0.1</v>
      </c>
      <c r="AR561" s="296">
        <v>0</v>
      </c>
      <c r="AS561" s="296">
        <v>0</v>
      </c>
      <c r="AV561" s="300">
        <v>12</v>
      </c>
      <c r="AW561" s="300">
        <v>12</v>
      </c>
      <c r="AY561" s="296" t="s">
        <v>1470</v>
      </c>
      <c r="AZ561" s="296" t="s">
        <v>1469</v>
      </c>
      <c r="BA561" s="296">
        <v>1</v>
      </c>
      <c r="BB561" s="296">
        <v>0.01</v>
      </c>
      <c r="BC561" s="296">
        <v>69</v>
      </c>
    </row>
    <row r="562" spans="1:55">
      <c r="A562" s="296" t="s">
        <v>1474</v>
      </c>
      <c r="B562" s="296" t="s">
        <v>1439</v>
      </c>
      <c r="C562" s="296" t="s">
        <v>1370</v>
      </c>
      <c r="D562" s="296" t="s">
        <v>30</v>
      </c>
      <c r="E562" s="296" t="s">
        <v>30</v>
      </c>
      <c r="F562" s="296">
        <v>3.875</v>
      </c>
      <c r="I562" s="296">
        <v>0</v>
      </c>
      <c r="J562" s="296">
        <v>1.2713733982509527</v>
      </c>
      <c r="K562" s="296">
        <v>15.69657157071369</v>
      </c>
      <c r="L562" s="296">
        <v>0</v>
      </c>
      <c r="M562" s="296" t="s">
        <v>30</v>
      </c>
      <c r="N562" s="296">
        <v>2040</v>
      </c>
      <c r="O562" s="296">
        <v>25</v>
      </c>
      <c r="P562" s="296">
        <v>1</v>
      </c>
      <c r="Q562" s="296">
        <v>2049</v>
      </c>
      <c r="R562" s="296" t="s">
        <v>30</v>
      </c>
      <c r="S562" s="296" t="s">
        <v>30</v>
      </c>
      <c r="T562" s="296" t="s">
        <v>30</v>
      </c>
      <c r="U562" s="296" t="s">
        <v>30</v>
      </c>
      <c r="V562" s="296" t="s">
        <v>30</v>
      </c>
      <c r="W562" s="296" t="s">
        <v>30</v>
      </c>
      <c r="X562" s="296" t="s">
        <v>30</v>
      </c>
      <c r="Z562" s="296" t="s">
        <v>30</v>
      </c>
      <c r="AA562" s="296" t="s">
        <v>30</v>
      </c>
      <c r="AB562" s="296" t="s">
        <v>30</v>
      </c>
      <c r="AC562" s="296" t="s">
        <v>30</v>
      </c>
      <c r="AD562" s="296" t="s">
        <v>30</v>
      </c>
      <c r="AE562" s="296" t="s">
        <v>30</v>
      </c>
      <c r="AF562" s="296" t="s">
        <v>30</v>
      </c>
      <c r="AG562" s="296" t="s">
        <v>30</v>
      </c>
      <c r="AH562" s="296" t="s">
        <v>30</v>
      </c>
      <c r="AI562" s="296" t="s">
        <v>30</v>
      </c>
      <c r="AJ562" s="296" t="s">
        <v>30</v>
      </c>
      <c r="AK562" s="296">
        <v>1</v>
      </c>
      <c r="AL562" s="296">
        <v>0.01</v>
      </c>
      <c r="AM562" s="299">
        <v>0.1</v>
      </c>
      <c r="AN562" s="296">
        <v>2</v>
      </c>
      <c r="AO562" s="296">
        <v>0</v>
      </c>
      <c r="AP562" s="300"/>
      <c r="AQ562" s="296">
        <v>0.1</v>
      </c>
      <c r="AR562" s="296">
        <v>0</v>
      </c>
      <c r="AS562" s="296">
        <v>0</v>
      </c>
      <c r="AV562" s="300">
        <v>12</v>
      </c>
      <c r="AW562" s="300">
        <v>12</v>
      </c>
      <c r="AX562" s="296" t="s">
        <v>30</v>
      </c>
      <c r="AY562" s="296" t="s">
        <v>1470</v>
      </c>
      <c r="AZ562" s="296" t="s">
        <v>1469</v>
      </c>
      <c r="BA562" s="296">
        <v>1</v>
      </c>
      <c r="BB562" s="296">
        <v>0.01</v>
      </c>
      <c r="BC562" s="296">
        <v>69</v>
      </c>
    </row>
    <row r="563" spans="1:55">
      <c r="A563" s="296" t="s">
        <v>1473</v>
      </c>
      <c r="B563" s="296" t="s">
        <v>1439</v>
      </c>
      <c r="C563" s="296" t="s">
        <v>1370</v>
      </c>
      <c r="D563" s="296" t="s">
        <v>30</v>
      </c>
      <c r="E563" s="296" t="s">
        <v>30</v>
      </c>
      <c r="F563" s="296">
        <v>3.9499999999999997</v>
      </c>
      <c r="I563" s="296">
        <v>0</v>
      </c>
      <c r="J563" s="296">
        <v>0.5513382</v>
      </c>
      <c r="K563" s="296">
        <v>1.96</v>
      </c>
      <c r="L563" s="296">
        <v>1.617</v>
      </c>
      <c r="M563" s="296" t="s">
        <v>30</v>
      </c>
      <c r="N563" s="296">
        <v>2040</v>
      </c>
      <c r="O563" s="296">
        <v>25</v>
      </c>
      <c r="P563" s="296">
        <v>1</v>
      </c>
      <c r="Q563" s="296">
        <v>2049</v>
      </c>
      <c r="R563" s="296" t="s">
        <v>30</v>
      </c>
      <c r="S563" s="296" t="s">
        <v>30</v>
      </c>
      <c r="T563" s="296" t="s">
        <v>30</v>
      </c>
      <c r="U563" s="296" t="s">
        <v>30</v>
      </c>
      <c r="V563" s="296" t="s">
        <v>30</v>
      </c>
      <c r="W563" s="296" t="s">
        <v>30</v>
      </c>
      <c r="X563" s="296" t="s">
        <v>30</v>
      </c>
      <c r="Z563" s="296" t="s">
        <v>30</v>
      </c>
      <c r="AA563" s="296" t="s">
        <v>30</v>
      </c>
      <c r="AB563" s="296" t="s">
        <v>30</v>
      </c>
      <c r="AC563" s="296" t="s">
        <v>30</v>
      </c>
      <c r="AD563" s="296" t="s">
        <v>30</v>
      </c>
      <c r="AE563" s="296" t="s">
        <v>30</v>
      </c>
      <c r="AF563" s="296" t="s">
        <v>30</v>
      </c>
      <c r="AG563" s="296" t="s">
        <v>30</v>
      </c>
      <c r="AH563" s="296" t="s">
        <v>30</v>
      </c>
      <c r="AI563" s="296" t="s">
        <v>30</v>
      </c>
      <c r="AJ563" s="296" t="s">
        <v>30</v>
      </c>
      <c r="AK563" s="296">
        <v>1</v>
      </c>
      <c r="AL563" s="296">
        <v>4</v>
      </c>
      <c r="AM563" s="299">
        <v>0.1</v>
      </c>
      <c r="AN563" s="296">
        <v>2</v>
      </c>
      <c r="AO563" s="296">
        <v>0</v>
      </c>
      <c r="AP563" s="300"/>
      <c r="AQ563" s="296">
        <v>0.1</v>
      </c>
      <c r="AR563" s="296">
        <v>0</v>
      </c>
      <c r="AS563" s="296">
        <v>0</v>
      </c>
      <c r="AV563" s="300">
        <v>12</v>
      </c>
      <c r="AW563" s="300">
        <v>12</v>
      </c>
      <c r="AX563" s="296" t="s">
        <v>30</v>
      </c>
      <c r="AY563" s="296" t="s">
        <v>1470</v>
      </c>
      <c r="AZ563" s="296" t="s">
        <v>1469</v>
      </c>
      <c r="BA563" s="296">
        <v>1</v>
      </c>
      <c r="BB563" s="296">
        <v>0.01</v>
      </c>
      <c r="BC563" s="296">
        <v>69</v>
      </c>
    </row>
    <row r="564" spans="1:55">
      <c r="A564" s="296" t="s">
        <v>1472</v>
      </c>
      <c r="B564" s="296" t="s">
        <v>1439</v>
      </c>
      <c r="C564" s="296" t="s">
        <v>1370</v>
      </c>
      <c r="F564" s="296">
        <v>3.95</v>
      </c>
      <c r="I564" s="296">
        <v>0</v>
      </c>
      <c r="J564" s="296">
        <v>1.1735754445393412</v>
      </c>
      <c r="K564" s="296">
        <v>14.865288964164987</v>
      </c>
      <c r="L564" s="296">
        <v>0</v>
      </c>
      <c r="M564" s="296" t="s">
        <v>30</v>
      </c>
      <c r="N564" s="296">
        <v>2050</v>
      </c>
      <c r="O564" s="296">
        <v>25</v>
      </c>
      <c r="P564" s="296">
        <v>1</v>
      </c>
      <c r="Q564" s="296">
        <v>2050</v>
      </c>
      <c r="X564" s="296" t="s">
        <v>30</v>
      </c>
      <c r="AK564" s="296">
        <v>1</v>
      </c>
      <c r="AL564" s="296">
        <v>0.01</v>
      </c>
      <c r="AM564" s="299">
        <v>0.1</v>
      </c>
      <c r="AN564" s="296">
        <v>2</v>
      </c>
      <c r="AO564" s="296">
        <v>0</v>
      </c>
      <c r="AP564" s="300"/>
      <c r="AQ564" s="296">
        <v>0.1</v>
      </c>
      <c r="AR564" s="296">
        <v>0</v>
      </c>
      <c r="AS564" s="296">
        <v>0</v>
      </c>
      <c r="AV564" s="300">
        <v>12</v>
      </c>
      <c r="AW564" s="300">
        <v>12</v>
      </c>
      <c r="AY564" s="296" t="s">
        <v>1470</v>
      </c>
      <c r="AZ564" s="296" t="s">
        <v>1469</v>
      </c>
      <c r="BA564" s="296">
        <v>1</v>
      </c>
      <c r="BB564" s="296">
        <v>0.01</v>
      </c>
      <c r="BC564" s="296">
        <v>69</v>
      </c>
    </row>
    <row r="565" spans="1:55">
      <c r="A565" s="296" t="s">
        <v>1471</v>
      </c>
      <c r="B565" s="296" t="s">
        <v>1439</v>
      </c>
      <c r="C565" s="296" t="s">
        <v>1370</v>
      </c>
      <c r="F565" s="296">
        <v>4.0999999999999996</v>
      </c>
      <c r="I565" s="296">
        <v>0</v>
      </c>
      <c r="J565" s="296">
        <v>0.52232040000000002</v>
      </c>
      <c r="K565" s="296">
        <v>1.96</v>
      </c>
      <c r="L565" s="296">
        <v>1.5680000000000001</v>
      </c>
      <c r="M565" s="296" t="s">
        <v>30</v>
      </c>
      <c r="N565" s="296">
        <v>2050</v>
      </c>
      <c r="O565" s="296">
        <v>25</v>
      </c>
      <c r="P565" s="296">
        <v>1</v>
      </c>
      <c r="Q565" s="296">
        <v>2050</v>
      </c>
      <c r="X565" s="296" t="s">
        <v>30</v>
      </c>
      <c r="AK565" s="296">
        <v>1</v>
      </c>
      <c r="AL565" s="296">
        <v>4</v>
      </c>
      <c r="AM565" s="299">
        <v>0.1</v>
      </c>
      <c r="AN565" s="296">
        <v>2</v>
      </c>
      <c r="AO565" s="296">
        <v>0</v>
      </c>
      <c r="AP565" s="300"/>
      <c r="AQ565" s="296">
        <v>0.1</v>
      </c>
      <c r="AR565" s="296">
        <v>0</v>
      </c>
      <c r="AS565" s="296">
        <v>0</v>
      </c>
      <c r="AV565" s="300">
        <v>12</v>
      </c>
      <c r="AW565" s="300">
        <v>12</v>
      </c>
      <c r="AY565" s="296" t="s">
        <v>1470</v>
      </c>
      <c r="AZ565" s="296" t="s">
        <v>1469</v>
      </c>
      <c r="BA565" s="296">
        <v>1</v>
      </c>
      <c r="BB565" s="296">
        <v>0.01</v>
      </c>
      <c r="BC565" s="296">
        <v>69</v>
      </c>
    </row>
    <row r="566" spans="1:55">
      <c r="A566" s="296" t="s">
        <v>1468</v>
      </c>
      <c r="B566" s="296" t="s">
        <v>1459</v>
      </c>
      <c r="C566" s="296" t="s">
        <v>931</v>
      </c>
      <c r="F566" s="296">
        <v>0.7</v>
      </c>
      <c r="I566" s="296">
        <v>0</v>
      </c>
      <c r="J566" s="296" t="s">
        <v>30</v>
      </c>
      <c r="K566" s="296">
        <v>3.0000000000000001E-3</v>
      </c>
      <c r="L566" s="296">
        <v>0</v>
      </c>
      <c r="M566" s="296" t="s">
        <v>30</v>
      </c>
      <c r="P566" s="296">
        <v>0</v>
      </c>
      <c r="Q566" s="296" t="s">
        <v>30</v>
      </c>
      <c r="S566" s="296">
        <v>110</v>
      </c>
      <c r="T566" s="296">
        <v>82.5</v>
      </c>
      <c r="X566" s="296" t="s">
        <v>30</v>
      </c>
      <c r="AK566" s="296">
        <v>1</v>
      </c>
      <c r="AL566" s="296">
        <v>10000</v>
      </c>
      <c r="AM566" s="299">
        <v>0.1</v>
      </c>
      <c r="AN566" s="296">
        <v>2</v>
      </c>
      <c r="AO566" s="296">
        <v>0</v>
      </c>
      <c r="AP566" s="300"/>
      <c r="AQ566" s="296">
        <v>0.1</v>
      </c>
      <c r="AR566" s="296">
        <v>0</v>
      </c>
      <c r="AS566" s="296">
        <v>0</v>
      </c>
      <c r="AV566" s="300">
        <v>60</v>
      </c>
      <c r="AW566" s="300">
        <v>60</v>
      </c>
      <c r="AY566" s="296" t="s">
        <v>1458</v>
      </c>
      <c r="BA566" s="296">
        <v>1</v>
      </c>
      <c r="BB566" s="296">
        <v>0.01</v>
      </c>
      <c r="BC566" s="296">
        <v>69</v>
      </c>
    </row>
    <row r="567" spans="1:55">
      <c r="A567" s="296" t="s">
        <v>1467</v>
      </c>
      <c r="B567" s="296" t="s">
        <v>1459</v>
      </c>
      <c r="C567" s="296" t="s">
        <v>931</v>
      </c>
      <c r="F567" s="296">
        <v>0.7</v>
      </c>
      <c r="I567" s="296">
        <v>0</v>
      </c>
      <c r="J567" s="296">
        <v>1.4350213544844419E-3</v>
      </c>
      <c r="K567" s="296">
        <v>3.0000000000000001E-3</v>
      </c>
      <c r="L567" s="296">
        <v>0</v>
      </c>
      <c r="M567" s="296" t="s">
        <v>30</v>
      </c>
      <c r="N567" s="296">
        <v>2020</v>
      </c>
      <c r="O567" s="296">
        <v>20</v>
      </c>
      <c r="P567" s="296">
        <v>1</v>
      </c>
      <c r="Q567" s="296">
        <v>2029</v>
      </c>
      <c r="S567" s="296">
        <v>110</v>
      </c>
      <c r="T567" s="296">
        <v>82.5</v>
      </c>
      <c r="X567" s="296" t="s">
        <v>30</v>
      </c>
      <c r="AK567" s="296">
        <v>1</v>
      </c>
      <c r="AL567" s="296">
        <v>3000</v>
      </c>
      <c r="AM567" s="299">
        <v>0.1</v>
      </c>
      <c r="AN567" s="296">
        <v>2</v>
      </c>
      <c r="AO567" s="296">
        <v>0</v>
      </c>
      <c r="AP567" s="300"/>
      <c r="AQ567" s="296">
        <v>0.1</v>
      </c>
      <c r="AR567" s="296">
        <v>0</v>
      </c>
      <c r="AS567" s="296">
        <v>0</v>
      </c>
      <c r="AV567" s="300">
        <v>60</v>
      </c>
      <c r="AW567" s="300">
        <v>60</v>
      </c>
      <c r="AY567" s="296" t="s">
        <v>1458</v>
      </c>
      <c r="BA567" s="296">
        <v>1</v>
      </c>
      <c r="BB567" s="296">
        <v>0.01</v>
      </c>
      <c r="BC567" s="296">
        <v>69</v>
      </c>
    </row>
    <row r="568" spans="1:55">
      <c r="A568" s="296" t="s">
        <v>1466</v>
      </c>
      <c r="B568" s="296" t="s">
        <v>1459</v>
      </c>
      <c r="C568" s="296" t="s">
        <v>931</v>
      </c>
      <c r="F568" s="296">
        <v>0.7</v>
      </c>
      <c r="I568" s="296">
        <v>0</v>
      </c>
      <c r="J568" s="296">
        <v>1.374533395325051E-3</v>
      </c>
      <c r="K568" s="296">
        <v>3.0000000000000001E-3</v>
      </c>
      <c r="L568" s="296">
        <v>0</v>
      </c>
      <c r="M568" s="296" t="s">
        <v>30</v>
      </c>
      <c r="N568" s="296">
        <v>2030</v>
      </c>
      <c r="O568" s="296">
        <v>20</v>
      </c>
      <c r="P568" s="296">
        <v>1</v>
      </c>
      <c r="Q568" s="296">
        <v>2039</v>
      </c>
      <c r="S568" s="296">
        <v>110</v>
      </c>
      <c r="T568" s="296">
        <v>82.5</v>
      </c>
      <c r="X568" s="296" t="s">
        <v>30</v>
      </c>
      <c r="AK568" s="296">
        <v>1</v>
      </c>
      <c r="AL568" s="296">
        <v>3000</v>
      </c>
      <c r="AM568" s="299">
        <v>0.1</v>
      </c>
      <c r="AN568" s="296">
        <v>2</v>
      </c>
      <c r="AO568" s="296">
        <v>0</v>
      </c>
      <c r="AP568" s="300"/>
      <c r="AQ568" s="296">
        <v>0.1</v>
      </c>
      <c r="AR568" s="296">
        <v>0</v>
      </c>
      <c r="AS568" s="296">
        <v>0</v>
      </c>
      <c r="AV568" s="300">
        <v>60</v>
      </c>
      <c r="AW568" s="300">
        <v>60</v>
      </c>
      <c r="AY568" s="296" t="s">
        <v>1458</v>
      </c>
      <c r="BA568" s="296">
        <v>1</v>
      </c>
      <c r="BB568" s="296">
        <v>0.01</v>
      </c>
      <c r="BC568" s="296">
        <v>69</v>
      </c>
    </row>
    <row r="569" spans="1:55">
      <c r="A569" s="296" t="s">
        <v>1465</v>
      </c>
      <c r="B569" s="296" t="s">
        <v>1459</v>
      </c>
      <c r="C569" s="296" t="s">
        <v>931</v>
      </c>
      <c r="D569" s="296" t="s">
        <v>30</v>
      </c>
      <c r="E569" s="296" t="s">
        <v>30</v>
      </c>
      <c r="F569" s="296">
        <v>0.7</v>
      </c>
      <c r="I569" s="296">
        <v>0</v>
      </c>
      <c r="J569" s="296">
        <v>1.2936784897176951E-3</v>
      </c>
      <c r="K569" s="296">
        <v>3.0000000000000001E-3</v>
      </c>
      <c r="L569" s="296">
        <v>0</v>
      </c>
      <c r="M569" s="296" t="s">
        <v>30</v>
      </c>
      <c r="N569" s="296">
        <v>2040</v>
      </c>
      <c r="O569" s="296">
        <v>20</v>
      </c>
      <c r="P569" s="296">
        <v>1</v>
      </c>
      <c r="Q569" s="296">
        <v>2049</v>
      </c>
      <c r="R569" s="296" t="s">
        <v>30</v>
      </c>
      <c r="S569" s="296">
        <v>110</v>
      </c>
      <c r="T569" s="296">
        <v>82.5</v>
      </c>
      <c r="U569" s="296" t="s">
        <v>30</v>
      </c>
      <c r="V569" s="296" t="s">
        <v>30</v>
      </c>
      <c r="W569" s="296" t="s">
        <v>30</v>
      </c>
      <c r="X569" s="296" t="s">
        <v>30</v>
      </c>
      <c r="Z569" s="296" t="s">
        <v>30</v>
      </c>
      <c r="AA569" s="296" t="s">
        <v>30</v>
      </c>
      <c r="AB569" s="296" t="s">
        <v>30</v>
      </c>
      <c r="AC569" s="296" t="s">
        <v>30</v>
      </c>
      <c r="AD569" s="296" t="s">
        <v>30</v>
      </c>
      <c r="AE569" s="296" t="s">
        <v>30</v>
      </c>
      <c r="AF569" s="296" t="s">
        <v>30</v>
      </c>
      <c r="AG569" s="296" t="s">
        <v>30</v>
      </c>
      <c r="AH569" s="296" t="s">
        <v>30</v>
      </c>
      <c r="AI569" s="296" t="s">
        <v>30</v>
      </c>
      <c r="AJ569" s="296" t="s">
        <v>30</v>
      </c>
      <c r="AK569" s="296">
        <v>1</v>
      </c>
      <c r="AL569" s="296">
        <v>3000</v>
      </c>
      <c r="AM569" s="299">
        <v>0.1</v>
      </c>
      <c r="AN569" s="296">
        <v>2</v>
      </c>
      <c r="AO569" s="296">
        <v>0</v>
      </c>
      <c r="AP569" s="300"/>
      <c r="AQ569" s="296">
        <v>0.1</v>
      </c>
      <c r="AR569" s="296">
        <v>0</v>
      </c>
      <c r="AS569" s="296">
        <v>0</v>
      </c>
      <c r="AV569" s="300">
        <v>60</v>
      </c>
      <c r="AW569" s="300">
        <v>60</v>
      </c>
      <c r="AX569" s="296" t="s">
        <v>30</v>
      </c>
      <c r="AY569" s="296" t="s">
        <v>1458</v>
      </c>
      <c r="BA569" s="296">
        <v>1</v>
      </c>
      <c r="BB569" s="296">
        <v>0.01</v>
      </c>
      <c r="BC569" s="296">
        <v>69</v>
      </c>
    </row>
    <row r="570" spans="1:55">
      <c r="A570" s="296" t="s">
        <v>1464</v>
      </c>
      <c r="B570" s="296" t="s">
        <v>1459</v>
      </c>
      <c r="C570" s="296" t="s">
        <v>931</v>
      </c>
      <c r="F570" s="296">
        <v>0.7</v>
      </c>
      <c r="I570" s="296">
        <v>0</v>
      </c>
      <c r="J570" s="296">
        <v>1.2128235841103391E-3</v>
      </c>
      <c r="K570" s="296">
        <v>3.0000000000000001E-3</v>
      </c>
      <c r="L570" s="296">
        <v>0</v>
      </c>
      <c r="M570" s="296" t="s">
        <v>30</v>
      </c>
      <c r="N570" s="296">
        <v>2050</v>
      </c>
      <c r="O570" s="296">
        <v>20</v>
      </c>
      <c r="P570" s="296">
        <v>1</v>
      </c>
      <c r="Q570" s="296">
        <v>2050</v>
      </c>
      <c r="S570" s="296">
        <v>110</v>
      </c>
      <c r="T570" s="296">
        <v>82.5</v>
      </c>
      <c r="X570" s="296" t="s">
        <v>30</v>
      </c>
      <c r="AK570" s="296">
        <v>1</v>
      </c>
      <c r="AL570" s="296">
        <v>3000</v>
      </c>
      <c r="AM570" s="299">
        <v>0.1</v>
      </c>
      <c r="AN570" s="296">
        <v>2</v>
      </c>
      <c r="AO570" s="296">
        <v>0</v>
      </c>
      <c r="AP570" s="300"/>
      <c r="AQ570" s="296">
        <v>0.1</v>
      </c>
      <c r="AR570" s="296">
        <v>0</v>
      </c>
      <c r="AS570" s="296">
        <v>0</v>
      </c>
      <c r="AV570" s="300">
        <v>60</v>
      </c>
      <c r="AW570" s="300">
        <v>60</v>
      </c>
      <c r="AY570" s="296" t="s">
        <v>1458</v>
      </c>
      <c r="BA570" s="296">
        <v>1</v>
      </c>
      <c r="BB570" s="296">
        <v>0.01</v>
      </c>
      <c r="BC570" s="296">
        <v>69</v>
      </c>
    </row>
    <row r="571" spans="1:55">
      <c r="A571" s="296" t="s">
        <v>1463</v>
      </c>
      <c r="B571" s="296" t="s">
        <v>1459</v>
      </c>
      <c r="C571" s="296" t="s">
        <v>931</v>
      </c>
      <c r="F571" s="296">
        <v>0.7</v>
      </c>
      <c r="I571" s="296">
        <v>0</v>
      </c>
      <c r="J571" s="296">
        <v>4.4269488900361382E-4</v>
      </c>
      <c r="K571" s="296">
        <v>3.0000000000000001E-3</v>
      </c>
      <c r="L571" s="296">
        <v>0</v>
      </c>
      <c r="M571" s="296" t="s">
        <v>30</v>
      </c>
      <c r="N571" s="296">
        <v>2020</v>
      </c>
      <c r="O571" s="296">
        <v>20</v>
      </c>
      <c r="P571" s="296">
        <v>1</v>
      </c>
      <c r="Q571" s="296">
        <v>2029</v>
      </c>
      <c r="S571" s="296">
        <v>192.59259259259258</v>
      </c>
      <c r="T571" s="296">
        <v>192.59259259259258</v>
      </c>
      <c r="X571" s="296" t="s">
        <v>30</v>
      </c>
      <c r="AK571" s="296">
        <v>1</v>
      </c>
      <c r="AL571" s="296">
        <v>5400</v>
      </c>
      <c r="AM571" s="299">
        <v>0.1</v>
      </c>
      <c r="AN571" s="296">
        <v>2</v>
      </c>
      <c r="AO571" s="296">
        <v>0</v>
      </c>
      <c r="AP571" s="300"/>
      <c r="AQ571" s="296">
        <v>0.1</v>
      </c>
      <c r="AR571" s="296">
        <v>0</v>
      </c>
      <c r="AS571" s="296">
        <v>0</v>
      </c>
      <c r="AV571" s="300">
        <v>60</v>
      </c>
      <c r="AW571" s="300">
        <v>60</v>
      </c>
      <c r="AY571" s="296" t="s">
        <v>1458</v>
      </c>
      <c r="BA571" s="296">
        <v>1</v>
      </c>
      <c r="BB571" s="296">
        <v>0.01</v>
      </c>
      <c r="BC571" s="296">
        <v>69</v>
      </c>
    </row>
    <row r="572" spans="1:55">
      <c r="A572" s="296" t="s">
        <v>1462</v>
      </c>
      <c r="B572" s="296" t="s">
        <v>1459</v>
      </c>
      <c r="C572" s="296" t="s">
        <v>931</v>
      </c>
      <c r="F572" s="296">
        <v>0.7</v>
      </c>
      <c r="I572" s="296">
        <v>0</v>
      </c>
      <c r="J572" s="296">
        <v>4.2403474134626964E-4</v>
      </c>
      <c r="K572" s="296">
        <v>3.0000000000000001E-3</v>
      </c>
      <c r="L572" s="296">
        <v>0</v>
      </c>
      <c r="M572" s="296" t="s">
        <v>30</v>
      </c>
      <c r="N572" s="296">
        <v>2030</v>
      </c>
      <c r="O572" s="296">
        <v>20</v>
      </c>
      <c r="P572" s="296">
        <v>1</v>
      </c>
      <c r="Q572" s="296">
        <v>2039</v>
      </c>
      <c r="S572" s="296">
        <v>192.59259259259258</v>
      </c>
      <c r="T572" s="296">
        <v>192.59259259259258</v>
      </c>
      <c r="X572" s="296" t="s">
        <v>30</v>
      </c>
      <c r="AK572" s="296">
        <v>1</v>
      </c>
      <c r="AL572" s="296">
        <v>5400</v>
      </c>
      <c r="AM572" s="299">
        <v>0.1</v>
      </c>
      <c r="AN572" s="296">
        <v>2</v>
      </c>
      <c r="AO572" s="296">
        <v>0</v>
      </c>
      <c r="AP572" s="300"/>
      <c r="AQ572" s="296">
        <v>0.1</v>
      </c>
      <c r="AR572" s="296">
        <v>0</v>
      </c>
      <c r="AS572" s="296">
        <v>0</v>
      </c>
      <c r="AV572" s="300">
        <v>60</v>
      </c>
      <c r="AW572" s="300">
        <v>60</v>
      </c>
      <c r="AY572" s="296" t="s">
        <v>1458</v>
      </c>
      <c r="BA572" s="296">
        <v>1</v>
      </c>
      <c r="BB572" s="296">
        <v>0.01</v>
      </c>
      <c r="BC572" s="296">
        <v>69</v>
      </c>
    </row>
    <row r="573" spans="1:55">
      <c r="A573" s="296" t="s">
        <v>1461</v>
      </c>
      <c r="B573" s="296" t="s">
        <v>1459</v>
      </c>
      <c r="C573" s="296" t="s">
        <v>931</v>
      </c>
      <c r="D573" s="296" t="s">
        <v>30</v>
      </c>
      <c r="E573" s="296" t="s">
        <v>30</v>
      </c>
      <c r="F573" s="296">
        <v>0.7</v>
      </c>
      <c r="I573" s="296">
        <v>0</v>
      </c>
      <c r="J573" s="296">
        <v>3.9909152126707732E-4</v>
      </c>
      <c r="K573" s="296">
        <v>3.0000000000000001E-3</v>
      </c>
      <c r="L573" s="296">
        <v>0</v>
      </c>
      <c r="M573" s="296" t="s">
        <v>30</v>
      </c>
      <c r="N573" s="296">
        <v>2040</v>
      </c>
      <c r="O573" s="296">
        <v>20</v>
      </c>
      <c r="P573" s="296">
        <v>1</v>
      </c>
      <c r="Q573" s="296">
        <v>2049</v>
      </c>
      <c r="R573" s="296" t="s">
        <v>30</v>
      </c>
      <c r="S573" s="296">
        <v>192.59259259259258</v>
      </c>
      <c r="T573" s="296">
        <v>192.59259259259258</v>
      </c>
      <c r="U573" s="296" t="s">
        <v>30</v>
      </c>
      <c r="V573" s="296" t="s">
        <v>30</v>
      </c>
      <c r="W573" s="296" t="s">
        <v>30</v>
      </c>
      <c r="X573" s="296" t="s">
        <v>30</v>
      </c>
      <c r="Z573" s="296" t="s">
        <v>30</v>
      </c>
      <c r="AA573" s="296" t="s">
        <v>30</v>
      </c>
      <c r="AB573" s="296" t="s">
        <v>30</v>
      </c>
      <c r="AC573" s="296" t="s">
        <v>30</v>
      </c>
      <c r="AD573" s="296" t="s">
        <v>30</v>
      </c>
      <c r="AE573" s="296" t="s">
        <v>30</v>
      </c>
      <c r="AF573" s="296" t="s">
        <v>30</v>
      </c>
      <c r="AG573" s="296" t="s">
        <v>30</v>
      </c>
      <c r="AH573" s="296" t="s">
        <v>30</v>
      </c>
      <c r="AI573" s="296" t="s">
        <v>30</v>
      </c>
      <c r="AJ573" s="296" t="s">
        <v>30</v>
      </c>
      <c r="AK573" s="296">
        <v>1</v>
      </c>
      <c r="AL573" s="296">
        <v>5400</v>
      </c>
      <c r="AM573" s="299">
        <v>0.1</v>
      </c>
      <c r="AN573" s="296">
        <v>2</v>
      </c>
      <c r="AO573" s="296">
        <v>0</v>
      </c>
      <c r="AP573" s="300"/>
      <c r="AQ573" s="296">
        <v>0.1</v>
      </c>
      <c r="AR573" s="296">
        <v>0</v>
      </c>
      <c r="AS573" s="296">
        <v>0</v>
      </c>
      <c r="AV573" s="300">
        <v>60</v>
      </c>
      <c r="AW573" s="300">
        <v>60</v>
      </c>
      <c r="AX573" s="296" t="s">
        <v>30</v>
      </c>
      <c r="AY573" s="296" t="s">
        <v>1458</v>
      </c>
      <c r="BA573" s="296">
        <v>1</v>
      </c>
      <c r="BB573" s="296">
        <v>0.01</v>
      </c>
      <c r="BC573" s="296">
        <v>69</v>
      </c>
    </row>
    <row r="574" spans="1:55">
      <c r="A574" s="296" t="s">
        <v>1460</v>
      </c>
      <c r="B574" s="296" t="s">
        <v>1459</v>
      </c>
      <c r="C574" s="296" t="s">
        <v>931</v>
      </c>
      <c r="F574" s="296">
        <v>0.7</v>
      </c>
      <c r="I574" s="296">
        <v>0</v>
      </c>
      <c r="J574" s="296">
        <v>3.7414830118788494E-4</v>
      </c>
      <c r="K574" s="296">
        <v>3.0000000000000001E-3</v>
      </c>
      <c r="L574" s="296">
        <v>0</v>
      </c>
      <c r="M574" s="296" t="s">
        <v>30</v>
      </c>
      <c r="N574" s="296">
        <v>2050</v>
      </c>
      <c r="O574" s="296">
        <v>20</v>
      </c>
      <c r="P574" s="296">
        <v>1</v>
      </c>
      <c r="Q574" s="296">
        <v>2050</v>
      </c>
      <c r="S574" s="296">
        <v>192.59259259259258</v>
      </c>
      <c r="T574" s="296">
        <v>192.59259259259258</v>
      </c>
      <c r="X574" s="296" t="s">
        <v>30</v>
      </c>
      <c r="AK574" s="296">
        <v>1</v>
      </c>
      <c r="AL574" s="296">
        <v>5400</v>
      </c>
      <c r="AM574" s="299">
        <v>0.1</v>
      </c>
      <c r="AN574" s="296">
        <v>2</v>
      </c>
      <c r="AO574" s="296">
        <v>0</v>
      </c>
      <c r="AP574" s="300"/>
      <c r="AQ574" s="296">
        <v>0.1</v>
      </c>
      <c r="AR574" s="296">
        <v>0</v>
      </c>
      <c r="AS574" s="296">
        <v>0</v>
      </c>
      <c r="AV574" s="300">
        <v>60</v>
      </c>
      <c r="AW574" s="300">
        <v>60</v>
      </c>
      <c r="AY574" s="296" t="s">
        <v>1458</v>
      </c>
      <c r="BA574" s="296">
        <v>1</v>
      </c>
      <c r="BB574" s="296">
        <v>0.01</v>
      </c>
      <c r="BC574" s="296">
        <v>69</v>
      </c>
    </row>
    <row r="575" spans="1:55">
      <c r="A575" s="296" t="s">
        <v>1457</v>
      </c>
      <c r="B575" s="296" t="s">
        <v>1454</v>
      </c>
      <c r="C575" s="296" t="s">
        <v>931</v>
      </c>
      <c r="F575" s="296">
        <v>0.98</v>
      </c>
      <c r="I575" s="296">
        <v>0</v>
      </c>
      <c r="J575" s="296">
        <v>2.9051880341808521E-3</v>
      </c>
      <c r="K575" s="296">
        <v>8.4271399999999996E-3</v>
      </c>
      <c r="L575" s="296">
        <v>0</v>
      </c>
      <c r="M575" s="296" t="s">
        <v>30</v>
      </c>
      <c r="N575" s="296">
        <v>2010</v>
      </c>
      <c r="O575" s="296">
        <v>40</v>
      </c>
      <c r="P575" s="296">
        <v>1</v>
      </c>
      <c r="Q575" s="296">
        <v>2050</v>
      </c>
      <c r="S575" s="296">
        <v>60</v>
      </c>
      <c r="T575" s="296">
        <v>60</v>
      </c>
      <c r="X575" s="296" t="s">
        <v>30</v>
      </c>
      <c r="AK575" s="296">
        <v>1</v>
      </c>
      <c r="AL575" s="296">
        <v>175</v>
      </c>
      <c r="AM575" s="299">
        <v>0.1</v>
      </c>
      <c r="AN575" s="296">
        <v>2</v>
      </c>
      <c r="AO575" s="296">
        <v>0</v>
      </c>
      <c r="AP575" s="300"/>
      <c r="AQ575" s="296">
        <v>0.1</v>
      </c>
      <c r="AR575" s="296">
        <v>0</v>
      </c>
      <c r="AS575" s="296">
        <v>0</v>
      </c>
      <c r="AV575" s="300">
        <v>60</v>
      </c>
      <c r="AW575" s="300">
        <v>60</v>
      </c>
      <c r="AY575" s="296" t="s">
        <v>1453</v>
      </c>
      <c r="BA575" s="296">
        <v>1</v>
      </c>
      <c r="BB575" s="296">
        <v>0.01</v>
      </c>
      <c r="BC575" s="296">
        <v>69</v>
      </c>
    </row>
    <row r="576" spans="1:55">
      <c r="A576" s="296" t="s">
        <v>1456</v>
      </c>
      <c r="B576" s="296" t="s">
        <v>1454</v>
      </c>
      <c r="C576" s="296" t="s">
        <v>931</v>
      </c>
      <c r="F576" s="296">
        <v>0.95</v>
      </c>
      <c r="I576" s="296">
        <v>0</v>
      </c>
      <c r="J576" s="296">
        <v>0.40179999999999999</v>
      </c>
      <c r="K576" s="296">
        <v>16.333333333333336</v>
      </c>
      <c r="L576" s="296">
        <v>0.68599999999999994</v>
      </c>
      <c r="M576" s="296" t="s">
        <v>30</v>
      </c>
      <c r="N576" s="296">
        <v>2010</v>
      </c>
      <c r="O576" s="296">
        <v>30</v>
      </c>
      <c r="P576" s="296">
        <v>1</v>
      </c>
      <c r="Q576" s="296">
        <v>2050</v>
      </c>
      <c r="S576" s="296">
        <v>0.15</v>
      </c>
      <c r="T576" s="296">
        <v>0.15</v>
      </c>
      <c r="X576" s="296" t="s">
        <v>30</v>
      </c>
      <c r="AK576" s="296">
        <v>1</v>
      </c>
      <c r="AL576" s="296">
        <v>3.0000000000000001E-3</v>
      </c>
      <c r="AM576" s="299">
        <v>0.1</v>
      </c>
      <c r="AN576" s="296">
        <v>2</v>
      </c>
      <c r="AO576" s="296">
        <v>0</v>
      </c>
      <c r="AP576" s="300"/>
      <c r="AQ576" s="296">
        <v>0.1</v>
      </c>
      <c r="AR576" s="296">
        <v>0</v>
      </c>
      <c r="AS576" s="296">
        <v>0</v>
      </c>
      <c r="AV576" s="300">
        <v>60</v>
      </c>
      <c r="AW576" s="300">
        <v>60</v>
      </c>
      <c r="AY576" s="296" t="s">
        <v>1453</v>
      </c>
      <c r="BA576" s="296">
        <v>1</v>
      </c>
      <c r="BB576" s="296">
        <v>0.01</v>
      </c>
      <c r="BC576" s="296">
        <v>69</v>
      </c>
    </row>
    <row r="577" spans="1:55">
      <c r="A577" s="296" t="s">
        <v>1455</v>
      </c>
      <c r="B577" s="296" t="s">
        <v>1454</v>
      </c>
      <c r="C577" s="296" t="s">
        <v>931</v>
      </c>
      <c r="F577" s="296">
        <v>1</v>
      </c>
      <c r="I577" s="296">
        <v>0</v>
      </c>
      <c r="J577" s="296" t="s">
        <v>30</v>
      </c>
      <c r="K577" s="296">
        <v>6.88E-2</v>
      </c>
      <c r="L577" s="296">
        <v>0</v>
      </c>
      <c r="M577" s="296" t="s">
        <v>30</v>
      </c>
      <c r="P577" s="296">
        <v>0</v>
      </c>
      <c r="Q577" s="296" t="s">
        <v>30</v>
      </c>
      <c r="S577" s="296">
        <v>8</v>
      </c>
      <c r="T577" s="296">
        <v>8</v>
      </c>
      <c r="X577" s="296" t="s">
        <v>30</v>
      </c>
      <c r="AK577" s="296">
        <v>1</v>
      </c>
      <c r="AL577" s="296">
        <v>503</v>
      </c>
      <c r="AM577" s="299">
        <v>0.1</v>
      </c>
      <c r="AN577" s="296">
        <v>2</v>
      </c>
      <c r="AO577" s="296">
        <v>0</v>
      </c>
      <c r="AP577" s="300"/>
      <c r="AQ577" s="296">
        <v>0.1</v>
      </c>
      <c r="AR577" s="296">
        <v>0</v>
      </c>
      <c r="AS577" s="296">
        <v>0</v>
      </c>
      <c r="AV577" s="300">
        <v>60</v>
      </c>
      <c r="AW577" s="300">
        <v>60</v>
      </c>
      <c r="AY577" s="296" t="s">
        <v>1453</v>
      </c>
      <c r="BA577" s="296">
        <v>1</v>
      </c>
      <c r="BB577" s="296">
        <v>0.01</v>
      </c>
      <c r="BC577" s="296">
        <v>69</v>
      </c>
    </row>
    <row r="578" spans="1:55">
      <c r="A578" s="296" t="s">
        <v>1452</v>
      </c>
      <c r="B578" s="296" t="s">
        <v>846</v>
      </c>
      <c r="C578" s="296" t="s">
        <v>749</v>
      </c>
      <c r="F578" s="296">
        <v>0.93</v>
      </c>
      <c r="G578" s="296">
        <v>3</v>
      </c>
      <c r="H578" s="296">
        <v>9</v>
      </c>
      <c r="I578" s="296">
        <v>0</v>
      </c>
      <c r="J578" s="296">
        <v>5.8799999999999998E-2</v>
      </c>
      <c r="K578" s="296">
        <v>1.911</v>
      </c>
      <c r="L578" s="296">
        <v>1.0780000000000001</v>
      </c>
      <c r="M578" s="296" t="s">
        <v>30</v>
      </c>
      <c r="N578" s="296">
        <v>2020</v>
      </c>
      <c r="O578" s="296">
        <v>25</v>
      </c>
      <c r="P578" s="296">
        <v>1</v>
      </c>
      <c r="Q578" s="296">
        <v>2029</v>
      </c>
      <c r="U578" s="296">
        <v>1</v>
      </c>
      <c r="V578" s="296">
        <v>1</v>
      </c>
      <c r="X578" s="296">
        <v>1.075268817204301</v>
      </c>
      <c r="AK578" s="296">
        <v>1</v>
      </c>
      <c r="AL578" s="296">
        <v>20</v>
      </c>
      <c r="AM578" s="299">
        <v>0.15</v>
      </c>
      <c r="AN578" s="296">
        <v>11.68</v>
      </c>
      <c r="AO578" s="296">
        <v>1</v>
      </c>
      <c r="AP578" s="300"/>
      <c r="AQ578" s="296">
        <v>0.58399999999999996</v>
      </c>
      <c r="AR578" s="296">
        <v>0.1</v>
      </c>
      <c r="AS578" s="296">
        <v>0</v>
      </c>
      <c r="AV578" s="300">
        <v>12</v>
      </c>
      <c r="AW578" s="300">
        <v>12</v>
      </c>
      <c r="AY578" s="296" t="s">
        <v>845</v>
      </c>
      <c r="BA578" s="296">
        <v>1</v>
      </c>
      <c r="BB578" s="296">
        <v>0.01</v>
      </c>
      <c r="BC578" s="296">
        <v>67</v>
      </c>
    </row>
    <row r="579" spans="1:55">
      <c r="A579" s="296" t="s">
        <v>1451</v>
      </c>
      <c r="B579" s="296" t="s">
        <v>846</v>
      </c>
      <c r="C579" s="296" t="s">
        <v>749</v>
      </c>
      <c r="F579" s="296">
        <v>0.94</v>
      </c>
      <c r="G579" s="296">
        <v>2</v>
      </c>
      <c r="H579" s="296">
        <v>7</v>
      </c>
      <c r="I579" s="296">
        <v>0</v>
      </c>
      <c r="J579" s="296">
        <v>4.9000000000000002E-2</v>
      </c>
      <c r="K579" s="296">
        <v>1.8620000000000001</v>
      </c>
      <c r="L579" s="296">
        <v>0.98</v>
      </c>
      <c r="M579" s="296" t="s">
        <v>30</v>
      </c>
      <c r="N579" s="296">
        <v>2030</v>
      </c>
      <c r="O579" s="296">
        <v>25</v>
      </c>
      <c r="P579" s="296">
        <v>1</v>
      </c>
      <c r="Q579" s="296">
        <v>2039</v>
      </c>
      <c r="U579" s="296">
        <v>1</v>
      </c>
      <c r="V579" s="296">
        <v>1</v>
      </c>
      <c r="X579" s="296">
        <v>1.0638297872340425</v>
      </c>
      <c r="AK579" s="296">
        <v>1</v>
      </c>
      <c r="AL579" s="296">
        <v>20</v>
      </c>
      <c r="AM579" s="299">
        <v>0.15</v>
      </c>
      <c r="AN579" s="296">
        <v>11.68</v>
      </c>
      <c r="AO579" s="296">
        <v>1</v>
      </c>
      <c r="AP579" s="300"/>
      <c r="AQ579" s="296">
        <v>0.58399999999999996</v>
      </c>
      <c r="AR579" s="296">
        <v>0.1</v>
      </c>
      <c r="AS579" s="296">
        <v>0</v>
      </c>
      <c r="AV579" s="300">
        <v>12</v>
      </c>
      <c r="AW579" s="300">
        <v>12</v>
      </c>
      <c r="AY579" s="296" t="s">
        <v>845</v>
      </c>
      <c r="BA579" s="296">
        <v>1</v>
      </c>
      <c r="BB579" s="296">
        <v>0.01</v>
      </c>
      <c r="BC579" s="296">
        <v>67</v>
      </c>
    </row>
    <row r="580" spans="1:55">
      <c r="A580" s="296" t="s">
        <v>1450</v>
      </c>
      <c r="B580" s="296" t="s">
        <v>846</v>
      </c>
      <c r="C580" s="296" t="s">
        <v>749</v>
      </c>
      <c r="D580" s="296" t="s">
        <v>30</v>
      </c>
      <c r="E580" s="296" t="s">
        <v>30</v>
      </c>
      <c r="F580" s="296">
        <v>0.95</v>
      </c>
      <c r="G580" s="296">
        <v>2</v>
      </c>
      <c r="H580" s="296">
        <v>6.5</v>
      </c>
      <c r="I580" s="296">
        <v>0</v>
      </c>
      <c r="J580" s="296">
        <v>4.9000000000000002E-2</v>
      </c>
      <c r="K580" s="296">
        <v>1.764</v>
      </c>
      <c r="L580" s="296">
        <v>1.0289999999999999</v>
      </c>
      <c r="M580" s="296" t="s">
        <v>30</v>
      </c>
      <c r="N580" s="296">
        <v>2040</v>
      </c>
      <c r="O580" s="296">
        <v>25</v>
      </c>
      <c r="P580" s="296">
        <v>1</v>
      </c>
      <c r="Q580" s="296">
        <v>2049</v>
      </c>
      <c r="R580" s="296" t="s">
        <v>30</v>
      </c>
      <c r="S580" s="296" t="s">
        <v>30</v>
      </c>
      <c r="T580" s="296" t="s">
        <v>30</v>
      </c>
      <c r="U580" s="296">
        <v>1</v>
      </c>
      <c r="V580" s="296">
        <v>1</v>
      </c>
      <c r="W580" s="296" t="s">
        <v>30</v>
      </c>
      <c r="X580" s="296">
        <v>1.0526315789473684</v>
      </c>
      <c r="Z580" s="296" t="s">
        <v>30</v>
      </c>
      <c r="AA580" s="296" t="s">
        <v>30</v>
      </c>
      <c r="AB580" s="296" t="s">
        <v>30</v>
      </c>
      <c r="AC580" s="296" t="s">
        <v>30</v>
      </c>
      <c r="AD580" s="296" t="s">
        <v>30</v>
      </c>
      <c r="AE580" s="296" t="s">
        <v>30</v>
      </c>
      <c r="AF580" s="296" t="s">
        <v>30</v>
      </c>
      <c r="AG580" s="296" t="s">
        <v>30</v>
      </c>
      <c r="AH580" s="296" t="s">
        <v>30</v>
      </c>
      <c r="AI580" s="296" t="s">
        <v>30</v>
      </c>
      <c r="AJ580" s="296" t="s">
        <v>30</v>
      </c>
      <c r="AK580" s="296">
        <v>1</v>
      </c>
      <c r="AL580" s="296">
        <v>20</v>
      </c>
      <c r="AM580" s="299">
        <v>0.15</v>
      </c>
      <c r="AN580" s="296">
        <v>11.68</v>
      </c>
      <c r="AO580" s="296">
        <v>1</v>
      </c>
      <c r="AP580" s="300"/>
      <c r="AQ580" s="296">
        <v>0.58399999999999996</v>
      </c>
      <c r="AR580" s="296">
        <v>0.1</v>
      </c>
      <c r="AS580" s="296">
        <v>0</v>
      </c>
      <c r="AV580" s="300">
        <v>12</v>
      </c>
      <c r="AW580" s="300">
        <v>12</v>
      </c>
      <c r="AX580" s="296" t="s">
        <v>30</v>
      </c>
      <c r="AY580" s="296" t="s">
        <v>845</v>
      </c>
      <c r="BA580" s="296">
        <v>1</v>
      </c>
      <c r="BB580" s="296">
        <v>0.01</v>
      </c>
      <c r="BC580" s="296">
        <v>67</v>
      </c>
    </row>
    <row r="581" spans="1:55">
      <c r="A581" s="296" t="s">
        <v>1449</v>
      </c>
      <c r="B581" s="296" t="s">
        <v>846</v>
      </c>
      <c r="C581" s="296" t="s">
        <v>749</v>
      </c>
      <c r="F581" s="296">
        <v>0.96</v>
      </c>
      <c r="G581" s="296">
        <v>2</v>
      </c>
      <c r="H581" s="296">
        <v>6</v>
      </c>
      <c r="I581" s="296">
        <v>0</v>
      </c>
      <c r="J581" s="296">
        <v>4.9000000000000002E-2</v>
      </c>
      <c r="K581" s="296">
        <v>1.6659999999999999</v>
      </c>
      <c r="L581" s="296">
        <v>1.0780000000000001</v>
      </c>
      <c r="M581" s="296" t="s">
        <v>30</v>
      </c>
      <c r="N581" s="296">
        <v>2050</v>
      </c>
      <c r="O581" s="296">
        <v>25</v>
      </c>
      <c r="P581" s="296">
        <v>1</v>
      </c>
      <c r="Q581" s="296">
        <v>2050</v>
      </c>
      <c r="U581" s="296">
        <v>1</v>
      </c>
      <c r="V581" s="296">
        <v>1</v>
      </c>
      <c r="X581" s="296">
        <v>1.0416666666666667</v>
      </c>
      <c r="AK581" s="296">
        <v>1</v>
      </c>
      <c r="AL581" s="296">
        <v>20</v>
      </c>
      <c r="AM581" s="299">
        <v>0.15</v>
      </c>
      <c r="AN581" s="296">
        <v>11.68</v>
      </c>
      <c r="AO581" s="296">
        <v>1</v>
      </c>
      <c r="AP581" s="300"/>
      <c r="AQ581" s="296">
        <v>0.58399999999999996</v>
      </c>
      <c r="AR581" s="296">
        <v>0.1</v>
      </c>
      <c r="AS581" s="296">
        <v>0</v>
      </c>
      <c r="AV581" s="300">
        <v>12</v>
      </c>
      <c r="AW581" s="300">
        <v>12</v>
      </c>
      <c r="AY581" s="296" t="s">
        <v>845</v>
      </c>
      <c r="BA581" s="296">
        <v>1</v>
      </c>
      <c r="BB581" s="296">
        <v>0.01</v>
      </c>
      <c r="BC581" s="296">
        <v>67</v>
      </c>
    </row>
    <row r="582" spans="1:55">
      <c r="A582" s="296" t="s">
        <v>1448</v>
      </c>
      <c r="B582" s="296" t="s">
        <v>846</v>
      </c>
      <c r="C582" s="296" t="s">
        <v>749</v>
      </c>
      <c r="F582" s="296">
        <v>0.93</v>
      </c>
      <c r="G582" s="296">
        <v>3</v>
      </c>
      <c r="H582" s="296">
        <v>9</v>
      </c>
      <c r="I582" s="296">
        <v>0</v>
      </c>
      <c r="J582" s="296">
        <v>5.8799999999999998E-2</v>
      </c>
      <c r="K582" s="296">
        <v>1.911</v>
      </c>
      <c r="L582" s="296">
        <v>1.0780000000000001</v>
      </c>
      <c r="M582" s="296" t="s">
        <v>30</v>
      </c>
      <c r="N582" s="296">
        <v>2020</v>
      </c>
      <c r="O582" s="296">
        <v>25</v>
      </c>
      <c r="P582" s="296">
        <v>1</v>
      </c>
      <c r="Q582" s="296">
        <v>2029</v>
      </c>
      <c r="U582" s="296">
        <v>1</v>
      </c>
      <c r="V582" s="296">
        <v>1</v>
      </c>
      <c r="X582" s="296">
        <v>1.075268817204301</v>
      </c>
      <c r="AK582" s="296">
        <v>1</v>
      </c>
      <c r="AL582" s="296">
        <v>20</v>
      </c>
      <c r="AM582" s="299">
        <v>0.15</v>
      </c>
      <c r="AN582" s="296">
        <v>11.68</v>
      </c>
      <c r="AO582" s="296">
        <v>1</v>
      </c>
      <c r="AP582" s="300"/>
      <c r="AQ582" s="296">
        <v>0.58399999999999996</v>
      </c>
      <c r="AR582" s="296">
        <v>0.1</v>
      </c>
      <c r="AS582" s="296">
        <v>0</v>
      </c>
      <c r="AV582" s="300">
        <v>12</v>
      </c>
      <c r="AW582" s="300">
        <v>12</v>
      </c>
      <c r="AY582" s="296" t="s">
        <v>845</v>
      </c>
      <c r="BA582" s="296">
        <v>1</v>
      </c>
      <c r="BB582" s="296">
        <v>0.01</v>
      </c>
      <c r="BC582" s="296">
        <v>67</v>
      </c>
    </row>
    <row r="583" spans="1:55">
      <c r="A583" s="296" t="s">
        <v>1447</v>
      </c>
      <c r="B583" s="296" t="s">
        <v>846</v>
      </c>
      <c r="C583" s="296" t="s">
        <v>749</v>
      </c>
      <c r="F583" s="296">
        <v>0.94</v>
      </c>
      <c r="G583" s="296">
        <v>2</v>
      </c>
      <c r="H583" s="296">
        <v>7</v>
      </c>
      <c r="I583" s="296">
        <v>0</v>
      </c>
      <c r="J583" s="296">
        <v>4.9000000000000002E-2</v>
      </c>
      <c r="K583" s="296">
        <v>1.8620000000000001</v>
      </c>
      <c r="L583" s="296">
        <v>0.98</v>
      </c>
      <c r="M583" s="296" t="s">
        <v>30</v>
      </c>
      <c r="N583" s="296">
        <v>2030</v>
      </c>
      <c r="O583" s="296">
        <v>25</v>
      </c>
      <c r="P583" s="296">
        <v>1</v>
      </c>
      <c r="Q583" s="296">
        <v>2039</v>
      </c>
      <c r="U583" s="296">
        <v>1</v>
      </c>
      <c r="V583" s="296">
        <v>1</v>
      </c>
      <c r="X583" s="296">
        <v>1.0638297872340425</v>
      </c>
      <c r="AK583" s="296">
        <v>1</v>
      </c>
      <c r="AL583" s="296">
        <v>20</v>
      </c>
      <c r="AM583" s="299">
        <v>0.15</v>
      </c>
      <c r="AN583" s="296">
        <v>11.68</v>
      </c>
      <c r="AO583" s="296">
        <v>1</v>
      </c>
      <c r="AP583" s="300"/>
      <c r="AQ583" s="296">
        <v>0.58399999999999996</v>
      </c>
      <c r="AR583" s="296">
        <v>0.1</v>
      </c>
      <c r="AS583" s="296">
        <v>0</v>
      </c>
      <c r="AV583" s="300">
        <v>12</v>
      </c>
      <c r="AW583" s="300">
        <v>12</v>
      </c>
      <c r="AY583" s="296" t="s">
        <v>845</v>
      </c>
      <c r="BA583" s="296">
        <v>1</v>
      </c>
      <c r="BB583" s="296">
        <v>0.01</v>
      </c>
      <c r="BC583" s="296">
        <v>67</v>
      </c>
    </row>
    <row r="584" spans="1:55">
      <c r="A584" s="296" t="s">
        <v>1446</v>
      </c>
      <c r="B584" s="296" t="s">
        <v>846</v>
      </c>
      <c r="C584" s="296" t="s">
        <v>749</v>
      </c>
      <c r="D584" s="296" t="s">
        <v>30</v>
      </c>
      <c r="E584" s="296" t="s">
        <v>30</v>
      </c>
      <c r="F584" s="296">
        <v>0.95</v>
      </c>
      <c r="G584" s="296">
        <v>2</v>
      </c>
      <c r="H584" s="296">
        <v>6.5</v>
      </c>
      <c r="I584" s="296">
        <v>0</v>
      </c>
      <c r="J584" s="296">
        <v>4.9000000000000002E-2</v>
      </c>
      <c r="K584" s="296">
        <v>1.764</v>
      </c>
      <c r="L584" s="296">
        <v>1.0289999999999999</v>
      </c>
      <c r="M584" s="296" t="s">
        <v>30</v>
      </c>
      <c r="N584" s="296">
        <v>2040</v>
      </c>
      <c r="O584" s="296">
        <v>25</v>
      </c>
      <c r="P584" s="296">
        <v>1</v>
      </c>
      <c r="Q584" s="296">
        <v>2049</v>
      </c>
      <c r="R584" s="296" t="s">
        <v>30</v>
      </c>
      <c r="S584" s="296" t="s">
        <v>30</v>
      </c>
      <c r="T584" s="296" t="s">
        <v>30</v>
      </c>
      <c r="U584" s="296">
        <v>1</v>
      </c>
      <c r="V584" s="296">
        <v>1</v>
      </c>
      <c r="W584" s="296" t="s">
        <v>30</v>
      </c>
      <c r="X584" s="296">
        <v>1.0526315789473684</v>
      </c>
      <c r="Z584" s="296" t="s">
        <v>30</v>
      </c>
      <c r="AA584" s="296" t="s">
        <v>30</v>
      </c>
      <c r="AB584" s="296" t="s">
        <v>30</v>
      </c>
      <c r="AC584" s="296" t="s">
        <v>30</v>
      </c>
      <c r="AD584" s="296" t="s">
        <v>30</v>
      </c>
      <c r="AE584" s="296" t="s">
        <v>30</v>
      </c>
      <c r="AF584" s="296" t="s">
        <v>30</v>
      </c>
      <c r="AG584" s="296" t="s">
        <v>30</v>
      </c>
      <c r="AH584" s="296" t="s">
        <v>30</v>
      </c>
      <c r="AI584" s="296" t="s">
        <v>30</v>
      </c>
      <c r="AJ584" s="296" t="s">
        <v>30</v>
      </c>
      <c r="AK584" s="296">
        <v>1</v>
      </c>
      <c r="AL584" s="296">
        <v>20</v>
      </c>
      <c r="AM584" s="299">
        <v>0.15</v>
      </c>
      <c r="AN584" s="296">
        <v>11.68</v>
      </c>
      <c r="AO584" s="296">
        <v>1</v>
      </c>
      <c r="AP584" s="300"/>
      <c r="AQ584" s="296">
        <v>0.58399999999999996</v>
      </c>
      <c r="AR584" s="296">
        <v>0.1</v>
      </c>
      <c r="AS584" s="296">
        <v>0</v>
      </c>
      <c r="AV584" s="300">
        <v>12</v>
      </c>
      <c r="AW584" s="300">
        <v>12</v>
      </c>
      <c r="AX584" s="296" t="s">
        <v>30</v>
      </c>
      <c r="AY584" s="296" t="s">
        <v>845</v>
      </c>
      <c r="BA584" s="296">
        <v>1</v>
      </c>
      <c r="BB584" s="296">
        <v>0.01</v>
      </c>
      <c r="BC584" s="296">
        <v>67</v>
      </c>
    </row>
    <row r="585" spans="1:55">
      <c r="A585" s="296" t="s">
        <v>1445</v>
      </c>
      <c r="B585" s="296" t="s">
        <v>846</v>
      </c>
      <c r="C585" s="296" t="s">
        <v>749</v>
      </c>
      <c r="F585" s="296">
        <v>0.96</v>
      </c>
      <c r="G585" s="296">
        <v>2</v>
      </c>
      <c r="H585" s="296">
        <v>6</v>
      </c>
      <c r="I585" s="296">
        <v>0</v>
      </c>
      <c r="J585" s="296">
        <v>4.9000000000000002E-2</v>
      </c>
      <c r="K585" s="296">
        <v>1.6659999999999999</v>
      </c>
      <c r="L585" s="296">
        <v>1.0780000000000001</v>
      </c>
      <c r="M585" s="296" t="s">
        <v>30</v>
      </c>
      <c r="N585" s="296">
        <v>2050</v>
      </c>
      <c r="O585" s="296">
        <v>25</v>
      </c>
      <c r="P585" s="296">
        <v>1</v>
      </c>
      <c r="Q585" s="296">
        <v>2050</v>
      </c>
      <c r="U585" s="296">
        <v>1</v>
      </c>
      <c r="V585" s="296">
        <v>1</v>
      </c>
      <c r="X585" s="296">
        <v>1.0416666666666667</v>
      </c>
      <c r="AK585" s="296">
        <v>1</v>
      </c>
      <c r="AL585" s="296">
        <v>20</v>
      </c>
      <c r="AM585" s="299">
        <v>0.15</v>
      </c>
      <c r="AN585" s="296">
        <v>11.68</v>
      </c>
      <c r="AO585" s="296">
        <v>1</v>
      </c>
      <c r="AP585" s="300"/>
      <c r="AQ585" s="296">
        <v>0.58399999999999996</v>
      </c>
      <c r="AR585" s="296">
        <v>0.1</v>
      </c>
      <c r="AS585" s="296">
        <v>0</v>
      </c>
      <c r="AV585" s="300">
        <v>12</v>
      </c>
      <c r="AW585" s="300">
        <v>12</v>
      </c>
      <c r="AY585" s="296" t="s">
        <v>845</v>
      </c>
      <c r="BA585" s="296">
        <v>1</v>
      </c>
      <c r="BB585" s="296">
        <v>0.01</v>
      </c>
      <c r="BC585" s="296">
        <v>67</v>
      </c>
    </row>
    <row r="586" spans="1:55">
      <c r="A586" s="296" t="s">
        <v>1444</v>
      </c>
      <c r="B586" s="296" t="s">
        <v>846</v>
      </c>
      <c r="C586" s="296" t="s">
        <v>763</v>
      </c>
      <c r="F586" s="296">
        <v>0.9</v>
      </c>
      <c r="G586" s="296">
        <v>11</v>
      </c>
      <c r="H586" s="296">
        <v>60</v>
      </c>
      <c r="I586" s="296">
        <v>0.97499999999999998</v>
      </c>
      <c r="J586" s="296">
        <v>0.66639999999999999</v>
      </c>
      <c r="K586" s="296">
        <v>31.556000000000001</v>
      </c>
      <c r="L586" s="296">
        <v>0.98</v>
      </c>
      <c r="M586" s="296" t="s">
        <v>30</v>
      </c>
      <c r="N586" s="296">
        <v>2020</v>
      </c>
      <c r="O586" s="296">
        <v>25</v>
      </c>
      <c r="P586" s="296">
        <v>1</v>
      </c>
      <c r="Q586" s="296">
        <v>2029</v>
      </c>
      <c r="X586" s="296" t="s">
        <v>30</v>
      </c>
      <c r="AK586" s="296">
        <v>1</v>
      </c>
      <c r="AL586" s="296">
        <v>20</v>
      </c>
      <c r="AM586" s="299">
        <v>0.2</v>
      </c>
      <c r="AN586" s="296">
        <v>14.600000000000001</v>
      </c>
      <c r="AO586" s="296">
        <v>1</v>
      </c>
      <c r="AP586" s="300"/>
      <c r="AQ586" s="296">
        <v>0.73000000000000009</v>
      </c>
      <c r="AR586" s="296">
        <v>0.3</v>
      </c>
      <c r="AS586" s="296">
        <v>0</v>
      </c>
      <c r="AV586" s="300">
        <v>6</v>
      </c>
      <c r="AW586" s="300">
        <v>6</v>
      </c>
      <c r="AY586" s="296" t="s">
        <v>845</v>
      </c>
      <c r="BA586" s="296">
        <v>1</v>
      </c>
      <c r="BB586" s="296">
        <v>0.03</v>
      </c>
      <c r="BC586" s="296">
        <v>336</v>
      </c>
    </row>
    <row r="587" spans="1:55">
      <c r="A587" s="296" t="s">
        <v>1443</v>
      </c>
      <c r="B587" s="296" t="s">
        <v>846</v>
      </c>
      <c r="C587" s="296" t="s">
        <v>763</v>
      </c>
      <c r="F587" s="296">
        <v>0.9</v>
      </c>
      <c r="G587" s="296">
        <v>8</v>
      </c>
      <c r="H587" s="296">
        <v>50</v>
      </c>
      <c r="I587" s="296">
        <v>0.97499999999999998</v>
      </c>
      <c r="J587" s="296">
        <v>0.63700000000000001</v>
      </c>
      <c r="K587" s="296">
        <v>30.576000000000001</v>
      </c>
      <c r="L587" s="296">
        <v>0.98</v>
      </c>
      <c r="M587" s="296" t="s">
        <v>30</v>
      </c>
      <c r="N587" s="296">
        <v>2030</v>
      </c>
      <c r="O587" s="296">
        <v>25</v>
      </c>
      <c r="P587" s="296">
        <v>1</v>
      </c>
      <c r="Q587" s="296">
        <v>2039</v>
      </c>
      <c r="X587" s="296" t="s">
        <v>30</v>
      </c>
      <c r="AK587" s="296">
        <v>1</v>
      </c>
      <c r="AL587" s="296">
        <v>20</v>
      </c>
      <c r="AM587" s="299">
        <v>0.2</v>
      </c>
      <c r="AN587" s="296">
        <v>14.600000000000001</v>
      </c>
      <c r="AO587" s="296">
        <v>1</v>
      </c>
      <c r="AP587" s="300"/>
      <c r="AQ587" s="296">
        <v>0.73000000000000009</v>
      </c>
      <c r="AR587" s="296">
        <v>0.3</v>
      </c>
      <c r="AS587" s="296">
        <v>0</v>
      </c>
      <c r="AV587" s="300">
        <v>6</v>
      </c>
      <c r="AW587" s="300">
        <v>6</v>
      </c>
      <c r="AY587" s="296" t="s">
        <v>845</v>
      </c>
      <c r="BA587" s="296">
        <v>1</v>
      </c>
      <c r="BB587" s="296">
        <v>0.03</v>
      </c>
      <c r="BC587" s="296">
        <v>336</v>
      </c>
    </row>
    <row r="588" spans="1:55">
      <c r="A588" s="296" t="s">
        <v>1442</v>
      </c>
      <c r="B588" s="296" t="s">
        <v>846</v>
      </c>
      <c r="C588" s="296" t="s">
        <v>763</v>
      </c>
      <c r="D588" s="296" t="s">
        <v>30</v>
      </c>
      <c r="E588" s="296" t="s">
        <v>30</v>
      </c>
      <c r="F588" s="296">
        <v>0.9</v>
      </c>
      <c r="G588" s="296">
        <v>6</v>
      </c>
      <c r="H588" s="296">
        <v>45</v>
      </c>
      <c r="I588" s="296">
        <v>0.97499999999999998</v>
      </c>
      <c r="J588" s="296">
        <v>0.60760000000000003</v>
      </c>
      <c r="K588" s="296">
        <v>29.645</v>
      </c>
      <c r="L588" s="296">
        <v>0.88200000000000001</v>
      </c>
      <c r="M588" s="296" t="s">
        <v>30</v>
      </c>
      <c r="N588" s="296">
        <v>2040</v>
      </c>
      <c r="O588" s="296">
        <v>25</v>
      </c>
      <c r="P588" s="296">
        <v>1</v>
      </c>
      <c r="Q588" s="296">
        <v>2049</v>
      </c>
      <c r="R588" s="296" t="s">
        <v>30</v>
      </c>
      <c r="S588" s="296" t="s">
        <v>30</v>
      </c>
      <c r="T588" s="296" t="s">
        <v>30</v>
      </c>
      <c r="U588" s="296" t="s">
        <v>30</v>
      </c>
      <c r="V588" s="296" t="s">
        <v>30</v>
      </c>
      <c r="W588" s="296" t="s">
        <v>30</v>
      </c>
      <c r="X588" s="296" t="s">
        <v>30</v>
      </c>
      <c r="Z588" s="296" t="s">
        <v>30</v>
      </c>
      <c r="AA588" s="296" t="s">
        <v>30</v>
      </c>
      <c r="AB588" s="296" t="s">
        <v>30</v>
      </c>
      <c r="AC588" s="296" t="s">
        <v>30</v>
      </c>
      <c r="AD588" s="296" t="s">
        <v>30</v>
      </c>
      <c r="AE588" s="296" t="s">
        <v>30</v>
      </c>
      <c r="AF588" s="296" t="s">
        <v>30</v>
      </c>
      <c r="AG588" s="296" t="s">
        <v>30</v>
      </c>
      <c r="AH588" s="296" t="s">
        <v>30</v>
      </c>
      <c r="AI588" s="296" t="s">
        <v>30</v>
      </c>
      <c r="AJ588" s="296" t="s">
        <v>30</v>
      </c>
      <c r="AK588" s="296">
        <v>1</v>
      </c>
      <c r="AL588" s="296">
        <v>20</v>
      </c>
      <c r="AM588" s="299">
        <v>0.2</v>
      </c>
      <c r="AN588" s="296">
        <v>14.600000000000001</v>
      </c>
      <c r="AO588" s="296">
        <v>1</v>
      </c>
      <c r="AP588" s="300"/>
      <c r="AQ588" s="296">
        <v>0.73000000000000009</v>
      </c>
      <c r="AR588" s="296">
        <v>0.3</v>
      </c>
      <c r="AS588" s="296">
        <v>0</v>
      </c>
      <c r="AV588" s="300">
        <v>6</v>
      </c>
      <c r="AW588" s="300">
        <v>6</v>
      </c>
      <c r="AX588" s="296" t="s">
        <v>30</v>
      </c>
      <c r="AY588" s="296" t="s">
        <v>845</v>
      </c>
      <c r="BA588" s="296">
        <v>1</v>
      </c>
      <c r="BB588" s="296">
        <v>0.03</v>
      </c>
      <c r="BC588" s="296">
        <v>336</v>
      </c>
    </row>
    <row r="589" spans="1:55">
      <c r="A589" s="296" t="s">
        <v>1441</v>
      </c>
      <c r="B589" s="296" t="s">
        <v>846</v>
      </c>
      <c r="C589" s="296" t="s">
        <v>763</v>
      </c>
      <c r="F589" s="296">
        <v>0.9</v>
      </c>
      <c r="G589" s="296">
        <v>4</v>
      </c>
      <c r="H589" s="296">
        <v>40</v>
      </c>
      <c r="I589" s="296">
        <v>0.97499999999999998</v>
      </c>
      <c r="J589" s="296">
        <v>0.57820000000000005</v>
      </c>
      <c r="K589" s="296">
        <v>28.713999999999999</v>
      </c>
      <c r="L589" s="296">
        <v>0.78400000000000003</v>
      </c>
      <c r="M589" s="296" t="s">
        <v>30</v>
      </c>
      <c r="N589" s="296">
        <v>2050</v>
      </c>
      <c r="O589" s="296">
        <v>25</v>
      </c>
      <c r="P589" s="296">
        <v>1</v>
      </c>
      <c r="Q589" s="296">
        <v>2050</v>
      </c>
      <c r="X589" s="296" t="s">
        <v>30</v>
      </c>
      <c r="AK589" s="296">
        <v>1</v>
      </c>
      <c r="AL589" s="296">
        <v>20</v>
      </c>
      <c r="AM589" s="299">
        <v>0.2</v>
      </c>
      <c r="AN589" s="296">
        <v>14.600000000000001</v>
      </c>
      <c r="AO589" s="296">
        <v>1</v>
      </c>
      <c r="AP589" s="300"/>
      <c r="AQ589" s="296">
        <v>0.73000000000000009</v>
      </c>
      <c r="AR589" s="296">
        <v>0.3</v>
      </c>
      <c r="AS589" s="296">
        <v>0</v>
      </c>
      <c r="AV589" s="300">
        <v>6</v>
      </c>
      <c r="AW589" s="300">
        <v>6</v>
      </c>
      <c r="AY589" s="296" t="s">
        <v>845</v>
      </c>
      <c r="BA589" s="296">
        <v>1</v>
      </c>
      <c r="BB589" s="296">
        <v>0.03</v>
      </c>
      <c r="BC589" s="296">
        <v>336</v>
      </c>
    </row>
    <row r="590" spans="1:55" ht="16">
      <c r="A590" s="296" t="s">
        <v>1440</v>
      </c>
      <c r="B590" s="296" t="s">
        <v>1439</v>
      </c>
      <c r="C590" s="296" t="s">
        <v>1370</v>
      </c>
      <c r="F590" s="296">
        <v>1</v>
      </c>
      <c r="G590" s="296">
        <v>0</v>
      </c>
      <c r="H590" s="296">
        <v>0</v>
      </c>
      <c r="I590" s="306">
        <v>0</v>
      </c>
      <c r="J590" s="306">
        <v>5.8799999999999998E-2</v>
      </c>
      <c r="K590" s="306">
        <v>9.9999999999999995E-8</v>
      </c>
      <c r="L590" s="306">
        <v>0</v>
      </c>
      <c r="M590" s="306" t="s">
        <v>30</v>
      </c>
      <c r="N590" s="296">
        <v>2020</v>
      </c>
      <c r="O590" s="296">
        <v>12.5</v>
      </c>
      <c r="P590" s="296">
        <v>1</v>
      </c>
      <c r="Q590" s="296">
        <v>2050</v>
      </c>
      <c r="X590" s="296" t="s">
        <v>30</v>
      </c>
      <c r="AK590" s="296">
        <v>1</v>
      </c>
      <c r="AL590" s="296">
        <v>5</v>
      </c>
      <c r="AM590" s="299">
        <v>0.05</v>
      </c>
      <c r="AN590" s="296">
        <v>2</v>
      </c>
      <c r="AO590" s="296">
        <v>0</v>
      </c>
      <c r="AP590" s="300"/>
      <c r="AQ590" s="296">
        <v>0.1</v>
      </c>
      <c r="AR590" s="296">
        <v>8.0000000000000002E-3</v>
      </c>
      <c r="AS590" s="296">
        <v>0</v>
      </c>
      <c r="AV590" s="300">
        <v>60</v>
      </c>
      <c r="AW590" s="300">
        <v>60</v>
      </c>
      <c r="AY590" s="296" t="s">
        <v>845</v>
      </c>
      <c r="BA590" s="296">
        <v>1</v>
      </c>
      <c r="BB590" s="296">
        <v>0.01</v>
      </c>
      <c r="BC590" s="296">
        <v>34</v>
      </c>
    </row>
    <row r="591" spans="1:55" ht="16">
      <c r="A591" s="296" t="s">
        <v>1438</v>
      </c>
      <c r="B591" s="296" t="s">
        <v>846</v>
      </c>
      <c r="C591" s="296" t="s">
        <v>749</v>
      </c>
      <c r="F591" s="296">
        <v>1</v>
      </c>
      <c r="G591" s="296">
        <v>0</v>
      </c>
      <c r="H591" s="296">
        <v>0</v>
      </c>
      <c r="I591" s="306">
        <v>0</v>
      </c>
      <c r="J591" s="306">
        <v>1.47E-2</v>
      </c>
      <c r="K591" s="306">
        <v>0.17149999999999999</v>
      </c>
      <c r="L591" s="306">
        <v>0.27440000000000003</v>
      </c>
      <c r="M591" s="306" t="s">
        <v>30</v>
      </c>
      <c r="N591" s="296">
        <v>2020</v>
      </c>
      <c r="O591" s="296">
        <v>15</v>
      </c>
      <c r="P591" s="296">
        <v>1</v>
      </c>
      <c r="Q591" s="296">
        <v>2050</v>
      </c>
      <c r="U591" s="296">
        <v>1</v>
      </c>
      <c r="V591" s="296">
        <v>1</v>
      </c>
      <c r="X591" s="296">
        <v>1</v>
      </c>
      <c r="AK591" s="296">
        <v>1</v>
      </c>
      <c r="AL591" s="296">
        <v>3</v>
      </c>
      <c r="AM591" s="299">
        <v>0.15</v>
      </c>
      <c r="AN591" s="296">
        <v>11.68</v>
      </c>
      <c r="AO591" s="296">
        <v>1</v>
      </c>
      <c r="AP591" s="300"/>
      <c r="AQ591" s="296">
        <v>0.58399999999999996</v>
      </c>
      <c r="AR591" s="296">
        <v>0.1</v>
      </c>
      <c r="AS591" s="296">
        <v>0</v>
      </c>
      <c r="AV591" s="300">
        <v>12</v>
      </c>
      <c r="AW591" s="300">
        <v>12</v>
      </c>
      <c r="AY591" s="296" t="s">
        <v>845</v>
      </c>
      <c r="BA591" s="296">
        <v>1</v>
      </c>
      <c r="BB591" s="296">
        <v>0.01</v>
      </c>
      <c r="BC591" s="296">
        <v>67</v>
      </c>
    </row>
    <row r="592" spans="1:55">
      <c r="A592" s="296" t="s">
        <v>1437</v>
      </c>
      <c r="B592" s="296" t="s">
        <v>846</v>
      </c>
      <c r="C592" s="296" t="s">
        <v>749</v>
      </c>
      <c r="F592" s="296">
        <v>1</v>
      </c>
      <c r="G592" s="296">
        <v>0</v>
      </c>
      <c r="H592" s="296">
        <v>0</v>
      </c>
      <c r="I592" s="296">
        <v>0</v>
      </c>
      <c r="J592" s="296">
        <v>1.47E-2</v>
      </c>
      <c r="K592" s="296">
        <v>0.17149999999999999</v>
      </c>
      <c r="L592" s="296">
        <v>0.27440000000000003</v>
      </c>
      <c r="M592" s="296" t="s">
        <v>30</v>
      </c>
      <c r="N592" s="296">
        <v>2020</v>
      </c>
      <c r="O592" s="296">
        <v>15</v>
      </c>
      <c r="P592" s="296">
        <v>1</v>
      </c>
      <c r="Q592" s="296">
        <v>2050</v>
      </c>
      <c r="U592" s="296">
        <v>1</v>
      </c>
      <c r="V592" s="296">
        <v>1</v>
      </c>
      <c r="X592" s="296">
        <v>1</v>
      </c>
      <c r="AK592" s="296">
        <v>1</v>
      </c>
      <c r="AL592" s="296">
        <v>3</v>
      </c>
      <c r="AM592" s="299">
        <v>0.15</v>
      </c>
      <c r="AN592" s="296">
        <v>11.68</v>
      </c>
      <c r="AO592" s="296">
        <v>1</v>
      </c>
      <c r="AP592" s="300"/>
      <c r="AQ592" s="296">
        <v>0.58399999999999996</v>
      </c>
      <c r="AR592" s="296">
        <v>0.1</v>
      </c>
      <c r="AS592" s="296">
        <v>0</v>
      </c>
      <c r="AV592" s="300">
        <v>12</v>
      </c>
      <c r="AW592" s="300">
        <v>12</v>
      </c>
      <c r="AY592" s="296" t="s">
        <v>845</v>
      </c>
      <c r="BA592" s="296">
        <v>1</v>
      </c>
      <c r="BB592" s="296">
        <v>0.01</v>
      </c>
      <c r="BC592" s="296">
        <v>67</v>
      </c>
    </row>
    <row r="593" spans="1:55" ht="16">
      <c r="A593" s="296" t="s">
        <v>1436</v>
      </c>
      <c r="B593" s="296" t="s">
        <v>846</v>
      </c>
      <c r="C593" s="296" t="s">
        <v>763</v>
      </c>
      <c r="F593" s="296">
        <v>1</v>
      </c>
      <c r="G593" s="296">
        <v>11</v>
      </c>
      <c r="H593" s="296">
        <v>60</v>
      </c>
      <c r="I593" s="306">
        <v>0.97499999999999998</v>
      </c>
      <c r="J593" s="306">
        <v>0.21559999999999999</v>
      </c>
      <c r="K593" s="306">
        <v>3.234</v>
      </c>
      <c r="L593" s="306">
        <v>0.32340000000000002</v>
      </c>
      <c r="M593" s="306" t="s">
        <v>30</v>
      </c>
      <c r="N593" s="296">
        <v>2020</v>
      </c>
      <c r="O593" s="296">
        <v>15</v>
      </c>
      <c r="P593" s="296">
        <v>1</v>
      </c>
      <c r="Q593" s="296">
        <v>2050</v>
      </c>
      <c r="X593" s="296" t="s">
        <v>30</v>
      </c>
      <c r="AK593" s="296">
        <v>1</v>
      </c>
      <c r="AL593" s="296">
        <v>10</v>
      </c>
      <c r="AM593" s="299">
        <v>0.2</v>
      </c>
      <c r="AN593" s="296">
        <v>14.600000000000001</v>
      </c>
      <c r="AO593" s="296">
        <v>1</v>
      </c>
      <c r="AP593" s="300"/>
      <c r="AQ593" s="296">
        <v>0.73000000000000009</v>
      </c>
      <c r="AR593" s="296">
        <v>0.3</v>
      </c>
      <c r="AS593" s="296">
        <v>0</v>
      </c>
      <c r="AV593" s="300">
        <v>6</v>
      </c>
      <c r="AW593" s="300">
        <v>6</v>
      </c>
      <c r="AY593" s="296" t="s">
        <v>845</v>
      </c>
      <c r="BA593" s="296">
        <v>1</v>
      </c>
      <c r="BB593" s="296">
        <v>0.03</v>
      </c>
      <c r="BC593" s="296">
        <v>336</v>
      </c>
    </row>
    <row r="594" spans="1:55" ht="16">
      <c r="A594" s="311" t="s">
        <v>1435</v>
      </c>
      <c r="B594" s="296" t="s">
        <v>747</v>
      </c>
      <c r="C594" s="296" t="s">
        <v>1337</v>
      </c>
      <c r="E594" s="296">
        <v>0.3</v>
      </c>
      <c r="F594" s="296">
        <v>0.89999999999999991</v>
      </c>
      <c r="H594" s="296">
        <v>70</v>
      </c>
      <c r="I594" s="296">
        <v>0</v>
      </c>
      <c r="J594" s="306" t="s">
        <v>30</v>
      </c>
      <c r="K594" s="296">
        <v>12.050668</v>
      </c>
      <c r="L594" s="296" t="s">
        <v>30</v>
      </c>
      <c r="M594" s="296">
        <v>0.31776923076923075</v>
      </c>
      <c r="P594" s="296">
        <v>0</v>
      </c>
      <c r="Q594" s="296" t="s">
        <v>30</v>
      </c>
      <c r="X594" s="296" t="s">
        <v>30</v>
      </c>
      <c r="AK594" s="296">
        <v>1</v>
      </c>
      <c r="AL594" s="296">
        <v>4.3</v>
      </c>
      <c r="AM594" s="299">
        <v>0.2</v>
      </c>
      <c r="AN594" s="296">
        <v>29.2</v>
      </c>
      <c r="AO594" s="296">
        <v>1</v>
      </c>
      <c r="AP594" s="300"/>
      <c r="AQ594" s="296">
        <v>1.46</v>
      </c>
      <c r="AR594" s="296">
        <v>2</v>
      </c>
      <c r="AS594" s="296">
        <v>1</v>
      </c>
      <c r="AV594" s="300">
        <v>2.4</v>
      </c>
      <c r="AW594" s="300">
        <v>2.4</v>
      </c>
      <c r="AX594" s="296">
        <v>1</v>
      </c>
      <c r="AY594" s="296" t="s">
        <v>745</v>
      </c>
      <c r="BA594" s="296">
        <v>1</v>
      </c>
      <c r="BB594" s="296">
        <v>0.03</v>
      </c>
      <c r="BC594" s="296">
        <v>504</v>
      </c>
    </row>
    <row r="595" spans="1:55" ht="16">
      <c r="A595" s="311" t="s">
        <v>1434</v>
      </c>
      <c r="B595" s="296" t="s">
        <v>747</v>
      </c>
      <c r="C595" s="296" t="s">
        <v>1038</v>
      </c>
      <c r="E595" s="296">
        <v>0.2</v>
      </c>
      <c r="F595" s="296">
        <v>0.89999999999999991</v>
      </c>
      <c r="I595" s="296">
        <v>0</v>
      </c>
      <c r="J595" s="306" t="s">
        <v>30</v>
      </c>
      <c r="K595" s="296">
        <v>37.24</v>
      </c>
      <c r="L595" s="296" t="s">
        <v>30</v>
      </c>
      <c r="M595" s="296">
        <v>0.12053999999999999</v>
      </c>
      <c r="P595" s="296">
        <v>0</v>
      </c>
      <c r="Q595" s="296" t="s">
        <v>30</v>
      </c>
      <c r="X595" s="296" t="s">
        <v>30</v>
      </c>
      <c r="AK595" s="296">
        <v>1</v>
      </c>
      <c r="AL595" s="296">
        <v>45</v>
      </c>
      <c r="AM595" s="299">
        <v>0.4</v>
      </c>
      <c r="AN595" s="296">
        <v>36.5</v>
      </c>
      <c r="AO595" s="296">
        <v>1</v>
      </c>
      <c r="AP595" s="300"/>
      <c r="AQ595" s="296">
        <v>1.8250000000000002</v>
      </c>
      <c r="AR595" s="296">
        <v>2</v>
      </c>
      <c r="AS595" s="296">
        <v>1</v>
      </c>
      <c r="AV595" s="300">
        <v>2.4</v>
      </c>
      <c r="AW595" s="300">
        <v>2.4</v>
      </c>
      <c r="AX595" s="296">
        <v>1</v>
      </c>
      <c r="AY595" s="296" t="s">
        <v>745</v>
      </c>
      <c r="BA595" s="296">
        <v>1</v>
      </c>
      <c r="BB595" s="296">
        <v>0.03</v>
      </c>
      <c r="BC595" s="296">
        <v>504</v>
      </c>
    </row>
    <row r="596" spans="1:55" ht="16">
      <c r="A596" s="311" t="s">
        <v>1433</v>
      </c>
      <c r="B596" s="296" t="s">
        <v>747</v>
      </c>
      <c r="C596" s="296" t="s">
        <v>1038</v>
      </c>
      <c r="E596" s="296">
        <v>0.3</v>
      </c>
      <c r="F596" s="296">
        <v>0.89999999999999991</v>
      </c>
      <c r="I596" s="296">
        <v>0</v>
      </c>
      <c r="J596" s="306" t="s">
        <v>30</v>
      </c>
      <c r="K596" s="296">
        <v>37.24</v>
      </c>
      <c r="L596" s="296" t="s">
        <v>30</v>
      </c>
      <c r="M596" s="296">
        <v>0.16690153846153843</v>
      </c>
      <c r="P596" s="296">
        <v>0</v>
      </c>
      <c r="Q596" s="296" t="s">
        <v>30</v>
      </c>
      <c r="X596" s="296" t="s">
        <v>30</v>
      </c>
      <c r="AK596" s="296">
        <v>1</v>
      </c>
      <c r="AL596" s="296">
        <v>300</v>
      </c>
      <c r="AM596" s="299">
        <v>0.4</v>
      </c>
      <c r="AN596" s="296">
        <v>36.5</v>
      </c>
      <c r="AO596" s="296">
        <v>1</v>
      </c>
      <c r="AP596" s="300"/>
      <c r="AQ596" s="296">
        <v>1.8250000000000002</v>
      </c>
      <c r="AR596" s="296">
        <v>2</v>
      </c>
      <c r="AS596" s="296">
        <v>1</v>
      </c>
      <c r="AV596" s="300">
        <v>2.4</v>
      </c>
      <c r="AW596" s="300">
        <v>2.4</v>
      </c>
      <c r="AX596" s="296">
        <v>1</v>
      </c>
      <c r="AY596" s="296" t="s">
        <v>745</v>
      </c>
      <c r="BA596" s="296">
        <v>1</v>
      </c>
      <c r="BB596" s="296">
        <v>0.03</v>
      </c>
      <c r="BC596" s="296">
        <v>504</v>
      </c>
    </row>
    <row r="597" spans="1:55" ht="16">
      <c r="A597" s="296" t="s">
        <v>1432</v>
      </c>
      <c r="B597" s="296" t="s">
        <v>747</v>
      </c>
      <c r="C597" s="296" t="s">
        <v>1038</v>
      </c>
      <c r="E597" s="296">
        <v>0.6</v>
      </c>
      <c r="F597" s="296">
        <v>0.89999999999999991</v>
      </c>
      <c r="I597" s="306">
        <v>0</v>
      </c>
      <c r="J597" s="306" t="s">
        <v>30</v>
      </c>
      <c r="K597" s="306">
        <v>37.24</v>
      </c>
      <c r="L597" s="306" t="s">
        <v>30</v>
      </c>
      <c r="M597" s="306">
        <v>0.27121499999999998</v>
      </c>
      <c r="P597" s="296">
        <v>0</v>
      </c>
      <c r="Q597" s="296" t="s">
        <v>30</v>
      </c>
      <c r="X597" s="296" t="s">
        <v>30</v>
      </c>
      <c r="AK597" s="296">
        <v>1</v>
      </c>
      <c r="AL597" s="296">
        <v>77</v>
      </c>
      <c r="AM597" s="299">
        <v>0.4</v>
      </c>
      <c r="AN597" s="296">
        <v>36.5</v>
      </c>
      <c r="AO597" s="296">
        <v>1</v>
      </c>
      <c r="AP597" s="300"/>
      <c r="AQ597" s="296">
        <v>1.8250000000000002</v>
      </c>
      <c r="AR597" s="296">
        <v>2</v>
      </c>
      <c r="AS597" s="296">
        <v>1</v>
      </c>
      <c r="AV597" s="300">
        <v>2.4</v>
      </c>
      <c r="AW597" s="300">
        <v>2.4</v>
      </c>
      <c r="AX597" s="296">
        <v>1</v>
      </c>
      <c r="AY597" s="296" t="s">
        <v>745</v>
      </c>
      <c r="BA597" s="296">
        <v>1</v>
      </c>
      <c r="BB597" s="296">
        <v>0.03</v>
      </c>
      <c r="BC597" s="296">
        <v>504</v>
      </c>
    </row>
    <row r="598" spans="1:55">
      <c r="A598" s="296" t="s">
        <v>1431</v>
      </c>
      <c r="B598" s="296" t="s">
        <v>747</v>
      </c>
      <c r="C598" s="296" t="s">
        <v>746</v>
      </c>
      <c r="E598" s="296">
        <v>0.3</v>
      </c>
      <c r="F598" s="296">
        <v>0.89999999999999991</v>
      </c>
      <c r="I598" s="296">
        <v>0</v>
      </c>
      <c r="J598" s="296" t="s">
        <v>30</v>
      </c>
      <c r="K598" s="296">
        <v>56.056000000000004</v>
      </c>
      <c r="L598" s="296" t="s">
        <v>30</v>
      </c>
      <c r="M598" s="296">
        <v>0.40707692307692306</v>
      </c>
      <c r="P598" s="296">
        <v>0</v>
      </c>
      <c r="Q598" s="296" t="s">
        <v>30</v>
      </c>
      <c r="X598" s="296" t="s">
        <v>30</v>
      </c>
      <c r="AK598" s="296">
        <v>1</v>
      </c>
      <c r="AL598" s="296">
        <v>4.2</v>
      </c>
      <c r="AM598" s="299">
        <v>0.25</v>
      </c>
      <c r="AN598" s="296">
        <v>36.5</v>
      </c>
      <c r="AO598" s="296">
        <v>1</v>
      </c>
      <c r="AP598" s="300"/>
      <c r="AQ598" s="296">
        <v>1.8250000000000002</v>
      </c>
      <c r="AR598" s="296">
        <v>2</v>
      </c>
      <c r="AS598" s="296">
        <v>1</v>
      </c>
      <c r="AV598" s="300">
        <v>2.4</v>
      </c>
      <c r="AW598" s="300">
        <v>2.4</v>
      </c>
      <c r="AX598" s="296">
        <v>1</v>
      </c>
      <c r="AY598" s="296" t="s">
        <v>745</v>
      </c>
      <c r="BA598" s="296">
        <v>1</v>
      </c>
      <c r="BB598" s="296">
        <v>0.03</v>
      </c>
      <c r="BC598" s="296">
        <v>504</v>
      </c>
    </row>
    <row r="599" spans="1:55">
      <c r="A599" s="296" t="s">
        <v>1430</v>
      </c>
      <c r="B599" s="296" t="s">
        <v>747</v>
      </c>
      <c r="C599" s="296" t="s">
        <v>1271</v>
      </c>
      <c r="E599" s="296">
        <v>0.3</v>
      </c>
      <c r="F599" s="296">
        <v>0.89999999999999991</v>
      </c>
      <c r="I599" s="296">
        <v>0</v>
      </c>
      <c r="J599" s="296" t="s">
        <v>30</v>
      </c>
      <c r="K599" s="296">
        <v>37.24</v>
      </c>
      <c r="L599" s="296" t="s">
        <v>30</v>
      </c>
      <c r="M599" s="296">
        <v>0.16690153846153843</v>
      </c>
      <c r="P599" s="296">
        <v>0</v>
      </c>
      <c r="Q599" s="296" t="s">
        <v>30</v>
      </c>
      <c r="X599" s="296" t="s">
        <v>30</v>
      </c>
      <c r="AK599" s="296">
        <v>1</v>
      </c>
      <c r="AL599" s="296">
        <v>41.8</v>
      </c>
      <c r="AM599" s="299">
        <v>0.2</v>
      </c>
      <c r="AN599" s="296">
        <v>29.2</v>
      </c>
      <c r="AO599" s="296">
        <v>1</v>
      </c>
      <c r="AP599" s="300"/>
      <c r="AQ599" s="296">
        <v>1.46</v>
      </c>
      <c r="AR599" s="296">
        <v>2</v>
      </c>
      <c r="AS599" s="296">
        <v>1</v>
      </c>
      <c r="AV599" s="300">
        <v>2.4</v>
      </c>
      <c r="AW599" s="300">
        <v>2.4</v>
      </c>
      <c r="AX599" s="296">
        <v>1</v>
      </c>
      <c r="AY599" s="296" t="s">
        <v>745</v>
      </c>
      <c r="BA599" s="296">
        <v>1</v>
      </c>
      <c r="BB599" s="296">
        <v>0.03</v>
      </c>
      <c r="BC599" s="296">
        <v>504</v>
      </c>
    </row>
    <row r="600" spans="1:55">
      <c r="A600" s="296" t="s">
        <v>1429</v>
      </c>
      <c r="B600" s="296" t="s">
        <v>747</v>
      </c>
      <c r="C600" s="296" t="s">
        <v>1271</v>
      </c>
      <c r="E600" s="296">
        <v>0.8</v>
      </c>
      <c r="F600" s="296">
        <v>0.9</v>
      </c>
      <c r="I600" s="296">
        <v>0</v>
      </c>
      <c r="J600" s="296" t="s">
        <v>30</v>
      </c>
      <c r="K600" s="296">
        <v>37.24</v>
      </c>
      <c r="L600" s="296" t="s">
        <v>30</v>
      </c>
      <c r="M600" s="296">
        <v>0.32144</v>
      </c>
      <c r="P600" s="296">
        <v>0</v>
      </c>
      <c r="Q600" s="296" t="s">
        <v>30</v>
      </c>
      <c r="X600" s="296" t="s">
        <v>30</v>
      </c>
      <c r="AK600" s="296">
        <v>1</v>
      </c>
      <c r="AL600" s="296">
        <v>25</v>
      </c>
      <c r="AM600" s="299">
        <v>0.2</v>
      </c>
      <c r="AN600" s="296">
        <v>29.2</v>
      </c>
      <c r="AO600" s="296">
        <v>1</v>
      </c>
      <c r="AP600" s="300"/>
      <c r="AQ600" s="296">
        <v>1.46</v>
      </c>
      <c r="AR600" s="296">
        <v>2</v>
      </c>
      <c r="AS600" s="296">
        <v>1</v>
      </c>
      <c r="AV600" s="300">
        <v>2.4</v>
      </c>
      <c r="AW600" s="300">
        <v>2.4</v>
      </c>
      <c r="AX600" s="296">
        <v>1</v>
      </c>
      <c r="AY600" s="296" t="s">
        <v>745</v>
      </c>
      <c r="BA600" s="296">
        <v>1</v>
      </c>
      <c r="BB600" s="296">
        <v>0.03</v>
      </c>
      <c r="BC600" s="296">
        <v>504</v>
      </c>
    </row>
    <row r="601" spans="1:55">
      <c r="A601" s="296" t="s">
        <v>1428</v>
      </c>
      <c r="B601" s="296" t="s">
        <v>747</v>
      </c>
      <c r="C601" s="296" t="s">
        <v>1267</v>
      </c>
      <c r="E601" s="296">
        <v>0.3</v>
      </c>
      <c r="F601" s="296">
        <v>0.89999999999999991</v>
      </c>
      <c r="I601" s="296">
        <v>0</v>
      </c>
      <c r="J601" s="296" t="s">
        <v>30</v>
      </c>
      <c r="K601" s="296">
        <v>37.24</v>
      </c>
      <c r="L601" s="296" t="s">
        <v>30</v>
      </c>
      <c r="M601" s="296">
        <v>0.16690153846153843</v>
      </c>
      <c r="P601" s="296">
        <v>0</v>
      </c>
      <c r="Q601" s="296" t="s">
        <v>30</v>
      </c>
      <c r="X601" s="296" t="s">
        <v>30</v>
      </c>
      <c r="AK601" s="296">
        <v>1</v>
      </c>
      <c r="AL601" s="296">
        <v>2.6</v>
      </c>
      <c r="AM601" s="299">
        <v>0.2</v>
      </c>
      <c r="AN601" s="296">
        <v>29.2</v>
      </c>
      <c r="AO601" s="296">
        <v>1</v>
      </c>
      <c r="AP601" s="300"/>
      <c r="AQ601" s="296">
        <v>1.46</v>
      </c>
      <c r="AR601" s="296">
        <v>2</v>
      </c>
      <c r="AS601" s="296">
        <v>1</v>
      </c>
      <c r="AV601" s="300">
        <v>2.4</v>
      </c>
      <c r="AW601" s="300">
        <v>2.4</v>
      </c>
      <c r="AX601" s="296">
        <v>1</v>
      </c>
      <c r="AY601" s="296" t="s">
        <v>745</v>
      </c>
      <c r="BA601" s="296">
        <v>1</v>
      </c>
      <c r="BB601" s="296">
        <v>0.03</v>
      </c>
      <c r="BC601" s="296">
        <v>504</v>
      </c>
    </row>
    <row r="602" spans="1:55">
      <c r="A602" s="296" t="s">
        <v>1427</v>
      </c>
      <c r="B602" s="296" t="s">
        <v>747</v>
      </c>
      <c r="C602" s="296" t="s">
        <v>765</v>
      </c>
      <c r="E602" s="296">
        <v>0.3</v>
      </c>
      <c r="F602" s="296">
        <v>0.89999999999999991</v>
      </c>
      <c r="G602" s="296">
        <v>0.3</v>
      </c>
      <c r="H602" s="296">
        <v>90</v>
      </c>
      <c r="I602" s="296">
        <v>0.99814814814814812</v>
      </c>
      <c r="J602" s="296" t="s">
        <v>30</v>
      </c>
      <c r="K602" s="296">
        <v>196</v>
      </c>
      <c r="L602" s="296" t="s">
        <v>30</v>
      </c>
      <c r="M602" s="296">
        <v>5.0477538461538458</v>
      </c>
      <c r="P602" s="296">
        <v>0</v>
      </c>
      <c r="Q602" s="296" t="s">
        <v>30</v>
      </c>
      <c r="X602" s="296" t="s">
        <v>30</v>
      </c>
      <c r="AK602" s="296">
        <v>1</v>
      </c>
      <c r="AL602" s="296">
        <v>72</v>
      </c>
      <c r="AM602" s="299">
        <v>0.2</v>
      </c>
      <c r="AN602" s="296">
        <v>36.5</v>
      </c>
      <c r="AO602" s="296">
        <v>1</v>
      </c>
      <c r="AP602" s="300"/>
      <c r="AQ602" s="296">
        <v>1.8250000000000002</v>
      </c>
      <c r="AR602" s="296">
        <v>0.5</v>
      </c>
      <c r="AS602" s="296">
        <v>0.5</v>
      </c>
      <c r="AV602" s="300">
        <v>6</v>
      </c>
      <c r="AW602" s="300">
        <v>6</v>
      </c>
      <c r="AX602" s="296">
        <v>1</v>
      </c>
      <c r="AY602" s="296" t="s">
        <v>745</v>
      </c>
      <c r="BA602" s="296">
        <v>1</v>
      </c>
      <c r="BB602" s="296">
        <v>0.01</v>
      </c>
      <c r="BC602" s="296">
        <v>420</v>
      </c>
    </row>
    <row r="603" spans="1:55">
      <c r="A603" s="296" t="s">
        <v>1426</v>
      </c>
      <c r="B603" s="296" t="s">
        <v>747</v>
      </c>
      <c r="C603" s="296" t="s">
        <v>749</v>
      </c>
      <c r="E603" s="296">
        <v>0.3</v>
      </c>
      <c r="F603" s="296">
        <v>0.89999999999999991</v>
      </c>
      <c r="H603" s="296">
        <v>70</v>
      </c>
      <c r="I603" s="296">
        <v>0</v>
      </c>
      <c r="J603" s="296" t="s">
        <v>30</v>
      </c>
      <c r="K603" s="296">
        <v>12.050668</v>
      </c>
      <c r="L603" s="296" t="s">
        <v>30</v>
      </c>
      <c r="M603" s="296">
        <v>0.31776923076923075</v>
      </c>
      <c r="P603" s="296">
        <v>0</v>
      </c>
      <c r="Q603" s="296" t="s">
        <v>30</v>
      </c>
      <c r="U603" s="296">
        <v>1</v>
      </c>
      <c r="V603" s="296">
        <v>1</v>
      </c>
      <c r="X603" s="296">
        <v>4.8148148148148149</v>
      </c>
      <c r="AK603" s="296">
        <v>1</v>
      </c>
      <c r="AL603" s="296">
        <v>278</v>
      </c>
      <c r="AM603" s="299">
        <v>0.4</v>
      </c>
      <c r="AN603" s="296">
        <v>29.2</v>
      </c>
      <c r="AO603" s="296">
        <v>1</v>
      </c>
      <c r="AP603" s="300"/>
      <c r="AQ603" s="296">
        <v>1.46</v>
      </c>
      <c r="AR603" s="296">
        <v>2</v>
      </c>
      <c r="AS603" s="296">
        <v>1</v>
      </c>
      <c r="AV603" s="300">
        <v>2.4</v>
      </c>
      <c r="AW603" s="300">
        <v>2.4</v>
      </c>
      <c r="AX603" s="296">
        <v>1</v>
      </c>
      <c r="AY603" s="296" t="s">
        <v>745</v>
      </c>
      <c r="BA603" s="296">
        <v>1</v>
      </c>
      <c r="BB603" s="296">
        <v>0.03</v>
      </c>
      <c r="BC603" s="296">
        <v>504</v>
      </c>
    </row>
    <row r="604" spans="1:55">
      <c r="A604" s="296" t="s">
        <v>1425</v>
      </c>
      <c r="B604" s="296" t="s">
        <v>747</v>
      </c>
      <c r="C604" s="296" t="s">
        <v>812</v>
      </c>
      <c r="E604" s="296">
        <v>0.2</v>
      </c>
      <c r="F604" s="296">
        <v>0.89999999999999991</v>
      </c>
      <c r="I604" s="296">
        <v>0</v>
      </c>
      <c r="J604" s="296" t="s">
        <v>30</v>
      </c>
      <c r="K604" s="296">
        <v>39.200000000000003</v>
      </c>
      <c r="L604" s="296" t="s">
        <v>30</v>
      </c>
      <c r="M604" s="296">
        <v>0.23519999999999999</v>
      </c>
      <c r="P604" s="296">
        <v>0</v>
      </c>
      <c r="Q604" s="296" t="s">
        <v>30</v>
      </c>
      <c r="X604" s="296" t="s">
        <v>30</v>
      </c>
      <c r="AK604" s="296">
        <v>1</v>
      </c>
      <c r="AL604" s="296">
        <v>36</v>
      </c>
      <c r="AM604" s="299">
        <v>0.4</v>
      </c>
      <c r="AN604" s="296">
        <v>36.5</v>
      </c>
      <c r="AO604" s="296">
        <v>1</v>
      </c>
      <c r="AP604" s="300"/>
      <c r="AQ604" s="296">
        <v>1.8250000000000002</v>
      </c>
      <c r="AR604" s="296">
        <v>2</v>
      </c>
      <c r="AS604" s="296">
        <v>1</v>
      </c>
      <c r="AV604" s="300">
        <v>2.4</v>
      </c>
      <c r="AW604" s="300">
        <v>2.4</v>
      </c>
      <c r="AX604" s="296">
        <v>1</v>
      </c>
      <c r="AY604" s="296" t="s">
        <v>745</v>
      </c>
      <c r="BA604" s="296">
        <v>1</v>
      </c>
      <c r="BB604" s="296">
        <v>0.03</v>
      </c>
      <c r="BC604" s="296">
        <v>504</v>
      </c>
    </row>
    <row r="605" spans="1:55">
      <c r="A605" s="296" t="s">
        <v>1424</v>
      </c>
      <c r="B605" s="296" t="s">
        <v>747</v>
      </c>
      <c r="C605" s="296" t="s">
        <v>812</v>
      </c>
      <c r="E605" s="296">
        <v>0.3</v>
      </c>
      <c r="F605" s="296">
        <v>0.89999999999999991</v>
      </c>
      <c r="I605" s="296">
        <v>0</v>
      </c>
      <c r="J605" s="296" t="s">
        <v>30</v>
      </c>
      <c r="K605" s="296">
        <v>39.200000000000003</v>
      </c>
      <c r="L605" s="296" t="s">
        <v>30</v>
      </c>
      <c r="M605" s="296">
        <v>0.32566153846153845</v>
      </c>
      <c r="P605" s="296">
        <v>0</v>
      </c>
      <c r="Q605" s="296" t="s">
        <v>30</v>
      </c>
      <c r="X605" s="296" t="s">
        <v>30</v>
      </c>
      <c r="AK605" s="296">
        <v>1</v>
      </c>
      <c r="AL605" s="296">
        <v>177.8</v>
      </c>
      <c r="AM605" s="299">
        <v>0.4</v>
      </c>
      <c r="AN605" s="296">
        <v>36.5</v>
      </c>
      <c r="AO605" s="296">
        <v>1</v>
      </c>
      <c r="AP605" s="300"/>
      <c r="AQ605" s="296">
        <v>1.8250000000000002</v>
      </c>
      <c r="AR605" s="296">
        <v>2</v>
      </c>
      <c r="AS605" s="296">
        <v>1</v>
      </c>
      <c r="AV605" s="300">
        <v>2.4</v>
      </c>
      <c r="AW605" s="300">
        <v>2.4</v>
      </c>
      <c r="AX605" s="296">
        <v>1</v>
      </c>
      <c r="AY605" s="296" t="s">
        <v>745</v>
      </c>
      <c r="BA605" s="296">
        <v>1</v>
      </c>
      <c r="BB605" s="296">
        <v>0.03</v>
      </c>
      <c r="BC605" s="296">
        <v>504</v>
      </c>
    </row>
    <row r="606" spans="1:55">
      <c r="A606" s="296" t="s">
        <v>1423</v>
      </c>
      <c r="B606" s="296" t="s">
        <v>747</v>
      </c>
      <c r="C606" s="296" t="s">
        <v>812</v>
      </c>
      <c r="E606" s="296">
        <v>0.4</v>
      </c>
      <c r="F606" s="296">
        <v>0.90000000000000013</v>
      </c>
      <c r="I606" s="296">
        <v>0</v>
      </c>
      <c r="J606" s="296" t="s">
        <v>30</v>
      </c>
      <c r="K606" s="296">
        <v>39.200000000000003</v>
      </c>
      <c r="L606" s="296" t="s">
        <v>30</v>
      </c>
      <c r="M606" s="296">
        <v>0.40320000000000006</v>
      </c>
      <c r="P606" s="296">
        <v>0</v>
      </c>
      <c r="Q606" s="296" t="s">
        <v>30</v>
      </c>
      <c r="X606" s="296" t="s">
        <v>30</v>
      </c>
      <c r="AK606" s="296">
        <v>1</v>
      </c>
      <c r="AL606" s="296">
        <v>80</v>
      </c>
      <c r="AM606" s="299">
        <v>0.4</v>
      </c>
      <c r="AN606" s="296">
        <v>36.5</v>
      </c>
      <c r="AO606" s="296">
        <v>1</v>
      </c>
      <c r="AP606" s="300"/>
      <c r="AQ606" s="296">
        <v>1.8250000000000002</v>
      </c>
      <c r="AR606" s="296">
        <v>2</v>
      </c>
      <c r="AS606" s="296">
        <v>1</v>
      </c>
      <c r="AV606" s="300">
        <v>2.4</v>
      </c>
      <c r="AW606" s="300">
        <v>2.4</v>
      </c>
      <c r="AX606" s="296">
        <v>1</v>
      </c>
      <c r="AY606" s="296" t="s">
        <v>745</v>
      </c>
      <c r="BA606" s="296">
        <v>1</v>
      </c>
      <c r="BB606" s="296">
        <v>0.03</v>
      </c>
      <c r="BC606" s="296">
        <v>504</v>
      </c>
    </row>
    <row r="607" spans="1:55">
      <c r="A607" s="296" t="s">
        <v>1422</v>
      </c>
      <c r="B607" s="296" t="s">
        <v>747</v>
      </c>
      <c r="C607" s="296" t="s">
        <v>763</v>
      </c>
      <c r="E607" s="296">
        <v>0.2</v>
      </c>
      <c r="F607" s="296">
        <v>0.89999999999999991</v>
      </c>
      <c r="G607" s="296">
        <v>3</v>
      </c>
      <c r="H607" s="296">
        <v>30</v>
      </c>
      <c r="I607" s="296">
        <v>0.97499999999999998</v>
      </c>
      <c r="J607" s="296" t="s">
        <v>30</v>
      </c>
      <c r="K607" s="296">
        <v>58.8</v>
      </c>
      <c r="L607" s="296" t="s">
        <v>30</v>
      </c>
      <c r="M607" s="296">
        <v>0.55859999999999999</v>
      </c>
      <c r="P607" s="296">
        <v>0</v>
      </c>
      <c r="Q607" s="296" t="s">
        <v>30</v>
      </c>
      <c r="X607" s="296" t="s">
        <v>30</v>
      </c>
      <c r="AK607" s="296">
        <v>1</v>
      </c>
      <c r="AL607" s="296">
        <v>87</v>
      </c>
      <c r="AM607" s="299">
        <v>0.4</v>
      </c>
      <c r="AN607" s="296">
        <v>36.5</v>
      </c>
      <c r="AO607" s="296">
        <v>1</v>
      </c>
      <c r="AP607" s="300"/>
      <c r="AQ607" s="296">
        <v>1.8250000000000002</v>
      </c>
      <c r="AR607" s="296">
        <v>2</v>
      </c>
      <c r="AS607" s="296">
        <v>1</v>
      </c>
      <c r="AV607" s="300">
        <v>2.4</v>
      </c>
      <c r="AW607" s="300">
        <v>2.4</v>
      </c>
      <c r="AX607" s="296">
        <v>1</v>
      </c>
      <c r="AY607" s="296" t="s">
        <v>745</v>
      </c>
      <c r="BA607" s="296">
        <v>1</v>
      </c>
      <c r="BB607" s="296">
        <v>0.03</v>
      </c>
      <c r="BC607" s="296">
        <v>504</v>
      </c>
    </row>
    <row r="608" spans="1:55">
      <c r="A608" s="296" t="s">
        <v>1421</v>
      </c>
      <c r="B608" s="296" t="s">
        <v>747</v>
      </c>
      <c r="C608" s="296" t="s">
        <v>763</v>
      </c>
      <c r="E608" s="296">
        <v>0.3</v>
      </c>
      <c r="F608" s="296">
        <v>0.89999999999999991</v>
      </c>
      <c r="G608" s="296">
        <v>3</v>
      </c>
      <c r="H608" s="296">
        <v>30</v>
      </c>
      <c r="I608" s="296">
        <v>0.97499999999999998</v>
      </c>
      <c r="J608" s="296" t="s">
        <v>30</v>
      </c>
      <c r="K608" s="296">
        <v>58.8</v>
      </c>
      <c r="L608" s="296" t="s">
        <v>30</v>
      </c>
      <c r="M608" s="296">
        <v>0.77344615384615378</v>
      </c>
      <c r="P608" s="296">
        <v>0</v>
      </c>
      <c r="Q608" s="296" t="s">
        <v>30</v>
      </c>
      <c r="X608" s="296" t="s">
        <v>30</v>
      </c>
      <c r="AK608" s="296">
        <v>1</v>
      </c>
      <c r="AL608" s="296">
        <v>15</v>
      </c>
      <c r="AM608" s="299">
        <v>0.4</v>
      </c>
      <c r="AN608" s="296">
        <v>36.5</v>
      </c>
      <c r="AO608" s="296">
        <v>1</v>
      </c>
      <c r="AP608" s="300"/>
      <c r="AQ608" s="296">
        <v>1.8250000000000002</v>
      </c>
      <c r="AR608" s="296">
        <v>2</v>
      </c>
      <c r="AS608" s="296">
        <v>1</v>
      </c>
      <c r="AV608" s="300">
        <v>2.4</v>
      </c>
      <c r="AW608" s="300">
        <v>2.4</v>
      </c>
      <c r="AX608" s="296">
        <v>1</v>
      </c>
      <c r="AY608" s="296" t="s">
        <v>745</v>
      </c>
      <c r="BA608" s="296">
        <v>1</v>
      </c>
      <c r="BB608" s="296">
        <v>0.03</v>
      </c>
      <c r="BC608" s="296">
        <v>504</v>
      </c>
    </row>
    <row r="609" spans="1:55">
      <c r="A609" s="296" t="s">
        <v>1420</v>
      </c>
      <c r="B609" s="296" t="s">
        <v>747</v>
      </c>
      <c r="C609" s="296" t="s">
        <v>763</v>
      </c>
      <c r="E609" s="296">
        <v>0.4</v>
      </c>
      <c r="F609" s="296">
        <v>0.90000000000000013</v>
      </c>
      <c r="G609" s="296">
        <v>3</v>
      </c>
      <c r="H609" s="296">
        <v>30</v>
      </c>
      <c r="I609" s="296">
        <v>0.97499999999999998</v>
      </c>
      <c r="J609" s="296" t="s">
        <v>30</v>
      </c>
      <c r="K609" s="296">
        <v>58.8</v>
      </c>
      <c r="L609" s="296" t="s">
        <v>30</v>
      </c>
      <c r="M609" s="296">
        <v>0.95760000000000001</v>
      </c>
      <c r="P609" s="296">
        <v>0</v>
      </c>
      <c r="Q609" s="296" t="s">
        <v>30</v>
      </c>
      <c r="X609" s="296" t="s">
        <v>30</v>
      </c>
      <c r="AK609" s="296">
        <v>1</v>
      </c>
      <c r="AL609" s="296">
        <v>36.1</v>
      </c>
      <c r="AM609" s="299">
        <v>0.4</v>
      </c>
      <c r="AN609" s="296">
        <v>36.5</v>
      </c>
      <c r="AO609" s="296">
        <v>1</v>
      </c>
      <c r="AP609" s="300"/>
      <c r="AQ609" s="296">
        <v>1.8250000000000002</v>
      </c>
      <c r="AR609" s="296">
        <v>2</v>
      </c>
      <c r="AS609" s="296">
        <v>1</v>
      </c>
      <c r="AV609" s="300">
        <v>2.4</v>
      </c>
      <c r="AW609" s="300">
        <v>2.4</v>
      </c>
      <c r="AX609" s="296">
        <v>1</v>
      </c>
      <c r="AY609" s="296" t="s">
        <v>745</v>
      </c>
      <c r="BA609" s="296">
        <v>1</v>
      </c>
      <c r="BB609" s="296">
        <v>0.03</v>
      </c>
      <c r="BC609" s="296">
        <v>504</v>
      </c>
    </row>
    <row r="610" spans="1:55">
      <c r="A610" s="296" t="s">
        <v>1419</v>
      </c>
      <c r="B610" s="296" t="s">
        <v>747</v>
      </c>
      <c r="C610" s="296" t="s">
        <v>763</v>
      </c>
      <c r="E610" s="296">
        <v>0.5</v>
      </c>
      <c r="F610" s="296">
        <v>0.89999999999999991</v>
      </c>
      <c r="G610" s="296">
        <v>3</v>
      </c>
      <c r="H610" s="296">
        <v>30</v>
      </c>
      <c r="I610" s="296">
        <v>0.97499999999999998</v>
      </c>
      <c r="J610" s="296" t="s">
        <v>30</v>
      </c>
      <c r="K610" s="296">
        <v>58.8</v>
      </c>
      <c r="L610" s="296" t="s">
        <v>30</v>
      </c>
      <c r="M610" s="296">
        <v>1.1172</v>
      </c>
      <c r="P610" s="296">
        <v>0</v>
      </c>
      <c r="Q610" s="296" t="s">
        <v>30</v>
      </c>
      <c r="X610" s="296" t="s">
        <v>30</v>
      </c>
      <c r="AK610" s="296">
        <v>1</v>
      </c>
      <c r="AL610" s="296">
        <v>170</v>
      </c>
      <c r="AM610" s="299">
        <v>0.4</v>
      </c>
      <c r="AN610" s="296">
        <v>36.5</v>
      </c>
      <c r="AO610" s="296">
        <v>1</v>
      </c>
      <c r="AP610" s="300"/>
      <c r="AQ610" s="296">
        <v>1.8250000000000002</v>
      </c>
      <c r="AR610" s="296">
        <v>2</v>
      </c>
      <c r="AS610" s="296">
        <v>1</v>
      </c>
      <c r="AV610" s="300">
        <v>2.4</v>
      </c>
      <c r="AW610" s="300">
        <v>2.4</v>
      </c>
      <c r="AX610" s="296">
        <v>1</v>
      </c>
      <c r="AY610" s="296" t="s">
        <v>745</v>
      </c>
      <c r="BA610" s="296">
        <v>1</v>
      </c>
      <c r="BB610" s="296">
        <v>0.03</v>
      </c>
      <c r="BC610" s="296">
        <v>504</v>
      </c>
    </row>
    <row r="611" spans="1:55">
      <c r="A611" s="296" t="s">
        <v>1418</v>
      </c>
      <c r="B611" s="296" t="s">
        <v>747</v>
      </c>
      <c r="C611" s="296" t="s">
        <v>763</v>
      </c>
      <c r="E611" s="296">
        <v>0.7</v>
      </c>
      <c r="F611" s="296">
        <v>0.89999999999999991</v>
      </c>
      <c r="G611" s="296">
        <v>3</v>
      </c>
      <c r="H611" s="296">
        <v>30</v>
      </c>
      <c r="I611" s="296">
        <v>0.97499999999999998</v>
      </c>
      <c r="J611" s="296" t="s">
        <v>30</v>
      </c>
      <c r="K611" s="296">
        <v>58.8</v>
      </c>
      <c r="L611" s="296" t="s">
        <v>30</v>
      </c>
      <c r="M611" s="296">
        <v>1.3800705882352939</v>
      </c>
      <c r="P611" s="296">
        <v>0</v>
      </c>
      <c r="Q611" s="296" t="s">
        <v>30</v>
      </c>
      <c r="X611" s="296" t="s">
        <v>30</v>
      </c>
      <c r="AK611" s="296">
        <v>1</v>
      </c>
      <c r="AL611" s="296">
        <v>27</v>
      </c>
      <c r="AM611" s="299">
        <v>0.4</v>
      </c>
      <c r="AN611" s="296">
        <v>36.5</v>
      </c>
      <c r="AO611" s="296">
        <v>1</v>
      </c>
      <c r="AP611" s="300"/>
      <c r="AQ611" s="296">
        <v>1.8250000000000002</v>
      </c>
      <c r="AR611" s="296">
        <v>2</v>
      </c>
      <c r="AS611" s="296">
        <v>1</v>
      </c>
      <c r="AV611" s="300">
        <v>2.4</v>
      </c>
      <c r="AW611" s="300">
        <v>2.4</v>
      </c>
      <c r="AX611" s="296">
        <v>1</v>
      </c>
      <c r="AY611" s="296" t="s">
        <v>745</v>
      </c>
      <c r="BA611" s="296">
        <v>1</v>
      </c>
      <c r="BB611" s="296">
        <v>0.03</v>
      </c>
      <c r="BC611" s="296">
        <v>504</v>
      </c>
    </row>
    <row r="612" spans="1:55">
      <c r="A612" s="296" t="s">
        <v>1417</v>
      </c>
      <c r="B612" s="296" t="s">
        <v>747</v>
      </c>
      <c r="C612" s="296" t="s">
        <v>763</v>
      </c>
      <c r="E612" s="296">
        <v>0.3</v>
      </c>
      <c r="F612" s="296">
        <v>0.71</v>
      </c>
      <c r="G612" s="296">
        <v>3</v>
      </c>
      <c r="H612" s="296">
        <v>30</v>
      </c>
      <c r="I612" s="296">
        <v>0.97499999999999998</v>
      </c>
      <c r="J612" s="296" t="s">
        <v>30</v>
      </c>
      <c r="K612" s="296">
        <v>58.8</v>
      </c>
      <c r="L612" s="296" t="s">
        <v>30</v>
      </c>
      <c r="M612" s="296">
        <v>0.6101630769230767</v>
      </c>
      <c r="P612" s="296">
        <v>0</v>
      </c>
      <c r="Q612" s="296" t="s">
        <v>30</v>
      </c>
      <c r="X612" s="296" t="s">
        <v>30</v>
      </c>
      <c r="AK612" s="296">
        <v>1</v>
      </c>
      <c r="AL612" s="296">
        <v>129</v>
      </c>
      <c r="AM612" s="299">
        <v>0.4</v>
      </c>
      <c r="AN612" s="296">
        <v>36.5</v>
      </c>
      <c r="AO612" s="296">
        <v>1</v>
      </c>
      <c r="AP612" s="300"/>
      <c r="AQ612" s="296">
        <v>1.8250000000000002</v>
      </c>
      <c r="AR612" s="296">
        <v>2</v>
      </c>
      <c r="AS612" s="296">
        <v>1</v>
      </c>
      <c r="AV612" s="300">
        <v>2.4</v>
      </c>
      <c r="AW612" s="300">
        <v>2.4</v>
      </c>
      <c r="AX612" s="296">
        <v>1</v>
      </c>
      <c r="AY612" s="296" t="s">
        <v>745</v>
      </c>
      <c r="BA612" s="296">
        <v>1</v>
      </c>
      <c r="BB612" s="296">
        <v>0.03</v>
      </c>
      <c r="BC612" s="296">
        <v>504</v>
      </c>
    </row>
    <row r="613" spans="1:55">
      <c r="A613" s="296" t="s">
        <v>1416</v>
      </c>
      <c r="B613" s="296" t="s">
        <v>747</v>
      </c>
      <c r="C613" s="296" t="s">
        <v>1038</v>
      </c>
      <c r="E613" s="296">
        <v>0.2</v>
      </c>
      <c r="F613" s="296">
        <v>0.89999999999999991</v>
      </c>
      <c r="G613" s="296">
        <v>3</v>
      </c>
      <c r="H613" s="296">
        <v>30</v>
      </c>
      <c r="I613" s="296">
        <v>0.97499999999999998</v>
      </c>
      <c r="J613" s="296" t="s">
        <v>30</v>
      </c>
      <c r="K613" s="296">
        <v>58.8</v>
      </c>
      <c r="L613" s="296" t="s">
        <v>30</v>
      </c>
      <c r="M613" s="296">
        <v>0.55859999999999999</v>
      </c>
      <c r="P613" s="296">
        <v>0</v>
      </c>
      <c r="Q613" s="296" t="s">
        <v>30</v>
      </c>
      <c r="X613" s="296" t="s">
        <v>30</v>
      </c>
      <c r="AK613" s="296">
        <v>1</v>
      </c>
      <c r="AL613" s="296">
        <v>60</v>
      </c>
      <c r="AM613" s="299">
        <v>0.4</v>
      </c>
      <c r="AN613" s="296">
        <v>36.5</v>
      </c>
      <c r="AO613" s="296">
        <v>1</v>
      </c>
      <c r="AP613" s="300"/>
      <c r="AQ613" s="296">
        <v>1.8250000000000002</v>
      </c>
      <c r="AR613" s="296">
        <v>2</v>
      </c>
      <c r="AS613" s="296">
        <v>1</v>
      </c>
      <c r="AV613" s="300">
        <v>2.4</v>
      </c>
      <c r="AW613" s="300">
        <v>2.4</v>
      </c>
      <c r="AX613" s="296">
        <v>1</v>
      </c>
      <c r="AY613" s="296" t="s">
        <v>745</v>
      </c>
      <c r="BA613" s="296">
        <v>1</v>
      </c>
      <c r="BB613" s="296">
        <v>0.03</v>
      </c>
      <c r="BC613" s="296">
        <v>504</v>
      </c>
    </row>
    <row r="614" spans="1:55">
      <c r="A614" s="296" t="s">
        <v>1415</v>
      </c>
      <c r="B614" s="296" t="s">
        <v>747</v>
      </c>
      <c r="C614" s="296" t="s">
        <v>1038</v>
      </c>
      <c r="E614" s="296">
        <v>0.3</v>
      </c>
      <c r="F614" s="296">
        <v>0.89999999999999991</v>
      </c>
      <c r="G614" s="296">
        <v>3</v>
      </c>
      <c r="H614" s="296">
        <v>30</v>
      </c>
      <c r="I614" s="296">
        <v>0.97499999999999998</v>
      </c>
      <c r="J614" s="296" t="s">
        <v>30</v>
      </c>
      <c r="K614" s="296">
        <v>58.8</v>
      </c>
      <c r="L614" s="296" t="s">
        <v>30</v>
      </c>
      <c r="M614" s="296">
        <v>0.77344615384615378</v>
      </c>
      <c r="P614" s="296">
        <v>0</v>
      </c>
      <c r="Q614" s="296" t="s">
        <v>30</v>
      </c>
      <c r="X614" s="296" t="s">
        <v>30</v>
      </c>
      <c r="AK614" s="296">
        <v>1</v>
      </c>
      <c r="AL614" s="296">
        <v>177.6</v>
      </c>
      <c r="AM614" s="299">
        <v>0.4</v>
      </c>
      <c r="AN614" s="296">
        <v>36.5</v>
      </c>
      <c r="AO614" s="296">
        <v>1</v>
      </c>
      <c r="AP614" s="300"/>
      <c r="AQ614" s="296">
        <v>1.8250000000000002</v>
      </c>
      <c r="AR614" s="296">
        <v>2</v>
      </c>
      <c r="AS614" s="296">
        <v>1</v>
      </c>
      <c r="AV614" s="300">
        <v>2.4</v>
      </c>
      <c r="AW614" s="300">
        <v>2.4</v>
      </c>
      <c r="AX614" s="296">
        <v>1</v>
      </c>
      <c r="AY614" s="296" t="s">
        <v>745</v>
      </c>
      <c r="BA614" s="296">
        <v>1</v>
      </c>
      <c r="BB614" s="296">
        <v>0.03</v>
      </c>
      <c r="BC614" s="296">
        <v>504</v>
      </c>
    </row>
    <row r="615" spans="1:55">
      <c r="A615" s="296" t="s">
        <v>1414</v>
      </c>
      <c r="B615" s="296" t="s">
        <v>747</v>
      </c>
      <c r="C615" s="296" t="s">
        <v>1038</v>
      </c>
      <c r="E615" s="296">
        <v>0.4</v>
      </c>
      <c r="F615" s="296">
        <v>0.90000000000000013</v>
      </c>
      <c r="G615" s="296">
        <v>3</v>
      </c>
      <c r="H615" s="296">
        <v>30</v>
      </c>
      <c r="I615" s="296">
        <v>0.97499999999999998</v>
      </c>
      <c r="J615" s="296" t="s">
        <v>30</v>
      </c>
      <c r="K615" s="296">
        <v>58.8</v>
      </c>
      <c r="L615" s="296" t="s">
        <v>30</v>
      </c>
      <c r="M615" s="296">
        <v>0.95760000000000001</v>
      </c>
      <c r="P615" s="296">
        <v>0</v>
      </c>
      <c r="Q615" s="296" t="s">
        <v>30</v>
      </c>
      <c r="X615" s="296" t="s">
        <v>30</v>
      </c>
      <c r="AK615" s="296">
        <v>1</v>
      </c>
      <c r="AL615" s="296">
        <v>72</v>
      </c>
      <c r="AM615" s="299">
        <v>0.4</v>
      </c>
      <c r="AN615" s="296">
        <v>36.5</v>
      </c>
      <c r="AO615" s="296">
        <v>1</v>
      </c>
      <c r="AP615" s="300"/>
      <c r="AQ615" s="296">
        <v>1.8250000000000002</v>
      </c>
      <c r="AR615" s="296">
        <v>2</v>
      </c>
      <c r="AS615" s="296">
        <v>1</v>
      </c>
      <c r="AV615" s="300">
        <v>2.4</v>
      </c>
      <c r="AW615" s="300">
        <v>2.4</v>
      </c>
      <c r="AX615" s="296">
        <v>1</v>
      </c>
      <c r="AY615" s="296" t="s">
        <v>745</v>
      </c>
      <c r="BA615" s="296">
        <v>1</v>
      </c>
      <c r="BB615" s="296">
        <v>0.03</v>
      </c>
      <c r="BC615" s="296">
        <v>504</v>
      </c>
    </row>
    <row r="616" spans="1:55">
      <c r="A616" s="296" t="s">
        <v>1413</v>
      </c>
      <c r="B616" s="296" t="s">
        <v>747</v>
      </c>
      <c r="C616" s="296" t="s">
        <v>1038</v>
      </c>
      <c r="E616" s="296">
        <v>0.5</v>
      </c>
      <c r="F616" s="296">
        <v>0.89999999999999991</v>
      </c>
      <c r="G616" s="296">
        <v>3</v>
      </c>
      <c r="H616" s="296">
        <v>30</v>
      </c>
      <c r="I616" s="296">
        <v>0.97499999999999998</v>
      </c>
      <c r="J616" s="296" t="s">
        <v>30</v>
      </c>
      <c r="K616" s="296">
        <v>58.8</v>
      </c>
      <c r="L616" s="296" t="s">
        <v>30</v>
      </c>
      <c r="M616" s="296">
        <v>1.1172</v>
      </c>
      <c r="P616" s="296">
        <v>0</v>
      </c>
      <c r="Q616" s="296" t="s">
        <v>30</v>
      </c>
      <c r="X616" s="296" t="s">
        <v>30</v>
      </c>
      <c r="AK616" s="296">
        <v>1</v>
      </c>
      <c r="AL616" s="296">
        <v>119</v>
      </c>
      <c r="AM616" s="299">
        <v>0.4</v>
      </c>
      <c r="AN616" s="296">
        <v>36.5</v>
      </c>
      <c r="AO616" s="296">
        <v>1</v>
      </c>
      <c r="AP616" s="300"/>
      <c r="AQ616" s="296">
        <v>1.8250000000000002</v>
      </c>
      <c r="AR616" s="296">
        <v>2</v>
      </c>
      <c r="AS616" s="296">
        <v>1</v>
      </c>
      <c r="AV616" s="300">
        <v>2.4</v>
      </c>
      <c r="AW616" s="300">
        <v>2.4</v>
      </c>
      <c r="AX616" s="296">
        <v>1</v>
      </c>
      <c r="AY616" s="296" t="s">
        <v>745</v>
      </c>
      <c r="BA616" s="296">
        <v>1</v>
      </c>
      <c r="BB616" s="296">
        <v>0.03</v>
      </c>
      <c r="BC616" s="296">
        <v>504</v>
      </c>
    </row>
    <row r="617" spans="1:55">
      <c r="A617" s="296" t="s">
        <v>1412</v>
      </c>
      <c r="B617" s="296" t="s">
        <v>1407</v>
      </c>
      <c r="C617" s="296" t="s">
        <v>1408</v>
      </c>
      <c r="F617" s="296">
        <v>0</v>
      </c>
      <c r="J617" s="296">
        <v>0.18232039824589794</v>
      </c>
      <c r="N617" s="296">
        <v>2020</v>
      </c>
      <c r="O617" s="296">
        <v>40</v>
      </c>
      <c r="P617" s="296">
        <v>1</v>
      </c>
      <c r="Q617" s="296">
        <v>2029</v>
      </c>
      <c r="AM617" s="299" t="s">
        <v>30</v>
      </c>
      <c r="AN617" s="296" t="s">
        <v>30</v>
      </c>
      <c r="AO617" s="296" t="s">
        <v>30</v>
      </c>
      <c r="AP617" s="300"/>
      <c r="AQ617" s="296" t="s">
        <v>30</v>
      </c>
      <c r="AR617" s="296" t="s">
        <v>30</v>
      </c>
      <c r="AS617" s="296" t="s">
        <v>30</v>
      </c>
      <c r="AV617" s="300" t="s">
        <v>30</v>
      </c>
      <c r="AW617" s="300" t="s">
        <v>30</v>
      </c>
      <c r="AY617" s="296" t="s">
        <v>1407</v>
      </c>
      <c r="BA617" s="296">
        <v>1</v>
      </c>
      <c r="BB617" s="296" t="s">
        <v>30</v>
      </c>
      <c r="BC617" s="296" t="s">
        <v>30</v>
      </c>
    </row>
    <row r="618" spans="1:55">
      <c r="A618" s="296" t="s">
        <v>1411</v>
      </c>
      <c r="B618" s="296" t="s">
        <v>1407</v>
      </c>
      <c r="C618" s="296" t="s">
        <v>1408</v>
      </c>
      <c r="F618" s="296">
        <v>0</v>
      </c>
      <c r="J618" s="296">
        <v>0.18232039824589794</v>
      </c>
      <c r="N618" s="296">
        <v>2030</v>
      </c>
      <c r="O618" s="296">
        <v>40</v>
      </c>
      <c r="P618" s="296">
        <v>1</v>
      </c>
      <c r="Q618" s="296">
        <v>2039</v>
      </c>
      <c r="AM618" s="299" t="s">
        <v>30</v>
      </c>
      <c r="AN618" s="296" t="s">
        <v>30</v>
      </c>
      <c r="AO618" s="296" t="s">
        <v>30</v>
      </c>
      <c r="AP618" s="300"/>
      <c r="AQ618" s="296" t="s">
        <v>30</v>
      </c>
      <c r="AR618" s="296" t="s">
        <v>30</v>
      </c>
      <c r="AS618" s="296" t="s">
        <v>30</v>
      </c>
      <c r="AV618" s="300" t="s">
        <v>30</v>
      </c>
      <c r="AW618" s="300" t="s">
        <v>30</v>
      </c>
      <c r="AY618" s="296" t="s">
        <v>1407</v>
      </c>
      <c r="BA618" s="296">
        <v>1</v>
      </c>
      <c r="BB618" s="296" t="s">
        <v>30</v>
      </c>
      <c r="BC618" s="296" t="s">
        <v>30</v>
      </c>
    </row>
    <row r="619" spans="1:55">
      <c r="A619" s="296" t="s">
        <v>1410</v>
      </c>
      <c r="B619" s="296" t="s">
        <v>1407</v>
      </c>
      <c r="C619" s="296" t="s">
        <v>1408</v>
      </c>
      <c r="F619" s="296">
        <v>0</v>
      </c>
      <c r="J619" s="296">
        <v>0.16492894302108127</v>
      </c>
      <c r="N619" s="296">
        <v>2040</v>
      </c>
      <c r="O619" s="296">
        <v>40</v>
      </c>
      <c r="P619" s="296">
        <v>1</v>
      </c>
      <c r="Q619" s="296">
        <v>2049</v>
      </c>
      <c r="AM619" s="299" t="s">
        <v>30</v>
      </c>
      <c r="AN619" s="296" t="s">
        <v>30</v>
      </c>
      <c r="AO619" s="296" t="s">
        <v>30</v>
      </c>
      <c r="AP619" s="300"/>
      <c r="AQ619" s="296" t="s">
        <v>30</v>
      </c>
      <c r="AR619" s="296" t="s">
        <v>30</v>
      </c>
      <c r="AS619" s="296" t="s">
        <v>30</v>
      </c>
      <c r="AV619" s="300" t="s">
        <v>30</v>
      </c>
      <c r="AW619" s="300" t="s">
        <v>30</v>
      </c>
      <c r="AY619" s="296" t="s">
        <v>1407</v>
      </c>
      <c r="BA619" s="296">
        <v>1</v>
      </c>
      <c r="BB619" s="296" t="s">
        <v>30</v>
      </c>
      <c r="BC619" s="296" t="s">
        <v>30</v>
      </c>
    </row>
    <row r="620" spans="1:55">
      <c r="A620" s="296" t="s">
        <v>1409</v>
      </c>
      <c r="B620" s="296" t="s">
        <v>1407</v>
      </c>
      <c r="C620" s="296" t="s">
        <v>1408</v>
      </c>
      <c r="F620" s="296">
        <v>0</v>
      </c>
      <c r="J620" s="296">
        <v>0.16492894302108127</v>
      </c>
      <c r="N620" s="296">
        <v>2050</v>
      </c>
      <c r="O620" s="296">
        <v>40</v>
      </c>
      <c r="P620" s="296">
        <v>1</v>
      </c>
      <c r="Q620" s="296">
        <v>2050</v>
      </c>
      <c r="AM620" s="299" t="s">
        <v>30</v>
      </c>
      <c r="AN620" s="296" t="s">
        <v>30</v>
      </c>
      <c r="AO620" s="296" t="s">
        <v>30</v>
      </c>
      <c r="AP620" s="300"/>
      <c r="AQ620" s="296" t="s">
        <v>30</v>
      </c>
      <c r="AR620" s="296" t="s">
        <v>30</v>
      </c>
      <c r="AS620" s="296" t="s">
        <v>30</v>
      </c>
      <c r="AV620" s="300" t="s">
        <v>30</v>
      </c>
      <c r="AW620" s="300" t="s">
        <v>30</v>
      </c>
      <c r="AY620" s="296" t="s">
        <v>1407</v>
      </c>
      <c r="BA620" s="296">
        <v>1</v>
      </c>
      <c r="BB620" s="296" t="s">
        <v>30</v>
      </c>
      <c r="BC620" s="296" t="s">
        <v>30</v>
      </c>
    </row>
    <row r="621" spans="1:55">
      <c r="A621" s="296" t="s">
        <v>1406</v>
      </c>
      <c r="B621" s="296" t="s">
        <v>1385</v>
      </c>
      <c r="C621" s="296" t="s">
        <v>1351</v>
      </c>
      <c r="F621" s="296">
        <v>1</v>
      </c>
      <c r="G621" s="296">
        <v>0</v>
      </c>
      <c r="H621" s="296">
        <v>0</v>
      </c>
      <c r="I621" s="296">
        <v>0</v>
      </c>
      <c r="J621" s="296" t="s">
        <v>30</v>
      </c>
      <c r="K621" s="296">
        <v>9.31</v>
      </c>
      <c r="L621" s="296">
        <v>0</v>
      </c>
      <c r="M621" s="296" t="s">
        <v>30</v>
      </c>
      <c r="P621" s="296">
        <v>0</v>
      </c>
      <c r="Q621" s="296" t="s">
        <v>30</v>
      </c>
      <c r="X621" s="296" t="s">
        <v>30</v>
      </c>
      <c r="AL621" s="296">
        <v>1</v>
      </c>
      <c r="AM621" s="299" t="s">
        <v>30</v>
      </c>
      <c r="AN621" s="296" t="s">
        <v>30</v>
      </c>
      <c r="AO621" s="296" t="s">
        <v>30</v>
      </c>
      <c r="AP621" s="300"/>
      <c r="AQ621" s="296" t="s">
        <v>30</v>
      </c>
      <c r="AR621" s="296" t="s">
        <v>30</v>
      </c>
      <c r="AS621" s="296" t="s">
        <v>30</v>
      </c>
      <c r="AV621" s="300" t="s">
        <v>30</v>
      </c>
      <c r="AW621" s="300" t="s">
        <v>30</v>
      </c>
      <c r="AY621" s="296" t="s">
        <v>1384</v>
      </c>
      <c r="AZ621" s="296" t="s">
        <v>972</v>
      </c>
      <c r="BA621" s="296">
        <v>1</v>
      </c>
      <c r="BB621" s="296" t="s">
        <v>30</v>
      </c>
      <c r="BC621" s="296" t="s">
        <v>30</v>
      </c>
    </row>
    <row r="622" spans="1:55">
      <c r="A622" s="296" t="s">
        <v>1405</v>
      </c>
      <c r="B622" s="296" t="s">
        <v>1385</v>
      </c>
      <c r="C622" s="296" t="s">
        <v>1351</v>
      </c>
      <c r="F622" s="296">
        <v>1</v>
      </c>
      <c r="G622" s="296">
        <v>0</v>
      </c>
      <c r="H622" s="296">
        <v>0</v>
      </c>
      <c r="I622" s="296">
        <v>0</v>
      </c>
      <c r="J622" s="310">
        <v>0.41159999999999997</v>
      </c>
      <c r="K622" s="310">
        <v>6.8599999999999994</v>
      </c>
      <c r="L622" s="296">
        <v>0</v>
      </c>
      <c r="M622" s="296" t="s">
        <v>30</v>
      </c>
      <c r="N622" s="296">
        <v>2020</v>
      </c>
      <c r="O622" s="309">
        <v>35</v>
      </c>
      <c r="P622" s="296">
        <v>1</v>
      </c>
      <c r="Q622" s="296">
        <v>2029</v>
      </c>
      <c r="X622" s="296" t="s">
        <v>30</v>
      </c>
      <c r="AL622" s="296">
        <v>8</v>
      </c>
      <c r="AM622" s="299" t="s">
        <v>30</v>
      </c>
      <c r="AN622" s="296" t="s">
        <v>30</v>
      </c>
      <c r="AO622" s="296" t="s">
        <v>30</v>
      </c>
      <c r="AP622" s="300"/>
      <c r="AQ622" s="296" t="s">
        <v>30</v>
      </c>
      <c r="AR622" s="296" t="s">
        <v>30</v>
      </c>
      <c r="AS622" s="296" t="s">
        <v>30</v>
      </c>
      <c r="AV622" s="300" t="s">
        <v>30</v>
      </c>
      <c r="AW622" s="300" t="s">
        <v>30</v>
      </c>
      <c r="AY622" s="296" t="s">
        <v>1384</v>
      </c>
      <c r="AZ622" s="296" t="s">
        <v>972</v>
      </c>
      <c r="BA622" s="296">
        <v>1</v>
      </c>
      <c r="BB622" s="296" t="s">
        <v>30</v>
      </c>
      <c r="BC622" s="296" t="s">
        <v>30</v>
      </c>
    </row>
    <row r="623" spans="1:55">
      <c r="A623" s="296" t="s">
        <v>1404</v>
      </c>
      <c r="B623" s="296" t="s">
        <v>1385</v>
      </c>
      <c r="C623" s="296" t="s">
        <v>1351</v>
      </c>
      <c r="F623" s="296">
        <v>1</v>
      </c>
      <c r="G623" s="296">
        <v>0</v>
      </c>
      <c r="H623" s="296">
        <v>0</v>
      </c>
      <c r="I623" s="296">
        <v>0</v>
      </c>
      <c r="J623" s="310">
        <v>0.29399999999999998</v>
      </c>
      <c r="K623" s="310">
        <v>5.6840000000000002</v>
      </c>
      <c r="L623" s="296">
        <v>0</v>
      </c>
      <c r="M623" s="296" t="s">
        <v>30</v>
      </c>
      <c r="N623" s="296">
        <v>2030</v>
      </c>
      <c r="O623" s="309">
        <v>40</v>
      </c>
      <c r="P623" s="296">
        <v>1</v>
      </c>
      <c r="Q623" s="296">
        <v>2039</v>
      </c>
      <c r="X623" s="296" t="s">
        <v>30</v>
      </c>
      <c r="AL623" s="296">
        <v>8</v>
      </c>
      <c r="AM623" s="299" t="s">
        <v>30</v>
      </c>
      <c r="AN623" s="296" t="s">
        <v>30</v>
      </c>
      <c r="AO623" s="296" t="s">
        <v>30</v>
      </c>
      <c r="AP623" s="300"/>
      <c r="AQ623" s="296" t="s">
        <v>30</v>
      </c>
      <c r="AR623" s="296" t="s">
        <v>30</v>
      </c>
      <c r="AS623" s="296" t="s">
        <v>30</v>
      </c>
      <c r="AV623" s="300" t="s">
        <v>30</v>
      </c>
      <c r="AW623" s="300" t="s">
        <v>30</v>
      </c>
      <c r="AY623" s="296" t="s">
        <v>1384</v>
      </c>
      <c r="AZ623" s="296" t="s">
        <v>972</v>
      </c>
      <c r="BA623" s="296">
        <v>1</v>
      </c>
      <c r="BB623" s="296" t="s">
        <v>30</v>
      </c>
      <c r="BC623" s="296" t="s">
        <v>30</v>
      </c>
    </row>
    <row r="624" spans="1:55">
      <c r="A624" s="296" t="s">
        <v>1403</v>
      </c>
      <c r="B624" s="296" t="s">
        <v>1385</v>
      </c>
      <c r="C624" s="296" t="s">
        <v>1351</v>
      </c>
      <c r="D624" s="296" t="s">
        <v>30</v>
      </c>
      <c r="E624" s="296" t="s">
        <v>30</v>
      </c>
      <c r="F624" s="296">
        <v>1</v>
      </c>
      <c r="G624" s="296">
        <v>0</v>
      </c>
      <c r="H624" s="296">
        <v>0</v>
      </c>
      <c r="I624" s="296">
        <v>0</v>
      </c>
      <c r="J624" s="296">
        <v>0.25480000000000003</v>
      </c>
      <c r="K624" s="296">
        <v>5.194</v>
      </c>
      <c r="L624" s="296">
        <v>0</v>
      </c>
      <c r="M624" s="296" t="s">
        <v>30</v>
      </c>
      <c r="N624" s="296">
        <v>2040</v>
      </c>
      <c r="O624" s="296">
        <v>40</v>
      </c>
      <c r="P624" s="296">
        <v>1</v>
      </c>
      <c r="Q624" s="296">
        <v>2049</v>
      </c>
      <c r="R624" s="296" t="s">
        <v>30</v>
      </c>
      <c r="S624" s="296" t="s">
        <v>30</v>
      </c>
      <c r="T624" s="296" t="s">
        <v>30</v>
      </c>
      <c r="U624" s="296" t="s">
        <v>30</v>
      </c>
      <c r="V624" s="296" t="s">
        <v>30</v>
      </c>
      <c r="W624" s="296" t="s">
        <v>30</v>
      </c>
      <c r="X624" s="296" t="s">
        <v>30</v>
      </c>
      <c r="Z624" s="296" t="s">
        <v>30</v>
      </c>
      <c r="AA624" s="296" t="s">
        <v>30</v>
      </c>
      <c r="AB624" s="296" t="s">
        <v>30</v>
      </c>
      <c r="AC624" s="296" t="s">
        <v>30</v>
      </c>
      <c r="AD624" s="296" t="s">
        <v>30</v>
      </c>
      <c r="AE624" s="296" t="s">
        <v>30</v>
      </c>
      <c r="AF624" s="296" t="s">
        <v>30</v>
      </c>
      <c r="AG624" s="296" t="s">
        <v>30</v>
      </c>
      <c r="AH624" s="296" t="s">
        <v>30</v>
      </c>
      <c r="AI624" s="296" t="s">
        <v>30</v>
      </c>
      <c r="AJ624" s="296" t="s">
        <v>30</v>
      </c>
      <c r="AL624" s="296">
        <v>8</v>
      </c>
      <c r="AM624" s="299" t="s">
        <v>30</v>
      </c>
      <c r="AN624" s="296" t="s">
        <v>30</v>
      </c>
      <c r="AO624" s="296" t="s">
        <v>30</v>
      </c>
      <c r="AP624" s="300"/>
      <c r="AQ624" s="296" t="s">
        <v>30</v>
      </c>
      <c r="AR624" s="296" t="s">
        <v>30</v>
      </c>
      <c r="AS624" s="296" t="s">
        <v>30</v>
      </c>
      <c r="AV624" s="300" t="s">
        <v>30</v>
      </c>
      <c r="AW624" s="300" t="s">
        <v>30</v>
      </c>
      <c r="AX624" s="296" t="s">
        <v>30</v>
      </c>
      <c r="AY624" s="296" t="s">
        <v>1384</v>
      </c>
      <c r="AZ624" s="296" t="s">
        <v>972</v>
      </c>
      <c r="BA624" s="296">
        <v>1</v>
      </c>
      <c r="BB624" s="296" t="s">
        <v>30</v>
      </c>
      <c r="BC624" s="296" t="s">
        <v>30</v>
      </c>
    </row>
    <row r="625" spans="1:55">
      <c r="A625" s="296" t="s">
        <v>1402</v>
      </c>
      <c r="B625" s="296" t="s">
        <v>1385</v>
      </c>
      <c r="C625" s="296" t="s">
        <v>1351</v>
      </c>
      <c r="F625" s="296">
        <v>1</v>
      </c>
      <c r="G625" s="296">
        <v>0</v>
      </c>
      <c r="H625" s="296">
        <v>0</v>
      </c>
      <c r="I625" s="296">
        <v>0</v>
      </c>
      <c r="J625" s="310">
        <v>0.23519999999999999</v>
      </c>
      <c r="K625" s="310">
        <v>4.9000000000000004</v>
      </c>
      <c r="L625" s="296">
        <v>0</v>
      </c>
      <c r="M625" s="296" t="s">
        <v>30</v>
      </c>
      <c r="N625" s="296">
        <v>2050</v>
      </c>
      <c r="O625" s="309">
        <v>40</v>
      </c>
      <c r="P625" s="296">
        <v>1</v>
      </c>
      <c r="Q625" s="296">
        <v>2050</v>
      </c>
      <c r="X625" s="296" t="s">
        <v>30</v>
      </c>
      <c r="AL625" s="296">
        <v>8</v>
      </c>
      <c r="AM625" s="299" t="s">
        <v>30</v>
      </c>
      <c r="AN625" s="296" t="s">
        <v>30</v>
      </c>
      <c r="AO625" s="296" t="s">
        <v>30</v>
      </c>
      <c r="AP625" s="300"/>
      <c r="AQ625" s="296" t="s">
        <v>30</v>
      </c>
      <c r="AR625" s="296" t="s">
        <v>30</v>
      </c>
      <c r="AS625" s="296" t="s">
        <v>30</v>
      </c>
      <c r="AV625" s="300" t="s">
        <v>30</v>
      </c>
      <c r="AW625" s="300" t="s">
        <v>30</v>
      </c>
      <c r="AY625" s="296" t="s">
        <v>1384</v>
      </c>
      <c r="AZ625" s="296" t="s">
        <v>972</v>
      </c>
      <c r="BA625" s="296">
        <v>1</v>
      </c>
      <c r="BB625" s="296" t="s">
        <v>30</v>
      </c>
      <c r="BC625" s="296" t="s">
        <v>30</v>
      </c>
    </row>
    <row r="626" spans="1:55">
      <c r="A626" s="296" t="s">
        <v>1401</v>
      </c>
      <c r="B626" s="296" t="s">
        <v>1385</v>
      </c>
      <c r="C626" s="296" t="s">
        <v>1351</v>
      </c>
      <c r="F626" s="296">
        <v>1</v>
      </c>
      <c r="G626" s="296">
        <v>0</v>
      </c>
      <c r="H626" s="296">
        <v>0</v>
      </c>
      <c r="I626" s="296">
        <v>0</v>
      </c>
      <c r="J626" s="310">
        <v>0.41159999999999997</v>
      </c>
      <c r="K626" s="310">
        <v>6.8599999999999994</v>
      </c>
      <c r="L626" s="296">
        <v>0</v>
      </c>
      <c r="M626" s="296" t="s">
        <v>30</v>
      </c>
      <c r="N626" s="296">
        <v>2020</v>
      </c>
      <c r="O626" s="309">
        <v>35</v>
      </c>
      <c r="P626" s="296">
        <v>1</v>
      </c>
      <c r="Q626" s="296">
        <v>2029</v>
      </c>
      <c r="X626" s="296" t="s">
        <v>30</v>
      </c>
      <c r="AL626" s="296">
        <v>8</v>
      </c>
      <c r="AM626" s="299" t="s">
        <v>30</v>
      </c>
      <c r="AN626" s="296" t="s">
        <v>30</v>
      </c>
      <c r="AO626" s="296" t="s">
        <v>30</v>
      </c>
      <c r="AP626" s="300"/>
      <c r="AQ626" s="296" t="s">
        <v>30</v>
      </c>
      <c r="AR626" s="296" t="s">
        <v>30</v>
      </c>
      <c r="AS626" s="296" t="s">
        <v>30</v>
      </c>
      <c r="AV626" s="300" t="s">
        <v>30</v>
      </c>
      <c r="AW626" s="300" t="s">
        <v>30</v>
      </c>
      <c r="AY626" s="296" t="s">
        <v>1384</v>
      </c>
      <c r="AZ626" s="296" t="s">
        <v>967</v>
      </c>
      <c r="BA626" s="296">
        <v>1</v>
      </c>
      <c r="BB626" s="296" t="s">
        <v>30</v>
      </c>
      <c r="BC626" s="296" t="s">
        <v>30</v>
      </c>
    </row>
    <row r="627" spans="1:55">
      <c r="A627" s="296" t="s">
        <v>1400</v>
      </c>
      <c r="B627" s="296" t="s">
        <v>1385</v>
      </c>
      <c r="C627" s="296" t="s">
        <v>1351</v>
      </c>
      <c r="F627" s="296">
        <v>1</v>
      </c>
      <c r="G627" s="296">
        <v>0</v>
      </c>
      <c r="H627" s="296">
        <v>0</v>
      </c>
      <c r="I627" s="296">
        <v>0</v>
      </c>
      <c r="J627" s="310">
        <v>0.29399999999999998</v>
      </c>
      <c r="K627" s="310">
        <v>5.6840000000000002</v>
      </c>
      <c r="L627" s="296">
        <v>0</v>
      </c>
      <c r="M627" s="296" t="s">
        <v>30</v>
      </c>
      <c r="N627" s="296">
        <v>2030</v>
      </c>
      <c r="O627" s="309">
        <v>40</v>
      </c>
      <c r="P627" s="296">
        <v>1</v>
      </c>
      <c r="Q627" s="296">
        <v>2039</v>
      </c>
      <c r="X627" s="296" t="s">
        <v>30</v>
      </c>
      <c r="AL627" s="296">
        <v>8</v>
      </c>
      <c r="AM627" s="299" t="s">
        <v>30</v>
      </c>
      <c r="AN627" s="296" t="s">
        <v>30</v>
      </c>
      <c r="AO627" s="296" t="s">
        <v>30</v>
      </c>
      <c r="AP627" s="300"/>
      <c r="AQ627" s="296" t="s">
        <v>30</v>
      </c>
      <c r="AR627" s="296" t="s">
        <v>30</v>
      </c>
      <c r="AS627" s="296" t="s">
        <v>30</v>
      </c>
      <c r="AV627" s="300" t="s">
        <v>30</v>
      </c>
      <c r="AW627" s="300" t="s">
        <v>30</v>
      </c>
      <c r="AY627" s="296" t="s">
        <v>1384</v>
      </c>
      <c r="AZ627" s="296" t="s">
        <v>967</v>
      </c>
      <c r="BA627" s="296">
        <v>1</v>
      </c>
      <c r="BB627" s="296" t="s">
        <v>30</v>
      </c>
      <c r="BC627" s="296" t="s">
        <v>30</v>
      </c>
    </row>
    <row r="628" spans="1:55">
      <c r="A628" s="296" t="s">
        <v>1399</v>
      </c>
      <c r="B628" s="296" t="s">
        <v>1385</v>
      </c>
      <c r="C628" s="296" t="s">
        <v>1351</v>
      </c>
      <c r="D628" s="296" t="s">
        <v>30</v>
      </c>
      <c r="E628" s="296" t="s">
        <v>30</v>
      </c>
      <c r="F628" s="296">
        <v>1</v>
      </c>
      <c r="G628" s="296">
        <v>0</v>
      </c>
      <c r="H628" s="296">
        <v>0</v>
      </c>
      <c r="I628" s="296">
        <v>0</v>
      </c>
      <c r="J628" s="296">
        <v>0.25480000000000003</v>
      </c>
      <c r="K628" s="296">
        <v>5.194</v>
      </c>
      <c r="L628" s="296">
        <v>0</v>
      </c>
      <c r="M628" s="296" t="s">
        <v>30</v>
      </c>
      <c r="N628" s="296">
        <v>2040</v>
      </c>
      <c r="O628" s="296">
        <v>40</v>
      </c>
      <c r="P628" s="296">
        <v>1</v>
      </c>
      <c r="Q628" s="296">
        <v>2049</v>
      </c>
      <c r="R628" s="296" t="s">
        <v>30</v>
      </c>
      <c r="S628" s="296" t="s">
        <v>30</v>
      </c>
      <c r="T628" s="296" t="s">
        <v>30</v>
      </c>
      <c r="U628" s="296" t="s">
        <v>30</v>
      </c>
      <c r="V628" s="296" t="s">
        <v>30</v>
      </c>
      <c r="W628" s="296" t="s">
        <v>30</v>
      </c>
      <c r="X628" s="296" t="s">
        <v>30</v>
      </c>
      <c r="Z628" s="296" t="s">
        <v>30</v>
      </c>
      <c r="AA628" s="296" t="s">
        <v>30</v>
      </c>
      <c r="AB628" s="296" t="s">
        <v>30</v>
      </c>
      <c r="AC628" s="296" t="s">
        <v>30</v>
      </c>
      <c r="AD628" s="296" t="s">
        <v>30</v>
      </c>
      <c r="AE628" s="296" t="s">
        <v>30</v>
      </c>
      <c r="AF628" s="296" t="s">
        <v>30</v>
      </c>
      <c r="AG628" s="296" t="s">
        <v>30</v>
      </c>
      <c r="AH628" s="296" t="s">
        <v>30</v>
      </c>
      <c r="AI628" s="296" t="s">
        <v>30</v>
      </c>
      <c r="AJ628" s="296" t="s">
        <v>30</v>
      </c>
      <c r="AL628" s="296">
        <v>8</v>
      </c>
      <c r="AM628" s="299" t="s">
        <v>30</v>
      </c>
      <c r="AN628" s="296" t="s">
        <v>30</v>
      </c>
      <c r="AO628" s="296" t="s">
        <v>30</v>
      </c>
      <c r="AP628" s="300"/>
      <c r="AQ628" s="296" t="s">
        <v>30</v>
      </c>
      <c r="AR628" s="296" t="s">
        <v>30</v>
      </c>
      <c r="AS628" s="296" t="s">
        <v>30</v>
      </c>
      <c r="AV628" s="300" t="s">
        <v>30</v>
      </c>
      <c r="AW628" s="300" t="s">
        <v>30</v>
      </c>
      <c r="AX628" s="296" t="s">
        <v>30</v>
      </c>
      <c r="AY628" s="296" t="s">
        <v>1384</v>
      </c>
      <c r="AZ628" s="296" t="s">
        <v>967</v>
      </c>
      <c r="BA628" s="296">
        <v>1</v>
      </c>
      <c r="BB628" s="296" t="s">
        <v>30</v>
      </c>
      <c r="BC628" s="296" t="s">
        <v>30</v>
      </c>
    </row>
    <row r="629" spans="1:55">
      <c r="A629" s="296" t="s">
        <v>1398</v>
      </c>
      <c r="B629" s="296" t="s">
        <v>1385</v>
      </c>
      <c r="C629" s="296" t="s">
        <v>1351</v>
      </c>
      <c r="F629" s="296">
        <v>1</v>
      </c>
      <c r="G629" s="296">
        <v>0</v>
      </c>
      <c r="H629" s="296">
        <v>0</v>
      </c>
      <c r="I629" s="296">
        <v>0</v>
      </c>
      <c r="J629" s="310">
        <v>0.23519999999999999</v>
      </c>
      <c r="K629" s="310">
        <v>4.9000000000000004</v>
      </c>
      <c r="L629" s="296">
        <v>0</v>
      </c>
      <c r="M629" s="296" t="s">
        <v>30</v>
      </c>
      <c r="N629" s="296">
        <v>2050</v>
      </c>
      <c r="O629" s="309">
        <v>40</v>
      </c>
      <c r="P629" s="296">
        <v>1</v>
      </c>
      <c r="Q629" s="296">
        <v>2050</v>
      </c>
      <c r="X629" s="296" t="s">
        <v>30</v>
      </c>
      <c r="AL629" s="296">
        <v>8</v>
      </c>
      <c r="AM629" s="299" t="s">
        <v>30</v>
      </c>
      <c r="AN629" s="296" t="s">
        <v>30</v>
      </c>
      <c r="AO629" s="296" t="s">
        <v>30</v>
      </c>
      <c r="AP629" s="300"/>
      <c r="AQ629" s="296" t="s">
        <v>30</v>
      </c>
      <c r="AR629" s="296" t="s">
        <v>30</v>
      </c>
      <c r="AS629" s="296" t="s">
        <v>30</v>
      </c>
      <c r="AV629" s="300" t="s">
        <v>30</v>
      </c>
      <c r="AW629" s="300" t="s">
        <v>30</v>
      </c>
      <c r="AY629" s="296" t="s">
        <v>1384</v>
      </c>
      <c r="AZ629" s="296" t="s">
        <v>967</v>
      </c>
      <c r="BA629" s="296">
        <v>1</v>
      </c>
      <c r="BB629" s="296" t="s">
        <v>30</v>
      </c>
      <c r="BC629" s="296" t="s">
        <v>30</v>
      </c>
    </row>
    <row r="630" spans="1:55">
      <c r="A630" s="296" t="s">
        <v>1397</v>
      </c>
      <c r="B630" s="296" t="s">
        <v>1385</v>
      </c>
      <c r="C630" s="296" t="s">
        <v>1351</v>
      </c>
      <c r="F630" s="296">
        <v>1</v>
      </c>
      <c r="G630" s="296">
        <v>0</v>
      </c>
      <c r="H630" s="296">
        <v>0</v>
      </c>
      <c r="I630" s="296">
        <v>0</v>
      </c>
      <c r="J630" s="310">
        <v>0.41159999999999997</v>
      </c>
      <c r="K630" s="310">
        <v>6.8599999999999994</v>
      </c>
      <c r="L630" s="296">
        <v>0</v>
      </c>
      <c r="M630" s="296" t="s">
        <v>30</v>
      </c>
      <c r="N630" s="296">
        <v>2020</v>
      </c>
      <c r="O630" s="309">
        <v>35</v>
      </c>
      <c r="P630" s="296">
        <v>1</v>
      </c>
      <c r="Q630" s="296">
        <v>2029</v>
      </c>
      <c r="X630" s="296" t="s">
        <v>30</v>
      </c>
      <c r="AL630" s="296">
        <v>8</v>
      </c>
      <c r="AM630" s="299" t="s">
        <v>30</v>
      </c>
      <c r="AN630" s="296" t="s">
        <v>30</v>
      </c>
      <c r="AO630" s="296" t="s">
        <v>30</v>
      </c>
      <c r="AP630" s="300"/>
      <c r="AQ630" s="296" t="s">
        <v>30</v>
      </c>
      <c r="AR630" s="296" t="s">
        <v>30</v>
      </c>
      <c r="AS630" s="296" t="s">
        <v>30</v>
      </c>
      <c r="AV630" s="300" t="s">
        <v>30</v>
      </c>
      <c r="AW630" s="300" t="s">
        <v>30</v>
      </c>
      <c r="AY630" s="296" t="s">
        <v>1384</v>
      </c>
      <c r="AZ630" s="296" t="s">
        <v>961</v>
      </c>
      <c r="BA630" s="296">
        <v>1</v>
      </c>
      <c r="BB630" s="296" t="s">
        <v>30</v>
      </c>
      <c r="BC630" s="296" t="s">
        <v>30</v>
      </c>
    </row>
    <row r="631" spans="1:55">
      <c r="A631" s="296" t="s">
        <v>1396</v>
      </c>
      <c r="B631" s="296" t="s">
        <v>1385</v>
      </c>
      <c r="C631" s="296" t="s">
        <v>1351</v>
      </c>
      <c r="F631" s="296">
        <v>1</v>
      </c>
      <c r="G631" s="296">
        <v>0</v>
      </c>
      <c r="H631" s="296">
        <v>0</v>
      </c>
      <c r="I631" s="296">
        <v>0</v>
      </c>
      <c r="J631" s="310">
        <v>0.29399999999999998</v>
      </c>
      <c r="K631" s="310">
        <v>5.6840000000000002</v>
      </c>
      <c r="L631" s="296">
        <v>0</v>
      </c>
      <c r="M631" s="296" t="s">
        <v>30</v>
      </c>
      <c r="N631" s="296">
        <v>2030</v>
      </c>
      <c r="O631" s="309">
        <v>40</v>
      </c>
      <c r="P631" s="296">
        <v>1</v>
      </c>
      <c r="Q631" s="296">
        <v>2039</v>
      </c>
      <c r="X631" s="296" t="s">
        <v>30</v>
      </c>
      <c r="AL631" s="296">
        <v>8</v>
      </c>
      <c r="AM631" s="299" t="s">
        <v>30</v>
      </c>
      <c r="AN631" s="296" t="s">
        <v>30</v>
      </c>
      <c r="AO631" s="296" t="s">
        <v>30</v>
      </c>
      <c r="AP631" s="300"/>
      <c r="AQ631" s="296" t="s">
        <v>30</v>
      </c>
      <c r="AR631" s="296" t="s">
        <v>30</v>
      </c>
      <c r="AS631" s="296" t="s">
        <v>30</v>
      </c>
      <c r="AV631" s="300" t="s">
        <v>30</v>
      </c>
      <c r="AW631" s="300" t="s">
        <v>30</v>
      </c>
      <c r="AY631" s="296" t="s">
        <v>1384</v>
      </c>
      <c r="AZ631" s="296" t="s">
        <v>961</v>
      </c>
      <c r="BA631" s="296">
        <v>1</v>
      </c>
      <c r="BB631" s="296" t="s">
        <v>30</v>
      </c>
      <c r="BC631" s="296" t="s">
        <v>30</v>
      </c>
    </row>
    <row r="632" spans="1:55">
      <c r="A632" s="296" t="s">
        <v>1395</v>
      </c>
      <c r="B632" s="296" t="s">
        <v>1385</v>
      </c>
      <c r="C632" s="296" t="s">
        <v>1351</v>
      </c>
      <c r="D632" s="296" t="s">
        <v>30</v>
      </c>
      <c r="E632" s="296" t="s">
        <v>30</v>
      </c>
      <c r="F632" s="296">
        <v>1</v>
      </c>
      <c r="G632" s="296">
        <v>0</v>
      </c>
      <c r="H632" s="296">
        <v>0</v>
      </c>
      <c r="I632" s="296">
        <v>0</v>
      </c>
      <c r="J632" s="296">
        <v>0.25480000000000003</v>
      </c>
      <c r="K632" s="296">
        <v>5.194</v>
      </c>
      <c r="L632" s="296">
        <v>0</v>
      </c>
      <c r="M632" s="296" t="s">
        <v>30</v>
      </c>
      <c r="N632" s="296">
        <v>2040</v>
      </c>
      <c r="O632" s="296">
        <v>40</v>
      </c>
      <c r="P632" s="296">
        <v>1</v>
      </c>
      <c r="Q632" s="296">
        <v>2049</v>
      </c>
      <c r="R632" s="296" t="s">
        <v>30</v>
      </c>
      <c r="S632" s="296" t="s">
        <v>30</v>
      </c>
      <c r="T632" s="296" t="s">
        <v>30</v>
      </c>
      <c r="U632" s="296" t="s">
        <v>30</v>
      </c>
      <c r="V632" s="296" t="s">
        <v>30</v>
      </c>
      <c r="W632" s="296" t="s">
        <v>30</v>
      </c>
      <c r="X632" s="296" t="s">
        <v>30</v>
      </c>
      <c r="Z632" s="296" t="s">
        <v>30</v>
      </c>
      <c r="AA632" s="296" t="s">
        <v>30</v>
      </c>
      <c r="AB632" s="296" t="s">
        <v>30</v>
      </c>
      <c r="AC632" s="296" t="s">
        <v>30</v>
      </c>
      <c r="AD632" s="296" t="s">
        <v>30</v>
      </c>
      <c r="AE632" s="296" t="s">
        <v>30</v>
      </c>
      <c r="AF632" s="296" t="s">
        <v>30</v>
      </c>
      <c r="AG632" s="296" t="s">
        <v>30</v>
      </c>
      <c r="AH632" s="296" t="s">
        <v>30</v>
      </c>
      <c r="AI632" s="296" t="s">
        <v>30</v>
      </c>
      <c r="AJ632" s="296" t="s">
        <v>30</v>
      </c>
      <c r="AL632" s="296">
        <v>8</v>
      </c>
      <c r="AM632" s="299" t="s">
        <v>30</v>
      </c>
      <c r="AN632" s="296" t="s">
        <v>30</v>
      </c>
      <c r="AO632" s="296" t="s">
        <v>30</v>
      </c>
      <c r="AP632" s="300"/>
      <c r="AQ632" s="296" t="s">
        <v>30</v>
      </c>
      <c r="AR632" s="296" t="s">
        <v>30</v>
      </c>
      <c r="AS632" s="296" t="s">
        <v>30</v>
      </c>
      <c r="AV632" s="300" t="s">
        <v>30</v>
      </c>
      <c r="AW632" s="300" t="s">
        <v>30</v>
      </c>
      <c r="AX632" s="296" t="s">
        <v>30</v>
      </c>
      <c r="AY632" s="296" t="s">
        <v>1384</v>
      </c>
      <c r="AZ632" s="296" t="s">
        <v>961</v>
      </c>
      <c r="BA632" s="296">
        <v>1</v>
      </c>
      <c r="BB632" s="296" t="s">
        <v>30</v>
      </c>
      <c r="BC632" s="296" t="s">
        <v>30</v>
      </c>
    </row>
    <row r="633" spans="1:55">
      <c r="A633" s="296" t="s">
        <v>1394</v>
      </c>
      <c r="B633" s="296" t="s">
        <v>1385</v>
      </c>
      <c r="C633" s="296" t="s">
        <v>1351</v>
      </c>
      <c r="F633" s="296">
        <v>1</v>
      </c>
      <c r="G633" s="296">
        <v>0</v>
      </c>
      <c r="H633" s="296">
        <v>0</v>
      </c>
      <c r="I633" s="296">
        <v>0</v>
      </c>
      <c r="J633" s="310">
        <v>0.23519999999999999</v>
      </c>
      <c r="K633" s="310">
        <v>4.9000000000000004</v>
      </c>
      <c r="L633" s="296">
        <v>0</v>
      </c>
      <c r="M633" s="296" t="s">
        <v>30</v>
      </c>
      <c r="N633" s="296">
        <v>2050</v>
      </c>
      <c r="O633" s="309">
        <v>40</v>
      </c>
      <c r="P633" s="296">
        <v>1</v>
      </c>
      <c r="Q633" s="296">
        <v>2050</v>
      </c>
      <c r="X633" s="296" t="s">
        <v>30</v>
      </c>
      <c r="AL633" s="296">
        <v>8</v>
      </c>
      <c r="AM633" s="299" t="s">
        <v>30</v>
      </c>
      <c r="AN633" s="296" t="s">
        <v>30</v>
      </c>
      <c r="AO633" s="296" t="s">
        <v>30</v>
      </c>
      <c r="AP633" s="300"/>
      <c r="AQ633" s="296" t="s">
        <v>30</v>
      </c>
      <c r="AR633" s="296" t="s">
        <v>30</v>
      </c>
      <c r="AS633" s="296" t="s">
        <v>30</v>
      </c>
      <c r="AV633" s="300" t="s">
        <v>30</v>
      </c>
      <c r="AW633" s="300" t="s">
        <v>30</v>
      </c>
      <c r="AY633" s="296" t="s">
        <v>1384</v>
      </c>
      <c r="AZ633" s="296" t="s">
        <v>961</v>
      </c>
      <c r="BA633" s="296">
        <v>1</v>
      </c>
      <c r="BB633" s="296" t="s">
        <v>30</v>
      </c>
      <c r="BC633" s="296" t="s">
        <v>30</v>
      </c>
    </row>
    <row r="634" spans="1:55">
      <c r="A634" s="296" t="s">
        <v>1393</v>
      </c>
      <c r="B634" s="296" t="s">
        <v>1385</v>
      </c>
      <c r="C634" s="296" t="s">
        <v>1351</v>
      </c>
      <c r="F634" s="296">
        <v>1</v>
      </c>
      <c r="G634" s="296">
        <v>0</v>
      </c>
      <c r="H634" s="296">
        <v>0</v>
      </c>
      <c r="I634" s="296">
        <v>0</v>
      </c>
      <c r="J634" s="310">
        <v>0.71539999999999992</v>
      </c>
      <c r="K634" s="310">
        <v>10.192</v>
      </c>
      <c r="L634" s="296">
        <v>0</v>
      </c>
      <c r="M634" s="296" t="s">
        <v>30</v>
      </c>
      <c r="N634" s="296">
        <v>2020</v>
      </c>
      <c r="O634" s="309">
        <v>35</v>
      </c>
      <c r="P634" s="296">
        <v>1</v>
      </c>
      <c r="Q634" s="296">
        <v>2029</v>
      </c>
      <c r="X634" s="296" t="s">
        <v>30</v>
      </c>
      <c r="AL634" s="296">
        <v>0.1</v>
      </c>
      <c r="AM634" s="299" t="s">
        <v>30</v>
      </c>
      <c r="AN634" s="296" t="s">
        <v>30</v>
      </c>
      <c r="AO634" s="296" t="s">
        <v>30</v>
      </c>
      <c r="AP634" s="300"/>
      <c r="AQ634" s="296" t="s">
        <v>30</v>
      </c>
      <c r="AR634" s="296" t="s">
        <v>30</v>
      </c>
      <c r="AS634" s="296" t="s">
        <v>30</v>
      </c>
      <c r="AV634" s="300" t="s">
        <v>30</v>
      </c>
      <c r="AW634" s="300" t="s">
        <v>30</v>
      </c>
      <c r="AY634" s="296" t="s">
        <v>1384</v>
      </c>
      <c r="AZ634" s="296" t="s">
        <v>972</v>
      </c>
      <c r="BA634" s="296">
        <v>1</v>
      </c>
      <c r="BB634" s="296" t="s">
        <v>30</v>
      </c>
      <c r="BC634" s="296" t="s">
        <v>30</v>
      </c>
    </row>
    <row r="635" spans="1:55">
      <c r="A635" s="296" t="s">
        <v>1392</v>
      </c>
      <c r="B635" s="296" t="s">
        <v>1385</v>
      </c>
      <c r="C635" s="296" t="s">
        <v>1351</v>
      </c>
      <c r="F635" s="296">
        <v>1</v>
      </c>
      <c r="G635" s="296">
        <v>0</v>
      </c>
      <c r="H635" s="296">
        <v>0</v>
      </c>
      <c r="I635" s="296">
        <v>0</v>
      </c>
      <c r="J635" s="310">
        <v>0.55859999999999999</v>
      </c>
      <c r="K635" s="310">
        <v>8.2319999999999993</v>
      </c>
      <c r="L635" s="296">
        <v>0</v>
      </c>
      <c r="M635" s="296" t="s">
        <v>30</v>
      </c>
      <c r="N635" s="296">
        <v>2030</v>
      </c>
      <c r="O635" s="309">
        <v>40</v>
      </c>
      <c r="P635" s="296">
        <v>1</v>
      </c>
      <c r="Q635" s="296">
        <v>2039</v>
      </c>
      <c r="X635" s="296" t="s">
        <v>30</v>
      </c>
      <c r="AL635" s="296">
        <v>0.1</v>
      </c>
      <c r="AM635" s="299" t="s">
        <v>30</v>
      </c>
      <c r="AN635" s="296" t="s">
        <v>30</v>
      </c>
      <c r="AO635" s="296" t="s">
        <v>30</v>
      </c>
      <c r="AP635" s="300"/>
      <c r="AQ635" s="296" t="s">
        <v>30</v>
      </c>
      <c r="AR635" s="296" t="s">
        <v>30</v>
      </c>
      <c r="AS635" s="296" t="s">
        <v>30</v>
      </c>
      <c r="AV635" s="300" t="s">
        <v>30</v>
      </c>
      <c r="AW635" s="300" t="s">
        <v>30</v>
      </c>
      <c r="AY635" s="296" t="s">
        <v>1384</v>
      </c>
      <c r="AZ635" s="296" t="s">
        <v>972</v>
      </c>
      <c r="BA635" s="296">
        <v>1</v>
      </c>
      <c r="BB635" s="296" t="s">
        <v>30</v>
      </c>
      <c r="BC635" s="296" t="s">
        <v>30</v>
      </c>
    </row>
    <row r="636" spans="1:55">
      <c r="A636" s="296" t="s">
        <v>1391</v>
      </c>
      <c r="B636" s="296" t="s">
        <v>1385</v>
      </c>
      <c r="C636" s="296" t="s">
        <v>1351</v>
      </c>
      <c r="D636" s="296" t="s">
        <v>30</v>
      </c>
      <c r="E636" s="296" t="s">
        <v>30</v>
      </c>
      <c r="F636" s="296">
        <v>1</v>
      </c>
      <c r="G636" s="296">
        <v>0</v>
      </c>
      <c r="H636" s="296">
        <v>0</v>
      </c>
      <c r="I636" s="296">
        <v>0</v>
      </c>
      <c r="J636" s="310">
        <v>0.49980000000000002</v>
      </c>
      <c r="K636" s="310">
        <v>7.5949999999999989</v>
      </c>
      <c r="L636" s="296">
        <v>0</v>
      </c>
      <c r="M636" s="296" t="s">
        <v>30</v>
      </c>
      <c r="N636" s="296">
        <v>2040</v>
      </c>
      <c r="O636" s="296">
        <v>40</v>
      </c>
      <c r="P636" s="296">
        <v>1</v>
      </c>
      <c r="Q636" s="296">
        <v>2049</v>
      </c>
      <c r="R636" s="296" t="s">
        <v>30</v>
      </c>
      <c r="S636" s="296" t="s">
        <v>30</v>
      </c>
      <c r="T636" s="296" t="s">
        <v>30</v>
      </c>
      <c r="U636" s="296" t="s">
        <v>30</v>
      </c>
      <c r="V636" s="296" t="s">
        <v>30</v>
      </c>
      <c r="W636" s="296" t="s">
        <v>30</v>
      </c>
      <c r="X636" s="296" t="s">
        <v>30</v>
      </c>
      <c r="Z636" s="296" t="s">
        <v>30</v>
      </c>
      <c r="AA636" s="296" t="s">
        <v>30</v>
      </c>
      <c r="AB636" s="296" t="s">
        <v>30</v>
      </c>
      <c r="AC636" s="296" t="s">
        <v>30</v>
      </c>
      <c r="AD636" s="296" t="s">
        <v>30</v>
      </c>
      <c r="AE636" s="296" t="s">
        <v>30</v>
      </c>
      <c r="AF636" s="296" t="s">
        <v>30</v>
      </c>
      <c r="AG636" s="296" t="s">
        <v>30</v>
      </c>
      <c r="AH636" s="296" t="s">
        <v>30</v>
      </c>
      <c r="AI636" s="296" t="s">
        <v>30</v>
      </c>
      <c r="AJ636" s="296" t="s">
        <v>30</v>
      </c>
      <c r="AL636" s="296">
        <v>0.1</v>
      </c>
      <c r="AM636" s="299" t="s">
        <v>30</v>
      </c>
      <c r="AN636" s="296" t="s">
        <v>30</v>
      </c>
      <c r="AO636" s="296" t="s">
        <v>30</v>
      </c>
      <c r="AP636" s="300"/>
      <c r="AQ636" s="296" t="s">
        <v>30</v>
      </c>
      <c r="AR636" s="296" t="s">
        <v>30</v>
      </c>
      <c r="AS636" s="296" t="s">
        <v>30</v>
      </c>
      <c r="AV636" s="300" t="s">
        <v>30</v>
      </c>
      <c r="AW636" s="300" t="s">
        <v>30</v>
      </c>
      <c r="AX636" s="296" t="s">
        <v>30</v>
      </c>
      <c r="AY636" s="296" t="s">
        <v>1384</v>
      </c>
      <c r="AZ636" s="296" t="s">
        <v>972</v>
      </c>
      <c r="BA636" s="296">
        <v>1</v>
      </c>
      <c r="BB636" s="296" t="s">
        <v>30</v>
      </c>
      <c r="BC636" s="296" t="s">
        <v>30</v>
      </c>
    </row>
    <row r="637" spans="1:55">
      <c r="A637" s="296" t="s">
        <v>1390</v>
      </c>
      <c r="B637" s="296" t="s">
        <v>1385</v>
      </c>
      <c r="C637" s="296" t="s">
        <v>1351</v>
      </c>
      <c r="F637" s="296">
        <v>1</v>
      </c>
      <c r="G637" s="296">
        <v>0</v>
      </c>
      <c r="H637" s="296">
        <v>0</v>
      </c>
      <c r="I637" s="296">
        <v>0</v>
      </c>
      <c r="J637" s="310">
        <v>0.441</v>
      </c>
      <c r="K637" s="310">
        <v>6.9579999999999993</v>
      </c>
      <c r="L637" s="296">
        <v>0</v>
      </c>
      <c r="M637" s="296" t="s">
        <v>30</v>
      </c>
      <c r="N637" s="296">
        <v>2050</v>
      </c>
      <c r="O637" s="309">
        <v>40</v>
      </c>
      <c r="P637" s="296">
        <v>1</v>
      </c>
      <c r="Q637" s="296">
        <v>2050</v>
      </c>
      <c r="X637" s="296" t="s">
        <v>30</v>
      </c>
      <c r="AL637" s="296">
        <v>0.1</v>
      </c>
      <c r="AM637" s="299" t="s">
        <v>30</v>
      </c>
      <c r="AN637" s="296" t="s">
        <v>30</v>
      </c>
      <c r="AO637" s="296" t="s">
        <v>30</v>
      </c>
      <c r="AP637" s="300"/>
      <c r="AQ637" s="296" t="s">
        <v>30</v>
      </c>
      <c r="AR637" s="296" t="s">
        <v>30</v>
      </c>
      <c r="AS637" s="296" t="s">
        <v>30</v>
      </c>
      <c r="AV637" s="300" t="s">
        <v>30</v>
      </c>
      <c r="AW637" s="300" t="s">
        <v>30</v>
      </c>
      <c r="AY637" s="296" t="s">
        <v>1384</v>
      </c>
      <c r="AZ637" s="296" t="s">
        <v>972</v>
      </c>
      <c r="BA637" s="296">
        <v>1</v>
      </c>
      <c r="BB637" s="296" t="s">
        <v>30</v>
      </c>
      <c r="BC637" s="296" t="s">
        <v>30</v>
      </c>
    </row>
    <row r="638" spans="1:55">
      <c r="A638" s="296" t="s">
        <v>1389</v>
      </c>
      <c r="B638" s="296" t="s">
        <v>1385</v>
      </c>
      <c r="C638" s="296" t="s">
        <v>1351</v>
      </c>
      <c r="F638" s="296">
        <v>1</v>
      </c>
      <c r="G638" s="296">
        <v>0</v>
      </c>
      <c r="H638" s="296">
        <v>0</v>
      </c>
      <c r="I638" s="296">
        <v>0</v>
      </c>
      <c r="J638" s="310">
        <v>1.1073999999999999</v>
      </c>
      <c r="K638" s="310">
        <v>12.544</v>
      </c>
      <c r="L638" s="296">
        <v>0</v>
      </c>
      <c r="M638" s="296" t="s">
        <v>30</v>
      </c>
      <c r="N638" s="296">
        <v>2020</v>
      </c>
      <c r="O638" s="309">
        <v>35</v>
      </c>
      <c r="P638" s="296">
        <v>1</v>
      </c>
      <c r="Q638" s="296">
        <v>2029</v>
      </c>
      <c r="X638" s="296" t="s">
        <v>30</v>
      </c>
      <c r="AL638" s="296">
        <v>6.0000000000000001E-3</v>
      </c>
      <c r="AM638" s="299" t="s">
        <v>30</v>
      </c>
      <c r="AN638" s="296" t="s">
        <v>30</v>
      </c>
      <c r="AO638" s="296" t="s">
        <v>30</v>
      </c>
      <c r="AP638" s="300"/>
      <c r="AQ638" s="296" t="s">
        <v>30</v>
      </c>
      <c r="AR638" s="296" t="s">
        <v>30</v>
      </c>
      <c r="AS638" s="296" t="s">
        <v>30</v>
      </c>
      <c r="AV638" s="300" t="s">
        <v>30</v>
      </c>
      <c r="AW638" s="300" t="s">
        <v>30</v>
      </c>
      <c r="AY638" s="296" t="s">
        <v>1384</v>
      </c>
      <c r="AZ638" s="296" t="s">
        <v>972</v>
      </c>
      <c r="BA638" s="296">
        <v>1</v>
      </c>
      <c r="BB638" s="296" t="s">
        <v>30</v>
      </c>
      <c r="BC638" s="296" t="s">
        <v>30</v>
      </c>
    </row>
    <row r="639" spans="1:55">
      <c r="A639" s="296" t="s">
        <v>1388</v>
      </c>
      <c r="B639" s="296" t="s">
        <v>1385</v>
      </c>
      <c r="C639" s="296" t="s">
        <v>1351</v>
      </c>
      <c r="F639" s="296">
        <v>1</v>
      </c>
      <c r="G639" s="296">
        <v>0</v>
      </c>
      <c r="H639" s="296">
        <v>0</v>
      </c>
      <c r="I639" s="296">
        <v>0</v>
      </c>
      <c r="J639" s="310">
        <v>0.85260000000000002</v>
      </c>
      <c r="K639" s="310">
        <v>10.094000000000001</v>
      </c>
      <c r="L639" s="296">
        <v>0</v>
      </c>
      <c r="M639" s="296" t="s">
        <v>30</v>
      </c>
      <c r="N639" s="296">
        <v>2030</v>
      </c>
      <c r="O639" s="309">
        <v>40</v>
      </c>
      <c r="P639" s="296">
        <v>1</v>
      </c>
      <c r="Q639" s="296">
        <v>2039</v>
      </c>
      <c r="X639" s="296" t="s">
        <v>30</v>
      </c>
      <c r="AL639" s="296">
        <v>6.0000000000000001E-3</v>
      </c>
      <c r="AM639" s="299" t="s">
        <v>30</v>
      </c>
      <c r="AN639" s="296" t="s">
        <v>30</v>
      </c>
      <c r="AO639" s="296" t="s">
        <v>30</v>
      </c>
      <c r="AP639" s="300"/>
      <c r="AQ639" s="296" t="s">
        <v>30</v>
      </c>
      <c r="AR639" s="296" t="s">
        <v>30</v>
      </c>
      <c r="AS639" s="296" t="s">
        <v>30</v>
      </c>
      <c r="AV639" s="300" t="s">
        <v>30</v>
      </c>
      <c r="AW639" s="300" t="s">
        <v>30</v>
      </c>
      <c r="AY639" s="296" t="s">
        <v>1384</v>
      </c>
      <c r="AZ639" s="296" t="s">
        <v>972</v>
      </c>
      <c r="BA639" s="296">
        <v>1</v>
      </c>
      <c r="BB639" s="296" t="s">
        <v>30</v>
      </c>
      <c r="BC639" s="296" t="s">
        <v>30</v>
      </c>
    </row>
    <row r="640" spans="1:55">
      <c r="A640" s="296" t="s">
        <v>1387</v>
      </c>
      <c r="B640" s="296" t="s">
        <v>1385</v>
      </c>
      <c r="C640" s="296" t="s">
        <v>1351</v>
      </c>
      <c r="D640" s="296" t="s">
        <v>30</v>
      </c>
      <c r="E640" s="296" t="s">
        <v>30</v>
      </c>
      <c r="F640" s="296">
        <v>1</v>
      </c>
      <c r="G640" s="296">
        <v>0</v>
      </c>
      <c r="H640" s="296">
        <v>0</v>
      </c>
      <c r="I640" s="296">
        <v>0</v>
      </c>
      <c r="J640" s="310">
        <v>0.71540000000000004</v>
      </c>
      <c r="K640" s="310">
        <v>9.31</v>
      </c>
      <c r="L640" s="296">
        <v>0</v>
      </c>
      <c r="M640" s="296" t="s">
        <v>30</v>
      </c>
      <c r="N640" s="296">
        <v>2040</v>
      </c>
      <c r="O640" s="296">
        <v>40</v>
      </c>
      <c r="P640" s="296">
        <v>1</v>
      </c>
      <c r="Q640" s="296">
        <v>2049</v>
      </c>
      <c r="R640" s="296" t="s">
        <v>30</v>
      </c>
      <c r="S640" s="296" t="s">
        <v>30</v>
      </c>
      <c r="T640" s="296" t="s">
        <v>30</v>
      </c>
      <c r="U640" s="296" t="s">
        <v>30</v>
      </c>
      <c r="V640" s="296" t="s">
        <v>30</v>
      </c>
      <c r="W640" s="296" t="s">
        <v>30</v>
      </c>
      <c r="X640" s="296" t="s">
        <v>30</v>
      </c>
      <c r="Z640" s="296" t="s">
        <v>30</v>
      </c>
      <c r="AA640" s="296" t="s">
        <v>30</v>
      </c>
      <c r="AB640" s="296" t="s">
        <v>30</v>
      </c>
      <c r="AC640" s="296" t="s">
        <v>30</v>
      </c>
      <c r="AD640" s="296" t="s">
        <v>30</v>
      </c>
      <c r="AE640" s="296" t="s">
        <v>30</v>
      </c>
      <c r="AF640" s="296" t="s">
        <v>30</v>
      </c>
      <c r="AG640" s="296" t="s">
        <v>30</v>
      </c>
      <c r="AH640" s="296" t="s">
        <v>30</v>
      </c>
      <c r="AI640" s="296" t="s">
        <v>30</v>
      </c>
      <c r="AJ640" s="296" t="s">
        <v>30</v>
      </c>
      <c r="AL640" s="296">
        <v>6.0000000000000001E-3</v>
      </c>
      <c r="AM640" s="299" t="s">
        <v>30</v>
      </c>
      <c r="AN640" s="296" t="s">
        <v>30</v>
      </c>
      <c r="AO640" s="296" t="s">
        <v>30</v>
      </c>
      <c r="AP640" s="300"/>
      <c r="AQ640" s="296" t="s">
        <v>30</v>
      </c>
      <c r="AR640" s="296" t="s">
        <v>30</v>
      </c>
      <c r="AS640" s="296" t="s">
        <v>30</v>
      </c>
      <c r="AV640" s="300" t="s">
        <v>30</v>
      </c>
      <c r="AW640" s="300" t="s">
        <v>30</v>
      </c>
      <c r="AX640" s="296" t="s">
        <v>30</v>
      </c>
      <c r="AY640" s="296" t="s">
        <v>1384</v>
      </c>
      <c r="AZ640" s="296" t="s">
        <v>972</v>
      </c>
      <c r="BA640" s="296">
        <v>1</v>
      </c>
      <c r="BB640" s="296" t="s">
        <v>30</v>
      </c>
      <c r="BC640" s="296" t="s">
        <v>30</v>
      </c>
    </row>
    <row r="641" spans="1:55">
      <c r="A641" s="296" t="s">
        <v>1386</v>
      </c>
      <c r="B641" s="296" t="s">
        <v>1385</v>
      </c>
      <c r="C641" s="296" t="s">
        <v>1351</v>
      </c>
      <c r="F641" s="296">
        <v>1</v>
      </c>
      <c r="G641" s="296">
        <v>0</v>
      </c>
      <c r="H641" s="296">
        <v>0</v>
      </c>
      <c r="I641" s="296">
        <v>0</v>
      </c>
      <c r="J641" s="310">
        <v>0.57819999999999994</v>
      </c>
      <c r="K641" s="310">
        <v>8.5259999999999998</v>
      </c>
      <c r="L641" s="296">
        <v>0</v>
      </c>
      <c r="M641" s="296" t="s">
        <v>30</v>
      </c>
      <c r="N641" s="296">
        <v>2050</v>
      </c>
      <c r="O641" s="309">
        <v>40</v>
      </c>
      <c r="P641" s="296">
        <v>1</v>
      </c>
      <c r="Q641" s="296">
        <v>2050</v>
      </c>
      <c r="X641" s="296" t="s">
        <v>30</v>
      </c>
      <c r="AL641" s="296">
        <v>6.0000000000000001E-3</v>
      </c>
      <c r="AM641" s="299" t="s">
        <v>30</v>
      </c>
      <c r="AN641" s="296" t="s">
        <v>30</v>
      </c>
      <c r="AO641" s="296" t="s">
        <v>30</v>
      </c>
      <c r="AP641" s="300"/>
      <c r="AQ641" s="296" t="s">
        <v>30</v>
      </c>
      <c r="AR641" s="296" t="s">
        <v>30</v>
      </c>
      <c r="AS641" s="296" t="s">
        <v>30</v>
      </c>
      <c r="AV641" s="300" t="s">
        <v>30</v>
      </c>
      <c r="AW641" s="300" t="s">
        <v>30</v>
      </c>
      <c r="AY641" s="296" t="s">
        <v>1384</v>
      </c>
      <c r="AZ641" s="296" t="s">
        <v>972</v>
      </c>
      <c r="BA641" s="296">
        <v>1</v>
      </c>
      <c r="BB641" s="296" t="s">
        <v>30</v>
      </c>
      <c r="BC641" s="296" t="s">
        <v>30</v>
      </c>
    </row>
    <row r="642" spans="1:55">
      <c r="A642" s="296" t="s">
        <v>1383</v>
      </c>
      <c r="B642" s="296" t="s">
        <v>1367</v>
      </c>
      <c r="C642" s="296" t="s">
        <v>1364</v>
      </c>
      <c r="F642" s="296">
        <v>1</v>
      </c>
      <c r="I642" s="296">
        <v>0</v>
      </c>
      <c r="J642" s="296" t="s">
        <v>30</v>
      </c>
      <c r="K642" s="296">
        <v>22.068965517241381</v>
      </c>
      <c r="L642" s="296">
        <v>0</v>
      </c>
      <c r="M642" s="296" t="s">
        <v>30</v>
      </c>
      <c r="P642" s="296">
        <v>0</v>
      </c>
      <c r="Q642" s="296" t="s">
        <v>30</v>
      </c>
      <c r="X642" s="296" t="s">
        <v>30</v>
      </c>
      <c r="AK642" s="296">
        <v>1</v>
      </c>
      <c r="AL642" s="296">
        <v>50</v>
      </c>
      <c r="AM642" s="299">
        <v>0.4</v>
      </c>
      <c r="AN642" s="296">
        <v>14.600000000000001</v>
      </c>
      <c r="AO642" s="296">
        <v>1</v>
      </c>
      <c r="AP642" s="300"/>
      <c r="AQ642" s="296">
        <v>0.73000000000000009</v>
      </c>
      <c r="AR642" s="296">
        <v>8.3333333333333329E-2</v>
      </c>
      <c r="AS642" s="296">
        <v>8.3333333333333329E-2</v>
      </c>
      <c r="AV642" s="300">
        <v>40</v>
      </c>
      <c r="AW642" s="300">
        <v>40</v>
      </c>
      <c r="AY642" s="296" t="s">
        <v>1363</v>
      </c>
      <c r="BA642" s="296" t="s">
        <v>30</v>
      </c>
      <c r="BB642" s="296">
        <v>0.01</v>
      </c>
      <c r="BC642" s="296">
        <v>72</v>
      </c>
    </row>
    <row r="643" spans="1:55">
      <c r="A643" s="296" t="s">
        <v>1382</v>
      </c>
      <c r="B643" s="296" t="s">
        <v>1367</v>
      </c>
      <c r="C643" s="296" t="s">
        <v>1364</v>
      </c>
      <c r="F643" s="296">
        <v>1</v>
      </c>
      <c r="I643" s="296">
        <v>0</v>
      </c>
      <c r="J643" s="296" t="s">
        <v>30</v>
      </c>
      <c r="K643" s="296">
        <v>22.068965517241381</v>
      </c>
      <c r="L643" s="296">
        <v>1</v>
      </c>
      <c r="M643" s="296" t="s">
        <v>30</v>
      </c>
      <c r="P643" s="296">
        <v>0</v>
      </c>
      <c r="Q643" s="296" t="s">
        <v>30</v>
      </c>
      <c r="X643" s="296" t="s">
        <v>30</v>
      </c>
      <c r="AK643" s="296">
        <v>1</v>
      </c>
      <c r="AL643" s="296">
        <v>50</v>
      </c>
      <c r="AM643" s="299">
        <v>0.4</v>
      </c>
      <c r="AN643" s="296">
        <v>14.600000000000001</v>
      </c>
      <c r="AO643" s="296">
        <v>1</v>
      </c>
      <c r="AP643" s="300"/>
      <c r="AQ643" s="296">
        <v>0.73000000000000009</v>
      </c>
      <c r="AR643" s="296">
        <v>8.3333333333333329E-2</v>
      </c>
      <c r="AS643" s="296">
        <v>8.3333333333333329E-2</v>
      </c>
      <c r="AV643" s="300">
        <v>40</v>
      </c>
      <c r="AW643" s="300">
        <v>40</v>
      </c>
      <c r="AY643" s="296" t="s">
        <v>1363</v>
      </c>
      <c r="BA643" s="296" t="s">
        <v>30</v>
      </c>
      <c r="BB643" s="296">
        <v>0.01</v>
      </c>
      <c r="BC643" s="296">
        <v>72</v>
      </c>
    </row>
    <row r="644" spans="1:55">
      <c r="A644" s="296" t="s">
        <v>1381</v>
      </c>
      <c r="B644" s="296" t="s">
        <v>1367</v>
      </c>
      <c r="C644" s="296" t="s">
        <v>1364</v>
      </c>
      <c r="F644" s="296">
        <v>1</v>
      </c>
      <c r="I644" s="296">
        <v>0</v>
      </c>
      <c r="J644" s="296" t="s">
        <v>30</v>
      </c>
      <c r="K644" s="296">
        <v>22.068965517241381</v>
      </c>
      <c r="L644" s="296">
        <v>2</v>
      </c>
      <c r="M644" s="296" t="s">
        <v>30</v>
      </c>
      <c r="P644" s="296">
        <v>0</v>
      </c>
      <c r="Q644" s="296" t="s">
        <v>30</v>
      </c>
      <c r="X644" s="296" t="s">
        <v>30</v>
      </c>
      <c r="AK644" s="296">
        <v>1</v>
      </c>
      <c r="AL644" s="296">
        <v>50</v>
      </c>
      <c r="AM644" s="299">
        <v>0.4</v>
      </c>
      <c r="AN644" s="296">
        <v>14.600000000000001</v>
      </c>
      <c r="AO644" s="296">
        <v>1</v>
      </c>
      <c r="AP644" s="300"/>
      <c r="AQ644" s="296">
        <v>0.73000000000000009</v>
      </c>
      <c r="AR644" s="296">
        <v>8.3333333333333329E-2</v>
      </c>
      <c r="AS644" s="296">
        <v>8.3333333333333329E-2</v>
      </c>
      <c r="AV644" s="300">
        <v>40</v>
      </c>
      <c r="AW644" s="300">
        <v>40</v>
      </c>
      <c r="AY644" s="296" t="s">
        <v>1363</v>
      </c>
      <c r="BA644" s="296" t="s">
        <v>30</v>
      </c>
      <c r="BB644" s="296">
        <v>0.01</v>
      </c>
      <c r="BC644" s="296">
        <v>72</v>
      </c>
    </row>
    <row r="645" spans="1:55">
      <c r="A645" s="296" t="s">
        <v>1380</v>
      </c>
      <c r="B645" s="296" t="s">
        <v>1367</v>
      </c>
      <c r="C645" s="296" t="s">
        <v>1364</v>
      </c>
      <c r="F645" s="296">
        <v>1</v>
      </c>
      <c r="I645" s="296">
        <v>0</v>
      </c>
      <c r="J645" s="296" t="s">
        <v>30</v>
      </c>
      <c r="K645" s="296">
        <v>22.068965517241381</v>
      </c>
      <c r="L645" s="296">
        <v>3</v>
      </c>
      <c r="M645" s="296" t="s">
        <v>30</v>
      </c>
      <c r="P645" s="296">
        <v>0</v>
      </c>
      <c r="Q645" s="296" t="s">
        <v>30</v>
      </c>
      <c r="X645" s="296" t="s">
        <v>30</v>
      </c>
      <c r="AK645" s="296">
        <v>1</v>
      </c>
      <c r="AL645" s="296">
        <v>50</v>
      </c>
      <c r="AM645" s="299">
        <v>0.4</v>
      </c>
      <c r="AN645" s="296">
        <v>14.600000000000001</v>
      </c>
      <c r="AO645" s="296">
        <v>1</v>
      </c>
      <c r="AP645" s="300"/>
      <c r="AQ645" s="296">
        <v>0.73000000000000009</v>
      </c>
      <c r="AR645" s="296">
        <v>8.3333333333333329E-2</v>
      </c>
      <c r="AS645" s="296">
        <v>8.3333333333333329E-2</v>
      </c>
      <c r="AV645" s="300">
        <v>40</v>
      </c>
      <c r="AW645" s="300">
        <v>40</v>
      </c>
      <c r="AY645" s="296" t="s">
        <v>1363</v>
      </c>
      <c r="BA645" s="296" t="s">
        <v>30</v>
      </c>
      <c r="BB645" s="296">
        <v>0.01</v>
      </c>
      <c r="BC645" s="296">
        <v>72</v>
      </c>
    </row>
    <row r="646" spans="1:55">
      <c r="A646" s="296" t="s">
        <v>1379</v>
      </c>
      <c r="B646" s="296" t="s">
        <v>1367</v>
      </c>
      <c r="C646" s="296" t="s">
        <v>1364</v>
      </c>
      <c r="F646" s="296">
        <v>1</v>
      </c>
      <c r="I646" s="296">
        <v>0</v>
      </c>
      <c r="J646" s="296" t="s">
        <v>30</v>
      </c>
      <c r="K646" s="296">
        <v>22.068965517241381</v>
      </c>
      <c r="L646" s="296">
        <v>4</v>
      </c>
      <c r="M646" s="296" t="s">
        <v>30</v>
      </c>
      <c r="P646" s="296">
        <v>0</v>
      </c>
      <c r="Q646" s="296" t="s">
        <v>30</v>
      </c>
      <c r="X646" s="296" t="s">
        <v>30</v>
      </c>
      <c r="AK646" s="296">
        <v>1</v>
      </c>
      <c r="AL646" s="296">
        <v>50</v>
      </c>
      <c r="AM646" s="299">
        <v>0.4</v>
      </c>
      <c r="AN646" s="296">
        <v>14.600000000000001</v>
      </c>
      <c r="AO646" s="296">
        <v>1</v>
      </c>
      <c r="AP646" s="300"/>
      <c r="AQ646" s="296">
        <v>0.73000000000000009</v>
      </c>
      <c r="AR646" s="296">
        <v>8.3333333333333329E-2</v>
      </c>
      <c r="AS646" s="296">
        <v>8.3333333333333329E-2</v>
      </c>
      <c r="AV646" s="300">
        <v>40</v>
      </c>
      <c r="AW646" s="300">
        <v>40</v>
      </c>
      <c r="AY646" s="296" t="s">
        <v>1363</v>
      </c>
      <c r="BA646" s="296" t="s">
        <v>30</v>
      </c>
      <c r="BB646" s="296">
        <v>0.01</v>
      </c>
      <c r="BC646" s="296">
        <v>72</v>
      </c>
    </row>
    <row r="647" spans="1:55">
      <c r="A647" s="296" t="s">
        <v>1378</v>
      </c>
      <c r="B647" s="296" t="s">
        <v>1367</v>
      </c>
      <c r="C647" s="296" t="s">
        <v>1364</v>
      </c>
      <c r="F647" s="296">
        <v>1</v>
      </c>
      <c r="I647" s="296">
        <v>0</v>
      </c>
      <c r="J647" s="296" t="s">
        <v>30</v>
      </c>
      <c r="K647" s="296">
        <v>22.068965517241381</v>
      </c>
      <c r="L647" s="296">
        <v>5</v>
      </c>
      <c r="M647" s="296" t="s">
        <v>30</v>
      </c>
      <c r="P647" s="296">
        <v>0</v>
      </c>
      <c r="Q647" s="296" t="s">
        <v>30</v>
      </c>
      <c r="X647" s="296" t="s">
        <v>30</v>
      </c>
      <c r="AK647" s="296">
        <v>1</v>
      </c>
      <c r="AL647" s="296">
        <v>50</v>
      </c>
      <c r="AM647" s="299">
        <v>0.4</v>
      </c>
      <c r="AN647" s="296">
        <v>14.600000000000001</v>
      </c>
      <c r="AO647" s="296">
        <v>1</v>
      </c>
      <c r="AP647" s="300"/>
      <c r="AQ647" s="296">
        <v>0.73000000000000009</v>
      </c>
      <c r="AR647" s="296">
        <v>8.3333333333333329E-2</v>
      </c>
      <c r="AS647" s="296">
        <v>8.3333333333333329E-2</v>
      </c>
      <c r="AV647" s="300">
        <v>40</v>
      </c>
      <c r="AW647" s="300">
        <v>40</v>
      </c>
      <c r="AY647" s="296" t="s">
        <v>1363</v>
      </c>
      <c r="BA647" s="296" t="s">
        <v>30</v>
      </c>
      <c r="BB647" s="296">
        <v>0.01</v>
      </c>
      <c r="BC647" s="296">
        <v>72</v>
      </c>
    </row>
    <row r="648" spans="1:55">
      <c r="A648" s="296" t="s">
        <v>1377</v>
      </c>
      <c r="B648" s="296" t="s">
        <v>1367</v>
      </c>
      <c r="C648" s="296" t="s">
        <v>1364</v>
      </c>
      <c r="F648" s="296">
        <v>1</v>
      </c>
      <c r="I648" s="296">
        <v>0</v>
      </c>
      <c r="J648" s="296" t="s">
        <v>30</v>
      </c>
      <c r="K648" s="296">
        <v>22.068965517241381</v>
      </c>
      <c r="L648" s="296">
        <v>6</v>
      </c>
      <c r="M648" s="296" t="s">
        <v>30</v>
      </c>
      <c r="P648" s="296">
        <v>0</v>
      </c>
      <c r="Q648" s="296" t="s">
        <v>30</v>
      </c>
      <c r="X648" s="296" t="s">
        <v>30</v>
      </c>
      <c r="AK648" s="296">
        <v>1</v>
      </c>
      <c r="AL648" s="296">
        <v>50</v>
      </c>
      <c r="AM648" s="299">
        <v>0.4</v>
      </c>
      <c r="AN648" s="296">
        <v>14.600000000000001</v>
      </c>
      <c r="AO648" s="296">
        <v>1</v>
      </c>
      <c r="AP648" s="300"/>
      <c r="AQ648" s="296">
        <v>0.73000000000000009</v>
      </c>
      <c r="AR648" s="296">
        <v>8.3333333333333329E-2</v>
      </c>
      <c r="AS648" s="296">
        <v>8.3333333333333329E-2</v>
      </c>
      <c r="AV648" s="300">
        <v>40</v>
      </c>
      <c r="AW648" s="300">
        <v>40</v>
      </c>
      <c r="AY648" s="296" t="s">
        <v>1363</v>
      </c>
      <c r="BA648" s="296" t="s">
        <v>30</v>
      </c>
      <c r="BB648" s="296">
        <v>0.01</v>
      </c>
      <c r="BC648" s="296">
        <v>72</v>
      </c>
    </row>
    <row r="649" spans="1:55">
      <c r="A649" s="296" t="s">
        <v>1376</v>
      </c>
      <c r="B649" s="296" t="s">
        <v>1367</v>
      </c>
      <c r="C649" s="296" t="s">
        <v>1364</v>
      </c>
      <c r="F649" s="296">
        <v>1</v>
      </c>
      <c r="I649" s="296">
        <v>0</v>
      </c>
      <c r="J649" s="296" t="s">
        <v>30</v>
      </c>
      <c r="K649" s="296">
        <v>22.068965517241381</v>
      </c>
      <c r="L649" s="296">
        <v>7</v>
      </c>
      <c r="M649" s="296" t="s">
        <v>30</v>
      </c>
      <c r="P649" s="296">
        <v>0</v>
      </c>
      <c r="Q649" s="296" t="s">
        <v>30</v>
      </c>
      <c r="X649" s="296" t="s">
        <v>30</v>
      </c>
      <c r="AK649" s="296">
        <v>1</v>
      </c>
      <c r="AL649" s="296">
        <v>50</v>
      </c>
      <c r="AM649" s="299">
        <v>0.4</v>
      </c>
      <c r="AN649" s="296">
        <v>14.600000000000001</v>
      </c>
      <c r="AO649" s="296">
        <v>1</v>
      </c>
      <c r="AP649" s="300"/>
      <c r="AQ649" s="296">
        <v>0.73000000000000009</v>
      </c>
      <c r="AR649" s="296">
        <v>8.3333333333333329E-2</v>
      </c>
      <c r="AS649" s="296">
        <v>8.3333333333333329E-2</v>
      </c>
      <c r="AV649" s="300">
        <v>40</v>
      </c>
      <c r="AW649" s="300">
        <v>40</v>
      </c>
      <c r="AY649" s="296" t="s">
        <v>1363</v>
      </c>
      <c r="BA649" s="296" t="s">
        <v>30</v>
      </c>
      <c r="BB649" s="296">
        <v>0.01</v>
      </c>
      <c r="BC649" s="296">
        <v>72</v>
      </c>
    </row>
    <row r="650" spans="1:55">
      <c r="A650" s="296" t="s">
        <v>1375</v>
      </c>
      <c r="B650" s="296" t="s">
        <v>1367</v>
      </c>
      <c r="C650" s="296" t="s">
        <v>1364</v>
      </c>
      <c r="F650" s="296">
        <v>1</v>
      </c>
      <c r="I650" s="296">
        <v>0</v>
      </c>
      <c r="J650" s="296" t="s">
        <v>30</v>
      </c>
      <c r="K650" s="296">
        <v>22.068965517241381</v>
      </c>
      <c r="L650" s="296">
        <v>8</v>
      </c>
      <c r="M650" s="296" t="s">
        <v>30</v>
      </c>
      <c r="P650" s="296">
        <v>0</v>
      </c>
      <c r="Q650" s="296" t="s">
        <v>30</v>
      </c>
      <c r="X650" s="296" t="s">
        <v>30</v>
      </c>
      <c r="AK650" s="296">
        <v>1</v>
      </c>
      <c r="AL650" s="296">
        <v>50</v>
      </c>
      <c r="AM650" s="299">
        <v>0.4</v>
      </c>
      <c r="AN650" s="296">
        <v>14.600000000000001</v>
      </c>
      <c r="AO650" s="296">
        <v>1</v>
      </c>
      <c r="AP650" s="300"/>
      <c r="AQ650" s="296">
        <v>0.73000000000000009</v>
      </c>
      <c r="AR650" s="296">
        <v>8.3333333333333329E-2</v>
      </c>
      <c r="AS650" s="296">
        <v>8.3333333333333329E-2</v>
      </c>
      <c r="AV650" s="300">
        <v>40</v>
      </c>
      <c r="AW650" s="300">
        <v>40</v>
      </c>
      <c r="AY650" s="296" t="s">
        <v>1363</v>
      </c>
      <c r="BA650" s="296" t="s">
        <v>30</v>
      </c>
      <c r="BB650" s="296">
        <v>0.01</v>
      </c>
      <c r="BC650" s="296">
        <v>72</v>
      </c>
    </row>
    <row r="651" spans="1:55">
      <c r="A651" s="296" t="s">
        <v>1374</v>
      </c>
      <c r="B651" s="296" t="s">
        <v>1367</v>
      </c>
      <c r="C651" s="296" t="s">
        <v>1364</v>
      </c>
      <c r="F651" s="296">
        <v>1</v>
      </c>
      <c r="I651" s="296">
        <v>0</v>
      </c>
      <c r="J651" s="296" t="s">
        <v>30</v>
      </c>
      <c r="K651" s="296">
        <v>22.068965517241381</v>
      </c>
      <c r="L651" s="296">
        <v>9</v>
      </c>
      <c r="M651" s="296" t="s">
        <v>30</v>
      </c>
      <c r="P651" s="296">
        <v>0</v>
      </c>
      <c r="Q651" s="296" t="s">
        <v>30</v>
      </c>
      <c r="X651" s="296" t="s">
        <v>30</v>
      </c>
      <c r="AK651" s="296">
        <v>1</v>
      </c>
      <c r="AL651" s="296">
        <v>50</v>
      </c>
      <c r="AM651" s="299">
        <v>0.4</v>
      </c>
      <c r="AN651" s="296">
        <v>14.600000000000001</v>
      </c>
      <c r="AO651" s="296">
        <v>1</v>
      </c>
      <c r="AP651" s="300"/>
      <c r="AQ651" s="296">
        <v>0.73000000000000009</v>
      </c>
      <c r="AR651" s="296">
        <v>8.3333333333333329E-2</v>
      </c>
      <c r="AS651" s="296">
        <v>8.3333333333333329E-2</v>
      </c>
      <c r="AV651" s="300">
        <v>40</v>
      </c>
      <c r="AW651" s="300">
        <v>40</v>
      </c>
      <c r="AY651" s="296" t="s">
        <v>1363</v>
      </c>
      <c r="BA651" s="296" t="s">
        <v>30</v>
      </c>
      <c r="BB651" s="296">
        <v>0.01</v>
      </c>
      <c r="BC651" s="296">
        <v>72</v>
      </c>
    </row>
    <row r="652" spans="1:55">
      <c r="A652" s="296" t="s">
        <v>1373</v>
      </c>
      <c r="B652" s="296" t="s">
        <v>1367</v>
      </c>
      <c r="C652" s="296" t="s">
        <v>1364</v>
      </c>
      <c r="F652" s="296">
        <v>1</v>
      </c>
      <c r="I652" s="296">
        <v>0</v>
      </c>
      <c r="J652" s="296" t="s">
        <v>30</v>
      </c>
      <c r="K652" s="296">
        <v>22.068965517241381</v>
      </c>
      <c r="L652" s="296">
        <v>10</v>
      </c>
      <c r="M652" s="296" t="s">
        <v>30</v>
      </c>
      <c r="P652" s="296">
        <v>0</v>
      </c>
      <c r="Q652" s="296" t="s">
        <v>30</v>
      </c>
      <c r="X652" s="296" t="s">
        <v>30</v>
      </c>
      <c r="AK652" s="296">
        <v>1</v>
      </c>
      <c r="AL652" s="296">
        <v>50</v>
      </c>
      <c r="AM652" s="299">
        <v>0.4</v>
      </c>
      <c r="AN652" s="296">
        <v>14.600000000000001</v>
      </c>
      <c r="AO652" s="296">
        <v>1</v>
      </c>
      <c r="AP652" s="300"/>
      <c r="AQ652" s="296">
        <v>0.73000000000000009</v>
      </c>
      <c r="AR652" s="296">
        <v>8.3333333333333329E-2</v>
      </c>
      <c r="AS652" s="296">
        <v>8.3333333333333329E-2</v>
      </c>
      <c r="AV652" s="300">
        <v>40</v>
      </c>
      <c r="AW652" s="300">
        <v>40</v>
      </c>
      <c r="AY652" s="296" t="s">
        <v>1363</v>
      </c>
      <c r="BA652" s="296" t="s">
        <v>30</v>
      </c>
      <c r="BB652" s="296">
        <v>0.01</v>
      </c>
      <c r="BC652" s="296">
        <v>72</v>
      </c>
    </row>
    <row r="653" spans="1:55">
      <c r="A653" s="296" t="s">
        <v>1372</v>
      </c>
      <c r="B653" s="296" t="s">
        <v>1371</v>
      </c>
      <c r="C653" s="296" t="s">
        <v>1370</v>
      </c>
      <c r="F653" s="296">
        <v>0.8</v>
      </c>
      <c r="I653" s="296">
        <v>0</v>
      </c>
      <c r="J653" s="296">
        <v>0.28499999999999998</v>
      </c>
      <c r="K653" s="296">
        <v>0.73499999999999999</v>
      </c>
      <c r="L653" s="296">
        <v>0</v>
      </c>
      <c r="M653" s="296" t="s">
        <v>30</v>
      </c>
      <c r="N653" s="296">
        <v>2020</v>
      </c>
      <c r="O653" s="296">
        <v>60</v>
      </c>
      <c r="P653" s="296">
        <v>1</v>
      </c>
      <c r="Q653" s="296">
        <v>2050</v>
      </c>
      <c r="S653" s="296">
        <v>13</v>
      </c>
      <c r="T653" s="296">
        <v>12</v>
      </c>
      <c r="X653" s="296" t="s">
        <v>30</v>
      </c>
      <c r="AJ653" s="296">
        <v>0.01</v>
      </c>
      <c r="AK653" s="296">
        <v>1</v>
      </c>
      <c r="AL653" s="296">
        <v>100</v>
      </c>
      <c r="AM653" s="299">
        <v>0.4</v>
      </c>
      <c r="AN653" s="296">
        <v>14.600000000000001</v>
      </c>
      <c r="AO653" s="296">
        <v>1</v>
      </c>
      <c r="AP653" s="300"/>
      <c r="AQ653" s="296">
        <v>0.73000000000000009</v>
      </c>
      <c r="AR653" s="296">
        <v>8.3333333333333329E-2</v>
      </c>
      <c r="AS653" s="296">
        <v>8.3333333333333329E-2</v>
      </c>
      <c r="AV653" s="300">
        <v>40</v>
      </c>
      <c r="AW653" s="300">
        <v>40</v>
      </c>
      <c r="AY653" s="296" t="s">
        <v>1369</v>
      </c>
      <c r="BB653" s="296">
        <v>0.01</v>
      </c>
      <c r="BC653" s="296">
        <v>72</v>
      </c>
    </row>
    <row r="654" spans="1:55">
      <c r="A654" s="296" t="s">
        <v>1368</v>
      </c>
      <c r="B654" s="296" t="s">
        <v>1367</v>
      </c>
      <c r="C654" s="296" t="s">
        <v>1364</v>
      </c>
      <c r="F654" s="296">
        <v>1</v>
      </c>
      <c r="I654" s="296">
        <v>0</v>
      </c>
      <c r="J654" s="296" t="s">
        <v>30</v>
      </c>
      <c r="K654" s="296">
        <v>22.068965517241381</v>
      </c>
      <c r="L654" s="296">
        <v>1</v>
      </c>
      <c r="M654" s="296" t="s">
        <v>30</v>
      </c>
      <c r="P654" s="296">
        <v>0</v>
      </c>
      <c r="Q654" s="296" t="s">
        <v>30</v>
      </c>
      <c r="X654" s="296" t="s">
        <v>30</v>
      </c>
      <c r="AK654" s="296">
        <v>1</v>
      </c>
      <c r="AL654" s="296">
        <v>50</v>
      </c>
      <c r="AM654" s="299">
        <v>0.4</v>
      </c>
      <c r="AN654" s="296">
        <v>14.600000000000001</v>
      </c>
      <c r="AO654" s="296">
        <v>1</v>
      </c>
      <c r="AP654" s="300"/>
      <c r="AQ654" s="296">
        <v>0.73000000000000009</v>
      </c>
      <c r="AR654" s="296">
        <v>8.3333333333333329E-2</v>
      </c>
      <c r="AS654" s="296">
        <v>8.3333333333333329E-2</v>
      </c>
      <c r="AV654" s="300">
        <v>40</v>
      </c>
      <c r="AW654" s="300">
        <v>40</v>
      </c>
      <c r="AY654" s="296" t="s">
        <v>1363</v>
      </c>
      <c r="BA654" s="296" t="s">
        <v>30</v>
      </c>
      <c r="BB654" s="296">
        <v>0.01</v>
      </c>
      <c r="BC654" s="296">
        <v>72</v>
      </c>
    </row>
    <row r="655" spans="1:55">
      <c r="A655" s="296" t="s">
        <v>1366</v>
      </c>
      <c r="B655" s="296" t="s">
        <v>1365</v>
      </c>
      <c r="C655" s="296" t="s">
        <v>1364</v>
      </c>
      <c r="F655" s="296">
        <v>1</v>
      </c>
      <c r="I655" s="296">
        <v>0</v>
      </c>
      <c r="J655" s="296" t="s">
        <v>30</v>
      </c>
      <c r="K655" s="296">
        <v>22.068965517241381</v>
      </c>
      <c r="L655" s="296">
        <v>0</v>
      </c>
      <c r="M655" s="296" t="s">
        <v>30</v>
      </c>
      <c r="P655" s="296">
        <v>0</v>
      </c>
      <c r="Q655" s="296" t="s">
        <v>30</v>
      </c>
      <c r="X655" s="296" t="s">
        <v>30</v>
      </c>
      <c r="AL655" s="296">
        <v>1.4999999999999999E-2</v>
      </c>
      <c r="AM655" s="299">
        <v>0.4</v>
      </c>
      <c r="AN655" s="296">
        <v>14.600000000000001</v>
      </c>
      <c r="AO655" s="296">
        <v>1</v>
      </c>
      <c r="AP655" s="300"/>
      <c r="AQ655" s="296">
        <v>0.73000000000000009</v>
      </c>
      <c r="AR655" s="296">
        <v>8.3333333333333329E-2</v>
      </c>
      <c r="AS655" s="296">
        <v>8.3333333333333329E-2</v>
      </c>
      <c r="AV655" s="300">
        <v>40</v>
      </c>
      <c r="AW655" s="300">
        <v>40</v>
      </c>
      <c r="AY655" s="296" t="s">
        <v>1363</v>
      </c>
      <c r="BA655" s="296" t="s">
        <v>30</v>
      </c>
      <c r="BB655" s="296">
        <v>0.01</v>
      </c>
      <c r="BC655" s="296">
        <v>72</v>
      </c>
    </row>
    <row r="656" spans="1:55">
      <c r="A656" s="296" t="s">
        <v>1362</v>
      </c>
      <c r="B656" s="296" t="s">
        <v>1352</v>
      </c>
      <c r="C656" s="296" t="s">
        <v>1351</v>
      </c>
      <c r="F656" s="296">
        <v>1</v>
      </c>
      <c r="I656" s="296">
        <v>0</v>
      </c>
      <c r="J656" s="296" t="s">
        <v>30</v>
      </c>
      <c r="K656" s="296">
        <v>0.1</v>
      </c>
      <c r="L656" s="296">
        <v>0.55859999999999999</v>
      </c>
      <c r="M656" s="296" t="s">
        <v>30</v>
      </c>
      <c r="P656" s="296">
        <v>0</v>
      </c>
      <c r="Q656" s="296" t="s">
        <v>30</v>
      </c>
      <c r="X656" s="296" t="s">
        <v>30</v>
      </c>
      <c r="AL656" s="296">
        <v>2.78</v>
      </c>
      <c r="AM656" s="299" t="s">
        <v>30</v>
      </c>
      <c r="AN656" s="296" t="s">
        <v>30</v>
      </c>
      <c r="AO656" s="296" t="s">
        <v>30</v>
      </c>
      <c r="AP656" s="300"/>
      <c r="AQ656" s="296" t="s">
        <v>30</v>
      </c>
      <c r="AR656" s="296" t="s">
        <v>30</v>
      </c>
      <c r="AS656" s="296" t="s">
        <v>30</v>
      </c>
      <c r="AV656" s="300" t="s">
        <v>30</v>
      </c>
      <c r="AW656" s="300" t="s">
        <v>30</v>
      </c>
      <c r="AY656" s="296" t="s">
        <v>1350</v>
      </c>
      <c r="BA656" s="296">
        <v>1</v>
      </c>
      <c r="BB656" s="296" t="s">
        <v>30</v>
      </c>
      <c r="BC656" s="296" t="s">
        <v>30</v>
      </c>
    </row>
    <row r="657" spans="1:55">
      <c r="A657" s="296" t="s">
        <v>1361</v>
      </c>
      <c r="B657" s="296" t="s">
        <v>1352</v>
      </c>
      <c r="C657" s="296" t="s">
        <v>1351</v>
      </c>
      <c r="F657" s="296">
        <v>1</v>
      </c>
      <c r="G657" s="296">
        <v>0</v>
      </c>
      <c r="H657" s="296">
        <v>0</v>
      </c>
      <c r="I657" s="296">
        <v>0</v>
      </c>
      <c r="J657" s="296">
        <v>0.26942159999999998</v>
      </c>
      <c r="K657" s="296">
        <v>6.1387199999999989E-2</v>
      </c>
      <c r="L657" s="296">
        <v>0.20579999999999998</v>
      </c>
      <c r="M657" s="296" t="s">
        <v>30</v>
      </c>
      <c r="N657" s="296">
        <v>2020</v>
      </c>
      <c r="O657" s="296">
        <v>30</v>
      </c>
      <c r="P657" s="296">
        <v>1</v>
      </c>
      <c r="Q657" s="296">
        <v>2029</v>
      </c>
      <c r="X657" s="296" t="s">
        <v>30</v>
      </c>
      <c r="AL657" s="296">
        <v>8</v>
      </c>
      <c r="AM657" s="299" t="s">
        <v>30</v>
      </c>
      <c r="AN657" s="296" t="s">
        <v>30</v>
      </c>
      <c r="AO657" s="296" t="s">
        <v>30</v>
      </c>
      <c r="AP657" s="300"/>
      <c r="AQ657" s="296" t="s">
        <v>30</v>
      </c>
      <c r="AR657" s="296" t="s">
        <v>30</v>
      </c>
      <c r="AS657" s="296" t="s">
        <v>30</v>
      </c>
      <c r="AV657" s="300" t="s">
        <v>30</v>
      </c>
      <c r="AW657" s="300" t="s">
        <v>30</v>
      </c>
      <c r="AY657" s="296" t="s">
        <v>1350</v>
      </c>
      <c r="BA657" s="296">
        <v>1</v>
      </c>
      <c r="BB657" s="296" t="s">
        <v>30</v>
      </c>
      <c r="BC657" s="296" t="s">
        <v>30</v>
      </c>
    </row>
    <row r="658" spans="1:55">
      <c r="A658" s="296" t="s">
        <v>1360</v>
      </c>
      <c r="B658" s="296" t="s">
        <v>1352</v>
      </c>
      <c r="C658" s="296" t="s">
        <v>1351</v>
      </c>
      <c r="F658" s="296">
        <v>1</v>
      </c>
      <c r="G658" s="296">
        <v>0</v>
      </c>
      <c r="H658" s="296">
        <v>0</v>
      </c>
      <c r="I658" s="296">
        <v>0</v>
      </c>
      <c r="J658" s="296">
        <v>0.24691296000000001</v>
      </c>
      <c r="K658" s="296">
        <v>5.4566400000000001E-2</v>
      </c>
      <c r="L658" s="296">
        <v>0.29399999999999998</v>
      </c>
      <c r="M658" s="296" t="s">
        <v>30</v>
      </c>
      <c r="N658" s="296">
        <v>2030</v>
      </c>
      <c r="O658" s="296">
        <v>30</v>
      </c>
      <c r="P658" s="296">
        <v>1</v>
      </c>
      <c r="Q658" s="296">
        <v>2039</v>
      </c>
      <c r="X658" s="296" t="s">
        <v>30</v>
      </c>
      <c r="AL658" s="296">
        <v>8</v>
      </c>
      <c r="AM658" s="299" t="s">
        <v>30</v>
      </c>
      <c r="AN658" s="296" t="s">
        <v>30</v>
      </c>
      <c r="AO658" s="296" t="s">
        <v>30</v>
      </c>
      <c r="AP658" s="300"/>
      <c r="AQ658" s="296" t="s">
        <v>30</v>
      </c>
      <c r="AR658" s="296" t="s">
        <v>30</v>
      </c>
      <c r="AS658" s="296" t="s">
        <v>30</v>
      </c>
      <c r="AV658" s="300" t="s">
        <v>30</v>
      </c>
      <c r="AW658" s="300" t="s">
        <v>30</v>
      </c>
      <c r="AY658" s="296" t="s">
        <v>1350</v>
      </c>
      <c r="BA658" s="296">
        <v>1</v>
      </c>
      <c r="BB658" s="296" t="s">
        <v>30</v>
      </c>
      <c r="BC658" s="296" t="s">
        <v>30</v>
      </c>
    </row>
    <row r="659" spans="1:55">
      <c r="A659" s="296" t="s">
        <v>1359</v>
      </c>
      <c r="B659" s="296" t="s">
        <v>1352</v>
      </c>
      <c r="C659" s="296" t="s">
        <v>1351</v>
      </c>
      <c r="F659" s="296">
        <v>1</v>
      </c>
      <c r="G659" s="296">
        <v>0</v>
      </c>
      <c r="H659" s="296">
        <v>0</v>
      </c>
      <c r="I659" s="296">
        <v>0</v>
      </c>
      <c r="J659" s="296">
        <v>0.23429448</v>
      </c>
      <c r="K659" s="296">
        <v>5.4566400000000001E-2</v>
      </c>
      <c r="L659" s="296">
        <v>0.31849999999999995</v>
      </c>
      <c r="M659" s="296" t="s">
        <v>30</v>
      </c>
      <c r="N659" s="296">
        <v>2040</v>
      </c>
      <c r="O659" s="296">
        <v>30</v>
      </c>
      <c r="P659" s="296">
        <v>1</v>
      </c>
      <c r="Q659" s="296">
        <v>2049</v>
      </c>
      <c r="X659" s="296" t="s">
        <v>30</v>
      </c>
      <c r="AL659" s="296">
        <v>8</v>
      </c>
      <c r="AM659" s="299" t="s">
        <v>30</v>
      </c>
      <c r="AN659" s="296" t="s">
        <v>30</v>
      </c>
      <c r="AO659" s="296" t="s">
        <v>30</v>
      </c>
      <c r="AP659" s="300"/>
      <c r="AQ659" s="296" t="s">
        <v>30</v>
      </c>
      <c r="AR659" s="296" t="s">
        <v>30</v>
      </c>
      <c r="AS659" s="296" t="s">
        <v>30</v>
      </c>
      <c r="AV659" s="300" t="s">
        <v>30</v>
      </c>
      <c r="AW659" s="300" t="s">
        <v>30</v>
      </c>
      <c r="AY659" s="296" t="s">
        <v>1350</v>
      </c>
      <c r="BA659" s="296">
        <v>1</v>
      </c>
      <c r="BB659" s="296" t="s">
        <v>30</v>
      </c>
      <c r="BC659" s="296" t="s">
        <v>30</v>
      </c>
    </row>
    <row r="660" spans="1:55">
      <c r="A660" s="296" t="s">
        <v>1358</v>
      </c>
      <c r="B660" s="296" t="s">
        <v>1352</v>
      </c>
      <c r="C660" s="296" t="s">
        <v>1351</v>
      </c>
      <c r="F660" s="296">
        <v>1</v>
      </c>
      <c r="G660" s="296">
        <v>0</v>
      </c>
      <c r="H660" s="296">
        <v>0</v>
      </c>
      <c r="I660" s="296">
        <v>0</v>
      </c>
      <c r="J660" s="296">
        <v>0.22167600000000001</v>
      </c>
      <c r="K660" s="296">
        <v>5.4566400000000008E-2</v>
      </c>
      <c r="L660" s="296">
        <v>0.34299999999999997</v>
      </c>
      <c r="M660" s="296" t="s">
        <v>30</v>
      </c>
      <c r="N660" s="296">
        <v>2050</v>
      </c>
      <c r="O660" s="296">
        <v>30</v>
      </c>
      <c r="P660" s="296">
        <v>1</v>
      </c>
      <c r="Q660" s="296">
        <v>2050</v>
      </c>
      <c r="X660" s="296" t="s">
        <v>30</v>
      </c>
      <c r="AL660" s="296">
        <v>8</v>
      </c>
      <c r="AM660" s="299" t="s">
        <v>30</v>
      </c>
      <c r="AN660" s="296" t="s">
        <v>30</v>
      </c>
      <c r="AO660" s="296" t="s">
        <v>30</v>
      </c>
      <c r="AP660" s="300"/>
      <c r="AQ660" s="296" t="s">
        <v>30</v>
      </c>
      <c r="AR660" s="296" t="s">
        <v>30</v>
      </c>
      <c r="AS660" s="296" t="s">
        <v>30</v>
      </c>
      <c r="AV660" s="300" t="s">
        <v>30</v>
      </c>
      <c r="AW660" s="300" t="s">
        <v>30</v>
      </c>
      <c r="AY660" s="296" t="s">
        <v>1350</v>
      </c>
      <c r="BA660" s="296">
        <v>1</v>
      </c>
      <c r="BB660" s="296" t="s">
        <v>30</v>
      </c>
      <c r="BC660" s="296" t="s">
        <v>30</v>
      </c>
    </row>
    <row r="661" spans="1:55">
      <c r="A661" s="296" t="s">
        <v>1357</v>
      </c>
      <c r="B661" s="296" t="s">
        <v>1352</v>
      </c>
      <c r="C661" s="296" t="s">
        <v>1351</v>
      </c>
      <c r="F661" s="296">
        <v>1</v>
      </c>
      <c r="J661" s="296" t="s">
        <v>30</v>
      </c>
      <c r="K661" s="296">
        <v>1.61E-2</v>
      </c>
      <c r="L661" s="296">
        <v>0</v>
      </c>
      <c r="M661" s="296" t="s">
        <v>30</v>
      </c>
      <c r="P661" s="296">
        <v>0</v>
      </c>
      <c r="X661" s="296" t="s">
        <v>30</v>
      </c>
      <c r="AL661" s="296">
        <v>4.1999999999999997E-3</v>
      </c>
      <c r="AM661" s="299" t="s">
        <v>30</v>
      </c>
      <c r="AN661" s="296" t="s">
        <v>30</v>
      </c>
      <c r="AO661" s="296" t="s">
        <v>30</v>
      </c>
      <c r="AP661" s="300"/>
      <c r="AQ661" s="296" t="s">
        <v>30</v>
      </c>
      <c r="AR661" s="296" t="s">
        <v>30</v>
      </c>
      <c r="AS661" s="296" t="s">
        <v>30</v>
      </c>
      <c r="AV661" s="300" t="s">
        <v>30</v>
      </c>
      <c r="AW661" s="300" t="s">
        <v>30</v>
      </c>
      <c r="AY661" s="296" t="s">
        <v>1350</v>
      </c>
      <c r="BA661" s="296">
        <v>1</v>
      </c>
      <c r="BB661" s="296" t="s">
        <v>30</v>
      </c>
      <c r="BC661" s="296" t="s">
        <v>30</v>
      </c>
    </row>
    <row r="662" spans="1:55">
      <c r="A662" s="296" t="s">
        <v>1356</v>
      </c>
      <c r="B662" s="296" t="s">
        <v>1352</v>
      </c>
      <c r="C662" s="296" t="s">
        <v>1351</v>
      </c>
      <c r="F662" s="296">
        <v>1</v>
      </c>
      <c r="J662" s="296">
        <v>0.55999999999999994</v>
      </c>
      <c r="K662" s="296">
        <v>1.5866666666666664E-2</v>
      </c>
      <c r="L662" s="296">
        <v>0</v>
      </c>
      <c r="M662" s="296" t="s">
        <v>30</v>
      </c>
      <c r="N662" s="296">
        <v>2020</v>
      </c>
      <c r="O662" s="296">
        <v>25</v>
      </c>
      <c r="P662" s="296">
        <v>1</v>
      </c>
      <c r="Q662" s="296">
        <v>2029</v>
      </c>
      <c r="X662" s="296" t="s">
        <v>30</v>
      </c>
      <c r="AL662" s="296">
        <v>4.1999999999999997E-3</v>
      </c>
      <c r="AM662" s="299" t="s">
        <v>30</v>
      </c>
      <c r="AN662" s="296" t="s">
        <v>30</v>
      </c>
      <c r="AO662" s="296" t="s">
        <v>30</v>
      </c>
      <c r="AP662" s="300"/>
      <c r="AQ662" s="296" t="s">
        <v>30</v>
      </c>
      <c r="AR662" s="296" t="s">
        <v>30</v>
      </c>
      <c r="AS662" s="296" t="s">
        <v>30</v>
      </c>
      <c r="AV662" s="300" t="s">
        <v>30</v>
      </c>
      <c r="AW662" s="300" t="s">
        <v>30</v>
      </c>
      <c r="AY662" s="296" t="s">
        <v>1350</v>
      </c>
      <c r="BA662" s="296">
        <v>1</v>
      </c>
      <c r="BB662" s="296" t="s">
        <v>30</v>
      </c>
      <c r="BC662" s="296" t="s">
        <v>30</v>
      </c>
    </row>
    <row r="663" spans="1:55">
      <c r="A663" s="296" t="s">
        <v>1355</v>
      </c>
      <c r="B663" s="296" t="s">
        <v>1352</v>
      </c>
      <c r="C663" s="296" t="s">
        <v>1351</v>
      </c>
      <c r="F663" s="296">
        <v>1</v>
      </c>
      <c r="J663" s="296">
        <v>0.49</v>
      </c>
      <c r="K663" s="296">
        <v>1.61E-2</v>
      </c>
      <c r="L663" s="296">
        <v>0</v>
      </c>
      <c r="M663" s="296" t="s">
        <v>30</v>
      </c>
      <c r="N663" s="296">
        <v>2030</v>
      </c>
      <c r="O663" s="296">
        <v>30</v>
      </c>
      <c r="P663" s="296">
        <v>1</v>
      </c>
      <c r="Q663" s="296">
        <v>2039</v>
      </c>
      <c r="X663" s="296" t="s">
        <v>30</v>
      </c>
      <c r="AL663" s="296">
        <v>4.1999999999999997E-3</v>
      </c>
      <c r="AM663" s="299" t="s">
        <v>30</v>
      </c>
      <c r="AN663" s="296" t="s">
        <v>30</v>
      </c>
      <c r="AO663" s="296" t="s">
        <v>30</v>
      </c>
      <c r="AP663" s="300"/>
      <c r="AQ663" s="296" t="s">
        <v>30</v>
      </c>
      <c r="AR663" s="296" t="s">
        <v>30</v>
      </c>
      <c r="AS663" s="296" t="s">
        <v>30</v>
      </c>
      <c r="AV663" s="300" t="s">
        <v>30</v>
      </c>
      <c r="AW663" s="300" t="s">
        <v>30</v>
      </c>
      <c r="AY663" s="296" t="s">
        <v>1350</v>
      </c>
      <c r="BA663" s="296">
        <v>1</v>
      </c>
      <c r="BB663" s="296" t="s">
        <v>30</v>
      </c>
      <c r="BC663" s="296" t="s">
        <v>30</v>
      </c>
    </row>
    <row r="664" spans="1:55">
      <c r="A664" s="296" t="s">
        <v>1354</v>
      </c>
      <c r="B664" s="296" t="s">
        <v>1352</v>
      </c>
      <c r="C664" s="296" t="s">
        <v>1351</v>
      </c>
      <c r="D664" s="296" t="s">
        <v>30</v>
      </c>
      <c r="E664" s="296" t="s">
        <v>30</v>
      </c>
      <c r="F664" s="296">
        <v>1</v>
      </c>
      <c r="J664" s="296">
        <v>0.46666666666666662</v>
      </c>
      <c r="K664" s="296">
        <v>1.5399999999999997E-2</v>
      </c>
      <c r="L664" s="296">
        <v>0</v>
      </c>
      <c r="M664" s="296" t="s">
        <v>30</v>
      </c>
      <c r="N664" s="296">
        <v>2040</v>
      </c>
      <c r="O664" s="296">
        <v>30</v>
      </c>
      <c r="P664" s="296">
        <v>1</v>
      </c>
      <c r="Q664" s="296">
        <v>2049</v>
      </c>
      <c r="R664" s="296" t="s">
        <v>30</v>
      </c>
      <c r="S664" s="296" t="s">
        <v>30</v>
      </c>
      <c r="T664" s="296" t="s">
        <v>30</v>
      </c>
      <c r="U664" s="296" t="s">
        <v>30</v>
      </c>
      <c r="V664" s="296" t="s">
        <v>30</v>
      </c>
      <c r="W664" s="296" t="s">
        <v>30</v>
      </c>
      <c r="X664" s="296" t="s">
        <v>30</v>
      </c>
      <c r="Z664" s="296" t="s">
        <v>30</v>
      </c>
      <c r="AA664" s="296" t="s">
        <v>30</v>
      </c>
      <c r="AB664" s="296" t="s">
        <v>30</v>
      </c>
      <c r="AC664" s="296" t="s">
        <v>30</v>
      </c>
      <c r="AD664" s="296" t="s">
        <v>30</v>
      </c>
      <c r="AE664" s="296" t="s">
        <v>30</v>
      </c>
      <c r="AF664" s="296" t="s">
        <v>30</v>
      </c>
      <c r="AG664" s="296" t="s">
        <v>30</v>
      </c>
      <c r="AH664" s="296" t="s">
        <v>30</v>
      </c>
      <c r="AI664" s="296" t="s">
        <v>30</v>
      </c>
      <c r="AJ664" s="296" t="s">
        <v>30</v>
      </c>
      <c r="AL664" s="296">
        <v>4.1999999999999997E-3</v>
      </c>
      <c r="AM664" s="299" t="s">
        <v>30</v>
      </c>
      <c r="AN664" s="296" t="s">
        <v>30</v>
      </c>
      <c r="AO664" s="296" t="s">
        <v>30</v>
      </c>
      <c r="AP664" s="300"/>
      <c r="AQ664" s="296" t="s">
        <v>30</v>
      </c>
      <c r="AR664" s="296" t="s">
        <v>30</v>
      </c>
      <c r="AS664" s="296" t="s">
        <v>30</v>
      </c>
      <c r="AV664" s="300" t="s">
        <v>30</v>
      </c>
      <c r="AW664" s="300" t="s">
        <v>30</v>
      </c>
      <c r="AX664" s="296" t="s">
        <v>30</v>
      </c>
      <c r="AY664" s="296" t="s">
        <v>1350</v>
      </c>
      <c r="BA664" s="296">
        <v>1</v>
      </c>
      <c r="BB664" s="296" t="s">
        <v>30</v>
      </c>
      <c r="BC664" s="296" t="s">
        <v>30</v>
      </c>
    </row>
    <row r="665" spans="1:55">
      <c r="A665" s="296" t="s">
        <v>1353</v>
      </c>
      <c r="B665" s="296" t="s">
        <v>1352</v>
      </c>
      <c r="C665" s="296" t="s">
        <v>1351</v>
      </c>
      <c r="F665" s="296">
        <v>1</v>
      </c>
      <c r="J665" s="296">
        <v>0.44333333333333325</v>
      </c>
      <c r="K665" s="296">
        <v>1.47E-2</v>
      </c>
      <c r="L665" s="296">
        <v>0</v>
      </c>
      <c r="M665" s="296" t="s">
        <v>30</v>
      </c>
      <c r="N665" s="296">
        <v>2050</v>
      </c>
      <c r="O665" s="296">
        <v>30</v>
      </c>
      <c r="P665" s="296">
        <v>1</v>
      </c>
      <c r="Q665" s="296">
        <v>2050</v>
      </c>
      <c r="X665" s="296" t="s">
        <v>30</v>
      </c>
      <c r="AL665" s="296">
        <v>4.1999999999999997E-3</v>
      </c>
      <c r="AM665" s="299" t="s">
        <v>30</v>
      </c>
      <c r="AN665" s="296" t="s">
        <v>30</v>
      </c>
      <c r="AO665" s="296" t="s">
        <v>30</v>
      </c>
      <c r="AP665" s="300"/>
      <c r="AQ665" s="296" t="s">
        <v>30</v>
      </c>
      <c r="AR665" s="296" t="s">
        <v>30</v>
      </c>
      <c r="AS665" s="296" t="s">
        <v>30</v>
      </c>
      <c r="AV665" s="300" t="s">
        <v>30</v>
      </c>
      <c r="AW665" s="300" t="s">
        <v>30</v>
      </c>
      <c r="AY665" s="296" t="s">
        <v>1350</v>
      </c>
      <c r="BA665" s="296">
        <v>1</v>
      </c>
      <c r="BB665" s="296" t="s">
        <v>30</v>
      </c>
      <c r="BC665" s="296" t="s">
        <v>30</v>
      </c>
    </row>
    <row r="666" spans="1:55">
      <c r="A666" s="296" t="s">
        <v>1349</v>
      </c>
      <c r="B666" s="296" t="s">
        <v>747</v>
      </c>
      <c r="C666" s="296" t="s">
        <v>922</v>
      </c>
      <c r="E666" s="296">
        <v>2.8</v>
      </c>
      <c r="F666" s="296">
        <v>0.89999999999999991</v>
      </c>
      <c r="H666" s="296">
        <v>70</v>
      </c>
      <c r="I666" s="296">
        <v>0</v>
      </c>
      <c r="J666" s="296" t="s">
        <v>30</v>
      </c>
      <c r="K666" s="296">
        <v>12.050668</v>
      </c>
      <c r="L666" s="296" t="s">
        <v>30</v>
      </c>
      <c r="M666" s="296">
        <v>1.0146315789473683</v>
      </c>
      <c r="P666" s="296">
        <v>0</v>
      </c>
      <c r="Q666" s="296" t="s">
        <v>30</v>
      </c>
      <c r="X666" s="296" t="s">
        <v>30</v>
      </c>
      <c r="AK666" s="296">
        <v>1</v>
      </c>
      <c r="AL666" s="296">
        <v>110</v>
      </c>
      <c r="AM666" s="299">
        <v>0.4</v>
      </c>
      <c r="AN666" s="296">
        <v>29.2</v>
      </c>
      <c r="AO666" s="296">
        <v>1</v>
      </c>
      <c r="AP666" s="300"/>
      <c r="AQ666" s="296">
        <v>1.46</v>
      </c>
      <c r="AR666" s="296">
        <v>2</v>
      </c>
      <c r="AS666" s="296">
        <v>1</v>
      </c>
      <c r="AV666" s="300">
        <v>2.4</v>
      </c>
      <c r="AW666" s="300">
        <v>2.4</v>
      </c>
      <c r="AY666" s="296" t="s">
        <v>745</v>
      </c>
      <c r="BA666" s="296">
        <v>1</v>
      </c>
      <c r="BB666" s="296">
        <v>0.03</v>
      </c>
      <c r="BC666" s="296">
        <v>504</v>
      </c>
    </row>
    <row r="667" spans="1:55">
      <c r="A667" s="296" t="s">
        <v>1348</v>
      </c>
      <c r="B667" s="296" t="s">
        <v>747</v>
      </c>
      <c r="C667" s="296" t="s">
        <v>922</v>
      </c>
      <c r="E667" s="296">
        <v>0.7</v>
      </c>
      <c r="F667" s="296">
        <v>0.89999999999999991</v>
      </c>
      <c r="H667" s="296">
        <v>70</v>
      </c>
      <c r="I667" s="296">
        <v>0</v>
      </c>
      <c r="J667" s="296" t="s">
        <v>30</v>
      </c>
      <c r="K667" s="296">
        <v>12.050668</v>
      </c>
      <c r="L667" s="296" t="s">
        <v>30</v>
      </c>
      <c r="M667" s="296">
        <v>0.56699999999999995</v>
      </c>
      <c r="P667" s="296">
        <v>0</v>
      </c>
      <c r="Q667" s="296" t="s">
        <v>30</v>
      </c>
      <c r="X667" s="296" t="s">
        <v>30</v>
      </c>
      <c r="AK667" s="296">
        <v>1</v>
      </c>
      <c r="AL667" s="296">
        <v>21</v>
      </c>
      <c r="AM667" s="299">
        <v>0.4</v>
      </c>
      <c r="AN667" s="296">
        <v>29.2</v>
      </c>
      <c r="AO667" s="296">
        <v>1</v>
      </c>
      <c r="AP667" s="300"/>
      <c r="AQ667" s="296">
        <v>1.46</v>
      </c>
      <c r="AR667" s="296">
        <v>2</v>
      </c>
      <c r="AS667" s="296">
        <v>1</v>
      </c>
      <c r="AV667" s="300">
        <v>2.4</v>
      </c>
      <c r="AW667" s="300">
        <v>2.4</v>
      </c>
      <c r="AY667" s="296" t="s">
        <v>745</v>
      </c>
      <c r="BA667" s="296">
        <v>1</v>
      </c>
      <c r="BB667" s="296">
        <v>0.03</v>
      </c>
      <c r="BC667" s="296">
        <v>504</v>
      </c>
    </row>
    <row r="668" spans="1:55">
      <c r="A668" s="296" t="s">
        <v>1347</v>
      </c>
      <c r="B668" s="296" t="s">
        <v>747</v>
      </c>
      <c r="C668" s="296" t="s">
        <v>922</v>
      </c>
      <c r="E668" s="296">
        <v>0.9</v>
      </c>
      <c r="F668" s="296">
        <v>0.89999999999999991</v>
      </c>
      <c r="H668" s="296">
        <v>70</v>
      </c>
      <c r="I668" s="296">
        <v>0</v>
      </c>
      <c r="J668" s="296" t="s">
        <v>30</v>
      </c>
      <c r="K668" s="296">
        <v>12.050668</v>
      </c>
      <c r="L668" s="296" t="s">
        <v>30</v>
      </c>
      <c r="M668" s="296">
        <v>0.65226315789473688</v>
      </c>
      <c r="P668" s="296">
        <v>0</v>
      </c>
      <c r="Q668" s="296" t="s">
        <v>30</v>
      </c>
      <c r="X668" s="296" t="s">
        <v>30</v>
      </c>
      <c r="AK668" s="296">
        <v>1</v>
      </c>
      <c r="AL668" s="296">
        <v>65</v>
      </c>
      <c r="AM668" s="299">
        <v>0.4</v>
      </c>
      <c r="AN668" s="296">
        <v>29.2</v>
      </c>
      <c r="AO668" s="296">
        <v>1</v>
      </c>
      <c r="AP668" s="300"/>
      <c r="AQ668" s="296">
        <v>1.46</v>
      </c>
      <c r="AR668" s="296">
        <v>2</v>
      </c>
      <c r="AS668" s="296">
        <v>1</v>
      </c>
      <c r="AV668" s="300">
        <v>2.4</v>
      </c>
      <c r="AW668" s="300">
        <v>2.4</v>
      </c>
      <c r="AY668" s="296" t="s">
        <v>745</v>
      </c>
      <c r="BA668" s="296">
        <v>1</v>
      </c>
      <c r="BB668" s="296">
        <v>0.03</v>
      </c>
      <c r="BC668" s="296">
        <v>504</v>
      </c>
    </row>
    <row r="669" spans="1:55">
      <c r="A669" s="296" t="s">
        <v>1346</v>
      </c>
      <c r="B669" s="296" t="s">
        <v>747</v>
      </c>
      <c r="C669" s="296" t="s">
        <v>1337</v>
      </c>
      <c r="E669" s="296">
        <v>0.4</v>
      </c>
      <c r="F669" s="296">
        <v>0.90000000000000013</v>
      </c>
      <c r="H669" s="296">
        <v>70</v>
      </c>
      <c r="I669" s="296">
        <v>0</v>
      </c>
      <c r="J669" s="296" t="s">
        <v>30</v>
      </c>
      <c r="K669" s="296">
        <v>12.050668</v>
      </c>
      <c r="L669" s="296" t="s">
        <v>30</v>
      </c>
      <c r="M669" s="296">
        <v>0.39342857142857146</v>
      </c>
      <c r="P669" s="296">
        <v>0</v>
      </c>
      <c r="Q669" s="296" t="s">
        <v>30</v>
      </c>
      <c r="X669" s="296" t="s">
        <v>30</v>
      </c>
      <c r="AK669" s="296">
        <v>1</v>
      </c>
      <c r="AL669" s="296">
        <v>40</v>
      </c>
      <c r="AM669" s="299">
        <v>0.2</v>
      </c>
      <c r="AN669" s="296">
        <v>29.2</v>
      </c>
      <c r="AO669" s="296">
        <v>1</v>
      </c>
      <c r="AP669" s="300"/>
      <c r="AQ669" s="296">
        <v>1.46</v>
      </c>
      <c r="AR669" s="296">
        <v>2</v>
      </c>
      <c r="AS669" s="296">
        <v>1</v>
      </c>
      <c r="AV669" s="300">
        <v>2.4</v>
      </c>
      <c r="AW669" s="300">
        <v>2.4</v>
      </c>
      <c r="AY669" s="296" t="s">
        <v>745</v>
      </c>
      <c r="BA669" s="296">
        <v>1</v>
      </c>
      <c r="BB669" s="296">
        <v>0.03</v>
      </c>
      <c r="BC669" s="296">
        <v>504</v>
      </c>
    </row>
    <row r="670" spans="1:55">
      <c r="A670" s="296" t="s">
        <v>1345</v>
      </c>
      <c r="B670" s="296" t="s">
        <v>747</v>
      </c>
      <c r="C670" s="296" t="s">
        <v>1337</v>
      </c>
      <c r="E670" s="296">
        <v>0.7</v>
      </c>
      <c r="F670" s="296">
        <v>0.80142857142857149</v>
      </c>
      <c r="I670" s="296">
        <v>0</v>
      </c>
      <c r="J670" s="296" t="s">
        <v>30</v>
      </c>
      <c r="K670" s="296">
        <v>37.24</v>
      </c>
      <c r="L670" s="296" t="s">
        <v>30</v>
      </c>
      <c r="M670" s="296">
        <v>0.26518799999999998</v>
      </c>
      <c r="P670" s="296">
        <v>0</v>
      </c>
      <c r="Q670" s="296" t="s">
        <v>30</v>
      </c>
      <c r="X670" s="296" t="s">
        <v>30</v>
      </c>
      <c r="AK670" s="296">
        <v>1</v>
      </c>
      <c r="AL670" s="296">
        <v>33.4</v>
      </c>
      <c r="AM670" s="299">
        <v>0.2</v>
      </c>
      <c r="AN670" s="296">
        <v>29.2</v>
      </c>
      <c r="AO670" s="296">
        <v>1</v>
      </c>
      <c r="AP670" s="300"/>
      <c r="AQ670" s="296">
        <v>1.46</v>
      </c>
      <c r="AR670" s="296">
        <v>2</v>
      </c>
      <c r="AS670" s="296">
        <v>1</v>
      </c>
      <c r="AV670" s="300">
        <v>2.4</v>
      </c>
      <c r="AW670" s="300">
        <v>2.4</v>
      </c>
      <c r="AY670" s="296" t="s">
        <v>745</v>
      </c>
      <c r="BA670" s="296">
        <v>1</v>
      </c>
      <c r="BB670" s="296">
        <v>0.03</v>
      </c>
      <c r="BC670" s="296">
        <v>504</v>
      </c>
    </row>
    <row r="671" spans="1:55">
      <c r="A671" s="296" t="s">
        <v>1344</v>
      </c>
      <c r="B671" s="296" t="s">
        <v>747</v>
      </c>
      <c r="C671" s="296" t="s">
        <v>1337</v>
      </c>
      <c r="E671" s="296">
        <v>0.7</v>
      </c>
      <c r="F671" s="296">
        <v>0.92285714285714293</v>
      </c>
      <c r="I671" s="296">
        <v>0</v>
      </c>
      <c r="J671" s="296" t="s">
        <v>30</v>
      </c>
      <c r="K671" s="296">
        <v>37.24</v>
      </c>
      <c r="L671" s="296" t="s">
        <v>30</v>
      </c>
      <c r="M671" s="296">
        <v>0.30536799999999997</v>
      </c>
      <c r="P671" s="296">
        <v>0</v>
      </c>
      <c r="Q671" s="296" t="s">
        <v>30</v>
      </c>
      <c r="X671" s="296" t="s">
        <v>30</v>
      </c>
      <c r="AK671" s="296">
        <v>1</v>
      </c>
      <c r="AL671" s="296">
        <v>20</v>
      </c>
      <c r="AM671" s="299">
        <v>0.2</v>
      </c>
      <c r="AN671" s="296">
        <v>29.2</v>
      </c>
      <c r="AO671" s="296">
        <v>1</v>
      </c>
      <c r="AP671" s="300"/>
      <c r="AQ671" s="296">
        <v>1.46</v>
      </c>
      <c r="AR671" s="296">
        <v>2</v>
      </c>
      <c r="AS671" s="296">
        <v>1</v>
      </c>
      <c r="AV671" s="300">
        <v>2.4</v>
      </c>
      <c r="AW671" s="300">
        <v>2.4</v>
      </c>
      <c r="AY671" s="296" t="s">
        <v>745</v>
      </c>
      <c r="BA671" s="296">
        <v>1</v>
      </c>
      <c r="BB671" s="296">
        <v>0.03</v>
      </c>
      <c r="BC671" s="296">
        <v>504</v>
      </c>
    </row>
    <row r="672" spans="1:55">
      <c r="A672" s="296" t="s">
        <v>1343</v>
      </c>
      <c r="B672" s="296" t="s">
        <v>840</v>
      </c>
      <c r="C672" s="296" t="s">
        <v>1337</v>
      </c>
      <c r="F672" s="296">
        <v>0.33</v>
      </c>
      <c r="I672" s="296">
        <v>0</v>
      </c>
      <c r="J672" s="296" t="s">
        <v>30</v>
      </c>
      <c r="K672" s="296">
        <v>12.050668</v>
      </c>
      <c r="L672" s="296">
        <v>1.53</v>
      </c>
      <c r="M672" s="296" t="s">
        <v>30</v>
      </c>
      <c r="Q672" s="296" t="s">
        <v>30</v>
      </c>
      <c r="X672" s="296" t="s">
        <v>30</v>
      </c>
      <c r="AK672" s="296">
        <v>1</v>
      </c>
      <c r="AL672" s="296">
        <v>364</v>
      </c>
      <c r="AM672" s="299">
        <v>0.2</v>
      </c>
      <c r="AN672" s="296">
        <v>29.2</v>
      </c>
      <c r="AO672" s="296">
        <v>1</v>
      </c>
      <c r="AP672" s="300"/>
      <c r="AQ672" s="296">
        <v>1.46</v>
      </c>
      <c r="AR672" s="296">
        <v>2</v>
      </c>
      <c r="AS672" s="296">
        <v>1</v>
      </c>
      <c r="AV672" s="300">
        <v>2.4</v>
      </c>
      <c r="AW672" s="300">
        <v>2.4</v>
      </c>
      <c r="AY672" s="296" t="s">
        <v>745</v>
      </c>
      <c r="BA672" s="296">
        <v>1</v>
      </c>
      <c r="BB672" s="296">
        <v>0.03</v>
      </c>
      <c r="BC672" s="296">
        <v>504</v>
      </c>
    </row>
    <row r="673" spans="1:55">
      <c r="A673" s="296" t="s">
        <v>1342</v>
      </c>
      <c r="B673" s="296" t="s">
        <v>840</v>
      </c>
      <c r="C673" s="296" t="s">
        <v>1337</v>
      </c>
      <c r="F673" s="296">
        <v>0.37</v>
      </c>
      <c r="I673" s="296">
        <v>0</v>
      </c>
      <c r="J673" s="296" t="s">
        <v>30</v>
      </c>
      <c r="K673" s="296">
        <v>12.050668</v>
      </c>
      <c r="L673" s="296">
        <v>1.53</v>
      </c>
      <c r="M673" s="296" t="s">
        <v>30</v>
      </c>
      <c r="Q673" s="296" t="s">
        <v>30</v>
      </c>
      <c r="X673" s="296" t="s">
        <v>30</v>
      </c>
      <c r="AK673" s="296">
        <v>1</v>
      </c>
      <c r="AL673" s="296">
        <v>364</v>
      </c>
      <c r="AM673" s="299">
        <v>0.2</v>
      </c>
      <c r="AN673" s="296">
        <v>29.2</v>
      </c>
      <c r="AO673" s="296">
        <v>1</v>
      </c>
      <c r="AP673" s="300"/>
      <c r="AQ673" s="296">
        <v>1.46</v>
      </c>
      <c r="AR673" s="296">
        <v>2</v>
      </c>
      <c r="AS673" s="296">
        <v>1</v>
      </c>
      <c r="AV673" s="300">
        <v>2.4</v>
      </c>
      <c r="AW673" s="300">
        <v>2.4</v>
      </c>
      <c r="AY673" s="296" t="s">
        <v>745</v>
      </c>
      <c r="BA673" s="296">
        <v>1</v>
      </c>
      <c r="BB673" s="296">
        <v>0.03</v>
      </c>
      <c r="BC673" s="296">
        <v>504</v>
      </c>
    </row>
    <row r="674" spans="1:55">
      <c r="A674" s="296" t="s">
        <v>1341</v>
      </c>
      <c r="B674" s="296" t="s">
        <v>840</v>
      </c>
      <c r="C674" s="296" t="s">
        <v>1337</v>
      </c>
      <c r="F674" s="296">
        <v>0.38</v>
      </c>
      <c r="I674" s="296">
        <v>0</v>
      </c>
      <c r="J674" s="296" t="s">
        <v>30</v>
      </c>
      <c r="K674" s="296">
        <v>37.24</v>
      </c>
      <c r="L674" s="296">
        <v>0.80359999999999998</v>
      </c>
      <c r="M674" s="296" t="s">
        <v>30</v>
      </c>
      <c r="P674" s="296">
        <v>0</v>
      </c>
      <c r="Q674" s="296" t="s">
        <v>30</v>
      </c>
      <c r="X674" s="296" t="s">
        <v>30</v>
      </c>
      <c r="AK674" s="296">
        <v>1</v>
      </c>
      <c r="AL674" s="296">
        <v>40.299999999999997</v>
      </c>
      <c r="AM674" s="299">
        <v>0.2</v>
      </c>
      <c r="AN674" s="296">
        <v>29.2</v>
      </c>
      <c r="AO674" s="296">
        <v>1</v>
      </c>
      <c r="AP674" s="300"/>
      <c r="AQ674" s="296">
        <v>1.46</v>
      </c>
      <c r="AR674" s="296">
        <v>2</v>
      </c>
      <c r="AS674" s="296">
        <v>1</v>
      </c>
      <c r="AV674" s="300">
        <v>2.4</v>
      </c>
      <c r="AW674" s="300">
        <v>2.4</v>
      </c>
      <c r="AY674" s="296" t="s">
        <v>745</v>
      </c>
      <c r="BA674" s="296">
        <v>1</v>
      </c>
      <c r="BB674" s="296">
        <v>0.03</v>
      </c>
      <c r="BC674" s="296">
        <v>504</v>
      </c>
    </row>
    <row r="675" spans="1:55">
      <c r="A675" s="296" t="s">
        <v>1340</v>
      </c>
      <c r="B675" s="296" t="s">
        <v>840</v>
      </c>
      <c r="C675" s="296" t="s">
        <v>1337</v>
      </c>
      <c r="F675" s="296">
        <v>0.4</v>
      </c>
      <c r="I675" s="296">
        <v>0</v>
      </c>
      <c r="J675" s="296" t="s">
        <v>30</v>
      </c>
      <c r="K675" s="296">
        <v>12.050668</v>
      </c>
      <c r="L675" s="296">
        <v>1.53</v>
      </c>
      <c r="M675" s="296" t="s">
        <v>30</v>
      </c>
      <c r="Q675" s="296" t="s">
        <v>30</v>
      </c>
      <c r="X675" s="296" t="s">
        <v>30</v>
      </c>
      <c r="AK675" s="296">
        <v>1</v>
      </c>
      <c r="AL675" s="296">
        <v>300</v>
      </c>
      <c r="AM675" s="299">
        <v>0.2</v>
      </c>
      <c r="AN675" s="296">
        <v>29.2</v>
      </c>
      <c r="AO675" s="296">
        <v>1</v>
      </c>
      <c r="AP675" s="300"/>
      <c r="AQ675" s="296">
        <v>1.46</v>
      </c>
      <c r="AR675" s="296">
        <v>2</v>
      </c>
      <c r="AS675" s="296">
        <v>1</v>
      </c>
      <c r="AV675" s="300">
        <v>2.4</v>
      </c>
      <c r="AW675" s="300">
        <v>2.4</v>
      </c>
      <c r="AY675" s="296" t="s">
        <v>745</v>
      </c>
      <c r="BA675" s="296">
        <v>1</v>
      </c>
      <c r="BB675" s="296">
        <v>0.03</v>
      </c>
      <c r="BC675" s="296">
        <v>504</v>
      </c>
    </row>
    <row r="676" spans="1:55">
      <c r="A676" s="296" t="s">
        <v>1339</v>
      </c>
      <c r="B676" s="296" t="s">
        <v>840</v>
      </c>
      <c r="C676" s="296" t="s">
        <v>1337</v>
      </c>
      <c r="F676" s="296">
        <v>0.45</v>
      </c>
      <c r="I676" s="296">
        <v>0</v>
      </c>
      <c r="J676" s="296" t="s">
        <v>30</v>
      </c>
      <c r="K676" s="296">
        <v>12.050668</v>
      </c>
      <c r="L676" s="296">
        <v>1.53</v>
      </c>
      <c r="M676" s="296" t="s">
        <v>30</v>
      </c>
      <c r="Q676" s="296" t="s">
        <v>30</v>
      </c>
      <c r="X676" s="296" t="s">
        <v>30</v>
      </c>
      <c r="AK676" s="296">
        <v>1</v>
      </c>
      <c r="AL676" s="296">
        <v>300</v>
      </c>
      <c r="AM676" s="299">
        <v>0.2</v>
      </c>
      <c r="AN676" s="296">
        <v>29.2</v>
      </c>
      <c r="AO676" s="296">
        <v>1</v>
      </c>
      <c r="AP676" s="300"/>
      <c r="AQ676" s="296">
        <v>1.46</v>
      </c>
      <c r="AR676" s="296">
        <v>2</v>
      </c>
      <c r="AS676" s="296">
        <v>1</v>
      </c>
      <c r="AV676" s="300">
        <v>2.4</v>
      </c>
      <c r="AW676" s="300">
        <v>2.4</v>
      </c>
      <c r="AY676" s="296" t="s">
        <v>745</v>
      </c>
      <c r="BA676" s="296">
        <v>1</v>
      </c>
      <c r="BB676" s="296">
        <v>0.03</v>
      </c>
      <c r="BC676" s="296">
        <v>504</v>
      </c>
    </row>
    <row r="677" spans="1:55">
      <c r="A677" s="296" t="s">
        <v>1338</v>
      </c>
      <c r="B677" s="296" t="s">
        <v>753</v>
      </c>
      <c r="C677" s="296" t="s">
        <v>1337</v>
      </c>
      <c r="D677" s="296">
        <v>0.33</v>
      </c>
      <c r="E677" s="296">
        <v>0.5</v>
      </c>
      <c r="F677" s="296">
        <v>0.38419999999999993</v>
      </c>
      <c r="H677" s="296">
        <v>40</v>
      </c>
      <c r="I677" s="296">
        <v>0</v>
      </c>
      <c r="J677" s="296">
        <v>0.63400000000000012</v>
      </c>
      <c r="K677" s="296">
        <v>11.52</v>
      </c>
      <c r="L677" s="296" t="s">
        <v>30</v>
      </c>
      <c r="M677" s="296">
        <v>0.58782599999999985</v>
      </c>
      <c r="O677" s="296">
        <v>30</v>
      </c>
      <c r="Q677" s="296" t="s">
        <v>30</v>
      </c>
      <c r="X677" s="296" t="s">
        <v>30</v>
      </c>
      <c r="AK677" s="296">
        <v>1</v>
      </c>
      <c r="AL677" s="296">
        <v>0.1</v>
      </c>
      <c r="AM677" s="299">
        <v>0.2</v>
      </c>
      <c r="AN677" s="296">
        <v>29.2</v>
      </c>
      <c r="AO677" s="296">
        <v>1</v>
      </c>
      <c r="AP677" s="300"/>
      <c r="AQ677" s="296">
        <v>1.46</v>
      </c>
      <c r="AR677" s="296">
        <v>2</v>
      </c>
      <c r="AS677" s="296">
        <v>1</v>
      </c>
      <c r="AV677" s="300">
        <v>2.4</v>
      </c>
      <c r="AW677" s="300">
        <v>2.4</v>
      </c>
      <c r="AY677" s="296" t="s">
        <v>745</v>
      </c>
      <c r="BA677" s="296">
        <v>1</v>
      </c>
      <c r="BB677" s="296">
        <v>0.03</v>
      </c>
      <c r="BC677" s="296">
        <v>504</v>
      </c>
    </row>
    <row r="678" spans="1:55">
      <c r="A678" s="296" t="s">
        <v>1336</v>
      </c>
      <c r="B678" s="296" t="s">
        <v>747</v>
      </c>
      <c r="C678" s="296" t="s">
        <v>746</v>
      </c>
      <c r="E678" s="296">
        <v>1.3</v>
      </c>
      <c r="F678" s="296">
        <v>0.90000000000000013</v>
      </c>
      <c r="I678" s="296">
        <v>0</v>
      </c>
      <c r="J678" s="296" t="s">
        <v>30</v>
      </c>
      <c r="K678" s="296">
        <v>56.056000000000004</v>
      </c>
      <c r="L678" s="296" t="s">
        <v>30</v>
      </c>
      <c r="M678" s="296">
        <v>0.9970434782608697</v>
      </c>
      <c r="P678" s="296">
        <v>0</v>
      </c>
      <c r="Q678" s="296" t="s">
        <v>30</v>
      </c>
      <c r="X678" s="296" t="s">
        <v>30</v>
      </c>
      <c r="AK678" s="296">
        <v>1</v>
      </c>
      <c r="AL678" s="296">
        <v>230</v>
      </c>
      <c r="AM678" s="299">
        <v>0.25</v>
      </c>
      <c r="AN678" s="296">
        <v>36.5</v>
      </c>
      <c r="AO678" s="296">
        <v>1</v>
      </c>
      <c r="AP678" s="300"/>
      <c r="AQ678" s="296">
        <v>1.8250000000000002</v>
      </c>
      <c r="AR678" s="296">
        <v>2</v>
      </c>
      <c r="AS678" s="296">
        <v>1</v>
      </c>
      <c r="AV678" s="300">
        <v>2.4</v>
      </c>
      <c r="AW678" s="300">
        <v>2.4</v>
      </c>
      <c r="AY678" s="296" t="s">
        <v>745</v>
      </c>
      <c r="BA678" s="296">
        <v>1</v>
      </c>
      <c r="BB678" s="296">
        <v>0.03</v>
      </c>
      <c r="BC678" s="296">
        <v>504</v>
      </c>
    </row>
    <row r="679" spans="1:55">
      <c r="A679" s="296" t="s">
        <v>1335</v>
      </c>
      <c r="B679" s="296" t="s">
        <v>747</v>
      </c>
      <c r="C679" s="296" t="s">
        <v>746</v>
      </c>
      <c r="E679" s="296">
        <v>0.4</v>
      </c>
      <c r="F679" s="296">
        <v>0.90000000000000013</v>
      </c>
      <c r="I679" s="296">
        <v>0</v>
      </c>
      <c r="J679" s="296" t="s">
        <v>30</v>
      </c>
      <c r="K679" s="296">
        <v>56.056000000000004</v>
      </c>
      <c r="L679" s="296" t="s">
        <v>30</v>
      </c>
      <c r="M679" s="296">
        <v>0.504</v>
      </c>
      <c r="P679" s="296">
        <v>0</v>
      </c>
      <c r="Q679" s="296" t="s">
        <v>30</v>
      </c>
      <c r="X679" s="296" t="s">
        <v>30</v>
      </c>
      <c r="AK679" s="296">
        <v>1</v>
      </c>
      <c r="AL679" s="296">
        <v>40</v>
      </c>
      <c r="AM679" s="299">
        <v>0.25</v>
      </c>
      <c r="AN679" s="296">
        <v>36.5</v>
      </c>
      <c r="AO679" s="296">
        <v>1</v>
      </c>
      <c r="AP679" s="300"/>
      <c r="AQ679" s="296">
        <v>1.8250000000000002</v>
      </c>
      <c r="AR679" s="296">
        <v>2</v>
      </c>
      <c r="AS679" s="296">
        <v>1</v>
      </c>
      <c r="AV679" s="300">
        <v>2.4</v>
      </c>
      <c r="AW679" s="300">
        <v>2.4</v>
      </c>
      <c r="AY679" s="296" t="s">
        <v>745</v>
      </c>
      <c r="BA679" s="296">
        <v>1</v>
      </c>
      <c r="BB679" s="296">
        <v>0.03</v>
      </c>
      <c r="BC679" s="296">
        <v>504</v>
      </c>
    </row>
    <row r="680" spans="1:55">
      <c r="A680" s="296" t="s">
        <v>1334</v>
      </c>
      <c r="B680" s="296" t="s">
        <v>747</v>
      </c>
      <c r="C680" s="296" t="s">
        <v>746</v>
      </c>
      <c r="E680" s="296">
        <v>0.5</v>
      </c>
      <c r="F680" s="296">
        <v>0.89999999999999991</v>
      </c>
      <c r="I680" s="296">
        <v>0</v>
      </c>
      <c r="J680" s="296" t="s">
        <v>30</v>
      </c>
      <c r="K680" s="296">
        <v>56.056000000000004</v>
      </c>
      <c r="L680" s="296" t="s">
        <v>30</v>
      </c>
      <c r="M680" s="296">
        <v>0.58799999999999997</v>
      </c>
      <c r="P680" s="296">
        <v>0</v>
      </c>
      <c r="Q680" s="296" t="s">
        <v>30</v>
      </c>
      <c r="X680" s="296" t="s">
        <v>30</v>
      </c>
      <c r="AK680" s="296">
        <v>1</v>
      </c>
      <c r="AL680" s="296">
        <v>507</v>
      </c>
      <c r="AM680" s="299">
        <v>0.25</v>
      </c>
      <c r="AN680" s="296">
        <v>36.5</v>
      </c>
      <c r="AO680" s="296">
        <v>1</v>
      </c>
      <c r="AP680" s="300"/>
      <c r="AQ680" s="296">
        <v>1.8250000000000002</v>
      </c>
      <c r="AR680" s="296">
        <v>2</v>
      </c>
      <c r="AS680" s="296">
        <v>1</v>
      </c>
      <c r="AV680" s="300">
        <v>2.4</v>
      </c>
      <c r="AW680" s="300">
        <v>2.4</v>
      </c>
      <c r="AY680" s="296" t="s">
        <v>745</v>
      </c>
      <c r="BA680" s="296">
        <v>1</v>
      </c>
      <c r="BB680" s="296">
        <v>0.03</v>
      </c>
      <c r="BC680" s="296">
        <v>504</v>
      </c>
    </row>
    <row r="681" spans="1:55">
      <c r="A681" s="296" t="s">
        <v>1333</v>
      </c>
      <c r="B681" s="296" t="s">
        <v>747</v>
      </c>
      <c r="C681" s="296" t="s">
        <v>746</v>
      </c>
      <c r="E681" s="296">
        <v>0.8</v>
      </c>
      <c r="F681" s="296">
        <v>0.9</v>
      </c>
      <c r="I681" s="296">
        <v>0</v>
      </c>
      <c r="J681" s="296" t="s">
        <v>30</v>
      </c>
      <c r="K681" s="296">
        <v>56.056000000000004</v>
      </c>
      <c r="L681" s="296" t="s">
        <v>30</v>
      </c>
      <c r="M681" s="296">
        <v>0.78400000000000003</v>
      </c>
      <c r="P681" s="296">
        <v>0</v>
      </c>
      <c r="Q681" s="296" t="s">
        <v>30</v>
      </c>
      <c r="X681" s="296" t="s">
        <v>30</v>
      </c>
      <c r="AK681" s="296">
        <v>1</v>
      </c>
      <c r="AL681" s="296">
        <v>148</v>
      </c>
      <c r="AM681" s="299">
        <v>0.25</v>
      </c>
      <c r="AN681" s="296">
        <v>36.5</v>
      </c>
      <c r="AO681" s="296">
        <v>1</v>
      </c>
      <c r="AP681" s="300"/>
      <c r="AQ681" s="296">
        <v>1.8250000000000002</v>
      </c>
      <c r="AR681" s="296">
        <v>2</v>
      </c>
      <c r="AS681" s="296">
        <v>1</v>
      </c>
      <c r="AV681" s="300">
        <v>2.4</v>
      </c>
      <c r="AW681" s="300">
        <v>2.4</v>
      </c>
      <c r="AY681" s="296" t="s">
        <v>745</v>
      </c>
      <c r="BA681" s="296">
        <v>1</v>
      </c>
      <c r="BB681" s="296">
        <v>0.03</v>
      </c>
      <c r="BC681" s="296">
        <v>504</v>
      </c>
    </row>
    <row r="682" spans="1:55">
      <c r="A682" s="296" t="s">
        <v>1332</v>
      </c>
      <c r="B682" s="296" t="s">
        <v>747</v>
      </c>
      <c r="C682" s="296" t="s">
        <v>746</v>
      </c>
      <c r="E682" s="296">
        <v>0.2</v>
      </c>
      <c r="F682" s="296">
        <v>0.89999999999999991</v>
      </c>
      <c r="I682" s="296">
        <v>0</v>
      </c>
      <c r="J682" s="296" t="s">
        <v>30</v>
      </c>
      <c r="K682" s="296">
        <v>56.056000000000004</v>
      </c>
      <c r="L682" s="296" t="s">
        <v>30</v>
      </c>
      <c r="M682" s="296">
        <v>0.29399999999999998</v>
      </c>
      <c r="P682" s="296">
        <v>0</v>
      </c>
      <c r="Q682" s="296" t="s">
        <v>30</v>
      </c>
      <c r="X682" s="296" t="s">
        <v>30</v>
      </c>
      <c r="AK682" s="296">
        <v>1</v>
      </c>
      <c r="AL682" s="296">
        <v>300</v>
      </c>
      <c r="AM682" s="299">
        <v>0.25</v>
      </c>
      <c r="AN682" s="296">
        <v>36.5</v>
      </c>
      <c r="AO682" s="296">
        <v>1</v>
      </c>
      <c r="AP682" s="300"/>
      <c r="AQ682" s="296">
        <v>1.8250000000000002</v>
      </c>
      <c r="AR682" s="296">
        <v>2</v>
      </c>
      <c r="AS682" s="296">
        <v>1</v>
      </c>
      <c r="AV682" s="300">
        <v>2.4</v>
      </c>
      <c r="AW682" s="300">
        <v>2.4</v>
      </c>
      <c r="AY682" s="296" t="s">
        <v>745</v>
      </c>
      <c r="BA682" s="296">
        <v>1</v>
      </c>
      <c r="BB682" s="296">
        <v>0.03</v>
      </c>
      <c r="BC682" s="296">
        <v>504</v>
      </c>
    </row>
    <row r="683" spans="1:55">
      <c r="A683" s="296" t="s">
        <v>1331</v>
      </c>
      <c r="B683" s="296" t="s">
        <v>747</v>
      </c>
      <c r="C683" s="296" t="s">
        <v>746</v>
      </c>
      <c r="E683" s="296">
        <v>0.75</v>
      </c>
      <c r="F683" s="296">
        <v>0.7466666666666667</v>
      </c>
      <c r="I683" s="296">
        <v>0</v>
      </c>
      <c r="J683" s="296" t="s">
        <v>30</v>
      </c>
      <c r="K683" s="296">
        <v>56.056000000000004</v>
      </c>
      <c r="L683" s="296" t="s">
        <v>30</v>
      </c>
      <c r="M683" s="296">
        <v>0.62719999999999998</v>
      </c>
      <c r="P683" s="296">
        <v>0</v>
      </c>
      <c r="Q683" s="296" t="s">
        <v>30</v>
      </c>
      <c r="X683" s="296" t="s">
        <v>30</v>
      </c>
      <c r="AK683" s="296">
        <v>1</v>
      </c>
      <c r="AL683" s="296">
        <v>300</v>
      </c>
      <c r="AM683" s="299">
        <v>0.25</v>
      </c>
      <c r="AN683" s="296">
        <v>36.5</v>
      </c>
      <c r="AO683" s="296">
        <v>1</v>
      </c>
      <c r="AP683" s="300"/>
      <c r="AQ683" s="296">
        <v>1.8250000000000002</v>
      </c>
      <c r="AR683" s="296">
        <v>2</v>
      </c>
      <c r="AS683" s="296">
        <v>1</v>
      </c>
      <c r="AV683" s="300">
        <v>2.4</v>
      </c>
      <c r="AW683" s="300">
        <v>2.4</v>
      </c>
      <c r="AY683" s="296" t="s">
        <v>745</v>
      </c>
      <c r="BA683" s="296">
        <v>1</v>
      </c>
      <c r="BB683" s="296">
        <v>0.03</v>
      </c>
      <c r="BC683" s="296">
        <v>504</v>
      </c>
    </row>
    <row r="684" spans="1:55">
      <c r="A684" s="296" t="s">
        <v>1330</v>
      </c>
      <c r="B684" s="296" t="s">
        <v>747</v>
      </c>
      <c r="C684" s="296" t="s">
        <v>746</v>
      </c>
      <c r="E684" s="296">
        <v>0.75</v>
      </c>
      <c r="F684" s="296">
        <v>0.77</v>
      </c>
      <c r="I684" s="296">
        <v>0</v>
      </c>
      <c r="J684" s="296" t="s">
        <v>30</v>
      </c>
      <c r="K684" s="296">
        <v>56.056000000000004</v>
      </c>
      <c r="L684" s="296" t="s">
        <v>30</v>
      </c>
      <c r="M684" s="296">
        <v>0.64680000000000004</v>
      </c>
      <c r="P684" s="296">
        <v>0</v>
      </c>
      <c r="Q684" s="296" t="s">
        <v>30</v>
      </c>
      <c r="X684" s="296" t="s">
        <v>30</v>
      </c>
      <c r="AK684" s="296">
        <v>1</v>
      </c>
      <c r="AL684" s="296">
        <v>400</v>
      </c>
      <c r="AM684" s="299">
        <v>0.25</v>
      </c>
      <c r="AN684" s="296">
        <v>36.5</v>
      </c>
      <c r="AO684" s="296">
        <v>1</v>
      </c>
      <c r="AP684" s="300"/>
      <c r="AQ684" s="296">
        <v>1.8250000000000002</v>
      </c>
      <c r="AR684" s="296">
        <v>2</v>
      </c>
      <c r="AS684" s="296">
        <v>1</v>
      </c>
      <c r="AV684" s="300">
        <v>2.4</v>
      </c>
      <c r="AW684" s="300">
        <v>2.4</v>
      </c>
      <c r="AY684" s="296" t="s">
        <v>745</v>
      </c>
      <c r="BA684" s="296">
        <v>1</v>
      </c>
      <c r="BB684" s="296">
        <v>0.03</v>
      </c>
      <c r="BC684" s="296">
        <v>504</v>
      </c>
    </row>
    <row r="685" spans="1:55">
      <c r="A685" s="296" t="s">
        <v>1329</v>
      </c>
      <c r="B685" s="296" t="s">
        <v>747</v>
      </c>
      <c r="C685" s="296" t="s">
        <v>746</v>
      </c>
      <c r="E685" s="296">
        <v>0.75</v>
      </c>
      <c r="F685" s="296">
        <v>0.79333333333333345</v>
      </c>
      <c r="I685" s="296">
        <v>0</v>
      </c>
      <c r="J685" s="296" t="s">
        <v>30</v>
      </c>
      <c r="K685" s="296">
        <v>56.056000000000004</v>
      </c>
      <c r="L685" s="296" t="s">
        <v>30</v>
      </c>
      <c r="M685" s="296">
        <v>0.66639999999999999</v>
      </c>
      <c r="P685" s="296">
        <v>0</v>
      </c>
      <c r="Q685" s="296" t="s">
        <v>30</v>
      </c>
      <c r="X685" s="296" t="s">
        <v>30</v>
      </c>
      <c r="AK685" s="296">
        <v>1</v>
      </c>
      <c r="AL685" s="296">
        <v>227.3</v>
      </c>
      <c r="AM685" s="299">
        <v>0.25</v>
      </c>
      <c r="AN685" s="296">
        <v>36.5</v>
      </c>
      <c r="AO685" s="296">
        <v>1</v>
      </c>
      <c r="AP685" s="300"/>
      <c r="AQ685" s="296">
        <v>1.8250000000000002</v>
      </c>
      <c r="AR685" s="296">
        <v>2</v>
      </c>
      <c r="AS685" s="296">
        <v>1</v>
      </c>
      <c r="AV685" s="300">
        <v>2.4</v>
      </c>
      <c r="AW685" s="300">
        <v>2.4</v>
      </c>
      <c r="AY685" s="296" t="s">
        <v>745</v>
      </c>
      <c r="BA685" s="296">
        <v>1</v>
      </c>
      <c r="BB685" s="296">
        <v>0.03</v>
      </c>
      <c r="BC685" s="296">
        <v>504</v>
      </c>
    </row>
    <row r="686" spans="1:55">
      <c r="A686" s="296" t="s">
        <v>1328</v>
      </c>
      <c r="B686" s="296" t="s">
        <v>747</v>
      </c>
      <c r="C686" s="296" t="s">
        <v>746</v>
      </c>
      <c r="E686" s="296">
        <v>0.75</v>
      </c>
      <c r="F686" s="296">
        <v>0.81666666666666665</v>
      </c>
      <c r="I686" s="296">
        <v>0</v>
      </c>
      <c r="J686" s="296" t="s">
        <v>30</v>
      </c>
      <c r="K686" s="296">
        <v>56.056000000000004</v>
      </c>
      <c r="L686" s="296" t="s">
        <v>30</v>
      </c>
      <c r="M686" s="296">
        <v>0.68599999999999994</v>
      </c>
      <c r="P686" s="296">
        <v>0</v>
      </c>
      <c r="Q686" s="296" t="s">
        <v>30</v>
      </c>
      <c r="X686" s="296" t="s">
        <v>30</v>
      </c>
      <c r="AK686" s="296">
        <v>1</v>
      </c>
      <c r="AL686" s="296">
        <v>37</v>
      </c>
      <c r="AM686" s="299">
        <v>0.25</v>
      </c>
      <c r="AN686" s="296">
        <v>36.5</v>
      </c>
      <c r="AO686" s="296">
        <v>1</v>
      </c>
      <c r="AP686" s="300"/>
      <c r="AQ686" s="296">
        <v>1.8250000000000002</v>
      </c>
      <c r="AR686" s="296">
        <v>2</v>
      </c>
      <c r="AS686" s="296">
        <v>1</v>
      </c>
      <c r="AV686" s="300">
        <v>2.4</v>
      </c>
      <c r="AW686" s="300">
        <v>2.4</v>
      </c>
      <c r="AY686" s="296" t="s">
        <v>745</v>
      </c>
      <c r="BA686" s="296">
        <v>1</v>
      </c>
      <c r="BB686" s="296">
        <v>0.03</v>
      </c>
      <c r="BC686" s="296">
        <v>504</v>
      </c>
    </row>
    <row r="687" spans="1:55">
      <c r="A687" s="296" t="s">
        <v>1327</v>
      </c>
      <c r="B687" s="296" t="s">
        <v>747</v>
      </c>
      <c r="C687" s="296" t="s">
        <v>746</v>
      </c>
      <c r="E687" s="296">
        <v>0.75</v>
      </c>
      <c r="F687" s="296">
        <v>0.84</v>
      </c>
      <c r="I687" s="296">
        <v>0</v>
      </c>
      <c r="J687" s="296" t="s">
        <v>30</v>
      </c>
      <c r="K687" s="296">
        <v>56.056000000000004</v>
      </c>
      <c r="L687" s="296" t="s">
        <v>30</v>
      </c>
      <c r="M687" s="296">
        <v>0.7056</v>
      </c>
      <c r="P687" s="296">
        <v>0</v>
      </c>
      <c r="Q687" s="296" t="s">
        <v>30</v>
      </c>
      <c r="X687" s="296" t="s">
        <v>30</v>
      </c>
      <c r="AK687" s="296">
        <v>1</v>
      </c>
      <c r="AL687" s="296">
        <v>300</v>
      </c>
      <c r="AM687" s="299">
        <v>0.25</v>
      </c>
      <c r="AN687" s="296">
        <v>36.5</v>
      </c>
      <c r="AO687" s="296">
        <v>1</v>
      </c>
      <c r="AP687" s="300"/>
      <c r="AQ687" s="296">
        <v>1.8250000000000002</v>
      </c>
      <c r="AR687" s="296">
        <v>2</v>
      </c>
      <c r="AS687" s="296">
        <v>1</v>
      </c>
      <c r="AV687" s="300">
        <v>2.4</v>
      </c>
      <c r="AW687" s="300">
        <v>2.4</v>
      </c>
      <c r="AY687" s="296" t="s">
        <v>745</v>
      </c>
      <c r="BA687" s="296">
        <v>1</v>
      </c>
      <c r="BB687" s="296">
        <v>0.03</v>
      </c>
      <c r="BC687" s="296">
        <v>504</v>
      </c>
    </row>
    <row r="688" spans="1:55">
      <c r="A688" s="296" t="s">
        <v>1326</v>
      </c>
      <c r="B688" s="296" t="s">
        <v>747</v>
      </c>
      <c r="C688" s="296" t="s">
        <v>746</v>
      </c>
      <c r="E688" s="296">
        <v>0.75</v>
      </c>
      <c r="F688" s="296">
        <v>0.86333333333333329</v>
      </c>
      <c r="I688" s="296">
        <v>0</v>
      </c>
      <c r="J688" s="296" t="s">
        <v>30</v>
      </c>
      <c r="K688" s="296">
        <v>56.056000000000004</v>
      </c>
      <c r="L688" s="296" t="s">
        <v>30</v>
      </c>
      <c r="M688" s="296">
        <v>0.72519999999999996</v>
      </c>
      <c r="P688" s="296">
        <v>0</v>
      </c>
      <c r="Q688" s="296" t="s">
        <v>30</v>
      </c>
      <c r="X688" s="296" t="s">
        <v>30</v>
      </c>
      <c r="AK688" s="296">
        <v>1</v>
      </c>
      <c r="AL688" s="296">
        <v>300</v>
      </c>
      <c r="AM688" s="299">
        <v>0.25</v>
      </c>
      <c r="AN688" s="296">
        <v>36.5</v>
      </c>
      <c r="AO688" s="296">
        <v>1</v>
      </c>
      <c r="AP688" s="300"/>
      <c r="AQ688" s="296">
        <v>1.8250000000000002</v>
      </c>
      <c r="AR688" s="296">
        <v>2</v>
      </c>
      <c r="AS688" s="296">
        <v>1</v>
      </c>
      <c r="AV688" s="300">
        <v>2.4</v>
      </c>
      <c r="AW688" s="300">
        <v>2.4</v>
      </c>
      <c r="AY688" s="296" t="s">
        <v>745</v>
      </c>
      <c r="BA688" s="296">
        <v>1</v>
      </c>
      <c r="BB688" s="296">
        <v>0.03</v>
      </c>
      <c r="BC688" s="296">
        <v>504</v>
      </c>
    </row>
    <row r="689" spans="1:55">
      <c r="A689" s="296" t="s">
        <v>1325</v>
      </c>
      <c r="B689" s="296" t="s">
        <v>747</v>
      </c>
      <c r="C689" s="296" t="s">
        <v>746</v>
      </c>
      <c r="E689" s="296">
        <v>0.75</v>
      </c>
      <c r="F689" s="296">
        <v>0.88666666666666671</v>
      </c>
      <c r="I689" s="296">
        <v>0</v>
      </c>
      <c r="J689" s="296" t="s">
        <v>30</v>
      </c>
      <c r="K689" s="296">
        <v>56.056000000000004</v>
      </c>
      <c r="L689" s="296" t="s">
        <v>30</v>
      </c>
      <c r="M689" s="296">
        <v>0.74480000000000002</v>
      </c>
      <c r="P689" s="296">
        <v>0</v>
      </c>
      <c r="Q689" s="296" t="s">
        <v>30</v>
      </c>
      <c r="X689" s="296" t="s">
        <v>30</v>
      </c>
      <c r="AK689" s="296">
        <v>1</v>
      </c>
      <c r="AL689" s="296">
        <v>142</v>
      </c>
      <c r="AM689" s="299">
        <v>0.25</v>
      </c>
      <c r="AN689" s="296">
        <v>36.5</v>
      </c>
      <c r="AO689" s="296">
        <v>1</v>
      </c>
      <c r="AP689" s="300"/>
      <c r="AQ689" s="296">
        <v>1.8250000000000002</v>
      </c>
      <c r="AR689" s="296">
        <v>2</v>
      </c>
      <c r="AS689" s="296">
        <v>1</v>
      </c>
      <c r="AV689" s="300">
        <v>2.4</v>
      </c>
      <c r="AW689" s="300">
        <v>2.4</v>
      </c>
      <c r="AY689" s="296" t="s">
        <v>745</v>
      </c>
      <c r="BA689" s="296">
        <v>1</v>
      </c>
      <c r="BB689" s="296">
        <v>0.03</v>
      </c>
      <c r="BC689" s="296">
        <v>504</v>
      </c>
    </row>
    <row r="690" spans="1:55">
      <c r="A690" s="296" t="s">
        <v>1324</v>
      </c>
      <c r="B690" s="296" t="s">
        <v>747</v>
      </c>
      <c r="C690" s="296" t="s">
        <v>746</v>
      </c>
      <c r="E690" s="296">
        <v>0.75</v>
      </c>
      <c r="F690" s="296">
        <v>0.91</v>
      </c>
      <c r="I690" s="296">
        <v>0</v>
      </c>
      <c r="J690" s="296" t="s">
        <v>30</v>
      </c>
      <c r="K690" s="296">
        <v>56.056000000000004</v>
      </c>
      <c r="L690" s="296" t="s">
        <v>30</v>
      </c>
      <c r="M690" s="296">
        <v>0.76439999999999997</v>
      </c>
      <c r="P690" s="296">
        <v>0</v>
      </c>
      <c r="Q690" s="296" t="s">
        <v>30</v>
      </c>
      <c r="X690" s="296" t="s">
        <v>30</v>
      </c>
      <c r="AK690" s="296">
        <v>1</v>
      </c>
      <c r="AL690" s="296">
        <v>300</v>
      </c>
      <c r="AM690" s="299">
        <v>0.25</v>
      </c>
      <c r="AN690" s="296">
        <v>36.5</v>
      </c>
      <c r="AO690" s="296">
        <v>1</v>
      </c>
      <c r="AP690" s="300"/>
      <c r="AQ690" s="296">
        <v>1.8250000000000002</v>
      </c>
      <c r="AR690" s="296">
        <v>2</v>
      </c>
      <c r="AS690" s="296">
        <v>1</v>
      </c>
      <c r="AV690" s="300">
        <v>2.4</v>
      </c>
      <c r="AW690" s="300">
        <v>2.4</v>
      </c>
      <c r="AY690" s="296" t="s">
        <v>745</v>
      </c>
      <c r="BA690" s="296">
        <v>1</v>
      </c>
      <c r="BB690" s="296">
        <v>0.03</v>
      </c>
      <c r="BC690" s="296">
        <v>504</v>
      </c>
    </row>
    <row r="691" spans="1:55">
      <c r="A691" s="296" t="s">
        <v>1323</v>
      </c>
      <c r="B691" s="296" t="s">
        <v>747</v>
      </c>
      <c r="C691" s="296" t="s">
        <v>746</v>
      </c>
      <c r="E691" s="296">
        <v>0.75</v>
      </c>
      <c r="F691" s="296">
        <v>0.93333333333333335</v>
      </c>
      <c r="I691" s="296">
        <v>0</v>
      </c>
      <c r="J691" s="296" t="s">
        <v>30</v>
      </c>
      <c r="K691" s="296">
        <v>56.056000000000004</v>
      </c>
      <c r="L691" s="296" t="s">
        <v>30</v>
      </c>
      <c r="M691" s="296">
        <v>0.78400000000000003</v>
      </c>
      <c r="P691" s="296">
        <v>0</v>
      </c>
      <c r="Q691" s="296" t="s">
        <v>30</v>
      </c>
      <c r="X691" s="296" t="s">
        <v>30</v>
      </c>
      <c r="AK691" s="296">
        <v>1</v>
      </c>
      <c r="AL691" s="296">
        <v>400</v>
      </c>
      <c r="AM691" s="299">
        <v>0.25</v>
      </c>
      <c r="AN691" s="296">
        <v>36.5</v>
      </c>
      <c r="AO691" s="296">
        <v>1</v>
      </c>
      <c r="AP691" s="300"/>
      <c r="AQ691" s="296">
        <v>1.8250000000000002</v>
      </c>
      <c r="AR691" s="296">
        <v>2</v>
      </c>
      <c r="AS691" s="296">
        <v>1</v>
      </c>
      <c r="AV691" s="300">
        <v>2.4</v>
      </c>
      <c r="AW691" s="300">
        <v>2.4</v>
      </c>
      <c r="AY691" s="296" t="s">
        <v>745</v>
      </c>
      <c r="BA691" s="296">
        <v>1</v>
      </c>
      <c r="BB691" s="296">
        <v>0.03</v>
      </c>
      <c r="BC691" s="296">
        <v>504</v>
      </c>
    </row>
    <row r="692" spans="1:55">
      <c r="A692" s="296" t="s">
        <v>1322</v>
      </c>
      <c r="B692" s="296" t="s">
        <v>747</v>
      </c>
      <c r="C692" s="296" t="s">
        <v>746</v>
      </c>
      <c r="E692" s="296">
        <v>0.75</v>
      </c>
      <c r="F692" s="296">
        <v>0.95666666666666655</v>
      </c>
      <c r="I692" s="296">
        <v>0</v>
      </c>
      <c r="J692" s="296" t="s">
        <v>30</v>
      </c>
      <c r="K692" s="296">
        <v>56.056000000000004</v>
      </c>
      <c r="L692" s="296" t="s">
        <v>30</v>
      </c>
      <c r="M692" s="296">
        <v>0.80359999999999998</v>
      </c>
      <c r="P692" s="296">
        <v>0</v>
      </c>
      <c r="Q692" s="296" t="s">
        <v>30</v>
      </c>
      <c r="X692" s="296" t="s">
        <v>30</v>
      </c>
      <c r="AK692" s="296">
        <v>1</v>
      </c>
      <c r="AL692" s="296">
        <v>400</v>
      </c>
      <c r="AM692" s="299">
        <v>0.25</v>
      </c>
      <c r="AN692" s="296">
        <v>36.5</v>
      </c>
      <c r="AO692" s="296">
        <v>1</v>
      </c>
      <c r="AP692" s="300"/>
      <c r="AQ692" s="296">
        <v>1.8250000000000002</v>
      </c>
      <c r="AR692" s="296">
        <v>2</v>
      </c>
      <c r="AS692" s="296">
        <v>1</v>
      </c>
      <c r="AV692" s="300">
        <v>2.4</v>
      </c>
      <c r="AW692" s="300">
        <v>2.4</v>
      </c>
      <c r="AY692" s="296" t="s">
        <v>745</v>
      </c>
      <c r="BA692" s="296">
        <v>1</v>
      </c>
      <c r="BB692" s="296">
        <v>0.03</v>
      </c>
      <c r="BC692" s="296">
        <v>504</v>
      </c>
    </row>
    <row r="693" spans="1:55">
      <c r="A693" s="296" t="s">
        <v>1321</v>
      </c>
      <c r="B693" s="296" t="s">
        <v>747</v>
      </c>
      <c r="C693" s="296" t="s">
        <v>746</v>
      </c>
      <c r="E693" s="296">
        <v>0.75</v>
      </c>
      <c r="F693" s="296">
        <v>0.98</v>
      </c>
      <c r="I693" s="296">
        <v>0</v>
      </c>
      <c r="J693" s="296" t="s">
        <v>30</v>
      </c>
      <c r="K693" s="296">
        <v>56.056000000000004</v>
      </c>
      <c r="L693" s="296" t="s">
        <v>30</v>
      </c>
      <c r="M693" s="296">
        <v>0.82319999999999993</v>
      </c>
      <c r="P693" s="296">
        <v>0</v>
      </c>
      <c r="Q693" s="296" t="s">
        <v>30</v>
      </c>
      <c r="X693" s="296" t="s">
        <v>30</v>
      </c>
      <c r="AK693" s="296">
        <v>1</v>
      </c>
      <c r="AL693" s="296">
        <v>300</v>
      </c>
      <c r="AM693" s="299">
        <v>0.25</v>
      </c>
      <c r="AN693" s="296">
        <v>36.5</v>
      </c>
      <c r="AO693" s="296">
        <v>1</v>
      </c>
      <c r="AP693" s="300"/>
      <c r="AQ693" s="296">
        <v>1.8250000000000002</v>
      </c>
      <c r="AR693" s="296">
        <v>2</v>
      </c>
      <c r="AS693" s="296">
        <v>1</v>
      </c>
      <c r="AV693" s="300">
        <v>2.4</v>
      </c>
      <c r="AW693" s="300">
        <v>2.4</v>
      </c>
      <c r="AY693" s="296" t="s">
        <v>745</v>
      </c>
      <c r="BA693" s="296">
        <v>1</v>
      </c>
      <c r="BB693" s="296">
        <v>0.03</v>
      </c>
      <c r="BC693" s="296">
        <v>504</v>
      </c>
    </row>
    <row r="694" spans="1:55">
      <c r="A694" s="296" t="s">
        <v>1320</v>
      </c>
      <c r="B694" s="296" t="s">
        <v>747</v>
      </c>
      <c r="C694" s="296" t="s">
        <v>746</v>
      </c>
      <c r="E694" s="296">
        <v>0.75</v>
      </c>
      <c r="F694" s="296">
        <v>1.0033333333333334</v>
      </c>
      <c r="I694" s="296">
        <v>0</v>
      </c>
      <c r="J694" s="296" t="s">
        <v>30</v>
      </c>
      <c r="K694" s="296">
        <v>56.056000000000004</v>
      </c>
      <c r="L694" s="296" t="s">
        <v>30</v>
      </c>
      <c r="M694" s="296">
        <v>0.84279999999999999</v>
      </c>
      <c r="P694" s="296">
        <v>0</v>
      </c>
      <c r="Q694" s="296" t="s">
        <v>30</v>
      </c>
      <c r="X694" s="296" t="s">
        <v>30</v>
      </c>
      <c r="AK694" s="296">
        <v>1</v>
      </c>
      <c r="AL694" s="296">
        <v>400</v>
      </c>
      <c r="AM694" s="299">
        <v>0.25</v>
      </c>
      <c r="AN694" s="296">
        <v>36.5</v>
      </c>
      <c r="AO694" s="296">
        <v>1</v>
      </c>
      <c r="AP694" s="300"/>
      <c r="AQ694" s="296">
        <v>1.8250000000000002</v>
      </c>
      <c r="AR694" s="296">
        <v>2</v>
      </c>
      <c r="AS694" s="296">
        <v>1</v>
      </c>
      <c r="AV694" s="300">
        <v>2.4</v>
      </c>
      <c r="AW694" s="300">
        <v>2.4</v>
      </c>
      <c r="AY694" s="296" t="s">
        <v>745</v>
      </c>
      <c r="BA694" s="296">
        <v>1</v>
      </c>
      <c r="BB694" s="296">
        <v>0.03</v>
      </c>
      <c r="BC694" s="296">
        <v>504</v>
      </c>
    </row>
    <row r="695" spans="1:55">
      <c r="A695" s="296" t="s">
        <v>1319</v>
      </c>
      <c r="B695" s="296" t="s">
        <v>747</v>
      </c>
      <c r="C695" s="296" t="s">
        <v>746</v>
      </c>
      <c r="E695" s="296">
        <v>0.75</v>
      </c>
      <c r="F695" s="296">
        <v>1.0266666666666666</v>
      </c>
      <c r="I695" s="296">
        <v>0</v>
      </c>
      <c r="J695" s="296" t="s">
        <v>30</v>
      </c>
      <c r="K695" s="296">
        <v>56.056000000000004</v>
      </c>
      <c r="L695" s="296" t="s">
        <v>30</v>
      </c>
      <c r="M695" s="296">
        <v>0.86239999999999994</v>
      </c>
      <c r="P695" s="296">
        <v>0</v>
      </c>
      <c r="Q695" s="296" t="s">
        <v>30</v>
      </c>
      <c r="X695" s="296" t="s">
        <v>30</v>
      </c>
      <c r="AK695" s="296">
        <v>1</v>
      </c>
      <c r="AL695" s="296">
        <v>300</v>
      </c>
      <c r="AM695" s="299">
        <v>0.25</v>
      </c>
      <c r="AN695" s="296">
        <v>36.5</v>
      </c>
      <c r="AO695" s="296">
        <v>1</v>
      </c>
      <c r="AP695" s="300"/>
      <c r="AQ695" s="296">
        <v>1.8250000000000002</v>
      </c>
      <c r="AR695" s="296">
        <v>2</v>
      </c>
      <c r="AS695" s="296">
        <v>1</v>
      </c>
      <c r="AV695" s="300">
        <v>2.4</v>
      </c>
      <c r="AW695" s="300">
        <v>2.4</v>
      </c>
      <c r="AY695" s="296" t="s">
        <v>745</v>
      </c>
      <c r="BA695" s="296">
        <v>1</v>
      </c>
      <c r="BB695" s="296">
        <v>0.03</v>
      </c>
      <c r="BC695" s="296">
        <v>504</v>
      </c>
    </row>
    <row r="696" spans="1:55">
      <c r="A696" s="296" t="s">
        <v>1318</v>
      </c>
      <c r="B696" s="296" t="s">
        <v>840</v>
      </c>
      <c r="C696" s="296" t="s">
        <v>746</v>
      </c>
      <c r="F696" s="296">
        <v>0.33</v>
      </c>
      <c r="I696" s="296">
        <v>0</v>
      </c>
      <c r="J696" s="296" t="s">
        <v>30</v>
      </c>
      <c r="K696" s="296">
        <v>56.056000000000004</v>
      </c>
      <c r="L696" s="296">
        <v>1.96</v>
      </c>
      <c r="M696" s="296" t="s">
        <v>30</v>
      </c>
      <c r="Q696" s="296" t="s">
        <v>30</v>
      </c>
      <c r="X696" s="296" t="s">
        <v>30</v>
      </c>
      <c r="AK696" s="296">
        <v>1</v>
      </c>
      <c r="AL696" s="296">
        <v>400</v>
      </c>
      <c r="AM696" s="299">
        <v>0.25</v>
      </c>
      <c r="AN696" s="296">
        <v>36.5</v>
      </c>
      <c r="AO696" s="296">
        <v>1</v>
      </c>
      <c r="AP696" s="300"/>
      <c r="AQ696" s="296">
        <v>1.8250000000000002</v>
      </c>
      <c r="AR696" s="296">
        <v>2</v>
      </c>
      <c r="AS696" s="296">
        <v>1</v>
      </c>
      <c r="AV696" s="300">
        <v>2.4</v>
      </c>
      <c r="AW696" s="300">
        <v>2.4</v>
      </c>
      <c r="AY696" s="296" t="s">
        <v>745</v>
      </c>
      <c r="BA696" s="296">
        <v>1</v>
      </c>
      <c r="BB696" s="296">
        <v>0.03</v>
      </c>
      <c r="BC696" s="296">
        <v>504</v>
      </c>
    </row>
    <row r="697" spans="1:55">
      <c r="A697" s="296" t="s">
        <v>1317</v>
      </c>
      <c r="B697" s="296" t="s">
        <v>840</v>
      </c>
      <c r="C697" s="296" t="s">
        <v>746</v>
      </c>
      <c r="F697" s="296">
        <v>0.35</v>
      </c>
      <c r="I697" s="296">
        <v>0</v>
      </c>
      <c r="J697" s="296" t="s">
        <v>30</v>
      </c>
      <c r="K697" s="296">
        <v>56.056000000000004</v>
      </c>
      <c r="L697" s="296">
        <v>1.96</v>
      </c>
      <c r="M697" s="296" t="s">
        <v>30</v>
      </c>
      <c r="Q697" s="296" t="s">
        <v>30</v>
      </c>
      <c r="X697" s="296" t="s">
        <v>30</v>
      </c>
      <c r="AK697" s="296">
        <v>1</v>
      </c>
      <c r="AL697" s="296">
        <v>400</v>
      </c>
      <c r="AM697" s="299">
        <v>0.25</v>
      </c>
      <c r="AN697" s="296">
        <v>36.5</v>
      </c>
      <c r="AO697" s="296">
        <v>1</v>
      </c>
      <c r="AP697" s="300"/>
      <c r="AQ697" s="296">
        <v>1.8250000000000002</v>
      </c>
      <c r="AR697" s="296">
        <v>2</v>
      </c>
      <c r="AS697" s="296">
        <v>1</v>
      </c>
      <c r="AV697" s="300">
        <v>2.4</v>
      </c>
      <c r="AW697" s="300">
        <v>2.4</v>
      </c>
      <c r="AY697" s="296" t="s">
        <v>745</v>
      </c>
      <c r="BA697" s="296">
        <v>1</v>
      </c>
      <c r="BB697" s="296">
        <v>0.03</v>
      </c>
      <c r="BC697" s="296">
        <v>504</v>
      </c>
    </row>
    <row r="698" spans="1:55">
      <c r="A698" s="296" t="s">
        <v>1316</v>
      </c>
      <c r="B698" s="296" t="s">
        <v>840</v>
      </c>
      <c r="C698" s="296" t="s">
        <v>746</v>
      </c>
      <c r="F698" s="296">
        <v>0.37</v>
      </c>
      <c r="I698" s="296">
        <v>0</v>
      </c>
      <c r="J698" s="296" t="s">
        <v>30</v>
      </c>
      <c r="K698" s="296">
        <v>56.056000000000004</v>
      </c>
      <c r="L698" s="296">
        <v>1.96</v>
      </c>
      <c r="M698" s="296" t="s">
        <v>30</v>
      </c>
      <c r="P698" s="296">
        <v>0</v>
      </c>
      <c r="Q698" s="296" t="s">
        <v>30</v>
      </c>
      <c r="X698" s="296" t="s">
        <v>30</v>
      </c>
      <c r="AK698" s="296">
        <v>1</v>
      </c>
      <c r="AL698" s="296">
        <v>400</v>
      </c>
      <c r="AM698" s="299">
        <v>0.25</v>
      </c>
      <c r="AN698" s="296">
        <v>36.5</v>
      </c>
      <c r="AO698" s="296">
        <v>1</v>
      </c>
      <c r="AP698" s="300"/>
      <c r="AQ698" s="296">
        <v>1.8250000000000002</v>
      </c>
      <c r="AR698" s="296">
        <v>2</v>
      </c>
      <c r="AS698" s="296">
        <v>1</v>
      </c>
      <c r="AV698" s="300">
        <v>2.4</v>
      </c>
      <c r="AW698" s="300">
        <v>2.4</v>
      </c>
      <c r="AY698" s="296" t="s">
        <v>745</v>
      </c>
      <c r="BA698" s="296">
        <v>1</v>
      </c>
      <c r="BB698" s="296">
        <v>0.03</v>
      </c>
      <c r="BC698" s="296">
        <v>504</v>
      </c>
    </row>
    <row r="699" spans="1:55">
      <c r="A699" s="296" t="s">
        <v>1315</v>
      </c>
      <c r="B699" s="296" t="s">
        <v>840</v>
      </c>
      <c r="C699" s="296" t="s">
        <v>746</v>
      </c>
      <c r="F699" s="296">
        <v>0.38</v>
      </c>
      <c r="I699" s="296">
        <v>0</v>
      </c>
      <c r="J699" s="296" t="s">
        <v>30</v>
      </c>
      <c r="K699" s="296">
        <v>56.056000000000004</v>
      </c>
      <c r="L699" s="296">
        <v>1.96</v>
      </c>
      <c r="M699" s="296" t="s">
        <v>30</v>
      </c>
      <c r="P699" s="296">
        <v>0</v>
      </c>
      <c r="Q699" s="296" t="s">
        <v>30</v>
      </c>
      <c r="X699" s="296" t="s">
        <v>30</v>
      </c>
      <c r="AK699" s="296">
        <v>1</v>
      </c>
      <c r="AL699" s="296">
        <v>400</v>
      </c>
      <c r="AM699" s="299">
        <v>0.25</v>
      </c>
      <c r="AN699" s="296">
        <v>36.5</v>
      </c>
      <c r="AO699" s="296">
        <v>1</v>
      </c>
      <c r="AP699" s="300"/>
      <c r="AQ699" s="296">
        <v>1.8250000000000002</v>
      </c>
      <c r="AR699" s="296">
        <v>2</v>
      </c>
      <c r="AS699" s="296">
        <v>1</v>
      </c>
      <c r="AV699" s="300">
        <v>2.4</v>
      </c>
      <c r="AW699" s="300">
        <v>2.4</v>
      </c>
      <c r="AY699" s="296" t="s">
        <v>745</v>
      </c>
      <c r="BA699" s="296">
        <v>1</v>
      </c>
      <c r="BB699" s="296">
        <v>0.03</v>
      </c>
      <c r="BC699" s="296">
        <v>504</v>
      </c>
    </row>
    <row r="700" spans="1:55">
      <c r="A700" s="296" t="s">
        <v>1314</v>
      </c>
      <c r="B700" s="296" t="s">
        <v>840</v>
      </c>
      <c r="C700" s="296" t="s">
        <v>746</v>
      </c>
      <c r="F700" s="296">
        <v>0.4</v>
      </c>
      <c r="I700" s="296">
        <v>0</v>
      </c>
      <c r="J700" s="296" t="s">
        <v>30</v>
      </c>
      <c r="K700" s="296">
        <v>56.056000000000004</v>
      </c>
      <c r="L700" s="296">
        <v>1.96</v>
      </c>
      <c r="M700" s="296" t="s">
        <v>30</v>
      </c>
      <c r="Q700" s="296" t="s">
        <v>30</v>
      </c>
      <c r="X700" s="296" t="s">
        <v>30</v>
      </c>
      <c r="AK700" s="296">
        <v>1</v>
      </c>
      <c r="AL700" s="296">
        <v>565</v>
      </c>
      <c r="AM700" s="299">
        <v>0.25</v>
      </c>
      <c r="AN700" s="296">
        <v>36.5</v>
      </c>
      <c r="AO700" s="296">
        <v>1</v>
      </c>
      <c r="AP700" s="300"/>
      <c r="AQ700" s="296">
        <v>1.8250000000000002</v>
      </c>
      <c r="AR700" s="296">
        <v>2</v>
      </c>
      <c r="AS700" s="296">
        <v>1</v>
      </c>
      <c r="AV700" s="300">
        <v>2.4</v>
      </c>
      <c r="AW700" s="300">
        <v>2.4</v>
      </c>
      <c r="AY700" s="296" t="s">
        <v>745</v>
      </c>
      <c r="BA700" s="296">
        <v>1</v>
      </c>
      <c r="BB700" s="296">
        <v>0.03</v>
      </c>
      <c r="BC700" s="296">
        <v>504</v>
      </c>
    </row>
    <row r="701" spans="1:55">
      <c r="A701" s="296" t="s">
        <v>1313</v>
      </c>
      <c r="B701" s="296" t="s">
        <v>840</v>
      </c>
      <c r="C701" s="296" t="s">
        <v>746</v>
      </c>
      <c r="F701" s="296">
        <v>0.44</v>
      </c>
      <c r="I701" s="296">
        <v>0</v>
      </c>
      <c r="J701" s="296" t="s">
        <v>30</v>
      </c>
      <c r="K701" s="296">
        <v>56.056000000000004</v>
      </c>
      <c r="L701" s="296">
        <v>1.96</v>
      </c>
      <c r="M701" s="296" t="s">
        <v>30</v>
      </c>
      <c r="P701" s="296">
        <v>0</v>
      </c>
      <c r="Q701" s="296" t="s">
        <v>30</v>
      </c>
      <c r="X701" s="296" t="s">
        <v>30</v>
      </c>
      <c r="AK701" s="296">
        <v>1</v>
      </c>
      <c r="AL701" s="296">
        <v>527</v>
      </c>
      <c r="AM701" s="299">
        <v>0.25</v>
      </c>
      <c r="AN701" s="296">
        <v>36.5</v>
      </c>
      <c r="AO701" s="296">
        <v>1</v>
      </c>
      <c r="AP701" s="300"/>
      <c r="AQ701" s="296">
        <v>1.8250000000000002</v>
      </c>
      <c r="AR701" s="296">
        <v>2</v>
      </c>
      <c r="AS701" s="296">
        <v>1</v>
      </c>
      <c r="AV701" s="300">
        <v>2.4</v>
      </c>
      <c r="AW701" s="300">
        <v>2.4</v>
      </c>
      <c r="AY701" s="296" t="s">
        <v>745</v>
      </c>
      <c r="BA701" s="296">
        <v>1</v>
      </c>
      <c r="BB701" s="296">
        <v>0.03</v>
      </c>
      <c r="BC701" s="296">
        <v>504</v>
      </c>
    </row>
    <row r="702" spans="1:55">
      <c r="A702" s="296" t="s">
        <v>1312</v>
      </c>
      <c r="B702" s="296" t="s">
        <v>840</v>
      </c>
      <c r="C702" s="296" t="s">
        <v>746</v>
      </c>
      <c r="F702" s="296">
        <v>0.45</v>
      </c>
      <c r="I702" s="296">
        <v>0</v>
      </c>
      <c r="J702" s="296" t="s">
        <v>30</v>
      </c>
      <c r="K702" s="296">
        <v>56.056000000000004</v>
      </c>
      <c r="L702" s="296">
        <v>1.96</v>
      </c>
      <c r="M702" s="296" t="s">
        <v>30</v>
      </c>
      <c r="P702" s="296">
        <v>0</v>
      </c>
      <c r="Q702" s="296" t="s">
        <v>30</v>
      </c>
      <c r="X702" s="296" t="s">
        <v>30</v>
      </c>
      <c r="AK702" s="296">
        <v>1</v>
      </c>
      <c r="AL702" s="296">
        <v>400</v>
      </c>
      <c r="AM702" s="299">
        <v>0.25</v>
      </c>
      <c r="AN702" s="296">
        <v>36.5</v>
      </c>
      <c r="AO702" s="296">
        <v>1</v>
      </c>
      <c r="AP702" s="300"/>
      <c r="AQ702" s="296">
        <v>1.8250000000000002</v>
      </c>
      <c r="AR702" s="296">
        <v>2</v>
      </c>
      <c r="AS702" s="296">
        <v>1</v>
      </c>
      <c r="AV702" s="300">
        <v>2.4</v>
      </c>
      <c r="AW702" s="300">
        <v>2.4</v>
      </c>
      <c r="AY702" s="296" t="s">
        <v>745</v>
      </c>
      <c r="BA702" s="296">
        <v>1</v>
      </c>
      <c r="BB702" s="296">
        <v>0.03</v>
      </c>
      <c r="BC702" s="296">
        <v>504</v>
      </c>
    </row>
    <row r="703" spans="1:55">
      <c r="A703" s="296" t="s">
        <v>1311</v>
      </c>
      <c r="B703" s="296" t="s">
        <v>840</v>
      </c>
      <c r="C703" s="296" t="s">
        <v>746</v>
      </c>
      <c r="F703" s="296">
        <v>0.46</v>
      </c>
      <c r="I703" s="296">
        <v>0</v>
      </c>
      <c r="J703" s="296" t="s">
        <v>30</v>
      </c>
      <c r="K703" s="296">
        <v>56.056000000000004</v>
      </c>
      <c r="L703" s="296">
        <v>1.96</v>
      </c>
      <c r="M703" s="296" t="s">
        <v>30</v>
      </c>
      <c r="P703" s="296">
        <v>0</v>
      </c>
      <c r="Q703" s="296" t="s">
        <v>30</v>
      </c>
      <c r="X703" s="296" t="s">
        <v>30</v>
      </c>
      <c r="AK703" s="296">
        <v>1</v>
      </c>
      <c r="AL703" s="296">
        <v>400</v>
      </c>
      <c r="AM703" s="299">
        <v>0.25</v>
      </c>
      <c r="AN703" s="296">
        <v>36.5</v>
      </c>
      <c r="AO703" s="296">
        <v>1</v>
      </c>
      <c r="AP703" s="300"/>
      <c r="AQ703" s="296">
        <v>1.8250000000000002</v>
      </c>
      <c r="AR703" s="296">
        <v>2</v>
      </c>
      <c r="AS703" s="296">
        <v>1</v>
      </c>
      <c r="AV703" s="300">
        <v>2.4</v>
      </c>
      <c r="AW703" s="300">
        <v>2.4</v>
      </c>
      <c r="AY703" s="296" t="s">
        <v>745</v>
      </c>
      <c r="BA703" s="296">
        <v>1</v>
      </c>
      <c r="BB703" s="296">
        <v>0.03</v>
      </c>
      <c r="BC703" s="296">
        <v>504</v>
      </c>
    </row>
    <row r="704" spans="1:55">
      <c r="A704" s="296" t="s">
        <v>1310</v>
      </c>
      <c r="B704" s="296" t="s">
        <v>840</v>
      </c>
      <c r="C704" s="296" t="s">
        <v>746</v>
      </c>
      <c r="F704" s="296">
        <v>0.49</v>
      </c>
      <c r="G704" s="296">
        <v>1.5</v>
      </c>
      <c r="H704" s="296">
        <v>35</v>
      </c>
      <c r="I704" s="296">
        <v>0.97</v>
      </c>
      <c r="J704" s="296">
        <v>1.69099</v>
      </c>
      <c r="K704" s="296">
        <v>60.368000000000002</v>
      </c>
      <c r="L704" s="296">
        <v>2.1560000000000001</v>
      </c>
      <c r="M704" s="296" t="s">
        <v>30</v>
      </c>
      <c r="N704" s="296">
        <v>2020</v>
      </c>
      <c r="O704" s="296">
        <v>40</v>
      </c>
      <c r="P704" s="296">
        <v>1</v>
      </c>
      <c r="Q704" s="296">
        <v>2029</v>
      </c>
      <c r="X704" s="296" t="s">
        <v>30</v>
      </c>
      <c r="AK704" s="296">
        <v>1</v>
      </c>
      <c r="AL704" s="296">
        <v>400</v>
      </c>
      <c r="AM704" s="299">
        <v>0.15</v>
      </c>
      <c r="AN704" s="296">
        <v>36.5</v>
      </c>
      <c r="AO704" s="296">
        <v>1</v>
      </c>
      <c r="AP704" s="300"/>
      <c r="AQ704" s="296">
        <v>1.8250000000000002</v>
      </c>
      <c r="AR704" s="296">
        <v>3</v>
      </c>
      <c r="AS704" s="296">
        <v>1</v>
      </c>
      <c r="AV704" s="300">
        <v>2.4</v>
      </c>
      <c r="AW704" s="300">
        <v>2.4</v>
      </c>
      <c r="AY704" s="296" t="s">
        <v>1045</v>
      </c>
      <c r="BA704" s="296">
        <v>1</v>
      </c>
      <c r="BB704" s="296">
        <v>0.02</v>
      </c>
      <c r="BC704" s="296">
        <v>437</v>
      </c>
    </row>
    <row r="705" spans="1:55">
      <c r="A705" s="296" t="s">
        <v>1309</v>
      </c>
      <c r="B705" s="296" t="s">
        <v>840</v>
      </c>
      <c r="C705" s="296" t="s">
        <v>746</v>
      </c>
      <c r="F705" s="296">
        <v>0.52</v>
      </c>
      <c r="G705" s="296">
        <v>1.5</v>
      </c>
      <c r="H705" s="296">
        <v>35</v>
      </c>
      <c r="I705" s="296">
        <v>0.97</v>
      </c>
      <c r="J705" s="296">
        <v>1.65767</v>
      </c>
      <c r="K705" s="296">
        <v>60.368000000000002</v>
      </c>
      <c r="L705" s="296">
        <v>2.1560000000000001</v>
      </c>
      <c r="M705" s="296" t="s">
        <v>30</v>
      </c>
      <c r="N705" s="296">
        <v>2030</v>
      </c>
      <c r="O705" s="296">
        <v>40</v>
      </c>
      <c r="P705" s="296">
        <v>1</v>
      </c>
      <c r="Q705" s="296">
        <v>2039</v>
      </c>
      <c r="X705" s="296" t="s">
        <v>30</v>
      </c>
      <c r="AK705" s="296">
        <v>1</v>
      </c>
      <c r="AL705" s="296">
        <v>400</v>
      </c>
      <c r="AM705" s="299">
        <v>0.15</v>
      </c>
      <c r="AN705" s="296">
        <v>36.5</v>
      </c>
      <c r="AO705" s="296">
        <v>1</v>
      </c>
      <c r="AP705" s="300"/>
      <c r="AQ705" s="296">
        <v>1.8250000000000002</v>
      </c>
      <c r="AR705" s="296">
        <v>3</v>
      </c>
      <c r="AS705" s="296">
        <v>1</v>
      </c>
      <c r="AV705" s="300">
        <v>2.4</v>
      </c>
      <c r="AW705" s="300">
        <v>2.4</v>
      </c>
      <c r="AY705" s="296" t="s">
        <v>1045</v>
      </c>
      <c r="BA705" s="296">
        <v>1</v>
      </c>
      <c r="BB705" s="296">
        <v>0.02</v>
      </c>
      <c r="BC705" s="296">
        <v>437</v>
      </c>
    </row>
    <row r="706" spans="1:55">
      <c r="A706" s="296" t="s">
        <v>1308</v>
      </c>
      <c r="B706" s="296" t="s">
        <v>840</v>
      </c>
      <c r="C706" s="296" t="s">
        <v>746</v>
      </c>
      <c r="D706" s="296" t="s">
        <v>30</v>
      </c>
      <c r="E706" s="296" t="s">
        <v>30</v>
      </c>
      <c r="F706" s="296">
        <v>0.53</v>
      </c>
      <c r="G706" s="296">
        <v>1.5</v>
      </c>
      <c r="H706" s="296">
        <v>35</v>
      </c>
      <c r="I706" s="296">
        <v>0.97</v>
      </c>
      <c r="J706" s="296">
        <v>1.61602</v>
      </c>
      <c r="K706" s="296">
        <v>60.368000000000002</v>
      </c>
      <c r="L706" s="296">
        <v>2.1560000000000001</v>
      </c>
      <c r="M706" s="296" t="s">
        <v>30</v>
      </c>
      <c r="N706" s="296">
        <v>2040</v>
      </c>
      <c r="O706" s="296">
        <v>40</v>
      </c>
      <c r="P706" s="296">
        <v>1</v>
      </c>
      <c r="Q706" s="296">
        <v>2049</v>
      </c>
      <c r="R706" s="296" t="s">
        <v>30</v>
      </c>
      <c r="S706" s="296" t="s">
        <v>30</v>
      </c>
      <c r="T706" s="296" t="s">
        <v>30</v>
      </c>
      <c r="U706" s="296" t="s">
        <v>30</v>
      </c>
      <c r="V706" s="296" t="s">
        <v>30</v>
      </c>
      <c r="W706" s="296" t="s">
        <v>30</v>
      </c>
      <c r="X706" s="296" t="s">
        <v>30</v>
      </c>
      <c r="Z706" s="296" t="s">
        <v>30</v>
      </c>
      <c r="AA706" s="296" t="s">
        <v>30</v>
      </c>
      <c r="AB706" s="296" t="s">
        <v>30</v>
      </c>
      <c r="AC706" s="296" t="s">
        <v>30</v>
      </c>
      <c r="AD706" s="296" t="s">
        <v>30</v>
      </c>
      <c r="AE706" s="296" t="s">
        <v>30</v>
      </c>
      <c r="AF706" s="296" t="s">
        <v>30</v>
      </c>
      <c r="AG706" s="296" t="s">
        <v>30</v>
      </c>
      <c r="AH706" s="296" t="s">
        <v>30</v>
      </c>
      <c r="AI706" s="296" t="s">
        <v>30</v>
      </c>
      <c r="AJ706" s="296" t="s">
        <v>30</v>
      </c>
      <c r="AK706" s="296">
        <v>1</v>
      </c>
      <c r="AL706" s="296">
        <v>400</v>
      </c>
      <c r="AM706" s="299">
        <v>0.15</v>
      </c>
      <c r="AN706" s="296">
        <v>36.5</v>
      </c>
      <c r="AO706" s="296">
        <v>1</v>
      </c>
      <c r="AP706" s="300"/>
      <c r="AQ706" s="296">
        <v>1.8250000000000002</v>
      </c>
      <c r="AR706" s="296">
        <v>3</v>
      </c>
      <c r="AS706" s="296">
        <v>1</v>
      </c>
      <c r="AV706" s="300">
        <v>2.4</v>
      </c>
      <c r="AW706" s="300">
        <v>2.4</v>
      </c>
      <c r="AX706" s="296" t="s">
        <v>30</v>
      </c>
      <c r="AY706" s="296" t="s">
        <v>1045</v>
      </c>
      <c r="BA706" s="296">
        <v>1</v>
      </c>
      <c r="BB706" s="296">
        <v>0.02</v>
      </c>
      <c r="BC706" s="296">
        <v>437</v>
      </c>
    </row>
    <row r="707" spans="1:55">
      <c r="A707" s="296" t="s">
        <v>1307</v>
      </c>
      <c r="B707" s="296" t="s">
        <v>840</v>
      </c>
      <c r="C707" s="296" t="s">
        <v>746</v>
      </c>
      <c r="F707" s="296">
        <v>0.54</v>
      </c>
      <c r="G707" s="296">
        <v>1.5</v>
      </c>
      <c r="H707" s="296">
        <v>35</v>
      </c>
      <c r="I707" s="296">
        <v>0.97</v>
      </c>
      <c r="J707" s="296">
        <v>1.57437</v>
      </c>
      <c r="K707" s="296">
        <v>60.368000000000002</v>
      </c>
      <c r="L707" s="296">
        <v>2.1560000000000001</v>
      </c>
      <c r="M707" s="296" t="s">
        <v>30</v>
      </c>
      <c r="N707" s="296">
        <v>2050</v>
      </c>
      <c r="O707" s="296">
        <v>40</v>
      </c>
      <c r="P707" s="296">
        <v>1</v>
      </c>
      <c r="Q707" s="296">
        <v>2050</v>
      </c>
      <c r="X707" s="296" t="s">
        <v>30</v>
      </c>
      <c r="AK707" s="296">
        <v>1</v>
      </c>
      <c r="AL707" s="296">
        <v>400</v>
      </c>
      <c r="AM707" s="299">
        <v>0.1</v>
      </c>
      <c r="AN707" s="296">
        <v>36.5</v>
      </c>
      <c r="AO707" s="296">
        <v>1</v>
      </c>
      <c r="AP707" s="300"/>
      <c r="AQ707" s="296">
        <v>1.8250000000000002</v>
      </c>
      <c r="AR707" s="296">
        <v>3</v>
      </c>
      <c r="AS707" s="296">
        <v>1</v>
      </c>
      <c r="AV707" s="300">
        <v>2.4</v>
      </c>
      <c r="AW707" s="300">
        <v>2.4</v>
      </c>
      <c r="AY707" s="296" t="s">
        <v>1045</v>
      </c>
      <c r="BA707" s="296">
        <v>1</v>
      </c>
      <c r="BB707" s="296">
        <v>0.02</v>
      </c>
      <c r="BC707" s="296">
        <v>437</v>
      </c>
    </row>
    <row r="708" spans="1:55">
      <c r="A708" s="296" t="s">
        <v>1306</v>
      </c>
      <c r="B708" s="296" t="s">
        <v>753</v>
      </c>
      <c r="C708" s="296" t="s">
        <v>746</v>
      </c>
      <c r="D708" s="296">
        <v>0.15</v>
      </c>
      <c r="E708" s="296">
        <v>0.75</v>
      </c>
      <c r="F708" s="296">
        <v>0.35</v>
      </c>
      <c r="G708" s="296">
        <v>1.5</v>
      </c>
      <c r="H708" s="296">
        <v>38</v>
      </c>
      <c r="I708" s="296">
        <v>0.97</v>
      </c>
      <c r="J708" s="296" t="s">
        <v>30</v>
      </c>
      <c r="K708" s="296">
        <v>56.056000000000004</v>
      </c>
      <c r="L708" s="296" t="s">
        <v>30</v>
      </c>
      <c r="M708" s="296">
        <v>0.68599999999999994</v>
      </c>
      <c r="P708" s="296">
        <v>0</v>
      </c>
      <c r="Q708" s="296" t="s">
        <v>30</v>
      </c>
      <c r="X708" s="296" t="s">
        <v>30</v>
      </c>
      <c r="AK708" s="296">
        <v>1</v>
      </c>
      <c r="AL708" s="296">
        <v>300</v>
      </c>
      <c r="AM708" s="299">
        <v>0.25</v>
      </c>
      <c r="AN708" s="296">
        <v>36.5</v>
      </c>
      <c r="AO708" s="296">
        <v>1</v>
      </c>
      <c r="AP708" s="300"/>
      <c r="AQ708" s="296">
        <v>1.8250000000000002</v>
      </c>
      <c r="AR708" s="296">
        <v>2</v>
      </c>
      <c r="AS708" s="296">
        <v>1</v>
      </c>
      <c r="AV708" s="300">
        <v>2.4</v>
      </c>
      <c r="AW708" s="300">
        <v>2.4</v>
      </c>
      <c r="AY708" s="296" t="s">
        <v>745</v>
      </c>
      <c r="BA708" s="296">
        <v>1</v>
      </c>
      <c r="BB708" s="296">
        <v>0.03</v>
      </c>
      <c r="BC708" s="296">
        <v>504</v>
      </c>
    </row>
    <row r="709" spans="1:55">
      <c r="A709" s="296" t="s">
        <v>1305</v>
      </c>
      <c r="B709" s="296" t="s">
        <v>753</v>
      </c>
      <c r="C709" s="296" t="s">
        <v>746</v>
      </c>
      <c r="D709" s="296">
        <v>0.15</v>
      </c>
      <c r="E709" s="296">
        <v>0.75</v>
      </c>
      <c r="F709" s="296">
        <v>0.36</v>
      </c>
      <c r="G709" s="296">
        <v>1.5</v>
      </c>
      <c r="H709" s="296">
        <v>38</v>
      </c>
      <c r="I709" s="296">
        <v>0.97</v>
      </c>
      <c r="J709" s="296" t="s">
        <v>30</v>
      </c>
      <c r="K709" s="296">
        <v>56.056000000000004</v>
      </c>
      <c r="L709" s="296" t="s">
        <v>30</v>
      </c>
      <c r="M709" s="296">
        <v>0.7056</v>
      </c>
      <c r="P709" s="296">
        <v>0</v>
      </c>
      <c r="Q709" s="296" t="s">
        <v>30</v>
      </c>
      <c r="X709" s="296" t="s">
        <v>30</v>
      </c>
      <c r="AK709" s="296">
        <v>1</v>
      </c>
      <c r="AL709" s="296">
        <v>300</v>
      </c>
      <c r="AM709" s="299">
        <v>0.25</v>
      </c>
      <c r="AN709" s="296">
        <v>36.5</v>
      </c>
      <c r="AO709" s="296">
        <v>1</v>
      </c>
      <c r="AP709" s="300"/>
      <c r="AQ709" s="296">
        <v>1.8250000000000002</v>
      </c>
      <c r="AR709" s="296">
        <v>2</v>
      </c>
      <c r="AS709" s="296">
        <v>1</v>
      </c>
      <c r="AV709" s="300">
        <v>2.4</v>
      </c>
      <c r="AW709" s="300">
        <v>2.4</v>
      </c>
      <c r="AY709" s="296" t="s">
        <v>745</v>
      </c>
      <c r="BA709" s="296">
        <v>1</v>
      </c>
      <c r="BB709" s="296">
        <v>0.03</v>
      </c>
      <c r="BC709" s="296">
        <v>504</v>
      </c>
    </row>
    <row r="710" spans="1:55">
      <c r="A710" s="296" t="s">
        <v>1304</v>
      </c>
      <c r="B710" s="296" t="s">
        <v>753</v>
      </c>
      <c r="C710" s="296" t="s">
        <v>746</v>
      </c>
      <c r="D710" s="296">
        <v>0.15</v>
      </c>
      <c r="E710" s="296">
        <v>0.75</v>
      </c>
      <c r="F710" s="296">
        <v>0.37</v>
      </c>
      <c r="G710" s="296">
        <v>1.5</v>
      </c>
      <c r="H710" s="296">
        <v>38</v>
      </c>
      <c r="I710" s="296">
        <v>0.97</v>
      </c>
      <c r="J710" s="296" t="s">
        <v>30</v>
      </c>
      <c r="K710" s="296">
        <v>56.056000000000004</v>
      </c>
      <c r="L710" s="296" t="s">
        <v>30</v>
      </c>
      <c r="M710" s="296">
        <v>0.72519999999999996</v>
      </c>
      <c r="P710" s="296">
        <v>0</v>
      </c>
      <c r="Q710" s="296" t="s">
        <v>30</v>
      </c>
      <c r="X710" s="296" t="s">
        <v>30</v>
      </c>
      <c r="AK710" s="296">
        <v>1</v>
      </c>
      <c r="AL710" s="296">
        <v>300</v>
      </c>
      <c r="AM710" s="299">
        <v>0.25</v>
      </c>
      <c r="AN710" s="296">
        <v>36.5</v>
      </c>
      <c r="AO710" s="296">
        <v>1</v>
      </c>
      <c r="AP710" s="300"/>
      <c r="AQ710" s="296">
        <v>1.8250000000000002</v>
      </c>
      <c r="AR710" s="296">
        <v>2</v>
      </c>
      <c r="AS710" s="296">
        <v>1</v>
      </c>
      <c r="AV710" s="300">
        <v>2.4</v>
      </c>
      <c r="AW710" s="300">
        <v>2.4</v>
      </c>
      <c r="AY710" s="296" t="s">
        <v>745</v>
      </c>
      <c r="BA710" s="296">
        <v>1</v>
      </c>
      <c r="BB710" s="296">
        <v>0.03</v>
      </c>
      <c r="BC710" s="296">
        <v>504</v>
      </c>
    </row>
    <row r="711" spans="1:55">
      <c r="A711" s="296" t="s">
        <v>1303</v>
      </c>
      <c r="B711" s="296" t="s">
        <v>753</v>
      </c>
      <c r="C711" s="296" t="s">
        <v>746</v>
      </c>
      <c r="D711" s="296">
        <v>0.15</v>
      </c>
      <c r="E711" s="296">
        <v>0.75</v>
      </c>
      <c r="F711" s="296">
        <v>0.38</v>
      </c>
      <c r="G711" s="296">
        <v>1.5</v>
      </c>
      <c r="H711" s="296">
        <v>38</v>
      </c>
      <c r="I711" s="296">
        <v>0.97</v>
      </c>
      <c r="J711" s="296" t="s">
        <v>30</v>
      </c>
      <c r="K711" s="296">
        <v>56.056000000000004</v>
      </c>
      <c r="L711" s="296" t="s">
        <v>30</v>
      </c>
      <c r="M711" s="296">
        <v>0.74480000000000002</v>
      </c>
      <c r="P711" s="296">
        <v>0</v>
      </c>
      <c r="Q711" s="296" t="s">
        <v>30</v>
      </c>
      <c r="X711" s="296" t="s">
        <v>30</v>
      </c>
      <c r="AK711" s="296">
        <v>1</v>
      </c>
      <c r="AL711" s="296">
        <v>300</v>
      </c>
      <c r="AM711" s="299">
        <v>0.25</v>
      </c>
      <c r="AN711" s="296">
        <v>36.5</v>
      </c>
      <c r="AO711" s="296">
        <v>1</v>
      </c>
      <c r="AP711" s="300"/>
      <c r="AQ711" s="296">
        <v>1.8250000000000002</v>
      </c>
      <c r="AR711" s="296">
        <v>2</v>
      </c>
      <c r="AS711" s="296">
        <v>1</v>
      </c>
      <c r="AV711" s="300">
        <v>2.4</v>
      </c>
      <c r="AW711" s="300">
        <v>2.4</v>
      </c>
      <c r="AY711" s="296" t="s">
        <v>745</v>
      </c>
      <c r="BA711" s="296">
        <v>1</v>
      </c>
      <c r="BB711" s="296">
        <v>0.03</v>
      </c>
      <c r="BC711" s="296">
        <v>504</v>
      </c>
    </row>
    <row r="712" spans="1:55">
      <c r="A712" s="296" t="s">
        <v>1302</v>
      </c>
      <c r="B712" s="296" t="s">
        <v>753</v>
      </c>
      <c r="C712" s="296" t="s">
        <v>746</v>
      </c>
      <c r="D712" s="296">
        <v>0.15</v>
      </c>
      <c r="E712" s="296">
        <v>0.75</v>
      </c>
      <c r="F712" s="296">
        <v>0.39</v>
      </c>
      <c r="G712" s="296">
        <v>1.5</v>
      </c>
      <c r="H712" s="296">
        <v>38</v>
      </c>
      <c r="I712" s="296">
        <v>0.97</v>
      </c>
      <c r="J712" s="296" t="s">
        <v>30</v>
      </c>
      <c r="K712" s="296">
        <v>56.056000000000004</v>
      </c>
      <c r="L712" s="296" t="s">
        <v>30</v>
      </c>
      <c r="M712" s="296">
        <v>0.76439999999999997</v>
      </c>
      <c r="P712" s="296">
        <v>0</v>
      </c>
      <c r="Q712" s="296" t="s">
        <v>30</v>
      </c>
      <c r="X712" s="296" t="s">
        <v>30</v>
      </c>
      <c r="AK712" s="296">
        <v>1</v>
      </c>
      <c r="AL712" s="296">
        <v>300</v>
      </c>
      <c r="AM712" s="299">
        <v>0.25</v>
      </c>
      <c r="AN712" s="296">
        <v>36.5</v>
      </c>
      <c r="AO712" s="296">
        <v>1</v>
      </c>
      <c r="AP712" s="300"/>
      <c r="AQ712" s="296">
        <v>1.8250000000000002</v>
      </c>
      <c r="AR712" s="296">
        <v>2</v>
      </c>
      <c r="AS712" s="296">
        <v>1</v>
      </c>
      <c r="AV712" s="300">
        <v>2.4</v>
      </c>
      <c r="AW712" s="300">
        <v>2.4</v>
      </c>
      <c r="AY712" s="296" t="s">
        <v>745</v>
      </c>
      <c r="BA712" s="296">
        <v>1</v>
      </c>
      <c r="BB712" s="302">
        <v>0.03</v>
      </c>
      <c r="BC712" s="296">
        <v>504</v>
      </c>
    </row>
    <row r="713" spans="1:55">
      <c r="A713" s="296" t="s">
        <v>1301</v>
      </c>
      <c r="B713" s="296" t="s">
        <v>753</v>
      </c>
      <c r="C713" s="296" t="s">
        <v>746</v>
      </c>
      <c r="D713" s="296">
        <v>0.15</v>
      </c>
      <c r="E713" s="296">
        <v>0.75</v>
      </c>
      <c r="F713" s="296">
        <v>0.4</v>
      </c>
      <c r="G713" s="296">
        <v>1.5</v>
      </c>
      <c r="H713" s="296">
        <v>38</v>
      </c>
      <c r="I713" s="296">
        <v>0.97</v>
      </c>
      <c r="J713" s="296" t="s">
        <v>30</v>
      </c>
      <c r="K713" s="296">
        <v>56.056000000000004</v>
      </c>
      <c r="L713" s="296" t="s">
        <v>30</v>
      </c>
      <c r="M713" s="296">
        <v>0.78400000000000003</v>
      </c>
      <c r="P713" s="296">
        <v>0</v>
      </c>
      <c r="Q713" s="296" t="s">
        <v>30</v>
      </c>
      <c r="X713" s="296" t="s">
        <v>30</v>
      </c>
      <c r="AK713" s="296">
        <v>1</v>
      </c>
      <c r="AL713" s="296">
        <v>300</v>
      </c>
      <c r="AM713" s="299">
        <v>0.25</v>
      </c>
      <c r="AN713" s="296">
        <v>36.5</v>
      </c>
      <c r="AO713" s="296">
        <v>1</v>
      </c>
      <c r="AP713" s="300"/>
      <c r="AQ713" s="296">
        <v>1.8250000000000002</v>
      </c>
      <c r="AR713" s="296">
        <v>2</v>
      </c>
      <c r="AS713" s="296">
        <v>1</v>
      </c>
      <c r="AV713" s="300">
        <v>2.4</v>
      </c>
      <c r="AW713" s="300">
        <v>2.4</v>
      </c>
      <c r="AY713" s="296" t="s">
        <v>745</v>
      </c>
      <c r="BA713" s="296">
        <v>1</v>
      </c>
      <c r="BB713" s="302">
        <v>0.03</v>
      </c>
      <c r="BC713" s="296">
        <v>504</v>
      </c>
    </row>
    <row r="714" spans="1:55">
      <c r="A714" s="296" t="s">
        <v>1300</v>
      </c>
      <c r="B714" s="296" t="s">
        <v>753</v>
      </c>
      <c r="C714" s="296" t="s">
        <v>746</v>
      </c>
      <c r="D714" s="296">
        <v>0.15</v>
      </c>
      <c r="E714" s="296">
        <v>0.75</v>
      </c>
      <c r="F714" s="296">
        <v>0.41</v>
      </c>
      <c r="G714" s="296">
        <v>1.5</v>
      </c>
      <c r="H714" s="296">
        <v>38</v>
      </c>
      <c r="I714" s="296">
        <v>0.97</v>
      </c>
      <c r="J714" s="296" t="s">
        <v>30</v>
      </c>
      <c r="K714" s="296">
        <v>56.056000000000004</v>
      </c>
      <c r="L714" s="296" t="s">
        <v>30</v>
      </c>
      <c r="M714" s="296">
        <v>0.80359999999999998</v>
      </c>
      <c r="P714" s="296">
        <v>0</v>
      </c>
      <c r="Q714" s="296" t="s">
        <v>30</v>
      </c>
      <c r="X714" s="296" t="s">
        <v>30</v>
      </c>
      <c r="AK714" s="296">
        <v>1</v>
      </c>
      <c r="AL714" s="296">
        <v>640</v>
      </c>
      <c r="AM714" s="299">
        <v>0.25</v>
      </c>
      <c r="AN714" s="296">
        <v>36.5</v>
      </c>
      <c r="AO714" s="296">
        <v>1</v>
      </c>
      <c r="AP714" s="300"/>
      <c r="AQ714" s="296">
        <v>1.8250000000000002</v>
      </c>
      <c r="AR714" s="296">
        <v>2</v>
      </c>
      <c r="AS714" s="296">
        <v>1</v>
      </c>
      <c r="AV714" s="300">
        <v>2.4</v>
      </c>
      <c r="AW714" s="300">
        <v>2.4</v>
      </c>
      <c r="AY714" s="296" t="s">
        <v>745</v>
      </c>
      <c r="BA714" s="296">
        <v>1</v>
      </c>
      <c r="BB714" s="296">
        <v>0.03</v>
      </c>
      <c r="BC714" s="296">
        <v>504</v>
      </c>
    </row>
    <row r="715" spans="1:55">
      <c r="A715" s="296" t="s">
        <v>1299</v>
      </c>
      <c r="B715" s="296" t="s">
        <v>753</v>
      </c>
      <c r="C715" s="296" t="s">
        <v>746</v>
      </c>
      <c r="D715" s="296">
        <v>0.15</v>
      </c>
      <c r="E715" s="296">
        <v>0.75</v>
      </c>
      <c r="F715" s="296">
        <v>0.42</v>
      </c>
      <c r="G715" s="296">
        <v>1.5</v>
      </c>
      <c r="H715" s="296">
        <v>38</v>
      </c>
      <c r="I715" s="296">
        <v>0.97</v>
      </c>
      <c r="J715" s="296" t="s">
        <v>30</v>
      </c>
      <c r="K715" s="296">
        <v>56.056000000000004</v>
      </c>
      <c r="L715" s="296" t="s">
        <v>30</v>
      </c>
      <c r="M715" s="296">
        <v>0.82319999999999993</v>
      </c>
      <c r="P715" s="296">
        <v>0</v>
      </c>
      <c r="Q715" s="296" t="s">
        <v>30</v>
      </c>
      <c r="X715" s="296" t="s">
        <v>30</v>
      </c>
      <c r="AK715" s="296">
        <v>1</v>
      </c>
      <c r="AL715" s="296">
        <v>500</v>
      </c>
      <c r="AM715" s="299">
        <v>0.25</v>
      </c>
      <c r="AN715" s="296">
        <v>36.5</v>
      </c>
      <c r="AO715" s="296">
        <v>1</v>
      </c>
      <c r="AP715" s="300"/>
      <c r="AQ715" s="296">
        <v>1.8250000000000002</v>
      </c>
      <c r="AR715" s="296">
        <v>2</v>
      </c>
      <c r="AS715" s="296">
        <v>1</v>
      </c>
      <c r="AV715" s="300">
        <v>2.4</v>
      </c>
      <c r="AW715" s="300">
        <v>2.4</v>
      </c>
      <c r="AY715" s="296" t="s">
        <v>745</v>
      </c>
      <c r="BA715" s="296">
        <v>1</v>
      </c>
      <c r="BB715" s="296">
        <v>0.03</v>
      </c>
      <c r="BC715" s="296">
        <v>504</v>
      </c>
    </row>
    <row r="716" spans="1:55">
      <c r="A716" s="296" t="s">
        <v>1298</v>
      </c>
      <c r="B716" s="296" t="s">
        <v>753</v>
      </c>
      <c r="C716" s="296" t="s">
        <v>746</v>
      </c>
      <c r="D716" s="296">
        <v>0.15</v>
      </c>
      <c r="E716" s="296">
        <v>0.75</v>
      </c>
      <c r="F716" s="296">
        <v>0.43</v>
      </c>
      <c r="G716" s="296">
        <v>1.5</v>
      </c>
      <c r="H716" s="296">
        <v>38</v>
      </c>
      <c r="I716" s="296">
        <v>0.97</v>
      </c>
      <c r="J716" s="296" t="s">
        <v>30</v>
      </c>
      <c r="K716" s="296">
        <v>56.056000000000004</v>
      </c>
      <c r="L716" s="296" t="s">
        <v>30</v>
      </c>
      <c r="M716" s="296">
        <v>0.84279999999999999</v>
      </c>
      <c r="P716" s="296">
        <v>0</v>
      </c>
      <c r="Q716" s="296" t="s">
        <v>30</v>
      </c>
      <c r="X716" s="296" t="s">
        <v>30</v>
      </c>
      <c r="AK716" s="296">
        <v>1</v>
      </c>
      <c r="AL716" s="296">
        <v>350</v>
      </c>
      <c r="AM716" s="299">
        <v>0.25</v>
      </c>
      <c r="AN716" s="296">
        <v>36.5</v>
      </c>
      <c r="AO716" s="296">
        <v>1</v>
      </c>
      <c r="AP716" s="300"/>
      <c r="AQ716" s="296">
        <v>1.8250000000000002</v>
      </c>
      <c r="AR716" s="296">
        <v>2</v>
      </c>
      <c r="AS716" s="296">
        <v>1</v>
      </c>
      <c r="AV716" s="300">
        <v>2.4</v>
      </c>
      <c r="AW716" s="300">
        <v>2.4</v>
      </c>
      <c r="AY716" s="296" t="s">
        <v>745</v>
      </c>
      <c r="BA716" s="296">
        <v>1</v>
      </c>
      <c r="BB716" s="296">
        <v>0.03</v>
      </c>
      <c r="BC716" s="296">
        <v>504</v>
      </c>
    </row>
    <row r="717" spans="1:55">
      <c r="A717" s="296" t="s">
        <v>1297</v>
      </c>
      <c r="B717" s="296" t="s">
        <v>753</v>
      </c>
      <c r="C717" s="296" t="s">
        <v>746</v>
      </c>
      <c r="D717" s="296">
        <v>0.15</v>
      </c>
      <c r="E717" s="296">
        <v>0.75</v>
      </c>
      <c r="F717" s="296">
        <v>0.44</v>
      </c>
      <c r="G717" s="296">
        <v>1.5</v>
      </c>
      <c r="H717" s="296">
        <v>38</v>
      </c>
      <c r="I717" s="296">
        <v>0.97</v>
      </c>
      <c r="J717" s="296" t="s">
        <v>30</v>
      </c>
      <c r="K717" s="296">
        <v>56.056000000000004</v>
      </c>
      <c r="L717" s="296" t="s">
        <v>30</v>
      </c>
      <c r="M717" s="296">
        <v>0.86239999999999994</v>
      </c>
      <c r="P717" s="296">
        <v>0</v>
      </c>
      <c r="Q717" s="296" t="s">
        <v>30</v>
      </c>
      <c r="X717" s="296" t="s">
        <v>30</v>
      </c>
      <c r="AK717" s="296">
        <v>1</v>
      </c>
      <c r="AL717" s="296">
        <v>350</v>
      </c>
      <c r="AM717" s="299">
        <v>0.25</v>
      </c>
      <c r="AN717" s="296">
        <v>36.5</v>
      </c>
      <c r="AO717" s="296">
        <v>1</v>
      </c>
      <c r="AP717" s="300"/>
      <c r="AQ717" s="296">
        <v>1.8250000000000002</v>
      </c>
      <c r="AR717" s="296">
        <v>2</v>
      </c>
      <c r="AS717" s="296">
        <v>1</v>
      </c>
      <c r="AV717" s="300">
        <v>2.4</v>
      </c>
      <c r="AW717" s="300">
        <v>2.4</v>
      </c>
      <c r="AY717" s="296" t="s">
        <v>745</v>
      </c>
      <c r="BA717" s="296">
        <v>1</v>
      </c>
      <c r="BB717" s="296">
        <v>0.03</v>
      </c>
      <c r="BC717" s="296">
        <v>504</v>
      </c>
    </row>
    <row r="718" spans="1:55">
      <c r="A718" s="296" t="s">
        <v>1296</v>
      </c>
      <c r="B718" s="296" t="s">
        <v>753</v>
      </c>
      <c r="C718" s="296" t="s">
        <v>746</v>
      </c>
      <c r="D718" s="296">
        <v>0.15</v>
      </c>
      <c r="E718" s="296">
        <v>0.75</v>
      </c>
      <c r="F718" s="296">
        <v>0.47</v>
      </c>
      <c r="G718" s="296">
        <v>1.5</v>
      </c>
      <c r="H718" s="296">
        <v>38</v>
      </c>
      <c r="I718" s="296">
        <v>0.97</v>
      </c>
      <c r="J718" s="296" t="s">
        <v>30</v>
      </c>
      <c r="K718" s="296">
        <v>56.056000000000004</v>
      </c>
      <c r="L718" s="296" t="s">
        <v>30</v>
      </c>
      <c r="M718" s="296">
        <v>0.92119999999999991</v>
      </c>
      <c r="P718" s="296">
        <v>0</v>
      </c>
      <c r="Q718" s="296" t="s">
        <v>30</v>
      </c>
      <c r="X718" s="296" t="s">
        <v>30</v>
      </c>
      <c r="AK718" s="296">
        <v>1</v>
      </c>
      <c r="AL718" s="296">
        <v>385</v>
      </c>
      <c r="AM718" s="299">
        <v>0.25</v>
      </c>
      <c r="AN718" s="296">
        <v>36.5</v>
      </c>
      <c r="AO718" s="296">
        <v>1</v>
      </c>
      <c r="AP718" s="300"/>
      <c r="AQ718" s="296">
        <v>1.8250000000000002</v>
      </c>
      <c r="AR718" s="296">
        <v>2</v>
      </c>
      <c r="AS718" s="296">
        <v>1</v>
      </c>
      <c r="AV718" s="300">
        <v>2.4</v>
      </c>
      <c r="AW718" s="300">
        <v>2.4</v>
      </c>
      <c r="AY718" s="296" t="s">
        <v>745</v>
      </c>
      <c r="BA718" s="296">
        <v>1</v>
      </c>
      <c r="BB718" s="296">
        <v>0.03</v>
      </c>
      <c r="BC718" s="296">
        <v>504</v>
      </c>
    </row>
    <row r="719" spans="1:55">
      <c r="A719" s="296" t="s">
        <v>1295</v>
      </c>
      <c r="B719" s="296" t="s">
        <v>753</v>
      </c>
      <c r="C719" s="296" t="s">
        <v>746</v>
      </c>
      <c r="D719" s="296">
        <v>0.15</v>
      </c>
      <c r="E719" s="296">
        <v>0.84</v>
      </c>
      <c r="F719" s="296">
        <v>0.49</v>
      </c>
      <c r="G719" s="296">
        <v>1.5</v>
      </c>
      <c r="H719" s="296">
        <v>35</v>
      </c>
      <c r="I719" s="296">
        <v>0.97</v>
      </c>
      <c r="J719" s="296">
        <v>1.9893999999999998</v>
      </c>
      <c r="K719" s="296">
        <v>60.368000000000002</v>
      </c>
      <c r="L719" s="296" t="s">
        <v>30</v>
      </c>
      <c r="M719" s="296">
        <v>1.05644</v>
      </c>
      <c r="N719" s="296">
        <v>2020</v>
      </c>
      <c r="O719" s="296">
        <v>40</v>
      </c>
      <c r="P719" s="296">
        <v>1</v>
      </c>
      <c r="Q719" s="296">
        <v>2029</v>
      </c>
      <c r="X719" s="296" t="s">
        <v>30</v>
      </c>
      <c r="AK719" s="296">
        <v>1</v>
      </c>
      <c r="AL719" s="296">
        <v>400</v>
      </c>
      <c r="AM719" s="299">
        <v>0.15</v>
      </c>
      <c r="AN719" s="296">
        <v>36.5</v>
      </c>
      <c r="AO719" s="296">
        <v>1</v>
      </c>
      <c r="AP719" s="300"/>
      <c r="AQ719" s="296">
        <v>1.8250000000000002</v>
      </c>
      <c r="AR719" s="296">
        <v>3</v>
      </c>
      <c r="AS719" s="296">
        <v>1</v>
      </c>
      <c r="AV719" s="300">
        <v>2.4</v>
      </c>
      <c r="AW719" s="300">
        <v>2.4</v>
      </c>
      <c r="AY719" s="296" t="s">
        <v>1045</v>
      </c>
      <c r="BA719" s="296">
        <v>1</v>
      </c>
      <c r="BB719" s="296">
        <v>0.02</v>
      </c>
      <c r="BC719" s="296">
        <v>437</v>
      </c>
    </row>
    <row r="720" spans="1:55">
      <c r="A720" s="296" t="s">
        <v>1294</v>
      </c>
      <c r="B720" s="296" t="s">
        <v>753</v>
      </c>
      <c r="C720" s="296" t="s">
        <v>746</v>
      </c>
      <c r="D720" s="296">
        <v>0.15</v>
      </c>
      <c r="E720" s="296">
        <v>1.01</v>
      </c>
      <c r="F720" s="296">
        <v>0.52</v>
      </c>
      <c r="G720" s="296">
        <v>1.5</v>
      </c>
      <c r="H720" s="296">
        <v>35</v>
      </c>
      <c r="I720" s="296">
        <v>0.97</v>
      </c>
      <c r="J720" s="296">
        <v>1.9501999999999999</v>
      </c>
      <c r="K720" s="296">
        <v>60.368000000000002</v>
      </c>
      <c r="L720" s="296" t="s">
        <v>30</v>
      </c>
      <c r="M720" s="296">
        <v>1.1211200000000001</v>
      </c>
      <c r="N720" s="296">
        <v>2030</v>
      </c>
      <c r="O720" s="296">
        <v>40</v>
      </c>
      <c r="P720" s="296">
        <v>1</v>
      </c>
      <c r="Q720" s="296">
        <v>2039</v>
      </c>
      <c r="X720" s="296" t="s">
        <v>30</v>
      </c>
      <c r="AK720" s="296">
        <v>1</v>
      </c>
      <c r="AL720" s="296">
        <v>400</v>
      </c>
      <c r="AM720" s="299">
        <v>0.15</v>
      </c>
      <c r="AN720" s="296">
        <v>36.5</v>
      </c>
      <c r="AO720" s="296">
        <v>1</v>
      </c>
      <c r="AP720" s="300"/>
      <c r="AQ720" s="296">
        <v>1.8250000000000002</v>
      </c>
      <c r="AR720" s="296">
        <v>3</v>
      </c>
      <c r="AS720" s="296">
        <v>1</v>
      </c>
      <c r="AV720" s="300">
        <v>2.4</v>
      </c>
      <c r="AW720" s="300">
        <v>2.4</v>
      </c>
      <c r="AY720" s="296" t="s">
        <v>1045</v>
      </c>
      <c r="BA720" s="296">
        <v>1</v>
      </c>
      <c r="BB720" s="296">
        <v>0.02</v>
      </c>
      <c r="BC720" s="296">
        <v>437</v>
      </c>
    </row>
    <row r="721" spans="1:55">
      <c r="A721" s="296" t="s">
        <v>1293</v>
      </c>
      <c r="B721" s="296" t="s">
        <v>753</v>
      </c>
      <c r="C721" s="296" t="s">
        <v>746</v>
      </c>
      <c r="D721" s="296">
        <v>0.15</v>
      </c>
      <c r="E721" s="296">
        <v>1.01</v>
      </c>
      <c r="F721" s="296">
        <v>0.53</v>
      </c>
      <c r="G721" s="296">
        <v>1.5</v>
      </c>
      <c r="H721" s="296">
        <v>35</v>
      </c>
      <c r="I721" s="296">
        <v>0.97</v>
      </c>
      <c r="J721" s="296">
        <v>1.9011999999999998</v>
      </c>
      <c r="K721" s="296">
        <v>60.368000000000002</v>
      </c>
      <c r="L721" s="296" t="s">
        <v>30</v>
      </c>
      <c r="M721" s="296">
        <v>1.1426800000000001</v>
      </c>
      <c r="N721" s="296">
        <v>2040</v>
      </c>
      <c r="O721" s="296">
        <v>40</v>
      </c>
      <c r="P721" s="296">
        <v>1</v>
      </c>
      <c r="Q721" s="296">
        <v>2049</v>
      </c>
      <c r="R721" s="296" t="s">
        <v>30</v>
      </c>
      <c r="S721" s="296" t="s">
        <v>30</v>
      </c>
      <c r="T721" s="296" t="s">
        <v>30</v>
      </c>
      <c r="U721" s="296" t="s">
        <v>30</v>
      </c>
      <c r="V721" s="296" t="s">
        <v>30</v>
      </c>
      <c r="W721" s="296" t="s">
        <v>30</v>
      </c>
      <c r="X721" s="296" t="s">
        <v>30</v>
      </c>
      <c r="Z721" s="296" t="s">
        <v>30</v>
      </c>
      <c r="AA721" s="296" t="s">
        <v>30</v>
      </c>
      <c r="AB721" s="296" t="s">
        <v>30</v>
      </c>
      <c r="AC721" s="296" t="s">
        <v>30</v>
      </c>
      <c r="AD721" s="296" t="s">
        <v>30</v>
      </c>
      <c r="AE721" s="296" t="s">
        <v>30</v>
      </c>
      <c r="AF721" s="296" t="s">
        <v>30</v>
      </c>
      <c r="AG721" s="296" t="s">
        <v>30</v>
      </c>
      <c r="AH721" s="296" t="s">
        <v>30</v>
      </c>
      <c r="AI721" s="296" t="s">
        <v>30</v>
      </c>
      <c r="AJ721" s="296" t="s">
        <v>30</v>
      </c>
      <c r="AK721" s="296">
        <v>1</v>
      </c>
      <c r="AL721" s="296">
        <v>400</v>
      </c>
      <c r="AM721" s="299">
        <v>0.15</v>
      </c>
      <c r="AN721" s="296">
        <v>36.5</v>
      </c>
      <c r="AO721" s="296">
        <v>1</v>
      </c>
      <c r="AP721" s="300"/>
      <c r="AQ721" s="296">
        <v>1.8250000000000002</v>
      </c>
      <c r="AR721" s="296">
        <v>3</v>
      </c>
      <c r="AS721" s="296">
        <v>1</v>
      </c>
      <c r="AV721" s="300">
        <v>2.4</v>
      </c>
      <c r="AW721" s="300">
        <v>2.4</v>
      </c>
      <c r="AX721" s="296" t="s">
        <v>30</v>
      </c>
      <c r="AY721" s="296" t="s">
        <v>1045</v>
      </c>
      <c r="BA721" s="296">
        <v>1</v>
      </c>
      <c r="BB721" s="296">
        <v>0.02</v>
      </c>
      <c r="BC721" s="296">
        <v>437</v>
      </c>
    </row>
    <row r="722" spans="1:55">
      <c r="A722" s="296" t="s">
        <v>1292</v>
      </c>
      <c r="B722" s="296" t="s">
        <v>753</v>
      </c>
      <c r="C722" s="296" t="s">
        <v>746</v>
      </c>
      <c r="D722" s="296">
        <v>0.15</v>
      </c>
      <c r="E722" s="296">
        <v>1.01</v>
      </c>
      <c r="F722" s="296">
        <v>0.54</v>
      </c>
      <c r="G722" s="296">
        <v>1.5</v>
      </c>
      <c r="H722" s="296">
        <v>35</v>
      </c>
      <c r="I722" s="296">
        <v>0.97</v>
      </c>
      <c r="J722" s="296">
        <v>1.8521999999999998</v>
      </c>
      <c r="K722" s="296">
        <v>60.368000000000002</v>
      </c>
      <c r="L722" s="296" t="s">
        <v>30</v>
      </c>
      <c r="M722" s="296">
        <v>1.1642400000000002</v>
      </c>
      <c r="N722" s="296">
        <v>2050</v>
      </c>
      <c r="O722" s="296">
        <v>40</v>
      </c>
      <c r="P722" s="296">
        <v>1</v>
      </c>
      <c r="Q722" s="296">
        <v>2050</v>
      </c>
      <c r="X722" s="296" t="s">
        <v>30</v>
      </c>
      <c r="AK722" s="296">
        <v>1</v>
      </c>
      <c r="AL722" s="296">
        <v>400</v>
      </c>
      <c r="AM722" s="299">
        <v>0.1</v>
      </c>
      <c r="AN722" s="296">
        <v>36.5</v>
      </c>
      <c r="AO722" s="296">
        <v>1</v>
      </c>
      <c r="AP722" s="300"/>
      <c r="AQ722" s="296">
        <v>1.8250000000000002</v>
      </c>
      <c r="AR722" s="296">
        <v>3</v>
      </c>
      <c r="AS722" s="296">
        <v>1</v>
      </c>
      <c r="AV722" s="300">
        <v>2.4</v>
      </c>
      <c r="AW722" s="300">
        <v>2.4</v>
      </c>
      <c r="AY722" s="296" t="s">
        <v>1045</v>
      </c>
      <c r="BA722" s="296">
        <v>1</v>
      </c>
      <c r="BB722" s="296">
        <v>0.02</v>
      </c>
      <c r="BC722" s="296">
        <v>437</v>
      </c>
    </row>
    <row r="723" spans="1:55">
      <c r="A723" s="296" t="s">
        <v>1291</v>
      </c>
      <c r="B723" s="296" t="s">
        <v>747</v>
      </c>
      <c r="C723" s="296" t="s">
        <v>1271</v>
      </c>
      <c r="E723" s="296">
        <v>1.2</v>
      </c>
      <c r="F723" s="296">
        <v>0.9</v>
      </c>
      <c r="I723" s="296">
        <v>0</v>
      </c>
      <c r="J723" s="296" t="s">
        <v>30</v>
      </c>
      <c r="K723" s="296">
        <v>37.24</v>
      </c>
      <c r="L723" s="296" t="s">
        <v>30</v>
      </c>
      <c r="M723" s="296">
        <v>0.39449454545454543</v>
      </c>
      <c r="P723" s="296">
        <v>0</v>
      </c>
      <c r="Q723" s="296" t="s">
        <v>30</v>
      </c>
      <c r="X723" s="296" t="s">
        <v>30</v>
      </c>
      <c r="AK723" s="296">
        <v>1</v>
      </c>
      <c r="AL723" s="296">
        <v>15.8</v>
      </c>
      <c r="AM723" s="299">
        <v>0.2</v>
      </c>
      <c r="AN723" s="296">
        <v>29.2</v>
      </c>
      <c r="AO723" s="296">
        <v>1</v>
      </c>
      <c r="AP723" s="300"/>
      <c r="AQ723" s="296">
        <v>1.46</v>
      </c>
      <c r="AR723" s="296">
        <v>2</v>
      </c>
      <c r="AS723" s="296">
        <v>1</v>
      </c>
      <c r="AV723" s="300">
        <v>2.4</v>
      </c>
      <c r="AW723" s="300">
        <v>2.4</v>
      </c>
      <c r="AY723" s="296" t="s">
        <v>745</v>
      </c>
      <c r="BA723" s="296">
        <v>1</v>
      </c>
      <c r="BB723" s="296">
        <v>0.03</v>
      </c>
      <c r="BC723" s="296">
        <v>504</v>
      </c>
    </row>
    <row r="724" spans="1:55">
      <c r="A724" s="296" t="s">
        <v>1290</v>
      </c>
      <c r="B724" s="296" t="s">
        <v>747</v>
      </c>
      <c r="C724" s="296" t="s">
        <v>1271</v>
      </c>
      <c r="E724" s="296">
        <v>0.3</v>
      </c>
      <c r="F724" s="296">
        <v>0.89999999999999991</v>
      </c>
      <c r="I724" s="296">
        <v>0</v>
      </c>
      <c r="J724" s="296" t="s">
        <v>30</v>
      </c>
      <c r="K724" s="296">
        <v>37.24</v>
      </c>
      <c r="L724" s="296" t="s">
        <v>30</v>
      </c>
      <c r="M724" s="296">
        <v>0.16690153846153843</v>
      </c>
      <c r="P724" s="296">
        <v>0</v>
      </c>
      <c r="Q724" s="296" t="s">
        <v>30</v>
      </c>
      <c r="X724" s="296" t="s">
        <v>30</v>
      </c>
      <c r="AK724" s="296">
        <v>1</v>
      </c>
      <c r="AL724" s="296">
        <v>8</v>
      </c>
      <c r="AM724" s="299">
        <v>0.2</v>
      </c>
      <c r="AN724" s="296">
        <v>29.2</v>
      </c>
      <c r="AO724" s="296">
        <v>1</v>
      </c>
      <c r="AP724" s="300"/>
      <c r="AQ724" s="296">
        <v>1.46</v>
      </c>
      <c r="AR724" s="296">
        <v>2</v>
      </c>
      <c r="AS724" s="296">
        <v>1</v>
      </c>
      <c r="AV724" s="300">
        <v>2.4</v>
      </c>
      <c r="AW724" s="300">
        <v>2.4</v>
      </c>
      <c r="AY724" s="296" t="s">
        <v>745</v>
      </c>
      <c r="BA724" s="296">
        <v>1</v>
      </c>
      <c r="BB724" s="296">
        <v>0.03</v>
      </c>
      <c r="BC724" s="296">
        <v>504</v>
      </c>
    </row>
    <row r="725" spans="1:55">
      <c r="A725" s="296" t="s">
        <v>1289</v>
      </c>
      <c r="B725" s="296" t="s">
        <v>747</v>
      </c>
      <c r="C725" s="296" t="s">
        <v>1271</v>
      </c>
      <c r="E725" s="296">
        <v>0.5</v>
      </c>
      <c r="F725" s="296">
        <v>0.89999999999999991</v>
      </c>
      <c r="I725" s="296">
        <v>0</v>
      </c>
      <c r="J725" s="296" t="s">
        <v>30</v>
      </c>
      <c r="K725" s="296">
        <v>37.24</v>
      </c>
      <c r="L725" s="296" t="s">
        <v>30</v>
      </c>
      <c r="M725" s="296">
        <v>0.24107999999999999</v>
      </c>
      <c r="P725" s="296">
        <v>0</v>
      </c>
      <c r="Q725" s="296" t="s">
        <v>30</v>
      </c>
      <c r="X725" s="296" t="s">
        <v>30</v>
      </c>
      <c r="AK725" s="296">
        <v>1</v>
      </c>
      <c r="AL725" s="296">
        <v>28</v>
      </c>
      <c r="AM725" s="299">
        <v>0.2</v>
      </c>
      <c r="AN725" s="296">
        <v>29.2</v>
      </c>
      <c r="AO725" s="296">
        <v>1</v>
      </c>
      <c r="AP725" s="300"/>
      <c r="AQ725" s="296">
        <v>1.46</v>
      </c>
      <c r="AR725" s="296">
        <v>2</v>
      </c>
      <c r="AS725" s="296">
        <v>1</v>
      </c>
      <c r="AV725" s="300">
        <v>2.4</v>
      </c>
      <c r="AW725" s="300">
        <v>2.4</v>
      </c>
      <c r="AY725" s="296" t="s">
        <v>745</v>
      </c>
      <c r="BA725" s="296">
        <v>1</v>
      </c>
      <c r="BB725" s="296">
        <v>0.03</v>
      </c>
      <c r="BC725" s="296">
        <v>504</v>
      </c>
    </row>
    <row r="726" spans="1:55">
      <c r="A726" s="296" t="s">
        <v>1288</v>
      </c>
      <c r="B726" s="296" t="s">
        <v>747</v>
      </c>
      <c r="C726" s="296" t="s">
        <v>1271</v>
      </c>
      <c r="E726" s="296">
        <v>0.2</v>
      </c>
      <c r="F726" s="296">
        <v>0.89999999999999991</v>
      </c>
      <c r="I726" s="296">
        <v>0</v>
      </c>
      <c r="J726" s="296" t="s">
        <v>30</v>
      </c>
      <c r="K726" s="296">
        <v>37.24</v>
      </c>
      <c r="L726" s="296" t="s">
        <v>30</v>
      </c>
      <c r="M726" s="296">
        <v>0.12053999999999999</v>
      </c>
      <c r="P726" s="296">
        <v>0</v>
      </c>
      <c r="Q726" s="296" t="s">
        <v>30</v>
      </c>
      <c r="X726" s="296" t="s">
        <v>30</v>
      </c>
      <c r="AK726" s="296">
        <v>1</v>
      </c>
      <c r="AL726" s="296">
        <v>220</v>
      </c>
      <c r="AM726" s="299">
        <v>0.2</v>
      </c>
      <c r="AN726" s="296">
        <v>29.2</v>
      </c>
      <c r="AO726" s="296">
        <v>1</v>
      </c>
      <c r="AP726" s="300"/>
      <c r="AQ726" s="296">
        <v>1.46</v>
      </c>
      <c r="AR726" s="296">
        <v>2</v>
      </c>
      <c r="AS726" s="296">
        <v>1</v>
      </c>
      <c r="AV726" s="300">
        <v>2.4</v>
      </c>
      <c r="AW726" s="300">
        <v>2.4</v>
      </c>
      <c r="AY726" s="296" t="s">
        <v>745</v>
      </c>
      <c r="BA726" s="296">
        <v>1</v>
      </c>
      <c r="BB726" s="296">
        <v>0.03</v>
      </c>
      <c r="BC726" s="296">
        <v>504</v>
      </c>
    </row>
    <row r="727" spans="1:55">
      <c r="A727" s="296" t="s">
        <v>1287</v>
      </c>
      <c r="B727" s="296" t="s">
        <v>747</v>
      </c>
      <c r="C727" s="296" t="s">
        <v>1271</v>
      </c>
      <c r="E727" s="296">
        <v>0.7</v>
      </c>
      <c r="F727" s="296">
        <v>0.65571428571428581</v>
      </c>
      <c r="I727" s="296">
        <v>0</v>
      </c>
      <c r="J727" s="296" t="s">
        <v>30</v>
      </c>
      <c r="K727" s="296">
        <v>37.24</v>
      </c>
      <c r="L727" s="296" t="s">
        <v>30</v>
      </c>
      <c r="M727" s="296">
        <v>0.216972</v>
      </c>
      <c r="P727" s="296">
        <v>0</v>
      </c>
      <c r="Q727" s="296" t="s">
        <v>30</v>
      </c>
      <c r="X727" s="296" t="s">
        <v>30</v>
      </c>
      <c r="AK727" s="296">
        <v>1</v>
      </c>
      <c r="AL727" s="296">
        <v>9</v>
      </c>
      <c r="AM727" s="299">
        <v>0.2</v>
      </c>
      <c r="AN727" s="296">
        <v>29.2</v>
      </c>
      <c r="AO727" s="296">
        <v>1</v>
      </c>
      <c r="AP727" s="300"/>
      <c r="AQ727" s="296">
        <v>1.46</v>
      </c>
      <c r="AR727" s="296">
        <v>2</v>
      </c>
      <c r="AS727" s="296">
        <v>1</v>
      </c>
      <c r="AV727" s="300">
        <v>2.4</v>
      </c>
      <c r="AW727" s="300">
        <v>2.4</v>
      </c>
      <c r="AY727" s="296" t="s">
        <v>745</v>
      </c>
      <c r="BA727" s="296">
        <v>1</v>
      </c>
      <c r="BB727" s="296">
        <v>0.03</v>
      </c>
      <c r="BC727" s="296">
        <v>504</v>
      </c>
    </row>
    <row r="728" spans="1:55">
      <c r="A728" s="296" t="s">
        <v>1286</v>
      </c>
      <c r="B728" s="296" t="s">
        <v>747</v>
      </c>
      <c r="C728" s="296" t="s">
        <v>1271</v>
      </c>
      <c r="E728" s="296">
        <v>0.7</v>
      </c>
      <c r="F728" s="296">
        <v>0.82571428571428584</v>
      </c>
      <c r="I728" s="296">
        <v>0</v>
      </c>
      <c r="J728" s="296" t="s">
        <v>30</v>
      </c>
      <c r="K728" s="296">
        <v>37.24</v>
      </c>
      <c r="L728" s="296" t="s">
        <v>30</v>
      </c>
      <c r="M728" s="296">
        <v>0.27322400000000002</v>
      </c>
      <c r="P728" s="296">
        <v>0</v>
      </c>
      <c r="Q728" s="296" t="s">
        <v>30</v>
      </c>
      <c r="X728" s="296" t="s">
        <v>30</v>
      </c>
      <c r="AK728" s="296">
        <v>1</v>
      </c>
      <c r="AL728" s="296">
        <v>4.28</v>
      </c>
      <c r="AM728" s="299">
        <v>0.2</v>
      </c>
      <c r="AN728" s="296">
        <v>29.2</v>
      </c>
      <c r="AO728" s="296">
        <v>1</v>
      </c>
      <c r="AP728" s="300"/>
      <c r="AQ728" s="296">
        <v>1.46</v>
      </c>
      <c r="AR728" s="296">
        <v>2</v>
      </c>
      <c r="AS728" s="296">
        <v>1</v>
      </c>
      <c r="AV728" s="300">
        <v>2.4</v>
      </c>
      <c r="AW728" s="300">
        <v>2.4</v>
      </c>
      <c r="AY728" s="296" t="s">
        <v>745</v>
      </c>
      <c r="BA728" s="296">
        <v>1</v>
      </c>
      <c r="BB728" s="296">
        <v>0.03</v>
      </c>
      <c r="BC728" s="296">
        <v>504</v>
      </c>
    </row>
    <row r="729" spans="1:55">
      <c r="A729" s="296" t="s">
        <v>1285</v>
      </c>
      <c r="B729" s="296" t="s">
        <v>747</v>
      </c>
      <c r="C729" s="296" t="s">
        <v>1271</v>
      </c>
      <c r="E729" s="296">
        <v>0.7</v>
      </c>
      <c r="F729" s="296">
        <v>0.85</v>
      </c>
      <c r="I729" s="296">
        <v>0</v>
      </c>
      <c r="J729" s="296" t="s">
        <v>30</v>
      </c>
      <c r="K729" s="296">
        <v>37.24</v>
      </c>
      <c r="L729" s="296" t="s">
        <v>30</v>
      </c>
      <c r="M729" s="296">
        <v>0.28125999999999995</v>
      </c>
      <c r="P729" s="296">
        <v>0</v>
      </c>
      <c r="Q729" s="296" t="s">
        <v>30</v>
      </c>
      <c r="X729" s="296" t="s">
        <v>30</v>
      </c>
      <c r="AK729" s="296">
        <v>1</v>
      </c>
      <c r="AL729" s="296">
        <v>74.5</v>
      </c>
      <c r="AM729" s="299">
        <v>0.2</v>
      </c>
      <c r="AN729" s="296">
        <v>29.2</v>
      </c>
      <c r="AO729" s="296">
        <v>1</v>
      </c>
      <c r="AP729" s="300"/>
      <c r="AQ729" s="296">
        <v>1.46</v>
      </c>
      <c r="AR729" s="296">
        <v>2</v>
      </c>
      <c r="AS729" s="296">
        <v>1</v>
      </c>
      <c r="AV729" s="300">
        <v>2.4</v>
      </c>
      <c r="AW729" s="300">
        <v>2.4</v>
      </c>
      <c r="AY729" s="296" t="s">
        <v>745</v>
      </c>
      <c r="BA729" s="296">
        <v>1</v>
      </c>
      <c r="BB729" s="296">
        <v>0.03</v>
      </c>
      <c r="BC729" s="296">
        <v>504</v>
      </c>
    </row>
    <row r="730" spans="1:55">
      <c r="A730" s="296" t="s">
        <v>1284</v>
      </c>
      <c r="B730" s="296" t="s">
        <v>747</v>
      </c>
      <c r="C730" s="296" t="s">
        <v>1271</v>
      </c>
      <c r="E730" s="296">
        <v>0.7</v>
      </c>
      <c r="F730" s="296">
        <v>0.87428571428571433</v>
      </c>
      <c r="I730" s="296">
        <v>0</v>
      </c>
      <c r="J730" s="296" t="s">
        <v>30</v>
      </c>
      <c r="K730" s="296">
        <v>37.24</v>
      </c>
      <c r="L730" s="296" t="s">
        <v>30</v>
      </c>
      <c r="M730" s="296">
        <v>0.289296</v>
      </c>
      <c r="P730" s="296">
        <v>0</v>
      </c>
      <c r="Q730" s="296" t="s">
        <v>30</v>
      </c>
      <c r="X730" s="296" t="s">
        <v>30</v>
      </c>
      <c r="AK730" s="296">
        <v>1</v>
      </c>
      <c r="AL730" s="296">
        <v>304</v>
      </c>
      <c r="AM730" s="299">
        <v>0.2</v>
      </c>
      <c r="AN730" s="296">
        <v>29.2</v>
      </c>
      <c r="AO730" s="296">
        <v>1</v>
      </c>
      <c r="AP730" s="300"/>
      <c r="AQ730" s="296">
        <v>1.46</v>
      </c>
      <c r="AR730" s="296">
        <v>2</v>
      </c>
      <c r="AS730" s="296">
        <v>1</v>
      </c>
      <c r="AV730" s="300">
        <v>2.4</v>
      </c>
      <c r="AW730" s="300">
        <v>2.4</v>
      </c>
      <c r="AY730" s="296" t="s">
        <v>745</v>
      </c>
      <c r="BA730" s="296">
        <v>1</v>
      </c>
      <c r="BB730" s="296">
        <v>0.03</v>
      </c>
      <c r="BC730" s="296">
        <v>504</v>
      </c>
    </row>
    <row r="731" spans="1:55">
      <c r="A731" s="296" t="s">
        <v>1283</v>
      </c>
      <c r="B731" s="296" t="s">
        <v>747</v>
      </c>
      <c r="C731" s="296" t="s">
        <v>1271</v>
      </c>
      <c r="E731" s="296">
        <v>0.7</v>
      </c>
      <c r="F731" s="296">
        <v>0.89857142857142858</v>
      </c>
      <c r="I731" s="296">
        <v>0</v>
      </c>
      <c r="J731" s="296" t="s">
        <v>30</v>
      </c>
      <c r="K731" s="296">
        <v>37.24</v>
      </c>
      <c r="L731" s="296" t="s">
        <v>30</v>
      </c>
      <c r="M731" s="296">
        <v>0.29733199999999999</v>
      </c>
      <c r="P731" s="296">
        <v>0</v>
      </c>
      <c r="Q731" s="296" t="s">
        <v>30</v>
      </c>
      <c r="X731" s="296" t="s">
        <v>30</v>
      </c>
      <c r="AK731" s="296">
        <v>1</v>
      </c>
      <c r="AL731" s="296">
        <v>300</v>
      </c>
      <c r="AM731" s="299">
        <v>0.2</v>
      </c>
      <c r="AN731" s="296">
        <v>29.2</v>
      </c>
      <c r="AO731" s="296">
        <v>1</v>
      </c>
      <c r="AP731" s="300"/>
      <c r="AQ731" s="296">
        <v>1.46</v>
      </c>
      <c r="AR731" s="296">
        <v>2</v>
      </c>
      <c r="AS731" s="296">
        <v>1</v>
      </c>
      <c r="AV731" s="300">
        <v>2.4</v>
      </c>
      <c r="AW731" s="300">
        <v>2.4</v>
      </c>
      <c r="AY731" s="296" t="s">
        <v>745</v>
      </c>
      <c r="BA731" s="296">
        <v>1</v>
      </c>
      <c r="BB731" s="296">
        <v>0.03</v>
      </c>
      <c r="BC731" s="296">
        <v>504</v>
      </c>
    </row>
    <row r="732" spans="1:55">
      <c r="A732" s="296" t="s">
        <v>1282</v>
      </c>
      <c r="B732" s="296" t="s">
        <v>747</v>
      </c>
      <c r="C732" s="296" t="s">
        <v>1271</v>
      </c>
      <c r="E732" s="296">
        <v>0.7</v>
      </c>
      <c r="F732" s="296">
        <v>0.92285714285714293</v>
      </c>
      <c r="I732" s="296">
        <v>0</v>
      </c>
      <c r="J732" s="296" t="s">
        <v>30</v>
      </c>
      <c r="K732" s="296">
        <v>37.24</v>
      </c>
      <c r="L732" s="296" t="s">
        <v>30</v>
      </c>
      <c r="M732" s="296">
        <v>0.30536799999999997</v>
      </c>
      <c r="P732" s="296">
        <v>0</v>
      </c>
      <c r="Q732" s="296" t="s">
        <v>30</v>
      </c>
      <c r="X732" s="296" t="s">
        <v>30</v>
      </c>
      <c r="AK732" s="296">
        <v>1</v>
      </c>
      <c r="AL732" s="296">
        <v>38</v>
      </c>
      <c r="AM732" s="299">
        <v>0.2</v>
      </c>
      <c r="AN732" s="296">
        <v>29.2</v>
      </c>
      <c r="AO732" s="296">
        <v>1</v>
      </c>
      <c r="AP732" s="300"/>
      <c r="AQ732" s="296">
        <v>1.46</v>
      </c>
      <c r="AR732" s="296">
        <v>2</v>
      </c>
      <c r="AS732" s="296">
        <v>1</v>
      </c>
      <c r="AV732" s="300">
        <v>2.4</v>
      </c>
      <c r="AW732" s="300">
        <v>2.4</v>
      </c>
      <c r="AY732" s="296" t="s">
        <v>745</v>
      </c>
      <c r="BA732" s="296">
        <v>1</v>
      </c>
      <c r="BB732" s="296">
        <v>0.03</v>
      </c>
      <c r="BC732" s="296">
        <v>504</v>
      </c>
    </row>
    <row r="733" spans="1:55">
      <c r="A733" s="296" t="s">
        <v>1281</v>
      </c>
      <c r="B733" s="296" t="s">
        <v>840</v>
      </c>
      <c r="C733" s="296" t="s">
        <v>1271</v>
      </c>
      <c r="F733" s="296">
        <v>0.3</v>
      </c>
      <c r="I733" s="296">
        <v>0</v>
      </c>
      <c r="J733" s="296" t="s">
        <v>30</v>
      </c>
      <c r="K733" s="296">
        <v>37.24</v>
      </c>
      <c r="L733" s="296">
        <v>0.80359999999999998</v>
      </c>
      <c r="M733" s="296" t="s">
        <v>30</v>
      </c>
      <c r="P733" s="296">
        <v>0</v>
      </c>
      <c r="Q733" s="296" t="s">
        <v>30</v>
      </c>
      <c r="X733" s="296" t="s">
        <v>30</v>
      </c>
      <c r="AK733" s="296">
        <v>1</v>
      </c>
      <c r="AL733" s="296">
        <v>27.5</v>
      </c>
      <c r="AM733" s="299">
        <v>0.2</v>
      </c>
      <c r="AN733" s="296">
        <v>29.2</v>
      </c>
      <c r="AO733" s="296">
        <v>1</v>
      </c>
      <c r="AP733" s="300"/>
      <c r="AQ733" s="296">
        <v>1.46</v>
      </c>
      <c r="AR733" s="296">
        <v>2</v>
      </c>
      <c r="AS733" s="296">
        <v>1</v>
      </c>
      <c r="AV733" s="300">
        <v>2.4</v>
      </c>
      <c r="AW733" s="300">
        <v>2.4</v>
      </c>
      <c r="AY733" s="296" t="s">
        <v>745</v>
      </c>
      <c r="BA733" s="296">
        <v>1</v>
      </c>
      <c r="BB733" s="296">
        <v>0.03</v>
      </c>
      <c r="BC733" s="296">
        <v>504</v>
      </c>
    </row>
    <row r="734" spans="1:55">
      <c r="A734" s="296" t="s">
        <v>1280</v>
      </c>
      <c r="B734" s="296" t="s">
        <v>840</v>
      </c>
      <c r="C734" s="296" t="s">
        <v>1271</v>
      </c>
      <c r="F734" s="296">
        <v>0.32</v>
      </c>
      <c r="I734" s="296">
        <v>0</v>
      </c>
      <c r="J734" s="296" t="s">
        <v>30</v>
      </c>
      <c r="K734" s="296">
        <v>37.24</v>
      </c>
      <c r="L734" s="296">
        <v>0.80359999999999998</v>
      </c>
      <c r="M734" s="296" t="s">
        <v>30</v>
      </c>
      <c r="P734" s="296">
        <v>0</v>
      </c>
      <c r="Q734" s="296" t="s">
        <v>30</v>
      </c>
      <c r="X734" s="296" t="s">
        <v>30</v>
      </c>
      <c r="AK734" s="296">
        <v>1</v>
      </c>
      <c r="AL734" s="296">
        <v>27.5</v>
      </c>
      <c r="AM734" s="299">
        <v>0.2</v>
      </c>
      <c r="AN734" s="296">
        <v>29.2</v>
      </c>
      <c r="AO734" s="296">
        <v>1</v>
      </c>
      <c r="AP734" s="300"/>
      <c r="AQ734" s="296">
        <v>1.46</v>
      </c>
      <c r="AR734" s="296">
        <v>2</v>
      </c>
      <c r="AS734" s="296">
        <v>1</v>
      </c>
      <c r="AV734" s="300">
        <v>2.4</v>
      </c>
      <c r="AW734" s="300">
        <v>2.4</v>
      </c>
      <c r="AY734" s="296" t="s">
        <v>745</v>
      </c>
      <c r="BA734" s="296">
        <v>1</v>
      </c>
      <c r="BB734" s="296">
        <v>0.03</v>
      </c>
      <c r="BC734" s="296">
        <v>504</v>
      </c>
    </row>
    <row r="735" spans="1:55">
      <c r="A735" s="296" t="s">
        <v>1279</v>
      </c>
      <c r="B735" s="296" t="s">
        <v>840</v>
      </c>
      <c r="C735" s="296" t="s">
        <v>1271</v>
      </c>
      <c r="F735" s="296">
        <v>0.33</v>
      </c>
      <c r="I735" s="296">
        <v>0</v>
      </c>
      <c r="J735" s="296" t="s">
        <v>30</v>
      </c>
      <c r="K735" s="296">
        <v>37.24</v>
      </c>
      <c r="L735" s="296">
        <v>0.80359999999999998</v>
      </c>
      <c r="M735" s="296" t="s">
        <v>30</v>
      </c>
      <c r="P735" s="296">
        <v>0</v>
      </c>
      <c r="Q735" s="296" t="s">
        <v>30</v>
      </c>
      <c r="X735" s="296" t="s">
        <v>30</v>
      </c>
      <c r="AK735" s="296">
        <v>1</v>
      </c>
      <c r="AL735" s="296">
        <v>500</v>
      </c>
      <c r="AM735" s="299">
        <v>0.2</v>
      </c>
      <c r="AN735" s="296">
        <v>29.2</v>
      </c>
      <c r="AO735" s="296">
        <v>1</v>
      </c>
      <c r="AP735" s="300"/>
      <c r="AQ735" s="296">
        <v>1.46</v>
      </c>
      <c r="AR735" s="296">
        <v>2</v>
      </c>
      <c r="AS735" s="296">
        <v>1</v>
      </c>
      <c r="AV735" s="300">
        <v>2.4</v>
      </c>
      <c r="AW735" s="300">
        <v>2.4</v>
      </c>
      <c r="AY735" s="296" t="s">
        <v>745</v>
      </c>
      <c r="BA735" s="296">
        <v>1</v>
      </c>
      <c r="BB735" s="296">
        <v>0.03</v>
      </c>
      <c r="BC735" s="296">
        <v>504</v>
      </c>
    </row>
    <row r="736" spans="1:55">
      <c r="A736" s="296" t="s">
        <v>1278</v>
      </c>
      <c r="B736" s="296" t="s">
        <v>840</v>
      </c>
      <c r="C736" s="296" t="s">
        <v>1271</v>
      </c>
      <c r="F736" s="296">
        <v>0.34</v>
      </c>
      <c r="I736" s="296">
        <v>0</v>
      </c>
      <c r="J736" s="296" t="s">
        <v>30</v>
      </c>
      <c r="K736" s="296">
        <v>37.24</v>
      </c>
      <c r="L736" s="296">
        <v>0.80359999999999998</v>
      </c>
      <c r="M736" s="296" t="s">
        <v>30</v>
      </c>
      <c r="P736" s="296">
        <v>0</v>
      </c>
      <c r="Q736" s="296" t="s">
        <v>30</v>
      </c>
      <c r="X736" s="296" t="s">
        <v>30</v>
      </c>
      <c r="AK736" s="296">
        <v>1</v>
      </c>
      <c r="AL736" s="296">
        <v>300</v>
      </c>
      <c r="AM736" s="299">
        <v>0.2</v>
      </c>
      <c r="AN736" s="296">
        <v>29.2</v>
      </c>
      <c r="AO736" s="296">
        <v>1</v>
      </c>
      <c r="AP736" s="300"/>
      <c r="AQ736" s="296">
        <v>1.46</v>
      </c>
      <c r="AR736" s="296">
        <v>2</v>
      </c>
      <c r="AS736" s="296">
        <v>1</v>
      </c>
      <c r="AV736" s="300">
        <v>2.4</v>
      </c>
      <c r="AW736" s="300">
        <v>2.4</v>
      </c>
      <c r="AY736" s="296" t="s">
        <v>745</v>
      </c>
      <c r="BA736" s="296">
        <v>1</v>
      </c>
      <c r="BB736" s="296">
        <v>0.03</v>
      </c>
      <c r="BC736" s="296">
        <v>504</v>
      </c>
    </row>
    <row r="737" spans="1:55">
      <c r="A737" s="296" t="s">
        <v>1277</v>
      </c>
      <c r="B737" s="296" t="s">
        <v>840</v>
      </c>
      <c r="C737" s="296" t="s">
        <v>1271</v>
      </c>
      <c r="F737" s="296">
        <v>0.35</v>
      </c>
      <c r="I737" s="296">
        <v>0</v>
      </c>
      <c r="J737" s="296" t="s">
        <v>30</v>
      </c>
      <c r="K737" s="296">
        <v>37.24</v>
      </c>
      <c r="L737" s="296">
        <v>0.80359999999999998</v>
      </c>
      <c r="M737" s="296" t="s">
        <v>30</v>
      </c>
      <c r="P737" s="296">
        <v>0</v>
      </c>
      <c r="Q737" s="296" t="s">
        <v>30</v>
      </c>
      <c r="X737" s="296" t="s">
        <v>30</v>
      </c>
      <c r="AK737" s="296">
        <v>1</v>
      </c>
      <c r="AL737" s="296">
        <v>175</v>
      </c>
      <c r="AM737" s="299">
        <v>0.2</v>
      </c>
      <c r="AN737" s="296">
        <v>29.2</v>
      </c>
      <c r="AO737" s="296">
        <v>1</v>
      </c>
      <c r="AP737" s="300"/>
      <c r="AQ737" s="296">
        <v>1.46</v>
      </c>
      <c r="AR737" s="296">
        <v>2</v>
      </c>
      <c r="AS737" s="296">
        <v>1</v>
      </c>
      <c r="AV737" s="300">
        <v>2.4</v>
      </c>
      <c r="AW737" s="300">
        <v>2.4</v>
      </c>
      <c r="AY737" s="296" t="s">
        <v>745</v>
      </c>
      <c r="BA737" s="296">
        <v>1</v>
      </c>
      <c r="BB737" s="296">
        <v>0.03</v>
      </c>
      <c r="BC737" s="296">
        <v>504</v>
      </c>
    </row>
    <row r="738" spans="1:55">
      <c r="A738" s="296" t="s">
        <v>1276</v>
      </c>
      <c r="B738" s="296" t="s">
        <v>840</v>
      </c>
      <c r="C738" s="296" t="s">
        <v>1271</v>
      </c>
      <c r="F738" s="296">
        <v>0.36</v>
      </c>
      <c r="I738" s="296">
        <v>0</v>
      </c>
      <c r="J738" s="296" t="s">
        <v>30</v>
      </c>
      <c r="K738" s="296">
        <v>37.24</v>
      </c>
      <c r="L738" s="296">
        <v>0.80359999999999998</v>
      </c>
      <c r="M738" s="296" t="s">
        <v>30</v>
      </c>
      <c r="P738" s="296">
        <v>0</v>
      </c>
      <c r="Q738" s="296" t="s">
        <v>30</v>
      </c>
      <c r="X738" s="296" t="s">
        <v>30</v>
      </c>
      <c r="AK738" s="296">
        <v>1</v>
      </c>
      <c r="AL738" s="296">
        <v>300</v>
      </c>
      <c r="AM738" s="299">
        <v>0.2</v>
      </c>
      <c r="AN738" s="296">
        <v>29.2</v>
      </c>
      <c r="AO738" s="296">
        <v>1</v>
      </c>
      <c r="AP738" s="300"/>
      <c r="AQ738" s="296">
        <v>1.46</v>
      </c>
      <c r="AR738" s="296">
        <v>2</v>
      </c>
      <c r="AS738" s="296">
        <v>1</v>
      </c>
      <c r="AV738" s="300">
        <v>2.4</v>
      </c>
      <c r="AW738" s="300">
        <v>2.4</v>
      </c>
      <c r="AY738" s="296" t="s">
        <v>745</v>
      </c>
      <c r="BA738" s="296">
        <v>1</v>
      </c>
      <c r="BB738" s="296">
        <v>0.03</v>
      </c>
      <c r="BC738" s="296">
        <v>504</v>
      </c>
    </row>
    <row r="739" spans="1:55">
      <c r="A739" s="296" t="s">
        <v>1275</v>
      </c>
      <c r="B739" s="296" t="s">
        <v>840</v>
      </c>
      <c r="C739" s="296" t="s">
        <v>1271</v>
      </c>
      <c r="F739" s="296">
        <v>0.37</v>
      </c>
      <c r="I739" s="296">
        <v>0</v>
      </c>
      <c r="J739" s="296" t="s">
        <v>30</v>
      </c>
      <c r="K739" s="296">
        <v>37.24</v>
      </c>
      <c r="L739" s="296">
        <v>0.80359999999999998</v>
      </c>
      <c r="M739" s="296" t="s">
        <v>30</v>
      </c>
      <c r="P739" s="296">
        <v>0</v>
      </c>
      <c r="Q739" s="296" t="s">
        <v>30</v>
      </c>
      <c r="X739" s="296" t="s">
        <v>30</v>
      </c>
      <c r="AK739" s="296">
        <v>1</v>
      </c>
      <c r="AL739" s="296">
        <v>33.799999999999997</v>
      </c>
      <c r="AM739" s="299">
        <v>0.2</v>
      </c>
      <c r="AN739" s="296">
        <v>29.2</v>
      </c>
      <c r="AO739" s="296">
        <v>1</v>
      </c>
      <c r="AP739" s="300"/>
      <c r="AQ739" s="296">
        <v>1.46</v>
      </c>
      <c r="AR739" s="296">
        <v>2</v>
      </c>
      <c r="AS739" s="296">
        <v>1</v>
      </c>
      <c r="AV739" s="300">
        <v>2.4</v>
      </c>
      <c r="AW739" s="300">
        <v>2.4</v>
      </c>
      <c r="AY739" s="296" t="s">
        <v>745</v>
      </c>
      <c r="BA739" s="296">
        <v>1</v>
      </c>
      <c r="BB739" s="296">
        <v>0.03</v>
      </c>
      <c r="BC739" s="296">
        <v>504</v>
      </c>
    </row>
    <row r="740" spans="1:55">
      <c r="A740" s="296" t="s">
        <v>1274</v>
      </c>
      <c r="B740" s="296" t="s">
        <v>840</v>
      </c>
      <c r="C740" s="296" t="s">
        <v>1271</v>
      </c>
      <c r="F740" s="296">
        <v>0.38</v>
      </c>
      <c r="I740" s="296">
        <v>0</v>
      </c>
      <c r="J740" s="296" t="s">
        <v>30</v>
      </c>
      <c r="K740" s="296">
        <v>37.24</v>
      </c>
      <c r="L740" s="296">
        <v>0.80359999999999998</v>
      </c>
      <c r="M740" s="296" t="s">
        <v>30</v>
      </c>
      <c r="P740" s="296">
        <v>0</v>
      </c>
      <c r="Q740" s="296" t="s">
        <v>30</v>
      </c>
      <c r="X740" s="296" t="s">
        <v>30</v>
      </c>
      <c r="AK740" s="296">
        <v>1</v>
      </c>
      <c r="AL740" s="296">
        <v>300</v>
      </c>
      <c r="AM740" s="299">
        <v>0.2</v>
      </c>
      <c r="AN740" s="296">
        <v>29.2</v>
      </c>
      <c r="AO740" s="296">
        <v>1</v>
      </c>
      <c r="AP740" s="300"/>
      <c r="AQ740" s="296">
        <v>1.46</v>
      </c>
      <c r="AR740" s="296">
        <v>2</v>
      </c>
      <c r="AS740" s="296">
        <v>1</v>
      </c>
      <c r="AV740" s="300">
        <v>2.4</v>
      </c>
      <c r="AW740" s="300">
        <v>2.4</v>
      </c>
      <c r="AY740" s="296" t="s">
        <v>745</v>
      </c>
      <c r="BA740" s="296">
        <v>1</v>
      </c>
      <c r="BB740" s="296">
        <v>0.03</v>
      </c>
      <c r="BC740" s="296">
        <v>504</v>
      </c>
    </row>
    <row r="741" spans="1:55">
      <c r="A741" s="296" t="s">
        <v>1273</v>
      </c>
      <c r="B741" s="296" t="s">
        <v>840</v>
      </c>
      <c r="C741" s="296" t="s">
        <v>1271</v>
      </c>
      <c r="F741" s="296">
        <v>0.39</v>
      </c>
      <c r="I741" s="296">
        <v>0</v>
      </c>
      <c r="J741" s="296" t="s">
        <v>30</v>
      </c>
      <c r="K741" s="296">
        <v>37.24</v>
      </c>
      <c r="L741" s="296">
        <v>0.80359999999999998</v>
      </c>
      <c r="M741" s="296" t="s">
        <v>30</v>
      </c>
      <c r="P741" s="296">
        <v>0</v>
      </c>
      <c r="Q741" s="296" t="s">
        <v>30</v>
      </c>
      <c r="X741" s="296" t="s">
        <v>30</v>
      </c>
      <c r="AK741" s="296">
        <v>1</v>
      </c>
      <c r="AL741" s="296">
        <v>33.200000000000003</v>
      </c>
      <c r="AM741" s="299">
        <v>0.2</v>
      </c>
      <c r="AN741" s="296">
        <v>29.2</v>
      </c>
      <c r="AO741" s="296">
        <v>1</v>
      </c>
      <c r="AP741" s="300"/>
      <c r="AQ741" s="296">
        <v>1.46</v>
      </c>
      <c r="AR741" s="296">
        <v>2</v>
      </c>
      <c r="AS741" s="296">
        <v>1</v>
      </c>
      <c r="AV741" s="300">
        <v>2.4</v>
      </c>
      <c r="AW741" s="300">
        <v>2.4</v>
      </c>
      <c r="AY741" s="296" t="s">
        <v>745</v>
      </c>
      <c r="BA741" s="296">
        <v>1</v>
      </c>
      <c r="BB741" s="296">
        <v>0.03</v>
      </c>
      <c r="BC741" s="296">
        <v>504</v>
      </c>
    </row>
    <row r="742" spans="1:55">
      <c r="A742" s="296" t="s">
        <v>1272</v>
      </c>
      <c r="B742" s="296" t="s">
        <v>753</v>
      </c>
      <c r="C742" s="296" t="s">
        <v>1271</v>
      </c>
      <c r="D742" s="296">
        <v>8.6000000000000007E-2</v>
      </c>
      <c r="E742" s="296">
        <v>0.28266400000000003</v>
      </c>
      <c r="F742" s="296">
        <v>0.22</v>
      </c>
      <c r="H742" s="296">
        <v>145</v>
      </c>
      <c r="I742" s="296">
        <v>0</v>
      </c>
      <c r="J742" s="296" t="s">
        <v>30</v>
      </c>
      <c r="K742" s="296">
        <v>9.0380009999999995</v>
      </c>
      <c r="L742" s="296" t="s">
        <v>30</v>
      </c>
      <c r="M742" s="296">
        <v>0.54647999999999997</v>
      </c>
      <c r="O742" s="296">
        <v>20</v>
      </c>
      <c r="Q742" s="296" t="s">
        <v>30</v>
      </c>
      <c r="X742" s="296" t="s">
        <v>30</v>
      </c>
      <c r="AK742" s="296">
        <v>1</v>
      </c>
      <c r="AL742" s="296">
        <v>160</v>
      </c>
      <c r="AM742" s="299">
        <v>0.2</v>
      </c>
      <c r="AN742" s="296">
        <v>29.2</v>
      </c>
      <c r="AO742" s="296">
        <v>1</v>
      </c>
      <c r="AP742" s="300"/>
      <c r="AQ742" s="296">
        <v>1.46</v>
      </c>
      <c r="AR742" s="296">
        <v>2</v>
      </c>
      <c r="AS742" s="296">
        <v>1</v>
      </c>
      <c r="AV742" s="300">
        <v>2.4</v>
      </c>
      <c r="AW742" s="300">
        <v>2.4</v>
      </c>
      <c r="AY742" s="296" t="s">
        <v>745</v>
      </c>
      <c r="BA742" s="296">
        <v>1</v>
      </c>
      <c r="BB742" s="296">
        <v>0.03</v>
      </c>
      <c r="BC742" s="296">
        <v>504</v>
      </c>
    </row>
    <row r="743" spans="1:55">
      <c r="A743" s="296" t="s">
        <v>1270</v>
      </c>
      <c r="B743" s="296" t="s">
        <v>747</v>
      </c>
      <c r="C743" s="296" t="s">
        <v>749</v>
      </c>
      <c r="E743" s="296">
        <v>0.22</v>
      </c>
      <c r="F743" s="296">
        <v>0.85</v>
      </c>
      <c r="H743" s="296">
        <v>121</v>
      </c>
      <c r="I743" s="296">
        <v>0</v>
      </c>
      <c r="J743" s="296" t="s">
        <v>30</v>
      </c>
      <c r="K743" s="296">
        <v>12.050668</v>
      </c>
      <c r="L743" s="296" t="s">
        <v>30</v>
      </c>
      <c r="M743" s="296">
        <v>0.10959426229508197</v>
      </c>
      <c r="O743" s="296">
        <v>20</v>
      </c>
      <c r="P743" s="296">
        <v>0</v>
      </c>
      <c r="Q743" s="296" t="s">
        <v>30</v>
      </c>
      <c r="U743" s="296">
        <v>1</v>
      </c>
      <c r="V743" s="296">
        <v>1</v>
      </c>
      <c r="X743" s="296">
        <v>6.5240641711229941</v>
      </c>
      <c r="AK743" s="296">
        <v>1</v>
      </c>
      <c r="AL743" s="296">
        <v>20</v>
      </c>
      <c r="AM743" s="299">
        <v>0.4</v>
      </c>
      <c r="AN743" s="296">
        <v>29.2</v>
      </c>
      <c r="AO743" s="296">
        <v>1</v>
      </c>
      <c r="AP743" s="300"/>
      <c r="AQ743" s="296">
        <v>1.46</v>
      </c>
      <c r="AR743" s="296">
        <v>2</v>
      </c>
      <c r="AS743" s="296">
        <v>1</v>
      </c>
      <c r="AV743" s="300">
        <v>2.4</v>
      </c>
      <c r="AW743" s="300">
        <v>2.4</v>
      </c>
      <c r="AY743" s="296" t="s">
        <v>745</v>
      </c>
      <c r="BA743" s="296">
        <v>1</v>
      </c>
      <c r="BB743" s="296">
        <v>0.03</v>
      </c>
      <c r="BC743" s="296">
        <v>504</v>
      </c>
    </row>
    <row r="744" spans="1:55">
      <c r="A744" s="296" t="s">
        <v>1269</v>
      </c>
      <c r="B744" s="296" t="s">
        <v>747</v>
      </c>
      <c r="C744" s="296" t="s">
        <v>922</v>
      </c>
      <c r="E744" s="296">
        <v>0.3</v>
      </c>
      <c r="F744" s="296">
        <v>0.89999999999999991</v>
      </c>
      <c r="I744" s="296">
        <v>0</v>
      </c>
      <c r="J744" s="296" t="s">
        <v>30</v>
      </c>
      <c r="K744" s="296">
        <v>12.050668</v>
      </c>
      <c r="L744" s="296" t="s">
        <v>30</v>
      </c>
      <c r="M744" s="296">
        <v>0.31776923076923075</v>
      </c>
      <c r="P744" s="296">
        <v>0</v>
      </c>
      <c r="Q744" s="296" t="s">
        <v>30</v>
      </c>
      <c r="X744" s="296" t="s">
        <v>30</v>
      </c>
      <c r="AK744" s="296">
        <v>1</v>
      </c>
      <c r="AL744" s="296">
        <v>1.6</v>
      </c>
      <c r="AM744" s="299">
        <v>0.4</v>
      </c>
      <c r="AN744" s="296">
        <v>29.2</v>
      </c>
      <c r="AO744" s="296">
        <v>1</v>
      </c>
      <c r="AP744" s="300"/>
      <c r="AQ744" s="296">
        <v>1.46</v>
      </c>
      <c r="AR744" s="296">
        <v>2</v>
      </c>
      <c r="AS744" s="296">
        <v>1</v>
      </c>
      <c r="AV744" s="300">
        <v>2.4</v>
      </c>
      <c r="AW744" s="300">
        <v>2.4</v>
      </c>
      <c r="AY744" s="296" t="s">
        <v>745</v>
      </c>
      <c r="BA744" s="296">
        <v>1</v>
      </c>
      <c r="BB744" s="296">
        <v>0.03</v>
      </c>
      <c r="BC744" s="296">
        <v>504</v>
      </c>
    </row>
    <row r="745" spans="1:55">
      <c r="A745" s="296" t="s">
        <v>1268</v>
      </c>
      <c r="B745" s="296" t="s">
        <v>840</v>
      </c>
      <c r="C745" s="296" t="s">
        <v>1267</v>
      </c>
      <c r="F745" s="296">
        <v>0.33</v>
      </c>
      <c r="I745" s="296">
        <v>0</v>
      </c>
      <c r="J745" s="296" t="s">
        <v>30</v>
      </c>
      <c r="K745" s="296">
        <v>37.24</v>
      </c>
      <c r="L745" s="296">
        <v>0.80359999999999998</v>
      </c>
      <c r="M745" s="296" t="s">
        <v>30</v>
      </c>
      <c r="P745" s="296">
        <v>0</v>
      </c>
      <c r="Q745" s="296" t="s">
        <v>30</v>
      </c>
      <c r="X745" s="296" t="s">
        <v>30</v>
      </c>
      <c r="AK745" s="296">
        <v>1</v>
      </c>
      <c r="AL745" s="296">
        <v>520</v>
      </c>
      <c r="AM745" s="299">
        <v>0.2</v>
      </c>
      <c r="AN745" s="296">
        <v>29.2</v>
      </c>
      <c r="AO745" s="296">
        <v>1</v>
      </c>
      <c r="AP745" s="300"/>
      <c r="AQ745" s="296">
        <v>1.46</v>
      </c>
      <c r="AR745" s="296">
        <v>2</v>
      </c>
      <c r="AS745" s="296">
        <v>1</v>
      </c>
      <c r="AV745" s="300">
        <v>2.4</v>
      </c>
      <c r="AW745" s="300">
        <v>2.4</v>
      </c>
      <c r="AY745" s="296" t="s">
        <v>745</v>
      </c>
      <c r="BA745" s="296">
        <v>1</v>
      </c>
      <c r="BB745" s="296">
        <v>0.03</v>
      </c>
      <c r="BC745" s="296">
        <v>504</v>
      </c>
    </row>
    <row r="746" spans="1:55">
      <c r="A746" s="296" t="s">
        <v>1266</v>
      </c>
      <c r="B746" s="296" t="s">
        <v>747</v>
      </c>
      <c r="C746" s="296" t="s">
        <v>863</v>
      </c>
      <c r="E746" s="296">
        <v>0.75</v>
      </c>
      <c r="F746" s="296">
        <v>0.65333333333333332</v>
      </c>
      <c r="I746" s="296">
        <v>0</v>
      </c>
      <c r="J746" s="296" t="s">
        <v>30</v>
      </c>
      <c r="K746" s="296">
        <v>56.056000000000004</v>
      </c>
      <c r="L746" s="296" t="s">
        <v>30</v>
      </c>
      <c r="M746" s="296">
        <v>0.54880000000000007</v>
      </c>
      <c r="P746" s="296">
        <v>0</v>
      </c>
      <c r="Q746" s="296" t="s">
        <v>30</v>
      </c>
      <c r="X746" s="296" t="s">
        <v>30</v>
      </c>
      <c r="AK746" s="296">
        <v>1</v>
      </c>
      <c r="AL746" s="296">
        <v>127</v>
      </c>
      <c r="AM746" s="299">
        <v>0.4</v>
      </c>
      <c r="AN746" s="296">
        <v>36.5</v>
      </c>
      <c r="AO746" s="296">
        <v>1</v>
      </c>
      <c r="AP746" s="300"/>
      <c r="AQ746" s="296">
        <v>1.8250000000000002</v>
      </c>
      <c r="AR746" s="296">
        <v>2</v>
      </c>
      <c r="AS746" s="296">
        <v>1</v>
      </c>
      <c r="AV746" s="300">
        <v>2.4</v>
      </c>
      <c r="AW746" s="300">
        <v>2.4</v>
      </c>
      <c r="AY746" s="296" t="s">
        <v>745</v>
      </c>
      <c r="BA746" s="296">
        <v>1</v>
      </c>
      <c r="BB746" s="296">
        <v>0.03</v>
      </c>
      <c r="BC746" s="296">
        <v>504</v>
      </c>
    </row>
    <row r="747" spans="1:55">
      <c r="A747" s="296" t="s">
        <v>1265</v>
      </c>
      <c r="B747" s="296" t="s">
        <v>747</v>
      </c>
      <c r="C747" s="296" t="s">
        <v>863</v>
      </c>
      <c r="E747" s="296">
        <v>0.75</v>
      </c>
      <c r="F747" s="296">
        <v>0.72333333333333338</v>
      </c>
      <c r="I747" s="296">
        <v>0</v>
      </c>
      <c r="J747" s="296" t="s">
        <v>30</v>
      </c>
      <c r="K747" s="296">
        <v>56.056000000000004</v>
      </c>
      <c r="L747" s="296" t="s">
        <v>30</v>
      </c>
      <c r="M747" s="296">
        <v>0.60760000000000003</v>
      </c>
      <c r="P747" s="296">
        <v>0</v>
      </c>
      <c r="Q747" s="296" t="s">
        <v>30</v>
      </c>
      <c r="X747" s="296" t="s">
        <v>30</v>
      </c>
      <c r="AK747" s="296">
        <v>1</v>
      </c>
      <c r="AL747" s="296">
        <v>300</v>
      </c>
      <c r="AM747" s="299">
        <v>0.4</v>
      </c>
      <c r="AN747" s="296">
        <v>36.5</v>
      </c>
      <c r="AO747" s="296">
        <v>1</v>
      </c>
      <c r="AP747" s="300"/>
      <c r="AQ747" s="296">
        <v>1.8250000000000002</v>
      </c>
      <c r="AR747" s="296">
        <v>2</v>
      </c>
      <c r="AS747" s="296">
        <v>1</v>
      </c>
      <c r="AV747" s="300">
        <v>2.4</v>
      </c>
      <c r="AW747" s="300">
        <v>2.4</v>
      </c>
      <c r="AY747" s="296" t="s">
        <v>745</v>
      </c>
      <c r="BA747" s="296">
        <v>1</v>
      </c>
      <c r="BB747" s="296">
        <v>0.03</v>
      </c>
      <c r="BC747" s="296">
        <v>504</v>
      </c>
    </row>
    <row r="748" spans="1:55">
      <c r="A748" s="296" t="s">
        <v>1264</v>
      </c>
      <c r="B748" s="296" t="s">
        <v>747</v>
      </c>
      <c r="C748" s="296" t="s">
        <v>863</v>
      </c>
      <c r="E748" s="296">
        <v>0.75</v>
      </c>
      <c r="F748" s="296">
        <v>0.77</v>
      </c>
      <c r="I748" s="296">
        <v>0</v>
      </c>
      <c r="J748" s="296" t="s">
        <v>30</v>
      </c>
      <c r="K748" s="296">
        <v>56.056000000000004</v>
      </c>
      <c r="L748" s="296" t="s">
        <v>30</v>
      </c>
      <c r="M748" s="296">
        <v>0.64680000000000004</v>
      </c>
      <c r="P748" s="296">
        <v>0</v>
      </c>
      <c r="Q748" s="296" t="s">
        <v>30</v>
      </c>
      <c r="X748" s="296" t="s">
        <v>30</v>
      </c>
      <c r="AK748" s="296">
        <v>1</v>
      </c>
      <c r="AL748" s="296">
        <v>350</v>
      </c>
      <c r="AM748" s="299">
        <v>0.4</v>
      </c>
      <c r="AN748" s="296">
        <v>36.5</v>
      </c>
      <c r="AO748" s="296">
        <v>1</v>
      </c>
      <c r="AP748" s="300"/>
      <c r="AQ748" s="296">
        <v>1.8250000000000002</v>
      </c>
      <c r="AR748" s="296">
        <v>2</v>
      </c>
      <c r="AS748" s="296">
        <v>1</v>
      </c>
      <c r="AV748" s="300">
        <v>2.4</v>
      </c>
      <c r="AW748" s="300">
        <v>2.4</v>
      </c>
      <c r="AY748" s="296" t="s">
        <v>745</v>
      </c>
      <c r="BA748" s="296">
        <v>1</v>
      </c>
      <c r="BB748" s="296">
        <v>0.03</v>
      </c>
      <c r="BC748" s="296">
        <v>504</v>
      </c>
    </row>
    <row r="749" spans="1:55">
      <c r="A749" s="296" t="s">
        <v>1263</v>
      </c>
      <c r="B749" s="296" t="s">
        <v>747</v>
      </c>
      <c r="C749" s="296" t="s">
        <v>863</v>
      </c>
      <c r="E749" s="296">
        <v>0.75</v>
      </c>
      <c r="F749" s="296">
        <v>0.81666666666666665</v>
      </c>
      <c r="I749" s="296">
        <v>0</v>
      </c>
      <c r="J749" s="296" t="s">
        <v>30</v>
      </c>
      <c r="K749" s="296">
        <v>56.056000000000004</v>
      </c>
      <c r="L749" s="296" t="s">
        <v>30</v>
      </c>
      <c r="M749" s="296">
        <v>0.68599999999999994</v>
      </c>
      <c r="P749" s="296">
        <v>0</v>
      </c>
      <c r="Q749" s="296" t="s">
        <v>30</v>
      </c>
      <c r="X749" s="296" t="s">
        <v>30</v>
      </c>
      <c r="AK749" s="296">
        <v>1</v>
      </c>
      <c r="AL749" s="296">
        <v>300</v>
      </c>
      <c r="AM749" s="299">
        <v>0.4</v>
      </c>
      <c r="AN749" s="296">
        <v>36.5</v>
      </c>
      <c r="AO749" s="296">
        <v>1</v>
      </c>
      <c r="AP749" s="300"/>
      <c r="AQ749" s="296">
        <v>1.8250000000000002</v>
      </c>
      <c r="AR749" s="296">
        <v>2</v>
      </c>
      <c r="AS749" s="296">
        <v>1</v>
      </c>
      <c r="AV749" s="300">
        <v>2.4</v>
      </c>
      <c r="AW749" s="300">
        <v>2.4</v>
      </c>
      <c r="AY749" s="296" t="s">
        <v>745</v>
      </c>
      <c r="BA749" s="296">
        <v>1</v>
      </c>
      <c r="BB749" s="296">
        <v>0.03</v>
      </c>
      <c r="BC749" s="296">
        <v>504</v>
      </c>
    </row>
    <row r="750" spans="1:55">
      <c r="A750" s="296" t="s">
        <v>1262</v>
      </c>
      <c r="B750" s="296" t="s">
        <v>747</v>
      </c>
      <c r="C750" s="296" t="s">
        <v>863</v>
      </c>
      <c r="E750" s="296">
        <v>0.75</v>
      </c>
      <c r="F750" s="296">
        <v>0.86333333333333329</v>
      </c>
      <c r="I750" s="296">
        <v>0</v>
      </c>
      <c r="J750" s="296" t="s">
        <v>30</v>
      </c>
      <c r="K750" s="296">
        <v>56.056000000000004</v>
      </c>
      <c r="L750" s="296" t="s">
        <v>30</v>
      </c>
      <c r="M750" s="296">
        <v>0.72519999999999996</v>
      </c>
      <c r="P750" s="296">
        <v>0</v>
      </c>
      <c r="Q750" s="296" t="s">
        <v>30</v>
      </c>
      <c r="X750" s="296" t="s">
        <v>30</v>
      </c>
      <c r="AK750" s="296">
        <v>1</v>
      </c>
      <c r="AL750" s="296">
        <v>400</v>
      </c>
      <c r="AM750" s="299">
        <v>0.4</v>
      </c>
      <c r="AN750" s="296">
        <v>36.5</v>
      </c>
      <c r="AO750" s="296">
        <v>1</v>
      </c>
      <c r="AP750" s="300"/>
      <c r="AQ750" s="296">
        <v>1.8250000000000002</v>
      </c>
      <c r="AR750" s="296">
        <v>2</v>
      </c>
      <c r="AS750" s="296">
        <v>1</v>
      </c>
      <c r="AV750" s="300">
        <v>2.4</v>
      </c>
      <c r="AW750" s="300">
        <v>2.4</v>
      </c>
      <c r="AY750" s="296" t="s">
        <v>745</v>
      </c>
      <c r="BA750" s="296">
        <v>1</v>
      </c>
      <c r="BB750" s="296">
        <v>0.03</v>
      </c>
      <c r="BC750" s="296">
        <v>504</v>
      </c>
    </row>
    <row r="751" spans="1:55">
      <c r="A751" s="296" t="s">
        <v>1261</v>
      </c>
      <c r="B751" s="296" t="s">
        <v>747</v>
      </c>
      <c r="C751" s="296" t="s">
        <v>863</v>
      </c>
      <c r="E751" s="296">
        <v>0.75</v>
      </c>
      <c r="F751" s="296">
        <v>0.88666666666666671</v>
      </c>
      <c r="I751" s="296">
        <v>0</v>
      </c>
      <c r="J751" s="296" t="s">
        <v>30</v>
      </c>
      <c r="K751" s="296">
        <v>56.056000000000004</v>
      </c>
      <c r="L751" s="296" t="s">
        <v>30</v>
      </c>
      <c r="M751" s="296">
        <v>0.74480000000000002</v>
      </c>
      <c r="P751" s="296">
        <v>0</v>
      </c>
      <c r="Q751" s="296" t="s">
        <v>30</v>
      </c>
      <c r="X751" s="296" t="s">
        <v>30</v>
      </c>
      <c r="AK751" s="296">
        <v>1</v>
      </c>
      <c r="AL751" s="296">
        <v>300</v>
      </c>
      <c r="AM751" s="299">
        <v>0.4</v>
      </c>
      <c r="AN751" s="296">
        <v>36.5</v>
      </c>
      <c r="AO751" s="296">
        <v>1</v>
      </c>
      <c r="AP751" s="300"/>
      <c r="AQ751" s="296">
        <v>1.8250000000000002</v>
      </c>
      <c r="AR751" s="296">
        <v>2</v>
      </c>
      <c r="AS751" s="296">
        <v>1</v>
      </c>
      <c r="AV751" s="300">
        <v>2.4</v>
      </c>
      <c r="AW751" s="300">
        <v>2.4</v>
      </c>
      <c r="AY751" s="296" t="s">
        <v>745</v>
      </c>
      <c r="BA751" s="296">
        <v>1</v>
      </c>
      <c r="BB751" s="296">
        <v>0.03</v>
      </c>
      <c r="BC751" s="296">
        <v>504</v>
      </c>
    </row>
    <row r="752" spans="1:55">
      <c r="A752" s="296" t="s">
        <v>1260</v>
      </c>
      <c r="B752" s="296" t="s">
        <v>747</v>
      </c>
      <c r="C752" s="296" t="s">
        <v>863</v>
      </c>
      <c r="E752" s="296">
        <v>0.75</v>
      </c>
      <c r="F752" s="296">
        <v>0.91</v>
      </c>
      <c r="I752" s="296">
        <v>0</v>
      </c>
      <c r="J752" s="296" t="s">
        <v>30</v>
      </c>
      <c r="K752" s="296">
        <v>56.056000000000004</v>
      </c>
      <c r="L752" s="296" t="s">
        <v>30</v>
      </c>
      <c r="M752" s="296">
        <v>0.76439999999999997</v>
      </c>
      <c r="P752" s="296">
        <v>0</v>
      </c>
      <c r="Q752" s="296" t="s">
        <v>30</v>
      </c>
      <c r="X752" s="296" t="s">
        <v>30</v>
      </c>
      <c r="AK752" s="296">
        <v>1</v>
      </c>
      <c r="AL752" s="296">
        <v>400</v>
      </c>
      <c r="AM752" s="299">
        <v>0.4</v>
      </c>
      <c r="AN752" s="296">
        <v>36.5</v>
      </c>
      <c r="AO752" s="296">
        <v>1</v>
      </c>
      <c r="AP752" s="300"/>
      <c r="AQ752" s="296">
        <v>1.8250000000000002</v>
      </c>
      <c r="AR752" s="296">
        <v>2</v>
      </c>
      <c r="AS752" s="296">
        <v>1</v>
      </c>
      <c r="AV752" s="300">
        <v>2.4</v>
      </c>
      <c r="AW752" s="300">
        <v>2.4</v>
      </c>
      <c r="AY752" s="296" t="s">
        <v>745</v>
      </c>
      <c r="BA752" s="296">
        <v>1</v>
      </c>
      <c r="BB752" s="296">
        <v>0.03</v>
      </c>
      <c r="BC752" s="296">
        <v>504</v>
      </c>
    </row>
    <row r="753" spans="1:55">
      <c r="A753" s="296" t="s">
        <v>1259</v>
      </c>
      <c r="B753" s="296" t="s">
        <v>840</v>
      </c>
      <c r="C753" s="296" t="s">
        <v>863</v>
      </c>
      <c r="F753" s="296">
        <v>0.32</v>
      </c>
      <c r="I753" s="296">
        <v>0</v>
      </c>
      <c r="J753" s="296" t="s">
        <v>30</v>
      </c>
      <c r="K753" s="296">
        <v>56.056000000000004</v>
      </c>
      <c r="L753" s="296">
        <v>1.96</v>
      </c>
      <c r="M753" s="296" t="s">
        <v>30</v>
      </c>
      <c r="P753" s="296">
        <v>0</v>
      </c>
      <c r="Q753" s="296" t="s">
        <v>30</v>
      </c>
      <c r="X753" s="296" t="s">
        <v>30</v>
      </c>
      <c r="AK753" s="296">
        <v>1</v>
      </c>
      <c r="AL753" s="296">
        <v>400</v>
      </c>
      <c r="AM753" s="299">
        <v>0.4</v>
      </c>
      <c r="AN753" s="296">
        <v>36.5</v>
      </c>
      <c r="AO753" s="296">
        <v>1</v>
      </c>
      <c r="AP753" s="300"/>
      <c r="AQ753" s="296">
        <v>1.8250000000000002</v>
      </c>
      <c r="AR753" s="296">
        <v>2</v>
      </c>
      <c r="AS753" s="296">
        <v>1</v>
      </c>
      <c r="AV753" s="300">
        <v>2.4</v>
      </c>
      <c r="AW753" s="300">
        <v>2.4</v>
      </c>
      <c r="AY753" s="296" t="s">
        <v>745</v>
      </c>
      <c r="BA753" s="296">
        <v>1</v>
      </c>
      <c r="BB753" s="296">
        <v>0.03</v>
      </c>
      <c r="BC753" s="296">
        <v>504</v>
      </c>
    </row>
    <row r="754" spans="1:55">
      <c r="A754" s="296" t="s">
        <v>1258</v>
      </c>
      <c r="B754" s="296" t="s">
        <v>840</v>
      </c>
      <c r="C754" s="296" t="s">
        <v>863</v>
      </c>
      <c r="F754" s="296">
        <v>0.41</v>
      </c>
      <c r="I754" s="296">
        <v>0</v>
      </c>
      <c r="J754" s="296" t="s">
        <v>30</v>
      </c>
      <c r="K754" s="296">
        <v>56.056000000000004</v>
      </c>
      <c r="L754" s="296">
        <v>1.96</v>
      </c>
      <c r="M754" s="296" t="s">
        <v>30</v>
      </c>
      <c r="P754" s="296">
        <v>0</v>
      </c>
      <c r="Q754" s="296" t="s">
        <v>30</v>
      </c>
      <c r="X754" s="296" t="s">
        <v>30</v>
      </c>
      <c r="AK754" s="296">
        <v>1</v>
      </c>
      <c r="AL754" s="296">
        <v>400</v>
      </c>
      <c r="AM754" s="299">
        <v>0.4</v>
      </c>
      <c r="AN754" s="296">
        <v>36.5</v>
      </c>
      <c r="AO754" s="296">
        <v>1</v>
      </c>
      <c r="AP754" s="300"/>
      <c r="AQ754" s="296">
        <v>1.8250000000000002</v>
      </c>
      <c r="AR754" s="296">
        <v>2</v>
      </c>
      <c r="AS754" s="296">
        <v>1</v>
      </c>
      <c r="AV754" s="300">
        <v>2.4</v>
      </c>
      <c r="AW754" s="300">
        <v>2.4</v>
      </c>
      <c r="AY754" s="296" t="s">
        <v>745</v>
      </c>
      <c r="BA754" s="296">
        <v>1</v>
      </c>
      <c r="BB754" s="296">
        <v>0.03</v>
      </c>
      <c r="BC754" s="296">
        <v>504</v>
      </c>
    </row>
    <row r="755" spans="1:55">
      <c r="A755" s="296" t="s">
        <v>1257</v>
      </c>
      <c r="B755" s="296" t="s">
        <v>840</v>
      </c>
      <c r="C755" s="296" t="s">
        <v>863</v>
      </c>
      <c r="F755" s="296">
        <v>0.42</v>
      </c>
      <c r="I755" s="296">
        <v>0</v>
      </c>
      <c r="J755" s="296" t="s">
        <v>30</v>
      </c>
      <c r="K755" s="296">
        <v>56.056000000000004</v>
      </c>
      <c r="L755" s="296">
        <v>1.96</v>
      </c>
      <c r="M755" s="296" t="s">
        <v>30</v>
      </c>
      <c r="P755" s="296">
        <v>0</v>
      </c>
      <c r="Q755" s="296" t="s">
        <v>30</v>
      </c>
      <c r="X755" s="296" t="s">
        <v>30</v>
      </c>
      <c r="AK755" s="296">
        <v>1</v>
      </c>
      <c r="AL755" s="296">
        <v>300</v>
      </c>
      <c r="AM755" s="299">
        <v>0.4</v>
      </c>
      <c r="AN755" s="296">
        <v>36.5</v>
      </c>
      <c r="AO755" s="296">
        <v>1</v>
      </c>
      <c r="AP755" s="300"/>
      <c r="AQ755" s="296">
        <v>1.8250000000000002</v>
      </c>
      <c r="AR755" s="296">
        <v>2</v>
      </c>
      <c r="AS755" s="296">
        <v>1</v>
      </c>
      <c r="AV755" s="300">
        <v>2.4</v>
      </c>
      <c r="AW755" s="300">
        <v>2.4</v>
      </c>
      <c r="AY755" s="296" t="s">
        <v>745</v>
      </c>
      <c r="BA755" s="296">
        <v>1</v>
      </c>
      <c r="BB755" s="296">
        <v>0.03</v>
      </c>
      <c r="BC755" s="296">
        <v>504</v>
      </c>
    </row>
    <row r="756" spans="1:55">
      <c r="A756" s="296" t="s">
        <v>1256</v>
      </c>
      <c r="B756" s="296" t="s">
        <v>840</v>
      </c>
      <c r="C756" s="296" t="s">
        <v>863</v>
      </c>
      <c r="F756" s="296">
        <v>0.43</v>
      </c>
      <c r="I756" s="296">
        <v>0</v>
      </c>
      <c r="J756" s="296" t="s">
        <v>30</v>
      </c>
      <c r="K756" s="296">
        <v>56.056000000000004</v>
      </c>
      <c r="L756" s="296">
        <v>1.96</v>
      </c>
      <c r="M756" s="296" t="s">
        <v>30</v>
      </c>
      <c r="P756" s="296">
        <v>0</v>
      </c>
      <c r="Q756" s="296" t="s">
        <v>30</v>
      </c>
      <c r="X756" s="296" t="s">
        <v>30</v>
      </c>
      <c r="AK756" s="296">
        <v>1</v>
      </c>
      <c r="AL756" s="296">
        <v>300</v>
      </c>
      <c r="AM756" s="299">
        <v>0.4</v>
      </c>
      <c r="AN756" s="296">
        <v>36.5</v>
      </c>
      <c r="AO756" s="296">
        <v>1</v>
      </c>
      <c r="AP756" s="300"/>
      <c r="AQ756" s="296">
        <v>1.8250000000000002</v>
      </c>
      <c r="AR756" s="296">
        <v>2</v>
      </c>
      <c r="AS756" s="296">
        <v>1</v>
      </c>
      <c r="AV756" s="300">
        <v>2.4</v>
      </c>
      <c r="AW756" s="300">
        <v>2.4</v>
      </c>
      <c r="AY756" s="296" t="s">
        <v>745</v>
      </c>
      <c r="BA756" s="296">
        <v>1</v>
      </c>
      <c r="BB756" s="296">
        <v>0.03</v>
      </c>
      <c r="BC756" s="296">
        <v>504</v>
      </c>
    </row>
    <row r="757" spans="1:55">
      <c r="A757" s="296" t="s">
        <v>1255</v>
      </c>
      <c r="B757" s="296" t="s">
        <v>753</v>
      </c>
      <c r="C757" s="296" t="s">
        <v>863</v>
      </c>
      <c r="D757" s="296">
        <v>0.15</v>
      </c>
      <c r="E757" s="296">
        <v>0.75</v>
      </c>
      <c r="F757" s="296">
        <v>0.34</v>
      </c>
      <c r="G757" s="296">
        <v>1.5</v>
      </c>
      <c r="H757" s="296">
        <v>38</v>
      </c>
      <c r="I757" s="296">
        <v>0.97</v>
      </c>
      <c r="J757" s="296" t="s">
        <v>30</v>
      </c>
      <c r="K757" s="296">
        <v>56.056000000000004</v>
      </c>
      <c r="L757" s="296" t="s">
        <v>30</v>
      </c>
      <c r="M757" s="296">
        <v>0.66639999999999999</v>
      </c>
      <c r="P757" s="296">
        <v>0</v>
      </c>
      <c r="Q757" s="296" t="s">
        <v>30</v>
      </c>
      <c r="X757" s="296" t="s">
        <v>30</v>
      </c>
      <c r="AK757" s="296">
        <v>1</v>
      </c>
      <c r="AL757" s="296">
        <v>300</v>
      </c>
      <c r="AM757" s="299">
        <v>0.4</v>
      </c>
      <c r="AN757" s="296">
        <v>36.5</v>
      </c>
      <c r="AO757" s="296">
        <v>1</v>
      </c>
      <c r="AP757" s="300"/>
      <c r="AQ757" s="296">
        <v>1.8250000000000002</v>
      </c>
      <c r="AR757" s="296">
        <v>2</v>
      </c>
      <c r="AS757" s="296">
        <v>1</v>
      </c>
      <c r="AV757" s="300">
        <v>2.4</v>
      </c>
      <c r="AW757" s="300">
        <v>2.4</v>
      </c>
      <c r="AY757" s="296" t="s">
        <v>745</v>
      </c>
      <c r="BA757" s="296">
        <v>1</v>
      </c>
      <c r="BB757" s="296">
        <v>0.03</v>
      </c>
      <c r="BC757" s="296">
        <v>504</v>
      </c>
    </row>
    <row r="758" spans="1:55">
      <c r="A758" s="296" t="s">
        <v>1254</v>
      </c>
      <c r="B758" s="296" t="s">
        <v>753</v>
      </c>
      <c r="C758" s="296" t="s">
        <v>863</v>
      </c>
      <c r="D758" s="296">
        <v>0.15</v>
      </c>
      <c r="E758" s="296">
        <v>0.75</v>
      </c>
      <c r="F758" s="296">
        <v>0.39</v>
      </c>
      <c r="G758" s="296">
        <v>1.5</v>
      </c>
      <c r="H758" s="296">
        <v>38</v>
      </c>
      <c r="I758" s="296">
        <v>0.97</v>
      </c>
      <c r="J758" s="296" t="s">
        <v>30</v>
      </c>
      <c r="K758" s="296">
        <v>56.056000000000004</v>
      </c>
      <c r="L758" s="296" t="s">
        <v>30</v>
      </c>
      <c r="M758" s="296">
        <v>0.76439999999999997</v>
      </c>
      <c r="P758" s="296">
        <v>0</v>
      </c>
      <c r="Q758" s="296" t="s">
        <v>30</v>
      </c>
      <c r="X758" s="296" t="s">
        <v>30</v>
      </c>
      <c r="AK758" s="296">
        <v>1</v>
      </c>
      <c r="AL758" s="296">
        <v>300</v>
      </c>
      <c r="AM758" s="299">
        <v>0.4</v>
      </c>
      <c r="AN758" s="296">
        <v>36.5</v>
      </c>
      <c r="AO758" s="296">
        <v>1</v>
      </c>
      <c r="AP758" s="300"/>
      <c r="AQ758" s="296">
        <v>1.8250000000000002</v>
      </c>
      <c r="AR758" s="296">
        <v>2</v>
      </c>
      <c r="AS758" s="296">
        <v>1</v>
      </c>
      <c r="AV758" s="300">
        <v>2.4</v>
      </c>
      <c r="AW758" s="300">
        <v>2.4</v>
      </c>
      <c r="AY758" s="296" t="s">
        <v>745</v>
      </c>
      <c r="BA758" s="296">
        <v>1</v>
      </c>
      <c r="BB758" s="296">
        <v>0.03</v>
      </c>
      <c r="BC758" s="296">
        <v>504</v>
      </c>
    </row>
    <row r="759" spans="1:55">
      <c r="A759" s="296" t="s">
        <v>1253</v>
      </c>
      <c r="B759" s="296" t="s">
        <v>753</v>
      </c>
      <c r="C759" s="296" t="s">
        <v>863</v>
      </c>
      <c r="D759" s="296">
        <v>0.15</v>
      </c>
      <c r="E759" s="296">
        <v>0.75</v>
      </c>
      <c r="F759" s="296">
        <v>0.4</v>
      </c>
      <c r="G759" s="296">
        <v>1.5</v>
      </c>
      <c r="H759" s="296">
        <v>38</v>
      </c>
      <c r="I759" s="296">
        <v>0.97</v>
      </c>
      <c r="J759" s="296" t="s">
        <v>30</v>
      </c>
      <c r="K759" s="296">
        <v>56.056000000000004</v>
      </c>
      <c r="L759" s="296" t="s">
        <v>30</v>
      </c>
      <c r="M759" s="296">
        <v>0.78400000000000003</v>
      </c>
      <c r="P759" s="296">
        <v>0</v>
      </c>
      <c r="Q759" s="296" t="s">
        <v>30</v>
      </c>
      <c r="X759" s="296" t="s">
        <v>30</v>
      </c>
      <c r="AK759" s="296">
        <v>1</v>
      </c>
      <c r="AL759" s="296">
        <v>300</v>
      </c>
      <c r="AM759" s="299">
        <v>0.4</v>
      </c>
      <c r="AN759" s="296">
        <v>36.5</v>
      </c>
      <c r="AO759" s="296">
        <v>1</v>
      </c>
      <c r="AP759" s="300"/>
      <c r="AQ759" s="296">
        <v>1.8250000000000002</v>
      </c>
      <c r="AR759" s="296">
        <v>2</v>
      </c>
      <c r="AS759" s="296">
        <v>1</v>
      </c>
      <c r="AV759" s="300">
        <v>2.4</v>
      </c>
      <c r="AW759" s="300">
        <v>2.4</v>
      </c>
      <c r="AY759" s="296" t="s">
        <v>745</v>
      </c>
      <c r="BA759" s="296">
        <v>1</v>
      </c>
      <c r="BB759" s="296">
        <v>0.03</v>
      </c>
      <c r="BC759" s="296">
        <v>504</v>
      </c>
    </row>
    <row r="760" spans="1:55">
      <c r="A760" s="296" t="s">
        <v>1252</v>
      </c>
      <c r="B760" s="296" t="s">
        <v>747</v>
      </c>
      <c r="C760" s="296" t="s">
        <v>765</v>
      </c>
      <c r="E760" s="296">
        <v>0.1</v>
      </c>
      <c r="F760" s="296">
        <v>0.89999999999999991</v>
      </c>
      <c r="G760" s="296">
        <v>0.3</v>
      </c>
      <c r="H760" s="296">
        <v>90</v>
      </c>
      <c r="I760" s="296">
        <v>0.99814814814814812</v>
      </c>
      <c r="J760" s="296" t="s">
        <v>30</v>
      </c>
      <c r="K760" s="296">
        <v>196</v>
      </c>
      <c r="L760" s="296" t="s">
        <v>30</v>
      </c>
      <c r="M760" s="296">
        <v>1.9885090909090908</v>
      </c>
      <c r="P760" s="296">
        <v>0</v>
      </c>
      <c r="Q760" s="296" t="s">
        <v>30</v>
      </c>
      <c r="X760" s="296" t="s">
        <v>30</v>
      </c>
      <c r="AK760" s="296">
        <v>1</v>
      </c>
      <c r="AL760" s="296">
        <v>5.8015334970000003</v>
      </c>
      <c r="AM760" s="299">
        <v>0.2</v>
      </c>
      <c r="AN760" s="296">
        <v>36.5</v>
      </c>
      <c r="AO760" s="296">
        <v>1</v>
      </c>
      <c r="AP760" s="300"/>
      <c r="AQ760" s="296">
        <v>1.8250000000000002</v>
      </c>
      <c r="AR760" s="296">
        <v>0.5</v>
      </c>
      <c r="AS760" s="296">
        <v>0.5</v>
      </c>
      <c r="AV760" s="300">
        <v>6</v>
      </c>
      <c r="AW760" s="300">
        <v>6</v>
      </c>
      <c r="AY760" s="296" t="s">
        <v>745</v>
      </c>
      <c r="BA760" s="296">
        <v>1</v>
      </c>
      <c r="BB760" s="296">
        <v>0.01</v>
      </c>
      <c r="BC760" s="296">
        <v>420</v>
      </c>
    </row>
    <row r="761" spans="1:55">
      <c r="A761" s="296" t="s">
        <v>1251</v>
      </c>
      <c r="B761" s="296" t="s">
        <v>747</v>
      </c>
      <c r="C761" s="296" t="s">
        <v>765</v>
      </c>
      <c r="E761" s="296">
        <v>0.2</v>
      </c>
      <c r="F761" s="296">
        <v>0.89999999999999991</v>
      </c>
      <c r="G761" s="296">
        <v>0.3</v>
      </c>
      <c r="H761" s="296">
        <v>90</v>
      </c>
      <c r="I761" s="296">
        <v>0.99814814814814812</v>
      </c>
      <c r="J761" s="296" t="s">
        <v>30</v>
      </c>
      <c r="K761" s="296">
        <v>196</v>
      </c>
      <c r="L761" s="296" t="s">
        <v>30</v>
      </c>
      <c r="M761" s="296">
        <v>3.6455999999999995</v>
      </c>
      <c r="P761" s="296">
        <v>0</v>
      </c>
      <c r="Q761" s="296" t="s">
        <v>30</v>
      </c>
      <c r="X761" s="296" t="s">
        <v>30</v>
      </c>
      <c r="AK761" s="296">
        <v>1</v>
      </c>
      <c r="AL761" s="296">
        <v>0.2</v>
      </c>
      <c r="AM761" s="299">
        <v>0.2</v>
      </c>
      <c r="AN761" s="296">
        <v>36.5</v>
      </c>
      <c r="AO761" s="296">
        <v>1</v>
      </c>
      <c r="AP761" s="300"/>
      <c r="AQ761" s="296">
        <v>1.8250000000000002</v>
      </c>
      <c r="AR761" s="296">
        <v>0.5</v>
      </c>
      <c r="AS761" s="296">
        <v>0.5</v>
      </c>
      <c r="AV761" s="300">
        <v>6</v>
      </c>
      <c r="AW761" s="300">
        <v>6</v>
      </c>
      <c r="AY761" s="296" t="s">
        <v>745</v>
      </c>
      <c r="BA761" s="296">
        <v>1</v>
      </c>
      <c r="BB761" s="296">
        <v>0.01</v>
      </c>
      <c r="BC761" s="296">
        <v>420</v>
      </c>
    </row>
    <row r="762" spans="1:55">
      <c r="A762" s="296" t="s">
        <v>1250</v>
      </c>
      <c r="B762" s="296" t="s">
        <v>747</v>
      </c>
      <c r="C762" s="296" t="s">
        <v>765</v>
      </c>
      <c r="E762" s="296">
        <v>0.3</v>
      </c>
      <c r="F762" s="296">
        <v>0.89999999999999991</v>
      </c>
      <c r="G762" s="296">
        <v>0.3</v>
      </c>
      <c r="H762" s="296">
        <v>90</v>
      </c>
      <c r="I762" s="296">
        <v>0.99814814814814812</v>
      </c>
      <c r="J762" s="296" t="s">
        <v>30</v>
      </c>
      <c r="K762" s="296">
        <v>196</v>
      </c>
      <c r="L762" s="296" t="s">
        <v>30</v>
      </c>
      <c r="M762" s="296">
        <v>5.0477538461538458</v>
      </c>
      <c r="P762" s="296">
        <v>0</v>
      </c>
      <c r="Q762" s="296" t="s">
        <v>30</v>
      </c>
      <c r="X762" s="296" t="s">
        <v>30</v>
      </c>
      <c r="AK762" s="296">
        <v>1</v>
      </c>
      <c r="AL762" s="296">
        <v>7</v>
      </c>
      <c r="AM762" s="299">
        <v>0.2</v>
      </c>
      <c r="AN762" s="296">
        <v>36.5</v>
      </c>
      <c r="AO762" s="296">
        <v>1</v>
      </c>
      <c r="AP762" s="300"/>
      <c r="AQ762" s="296">
        <v>1.8250000000000002</v>
      </c>
      <c r="AR762" s="296">
        <v>0.5</v>
      </c>
      <c r="AS762" s="296">
        <v>0.5</v>
      </c>
      <c r="AV762" s="300">
        <v>6</v>
      </c>
      <c r="AW762" s="300">
        <v>6</v>
      </c>
      <c r="AY762" s="296" t="s">
        <v>745</v>
      </c>
      <c r="BA762" s="296">
        <v>1</v>
      </c>
      <c r="BB762" s="296">
        <v>0.01</v>
      </c>
      <c r="BC762" s="296">
        <v>420</v>
      </c>
    </row>
    <row r="763" spans="1:55">
      <c r="A763" s="296" t="s">
        <v>1249</v>
      </c>
      <c r="B763" s="296" t="s">
        <v>747</v>
      </c>
      <c r="C763" s="296" t="s">
        <v>765</v>
      </c>
      <c r="E763" s="296">
        <v>0.4</v>
      </c>
      <c r="F763" s="296">
        <v>0.90000000000000013</v>
      </c>
      <c r="G763" s="296">
        <v>0.3</v>
      </c>
      <c r="H763" s="296">
        <v>90</v>
      </c>
      <c r="I763" s="296">
        <v>0.99814814814814812</v>
      </c>
      <c r="J763" s="296" t="s">
        <v>30</v>
      </c>
      <c r="K763" s="296">
        <v>196</v>
      </c>
      <c r="L763" s="296" t="s">
        <v>30</v>
      </c>
      <c r="M763" s="296">
        <v>6.2496</v>
      </c>
      <c r="P763" s="296">
        <v>0</v>
      </c>
      <c r="Q763" s="296" t="s">
        <v>30</v>
      </c>
      <c r="X763" s="296" t="s">
        <v>30</v>
      </c>
      <c r="AK763" s="296">
        <v>1</v>
      </c>
      <c r="AL763" s="296">
        <v>19.32</v>
      </c>
      <c r="AM763" s="299">
        <v>0.2</v>
      </c>
      <c r="AN763" s="296">
        <v>36.5</v>
      </c>
      <c r="AO763" s="296">
        <v>1</v>
      </c>
      <c r="AP763" s="300"/>
      <c r="AQ763" s="296">
        <v>1.8250000000000002</v>
      </c>
      <c r="AR763" s="296">
        <v>0.5</v>
      </c>
      <c r="AS763" s="296">
        <v>0.5</v>
      </c>
      <c r="AV763" s="300">
        <v>6</v>
      </c>
      <c r="AW763" s="300">
        <v>6</v>
      </c>
      <c r="AY763" s="296" t="s">
        <v>745</v>
      </c>
      <c r="BA763" s="296">
        <v>1</v>
      </c>
      <c r="BB763" s="296">
        <v>0.01</v>
      </c>
      <c r="BC763" s="296">
        <v>420</v>
      </c>
    </row>
    <row r="764" spans="1:55">
      <c r="A764" s="296" t="s">
        <v>1248</v>
      </c>
      <c r="B764" s="296" t="s">
        <v>747</v>
      </c>
      <c r="C764" s="296" t="s">
        <v>765</v>
      </c>
      <c r="E764" s="296">
        <v>0.6</v>
      </c>
      <c r="F764" s="296">
        <v>0.89999999999999991</v>
      </c>
      <c r="G764" s="296">
        <v>0.3</v>
      </c>
      <c r="H764" s="296">
        <v>90</v>
      </c>
      <c r="I764" s="296">
        <v>0.99814814814814812</v>
      </c>
      <c r="J764" s="296" t="s">
        <v>30</v>
      </c>
      <c r="K764" s="296">
        <v>196</v>
      </c>
      <c r="L764" s="296" t="s">
        <v>30</v>
      </c>
      <c r="M764" s="296">
        <v>8.2025999999999986</v>
      </c>
      <c r="P764" s="296">
        <v>0</v>
      </c>
      <c r="Q764" s="296" t="s">
        <v>30</v>
      </c>
      <c r="X764" s="296" t="s">
        <v>30</v>
      </c>
      <c r="AK764" s="296">
        <v>1</v>
      </c>
      <c r="AL764" s="296">
        <v>39.707083470000001</v>
      </c>
      <c r="AM764" s="299">
        <v>0.2</v>
      </c>
      <c r="AN764" s="296">
        <v>36.5</v>
      </c>
      <c r="AO764" s="296">
        <v>1</v>
      </c>
      <c r="AP764" s="300"/>
      <c r="AQ764" s="296">
        <v>1.8250000000000002</v>
      </c>
      <c r="AR764" s="296">
        <v>0.5</v>
      </c>
      <c r="AS764" s="296">
        <v>0.5</v>
      </c>
      <c r="AV764" s="300">
        <v>6</v>
      </c>
      <c r="AW764" s="300">
        <v>6</v>
      </c>
      <c r="AY764" s="296" t="s">
        <v>745</v>
      </c>
      <c r="BA764" s="296">
        <v>1</v>
      </c>
      <c r="BB764" s="296">
        <v>0.01</v>
      </c>
      <c r="BC764" s="296">
        <v>420</v>
      </c>
    </row>
    <row r="765" spans="1:55">
      <c r="A765" s="296" t="s">
        <v>1247</v>
      </c>
      <c r="B765" s="296" t="s">
        <v>747</v>
      </c>
      <c r="C765" s="296" t="s">
        <v>765</v>
      </c>
      <c r="E765" s="296">
        <v>0.2</v>
      </c>
      <c r="F765" s="296">
        <v>0.89999999999999991</v>
      </c>
      <c r="I765" s="296">
        <v>0</v>
      </c>
      <c r="J765" s="296" t="s">
        <v>30</v>
      </c>
      <c r="K765" s="296">
        <v>196</v>
      </c>
      <c r="L765" s="296" t="s">
        <v>30</v>
      </c>
      <c r="M765" s="296">
        <v>3.6455999999999995</v>
      </c>
      <c r="Q765" s="296" t="s">
        <v>30</v>
      </c>
      <c r="X765" s="296" t="s">
        <v>30</v>
      </c>
      <c r="AK765" s="296">
        <v>1</v>
      </c>
      <c r="AL765" s="296">
        <v>34</v>
      </c>
      <c r="AM765" s="299">
        <v>0.2</v>
      </c>
      <c r="AN765" s="296">
        <v>36.5</v>
      </c>
      <c r="AO765" s="296">
        <v>1</v>
      </c>
      <c r="AP765" s="300"/>
      <c r="AQ765" s="296">
        <v>1.8250000000000002</v>
      </c>
      <c r="AR765" s="296">
        <v>0.5</v>
      </c>
      <c r="AS765" s="296">
        <v>0.5</v>
      </c>
      <c r="AV765" s="300">
        <v>6</v>
      </c>
      <c r="AW765" s="300">
        <v>6</v>
      </c>
      <c r="AY765" s="296" t="s">
        <v>745</v>
      </c>
      <c r="BA765" s="296">
        <v>1</v>
      </c>
      <c r="BB765" s="296">
        <v>0.01</v>
      </c>
      <c r="BC765" s="296">
        <v>420</v>
      </c>
    </row>
    <row r="766" spans="1:55">
      <c r="A766" s="296" t="s">
        <v>1246</v>
      </c>
      <c r="B766" s="296" t="s">
        <v>747</v>
      </c>
      <c r="C766" s="296" t="s">
        <v>765</v>
      </c>
      <c r="E766" s="296">
        <v>0.29576070849224745</v>
      </c>
      <c r="F766" s="296">
        <v>0.70097787639088638</v>
      </c>
      <c r="G766" s="296">
        <v>0.3</v>
      </c>
      <c r="H766" s="296">
        <v>90</v>
      </c>
      <c r="I766" s="296">
        <v>0.99814814814814812</v>
      </c>
      <c r="J766" s="296" t="s">
        <v>30</v>
      </c>
      <c r="K766" s="296">
        <v>196</v>
      </c>
      <c r="L766" s="296" t="s">
        <v>30</v>
      </c>
      <c r="M766" s="296">
        <v>3.8886399999999997</v>
      </c>
      <c r="P766" s="296">
        <v>0</v>
      </c>
      <c r="Q766" s="296" t="s">
        <v>30</v>
      </c>
      <c r="X766" s="296" t="s">
        <v>30</v>
      </c>
      <c r="AK766" s="296">
        <v>1</v>
      </c>
      <c r="AL766" s="296">
        <v>28.5</v>
      </c>
      <c r="AM766" s="299">
        <v>0.2</v>
      </c>
      <c r="AN766" s="296">
        <v>36.5</v>
      </c>
      <c r="AO766" s="296">
        <v>1</v>
      </c>
      <c r="AP766" s="300"/>
      <c r="AQ766" s="296">
        <v>1.8250000000000002</v>
      </c>
      <c r="AR766" s="296">
        <v>0.5</v>
      </c>
      <c r="AS766" s="296">
        <v>0.5</v>
      </c>
      <c r="AV766" s="300">
        <v>6</v>
      </c>
      <c r="AW766" s="300">
        <v>6</v>
      </c>
      <c r="AY766" s="296" t="s">
        <v>745</v>
      </c>
      <c r="BA766" s="296">
        <v>1</v>
      </c>
      <c r="BB766" s="296">
        <v>0.01</v>
      </c>
      <c r="BC766" s="296">
        <v>420</v>
      </c>
    </row>
    <row r="767" spans="1:55">
      <c r="A767" s="296" t="s">
        <v>1245</v>
      </c>
      <c r="B767" s="296" t="s">
        <v>747</v>
      </c>
      <c r="C767" s="296" t="s">
        <v>765</v>
      </c>
      <c r="E767" s="296">
        <v>0.29576070849224745</v>
      </c>
      <c r="F767" s="296">
        <v>0.74478899366531681</v>
      </c>
      <c r="G767" s="296">
        <v>0.3</v>
      </c>
      <c r="H767" s="296">
        <v>90</v>
      </c>
      <c r="I767" s="296">
        <v>0.99814814814814812</v>
      </c>
      <c r="J767" s="296" t="s">
        <v>30</v>
      </c>
      <c r="K767" s="296">
        <v>196</v>
      </c>
      <c r="L767" s="296" t="s">
        <v>30</v>
      </c>
      <c r="M767" s="296">
        <v>4.1316800000000002</v>
      </c>
      <c r="P767" s="296">
        <v>0</v>
      </c>
      <c r="Q767" s="296" t="s">
        <v>30</v>
      </c>
      <c r="X767" s="296" t="s">
        <v>30</v>
      </c>
      <c r="AK767" s="296">
        <v>1</v>
      </c>
      <c r="AL767" s="296">
        <v>2.4</v>
      </c>
      <c r="AM767" s="299">
        <v>0.2</v>
      </c>
      <c r="AN767" s="296">
        <v>36.5</v>
      </c>
      <c r="AO767" s="296">
        <v>1</v>
      </c>
      <c r="AP767" s="300"/>
      <c r="AQ767" s="296">
        <v>1.8250000000000002</v>
      </c>
      <c r="AR767" s="296">
        <v>0.5</v>
      </c>
      <c r="AS767" s="296">
        <v>0.5</v>
      </c>
      <c r="AV767" s="300">
        <v>6</v>
      </c>
      <c r="AW767" s="300">
        <v>6</v>
      </c>
      <c r="AY767" s="296" t="s">
        <v>745</v>
      </c>
      <c r="BA767" s="296">
        <v>1</v>
      </c>
      <c r="BB767" s="296">
        <v>0.01</v>
      </c>
      <c r="BC767" s="296">
        <v>420</v>
      </c>
    </row>
    <row r="768" spans="1:55">
      <c r="A768" s="296" t="s">
        <v>1244</v>
      </c>
      <c r="B768" s="296" t="s">
        <v>747</v>
      </c>
      <c r="C768" s="296" t="s">
        <v>765</v>
      </c>
      <c r="E768" s="296">
        <v>0.29576070849224745</v>
      </c>
      <c r="F768" s="296">
        <v>0.78860011093974713</v>
      </c>
      <c r="G768" s="296">
        <v>0.3</v>
      </c>
      <c r="H768" s="296">
        <v>90</v>
      </c>
      <c r="I768" s="296">
        <v>0.99814814814814812</v>
      </c>
      <c r="J768" s="296" t="s">
        <v>30</v>
      </c>
      <c r="K768" s="296">
        <v>196</v>
      </c>
      <c r="L768" s="296" t="s">
        <v>30</v>
      </c>
      <c r="M768" s="296">
        <v>4.3747199999999999</v>
      </c>
      <c r="P768" s="296">
        <v>0</v>
      </c>
      <c r="Q768" s="296" t="s">
        <v>30</v>
      </c>
      <c r="X768" s="296" t="s">
        <v>30</v>
      </c>
      <c r="AK768" s="296">
        <v>1</v>
      </c>
      <c r="AL768" s="296">
        <v>2.85</v>
      </c>
      <c r="AM768" s="299">
        <v>0.2</v>
      </c>
      <c r="AN768" s="296">
        <v>36.5</v>
      </c>
      <c r="AO768" s="296">
        <v>1</v>
      </c>
      <c r="AP768" s="300"/>
      <c r="AQ768" s="296">
        <v>1.8250000000000002</v>
      </c>
      <c r="AR768" s="296">
        <v>0.5</v>
      </c>
      <c r="AS768" s="296">
        <v>0.5</v>
      </c>
      <c r="AV768" s="300">
        <v>6</v>
      </c>
      <c r="AW768" s="300">
        <v>6</v>
      </c>
      <c r="AY768" s="296" t="s">
        <v>745</v>
      </c>
      <c r="BA768" s="296">
        <v>1</v>
      </c>
      <c r="BB768" s="296">
        <v>0.01</v>
      </c>
      <c r="BC768" s="296">
        <v>420</v>
      </c>
    </row>
    <row r="769" spans="1:55">
      <c r="A769" s="296" t="s">
        <v>1243</v>
      </c>
      <c r="B769" s="296" t="s">
        <v>747</v>
      </c>
      <c r="C769" s="296" t="s">
        <v>765</v>
      </c>
      <c r="E769" s="296">
        <v>0.29576070849224745</v>
      </c>
      <c r="F769" s="296">
        <v>0.83241122821417757</v>
      </c>
      <c r="G769" s="296">
        <v>0.3</v>
      </c>
      <c r="H769" s="296">
        <v>90</v>
      </c>
      <c r="I769" s="296">
        <v>0.99814814814814812</v>
      </c>
      <c r="J769" s="296" t="s">
        <v>30</v>
      </c>
      <c r="K769" s="296">
        <v>196</v>
      </c>
      <c r="L769" s="296" t="s">
        <v>30</v>
      </c>
      <c r="M769" s="296">
        <v>4.6177599999999996</v>
      </c>
      <c r="P769" s="296">
        <v>0</v>
      </c>
      <c r="Q769" s="296" t="s">
        <v>30</v>
      </c>
      <c r="X769" s="296" t="s">
        <v>30</v>
      </c>
      <c r="AK769" s="296">
        <v>1</v>
      </c>
      <c r="AL769" s="296">
        <v>9</v>
      </c>
      <c r="AM769" s="299">
        <v>0.2</v>
      </c>
      <c r="AN769" s="296">
        <v>36.5</v>
      </c>
      <c r="AO769" s="296">
        <v>1</v>
      </c>
      <c r="AP769" s="300"/>
      <c r="AQ769" s="296">
        <v>1.8250000000000002</v>
      </c>
      <c r="AR769" s="296">
        <v>0.5</v>
      </c>
      <c r="AS769" s="296">
        <v>0.5</v>
      </c>
      <c r="AV769" s="300">
        <v>6</v>
      </c>
      <c r="AW769" s="300">
        <v>6</v>
      </c>
      <c r="AY769" s="296" t="s">
        <v>745</v>
      </c>
      <c r="BA769" s="296">
        <v>1</v>
      </c>
      <c r="BB769" s="296">
        <v>0.01</v>
      </c>
      <c r="BC769" s="296">
        <v>420</v>
      </c>
    </row>
    <row r="770" spans="1:55">
      <c r="A770" s="296" t="s">
        <v>1242</v>
      </c>
      <c r="B770" s="296" t="s">
        <v>747</v>
      </c>
      <c r="C770" s="296" t="s">
        <v>765</v>
      </c>
      <c r="E770" s="296">
        <v>0.29576070849224745</v>
      </c>
      <c r="F770" s="296">
        <v>0.876222345488608</v>
      </c>
      <c r="G770" s="296">
        <v>0.3</v>
      </c>
      <c r="H770" s="296">
        <v>90</v>
      </c>
      <c r="I770" s="296">
        <v>0.99814814814814812</v>
      </c>
      <c r="J770" s="296" t="s">
        <v>30</v>
      </c>
      <c r="K770" s="296">
        <v>196</v>
      </c>
      <c r="L770" s="296" t="s">
        <v>30</v>
      </c>
      <c r="M770" s="296">
        <v>4.8608000000000002</v>
      </c>
      <c r="P770" s="296">
        <v>0</v>
      </c>
      <c r="Q770" s="296" t="s">
        <v>30</v>
      </c>
      <c r="X770" s="296" t="s">
        <v>30</v>
      </c>
      <c r="AK770" s="296">
        <v>1</v>
      </c>
      <c r="AL770" s="296">
        <v>2.89</v>
      </c>
      <c r="AM770" s="299">
        <v>0.2</v>
      </c>
      <c r="AN770" s="296">
        <v>36.5</v>
      </c>
      <c r="AO770" s="296">
        <v>1</v>
      </c>
      <c r="AP770" s="300"/>
      <c r="AQ770" s="296">
        <v>1.8250000000000002</v>
      </c>
      <c r="AR770" s="296">
        <v>0.5</v>
      </c>
      <c r="AS770" s="296">
        <v>0.5</v>
      </c>
      <c r="AV770" s="300">
        <v>6</v>
      </c>
      <c r="AW770" s="300">
        <v>6</v>
      </c>
      <c r="AY770" s="296" t="s">
        <v>745</v>
      </c>
      <c r="BA770" s="296">
        <v>1</v>
      </c>
      <c r="BB770" s="296">
        <v>0.01</v>
      </c>
      <c r="BC770" s="296">
        <v>420</v>
      </c>
    </row>
    <row r="771" spans="1:55">
      <c r="A771" s="296" t="s">
        <v>1241</v>
      </c>
      <c r="B771" s="296" t="s">
        <v>747</v>
      </c>
      <c r="C771" s="296" t="s">
        <v>765</v>
      </c>
      <c r="E771" s="296">
        <v>0.29576070849224745</v>
      </c>
      <c r="F771" s="296">
        <v>0.92003346276303821</v>
      </c>
      <c r="G771" s="296">
        <v>0.3</v>
      </c>
      <c r="H771" s="296">
        <v>90</v>
      </c>
      <c r="I771" s="296">
        <v>0.99814814814814812</v>
      </c>
      <c r="J771" s="296" t="s">
        <v>30</v>
      </c>
      <c r="K771" s="296">
        <v>196</v>
      </c>
      <c r="L771" s="296" t="s">
        <v>30</v>
      </c>
      <c r="M771" s="296">
        <v>5.1038399999999999</v>
      </c>
      <c r="P771" s="296">
        <v>0</v>
      </c>
      <c r="Q771" s="296" t="s">
        <v>30</v>
      </c>
      <c r="X771" s="296" t="s">
        <v>30</v>
      </c>
      <c r="AK771" s="296">
        <v>1</v>
      </c>
      <c r="AL771" s="296">
        <v>6.7</v>
      </c>
      <c r="AM771" s="299">
        <v>0.2</v>
      </c>
      <c r="AN771" s="296">
        <v>36.5</v>
      </c>
      <c r="AO771" s="296">
        <v>1</v>
      </c>
      <c r="AP771" s="300"/>
      <c r="AQ771" s="296">
        <v>1.8250000000000002</v>
      </c>
      <c r="AR771" s="296">
        <v>0.5</v>
      </c>
      <c r="AS771" s="296">
        <v>0.5</v>
      </c>
      <c r="AV771" s="300">
        <v>6</v>
      </c>
      <c r="AW771" s="300">
        <v>6</v>
      </c>
      <c r="AY771" s="296" t="s">
        <v>745</v>
      </c>
      <c r="BA771" s="296">
        <v>1</v>
      </c>
      <c r="BB771" s="296">
        <v>0.01</v>
      </c>
      <c r="BC771" s="296">
        <v>420</v>
      </c>
    </row>
    <row r="772" spans="1:55">
      <c r="A772" s="296" t="s">
        <v>1240</v>
      </c>
      <c r="B772" s="296" t="s">
        <v>747</v>
      </c>
      <c r="C772" s="296" t="s">
        <v>765</v>
      </c>
      <c r="E772" s="296">
        <v>0.29576070849224745</v>
      </c>
      <c r="F772" s="296">
        <v>0.96384458003746865</v>
      </c>
      <c r="G772" s="296">
        <v>0.3</v>
      </c>
      <c r="H772" s="296">
        <v>90</v>
      </c>
      <c r="I772" s="296">
        <v>0.99814814814814812</v>
      </c>
      <c r="J772" s="296" t="s">
        <v>30</v>
      </c>
      <c r="K772" s="296">
        <v>196</v>
      </c>
      <c r="L772" s="296" t="s">
        <v>30</v>
      </c>
      <c r="M772" s="296">
        <v>5.3468799999999996</v>
      </c>
      <c r="P772" s="296">
        <v>0</v>
      </c>
      <c r="Q772" s="296" t="s">
        <v>30</v>
      </c>
      <c r="X772" s="296" t="s">
        <v>30</v>
      </c>
      <c r="AK772" s="296">
        <v>1</v>
      </c>
      <c r="AL772" s="296">
        <v>4.5</v>
      </c>
      <c r="AM772" s="299">
        <v>0.2</v>
      </c>
      <c r="AN772" s="296">
        <v>36.5</v>
      </c>
      <c r="AO772" s="296">
        <v>1</v>
      </c>
      <c r="AP772" s="300"/>
      <c r="AQ772" s="296">
        <v>1.8250000000000002</v>
      </c>
      <c r="AR772" s="296">
        <v>0.5</v>
      </c>
      <c r="AS772" s="296">
        <v>0.5</v>
      </c>
      <c r="AV772" s="300">
        <v>6</v>
      </c>
      <c r="AW772" s="300">
        <v>6</v>
      </c>
      <c r="AY772" s="296" t="s">
        <v>745</v>
      </c>
      <c r="BA772" s="296">
        <v>1</v>
      </c>
      <c r="BB772" s="296">
        <v>0.01</v>
      </c>
      <c r="BC772" s="296">
        <v>420</v>
      </c>
    </row>
    <row r="773" spans="1:55">
      <c r="A773" s="296" t="s">
        <v>1239</v>
      </c>
      <c r="B773" s="296" t="s">
        <v>747</v>
      </c>
      <c r="C773" s="296" t="s">
        <v>765</v>
      </c>
      <c r="E773" s="296">
        <v>0.29576070849224745</v>
      </c>
      <c r="F773" s="296">
        <v>1.0076556973118991</v>
      </c>
      <c r="G773" s="296">
        <v>0.3</v>
      </c>
      <c r="H773" s="296">
        <v>90</v>
      </c>
      <c r="I773" s="296">
        <v>0.99814814814814812</v>
      </c>
      <c r="J773" s="296" t="s">
        <v>30</v>
      </c>
      <c r="K773" s="296">
        <v>196</v>
      </c>
      <c r="L773" s="296" t="s">
        <v>30</v>
      </c>
      <c r="M773" s="296">
        <v>5.5899200000000002</v>
      </c>
      <c r="P773" s="296">
        <v>0</v>
      </c>
      <c r="Q773" s="296" t="s">
        <v>30</v>
      </c>
      <c r="X773" s="296" t="s">
        <v>30</v>
      </c>
      <c r="AK773" s="296">
        <v>1</v>
      </c>
      <c r="AL773" s="296">
        <v>8</v>
      </c>
      <c r="AM773" s="299">
        <v>0.2</v>
      </c>
      <c r="AN773" s="296">
        <v>36.5</v>
      </c>
      <c r="AO773" s="296">
        <v>1</v>
      </c>
      <c r="AP773" s="300"/>
      <c r="AQ773" s="296">
        <v>1.8250000000000002</v>
      </c>
      <c r="AR773" s="296">
        <v>0.5</v>
      </c>
      <c r="AS773" s="296">
        <v>0.5</v>
      </c>
      <c r="AV773" s="300">
        <v>6</v>
      </c>
      <c r="AW773" s="300">
        <v>6</v>
      </c>
      <c r="AY773" s="296" t="s">
        <v>745</v>
      </c>
      <c r="BA773" s="296">
        <v>1</v>
      </c>
      <c r="BB773" s="296">
        <v>0.01</v>
      </c>
      <c r="BC773" s="296">
        <v>420</v>
      </c>
    </row>
    <row r="774" spans="1:55">
      <c r="A774" s="296" t="s">
        <v>1238</v>
      </c>
      <c r="B774" s="296" t="s">
        <v>747</v>
      </c>
      <c r="C774" s="296" t="s">
        <v>765</v>
      </c>
      <c r="E774" s="296">
        <v>0.3</v>
      </c>
      <c r="F774" s="296">
        <v>0.9966666666666667</v>
      </c>
      <c r="G774" s="296">
        <v>0.1</v>
      </c>
      <c r="H774" s="296">
        <v>60</v>
      </c>
      <c r="I774" s="296">
        <v>0.998</v>
      </c>
      <c r="J774" s="296">
        <v>7.6736656134378034</v>
      </c>
      <c r="K774" s="296">
        <v>156.80000000000001</v>
      </c>
      <c r="L774" s="296" t="s">
        <v>30</v>
      </c>
      <c r="M774" s="296">
        <v>5.5807784393756634</v>
      </c>
      <c r="N774" s="296">
        <v>2020</v>
      </c>
      <c r="O774" s="296">
        <v>25</v>
      </c>
      <c r="P774" s="296">
        <v>1</v>
      </c>
      <c r="Q774" s="296">
        <v>2029</v>
      </c>
      <c r="X774" s="296" t="s">
        <v>30</v>
      </c>
      <c r="AK774" s="296">
        <v>1</v>
      </c>
      <c r="AL774" s="296">
        <v>51.3</v>
      </c>
      <c r="AM774" s="299">
        <v>0.2</v>
      </c>
      <c r="AN774" s="296">
        <v>36.5</v>
      </c>
      <c r="AO774" s="296">
        <v>1</v>
      </c>
      <c r="AP774" s="300"/>
      <c r="AQ774" s="296">
        <v>1.8250000000000002</v>
      </c>
      <c r="AR774" s="296">
        <v>0.5</v>
      </c>
      <c r="AS774" s="296">
        <v>0.5</v>
      </c>
      <c r="AV774" s="300">
        <v>6</v>
      </c>
      <c r="AW774" s="300">
        <v>6</v>
      </c>
      <c r="AX774" s="296">
        <v>1</v>
      </c>
      <c r="AY774" s="296" t="s">
        <v>745</v>
      </c>
      <c r="BA774" s="296">
        <v>1</v>
      </c>
      <c r="BB774" s="296">
        <v>0.01</v>
      </c>
      <c r="BC774" s="296">
        <v>403</v>
      </c>
    </row>
    <row r="775" spans="1:55">
      <c r="A775" s="296" t="s">
        <v>1237</v>
      </c>
      <c r="B775" s="296" t="s">
        <v>747</v>
      </c>
      <c r="C775" s="296" t="s">
        <v>765</v>
      </c>
      <c r="E775" s="296">
        <v>0.28999999999999998</v>
      </c>
      <c r="F775" s="296">
        <v>1.0231034482758623</v>
      </c>
      <c r="G775" s="296">
        <v>0.1</v>
      </c>
      <c r="H775" s="296">
        <v>60</v>
      </c>
      <c r="I775" s="296">
        <v>0.998</v>
      </c>
      <c r="J775" s="296">
        <v>8.9194232257454953</v>
      </c>
      <c r="K775" s="296">
        <v>245</v>
      </c>
      <c r="L775" s="296" t="s">
        <v>30</v>
      </c>
      <c r="M775" s="296">
        <v>5.6416849818730288</v>
      </c>
      <c r="N775" s="296">
        <v>2020</v>
      </c>
      <c r="O775" s="296">
        <v>25</v>
      </c>
      <c r="P775" s="296">
        <v>1</v>
      </c>
      <c r="Q775" s="296">
        <v>2029</v>
      </c>
      <c r="X775" s="296" t="s">
        <v>30</v>
      </c>
      <c r="AK775" s="296">
        <v>1</v>
      </c>
      <c r="AL775" s="296">
        <v>18.399999999999999</v>
      </c>
      <c r="AM775" s="299">
        <v>0.2</v>
      </c>
      <c r="AN775" s="296">
        <v>36.5</v>
      </c>
      <c r="AO775" s="296">
        <v>1</v>
      </c>
      <c r="AP775" s="300"/>
      <c r="AQ775" s="296">
        <v>1.8250000000000002</v>
      </c>
      <c r="AR775" s="296">
        <v>0.5</v>
      </c>
      <c r="AS775" s="296">
        <v>0.5</v>
      </c>
      <c r="AV775" s="300">
        <v>6</v>
      </c>
      <c r="AW775" s="300">
        <v>6</v>
      </c>
      <c r="AX775" s="296">
        <v>1</v>
      </c>
      <c r="AY775" s="296" t="s">
        <v>745</v>
      </c>
      <c r="BA775" s="296">
        <v>1</v>
      </c>
      <c r="BB775" s="296">
        <v>0.01</v>
      </c>
      <c r="BC775" s="296">
        <v>403</v>
      </c>
    </row>
    <row r="776" spans="1:55">
      <c r="A776" s="296" t="s">
        <v>1236</v>
      </c>
      <c r="B776" s="296" t="s">
        <v>747</v>
      </c>
      <c r="C776" s="296" t="s">
        <v>765</v>
      </c>
      <c r="E776" s="296">
        <v>0.28999999999999998</v>
      </c>
      <c r="F776" s="296">
        <v>1.0231034482758623</v>
      </c>
      <c r="G776" s="296">
        <v>0.1</v>
      </c>
      <c r="H776" s="296">
        <v>70</v>
      </c>
      <c r="I776" s="296">
        <v>0.998</v>
      </c>
      <c r="J776" s="296">
        <v>10.24566886532314</v>
      </c>
      <c r="K776" s="296">
        <v>382.2</v>
      </c>
      <c r="L776" s="296" t="s">
        <v>30</v>
      </c>
      <c r="M776" s="296">
        <v>5.7605317818906858</v>
      </c>
      <c r="N776" s="296">
        <v>2020</v>
      </c>
      <c r="O776" s="296">
        <v>25</v>
      </c>
      <c r="P776" s="296">
        <v>1</v>
      </c>
      <c r="Q776" s="296">
        <v>2029</v>
      </c>
      <c r="X776" s="296" t="s">
        <v>30</v>
      </c>
      <c r="AK776" s="296">
        <v>1</v>
      </c>
      <c r="AL776" s="296">
        <v>8</v>
      </c>
      <c r="AM776" s="299">
        <v>0.2</v>
      </c>
      <c r="AN776" s="296">
        <v>36.5</v>
      </c>
      <c r="AO776" s="296">
        <v>1</v>
      </c>
      <c r="AP776" s="300"/>
      <c r="AQ776" s="296">
        <v>1.8250000000000002</v>
      </c>
      <c r="AR776" s="296">
        <v>0.5</v>
      </c>
      <c r="AS776" s="296">
        <v>0.5</v>
      </c>
      <c r="AV776" s="300">
        <v>6</v>
      </c>
      <c r="AW776" s="300">
        <v>6</v>
      </c>
      <c r="AX776" s="296">
        <v>1</v>
      </c>
      <c r="AY776" s="296" t="s">
        <v>745</v>
      </c>
      <c r="BA776" s="296">
        <v>1</v>
      </c>
      <c r="BB776" s="296">
        <v>0.01</v>
      </c>
      <c r="BC776" s="296">
        <v>403</v>
      </c>
    </row>
    <row r="777" spans="1:55">
      <c r="A777" s="296" t="s">
        <v>1235</v>
      </c>
      <c r="B777" s="296" t="s">
        <v>747</v>
      </c>
      <c r="C777" s="296" t="s">
        <v>765</v>
      </c>
      <c r="E777" s="296">
        <v>0.3</v>
      </c>
      <c r="F777" s="296">
        <v>1.04</v>
      </c>
      <c r="G777" s="296">
        <v>0.1</v>
      </c>
      <c r="H777" s="296">
        <v>20</v>
      </c>
      <c r="I777" s="296">
        <v>0.998</v>
      </c>
      <c r="J777" s="296">
        <v>7.2875442595951627</v>
      </c>
      <c r="K777" s="296">
        <v>147</v>
      </c>
      <c r="L777" s="296" t="s">
        <v>30</v>
      </c>
      <c r="M777" s="296">
        <v>5.6810241093257172</v>
      </c>
      <c r="N777" s="296">
        <v>2030</v>
      </c>
      <c r="O777" s="296">
        <v>25</v>
      </c>
      <c r="P777" s="296">
        <v>1</v>
      </c>
      <c r="Q777" s="296">
        <v>2039</v>
      </c>
      <c r="X777" s="296" t="s">
        <v>30</v>
      </c>
      <c r="AK777" s="296">
        <v>1</v>
      </c>
      <c r="AL777" s="296">
        <v>51.3</v>
      </c>
      <c r="AM777" s="299">
        <v>0.2</v>
      </c>
      <c r="AN777" s="296">
        <v>36.5</v>
      </c>
      <c r="AO777" s="296">
        <v>1</v>
      </c>
      <c r="AP777" s="300"/>
      <c r="AQ777" s="296">
        <v>1.8250000000000002</v>
      </c>
      <c r="AR777" s="296">
        <v>0.5</v>
      </c>
      <c r="AS777" s="296">
        <v>0.5</v>
      </c>
      <c r="AV777" s="300">
        <v>6</v>
      </c>
      <c r="AW777" s="300">
        <v>6</v>
      </c>
      <c r="AX777" s="296">
        <v>1</v>
      </c>
      <c r="AY777" s="296" t="s">
        <v>745</v>
      </c>
      <c r="BA777" s="296">
        <v>1</v>
      </c>
      <c r="BB777" s="296">
        <v>0.01</v>
      </c>
      <c r="BC777" s="296">
        <v>370</v>
      </c>
    </row>
    <row r="778" spans="1:55">
      <c r="A778" s="296" t="s">
        <v>1234</v>
      </c>
      <c r="B778" s="296" t="s">
        <v>747</v>
      </c>
      <c r="C778" s="296" t="s">
        <v>765</v>
      </c>
      <c r="E778" s="296">
        <v>0.3</v>
      </c>
      <c r="F778" s="296">
        <v>1.04</v>
      </c>
      <c r="G778" s="296">
        <v>0.1</v>
      </c>
      <c r="H778" s="296">
        <v>40</v>
      </c>
      <c r="I778" s="296">
        <v>0.998</v>
      </c>
      <c r="J778" s="296">
        <v>8.4923264049920082</v>
      </c>
      <c r="K778" s="296">
        <v>235.2</v>
      </c>
      <c r="L778" s="296" t="s">
        <v>30</v>
      </c>
      <c r="M778" s="296">
        <v>5.7491863828473999</v>
      </c>
      <c r="N778" s="296">
        <v>2030</v>
      </c>
      <c r="O778" s="296">
        <v>25</v>
      </c>
      <c r="P778" s="296">
        <v>1</v>
      </c>
      <c r="Q778" s="296">
        <v>2039</v>
      </c>
      <c r="X778" s="296" t="s">
        <v>30</v>
      </c>
      <c r="AK778" s="296">
        <v>1</v>
      </c>
      <c r="AL778" s="296">
        <v>18.399999999999999</v>
      </c>
      <c r="AM778" s="299">
        <v>0.2</v>
      </c>
      <c r="AN778" s="296">
        <v>36.5</v>
      </c>
      <c r="AO778" s="296">
        <v>1</v>
      </c>
      <c r="AP778" s="300"/>
      <c r="AQ778" s="296">
        <v>1.8250000000000002</v>
      </c>
      <c r="AR778" s="296">
        <v>0.5</v>
      </c>
      <c r="AS778" s="296">
        <v>0.5</v>
      </c>
      <c r="AV778" s="300">
        <v>6</v>
      </c>
      <c r="AW778" s="300">
        <v>6</v>
      </c>
      <c r="AX778" s="296">
        <v>1</v>
      </c>
      <c r="AY778" s="296" t="s">
        <v>745</v>
      </c>
      <c r="BA778" s="296">
        <v>1</v>
      </c>
      <c r="BB778" s="296">
        <v>0.01</v>
      </c>
      <c r="BC778" s="296">
        <v>370</v>
      </c>
    </row>
    <row r="779" spans="1:55">
      <c r="A779" s="296" t="s">
        <v>1233</v>
      </c>
      <c r="B779" s="296" t="s">
        <v>747</v>
      </c>
      <c r="C779" s="296" t="s">
        <v>765</v>
      </c>
      <c r="D779" s="296" t="s">
        <v>30</v>
      </c>
      <c r="E779" s="296">
        <v>0.3</v>
      </c>
      <c r="F779" s="296">
        <v>1.04</v>
      </c>
      <c r="G779" s="296">
        <v>0.1</v>
      </c>
      <c r="H779" s="296">
        <v>25</v>
      </c>
      <c r="I779" s="296">
        <v>0.998</v>
      </c>
      <c r="J779" s="296">
        <v>7.9668630286632842</v>
      </c>
      <c r="K779" s="296">
        <v>215.6</v>
      </c>
      <c r="L779" s="296" t="s">
        <v>30</v>
      </c>
      <c r="M779" s="296">
        <v>5.6519075214769767</v>
      </c>
      <c r="N779" s="296">
        <v>2040</v>
      </c>
      <c r="O779" s="296">
        <v>25</v>
      </c>
      <c r="P779" s="296">
        <v>1</v>
      </c>
      <c r="Q779" s="296">
        <v>2049</v>
      </c>
      <c r="R779" s="296" t="s">
        <v>30</v>
      </c>
      <c r="S779" s="296" t="s">
        <v>30</v>
      </c>
      <c r="T779" s="296" t="s">
        <v>30</v>
      </c>
      <c r="U779" s="296" t="s">
        <v>30</v>
      </c>
      <c r="V779" s="296" t="s">
        <v>30</v>
      </c>
      <c r="W779" s="296" t="s">
        <v>30</v>
      </c>
      <c r="X779" s="296" t="s">
        <v>30</v>
      </c>
      <c r="Z779" s="296" t="s">
        <v>30</v>
      </c>
      <c r="AA779" s="296" t="s">
        <v>30</v>
      </c>
      <c r="AB779" s="296" t="s">
        <v>30</v>
      </c>
      <c r="AC779" s="296" t="s">
        <v>30</v>
      </c>
      <c r="AD779" s="296" t="s">
        <v>30</v>
      </c>
      <c r="AE779" s="296" t="s">
        <v>30</v>
      </c>
      <c r="AF779" s="296" t="s">
        <v>30</v>
      </c>
      <c r="AG779" s="296" t="s">
        <v>30</v>
      </c>
      <c r="AH779" s="296" t="s">
        <v>30</v>
      </c>
      <c r="AI779" s="296" t="s">
        <v>30</v>
      </c>
      <c r="AJ779" s="296" t="s">
        <v>30</v>
      </c>
      <c r="AK779" s="296">
        <v>1</v>
      </c>
      <c r="AL779" s="296">
        <v>18.399999999999999</v>
      </c>
      <c r="AM779" s="299">
        <v>0.2</v>
      </c>
      <c r="AN779" s="296">
        <v>36.5</v>
      </c>
      <c r="AO779" s="296">
        <v>1</v>
      </c>
      <c r="AP779" s="300"/>
      <c r="AQ779" s="296">
        <v>1.8250000000000002</v>
      </c>
      <c r="AR779" s="296">
        <v>0.5</v>
      </c>
      <c r="AS779" s="296">
        <v>0.5</v>
      </c>
      <c r="AV779" s="300">
        <v>6</v>
      </c>
      <c r="AW779" s="300">
        <v>6</v>
      </c>
      <c r="AX779" s="296">
        <v>1</v>
      </c>
      <c r="AY779" s="296" t="s">
        <v>745</v>
      </c>
      <c r="BA779" s="296">
        <v>1</v>
      </c>
      <c r="BB779" s="296">
        <v>0.01</v>
      </c>
      <c r="BC779" s="296">
        <v>370</v>
      </c>
    </row>
    <row r="780" spans="1:55">
      <c r="A780" s="296" t="s">
        <v>1232</v>
      </c>
      <c r="B780" s="296" t="s">
        <v>747</v>
      </c>
      <c r="C780" s="296" t="s">
        <v>765</v>
      </c>
      <c r="E780" s="296">
        <v>0.3</v>
      </c>
      <c r="F780" s="296">
        <v>1.04</v>
      </c>
      <c r="G780" s="296">
        <v>0.1</v>
      </c>
      <c r="H780" s="296">
        <v>10</v>
      </c>
      <c r="I780" s="296">
        <v>0.998</v>
      </c>
      <c r="J780" s="296">
        <v>7.4413996523345602</v>
      </c>
      <c r="K780" s="296">
        <v>196</v>
      </c>
      <c r="L780" s="296" t="s">
        <v>30</v>
      </c>
      <c r="M780" s="296">
        <v>5.5546286601065535</v>
      </c>
      <c r="N780" s="296">
        <v>2050</v>
      </c>
      <c r="O780" s="296">
        <v>25</v>
      </c>
      <c r="P780" s="296">
        <v>1</v>
      </c>
      <c r="Q780" s="296">
        <v>2050</v>
      </c>
      <c r="X780" s="296" t="s">
        <v>30</v>
      </c>
      <c r="AK780" s="296">
        <v>1</v>
      </c>
      <c r="AL780" s="296">
        <v>18.399999999999999</v>
      </c>
      <c r="AM780" s="299">
        <v>0.2</v>
      </c>
      <c r="AN780" s="296">
        <v>36.5</v>
      </c>
      <c r="AO780" s="296">
        <v>1</v>
      </c>
      <c r="AP780" s="300"/>
      <c r="AQ780" s="296">
        <v>1.8250000000000002</v>
      </c>
      <c r="AR780" s="296">
        <v>0.5</v>
      </c>
      <c r="AS780" s="296">
        <v>0.5</v>
      </c>
      <c r="AV780" s="300">
        <v>6</v>
      </c>
      <c r="AW780" s="300">
        <v>6</v>
      </c>
      <c r="AX780" s="296">
        <v>1</v>
      </c>
      <c r="AY780" s="296" t="s">
        <v>745</v>
      </c>
      <c r="BA780" s="296">
        <v>1</v>
      </c>
      <c r="BB780" s="296">
        <v>0.01</v>
      </c>
      <c r="BC780" s="296">
        <v>302</v>
      </c>
    </row>
    <row r="781" spans="1:55">
      <c r="A781" s="296" t="s">
        <v>1231</v>
      </c>
      <c r="B781" s="296" t="s">
        <v>747</v>
      </c>
      <c r="C781" s="296" t="s">
        <v>765</v>
      </c>
      <c r="E781" s="296">
        <v>0.3</v>
      </c>
      <c r="F781" s="296">
        <v>1.04</v>
      </c>
      <c r="G781" s="296">
        <v>0.1</v>
      </c>
      <c r="H781" s="296">
        <v>60</v>
      </c>
      <c r="I781" s="296">
        <v>0.998</v>
      </c>
      <c r="J781" s="296">
        <v>9.3698295121034541</v>
      </c>
      <c r="K781" s="296">
        <v>343</v>
      </c>
      <c r="L781" s="296" t="s">
        <v>30</v>
      </c>
      <c r="M781" s="296">
        <v>5.7797166603959536</v>
      </c>
      <c r="N781" s="296">
        <v>2030</v>
      </c>
      <c r="O781" s="296">
        <v>25</v>
      </c>
      <c r="P781" s="296">
        <v>1</v>
      </c>
      <c r="Q781" s="296">
        <v>2039</v>
      </c>
      <c r="X781" s="296" t="s">
        <v>30</v>
      </c>
      <c r="AK781" s="296">
        <v>1</v>
      </c>
      <c r="AL781" s="296">
        <v>8</v>
      </c>
      <c r="AM781" s="299">
        <v>0.2</v>
      </c>
      <c r="AN781" s="296">
        <v>36.5</v>
      </c>
      <c r="AO781" s="296">
        <v>1</v>
      </c>
      <c r="AP781" s="300"/>
      <c r="AQ781" s="296">
        <v>1.8250000000000002</v>
      </c>
      <c r="AR781" s="296">
        <v>0.5</v>
      </c>
      <c r="AS781" s="296">
        <v>0.5</v>
      </c>
      <c r="AV781" s="300">
        <v>6</v>
      </c>
      <c r="AW781" s="300">
        <v>6</v>
      </c>
      <c r="AX781" s="296">
        <v>1</v>
      </c>
      <c r="AY781" s="296" t="s">
        <v>745</v>
      </c>
      <c r="BA781" s="296">
        <v>1</v>
      </c>
      <c r="BB781" s="296">
        <v>0.01</v>
      </c>
      <c r="BC781" s="296">
        <v>370</v>
      </c>
    </row>
    <row r="782" spans="1:55">
      <c r="A782" s="296" t="s">
        <v>1230</v>
      </c>
      <c r="B782" s="296" t="s">
        <v>747</v>
      </c>
      <c r="C782" s="296" t="s">
        <v>765</v>
      </c>
      <c r="D782" s="296" t="s">
        <v>30</v>
      </c>
      <c r="E782" s="296">
        <v>0.3</v>
      </c>
      <c r="F782" s="296">
        <v>1.04</v>
      </c>
      <c r="G782" s="296">
        <v>0.1</v>
      </c>
      <c r="H782" s="296">
        <v>40</v>
      </c>
      <c r="I782" s="296">
        <v>0.998</v>
      </c>
      <c r="J782" s="296">
        <v>9.0030969983837537</v>
      </c>
      <c r="K782" s="296">
        <v>323.39999999999998</v>
      </c>
      <c r="L782" s="296" t="s">
        <v>30</v>
      </c>
      <c r="M782" s="296">
        <v>5.7512806239713905</v>
      </c>
      <c r="N782" s="296">
        <v>2040</v>
      </c>
      <c r="O782" s="296">
        <v>25</v>
      </c>
      <c r="P782" s="296">
        <v>1</v>
      </c>
      <c r="Q782" s="296">
        <v>2049</v>
      </c>
      <c r="R782" s="296" t="s">
        <v>30</v>
      </c>
      <c r="S782" s="296" t="s">
        <v>30</v>
      </c>
      <c r="T782" s="296" t="s">
        <v>30</v>
      </c>
      <c r="U782" s="296" t="s">
        <v>30</v>
      </c>
      <c r="V782" s="296" t="s">
        <v>30</v>
      </c>
      <c r="W782" s="296" t="s">
        <v>30</v>
      </c>
      <c r="X782" s="296" t="s">
        <v>30</v>
      </c>
      <c r="Z782" s="296" t="s">
        <v>30</v>
      </c>
      <c r="AA782" s="296" t="s">
        <v>30</v>
      </c>
      <c r="AB782" s="296" t="s">
        <v>30</v>
      </c>
      <c r="AC782" s="296" t="s">
        <v>30</v>
      </c>
      <c r="AD782" s="296" t="s">
        <v>30</v>
      </c>
      <c r="AE782" s="296" t="s">
        <v>30</v>
      </c>
      <c r="AF782" s="296" t="s">
        <v>30</v>
      </c>
      <c r="AG782" s="296" t="s">
        <v>30</v>
      </c>
      <c r="AH782" s="296" t="s">
        <v>30</v>
      </c>
      <c r="AI782" s="296" t="s">
        <v>30</v>
      </c>
      <c r="AJ782" s="296" t="s">
        <v>30</v>
      </c>
      <c r="AK782" s="296">
        <v>1</v>
      </c>
      <c r="AL782" s="296">
        <v>8</v>
      </c>
      <c r="AM782" s="299">
        <v>0.2</v>
      </c>
      <c r="AN782" s="296">
        <v>36.5</v>
      </c>
      <c r="AO782" s="296">
        <v>1</v>
      </c>
      <c r="AP782" s="300"/>
      <c r="AQ782" s="296">
        <v>1.8250000000000002</v>
      </c>
      <c r="AR782" s="296">
        <v>0.5</v>
      </c>
      <c r="AS782" s="296">
        <v>0.5</v>
      </c>
      <c r="AV782" s="300">
        <v>6</v>
      </c>
      <c r="AW782" s="300">
        <v>6</v>
      </c>
      <c r="AX782" s="296">
        <v>1</v>
      </c>
      <c r="AY782" s="296" t="s">
        <v>745</v>
      </c>
      <c r="BA782" s="296">
        <v>1</v>
      </c>
      <c r="BB782" s="296">
        <v>0.01</v>
      </c>
      <c r="BC782" s="296">
        <v>370</v>
      </c>
    </row>
    <row r="783" spans="1:55">
      <c r="A783" s="296" t="s">
        <v>1229</v>
      </c>
      <c r="B783" s="296" t="s">
        <v>747</v>
      </c>
      <c r="C783" s="296" t="s">
        <v>765</v>
      </c>
      <c r="E783" s="296">
        <v>0.3</v>
      </c>
      <c r="F783" s="296">
        <v>1.04</v>
      </c>
      <c r="G783" s="296">
        <v>0.1</v>
      </c>
      <c r="H783" s="296">
        <v>20</v>
      </c>
      <c r="I783" s="296">
        <v>0.998</v>
      </c>
      <c r="J783" s="296">
        <v>8.6363644846640515</v>
      </c>
      <c r="K783" s="296">
        <v>303.8</v>
      </c>
      <c r="L783" s="296" t="s">
        <v>30</v>
      </c>
      <c r="M783" s="296">
        <v>5.7228445875468292</v>
      </c>
      <c r="N783" s="296">
        <v>2050</v>
      </c>
      <c r="O783" s="296">
        <v>25</v>
      </c>
      <c r="P783" s="296">
        <v>1</v>
      </c>
      <c r="Q783" s="296">
        <v>2050</v>
      </c>
      <c r="X783" s="296" t="s">
        <v>30</v>
      </c>
      <c r="AK783" s="296">
        <v>1</v>
      </c>
      <c r="AL783" s="296">
        <v>8</v>
      </c>
      <c r="AM783" s="299">
        <v>0.2</v>
      </c>
      <c r="AN783" s="296">
        <v>36.5</v>
      </c>
      <c r="AO783" s="296">
        <v>1</v>
      </c>
      <c r="AP783" s="300"/>
      <c r="AQ783" s="296">
        <v>1.8250000000000002</v>
      </c>
      <c r="AR783" s="296">
        <v>0.5</v>
      </c>
      <c r="AS783" s="296">
        <v>0.5</v>
      </c>
      <c r="AV783" s="300">
        <v>6</v>
      </c>
      <c r="AW783" s="300">
        <v>6</v>
      </c>
      <c r="AX783" s="296">
        <v>1</v>
      </c>
      <c r="AY783" s="296" t="s">
        <v>745</v>
      </c>
      <c r="BA783" s="296">
        <v>1</v>
      </c>
      <c r="BB783" s="296">
        <v>0.01</v>
      </c>
      <c r="BC783" s="296">
        <v>302</v>
      </c>
    </row>
    <row r="784" spans="1:55">
      <c r="A784" s="296" t="s">
        <v>1228</v>
      </c>
      <c r="B784" s="296" t="s">
        <v>747</v>
      </c>
      <c r="C784" s="296" t="s">
        <v>765</v>
      </c>
      <c r="E784" s="296">
        <v>0.29576070849224745</v>
      </c>
      <c r="F784" s="296">
        <v>1.0952779318607599</v>
      </c>
      <c r="G784" s="296">
        <v>0.3</v>
      </c>
      <c r="H784" s="296">
        <v>90</v>
      </c>
      <c r="I784" s="296">
        <v>0.99814814814814812</v>
      </c>
      <c r="J784" s="296" t="s">
        <v>30</v>
      </c>
      <c r="K784" s="296">
        <v>196</v>
      </c>
      <c r="L784" s="296" t="s">
        <v>30</v>
      </c>
      <c r="M784" s="296">
        <v>6.0759999999999996</v>
      </c>
      <c r="P784" s="296">
        <v>0</v>
      </c>
      <c r="Q784" s="296" t="s">
        <v>30</v>
      </c>
      <c r="X784" s="296" t="s">
        <v>30</v>
      </c>
      <c r="AK784" s="296">
        <v>1</v>
      </c>
      <c r="AL784" s="296">
        <v>7.4</v>
      </c>
      <c r="AM784" s="299">
        <v>0.2</v>
      </c>
      <c r="AN784" s="296">
        <v>36.5</v>
      </c>
      <c r="AO784" s="296">
        <v>1</v>
      </c>
      <c r="AP784" s="300"/>
      <c r="AQ784" s="296">
        <v>1.8250000000000002</v>
      </c>
      <c r="AR784" s="296">
        <v>0.5</v>
      </c>
      <c r="AS784" s="296">
        <v>0.5</v>
      </c>
      <c r="AV784" s="300">
        <v>6</v>
      </c>
      <c r="AW784" s="300">
        <v>6</v>
      </c>
      <c r="AY784" s="296" t="s">
        <v>745</v>
      </c>
      <c r="BA784" s="296">
        <v>1</v>
      </c>
      <c r="BB784" s="296">
        <v>0.01</v>
      </c>
      <c r="BC784" s="296">
        <v>420</v>
      </c>
    </row>
    <row r="785" spans="1:55">
      <c r="A785" s="296" t="s">
        <v>1227</v>
      </c>
      <c r="B785" s="296" t="s">
        <v>747</v>
      </c>
      <c r="C785" s="296" t="s">
        <v>765</v>
      </c>
      <c r="D785" s="296" t="s">
        <v>30</v>
      </c>
      <c r="E785" s="296">
        <v>0.3</v>
      </c>
      <c r="F785" s="296">
        <v>1.0616666666666665</v>
      </c>
      <c r="G785" s="296">
        <v>0.1</v>
      </c>
      <c r="H785" s="296">
        <v>15</v>
      </c>
      <c r="I785" s="296">
        <v>0.998</v>
      </c>
      <c r="J785" s="296">
        <v>6.831949005640106</v>
      </c>
      <c r="K785" s="296">
        <v>137.19999999999999</v>
      </c>
      <c r="L785" s="296" t="s">
        <v>30</v>
      </c>
      <c r="M785" s="296">
        <v>5.6975733113180436</v>
      </c>
      <c r="N785" s="296">
        <v>2040</v>
      </c>
      <c r="O785" s="296">
        <v>25</v>
      </c>
      <c r="P785" s="296">
        <v>1</v>
      </c>
      <c r="Q785" s="296">
        <v>2049</v>
      </c>
      <c r="R785" s="296" t="s">
        <v>30</v>
      </c>
      <c r="S785" s="296" t="s">
        <v>30</v>
      </c>
      <c r="T785" s="296" t="s">
        <v>30</v>
      </c>
      <c r="U785" s="296" t="s">
        <v>30</v>
      </c>
      <c r="V785" s="296" t="s">
        <v>30</v>
      </c>
      <c r="W785" s="296" t="s">
        <v>30</v>
      </c>
      <c r="X785" s="296" t="s">
        <v>30</v>
      </c>
      <c r="Z785" s="296" t="s">
        <v>30</v>
      </c>
      <c r="AA785" s="296" t="s">
        <v>30</v>
      </c>
      <c r="AB785" s="296" t="s">
        <v>30</v>
      </c>
      <c r="AC785" s="296" t="s">
        <v>30</v>
      </c>
      <c r="AD785" s="296" t="s">
        <v>30</v>
      </c>
      <c r="AE785" s="296" t="s">
        <v>30</v>
      </c>
      <c r="AF785" s="296" t="s">
        <v>30</v>
      </c>
      <c r="AG785" s="296" t="s">
        <v>30</v>
      </c>
      <c r="AH785" s="296" t="s">
        <v>30</v>
      </c>
      <c r="AI785" s="296" t="s">
        <v>30</v>
      </c>
      <c r="AJ785" s="296" t="s">
        <v>30</v>
      </c>
      <c r="AK785" s="296">
        <v>1</v>
      </c>
      <c r="AL785" s="296">
        <v>51.3</v>
      </c>
      <c r="AM785" s="299">
        <v>0.2</v>
      </c>
      <c r="AN785" s="296">
        <v>36.5</v>
      </c>
      <c r="AO785" s="296">
        <v>1</v>
      </c>
      <c r="AP785" s="300"/>
      <c r="AQ785" s="296">
        <v>1.8250000000000002</v>
      </c>
      <c r="AR785" s="296">
        <v>0.5</v>
      </c>
      <c r="AS785" s="296">
        <v>0.5</v>
      </c>
      <c r="AV785" s="300">
        <v>6</v>
      </c>
      <c r="AW785" s="300">
        <v>6</v>
      </c>
      <c r="AX785" s="296">
        <v>1</v>
      </c>
      <c r="AY785" s="296" t="s">
        <v>745</v>
      </c>
      <c r="BA785" s="296">
        <v>1</v>
      </c>
      <c r="BB785" s="296">
        <v>0.01</v>
      </c>
      <c r="BC785" s="296">
        <v>370</v>
      </c>
    </row>
    <row r="786" spans="1:55">
      <c r="A786" s="296" t="s">
        <v>1226</v>
      </c>
      <c r="B786" s="296" t="s">
        <v>747</v>
      </c>
      <c r="C786" s="296" t="s">
        <v>765</v>
      </c>
      <c r="E786" s="296">
        <v>0.3</v>
      </c>
      <c r="F786" s="296">
        <v>1.0833333333333335</v>
      </c>
      <c r="G786" s="296">
        <v>0.1</v>
      </c>
      <c r="H786" s="296">
        <v>10</v>
      </c>
      <c r="I786" s="296">
        <v>0.998</v>
      </c>
      <c r="J786" s="296">
        <v>6.3763537516850493</v>
      </c>
      <c r="K786" s="296">
        <v>127.4</v>
      </c>
      <c r="L786" s="296" t="s">
        <v>30</v>
      </c>
      <c r="M786" s="296">
        <v>5.7099671881286591</v>
      </c>
      <c r="N786" s="296">
        <v>2050</v>
      </c>
      <c r="O786" s="296">
        <v>25</v>
      </c>
      <c r="P786" s="296">
        <v>1</v>
      </c>
      <c r="Q786" s="296">
        <v>2050</v>
      </c>
      <c r="X786" s="296" t="s">
        <v>30</v>
      </c>
      <c r="AK786" s="296">
        <v>1</v>
      </c>
      <c r="AL786" s="296">
        <v>51.3</v>
      </c>
      <c r="AM786" s="299">
        <v>0.2</v>
      </c>
      <c r="AN786" s="296">
        <v>36.5</v>
      </c>
      <c r="AO786" s="296">
        <v>1</v>
      </c>
      <c r="AP786" s="300"/>
      <c r="AQ786" s="296">
        <v>1.8250000000000002</v>
      </c>
      <c r="AR786" s="296">
        <v>0.5</v>
      </c>
      <c r="AS786" s="296">
        <v>0.5</v>
      </c>
      <c r="AV786" s="300">
        <v>6</v>
      </c>
      <c r="AW786" s="300">
        <v>6</v>
      </c>
      <c r="AX786" s="296">
        <v>1</v>
      </c>
      <c r="AY786" s="296" t="s">
        <v>745</v>
      </c>
      <c r="BA786" s="296">
        <v>1</v>
      </c>
      <c r="BB786" s="296">
        <v>0.01</v>
      </c>
      <c r="BC786" s="296">
        <v>302</v>
      </c>
    </row>
    <row r="787" spans="1:55">
      <c r="A787" s="296" t="s">
        <v>1225</v>
      </c>
      <c r="B787" s="296" t="s">
        <v>747</v>
      </c>
      <c r="C787" s="296" t="s">
        <v>765</v>
      </c>
      <c r="E787" s="296">
        <v>0.29576070849224745</v>
      </c>
      <c r="F787" s="296">
        <v>1.1390890491351904</v>
      </c>
      <c r="G787" s="296">
        <v>0.3</v>
      </c>
      <c r="H787" s="296">
        <v>90</v>
      </c>
      <c r="I787" s="296">
        <v>0.99814814814814812</v>
      </c>
      <c r="J787" s="296" t="s">
        <v>30</v>
      </c>
      <c r="K787" s="296">
        <v>196</v>
      </c>
      <c r="L787" s="296" t="s">
        <v>30</v>
      </c>
      <c r="M787" s="296">
        <v>6.3190400000000002</v>
      </c>
      <c r="P787" s="296">
        <v>0</v>
      </c>
      <c r="Q787" s="296" t="s">
        <v>30</v>
      </c>
      <c r="X787" s="296" t="s">
        <v>30</v>
      </c>
      <c r="AK787" s="296">
        <v>1</v>
      </c>
      <c r="AL787" s="296">
        <v>7</v>
      </c>
      <c r="AM787" s="299">
        <v>0.2</v>
      </c>
      <c r="AN787" s="296">
        <v>36.5</v>
      </c>
      <c r="AO787" s="296">
        <v>1</v>
      </c>
      <c r="AP787" s="300"/>
      <c r="AQ787" s="296">
        <v>1.8250000000000002</v>
      </c>
      <c r="AR787" s="296">
        <v>0.5</v>
      </c>
      <c r="AS787" s="296">
        <v>0.5</v>
      </c>
      <c r="AV787" s="300">
        <v>6</v>
      </c>
      <c r="AW787" s="300">
        <v>6</v>
      </c>
      <c r="AY787" s="296" t="s">
        <v>745</v>
      </c>
      <c r="BA787" s="296">
        <v>1</v>
      </c>
      <c r="BB787" s="296">
        <v>0.01</v>
      </c>
      <c r="BC787" s="296">
        <v>420</v>
      </c>
    </row>
    <row r="788" spans="1:55">
      <c r="A788" s="296" t="s">
        <v>1224</v>
      </c>
      <c r="B788" s="296" t="s">
        <v>747</v>
      </c>
      <c r="C788" s="296" t="s">
        <v>765</v>
      </c>
      <c r="E788" s="296">
        <v>0.29576070849224745</v>
      </c>
      <c r="F788" s="296">
        <v>1.1829001664096208</v>
      </c>
      <c r="G788" s="296">
        <v>0.3</v>
      </c>
      <c r="H788" s="296">
        <v>90</v>
      </c>
      <c r="I788" s="296">
        <v>0.99814814814814812</v>
      </c>
      <c r="J788" s="296" t="s">
        <v>30</v>
      </c>
      <c r="K788" s="296">
        <v>196</v>
      </c>
      <c r="L788" s="296" t="s">
        <v>30</v>
      </c>
      <c r="M788" s="296">
        <v>6.5620799999999999</v>
      </c>
      <c r="P788" s="296">
        <v>0</v>
      </c>
      <c r="Q788" s="296" t="s">
        <v>30</v>
      </c>
      <c r="X788" s="296" t="s">
        <v>30</v>
      </c>
      <c r="AK788" s="296">
        <v>1</v>
      </c>
      <c r="AL788" s="296">
        <v>17.899999999999999</v>
      </c>
      <c r="AM788" s="299">
        <v>0.2</v>
      </c>
      <c r="AN788" s="296">
        <v>36.5</v>
      </c>
      <c r="AO788" s="296">
        <v>1</v>
      </c>
      <c r="AP788" s="300"/>
      <c r="AQ788" s="296">
        <v>1.8250000000000002</v>
      </c>
      <c r="AR788" s="296">
        <v>0.5</v>
      </c>
      <c r="AS788" s="296">
        <v>0.5</v>
      </c>
      <c r="AV788" s="300">
        <v>6</v>
      </c>
      <c r="AW788" s="300">
        <v>6</v>
      </c>
      <c r="AY788" s="296" t="s">
        <v>745</v>
      </c>
      <c r="BA788" s="296">
        <v>1</v>
      </c>
      <c r="BB788" s="296">
        <v>0.01</v>
      </c>
      <c r="BC788" s="296">
        <v>420</v>
      </c>
    </row>
    <row r="789" spans="1:55">
      <c r="A789" s="296" t="s">
        <v>1223</v>
      </c>
      <c r="B789" s="296" t="s">
        <v>747</v>
      </c>
      <c r="C789" s="296" t="s">
        <v>765</v>
      </c>
      <c r="E789" s="296">
        <v>0.29576070849224745</v>
      </c>
      <c r="F789" s="296">
        <v>1.2705224009584815</v>
      </c>
      <c r="G789" s="296">
        <v>0.3</v>
      </c>
      <c r="H789" s="296">
        <v>90</v>
      </c>
      <c r="I789" s="296">
        <v>0.99814814814814812</v>
      </c>
      <c r="J789" s="296" t="s">
        <v>30</v>
      </c>
      <c r="K789" s="296">
        <v>196</v>
      </c>
      <c r="L789" s="296" t="s">
        <v>30</v>
      </c>
      <c r="M789" s="296">
        <v>7.0481599999999993</v>
      </c>
      <c r="P789" s="296">
        <v>0</v>
      </c>
      <c r="Q789" s="296" t="s">
        <v>30</v>
      </c>
      <c r="X789" s="296" t="s">
        <v>30</v>
      </c>
      <c r="AK789" s="296">
        <v>1</v>
      </c>
      <c r="AL789" s="296">
        <v>12.89</v>
      </c>
      <c r="AM789" s="299">
        <v>0.2</v>
      </c>
      <c r="AN789" s="296">
        <v>36.5</v>
      </c>
      <c r="AO789" s="296">
        <v>1</v>
      </c>
      <c r="AP789" s="300"/>
      <c r="AQ789" s="296">
        <v>1.8250000000000002</v>
      </c>
      <c r="AR789" s="296">
        <v>0.5</v>
      </c>
      <c r="AS789" s="296">
        <v>0.5</v>
      </c>
      <c r="AV789" s="300">
        <v>6</v>
      </c>
      <c r="AW789" s="300">
        <v>6</v>
      </c>
      <c r="AY789" s="296" t="s">
        <v>745</v>
      </c>
      <c r="BA789" s="296">
        <v>1</v>
      </c>
      <c r="BB789" s="296">
        <v>0.01</v>
      </c>
      <c r="BC789" s="296">
        <v>420</v>
      </c>
    </row>
    <row r="790" spans="1:55">
      <c r="A790" s="296" t="s">
        <v>1222</v>
      </c>
      <c r="B790" s="296" t="s">
        <v>747</v>
      </c>
      <c r="C790" s="296" t="s">
        <v>765</v>
      </c>
      <c r="E790" s="296">
        <v>0.29576070849224745</v>
      </c>
      <c r="F790" s="296">
        <v>1.4457668700562032</v>
      </c>
      <c r="G790" s="296">
        <v>0.3</v>
      </c>
      <c r="H790" s="296">
        <v>90</v>
      </c>
      <c r="I790" s="296">
        <v>0.99814814814814812</v>
      </c>
      <c r="J790" s="296" t="s">
        <v>30</v>
      </c>
      <c r="K790" s="296">
        <v>196</v>
      </c>
      <c r="L790" s="296" t="s">
        <v>30</v>
      </c>
      <c r="M790" s="296">
        <v>8.0203199999999999</v>
      </c>
      <c r="P790" s="296">
        <v>0</v>
      </c>
      <c r="Q790" s="296" t="s">
        <v>30</v>
      </c>
      <c r="X790" s="296" t="s">
        <v>30</v>
      </c>
      <c r="AK790" s="296">
        <v>1</v>
      </c>
      <c r="AL790" s="296">
        <v>41</v>
      </c>
      <c r="AM790" s="299">
        <v>0.2</v>
      </c>
      <c r="AN790" s="296">
        <v>36.5</v>
      </c>
      <c r="AO790" s="296">
        <v>1</v>
      </c>
      <c r="AP790" s="300"/>
      <c r="AQ790" s="296">
        <v>1.8250000000000002</v>
      </c>
      <c r="AR790" s="296">
        <v>0.5</v>
      </c>
      <c r="AS790" s="296">
        <v>0.5</v>
      </c>
      <c r="AV790" s="300">
        <v>6</v>
      </c>
      <c r="AW790" s="300">
        <v>6</v>
      </c>
      <c r="AY790" s="296" t="s">
        <v>745</v>
      </c>
      <c r="BA790" s="296">
        <v>1</v>
      </c>
      <c r="BB790" s="296">
        <v>0.01</v>
      </c>
      <c r="BC790" s="296">
        <v>420</v>
      </c>
    </row>
    <row r="791" spans="1:55">
      <c r="A791" s="296" t="s">
        <v>1221</v>
      </c>
      <c r="B791" s="296" t="s">
        <v>840</v>
      </c>
      <c r="C791" s="296" t="s">
        <v>765</v>
      </c>
      <c r="F791" s="296">
        <v>0.2</v>
      </c>
      <c r="G791" s="296">
        <v>0.1</v>
      </c>
      <c r="H791" s="296">
        <v>60</v>
      </c>
      <c r="I791" s="296">
        <v>0.998</v>
      </c>
      <c r="J791" s="296" t="s">
        <v>30</v>
      </c>
      <c r="K791" s="296">
        <v>156.80000000000001</v>
      </c>
      <c r="L791" s="296">
        <v>24.264254084242015</v>
      </c>
      <c r="M791" s="296" t="s">
        <v>30</v>
      </c>
      <c r="P791" s="296">
        <v>0</v>
      </c>
      <c r="X791" s="296" t="s">
        <v>30</v>
      </c>
      <c r="AK791" s="296">
        <v>1</v>
      </c>
      <c r="AL791" s="296">
        <v>51.3</v>
      </c>
      <c r="AM791" s="299">
        <v>0.2</v>
      </c>
      <c r="AN791" s="296">
        <v>36.5</v>
      </c>
      <c r="AO791" s="296">
        <v>1</v>
      </c>
      <c r="AP791" s="300"/>
      <c r="AQ791" s="296">
        <v>1.8250000000000002</v>
      </c>
      <c r="AR791" s="296">
        <v>0.5</v>
      </c>
      <c r="AS791" s="296">
        <v>0.5</v>
      </c>
      <c r="AV791" s="300">
        <v>6</v>
      </c>
      <c r="AW791" s="300">
        <v>6</v>
      </c>
      <c r="AY791" s="296" t="s">
        <v>745</v>
      </c>
      <c r="BA791" s="296">
        <v>1</v>
      </c>
      <c r="BB791" s="296">
        <v>0.01</v>
      </c>
      <c r="BC791" s="296">
        <v>420</v>
      </c>
    </row>
    <row r="792" spans="1:55">
      <c r="A792" s="296" t="s">
        <v>1220</v>
      </c>
      <c r="B792" s="296" t="s">
        <v>840</v>
      </c>
      <c r="C792" s="296" t="s">
        <v>765</v>
      </c>
      <c r="F792" s="296">
        <v>0.23</v>
      </c>
      <c r="G792" s="296">
        <v>0.1</v>
      </c>
      <c r="H792" s="296">
        <v>60</v>
      </c>
      <c r="I792" s="296">
        <v>0.998</v>
      </c>
      <c r="J792" s="296">
        <v>6.5226157714221298</v>
      </c>
      <c r="K792" s="296">
        <v>156.80000000000001</v>
      </c>
      <c r="L792" s="296">
        <v>24.264254084242015</v>
      </c>
      <c r="M792" s="296" t="s">
        <v>30</v>
      </c>
      <c r="N792" s="296">
        <v>2020</v>
      </c>
      <c r="O792" s="296">
        <v>25</v>
      </c>
      <c r="P792" s="296">
        <v>1</v>
      </c>
      <c r="Q792" s="296">
        <v>2029</v>
      </c>
      <c r="X792" s="296" t="s">
        <v>30</v>
      </c>
      <c r="AK792" s="296">
        <v>1</v>
      </c>
      <c r="AL792" s="296">
        <v>51.3</v>
      </c>
      <c r="AM792" s="299">
        <v>0.2</v>
      </c>
      <c r="AN792" s="296">
        <v>36.5</v>
      </c>
      <c r="AO792" s="296">
        <v>1</v>
      </c>
      <c r="AP792" s="300"/>
      <c r="AQ792" s="296">
        <v>1.8250000000000002</v>
      </c>
      <c r="AR792" s="296">
        <v>0.5</v>
      </c>
      <c r="AS792" s="296">
        <v>0.5</v>
      </c>
      <c r="AV792" s="300">
        <v>6</v>
      </c>
      <c r="AW792" s="300">
        <v>6</v>
      </c>
      <c r="AY792" s="296" t="s">
        <v>745</v>
      </c>
      <c r="BA792" s="296">
        <v>1</v>
      </c>
      <c r="BB792" s="296">
        <v>0.01</v>
      </c>
      <c r="BC792" s="296">
        <v>403</v>
      </c>
    </row>
    <row r="793" spans="1:55">
      <c r="A793" s="296" t="s">
        <v>1219</v>
      </c>
      <c r="B793" s="296" t="s">
        <v>840</v>
      </c>
      <c r="C793" s="296" t="s">
        <v>765</v>
      </c>
      <c r="F793" s="296">
        <v>0.23</v>
      </c>
      <c r="G793" s="296">
        <v>0.1</v>
      </c>
      <c r="H793" s="296">
        <v>60</v>
      </c>
      <c r="I793" s="296">
        <v>0.998</v>
      </c>
      <c r="J793" s="296">
        <v>7.581509741883675</v>
      </c>
      <c r="K793" s="296">
        <v>245</v>
      </c>
      <c r="L793" s="296">
        <v>24.529065138578385</v>
      </c>
      <c r="M793" s="296" t="s">
        <v>30</v>
      </c>
      <c r="N793" s="296">
        <v>2020</v>
      </c>
      <c r="O793" s="296">
        <v>25</v>
      </c>
      <c r="P793" s="296">
        <v>1</v>
      </c>
      <c r="Q793" s="296">
        <v>2029</v>
      </c>
      <c r="X793" s="296" t="s">
        <v>30</v>
      </c>
      <c r="AK793" s="296">
        <v>1</v>
      </c>
      <c r="AL793" s="296">
        <v>18.399999999999999</v>
      </c>
      <c r="AM793" s="299">
        <v>0.2</v>
      </c>
      <c r="AN793" s="296">
        <v>36.5</v>
      </c>
      <c r="AO793" s="296">
        <v>1</v>
      </c>
      <c r="AP793" s="300"/>
      <c r="AQ793" s="296">
        <v>1.8250000000000002</v>
      </c>
      <c r="AR793" s="296">
        <v>0.5</v>
      </c>
      <c r="AS793" s="296">
        <v>0.5</v>
      </c>
      <c r="AV793" s="300">
        <v>6</v>
      </c>
      <c r="AW793" s="300">
        <v>6</v>
      </c>
      <c r="AY793" s="296" t="s">
        <v>745</v>
      </c>
      <c r="BA793" s="296">
        <v>1</v>
      </c>
      <c r="BB793" s="296">
        <v>0.01</v>
      </c>
      <c r="BC793" s="296">
        <v>403</v>
      </c>
    </row>
    <row r="794" spans="1:55">
      <c r="A794" s="296" t="s">
        <v>1218</v>
      </c>
      <c r="B794" s="296" t="s">
        <v>840</v>
      </c>
      <c r="C794" s="296" t="s">
        <v>765</v>
      </c>
      <c r="F794" s="296">
        <v>0.23</v>
      </c>
      <c r="G794" s="296">
        <v>0.1</v>
      </c>
      <c r="H794" s="296">
        <v>70</v>
      </c>
      <c r="I794" s="296">
        <v>0.998</v>
      </c>
      <c r="J794" s="296">
        <v>8.7088185355246353</v>
      </c>
      <c r="K794" s="296">
        <v>382.2</v>
      </c>
      <c r="L794" s="296">
        <v>25.04579035604646</v>
      </c>
      <c r="M794" s="296" t="s">
        <v>30</v>
      </c>
      <c r="N794" s="296">
        <v>2020</v>
      </c>
      <c r="O794" s="296">
        <v>25</v>
      </c>
      <c r="P794" s="296">
        <v>1</v>
      </c>
      <c r="Q794" s="296">
        <v>2029</v>
      </c>
      <c r="X794" s="296" t="s">
        <v>30</v>
      </c>
      <c r="AK794" s="296">
        <v>1</v>
      </c>
      <c r="AL794" s="296">
        <v>8</v>
      </c>
      <c r="AM794" s="299">
        <v>0.2</v>
      </c>
      <c r="AN794" s="296">
        <v>36.5</v>
      </c>
      <c r="AO794" s="296">
        <v>1</v>
      </c>
      <c r="AP794" s="300"/>
      <c r="AQ794" s="296">
        <v>1.8250000000000002</v>
      </c>
      <c r="AR794" s="296">
        <v>0.5</v>
      </c>
      <c r="AS794" s="296">
        <v>0.5</v>
      </c>
      <c r="AV794" s="300">
        <v>6</v>
      </c>
      <c r="AW794" s="300">
        <v>6</v>
      </c>
      <c r="AY794" s="296" t="s">
        <v>745</v>
      </c>
      <c r="BA794" s="296">
        <v>1</v>
      </c>
      <c r="BB794" s="296">
        <v>0.01</v>
      </c>
      <c r="BC794" s="296">
        <v>403</v>
      </c>
    </row>
    <row r="795" spans="1:55">
      <c r="A795" s="296" t="s">
        <v>1217</v>
      </c>
      <c r="B795" s="296" t="s">
        <v>840</v>
      </c>
      <c r="C795" s="296" t="s">
        <v>765</v>
      </c>
      <c r="F795" s="296">
        <v>0.24</v>
      </c>
      <c r="G795" s="296">
        <v>0.1</v>
      </c>
      <c r="H795" s="296">
        <v>20</v>
      </c>
      <c r="I795" s="296">
        <v>0.998</v>
      </c>
      <c r="J795" s="296">
        <v>6.1944126206558856</v>
      </c>
      <c r="K795" s="296">
        <v>147</v>
      </c>
      <c r="L795" s="296">
        <v>23.670933788857155</v>
      </c>
      <c r="M795" s="296" t="s">
        <v>30</v>
      </c>
      <c r="N795" s="296">
        <v>2030</v>
      </c>
      <c r="O795" s="296">
        <v>25</v>
      </c>
      <c r="P795" s="296">
        <v>1</v>
      </c>
      <c r="Q795" s="296">
        <v>2039</v>
      </c>
      <c r="X795" s="296" t="s">
        <v>30</v>
      </c>
      <c r="AK795" s="296">
        <v>1</v>
      </c>
      <c r="AL795" s="296">
        <v>51.3</v>
      </c>
      <c r="AM795" s="299">
        <v>0.2</v>
      </c>
      <c r="AN795" s="296">
        <v>36.5</v>
      </c>
      <c r="AO795" s="296">
        <v>1</v>
      </c>
      <c r="AP795" s="300"/>
      <c r="AQ795" s="296">
        <v>1.8250000000000002</v>
      </c>
      <c r="AR795" s="296">
        <v>0.5</v>
      </c>
      <c r="AS795" s="296">
        <v>0.5</v>
      </c>
      <c r="AV795" s="300">
        <v>6</v>
      </c>
      <c r="AW795" s="300">
        <v>6</v>
      </c>
      <c r="AY795" s="296" t="s">
        <v>745</v>
      </c>
      <c r="BA795" s="296">
        <v>1</v>
      </c>
      <c r="BB795" s="296">
        <v>0.01</v>
      </c>
      <c r="BC795" s="296">
        <v>370</v>
      </c>
    </row>
    <row r="796" spans="1:55">
      <c r="A796" s="296" t="s">
        <v>1216</v>
      </c>
      <c r="B796" s="296" t="s">
        <v>840</v>
      </c>
      <c r="C796" s="296" t="s">
        <v>765</v>
      </c>
      <c r="F796" s="296">
        <v>0.24</v>
      </c>
      <c r="G796" s="296">
        <v>0.1</v>
      </c>
      <c r="H796" s="296">
        <v>40</v>
      </c>
      <c r="I796" s="296">
        <v>0.998</v>
      </c>
      <c r="J796" s="296">
        <v>7.2184774442432085</v>
      </c>
      <c r="K796" s="296">
        <v>235.2</v>
      </c>
      <c r="L796" s="296">
        <v>23.954943261864166</v>
      </c>
      <c r="M796" s="296" t="s">
        <v>30</v>
      </c>
      <c r="N796" s="296">
        <v>2030</v>
      </c>
      <c r="O796" s="296">
        <v>25</v>
      </c>
      <c r="P796" s="296">
        <v>1</v>
      </c>
      <c r="Q796" s="296">
        <v>2039</v>
      </c>
      <c r="X796" s="296" t="s">
        <v>30</v>
      </c>
      <c r="AK796" s="296">
        <v>1</v>
      </c>
      <c r="AL796" s="296">
        <v>18.399999999999999</v>
      </c>
      <c r="AM796" s="299">
        <v>0.2</v>
      </c>
      <c r="AN796" s="296">
        <v>36.5</v>
      </c>
      <c r="AO796" s="296">
        <v>1</v>
      </c>
      <c r="AP796" s="300"/>
      <c r="AQ796" s="296">
        <v>1.8250000000000002</v>
      </c>
      <c r="AR796" s="296">
        <v>0.5</v>
      </c>
      <c r="AS796" s="296">
        <v>0.5</v>
      </c>
      <c r="AV796" s="300">
        <v>6</v>
      </c>
      <c r="AW796" s="300">
        <v>6</v>
      </c>
      <c r="AY796" s="296" t="s">
        <v>745</v>
      </c>
      <c r="BA796" s="296">
        <v>1</v>
      </c>
      <c r="BB796" s="296">
        <v>0.01</v>
      </c>
      <c r="BC796" s="296">
        <v>370</v>
      </c>
    </row>
    <row r="797" spans="1:55">
      <c r="A797" s="296" t="s">
        <v>1215</v>
      </c>
      <c r="B797" s="296" t="s">
        <v>840</v>
      </c>
      <c r="C797" s="296" t="s">
        <v>765</v>
      </c>
      <c r="D797" s="296" t="s">
        <v>30</v>
      </c>
      <c r="F797" s="296">
        <v>0.24</v>
      </c>
      <c r="G797" s="296">
        <v>0.1</v>
      </c>
      <c r="H797" s="296">
        <v>25</v>
      </c>
      <c r="I797" s="296">
        <v>0.998</v>
      </c>
      <c r="J797" s="296">
        <v>6.7718335743637876</v>
      </c>
      <c r="K797" s="296">
        <v>215.6</v>
      </c>
      <c r="L797" s="296">
        <v>23.549614672820738</v>
      </c>
      <c r="M797" s="296" t="s">
        <v>30</v>
      </c>
      <c r="N797" s="296">
        <v>2040</v>
      </c>
      <c r="O797" s="296">
        <v>25</v>
      </c>
      <c r="P797" s="296">
        <v>1</v>
      </c>
      <c r="Q797" s="296">
        <v>2049</v>
      </c>
      <c r="R797" s="296" t="s">
        <v>30</v>
      </c>
      <c r="S797" s="296" t="s">
        <v>30</v>
      </c>
      <c r="T797" s="296" t="s">
        <v>30</v>
      </c>
      <c r="U797" s="296" t="s">
        <v>30</v>
      </c>
      <c r="V797" s="296" t="s">
        <v>30</v>
      </c>
      <c r="W797" s="296" t="s">
        <v>30</v>
      </c>
      <c r="X797" s="296" t="s">
        <v>30</v>
      </c>
      <c r="Z797" s="296" t="s">
        <v>30</v>
      </c>
      <c r="AA797" s="296" t="s">
        <v>30</v>
      </c>
      <c r="AB797" s="296" t="s">
        <v>30</v>
      </c>
      <c r="AC797" s="296" t="s">
        <v>30</v>
      </c>
      <c r="AD797" s="296" t="s">
        <v>30</v>
      </c>
      <c r="AE797" s="296" t="s">
        <v>30</v>
      </c>
      <c r="AF797" s="296" t="s">
        <v>30</v>
      </c>
      <c r="AG797" s="296" t="s">
        <v>30</v>
      </c>
      <c r="AH797" s="296" t="s">
        <v>30</v>
      </c>
      <c r="AI797" s="296" t="s">
        <v>30</v>
      </c>
      <c r="AJ797" s="296" t="s">
        <v>30</v>
      </c>
      <c r="AK797" s="296">
        <v>1</v>
      </c>
      <c r="AL797" s="296">
        <v>18.399999999999999</v>
      </c>
      <c r="AM797" s="299">
        <v>0.2</v>
      </c>
      <c r="AN797" s="296">
        <v>36.5</v>
      </c>
      <c r="AO797" s="296">
        <v>1</v>
      </c>
      <c r="AP797" s="300"/>
      <c r="AQ797" s="296">
        <v>1.8250000000000002</v>
      </c>
      <c r="AR797" s="296">
        <v>0.5</v>
      </c>
      <c r="AS797" s="296">
        <v>0.5</v>
      </c>
      <c r="AV797" s="300">
        <v>6</v>
      </c>
      <c r="AW797" s="300">
        <v>6</v>
      </c>
      <c r="AX797" s="296" t="s">
        <v>30</v>
      </c>
      <c r="AY797" s="296" t="s">
        <v>745</v>
      </c>
      <c r="BA797" s="296">
        <v>1</v>
      </c>
      <c r="BB797" s="296">
        <v>0.01</v>
      </c>
      <c r="BC797" s="296">
        <v>370</v>
      </c>
    </row>
    <row r="798" spans="1:55">
      <c r="A798" s="296" t="s">
        <v>1214</v>
      </c>
      <c r="B798" s="296" t="s">
        <v>840</v>
      </c>
      <c r="C798" s="296" t="s">
        <v>765</v>
      </c>
      <c r="F798" s="296">
        <v>0.24</v>
      </c>
      <c r="G798" s="296">
        <v>0.1</v>
      </c>
      <c r="H798" s="296">
        <v>10</v>
      </c>
      <c r="I798" s="296">
        <v>0.998</v>
      </c>
      <c r="J798" s="296">
        <v>6.3251897044843757</v>
      </c>
      <c r="K798" s="296">
        <v>196</v>
      </c>
      <c r="L798" s="296">
        <v>23.144286083777306</v>
      </c>
      <c r="M798" s="296" t="s">
        <v>30</v>
      </c>
      <c r="N798" s="296">
        <v>2050</v>
      </c>
      <c r="O798" s="296">
        <v>25</v>
      </c>
      <c r="P798" s="296">
        <v>1</v>
      </c>
      <c r="Q798" s="296">
        <v>2050</v>
      </c>
      <c r="X798" s="296" t="s">
        <v>30</v>
      </c>
      <c r="AK798" s="296">
        <v>1</v>
      </c>
      <c r="AL798" s="296">
        <v>18.399999999999999</v>
      </c>
      <c r="AM798" s="299">
        <v>0.2</v>
      </c>
      <c r="AN798" s="296">
        <v>36.5</v>
      </c>
      <c r="AO798" s="296">
        <v>1</v>
      </c>
      <c r="AP798" s="300"/>
      <c r="AQ798" s="296">
        <v>1.8250000000000002</v>
      </c>
      <c r="AR798" s="296">
        <v>0.5</v>
      </c>
      <c r="AS798" s="296">
        <v>0.5</v>
      </c>
      <c r="AV798" s="300">
        <v>6</v>
      </c>
      <c r="AW798" s="300">
        <v>6</v>
      </c>
      <c r="AY798" s="296" t="s">
        <v>745</v>
      </c>
      <c r="BA798" s="296">
        <v>1</v>
      </c>
      <c r="BB798" s="296">
        <v>0.01</v>
      </c>
      <c r="BC798" s="296">
        <v>302</v>
      </c>
    </row>
    <row r="799" spans="1:55">
      <c r="A799" s="296" t="s">
        <v>1213</v>
      </c>
      <c r="B799" s="296" t="s">
        <v>840</v>
      </c>
      <c r="C799" s="296" t="s">
        <v>765</v>
      </c>
      <c r="F799" s="296">
        <v>0.24</v>
      </c>
      <c r="G799" s="296">
        <v>0.1</v>
      </c>
      <c r="H799" s="296">
        <v>60</v>
      </c>
      <c r="I799" s="296">
        <v>0.998</v>
      </c>
      <c r="J799" s="296">
        <v>7.9643550852879326</v>
      </c>
      <c r="K799" s="296">
        <v>343</v>
      </c>
      <c r="L799" s="296">
        <v>24.082152751649808</v>
      </c>
      <c r="M799" s="296" t="s">
        <v>30</v>
      </c>
      <c r="N799" s="296">
        <v>2030</v>
      </c>
      <c r="O799" s="296">
        <v>25</v>
      </c>
      <c r="P799" s="296">
        <v>1</v>
      </c>
      <c r="Q799" s="296">
        <v>2039</v>
      </c>
      <c r="X799" s="296" t="s">
        <v>30</v>
      </c>
      <c r="AK799" s="296">
        <v>1</v>
      </c>
      <c r="AL799" s="296">
        <v>8</v>
      </c>
      <c r="AM799" s="299">
        <v>0.2</v>
      </c>
      <c r="AN799" s="296">
        <v>36.5</v>
      </c>
      <c r="AO799" s="296">
        <v>1</v>
      </c>
      <c r="AP799" s="300"/>
      <c r="AQ799" s="296">
        <v>1.8250000000000002</v>
      </c>
      <c r="AR799" s="296">
        <v>0.5</v>
      </c>
      <c r="AS799" s="296">
        <v>0.5</v>
      </c>
      <c r="AV799" s="300">
        <v>6</v>
      </c>
      <c r="AW799" s="300">
        <v>6</v>
      </c>
      <c r="AY799" s="296" t="s">
        <v>745</v>
      </c>
      <c r="BA799" s="296">
        <v>1</v>
      </c>
      <c r="BB799" s="296">
        <v>0.01</v>
      </c>
      <c r="BC799" s="296">
        <v>370</v>
      </c>
    </row>
    <row r="800" spans="1:55">
      <c r="A800" s="296" t="s">
        <v>1212</v>
      </c>
      <c r="B800" s="296" t="s">
        <v>840</v>
      </c>
      <c r="C800" s="296" t="s">
        <v>765</v>
      </c>
      <c r="D800" s="296" t="s">
        <v>30</v>
      </c>
      <c r="F800" s="296">
        <v>0.24</v>
      </c>
      <c r="G800" s="296">
        <v>0.1</v>
      </c>
      <c r="H800" s="296">
        <v>40</v>
      </c>
      <c r="I800" s="296">
        <v>0.998</v>
      </c>
      <c r="J800" s="296">
        <v>7.6526324486261874</v>
      </c>
      <c r="K800" s="296">
        <v>323.39999999999998</v>
      </c>
      <c r="L800" s="296">
        <v>23.963669266547463</v>
      </c>
      <c r="M800" s="296" t="s">
        <v>30</v>
      </c>
      <c r="N800" s="296">
        <v>2040</v>
      </c>
      <c r="O800" s="296">
        <v>25</v>
      </c>
      <c r="P800" s="296">
        <v>1</v>
      </c>
      <c r="Q800" s="296">
        <v>2049</v>
      </c>
      <c r="R800" s="296" t="s">
        <v>30</v>
      </c>
      <c r="S800" s="296" t="s">
        <v>30</v>
      </c>
      <c r="T800" s="296" t="s">
        <v>30</v>
      </c>
      <c r="U800" s="296" t="s">
        <v>30</v>
      </c>
      <c r="V800" s="296" t="s">
        <v>30</v>
      </c>
      <c r="W800" s="296" t="s">
        <v>30</v>
      </c>
      <c r="X800" s="296" t="s">
        <v>30</v>
      </c>
      <c r="Z800" s="296" t="s">
        <v>30</v>
      </c>
      <c r="AA800" s="296" t="s">
        <v>30</v>
      </c>
      <c r="AB800" s="296" t="s">
        <v>30</v>
      </c>
      <c r="AC800" s="296" t="s">
        <v>30</v>
      </c>
      <c r="AD800" s="296" t="s">
        <v>30</v>
      </c>
      <c r="AE800" s="296" t="s">
        <v>30</v>
      </c>
      <c r="AF800" s="296" t="s">
        <v>30</v>
      </c>
      <c r="AG800" s="296" t="s">
        <v>30</v>
      </c>
      <c r="AH800" s="296" t="s">
        <v>30</v>
      </c>
      <c r="AI800" s="296" t="s">
        <v>30</v>
      </c>
      <c r="AJ800" s="296" t="s">
        <v>30</v>
      </c>
      <c r="AK800" s="296">
        <v>1</v>
      </c>
      <c r="AL800" s="296">
        <v>8</v>
      </c>
      <c r="AM800" s="299">
        <v>0.2</v>
      </c>
      <c r="AN800" s="296">
        <v>36.5</v>
      </c>
      <c r="AO800" s="296">
        <v>1</v>
      </c>
      <c r="AP800" s="300"/>
      <c r="AQ800" s="296">
        <v>1.8250000000000002</v>
      </c>
      <c r="AR800" s="296">
        <v>0.5</v>
      </c>
      <c r="AS800" s="296">
        <v>0.5</v>
      </c>
      <c r="AV800" s="300">
        <v>6</v>
      </c>
      <c r="AW800" s="300">
        <v>6</v>
      </c>
      <c r="AX800" s="296" t="s">
        <v>30</v>
      </c>
      <c r="AY800" s="296" t="s">
        <v>745</v>
      </c>
      <c r="BA800" s="296">
        <v>1</v>
      </c>
      <c r="BB800" s="296">
        <v>0.01</v>
      </c>
      <c r="BC800" s="296">
        <v>370</v>
      </c>
    </row>
    <row r="801" spans="1:55">
      <c r="A801" s="296" t="s">
        <v>1211</v>
      </c>
      <c r="B801" s="296" t="s">
        <v>840</v>
      </c>
      <c r="C801" s="296" t="s">
        <v>765</v>
      </c>
      <c r="F801" s="296">
        <v>0.24</v>
      </c>
      <c r="G801" s="296">
        <v>0.1</v>
      </c>
      <c r="H801" s="296">
        <v>20</v>
      </c>
      <c r="I801" s="296">
        <v>0.998</v>
      </c>
      <c r="J801" s="296">
        <v>7.3409098119644423</v>
      </c>
      <c r="K801" s="296">
        <v>303.8</v>
      </c>
      <c r="L801" s="296">
        <v>23.845185781445121</v>
      </c>
      <c r="M801" s="296" t="s">
        <v>30</v>
      </c>
      <c r="N801" s="296">
        <v>2050</v>
      </c>
      <c r="O801" s="296">
        <v>25</v>
      </c>
      <c r="P801" s="296">
        <v>1</v>
      </c>
      <c r="Q801" s="296">
        <v>2050</v>
      </c>
      <c r="X801" s="296" t="s">
        <v>30</v>
      </c>
      <c r="AK801" s="296">
        <v>1</v>
      </c>
      <c r="AL801" s="296">
        <v>8</v>
      </c>
      <c r="AM801" s="299">
        <v>0.2</v>
      </c>
      <c r="AN801" s="296">
        <v>36.5</v>
      </c>
      <c r="AO801" s="296">
        <v>1</v>
      </c>
      <c r="AP801" s="300"/>
      <c r="AQ801" s="296">
        <v>1.8250000000000002</v>
      </c>
      <c r="AR801" s="296">
        <v>0.5</v>
      </c>
      <c r="AS801" s="296">
        <v>0.5</v>
      </c>
      <c r="AV801" s="300">
        <v>6</v>
      </c>
      <c r="AW801" s="300">
        <v>6</v>
      </c>
      <c r="AY801" s="296" t="s">
        <v>745</v>
      </c>
      <c r="BA801" s="296">
        <v>1</v>
      </c>
      <c r="BB801" s="296">
        <v>0.01</v>
      </c>
      <c r="BC801" s="296">
        <v>302</v>
      </c>
    </row>
    <row r="802" spans="1:55">
      <c r="A802" s="296" t="s">
        <v>1210</v>
      </c>
      <c r="B802" s="296" t="s">
        <v>840</v>
      </c>
      <c r="C802" s="296" t="s">
        <v>765</v>
      </c>
      <c r="D802" s="296" t="s">
        <v>30</v>
      </c>
      <c r="F802" s="296">
        <v>0.245</v>
      </c>
      <c r="G802" s="296">
        <v>0.1</v>
      </c>
      <c r="H802" s="296">
        <v>15</v>
      </c>
      <c r="I802" s="296">
        <v>0.998</v>
      </c>
      <c r="J802" s="296">
        <v>5.8071566547940936</v>
      </c>
      <c r="K802" s="296">
        <v>137.19999999999999</v>
      </c>
      <c r="L802" s="296">
        <v>23.255401270685894</v>
      </c>
      <c r="M802" s="296" t="s">
        <v>30</v>
      </c>
      <c r="N802" s="296">
        <v>2040</v>
      </c>
      <c r="O802" s="296">
        <v>25</v>
      </c>
      <c r="P802" s="296">
        <v>1</v>
      </c>
      <c r="Q802" s="296">
        <v>2049</v>
      </c>
      <c r="R802" s="296" t="s">
        <v>30</v>
      </c>
      <c r="S802" s="296" t="s">
        <v>30</v>
      </c>
      <c r="T802" s="296" t="s">
        <v>30</v>
      </c>
      <c r="U802" s="296" t="s">
        <v>30</v>
      </c>
      <c r="V802" s="296" t="s">
        <v>30</v>
      </c>
      <c r="W802" s="296" t="s">
        <v>30</v>
      </c>
      <c r="X802" s="296" t="s">
        <v>30</v>
      </c>
      <c r="Z802" s="296" t="s">
        <v>30</v>
      </c>
      <c r="AA802" s="296" t="s">
        <v>30</v>
      </c>
      <c r="AB802" s="296" t="s">
        <v>30</v>
      </c>
      <c r="AC802" s="296" t="s">
        <v>30</v>
      </c>
      <c r="AD802" s="296" t="s">
        <v>30</v>
      </c>
      <c r="AE802" s="296" t="s">
        <v>30</v>
      </c>
      <c r="AF802" s="296" t="s">
        <v>30</v>
      </c>
      <c r="AG802" s="296" t="s">
        <v>30</v>
      </c>
      <c r="AH802" s="296" t="s">
        <v>30</v>
      </c>
      <c r="AI802" s="296" t="s">
        <v>30</v>
      </c>
      <c r="AJ802" s="296" t="s">
        <v>30</v>
      </c>
      <c r="AK802" s="296">
        <v>1</v>
      </c>
      <c r="AL802" s="296">
        <v>51.3</v>
      </c>
      <c r="AM802" s="299">
        <v>0.2</v>
      </c>
      <c r="AN802" s="296">
        <v>36.5</v>
      </c>
      <c r="AO802" s="296">
        <v>1</v>
      </c>
      <c r="AP802" s="300"/>
      <c r="AQ802" s="296">
        <v>1.8250000000000002</v>
      </c>
      <c r="AR802" s="296">
        <v>0.5</v>
      </c>
      <c r="AS802" s="296">
        <v>0.5</v>
      </c>
      <c r="AV802" s="300">
        <v>6</v>
      </c>
      <c r="AW802" s="300">
        <v>6</v>
      </c>
      <c r="AX802" s="296" t="s">
        <v>30</v>
      </c>
      <c r="AY802" s="296" t="s">
        <v>745</v>
      </c>
      <c r="BA802" s="296">
        <v>1</v>
      </c>
      <c r="BB802" s="296">
        <v>0.01</v>
      </c>
      <c r="BC802" s="296">
        <v>370</v>
      </c>
    </row>
    <row r="803" spans="1:55">
      <c r="A803" s="296" t="s">
        <v>1209</v>
      </c>
      <c r="B803" s="296" t="s">
        <v>840</v>
      </c>
      <c r="C803" s="296" t="s">
        <v>765</v>
      </c>
      <c r="F803" s="296">
        <v>0.25</v>
      </c>
      <c r="G803" s="296">
        <v>0.1</v>
      </c>
      <c r="H803" s="296">
        <v>10</v>
      </c>
      <c r="I803" s="296">
        <v>0.998</v>
      </c>
      <c r="J803" s="296">
        <v>5.4199006889322927</v>
      </c>
      <c r="K803" s="296">
        <v>127.4</v>
      </c>
      <c r="L803" s="296">
        <v>22.839868752514636</v>
      </c>
      <c r="M803" s="296" t="s">
        <v>30</v>
      </c>
      <c r="N803" s="296">
        <v>2050</v>
      </c>
      <c r="O803" s="296">
        <v>25</v>
      </c>
      <c r="P803" s="296">
        <v>1</v>
      </c>
      <c r="Q803" s="296">
        <v>2050</v>
      </c>
      <c r="X803" s="296" t="s">
        <v>30</v>
      </c>
      <c r="AK803" s="296">
        <v>1</v>
      </c>
      <c r="AL803" s="296">
        <v>51.3</v>
      </c>
      <c r="AM803" s="299">
        <v>0.2</v>
      </c>
      <c r="AN803" s="296">
        <v>36.5</v>
      </c>
      <c r="AO803" s="296">
        <v>1</v>
      </c>
      <c r="AP803" s="300"/>
      <c r="AQ803" s="296">
        <v>1.8250000000000002</v>
      </c>
      <c r="AR803" s="296">
        <v>0.5</v>
      </c>
      <c r="AS803" s="296">
        <v>0.5</v>
      </c>
      <c r="AV803" s="300">
        <v>6</v>
      </c>
      <c r="AW803" s="300">
        <v>6</v>
      </c>
      <c r="AY803" s="296" t="s">
        <v>745</v>
      </c>
      <c r="BA803" s="296">
        <v>1</v>
      </c>
      <c r="BB803" s="296">
        <v>0.01</v>
      </c>
      <c r="BC803" s="296">
        <v>302</v>
      </c>
    </row>
    <row r="804" spans="1:55">
      <c r="A804" s="296" t="s">
        <v>1208</v>
      </c>
      <c r="B804" s="296" t="s">
        <v>840</v>
      </c>
      <c r="C804" s="296" t="s">
        <v>765</v>
      </c>
      <c r="F804" s="296">
        <v>0.33</v>
      </c>
      <c r="I804" s="296">
        <v>0</v>
      </c>
      <c r="J804" s="296" t="s">
        <v>30</v>
      </c>
      <c r="K804" s="296">
        <v>196</v>
      </c>
      <c r="L804" s="296">
        <v>24.303999999999998</v>
      </c>
      <c r="M804" s="296" t="s">
        <v>30</v>
      </c>
      <c r="P804" s="296">
        <v>0</v>
      </c>
      <c r="Q804" s="296" t="s">
        <v>30</v>
      </c>
      <c r="X804" s="296" t="s">
        <v>30</v>
      </c>
      <c r="AK804" s="296">
        <v>1</v>
      </c>
      <c r="AL804" s="296">
        <v>40</v>
      </c>
      <c r="AM804" s="299">
        <v>0.2</v>
      </c>
      <c r="AN804" s="296">
        <v>36.5</v>
      </c>
      <c r="AO804" s="296">
        <v>1</v>
      </c>
      <c r="AP804" s="300"/>
      <c r="AQ804" s="296">
        <v>1.8250000000000002</v>
      </c>
      <c r="AR804" s="296">
        <v>0.5</v>
      </c>
      <c r="AS804" s="296">
        <v>0.5</v>
      </c>
      <c r="AV804" s="300">
        <v>6</v>
      </c>
      <c r="AW804" s="300">
        <v>6</v>
      </c>
      <c r="AY804" s="296" t="s">
        <v>745</v>
      </c>
      <c r="BA804" s="296">
        <v>1</v>
      </c>
      <c r="BB804" s="296">
        <v>0.01</v>
      </c>
      <c r="BC804" s="296">
        <v>420</v>
      </c>
    </row>
    <row r="805" spans="1:55">
      <c r="A805" s="296" t="s">
        <v>1207</v>
      </c>
      <c r="B805" s="296" t="s">
        <v>840</v>
      </c>
      <c r="C805" s="296" t="s">
        <v>765</v>
      </c>
      <c r="F805" s="296">
        <v>0.4</v>
      </c>
      <c r="I805" s="296">
        <v>0</v>
      </c>
      <c r="J805" s="296" t="s">
        <v>30</v>
      </c>
      <c r="K805" s="296">
        <v>196</v>
      </c>
      <c r="L805" s="296">
        <v>24.303999999999998</v>
      </c>
      <c r="M805" s="296" t="s">
        <v>30</v>
      </c>
      <c r="Q805" s="296" t="s">
        <v>30</v>
      </c>
      <c r="X805" s="296" t="s">
        <v>30</v>
      </c>
      <c r="AK805" s="296">
        <v>1</v>
      </c>
      <c r="AL805" s="296">
        <v>300</v>
      </c>
      <c r="AM805" s="299">
        <v>0.2</v>
      </c>
      <c r="AN805" s="296">
        <v>36.5</v>
      </c>
      <c r="AO805" s="296">
        <v>1</v>
      </c>
      <c r="AP805" s="300"/>
      <c r="AQ805" s="296">
        <v>1.8250000000000002</v>
      </c>
      <c r="AR805" s="296">
        <v>0.5</v>
      </c>
      <c r="AS805" s="296">
        <v>0.5</v>
      </c>
      <c r="AV805" s="300">
        <v>6</v>
      </c>
      <c r="AW805" s="300">
        <v>6</v>
      </c>
      <c r="AY805" s="296" t="s">
        <v>745</v>
      </c>
      <c r="BA805" s="296">
        <v>1</v>
      </c>
      <c r="BB805" s="296">
        <v>0.01</v>
      </c>
      <c r="BC805" s="296">
        <v>420</v>
      </c>
    </row>
    <row r="806" spans="1:55">
      <c r="A806" s="296" t="s">
        <v>1206</v>
      </c>
      <c r="B806" s="296" t="s">
        <v>747</v>
      </c>
      <c r="C806" s="296" t="s">
        <v>749</v>
      </c>
      <c r="E806" s="296">
        <v>1.3</v>
      </c>
      <c r="F806" s="296">
        <v>0.90000000000000013</v>
      </c>
      <c r="H806" s="296">
        <v>70</v>
      </c>
      <c r="I806" s="296">
        <v>0</v>
      </c>
      <c r="J806" s="296" t="s">
        <v>30</v>
      </c>
      <c r="K806" s="296">
        <v>12.050668</v>
      </c>
      <c r="L806" s="296" t="s">
        <v>30</v>
      </c>
      <c r="M806" s="296">
        <v>0.77830434782608704</v>
      </c>
      <c r="P806" s="296">
        <v>0</v>
      </c>
      <c r="Q806" s="296" t="s">
        <v>30</v>
      </c>
      <c r="U806" s="296">
        <v>1</v>
      </c>
      <c r="V806" s="296">
        <v>1</v>
      </c>
      <c r="X806" s="296">
        <v>1.9658119658119655</v>
      </c>
      <c r="AK806" s="296">
        <v>1</v>
      </c>
      <c r="AL806" s="296">
        <v>102</v>
      </c>
      <c r="AM806" s="299">
        <v>0.4</v>
      </c>
      <c r="AN806" s="296">
        <v>29.2</v>
      </c>
      <c r="AO806" s="296">
        <v>1</v>
      </c>
      <c r="AP806" s="300"/>
      <c r="AQ806" s="296">
        <v>1.46</v>
      </c>
      <c r="AR806" s="296">
        <v>2</v>
      </c>
      <c r="AS806" s="296">
        <v>1</v>
      </c>
      <c r="AV806" s="300">
        <v>2.4</v>
      </c>
      <c r="AW806" s="300">
        <v>2.4</v>
      </c>
      <c r="AY806" s="296" t="s">
        <v>745</v>
      </c>
      <c r="BA806" s="296">
        <v>1</v>
      </c>
      <c r="BB806" s="296">
        <v>0.03</v>
      </c>
      <c r="BC806" s="296">
        <v>504</v>
      </c>
    </row>
    <row r="807" spans="1:55">
      <c r="A807" s="296" t="s">
        <v>1205</v>
      </c>
      <c r="B807" s="296" t="s">
        <v>747</v>
      </c>
      <c r="C807" s="296" t="s">
        <v>749</v>
      </c>
      <c r="E807" s="296">
        <v>0.4</v>
      </c>
      <c r="F807" s="296">
        <v>0.90000000000000013</v>
      </c>
      <c r="H807" s="296">
        <v>70</v>
      </c>
      <c r="I807" s="296">
        <v>0</v>
      </c>
      <c r="J807" s="296" t="s">
        <v>30</v>
      </c>
      <c r="K807" s="296">
        <v>12.050668</v>
      </c>
      <c r="L807" s="296" t="s">
        <v>30</v>
      </c>
      <c r="M807" s="296">
        <v>0.39342857142857146</v>
      </c>
      <c r="P807" s="296">
        <v>0</v>
      </c>
      <c r="Q807" s="296" t="s">
        <v>30</v>
      </c>
      <c r="U807" s="296">
        <v>1</v>
      </c>
      <c r="V807" s="296">
        <v>1</v>
      </c>
      <c r="X807" s="296">
        <v>3.8888888888888884</v>
      </c>
      <c r="AK807" s="296">
        <v>1</v>
      </c>
      <c r="AL807" s="296">
        <v>36</v>
      </c>
      <c r="AM807" s="299">
        <v>0.4</v>
      </c>
      <c r="AN807" s="296">
        <v>29.2</v>
      </c>
      <c r="AO807" s="296">
        <v>1</v>
      </c>
      <c r="AP807" s="300"/>
      <c r="AQ807" s="296">
        <v>1.46</v>
      </c>
      <c r="AR807" s="296">
        <v>2</v>
      </c>
      <c r="AS807" s="296">
        <v>1</v>
      </c>
      <c r="AV807" s="300">
        <v>2.4</v>
      </c>
      <c r="AW807" s="300">
        <v>2.4</v>
      </c>
      <c r="AY807" s="296" t="s">
        <v>745</v>
      </c>
      <c r="BA807" s="296">
        <v>1</v>
      </c>
      <c r="BB807" s="296">
        <v>0.03</v>
      </c>
      <c r="BC807" s="296">
        <v>504</v>
      </c>
    </row>
    <row r="808" spans="1:55">
      <c r="A808" s="296" t="s">
        <v>1204</v>
      </c>
      <c r="B808" s="296" t="s">
        <v>747</v>
      </c>
      <c r="C808" s="296" t="s">
        <v>749</v>
      </c>
      <c r="E808" s="296">
        <v>0.5</v>
      </c>
      <c r="F808" s="296">
        <v>0.89999999999999991</v>
      </c>
      <c r="H808" s="296">
        <v>70</v>
      </c>
      <c r="I808" s="296">
        <v>0</v>
      </c>
      <c r="J808" s="296" t="s">
        <v>30</v>
      </c>
      <c r="K808" s="296">
        <v>12.050668</v>
      </c>
      <c r="L808" s="296" t="s">
        <v>30</v>
      </c>
      <c r="M808" s="296">
        <v>0.45899999999999996</v>
      </c>
      <c r="P808" s="296">
        <v>0</v>
      </c>
      <c r="Q808" s="296" t="s">
        <v>30</v>
      </c>
      <c r="U808" s="296">
        <v>1</v>
      </c>
      <c r="V808" s="296">
        <v>1</v>
      </c>
      <c r="X808" s="296">
        <v>3.3333333333333335</v>
      </c>
      <c r="AK808" s="296">
        <v>1</v>
      </c>
      <c r="AL808" s="296">
        <v>4.5999999999999996</v>
      </c>
      <c r="AM808" s="299">
        <v>0.4</v>
      </c>
      <c r="AN808" s="296">
        <v>29.2</v>
      </c>
      <c r="AO808" s="296">
        <v>1</v>
      </c>
      <c r="AP808" s="300"/>
      <c r="AQ808" s="296">
        <v>1.46</v>
      </c>
      <c r="AR808" s="296">
        <v>2</v>
      </c>
      <c r="AS808" s="296">
        <v>1</v>
      </c>
      <c r="AV808" s="300">
        <v>2.4</v>
      </c>
      <c r="AW808" s="300">
        <v>2.4</v>
      </c>
      <c r="AY808" s="296" t="s">
        <v>745</v>
      </c>
      <c r="BA808" s="296">
        <v>1</v>
      </c>
      <c r="BB808" s="296">
        <v>0.03</v>
      </c>
      <c r="BC808" s="296">
        <v>504</v>
      </c>
    </row>
    <row r="809" spans="1:55">
      <c r="A809" s="296" t="s">
        <v>1203</v>
      </c>
      <c r="B809" s="296" t="s">
        <v>747</v>
      </c>
      <c r="C809" s="296" t="s">
        <v>749</v>
      </c>
      <c r="E809" s="296">
        <v>0.9</v>
      </c>
      <c r="F809" s="296">
        <v>0.89999999999999991</v>
      </c>
      <c r="H809" s="296">
        <v>70</v>
      </c>
      <c r="I809" s="296">
        <v>0</v>
      </c>
      <c r="J809" s="296" t="s">
        <v>30</v>
      </c>
      <c r="K809" s="296">
        <v>12.050668</v>
      </c>
      <c r="L809" s="296" t="s">
        <v>30</v>
      </c>
      <c r="M809" s="296">
        <v>0.65226315789473688</v>
      </c>
      <c r="P809" s="296">
        <v>0</v>
      </c>
      <c r="Q809" s="296" t="s">
        <v>30</v>
      </c>
      <c r="U809" s="296">
        <v>1</v>
      </c>
      <c r="V809" s="296">
        <v>1</v>
      </c>
      <c r="X809" s="296">
        <v>2.3456790123456792</v>
      </c>
      <c r="AK809" s="296">
        <v>1</v>
      </c>
      <c r="AL809" s="296">
        <v>129</v>
      </c>
      <c r="AM809" s="299">
        <v>0.4</v>
      </c>
      <c r="AN809" s="296">
        <v>29.2</v>
      </c>
      <c r="AO809" s="296">
        <v>1</v>
      </c>
      <c r="AP809" s="300"/>
      <c r="AQ809" s="296">
        <v>1.46</v>
      </c>
      <c r="AR809" s="296">
        <v>2</v>
      </c>
      <c r="AS809" s="296">
        <v>1</v>
      </c>
      <c r="AV809" s="300">
        <v>2.4</v>
      </c>
      <c r="AW809" s="300">
        <v>2.4</v>
      </c>
      <c r="AY809" s="296" t="s">
        <v>745</v>
      </c>
      <c r="BA809" s="296">
        <v>1</v>
      </c>
      <c r="BB809" s="296">
        <v>0.03</v>
      </c>
      <c r="BC809" s="296">
        <v>504</v>
      </c>
    </row>
    <row r="810" spans="1:55">
      <c r="A810" s="296" t="s">
        <v>1202</v>
      </c>
      <c r="B810" s="296" t="s">
        <v>747</v>
      </c>
      <c r="C810" s="296" t="s">
        <v>749</v>
      </c>
      <c r="E810" s="296">
        <v>0.2</v>
      </c>
      <c r="F810" s="296">
        <v>0.89999999999999991</v>
      </c>
      <c r="I810" s="296">
        <v>0</v>
      </c>
      <c r="J810" s="296" t="s">
        <v>30</v>
      </c>
      <c r="K810" s="296">
        <v>12.050668</v>
      </c>
      <c r="L810" s="296" t="s">
        <v>30</v>
      </c>
      <c r="M810" s="296">
        <v>0.22949999999999998</v>
      </c>
      <c r="Q810" s="296" t="s">
        <v>30</v>
      </c>
      <c r="U810" s="296">
        <v>1</v>
      </c>
      <c r="V810" s="296">
        <v>1</v>
      </c>
      <c r="X810" s="296">
        <v>6.666666666666667</v>
      </c>
      <c r="AK810" s="296">
        <v>1</v>
      </c>
      <c r="AL810" s="296">
        <v>142</v>
      </c>
      <c r="AM810" s="299">
        <v>0.4</v>
      </c>
      <c r="AN810" s="296">
        <v>29.2</v>
      </c>
      <c r="AO810" s="296">
        <v>1</v>
      </c>
      <c r="AP810" s="300"/>
      <c r="AQ810" s="296">
        <v>1.46</v>
      </c>
      <c r="AR810" s="296">
        <v>2</v>
      </c>
      <c r="AS810" s="296">
        <v>1</v>
      </c>
      <c r="AV810" s="300">
        <v>2.4</v>
      </c>
      <c r="AW810" s="300">
        <v>2.4</v>
      </c>
      <c r="AY810" s="296" t="s">
        <v>745</v>
      </c>
      <c r="BA810" s="296">
        <v>1</v>
      </c>
      <c r="BB810" s="296">
        <v>0.03</v>
      </c>
      <c r="BC810" s="296">
        <v>504</v>
      </c>
    </row>
    <row r="811" spans="1:55">
      <c r="A811" s="296" t="s">
        <v>1201</v>
      </c>
      <c r="B811" s="296" t="s">
        <v>747</v>
      </c>
      <c r="C811" s="296" t="s">
        <v>749</v>
      </c>
      <c r="E811" s="296">
        <v>0.51</v>
      </c>
      <c r="F811" s="296">
        <v>0.84000000000000008</v>
      </c>
      <c r="H811" s="296">
        <v>70</v>
      </c>
      <c r="I811" s="296">
        <v>0</v>
      </c>
      <c r="J811" s="296" t="s">
        <v>30</v>
      </c>
      <c r="K811" s="296">
        <v>12.050668</v>
      </c>
      <c r="L811" s="296" t="s">
        <v>30</v>
      </c>
      <c r="M811" s="296">
        <v>0.53904635761589403</v>
      </c>
      <c r="O811" s="296">
        <v>25</v>
      </c>
      <c r="P811" s="296">
        <v>0</v>
      </c>
      <c r="Q811" s="296" t="s">
        <v>30</v>
      </c>
      <c r="U811" s="296">
        <v>1</v>
      </c>
      <c r="V811" s="296">
        <v>1</v>
      </c>
      <c r="X811" s="296">
        <v>3.5247432306255835</v>
      </c>
      <c r="AK811" s="296">
        <v>1</v>
      </c>
      <c r="AL811" s="296">
        <v>120.09</v>
      </c>
      <c r="AM811" s="299">
        <v>0.4</v>
      </c>
      <c r="AN811" s="296">
        <v>29.2</v>
      </c>
      <c r="AO811" s="296">
        <v>1</v>
      </c>
      <c r="AP811" s="300"/>
      <c r="AQ811" s="296">
        <v>1.46</v>
      </c>
      <c r="AR811" s="296">
        <v>2</v>
      </c>
      <c r="AS811" s="296">
        <v>1</v>
      </c>
      <c r="AV811" s="300">
        <v>2.4</v>
      </c>
      <c r="AW811" s="300">
        <v>2.4</v>
      </c>
      <c r="AY811" s="296" t="s">
        <v>745</v>
      </c>
      <c r="BA811" s="296">
        <v>1</v>
      </c>
      <c r="BB811" s="296">
        <v>0.03</v>
      </c>
      <c r="BC811" s="296">
        <v>504</v>
      </c>
    </row>
    <row r="812" spans="1:55">
      <c r="A812" s="296" t="s">
        <v>1200</v>
      </c>
      <c r="B812" s="296" t="s">
        <v>747</v>
      </c>
      <c r="C812" s="296" t="s">
        <v>749</v>
      </c>
      <c r="E812" s="296">
        <v>0.7</v>
      </c>
      <c r="F812" s="296">
        <v>0.75285714285714289</v>
      </c>
      <c r="I812" s="296">
        <v>0</v>
      </c>
      <c r="J812" s="296" t="s">
        <v>30</v>
      </c>
      <c r="K812" s="296">
        <v>37.24</v>
      </c>
      <c r="L812" s="296" t="s">
        <v>30</v>
      </c>
      <c r="M812" s="296">
        <v>0.249116</v>
      </c>
      <c r="P812" s="296">
        <v>0</v>
      </c>
      <c r="Q812" s="296" t="s">
        <v>30</v>
      </c>
      <c r="U812" s="296">
        <v>1</v>
      </c>
      <c r="V812" s="296">
        <v>1</v>
      </c>
      <c r="X812" s="296">
        <v>3.2258064516129035</v>
      </c>
      <c r="AK812" s="296">
        <v>1</v>
      </c>
      <c r="AL812" s="296">
        <v>26.5</v>
      </c>
      <c r="AM812" s="299">
        <v>0.4</v>
      </c>
      <c r="AN812" s="296">
        <v>29.2</v>
      </c>
      <c r="AO812" s="296">
        <v>1</v>
      </c>
      <c r="AP812" s="300"/>
      <c r="AQ812" s="296">
        <v>1.46</v>
      </c>
      <c r="AR812" s="296">
        <v>2</v>
      </c>
      <c r="AS812" s="296">
        <v>1</v>
      </c>
      <c r="AV812" s="300">
        <v>2.4</v>
      </c>
      <c r="AW812" s="300">
        <v>2.4</v>
      </c>
      <c r="AY812" s="296" t="s">
        <v>745</v>
      </c>
      <c r="BA812" s="296">
        <v>1</v>
      </c>
      <c r="BB812" s="296">
        <v>0.03</v>
      </c>
      <c r="BC812" s="296">
        <v>504</v>
      </c>
    </row>
    <row r="813" spans="1:55">
      <c r="A813" s="296" t="s">
        <v>1199</v>
      </c>
      <c r="B813" s="296" t="s">
        <v>747</v>
      </c>
      <c r="C813" s="296" t="s">
        <v>749</v>
      </c>
      <c r="E813" s="296">
        <v>0.7</v>
      </c>
      <c r="F813" s="296">
        <v>0.80142857142857149</v>
      </c>
      <c r="I813" s="296">
        <v>0</v>
      </c>
      <c r="J813" s="296" t="s">
        <v>30</v>
      </c>
      <c r="K813" s="296">
        <v>37.24</v>
      </c>
      <c r="L813" s="296" t="s">
        <v>30</v>
      </c>
      <c r="M813" s="296">
        <v>0.26518799999999998</v>
      </c>
      <c r="P813" s="296">
        <v>0</v>
      </c>
      <c r="Q813" s="296" t="s">
        <v>30</v>
      </c>
      <c r="U813" s="296">
        <v>1</v>
      </c>
      <c r="V813" s="296">
        <v>1</v>
      </c>
      <c r="X813" s="296">
        <v>3.0303030303030303</v>
      </c>
      <c r="AK813" s="296">
        <v>1</v>
      </c>
      <c r="AL813" s="296">
        <v>203.9</v>
      </c>
      <c r="AM813" s="299">
        <v>0.4</v>
      </c>
      <c r="AN813" s="296">
        <v>29.2</v>
      </c>
      <c r="AO813" s="296">
        <v>1</v>
      </c>
      <c r="AP813" s="300"/>
      <c r="AQ813" s="296">
        <v>1.46</v>
      </c>
      <c r="AR813" s="296">
        <v>2</v>
      </c>
      <c r="AS813" s="296">
        <v>1</v>
      </c>
      <c r="AV813" s="300">
        <v>2.4</v>
      </c>
      <c r="AW813" s="300">
        <v>2.4</v>
      </c>
      <c r="AY813" s="296" t="s">
        <v>745</v>
      </c>
      <c r="BA813" s="296">
        <v>1</v>
      </c>
      <c r="BB813" s="296">
        <v>0.03</v>
      </c>
      <c r="BC813" s="296">
        <v>504</v>
      </c>
    </row>
    <row r="814" spans="1:55">
      <c r="A814" s="296" t="s">
        <v>1198</v>
      </c>
      <c r="B814" s="296" t="s">
        <v>747</v>
      </c>
      <c r="C814" s="296" t="s">
        <v>749</v>
      </c>
      <c r="E814" s="296">
        <v>0.7</v>
      </c>
      <c r="F814" s="296">
        <v>0.89857142857142858</v>
      </c>
      <c r="I814" s="296">
        <v>0</v>
      </c>
      <c r="J814" s="296" t="s">
        <v>30</v>
      </c>
      <c r="K814" s="296">
        <v>37.24</v>
      </c>
      <c r="L814" s="296" t="s">
        <v>30</v>
      </c>
      <c r="M814" s="296">
        <v>0.29733199999999999</v>
      </c>
      <c r="P814" s="296">
        <v>0</v>
      </c>
      <c r="Q814" s="296" t="s">
        <v>30</v>
      </c>
      <c r="U814" s="296">
        <v>1</v>
      </c>
      <c r="V814" s="296">
        <v>1</v>
      </c>
      <c r="X814" s="296">
        <v>2.7027027027027026</v>
      </c>
      <c r="AK814" s="296">
        <v>1</v>
      </c>
      <c r="AL814" s="296">
        <v>300</v>
      </c>
      <c r="AM814" s="299">
        <v>0.4</v>
      </c>
      <c r="AN814" s="296">
        <v>29.2</v>
      </c>
      <c r="AO814" s="296">
        <v>1</v>
      </c>
      <c r="AP814" s="300"/>
      <c r="AQ814" s="296">
        <v>1.46</v>
      </c>
      <c r="AR814" s="296">
        <v>2</v>
      </c>
      <c r="AS814" s="296">
        <v>1</v>
      </c>
      <c r="AV814" s="300">
        <v>2.4</v>
      </c>
      <c r="AW814" s="300">
        <v>2.4</v>
      </c>
      <c r="AY814" s="296" t="s">
        <v>745</v>
      </c>
      <c r="BA814" s="296">
        <v>1</v>
      </c>
      <c r="BB814" s="296">
        <v>0.03</v>
      </c>
      <c r="BC814" s="296">
        <v>504</v>
      </c>
    </row>
    <row r="815" spans="1:55">
      <c r="A815" s="296" t="s">
        <v>1197</v>
      </c>
      <c r="B815" s="296" t="s">
        <v>747</v>
      </c>
      <c r="C815" s="296" t="s">
        <v>749</v>
      </c>
      <c r="E815" s="296">
        <v>0.7</v>
      </c>
      <c r="F815" s="296">
        <v>0.92285714285714293</v>
      </c>
      <c r="I815" s="296">
        <v>0</v>
      </c>
      <c r="J815" s="296" t="s">
        <v>30</v>
      </c>
      <c r="K815" s="296">
        <v>37.24</v>
      </c>
      <c r="L815" s="296" t="s">
        <v>30</v>
      </c>
      <c r="M815" s="296">
        <v>0.30536799999999997</v>
      </c>
      <c r="P815" s="296">
        <v>0</v>
      </c>
      <c r="Q815" s="296" t="s">
        <v>30</v>
      </c>
      <c r="U815" s="296">
        <v>1</v>
      </c>
      <c r="V815" s="296">
        <v>1</v>
      </c>
      <c r="X815" s="296">
        <v>2.6315789473684212</v>
      </c>
      <c r="AK815" s="296">
        <v>1</v>
      </c>
      <c r="AL815" s="296">
        <v>325</v>
      </c>
      <c r="AM815" s="299">
        <v>0.4</v>
      </c>
      <c r="AN815" s="296">
        <v>29.2</v>
      </c>
      <c r="AO815" s="296">
        <v>1</v>
      </c>
      <c r="AP815" s="300"/>
      <c r="AQ815" s="296">
        <v>1.46</v>
      </c>
      <c r="AR815" s="296">
        <v>2</v>
      </c>
      <c r="AS815" s="296">
        <v>1</v>
      </c>
      <c r="AV815" s="300">
        <v>2.4</v>
      </c>
      <c r="AW815" s="300">
        <v>2.4</v>
      </c>
      <c r="AY815" s="296" t="s">
        <v>745</v>
      </c>
      <c r="BA815" s="296">
        <v>1</v>
      </c>
      <c r="BB815" s="296">
        <v>0.03</v>
      </c>
      <c r="BC815" s="296">
        <v>504</v>
      </c>
    </row>
    <row r="816" spans="1:55">
      <c r="A816" s="296" t="s">
        <v>1196</v>
      </c>
      <c r="B816" s="296" t="s">
        <v>747</v>
      </c>
      <c r="C816" s="296" t="s">
        <v>749</v>
      </c>
      <c r="E816" s="296">
        <v>0.7</v>
      </c>
      <c r="F816" s="296">
        <v>0.94714285714285718</v>
      </c>
      <c r="I816" s="296">
        <v>0</v>
      </c>
      <c r="J816" s="296" t="s">
        <v>30</v>
      </c>
      <c r="K816" s="296">
        <v>37.24</v>
      </c>
      <c r="L816" s="296" t="s">
        <v>30</v>
      </c>
      <c r="M816" s="296">
        <v>0.31340400000000002</v>
      </c>
      <c r="P816" s="296">
        <v>0</v>
      </c>
      <c r="Q816" s="296" t="s">
        <v>30</v>
      </c>
      <c r="U816" s="296">
        <v>1</v>
      </c>
      <c r="V816" s="296">
        <v>1</v>
      </c>
      <c r="X816" s="296">
        <v>2.5641025641025639</v>
      </c>
      <c r="AK816" s="296">
        <v>1</v>
      </c>
      <c r="AL816" s="296">
        <v>5.89</v>
      </c>
      <c r="AM816" s="299">
        <v>0.4</v>
      </c>
      <c r="AN816" s="296">
        <v>29.2</v>
      </c>
      <c r="AO816" s="296">
        <v>1</v>
      </c>
      <c r="AP816" s="300"/>
      <c r="AQ816" s="296">
        <v>1.46</v>
      </c>
      <c r="AR816" s="296">
        <v>2</v>
      </c>
      <c r="AS816" s="296">
        <v>1</v>
      </c>
      <c r="AV816" s="300">
        <v>2.4</v>
      </c>
      <c r="AW816" s="300">
        <v>2.4</v>
      </c>
      <c r="AY816" s="296" t="s">
        <v>745</v>
      </c>
      <c r="BA816" s="296">
        <v>1</v>
      </c>
      <c r="BB816" s="296">
        <v>0.03</v>
      </c>
      <c r="BC816" s="296">
        <v>504</v>
      </c>
    </row>
    <row r="817" spans="1:55">
      <c r="A817" s="296" t="s">
        <v>1195</v>
      </c>
      <c r="B817" s="296" t="s">
        <v>747</v>
      </c>
      <c r="C817" s="296" t="s">
        <v>749</v>
      </c>
      <c r="E817" s="296">
        <v>1</v>
      </c>
      <c r="F817" s="296">
        <v>0.85</v>
      </c>
      <c r="H817" s="296">
        <v>70</v>
      </c>
      <c r="I817" s="296">
        <v>0</v>
      </c>
      <c r="J817" s="296" t="s">
        <v>30</v>
      </c>
      <c r="K817" s="296">
        <v>12.050668</v>
      </c>
      <c r="L817" s="296" t="s">
        <v>30</v>
      </c>
      <c r="M817" s="296">
        <v>0.65024999999999999</v>
      </c>
      <c r="O817" s="296">
        <v>30</v>
      </c>
      <c r="P817" s="296">
        <v>0</v>
      </c>
      <c r="Q817" s="296" t="s">
        <v>30</v>
      </c>
      <c r="U817" s="296">
        <v>1</v>
      </c>
      <c r="V817" s="296">
        <v>1</v>
      </c>
      <c r="X817" s="296">
        <v>2.3529411764705883</v>
      </c>
      <c r="AK817" s="296">
        <v>1</v>
      </c>
      <c r="AL817" s="296">
        <v>47.9</v>
      </c>
      <c r="AM817" s="299">
        <v>0.4</v>
      </c>
      <c r="AN817" s="296">
        <v>29.2</v>
      </c>
      <c r="AO817" s="296">
        <v>1</v>
      </c>
      <c r="AP817" s="300"/>
      <c r="AQ817" s="296">
        <v>1.46</v>
      </c>
      <c r="AR817" s="296">
        <v>2</v>
      </c>
      <c r="AS817" s="296">
        <v>1</v>
      </c>
      <c r="AV817" s="300">
        <v>2.4</v>
      </c>
      <c r="AW817" s="300">
        <v>2.4</v>
      </c>
      <c r="AY817" s="296" t="s">
        <v>745</v>
      </c>
      <c r="BA817" s="296">
        <v>1</v>
      </c>
      <c r="BB817" s="296">
        <v>0.03</v>
      </c>
      <c r="BC817" s="296">
        <v>504</v>
      </c>
    </row>
    <row r="818" spans="1:55">
      <c r="A818" s="296" t="s">
        <v>1194</v>
      </c>
      <c r="B818" s="296" t="s">
        <v>747</v>
      </c>
      <c r="C818" s="296" t="s">
        <v>749</v>
      </c>
      <c r="E818" s="296">
        <v>0.10100000000000001</v>
      </c>
      <c r="F818" s="296">
        <v>0.76306930693069308</v>
      </c>
      <c r="G818" s="296">
        <v>6</v>
      </c>
      <c r="H818" s="296">
        <v>60</v>
      </c>
      <c r="I818" s="296">
        <v>0</v>
      </c>
      <c r="J818" s="296">
        <v>0.58823000000000003</v>
      </c>
      <c r="K818" s="296">
        <v>12.050668</v>
      </c>
      <c r="L818" s="296" t="s">
        <v>30</v>
      </c>
      <c r="M818" s="296">
        <v>0.31776923076923075</v>
      </c>
      <c r="N818" s="296">
        <v>2020</v>
      </c>
      <c r="O818" s="296">
        <v>30</v>
      </c>
      <c r="P818" s="296">
        <v>1</v>
      </c>
      <c r="Q818" s="296">
        <v>2050</v>
      </c>
      <c r="U818" s="296">
        <v>1</v>
      </c>
      <c r="V818" s="296">
        <v>1</v>
      </c>
      <c r="X818" s="296">
        <v>14.285714285714285</v>
      </c>
      <c r="AK818" s="296">
        <v>1</v>
      </c>
      <c r="AL818" s="296">
        <v>15</v>
      </c>
      <c r="AM818" s="308">
        <v>0.4</v>
      </c>
      <c r="AN818" s="296">
        <v>29.2</v>
      </c>
      <c r="AO818" s="296">
        <v>1</v>
      </c>
      <c r="AP818" s="308"/>
      <c r="AQ818" s="296">
        <v>1.46</v>
      </c>
      <c r="AR818" s="296">
        <v>2</v>
      </c>
      <c r="AS818" s="296">
        <v>1</v>
      </c>
      <c r="AT818" s="298"/>
      <c r="AU818" s="298"/>
      <c r="AV818" s="307">
        <v>2.4</v>
      </c>
      <c r="AW818" s="307">
        <v>2.4</v>
      </c>
      <c r="AX818" s="296">
        <v>1</v>
      </c>
      <c r="AY818" s="296" t="s">
        <v>745</v>
      </c>
      <c r="BA818" s="296">
        <v>1</v>
      </c>
      <c r="BB818" s="296">
        <v>0.03</v>
      </c>
      <c r="BC818" s="296">
        <v>504</v>
      </c>
    </row>
    <row r="819" spans="1:55">
      <c r="A819" s="296" t="s">
        <v>1193</v>
      </c>
      <c r="B819" s="296" t="s">
        <v>840</v>
      </c>
      <c r="C819" s="296" t="s">
        <v>749</v>
      </c>
      <c r="F819" s="296">
        <v>0.36</v>
      </c>
      <c r="I819" s="296">
        <v>0</v>
      </c>
      <c r="J819" s="296" t="s">
        <v>30</v>
      </c>
      <c r="K819" s="296">
        <v>37.24</v>
      </c>
      <c r="L819" s="296">
        <v>0.80359999999999998</v>
      </c>
      <c r="M819" s="296" t="s">
        <v>30</v>
      </c>
      <c r="P819" s="296">
        <v>0</v>
      </c>
      <c r="Q819" s="296" t="s">
        <v>30</v>
      </c>
      <c r="U819" s="296">
        <v>1</v>
      </c>
      <c r="V819" s="296">
        <v>1</v>
      </c>
      <c r="X819" s="296">
        <v>2.7777777777777777</v>
      </c>
      <c r="AK819" s="296">
        <v>1</v>
      </c>
      <c r="AL819" s="296">
        <v>415</v>
      </c>
      <c r="AM819" s="299">
        <v>0.4</v>
      </c>
      <c r="AN819" s="296">
        <v>29.2</v>
      </c>
      <c r="AO819" s="296">
        <v>1</v>
      </c>
      <c r="AP819" s="300"/>
      <c r="AQ819" s="296">
        <v>1.46</v>
      </c>
      <c r="AR819" s="296">
        <v>2</v>
      </c>
      <c r="AS819" s="296">
        <v>1</v>
      </c>
      <c r="AV819" s="300">
        <v>2.4</v>
      </c>
      <c r="AW819" s="300">
        <v>2.4</v>
      </c>
      <c r="AY819" s="296" t="s">
        <v>745</v>
      </c>
      <c r="BA819" s="296">
        <v>1</v>
      </c>
      <c r="BB819" s="296">
        <v>0.03</v>
      </c>
      <c r="BC819" s="296">
        <v>504</v>
      </c>
    </row>
    <row r="820" spans="1:55">
      <c r="A820" s="296" t="s">
        <v>1192</v>
      </c>
      <c r="B820" s="296" t="s">
        <v>840</v>
      </c>
      <c r="C820" s="296" t="s">
        <v>749</v>
      </c>
      <c r="F820" s="296">
        <v>0.38</v>
      </c>
      <c r="I820" s="296">
        <v>0</v>
      </c>
      <c r="J820" s="296" t="s">
        <v>30</v>
      </c>
      <c r="K820" s="296">
        <v>37.24</v>
      </c>
      <c r="L820" s="296">
        <v>0.80359999999999998</v>
      </c>
      <c r="M820" s="296" t="s">
        <v>30</v>
      </c>
      <c r="P820" s="296">
        <v>0</v>
      </c>
      <c r="Q820" s="296" t="s">
        <v>30</v>
      </c>
      <c r="U820" s="296">
        <v>1</v>
      </c>
      <c r="V820" s="296">
        <v>1</v>
      </c>
      <c r="X820" s="296">
        <v>2.6315789473684212</v>
      </c>
      <c r="AK820" s="296">
        <v>1</v>
      </c>
      <c r="AL820" s="296">
        <v>40</v>
      </c>
      <c r="AM820" s="299">
        <v>0.4</v>
      </c>
      <c r="AN820" s="296">
        <v>29.2</v>
      </c>
      <c r="AO820" s="296">
        <v>1</v>
      </c>
      <c r="AP820" s="300"/>
      <c r="AQ820" s="296">
        <v>1.46</v>
      </c>
      <c r="AR820" s="296">
        <v>2</v>
      </c>
      <c r="AS820" s="296">
        <v>1</v>
      </c>
      <c r="AV820" s="300">
        <v>2.4</v>
      </c>
      <c r="AW820" s="300">
        <v>2.4</v>
      </c>
      <c r="AY820" s="296" t="s">
        <v>745</v>
      </c>
      <c r="BA820" s="296">
        <v>1</v>
      </c>
      <c r="BB820" s="296">
        <v>0.03</v>
      </c>
      <c r="BC820" s="296">
        <v>504</v>
      </c>
    </row>
    <row r="821" spans="1:55">
      <c r="A821" s="296" t="s">
        <v>1191</v>
      </c>
      <c r="B821" s="296" t="s">
        <v>840</v>
      </c>
      <c r="C821" s="296" t="s">
        <v>749</v>
      </c>
      <c r="F821" s="296">
        <v>0.39</v>
      </c>
      <c r="I821" s="296">
        <v>0</v>
      </c>
      <c r="J821" s="296" t="s">
        <v>30</v>
      </c>
      <c r="K821" s="296">
        <v>37.24</v>
      </c>
      <c r="L821" s="296">
        <v>0.80359999999999998</v>
      </c>
      <c r="M821" s="296" t="s">
        <v>30</v>
      </c>
      <c r="P821" s="296">
        <v>0</v>
      </c>
      <c r="Q821" s="296" t="s">
        <v>30</v>
      </c>
      <c r="U821" s="296">
        <v>1</v>
      </c>
      <c r="V821" s="296">
        <v>1</v>
      </c>
      <c r="X821" s="296">
        <v>2.5641025641025639</v>
      </c>
      <c r="AK821" s="296">
        <v>1</v>
      </c>
      <c r="AL821" s="296">
        <v>39.799999999999997</v>
      </c>
      <c r="AM821" s="299">
        <v>0.4</v>
      </c>
      <c r="AN821" s="296">
        <v>29.2</v>
      </c>
      <c r="AO821" s="296">
        <v>1</v>
      </c>
      <c r="AP821" s="300"/>
      <c r="AQ821" s="296">
        <v>1.46</v>
      </c>
      <c r="AR821" s="296">
        <v>2</v>
      </c>
      <c r="AS821" s="296">
        <v>1</v>
      </c>
      <c r="AV821" s="300">
        <v>2.4</v>
      </c>
      <c r="AW821" s="300">
        <v>2.4</v>
      </c>
      <c r="AY821" s="296" t="s">
        <v>745</v>
      </c>
      <c r="BA821" s="296">
        <v>1</v>
      </c>
      <c r="BB821" s="296">
        <v>0.03</v>
      </c>
      <c r="BC821" s="296">
        <v>504</v>
      </c>
    </row>
    <row r="822" spans="1:55">
      <c r="A822" s="296" t="s">
        <v>1190</v>
      </c>
      <c r="B822" s="296" t="s">
        <v>840</v>
      </c>
      <c r="C822" s="296" t="s">
        <v>749</v>
      </c>
      <c r="F822" s="296">
        <v>0.4</v>
      </c>
      <c r="I822" s="296">
        <v>0</v>
      </c>
      <c r="J822" s="296" t="s">
        <v>30</v>
      </c>
      <c r="K822" s="296">
        <v>37.24</v>
      </c>
      <c r="L822" s="296">
        <v>0.80359999999999998</v>
      </c>
      <c r="M822" s="296" t="s">
        <v>30</v>
      </c>
      <c r="P822" s="296">
        <v>0</v>
      </c>
      <c r="Q822" s="296" t="s">
        <v>30</v>
      </c>
      <c r="U822" s="296">
        <v>1</v>
      </c>
      <c r="V822" s="296">
        <v>1</v>
      </c>
      <c r="X822" s="296">
        <v>2.5</v>
      </c>
      <c r="AK822" s="296">
        <v>1</v>
      </c>
      <c r="AL822" s="296">
        <v>300</v>
      </c>
      <c r="AM822" s="299">
        <v>0.4</v>
      </c>
      <c r="AN822" s="296">
        <v>29.2</v>
      </c>
      <c r="AO822" s="296">
        <v>1</v>
      </c>
      <c r="AP822" s="300"/>
      <c r="AQ822" s="296">
        <v>1.46</v>
      </c>
      <c r="AR822" s="296">
        <v>2</v>
      </c>
      <c r="AS822" s="296">
        <v>1</v>
      </c>
      <c r="AV822" s="300">
        <v>2.4</v>
      </c>
      <c r="AW822" s="300">
        <v>2.4</v>
      </c>
      <c r="AY822" s="296" t="s">
        <v>745</v>
      </c>
      <c r="BA822" s="296">
        <v>1</v>
      </c>
      <c r="BB822" s="296">
        <v>0.03</v>
      </c>
      <c r="BC822" s="296">
        <v>504</v>
      </c>
    </row>
    <row r="823" spans="1:55">
      <c r="A823" s="296" t="s">
        <v>1189</v>
      </c>
      <c r="B823" s="296" t="s">
        <v>840</v>
      </c>
      <c r="C823" s="296" t="s">
        <v>749</v>
      </c>
      <c r="F823" s="296">
        <v>0.47</v>
      </c>
      <c r="G823" s="296">
        <v>6</v>
      </c>
      <c r="H823" s="296">
        <v>60</v>
      </c>
      <c r="I823" s="296">
        <v>0</v>
      </c>
      <c r="J823" s="296">
        <v>0.61599999999999999</v>
      </c>
      <c r="K823" s="296">
        <v>37.24</v>
      </c>
      <c r="L823" s="296">
        <v>0.80359999999999998</v>
      </c>
      <c r="M823" s="296" t="s">
        <v>30</v>
      </c>
      <c r="N823" s="296">
        <v>2020</v>
      </c>
      <c r="O823" s="296">
        <v>30</v>
      </c>
      <c r="P823" s="296">
        <v>1</v>
      </c>
      <c r="Q823" s="296">
        <v>2050</v>
      </c>
      <c r="U823" s="296">
        <v>1</v>
      </c>
      <c r="V823" s="296">
        <v>1</v>
      </c>
      <c r="X823" s="296">
        <v>2.1276595744680851</v>
      </c>
      <c r="AK823" s="296">
        <v>1</v>
      </c>
      <c r="AL823" s="296">
        <v>400</v>
      </c>
      <c r="AM823" s="299">
        <v>0.4</v>
      </c>
      <c r="AN823" s="296">
        <v>29.2</v>
      </c>
      <c r="AO823" s="296">
        <v>1</v>
      </c>
      <c r="AP823" s="300"/>
      <c r="AQ823" s="296">
        <v>1.46</v>
      </c>
      <c r="AR823" s="296">
        <v>2</v>
      </c>
      <c r="AS823" s="296">
        <v>1</v>
      </c>
      <c r="AV823" s="300">
        <v>2.4</v>
      </c>
      <c r="AW823" s="300">
        <v>2.4</v>
      </c>
      <c r="AY823" s="296" t="s">
        <v>745</v>
      </c>
      <c r="BA823" s="296">
        <v>1</v>
      </c>
      <c r="BB823" s="296">
        <v>0.03</v>
      </c>
      <c r="BC823" s="296">
        <v>504</v>
      </c>
    </row>
    <row r="824" spans="1:55">
      <c r="A824" s="296" t="s">
        <v>1188</v>
      </c>
      <c r="B824" s="296" t="s">
        <v>840</v>
      </c>
      <c r="C824" s="296" t="s">
        <v>749</v>
      </c>
      <c r="F824" s="296">
        <v>0.377</v>
      </c>
      <c r="H824" s="296">
        <v>160</v>
      </c>
      <c r="I824" s="296">
        <v>0</v>
      </c>
      <c r="J824" s="296" t="s">
        <v>30</v>
      </c>
      <c r="K824" s="296">
        <v>9.6405349999999999</v>
      </c>
      <c r="L824" s="296">
        <v>1.633</v>
      </c>
      <c r="M824" s="296" t="s">
        <v>30</v>
      </c>
      <c r="O824" s="296">
        <v>20</v>
      </c>
      <c r="Q824" s="296" t="s">
        <v>30</v>
      </c>
      <c r="U824" s="296">
        <v>1</v>
      </c>
      <c r="V824" s="296">
        <v>1</v>
      </c>
      <c r="X824" s="296">
        <v>2.6525198938992043</v>
      </c>
      <c r="AK824" s="296">
        <v>1</v>
      </c>
      <c r="AL824" s="296">
        <v>300</v>
      </c>
      <c r="AM824" s="299">
        <v>0.4</v>
      </c>
      <c r="AN824" s="296">
        <v>29.2</v>
      </c>
      <c r="AO824" s="296">
        <v>1</v>
      </c>
      <c r="AP824" s="300"/>
      <c r="AQ824" s="296">
        <v>1.46</v>
      </c>
      <c r="AR824" s="296">
        <v>2</v>
      </c>
      <c r="AS824" s="296">
        <v>1</v>
      </c>
      <c r="AV824" s="300">
        <v>2.4</v>
      </c>
      <c r="AW824" s="300">
        <v>2.4</v>
      </c>
      <c r="AY824" s="296" t="s">
        <v>745</v>
      </c>
      <c r="BA824" s="296">
        <v>1</v>
      </c>
      <c r="BB824" s="296">
        <v>0.03</v>
      </c>
      <c r="BC824" s="296">
        <v>504</v>
      </c>
    </row>
    <row r="825" spans="1:55">
      <c r="A825" s="296" t="s">
        <v>1187</v>
      </c>
      <c r="B825" s="296" t="s">
        <v>753</v>
      </c>
      <c r="C825" s="296" t="s">
        <v>749</v>
      </c>
      <c r="D825" s="296">
        <v>7.5999999999999998E-2</v>
      </c>
      <c r="E825" s="296">
        <v>0.24658099999999999</v>
      </c>
      <c r="F825" s="296">
        <v>0.24399999999999999</v>
      </c>
      <c r="H825" s="296">
        <v>105</v>
      </c>
      <c r="I825" s="296">
        <v>0</v>
      </c>
      <c r="J825" s="296" t="s">
        <v>30</v>
      </c>
      <c r="K825" s="296">
        <v>12.050668</v>
      </c>
      <c r="L825" s="296" t="s">
        <v>30</v>
      </c>
      <c r="M825" s="296">
        <v>0.89962799999999998</v>
      </c>
      <c r="O825" s="296">
        <v>20</v>
      </c>
      <c r="Q825" s="296" t="s">
        <v>30</v>
      </c>
      <c r="U825" s="296">
        <v>1</v>
      </c>
      <c r="V825" s="296">
        <v>1</v>
      </c>
      <c r="X825" s="296">
        <v>4.0983606557377046</v>
      </c>
      <c r="AK825" s="296">
        <v>1</v>
      </c>
      <c r="AL825" s="296">
        <v>60</v>
      </c>
      <c r="AM825" s="299">
        <v>0.4</v>
      </c>
      <c r="AN825" s="296">
        <v>29.2</v>
      </c>
      <c r="AO825" s="296">
        <v>1</v>
      </c>
      <c r="AP825" s="300"/>
      <c r="AQ825" s="296">
        <v>1.46</v>
      </c>
      <c r="AR825" s="296">
        <v>2</v>
      </c>
      <c r="AS825" s="296">
        <v>1</v>
      </c>
      <c r="AV825" s="300">
        <v>2.4</v>
      </c>
      <c r="AW825" s="300">
        <v>2.4</v>
      </c>
      <c r="AY825" s="296" t="s">
        <v>745</v>
      </c>
      <c r="BA825" s="296">
        <v>1</v>
      </c>
      <c r="BB825" s="296">
        <v>0.03</v>
      </c>
      <c r="BC825" s="296">
        <v>504</v>
      </c>
    </row>
    <row r="826" spans="1:55">
      <c r="A826" s="296" t="s">
        <v>1186</v>
      </c>
      <c r="B826" s="296" t="s">
        <v>753</v>
      </c>
      <c r="C826" s="296" t="s">
        <v>749</v>
      </c>
      <c r="D826" s="296">
        <v>9.2999999999999999E-2</v>
      </c>
      <c r="E826" s="296">
        <v>0.44887199999999999</v>
      </c>
      <c r="F826" s="296">
        <v>0.31</v>
      </c>
      <c r="H826" s="296">
        <v>105</v>
      </c>
      <c r="I826" s="296">
        <v>0</v>
      </c>
      <c r="J826" s="296" t="s">
        <v>30</v>
      </c>
      <c r="K826" s="296">
        <v>12.050668</v>
      </c>
      <c r="L826" s="296" t="s">
        <v>30</v>
      </c>
      <c r="M826" s="296">
        <v>1.14297</v>
      </c>
      <c r="O826" s="296">
        <v>20</v>
      </c>
      <c r="Q826" s="296" t="s">
        <v>30</v>
      </c>
      <c r="U826" s="296">
        <v>1</v>
      </c>
      <c r="V826" s="296">
        <v>1</v>
      </c>
      <c r="X826" s="296">
        <v>3.2258064516129035</v>
      </c>
      <c r="AK826" s="296">
        <v>1</v>
      </c>
      <c r="AL826" s="296">
        <v>110</v>
      </c>
      <c r="AM826" s="299">
        <v>0.4</v>
      </c>
      <c r="AN826" s="296">
        <v>29.2</v>
      </c>
      <c r="AO826" s="296">
        <v>1</v>
      </c>
      <c r="AP826" s="300"/>
      <c r="AQ826" s="296">
        <v>1.46</v>
      </c>
      <c r="AR826" s="296">
        <v>2</v>
      </c>
      <c r="AS826" s="296">
        <v>1</v>
      </c>
      <c r="AV826" s="300">
        <v>2.4</v>
      </c>
      <c r="AW826" s="300">
        <v>2.4</v>
      </c>
      <c r="AY826" s="296" t="s">
        <v>745</v>
      </c>
      <c r="BA826" s="296">
        <v>1</v>
      </c>
      <c r="BB826" s="296">
        <v>0.03</v>
      </c>
      <c r="BC826" s="296">
        <v>504</v>
      </c>
    </row>
    <row r="827" spans="1:55">
      <c r="A827" s="296" t="s">
        <v>1185</v>
      </c>
      <c r="B827" s="296" t="s">
        <v>753</v>
      </c>
      <c r="C827" s="296" t="s">
        <v>749</v>
      </c>
      <c r="D827" s="296">
        <v>0.12</v>
      </c>
      <c r="E827" s="296">
        <v>0.476026</v>
      </c>
      <c r="F827" s="296">
        <v>0.36</v>
      </c>
      <c r="H827" s="296">
        <v>125</v>
      </c>
      <c r="I827" s="296">
        <v>0</v>
      </c>
      <c r="J827" s="296" t="s">
        <v>30</v>
      </c>
      <c r="K827" s="296">
        <v>12.050668</v>
      </c>
      <c r="L827" s="296" t="s">
        <v>30</v>
      </c>
      <c r="M827" s="296">
        <v>9.1799999999999993E-2</v>
      </c>
      <c r="O827" s="296">
        <v>20</v>
      </c>
      <c r="Q827" s="296" t="s">
        <v>30</v>
      </c>
      <c r="U827" s="296">
        <v>1</v>
      </c>
      <c r="V827" s="296">
        <v>1</v>
      </c>
      <c r="X827" s="296">
        <v>2.7777777777777777</v>
      </c>
      <c r="AK827" s="296">
        <v>1</v>
      </c>
      <c r="AL827" s="296">
        <v>360</v>
      </c>
      <c r="AM827" s="299">
        <v>0.4</v>
      </c>
      <c r="AN827" s="296">
        <v>29.2</v>
      </c>
      <c r="AO827" s="296">
        <v>1</v>
      </c>
      <c r="AP827" s="300"/>
      <c r="AQ827" s="296">
        <v>1.46</v>
      </c>
      <c r="AR827" s="296">
        <v>2</v>
      </c>
      <c r="AS827" s="296">
        <v>1</v>
      </c>
      <c r="AV827" s="300">
        <v>2.4</v>
      </c>
      <c r="AW827" s="300">
        <v>2.4</v>
      </c>
      <c r="AY827" s="296" t="s">
        <v>745</v>
      </c>
      <c r="BA827" s="296">
        <v>1</v>
      </c>
      <c r="BB827" s="296">
        <v>0.03</v>
      </c>
      <c r="BC827" s="296">
        <v>504</v>
      </c>
    </row>
    <row r="828" spans="1:55">
      <c r="A828" s="296" t="s">
        <v>1184</v>
      </c>
      <c r="B828" s="296" t="s">
        <v>753</v>
      </c>
      <c r="C828" s="296" t="s">
        <v>749</v>
      </c>
      <c r="D828" s="296">
        <v>0.12</v>
      </c>
      <c r="E828" s="296">
        <v>0.476026</v>
      </c>
      <c r="F828" s="296">
        <v>0.39</v>
      </c>
      <c r="H828" s="296">
        <v>125</v>
      </c>
      <c r="I828" s="296">
        <v>0</v>
      </c>
      <c r="J828" s="296" t="s">
        <v>30</v>
      </c>
      <c r="K828" s="296">
        <v>12.050668</v>
      </c>
      <c r="L828" s="296" t="s">
        <v>30</v>
      </c>
      <c r="M828" s="296">
        <v>9.9450000000000011E-2</v>
      </c>
      <c r="O828" s="296">
        <v>20</v>
      </c>
      <c r="Q828" s="296" t="s">
        <v>30</v>
      </c>
      <c r="U828" s="296">
        <v>1</v>
      </c>
      <c r="V828" s="296">
        <v>1</v>
      </c>
      <c r="X828" s="296">
        <v>2.5641025641025639</v>
      </c>
      <c r="AK828" s="296">
        <v>1</v>
      </c>
      <c r="AL828" s="296">
        <v>360</v>
      </c>
      <c r="AM828" s="299">
        <v>0.4</v>
      </c>
      <c r="AN828" s="296">
        <v>29.2</v>
      </c>
      <c r="AO828" s="296">
        <v>1</v>
      </c>
      <c r="AP828" s="300"/>
      <c r="AQ828" s="296">
        <v>1.46</v>
      </c>
      <c r="AR828" s="296">
        <v>2</v>
      </c>
      <c r="AS828" s="296">
        <v>1</v>
      </c>
      <c r="AV828" s="300">
        <v>2.4</v>
      </c>
      <c r="AW828" s="300">
        <v>2.4</v>
      </c>
      <c r="AY828" s="296" t="s">
        <v>745</v>
      </c>
      <c r="BA828" s="296">
        <v>1</v>
      </c>
      <c r="BB828" s="296">
        <v>0.03</v>
      </c>
      <c r="BC828" s="296">
        <v>504</v>
      </c>
    </row>
    <row r="829" spans="1:55">
      <c r="A829" s="296" t="s">
        <v>1183</v>
      </c>
      <c r="B829" s="296" t="s">
        <v>753</v>
      </c>
      <c r="C829" s="296" t="s">
        <v>749</v>
      </c>
      <c r="D829" s="296">
        <v>0.12</v>
      </c>
      <c r="E829" s="296">
        <v>0.476026</v>
      </c>
      <c r="F829" s="296">
        <v>0.4</v>
      </c>
      <c r="H829" s="296">
        <v>125</v>
      </c>
      <c r="I829" s="296">
        <v>0</v>
      </c>
      <c r="J829" s="296" t="s">
        <v>30</v>
      </c>
      <c r="K829" s="296">
        <v>12.050668</v>
      </c>
      <c r="L829" s="296" t="s">
        <v>30</v>
      </c>
      <c r="M829" s="296">
        <v>0.10200000000000001</v>
      </c>
      <c r="O829" s="296">
        <v>20</v>
      </c>
      <c r="Q829" s="296" t="s">
        <v>30</v>
      </c>
      <c r="U829" s="296">
        <v>1</v>
      </c>
      <c r="V829" s="296">
        <v>1</v>
      </c>
      <c r="X829" s="296">
        <v>2.5</v>
      </c>
      <c r="AK829" s="296">
        <v>1</v>
      </c>
      <c r="AL829" s="296">
        <v>360</v>
      </c>
      <c r="AM829" s="299">
        <v>0.4</v>
      </c>
      <c r="AN829" s="296">
        <v>29.2</v>
      </c>
      <c r="AO829" s="296">
        <v>1</v>
      </c>
      <c r="AP829" s="300"/>
      <c r="AQ829" s="296">
        <v>1.46</v>
      </c>
      <c r="AR829" s="296">
        <v>2</v>
      </c>
      <c r="AS829" s="296">
        <v>1</v>
      </c>
      <c r="AV829" s="300">
        <v>2.4</v>
      </c>
      <c r="AW829" s="300">
        <v>2.4</v>
      </c>
      <c r="AY829" s="296" t="s">
        <v>745</v>
      </c>
      <c r="BA829" s="296">
        <v>1</v>
      </c>
      <c r="BB829" s="296">
        <v>0.03</v>
      </c>
      <c r="BC829" s="296">
        <v>504</v>
      </c>
    </row>
    <row r="830" spans="1:55">
      <c r="A830" s="296" t="s">
        <v>1182</v>
      </c>
      <c r="B830" s="296" t="s">
        <v>753</v>
      </c>
      <c r="C830" s="296" t="s">
        <v>749</v>
      </c>
      <c r="D830" s="296">
        <v>0.17</v>
      </c>
      <c r="E830" s="296">
        <v>0.7</v>
      </c>
      <c r="F830" s="296">
        <v>0.47</v>
      </c>
      <c r="G830" s="296">
        <v>6</v>
      </c>
      <c r="H830" s="296">
        <v>60</v>
      </c>
      <c r="I830" s="296">
        <v>0</v>
      </c>
      <c r="J830" s="296" t="s">
        <v>30</v>
      </c>
      <c r="K830" s="296">
        <v>37.24</v>
      </c>
      <c r="L830" s="296" t="s">
        <v>30</v>
      </c>
      <c r="M830" s="296">
        <v>0.37769199999999997</v>
      </c>
      <c r="P830" s="296">
        <v>0</v>
      </c>
      <c r="Q830" s="296" t="s">
        <v>30</v>
      </c>
      <c r="U830" s="296">
        <v>1</v>
      </c>
      <c r="V830" s="296">
        <v>1</v>
      </c>
      <c r="X830" s="296">
        <v>2.1276595744680851</v>
      </c>
      <c r="AK830" s="296">
        <v>1</v>
      </c>
      <c r="AL830" s="296">
        <v>392</v>
      </c>
      <c r="AM830" s="299">
        <v>0.4</v>
      </c>
      <c r="AN830" s="296">
        <v>29.2</v>
      </c>
      <c r="AO830" s="296">
        <v>1</v>
      </c>
      <c r="AP830" s="300"/>
      <c r="AQ830" s="296">
        <v>1.46</v>
      </c>
      <c r="AR830" s="296">
        <v>2</v>
      </c>
      <c r="AS830" s="296">
        <v>1</v>
      </c>
      <c r="AV830" s="300">
        <v>2.4</v>
      </c>
      <c r="AW830" s="300">
        <v>2.4</v>
      </c>
      <c r="AY830" s="296" t="s">
        <v>745</v>
      </c>
      <c r="BA830" s="296">
        <v>1</v>
      </c>
      <c r="BB830" s="296">
        <v>0.03</v>
      </c>
      <c r="BC830" s="296">
        <v>504</v>
      </c>
    </row>
    <row r="831" spans="1:55">
      <c r="A831" s="296" t="s">
        <v>1181</v>
      </c>
      <c r="B831" s="296" t="s">
        <v>753</v>
      </c>
      <c r="C831" s="296" t="s">
        <v>749</v>
      </c>
      <c r="D831" s="296">
        <v>0.17</v>
      </c>
      <c r="E831" s="296">
        <v>0.7</v>
      </c>
      <c r="F831" s="296">
        <v>0.47</v>
      </c>
      <c r="G831" s="296">
        <v>6</v>
      </c>
      <c r="H831" s="296">
        <v>60</v>
      </c>
      <c r="I831" s="296">
        <v>0</v>
      </c>
      <c r="J831" s="296">
        <v>0.7247058823529412</v>
      </c>
      <c r="K831" s="296">
        <v>37.24</v>
      </c>
      <c r="L831" s="296" t="s">
        <v>30</v>
      </c>
      <c r="M831" s="296">
        <v>0.37769199999999997</v>
      </c>
      <c r="N831" s="296">
        <v>2020</v>
      </c>
      <c r="O831" s="296">
        <v>30</v>
      </c>
      <c r="P831" s="296">
        <v>1</v>
      </c>
      <c r="Q831" s="296">
        <v>2050</v>
      </c>
      <c r="U831" s="296">
        <v>1</v>
      </c>
      <c r="V831" s="296">
        <v>1</v>
      </c>
      <c r="X831" s="296">
        <v>2.1276595744680851</v>
      </c>
      <c r="AK831" s="296">
        <v>1</v>
      </c>
      <c r="AL831" s="296">
        <v>400</v>
      </c>
      <c r="AM831" s="299">
        <v>0.4</v>
      </c>
      <c r="AN831" s="296">
        <v>29.2</v>
      </c>
      <c r="AO831" s="296">
        <v>1</v>
      </c>
      <c r="AP831" s="300"/>
      <c r="AQ831" s="296">
        <v>1.46</v>
      </c>
      <c r="AR831" s="296">
        <v>2</v>
      </c>
      <c r="AS831" s="296">
        <v>1</v>
      </c>
      <c r="AV831" s="300">
        <v>2.4</v>
      </c>
      <c r="AW831" s="300">
        <v>2.4</v>
      </c>
      <c r="AX831" s="296">
        <v>1</v>
      </c>
      <c r="AY831" s="296" t="s">
        <v>745</v>
      </c>
      <c r="BA831" s="296">
        <v>1</v>
      </c>
      <c r="BB831" s="296">
        <v>0.03</v>
      </c>
      <c r="BC831" s="296">
        <v>504</v>
      </c>
    </row>
    <row r="832" spans="1:55">
      <c r="A832" s="296" t="s">
        <v>1180</v>
      </c>
      <c r="B832" s="296" t="s">
        <v>747</v>
      </c>
      <c r="C832" s="296" t="s">
        <v>749</v>
      </c>
      <c r="E832" s="296">
        <v>0.10100000000000001</v>
      </c>
      <c r="F832" s="296">
        <v>0.76306930693069308</v>
      </c>
      <c r="G832" s="296">
        <v>6</v>
      </c>
      <c r="H832" s="296">
        <v>60</v>
      </c>
      <c r="I832" s="296">
        <v>0</v>
      </c>
      <c r="J832" s="296">
        <v>1.1470485000000001</v>
      </c>
      <c r="K832" s="296">
        <v>12.050668</v>
      </c>
      <c r="L832" s="296" t="s">
        <v>30</v>
      </c>
      <c r="M832" s="296">
        <v>0.31776923076923075</v>
      </c>
      <c r="N832" s="296">
        <v>2020</v>
      </c>
      <c r="O832" s="296">
        <v>30</v>
      </c>
      <c r="P832" s="296">
        <v>1</v>
      </c>
      <c r="Q832" s="296">
        <v>2050</v>
      </c>
      <c r="U832" s="296">
        <v>1</v>
      </c>
      <c r="V832" s="296">
        <v>1</v>
      </c>
      <c r="X832" s="296">
        <v>14.285714285714285</v>
      </c>
      <c r="AK832" s="296">
        <v>1</v>
      </c>
      <c r="AL832" s="296">
        <v>15</v>
      </c>
      <c r="AM832" s="308">
        <v>0.4</v>
      </c>
      <c r="AN832" s="296">
        <v>29.2</v>
      </c>
      <c r="AO832" s="296">
        <v>1</v>
      </c>
      <c r="AP832" s="308"/>
      <c r="AQ832" s="296">
        <v>1.46</v>
      </c>
      <c r="AR832" s="296">
        <v>2</v>
      </c>
      <c r="AS832" s="296">
        <v>1</v>
      </c>
      <c r="AT832" s="298"/>
      <c r="AU832" s="298"/>
      <c r="AV832" s="307">
        <v>2.4</v>
      </c>
      <c r="AW832" s="307">
        <v>2.4</v>
      </c>
      <c r="AX832" s="296">
        <v>1</v>
      </c>
      <c r="AY832" s="296" t="s">
        <v>745</v>
      </c>
      <c r="BA832" s="296">
        <v>1</v>
      </c>
      <c r="BB832" s="296">
        <v>0.03</v>
      </c>
      <c r="BC832" s="296">
        <v>504</v>
      </c>
    </row>
    <row r="833" spans="1:55">
      <c r="A833" s="296" t="s">
        <v>1179</v>
      </c>
      <c r="B833" s="296" t="s">
        <v>840</v>
      </c>
      <c r="C833" s="296" t="s">
        <v>749</v>
      </c>
      <c r="F833" s="296">
        <v>0.47</v>
      </c>
      <c r="G833" s="296">
        <v>6</v>
      </c>
      <c r="H833" s="296">
        <v>60</v>
      </c>
      <c r="I833" s="296">
        <v>0</v>
      </c>
      <c r="J833" s="296">
        <v>1.2016806722689077</v>
      </c>
      <c r="K833" s="296">
        <v>37.24</v>
      </c>
      <c r="L833" s="296">
        <v>0.80359999999999998</v>
      </c>
      <c r="M833" s="296" t="s">
        <v>30</v>
      </c>
      <c r="N833" s="296">
        <v>2020</v>
      </c>
      <c r="O833" s="296">
        <v>30</v>
      </c>
      <c r="P833" s="296">
        <v>1</v>
      </c>
      <c r="Q833" s="296">
        <v>2050</v>
      </c>
      <c r="U833" s="296">
        <v>1</v>
      </c>
      <c r="V833" s="296">
        <v>1</v>
      </c>
      <c r="X833" s="296">
        <v>2.1276595744680851</v>
      </c>
      <c r="AK833" s="296">
        <v>1</v>
      </c>
      <c r="AL833" s="296">
        <v>400</v>
      </c>
      <c r="AM833" s="299">
        <v>0.4</v>
      </c>
      <c r="AN833" s="296">
        <v>29.2</v>
      </c>
      <c r="AO833" s="296">
        <v>1</v>
      </c>
      <c r="AP833" s="300"/>
      <c r="AQ833" s="296">
        <v>1.46</v>
      </c>
      <c r="AR833" s="296">
        <v>2</v>
      </c>
      <c r="AS833" s="296">
        <v>1</v>
      </c>
      <c r="AV833" s="300">
        <v>2.4</v>
      </c>
      <c r="AW833" s="300">
        <v>2.4</v>
      </c>
      <c r="AY833" s="296" t="s">
        <v>745</v>
      </c>
      <c r="BA833" s="296">
        <v>1</v>
      </c>
      <c r="BB833" s="296">
        <v>0.03</v>
      </c>
      <c r="BC833" s="296">
        <v>504</v>
      </c>
    </row>
    <row r="834" spans="1:55">
      <c r="A834" s="296" t="s">
        <v>1178</v>
      </c>
      <c r="B834" s="296" t="s">
        <v>753</v>
      </c>
      <c r="C834" s="296" t="s">
        <v>749</v>
      </c>
      <c r="D834" s="296">
        <v>0.17</v>
      </c>
      <c r="E834" s="296">
        <v>0.7</v>
      </c>
      <c r="F834" s="296">
        <v>0.47</v>
      </c>
      <c r="G834" s="296">
        <v>6</v>
      </c>
      <c r="H834" s="296">
        <v>60</v>
      </c>
      <c r="I834" s="296">
        <v>0</v>
      </c>
      <c r="J834" s="296">
        <v>1.4137419673751856</v>
      </c>
      <c r="K834" s="296">
        <v>37.24</v>
      </c>
      <c r="L834" s="296" t="s">
        <v>30</v>
      </c>
      <c r="M834" s="296">
        <v>0.37769199999999997</v>
      </c>
      <c r="N834" s="296">
        <v>2020</v>
      </c>
      <c r="O834" s="296">
        <v>30</v>
      </c>
      <c r="P834" s="296">
        <v>1</v>
      </c>
      <c r="Q834" s="296">
        <v>2050</v>
      </c>
      <c r="U834" s="296">
        <v>1</v>
      </c>
      <c r="V834" s="296">
        <v>1</v>
      </c>
      <c r="X834" s="296">
        <v>2.1276595744680851</v>
      </c>
      <c r="AK834" s="296">
        <v>1</v>
      </c>
      <c r="AL834" s="296">
        <v>400</v>
      </c>
      <c r="AM834" s="299">
        <v>0.4</v>
      </c>
      <c r="AN834" s="296">
        <v>29.2</v>
      </c>
      <c r="AO834" s="296">
        <v>1</v>
      </c>
      <c r="AP834" s="300"/>
      <c r="AQ834" s="296">
        <v>1.46</v>
      </c>
      <c r="AR834" s="296">
        <v>2</v>
      </c>
      <c r="AS834" s="296">
        <v>1</v>
      </c>
      <c r="AV834" s="300">
        <v>2.4</v>
      </c>
      <c r="AW834" s="300">
        <v>2.4</v>
      </c>
      <c r="AX834" s="296">
        <v>1</v>
      </c>
      <c r="AY834" s="296" t="s">
        <v>745</v>
      </c>
      <c r="BA834" s="296">
        <v>1</v>
      </c>
      <c r="BB834" s="296">
        <v>0.03</v>
      </c>
      <c r="BC834" s="296">
        <v>504</v>
      </c>
    </row>
    <row r="835" spans="1:55">
      <c r="A835" s="296" t="s">
        <v>1177</v>
      </c>
      <c r="B835" s="296" t="s">
        <v>840</v>
      </c>
      <c r="C835" s="296" t="s">
        <v>1176</v>
      </c>
      <c r="F835" s="296">
        <v>0.33</v>
      </c>
      <c r="I835" s="296">
        <v>0</v>
      </c>
      <c r="J835" s="296" t="s">
        <v>30</v>
      </c>
      <c r="K835" s="296">
        <v>123.48</v>
      </c>
      <c r="L835" s="296">
        <v>4.2364532019704439</v>
      </c>
      <c r="M835" s="296" t="s">
        <v>30</v>
      </c>
      <c r="P835" s="296">
        <v>0</v>
      </c>
      <c r="Q835" s="296" t="s">
        <v>30</v>
      </c>
      <c r="X835" s="296" t="s">
        <v>30</v>
      </c>
      <c r="AK835" s="296">
        <v>1</v>
      </c>
      <c r="AL835" s="296">
        <v>600</v>
      </c>
      <c r="AM835" s="299">
        <v>0.4</v>
      </c>
      <c r="AN835" s="296">
        <v>58.4</v>
      </c>
      <c r="AO835" s="296">
        <v>1</v>
      </c>
      <c r="AP835" s="300"/>
      <c r="AQ835" s="296">
        <v>2.92</v>
      </c>
      <c r="AR835" s="296">
        <v>24</v>
      </c>
      <c r="AS835" s="296">
        <v>3</v>
      </c>
      <c r="AV835" s="300">
        <v>2.4</v>
      </c>
      <c r="AW835" s="300">
        <v>2.4</v>
      </c>
      <c r="AY835" s="296" t="s">
        <v>745</v>
      </c>
      <c r="BA835" s="296">
        <v>1</v>
      </c>
      <c r="BB835" s="296">
        <v>0.03</v>
      </c>
      <c r="BC835" s="296">
        <v>504</v>
      </c>
    </row>
    <row r="836" spans="1:55">
      <c r="A836" s="296" t="s">
        <v>1175</v>
      </c>
      <c r="B836" s="296" t="s">
        <v>747</v>
      </c>
      <c r="C836" s="296" t="s">
        <v>812</v>
      </c>
      <c r="E836" s="296">
        <v>0.1</v>
      </c>
      <c r="F836" s="296">
        <v>0.89999999999999991</v>
      </c>
      <c r="I836" s="296">
        <v>0</v>
      </c>
      <c r="J836" s="296" t="s">
        <v>30</v>
      </c>
      <c r="K836" s="296">
        <v>39.200000000000003</v>
      </c>
      <c r="L836" s="296" t="s">
        <v>30</v>
      </c>
      <c r="M836" s="296">
        <v>0.12829090909090909</v>
      </c>
      <c r="P836" s="296">
        <v>0</v>
      </c>
      <c r="Q836" s="296" t="s">
        <v>30</v>
      </c>
      <c r="X836" s="296" t="s">
        <v>30</v>
      </c>
      <c r="AK836" s="296">
        <v>1</v>
      </c>
      <c r="AL836" s="296">
        <v>4.0999999999999996</v>
      </c>
      <c r="AM836" s="299">
        <v>0.4</v>
      </c>
      <c r="AN836" s="296">
        <v>36.5</v>
      </c>
      <c r="AO836" s="296">
        <v>1</v>
      </c>
      <c r="AP836" s="300"/>
      <c r="AQ836" s="296">
        <v>1.8250000000000002</v>
      </c>
      <c r="AR836" s="296">
        <v>2</v>
      </c>
      <c r="AS836" s="296">
        <v>1</v>
      </c>
      <c r="AV836" s="300">
        <v>2.4</v>
      </c>
      <c r="AW836" s="300">
        <v>2.4</v>
      </c>
      <c r="AY836" s="296" t="s">
        <v>745</v>
      </c>
      <c r="BA836" s="296">
        <v>1</v>
      </c>
      <c r="BB836" s="296">
        <v>0.03</v>
      </c>
      <c r="BC836" s="296">
        <v>504</v>
      </c>
    </row>
    <row r="837" spans="1:55">
      <c r="A837" s="296" t="s">
        <v>1174</v>
      </c>
      <c r="B837" s="296" t="s">
        <v>747</v>
      </c>
      <c r="C837" s="296" t="s">
        <v>812</v>
      </c>
      <c r="E837" s="296">
        <v>1.2</v>
      </c>
      <c r="F837" s="296">
        <v>0.9</v>
      </c>
      <c r="I837" s="296">
        <v>0</v>
      </c>
      <c r="J837" s="296" t="s">
        <v>30</v>
      </c>
      <c r="K837" s="296">
        <v>39.200000000000003</v>
      </c>
      <c r="L837" s="296" t="s">
        <v>30</v>
      </c>
      <c r="M837" s="296">
        <v>0.76974545454545462</v>
      </c>
      <c r="P837" s="296">
        <v>0</v>
      </c>
      <c r="Q837" s="296" t="s">
        <v>30</v>
      </c>
      <c r="X837" s="296" t="s">
        <v>30</v>
      </c>
      <c r="AK837" s="296">
        <v>1</v>
      </c>
      <c r="AL837" s="296">
        <v>125</v>
      </c>
      <c r="AM837" s="299">
        <v>0.4</v>
      </c>
      <c r="AN837" s="296">
        <v>36.5</v>
      </c>
      <c r="AO837" s="296">
        <v>1</v>
      </c>
      <c r="AP837" s="300"/>
      <c r="AQ837" s="296">
        <v>1.8250000000000002</v>
      </c>
      <c r="AR837" s="296">
        <v>2</v>
      </c>
      <c r="AS837" s="296">
        <v>1</v>
      </c>
      <c r="AV837" s="300">
        <v>2.4</v>
      </c>
      <c r="AW837" s="300">
        <v>2.4</v>
      </c>
      <c r="AY837" s="296" t="s">
        <v>745</v>
      </c>
      <c r="BA837" s="296">
        <v>1</v>
      </c>
      <c r="BB837" s="296">
        <v>0.03</v>
      </c>
      <c r="BC837" s="296">
        <v>504</v>
      </c>
    </row>
    <row r="838" spans="1:55">
      <c r="A838" s="296" t="s">
        <v>1173</v>
      </c>
      <c r="B838" s="296" t="s">
        <v>747</v>
      </c>
      <c r="C838" s="296" t="s">
        <v>812</v>
      </c>
      <c r="E838" s="296">
        <v>0.2</v>
      </c>
      <c r="F838" s="296">
        <v>0.89999999999999991</v>
      </c>
      <c r="I838" s="296">
        <v>0</v>
      </c>
      <c r="J838" s="296" t="s">
        <v>30</v>
      </c>
      <c r="K838" s="296">
        <v>39.200000000000003</v>
      </c>
      <c r="L838" s="296" t="s">
        <v>30</v>
      </c>
      <c r="M838" s="296">
        <v>0.23519999999999999</v>
      </c>
      <c r="P838" s="296">
        <v>0</v>
      </c>
      <c r="Q838" s="296" t="s">
        <v>30</v>
      </c>
      <c r="X838" s="296" t="s">
        <v>30</v>
      </c>
      <c r="AK838" s="296">
        <v>1</v>
      </c>
      <c r="AL838" s="296">
        <v>4</v>
      </c>
      <c r="AM838" s="299">
        <v>0.4</v>
      </c>
      <c r="AN838" s="296">
        <v>36.5</v>
      </c>
      <c r="AO838" s="296">
        <v>1</v>
      </c>
      <c r="AP838" s="300"/>
      <c r="AQ838" s="296">
        <v>1.8250000000000002</v>
      </c>
      <c r="AR838" s="296">
        <v>2</v>
      </c>
      <c r="AS838" s="296">
        <v>1</v>
      </c>
      <c r="AV838" s="300">
        <v>2.4</v>
      </c>
      <c r="AW838" s="300">
        <v>2.4</v>
      </c>
      <c r="AY838" s="296" t="s">
        <v>745</v>
      </c>
      <c r="BA838" s="296">
        <v>1</v>
      </c>
      <c r="BB838" s="296">
        <v>0.03</v>
      </c>
      <c r="BC838" s="296">
        <v>504</v>
      </c>
    </row>
    <row r="839" spans="1:55">
      <c r="A839" s="296" t="s">
        <v>1172</v>
      </c>
      <c r="B839" s="296" t="s">
        <v>747</v>
      </c>
      <c r="C839" s="296" t="s">
        <v>812</v>
      </c>
      <c r="E839" s="296">
        <v>0.3</v>
      </c>
      <c r="F839" s="296">
        <v>0.89999999999999991</v>
      </c>
      <c r="I839" s="296">
        <v>0</v>
      </c>
      <c r="J839" s="296" t="s">
        <v>30</v>
      </c>
      <c r="K839" s="296">
        <v>39.200000000000003</v>
      </c>
      <c r="L839" s="296" t="s">
        <v>30</v>
      </c>
      <c r="M839" s="296">
        <v>0.32566153846153845</v>
      </c>
      <c r="P839" s="296">
        <v>0</v>
      </c>
      <c r="Q839" s="296" t="s">
        <v>30</v>
      </c>
      <c r="X839" s="296" t="s">
        <v>30</v>
      </c>
      <c r="AK839" s="296">
        <v>1</v>
      </c>
      <c r="AL839" s="296">
        <v>8.3000000000000007</v>
      </c>
      <c r="AM839" s="299">
        <v>0.4</v>
      </c>
      <c r="AN839" s="296">
        <v>36.5</v>
      </c>
      <c r="AO839" s="296">
        <v>1</v>
      </c>
      <c r="AP839" s="300"/>
      <c r="AQ839" s="296">
        <v>1.8250000000000002</v>
      </c>
      <c r="AR839" s="296">
        <v>2</v>
      </c>
      <c r="AS839" s="296">
        <v>1</v>
      </c>
      <c r="AV839" s="300">
        <v>2.4</v>
      </c>
      <c r="AW839" s="300">
        <v>2.4</v>
      </c>
      <c r="AY839" s="296" t="s">
        <v>745</v>
      </c>
      <c r="BA839" s="296">
        <v>1</v>
      </c>
      <c r="BB839" s="296">
        <v>0.03</v>
      </c>
      <c r="BC839" s="296">
        <v>504</v>
      </c>
    </row>
    <row r="840" spans="1:55">
      <c r="A840" s="296" t="s">
        <v>1171</v>
      </c>
      <c r="B840" s="296" t="s">
        <v>747</v>
      </c>
      <c r="C840" s="296" t="s">
        <v>812</v>
      </c>
      <c r="E840" s="296">
        <v>0.4</v>
      </c>
      <c r="F840" s="296">
        <v>0.90000000000000013</v>
      </c>
      <c r="I840" s="296">
        <v>0</v>
      </c>
      <c r="J840" s="296" t="s">
        <v>30</v>
      </c>
      <c r="K840" s="296">
        <v>39.200000000000003</v>
      </c>
      <c r="L840" s="296" t="s">
        <v>30</v>
      </c>
      <c r="M840" s="296">
        <v>0.40320000000000006</v>
      </c>
      <c r="P840" s="296">
        <v>0</v>
      </c>
      <c r="Q840" s="296" t="s">
        <v>30</v>
      </c>
      <c r="X840" s="296" t="s">
        <v>30</v>
      </c>
      <c r="AK840" s="296">
        <v>1</v>
      </c>
      <c r="AL840" s="296">
        <v>15.6</v>
      </c>
      <c r="AM840" s="299">
        <v>0.4</v>
      </c>
      <c r="AN840" s="296">
        <v>36.5</v>
      </c>
      <c r="AO840" s="296">
        <v>1</v>
      </c>
      <c r="AP840" s="300"/>
      <c r="AQ840" s="296">
        <v>1.8250000000000002</v>
      </c>
      <c r="AR840" s="296">
        <v>2</v>
      </c>
      <c r="AS840" s="296">
        <v>1</v>
      </c>
      <c r="AV840" s="300">
        <v>2.4</v>
      </c>
      <c r="AW840" s="300">
        <v>2.4</v>
      </c>
      <c r="AY840" s="296" t="s">
        <v>745</v>
      </c>
      <c r="BA840" s="296">
        <v>1</v>
      </c>
      <c r="BB840" s="296">
        <v>0.03</v>
      </c>
      <c r="BC840" s="296">
        <v>504</v>
      </c>
    </row>
    <row r="841" spans="1:55">
      <c r="A841" s="296" t="s">
        <v>1170</v>
      </c>
      <c r="B841" s="296" t="s">
        <v>747</v>
      </c>
      <c r="C841" s="296" t="s">
        <v>812</v>
      </c>
      <c r="E841" s="296">
        <v>0.5</v>
      </c>
      <c r="F841" s="296">
        <v>0.89999999999999991</v>
      </c>
      <c r="I841" s="296">
        <v>0</v>
      </c>
      <c r="J841" s="296" t="s">
        <v>30</v>
      </c>
      <c r="K841" s="296">
        <v>39.200000000000003</v>
      </c>
      <c r="L841" s="296" t="s">
        <v>30</v>
      </c>
      <c r="M841" s="296">
        <v>0.47039999999999998</v>
      </c>
      <c r="P841" s="296">
        <v>0</v>
      </c>
      <c r="Q841" s="296" t="s">
        <v>30</v>
      </c>
      <c r="X841" s="296" t="s">
        <v>30</v>
      </c>
      <c r="AK841" s="296">
        <v>1</v>
      </c>
      <c r="AL841" s="296">
        <v>12</v>
      </c>
      <c r="AM841" s="299">
        <v>0.4</v>
      </c>
      <c r="AN841" s="296">
        <v>36.5</v>
      </c>
      <c r="AO841" s="296">
        <v>1</v>
      </c>
      <c r="AP841" s="300"/>
      <c r="AQ841" s="296">
        <v>1.8250000000000002</v>
      </c>
      <c r="AR841" s="296">
        <v>2</v>
      </c>
      <c r="AS841" s="296">
        <v>1</v>
      </c>
      <c r="AV841" s="300">
        <v>2.4</v>
      </c>
      <c r="AW841" s="300">
        <v>2.4</v>
      </c>
      <c r="AY841" s="296" t="s">
        <v>745</v>
      </c>
      <c r="BA841" s="296">
        <v>1</v>
      </c>
      <c r="BB841" s="296">
        <v>0.03</v>
      </c>
      <c r="BC841" s="296">
        <v>504</v>
      </c>
    </row>
    <row r="842" spans="1:55" ht="16">
      <c r="A842" s="296" t="s">
        <v>1169</v>
      </c>
      <c r="B842" s="296" t="s">
        <v>747</v>
      </c>
      <c r="C842" s="296" t="s">
        <v>812</v>
      </c>
      <c r="E842" s="296">
        <v>0.16</v>
      </c>
      <c r="F842" s="296">
        <v>1.1599999999999999</v>
      </c>
      <c r="G842" s="296">
        <v>10</v>
      </c>
      <c r="H842" s="296">
        <v>60</v>
      </c>
      <c r="I842" s="296">
        <v>0.97499999999999998</v>
      </c>
      <c r="J842" s="306">
        <v>5.8860476837218645</v>
      </c>
      <c r="K842" s="306">
        <v>274.39999999999998</v>
      </c>
      <c r="L842" s="306" t="s">
        <v>30</v>
      </c>
      <c r="M842" s="306">
        <v>1.0787612797729931</v>
      </c>
      <c r="N842" s="296">
        <v>2020</v>
      </c>
      <c r="O842" s="296">
        <v>25</v>
      </c>
      <c r="P842" s="296">
        <v>1</v>
      </c>
      <c r="Q842" s="296">
        <v>2029</v>
      </c>
      <c r="X842" s="296" t="s">
        <v>30</v>
      </c>
      <c r="AK842" s="296">
        <v>1</v>
      </c>
      <c r="AL842" s="296">
        <v>3.2</v>
      </c>
      <c r="AM842" s="299">
        <v>0.4</v>
      </c>
      <c r="AN842" s="296">
        <v>36.5</v>
      </c>
      <c r="AO842" s="296">
        <v>1</v>
      </c>
      <c r="AP842" s="300"/>
      <c r="AQ842" s="296">
        <v>1.8250000000000002</v>
      </c>
      <c r="AR842" s="296">
        <v>2</v>
      </c>
      <c r="AS842" s="296">
        <v>1</v>
      </c>
      <c r="AV842" s="300">
        <v>2.4</v>
      </c>
      <c r="AW842" s="300">
        <v>2.4</v>
      </c>
      <c r="AX842" s="296">
        <v>1</v>
      </c>
      <c r="AY842" s="296" t="s">
        <v>745</v>
      </c>
      <c r="BA842" s="296">
        <v>1</v>
      </c>
      <c r="BB842" s="296">
        <v>0.03</v>
      </c>
      <c r="BC842" s="296">
        <v>504</v>
      </c>
    </row>
    <row r="843" spans="1:55" ht="16">
      <c r="A843" s="296" t="s">
        <v>1168</v>
      </c>
      <c r="B843" s="296" t="s">
        <v>747</v>
      </c>
      <c r="C843" s="296" t="s">
        <v>812</v>
      </c>
      <c r="E843" s="296">
        <v>0.16</v>
      </c>
      <c r="F843" s="296">
        <v>1.1599999999999999</v>
      </c>
      <c r="G843" s="296">
        <v>8</v>
      </c>
      <c r="H843" s="296">
        <v>40</v>
      </c>
      <c r="I843" s="296">
        <v>0.97499999999999998</v>
      </c>
      <c r="J843" s="306">
        <v>5.5983504670808113</v>
      </c>
      <c r="K843" s="306">
        <v>274.39999999999998</v>
      </c>
      <c r="L843" s="306" t="s">
        <v>30</v>
      </c>
      <c r="M843" s="306">
        <v>1.0787749392934847</v>
      </c>
      <c r="N843" s="296">
        <v>2030</v>
      </c>
      <c r="O843" s="296">
        <v>25</v>
      </c>
      <c r="P843" s="296">
        <v>1</v>
      </c>
      <c r="Q843" s="296">
        <v>2039</v>
      </c>
      <c r="X843" s="296" t="s">
        <v>30</v>
      </c>
      <c r="AK843" s="296">
        <v>1</v>
      </c>
      <c r="AL843" s="296">
        <v>3.2</v>
      </c>
      <c r="AM843" s="299">
        <v>0.4</v>
      </c>
      <c r="AN843" s="296">
        <v>36.5</v>
      </c>
      <c r="AO843" s="296">
        <v>1</v>
      </c>
      <c r="AP843" s="300"/>
      <c r="AQ843" s="296">
        <v>1.8250000000000002</v>
      </c>
      <c r="AR843" s="296">
        <v>2</v>
      </c>
      <c r="AS843" s="296">
        <v>1</v>
      </c>
      <c r="AV843" s="300">
        <v>2.4</v>
      </c>
      <c r="AW843" s="300">
        <v>2.4</v>
      </c>
      <c r="AX843" s="296">
        <v>1</v>
      </c>
      <c r="AY843" s="296" t="s">
        <v>745</v>
      </c>
      <c r="BA843" s="296">
        <v>1</v>
      </c>
      <c r="BB843" s="296">
        <v>0.03</v>
      </c>
      <c r="BC843" s="296">
        <v>504</v>
      </c>
    </row>
    <row r="844" spans="1:55">
      <c r="A844" s="296" t="s">
        <v>1167</v>
      </c>
      <c r="B844" s="296" t="s">
        <v>747</v>
      </c>
      <c r="C844" s="296" t="s">
        <v>812</v>
      </c>
      <c r="D844" s="296" t="s">
        <v>30</v>
      </c>
      <c r="E844" s="296">
        <v>0.16</v>
      </c>
      <c r="F844" s="296">
        <v>1.1599999999999999</v>
      </c>
      <c r="G844" s="296">
        <v>6</v>
      </c>
      <c r="H844" s="296">
        <v>35</v>
      </c>
      <c r="I844" s="296">
        <v>0.97499999999999998</v>
      </c>
      <c r="J844" s="296">
        <v>5.3616607677356098</v>
      </c>
      <c r="K844" s="296">
        <v>264.60000000000002</v>
      </c>
      <c r="L844" s="296" t="s">
        <v>30</v>
      </c>
      <c r="M844" s="296">
        <v>1.0787412445434774</v>
      </c>
      <c r="N844" s="296">
        <v>2040</v>
      </c>
      <c r="O844" s="296">
        <v>25</v>
      </c>
      <c r="P844" s="296">
        <v>1</v>
      </c>
      <c r="Q844" s="296">
        <v>2049</v>
      </c>
      <c r="R844" s="296" t="s">
        <v>30</v>
      </c>
      <c r="S844" s="296" t="s">
        <v>30</v>
      </c>
      <c r="T844" s="296" t="s">
        <v>30</v>
      </c>
      <c r="U844" s="296" t="s">
        <v>30</v>
      </c>
      <c r="V844" s="296" t="s">
        <v>30</v>
      </c>
      <c r="W844" s="296" t="s">
        <v>30</v>
      </c>
      <c r="X844" s="296" t="s">
        <v>30</v>
      </c>
      <c r="Z844" s="296" t="s">
        <v>30</v>
      </c>
      <c r="AA844" s="296" t="s">
        <v>30</v>
      </c>
      <c r="AB844" s="296" t="s">
        <v>30</v>
      </c>
      <c r="AC844" s="296" t="s">
        <v>30</v>
      </c>
      <c r="AD844" s="296" t="s">
        <v>30</v>
      </c>
      <c r="AE844" s="296" t="s">
        <v>30</v>
      </c>
      <c r="AF844" s="296" t="s">
        <v>30</v>
      </c>
      <c r="AG844" s="296" t="s">
        <v>30</v>
      </c>
      <c r="AH844" s="296" t="s">
        <v>30</v>
      </c>
      <c r="AI844" s="296" t="s">
        <v>30</v>
      </c>
      <c r="AJ844" s="296" t="s">
        <v>30</v>
      </c>
      <c r="AK844" s="296">
        <v>1</v>
      </c>
      <c r="AL844" s="296">
        <v>3.2</v>
      </c>
      <c r="AM844" s="299">
        <v>0.4</v>
      </c>
      <c r="AN844" s="296">
        <v>36.5</v>
      </c>
      <c r="AO844" s="296">
        <v>1</v>
      </c>
      <c r="AP844" s="300"/>
      <c r="AQ844" s="296">
        <v>1.8250000000000002</v>
      </c>
      <c r="AR844" s="296">
        <v>2</v>
      </c>
      <c r="AS844" s="296">
        <v>1</v>
      </c>
      <c r="AV844" s="300">
        <v>2.4</v>
      </c>
      <c r="AW844" s="300">
        <v>2.4</v>
      </c>
      <c r="AX844" s="296">
        <v>1</v>
      </c>
      <c r="AY844" s="296" t="s">
        <v>745</v>
      </c>
      <c r="BA844" s="296">
        <v>1</v>
      </c>
      <c r="BB844" s="296">
        <v>0.03</v>
      </c>
      <c r="BC844" s="296">
        <v>504</v>
      </c>
    </row>
    <row r="845" spans="1:55" ht="16">
      <c r="A845" s="296" t="s">
        <v>1166</v>
      </c>
      <c r="B845" s="296" t="s">
        <v>747</v>
      </c>
      <c r="C845" s="296" t="s">
        <v>812</v>
      </c>
      <c r="E845" s="296">
        <v>0.16</v>
      </c>
      <c r="F845" s="296">
        <v>1.1599999999999999</v>
      </c>
      <c r="G845" s="296">
        <v>4</v>
      </c>
      <c r="H845" s="296">
        <v>30</v>
      </c>
      <c r="I845" s="296">
        <v>0.97499999999999998</v>
      </c>
      <c r="J845" s="306">
        <v>5.1249710683904084</v>
      </c>
      <c r="K845" s="306">
        <v>254.8</v>
      </c>
      <c r="L845" s="306" t="s">
        <v>30</v>
      </c>
      <c r="M845" s="306">
        <v>1.0787075497934702</v>
      </c>
      <c r="N845" s="296">
        <v>2050</v>
      </c>
      <c r="O845" s="296">
        <v>25</v>
      </c>
      <c r="P845" s="296">
        <v>1</v>
      </c>
      <c r="Q845" s="296">
        <v>2050</v>
      </c>
      <c r="X845" s="296" t="s">
        <v>30</v>
      </c>
      <c r="AK845" s="296">
        <v>1</v>
      </c>
      <c r="AL845" s="296">
        <v>3.2</v>
      </c>
      <c r="AM845" s="299">
        <v>0.4</v>
      </c>
      <c r="AN845" s="296">
        <v>36.5</v>
      </c>
      <c r="AO845" s="296">
        <v>1</v>
      </c>
      <c r="AP845" s="300"/>
      <c r="AQ845" s="296">
        <v>1.8250000000000002</v>
      </c>
      <c r="AR845" s="296">
        <v>3</v>
      </c>
      <c r="AS845" s="296">
        <v>1</v>
      </c>
      <c r="AV845" s="300">
        <v>2.4</v>
      </c>
      <c r="AW845" s="300">
        <v>2.4</v>
      </c>
      <c r="AX845" s="296">
        <v>1</v>
      </c>
      <c r="AY845" s="296" t="s">
        <v>745</v>
      </c>
      <c r="BA845" s="296">
        <v>1</v>
      </c>
      <c r="BB845" s="296">
        <v>0.03</v>
      </c>
      <c r="BC845" s="296">
        <v>504</v>
      </c>
    </row>
    <row r="846" spans="1:55" ht="16">
      <c r="A846" s="296" t="s">
        <v>1165</v>
      </c>
      <c r="B846" s="296" t="s">
        <v>747</v>
      </c>
      <c r="C846" s="296" t="s">
        <v>812</v>
      </c>
      <c r="E846" s="296">
        <v>0.34</v>
      </c>
      <c r="F846" s="296">
        <v>1.1429411764705881</v>
      </c>
      <c r="G846" s="296">
        <v>2</v>
      </c>
      <c r="H846" s="296">
        <v>70</v>
      </c>
      <c r="I846" s="296">
        <v>0.97499999999999998</v>
      </c>
      <c r="J846" s="306">
        <v>3.6890524215843823</v>
      </c>
      <c r="K846" s="306">
        <v>137.19999999999999</v>
      </c>
      <c r="L846" s="306" t="s">
        <v>30</v>
      </c>
      <c r="M846" s="306">
        <v>1.0880647553483236</v>
      </c>
      <c r="N846" s="296">
        <v>2020</v>
      </c>
      <c r="O846" s="296">
        <v>25</v>
      </c>
      <c r="P846" s="296">
        <v>1</v>
      </c>
      <c r="Q846" s="296">
        <v>2029</v>
      </c>
      <c r="X846" s="296" t="s">
        <v>30</v>
      </c>
      <c r="AK846" s="296">
        <v>1</v>
      </c>
      <c r="AL846" s="296">
        <v>23.1</v>
      </c>
      <c r="AM846" s="299">
        <v>0.4</v>
      </c>
      <c r="AN846" s="296">
        <v>36.5</v>
      </c>
      <c r="AO846" s="296">
        <v>1</v>
      </c>
      <c r="AP846" s="300"/>
      <c r="AQ846" s="296">
        <v>1.8250000000000002</v>
      </c>
      <c r="AR846" s="296">
        <v>2</v>
      </c>
      <c r="AS846" s="296">
        <v>1</v>
      </c>
      <c r="AV846" s="300">
        <v>2.4</v>
      </c>
      <c r="AW846" s="300">
        <v>2.4</v>
      </c>
      <c r="AX846" s="296">
        <v>1</v>
      </c>
      <c r="AY846" s="296" t="s">
        <v>745</v>
      </c>
      <c r="BA846" s="296">
        <v>1</v>
      </c>
      <c r="BB846" s="296">
        <v>0.03</v>
      </c>
      <c r="BC846" s="296">
        <v>504</v>
      </c>
    </row>
    <row r="847" spans="1:55" ht="16">
      <c r="A847" s="296" t="s">
        <v>1164</v>
      </c>
      <c r="B847" s="296" t="s">
        <v>747</v>
      </c>
      <c r="C847" s="296" t="s">
        <v>812</v>
      </c>
      <c r="E847" s="296">
        <v>0.34</v>
      </c>
      <c r="F847" s="296">
        <v>1.1429411764705881</v>
      </c>
      <c r="G847" s="296">
        <v>2</v>
      </c>
      <c r="H847" s="296">
        <v>40</v>
      </c>
      <c r="I847" s="296">
        <v>0.97499999999999998</v>
      </c>
      <c r="J847" s="306">
        <v>3.4952586444133522</v>
      </c>
      <c r="K847" s="306">
        <v>127.4</v>
      </c>
      <c r="L847" s="306" t="s">
        <v>30</v>
      </c>
      <c r="M847" s="306">
        <v>1.0838980307261759</v>
      </c>
      <c r="N847" s="296">
        <v>2030</v>
      </c>
      <c r="O847" s="296">
        <v>25</v>
      </c>
      <c r="P847" s="296">
        <v>1</v>
      </c>
      <c r="Q847" s="296">
        <v>2039</v>
      </c>
      <c r="X847" s="296" t="s">
        <v>30</v>
      </c>
      <c r="AK847" s="296">
        <v>1</v>
      </c>
      <c r="AL847" s="296">
        <v>23.1</v>
      </c>
      <c r="AM847" s="299">
        <v>0.4</v>
      </c>
      <c r="AN847" s="296">
        <v>36.5</v>
      </c>
      <c r="AO847" s="296">
        <v>1</v>
      </c>
      <c r="AP847" s="300"/>
      <c r="AQ847" s="296">
        <v>1.8250000000000002</v>
      </c>
      <c r="AR847" s="296">
        <v>2</v>
      </c>
      <c r="AS847" s="296">
        <v>1</v>
      </c>
      <c r="AV847" s="300">
        <v>2.4</v>
      </c>
      <c r="AW847" s="300">
        <v>2.4</v>
      </c>
      <c r="AX847" s="296">
        <v>1</v>
      </c>
      <c r="AY847" s="296" t="s">
        <v>745</v>
      </c>
      <c r="BA847" s="296">
        <v>1</v>
      </c>
      <c r="BB847" s="296">
        <v>0.03</v>
      </c>
      <c r="BC847" s="296">
        <v>504</v>
      </c>
    </row>
    <row r="848" spans="1:55">
      <c r="A848" s="296" t="s">
        <v>1163</v>
      </c>
      <c r="B848" s="296" t="s">
        <v>747</v>
      </c>
      <c r="C848" s="296" t="s">
        <v>812</v>
      </c>
      <c r="D848" s="296" t="s">
        <v>30</v>
      </c>
      <c r="E848" s="296">
        <v>0.34</v>
      </c>
      <c r="F848" s="296">
        <v>1.1429411764705881</v>
      </c>
      <c r="G848" s="296">
        <v>1.5</v>
      </c>
      <c r="H848" s="296">
        <v>30</v>
      </c>
      <c r="I848" s="296">
        <v>0.97499999999999998</v>
      </c>
      <c r="J848" s="296">
        <v>3.3751537073344764</v>
      </c>
      <c r="K848" s="296">
        <v>122.5</v>
      </c>
      <c r="L848" s="296" t="s">
        <v>30</v>
      </c>
      <c r="M848" s="296">
        <v>1.0939726449024558</v>
      </c>
      <c r="N848" s="296">
        <v>2040</v>
      </c>
      <c r="O848" s="296">
        <v>25</v>
      </c>
      <c r="P848" s="296">
        <v>1</v>
      </c>
      <c r="Q848" s="296">
        <v>2049</v>
      </c>
      <c r="R848" s="296" t="s">
        <v>30</v>
      </c>
      <c r="S848" s="296" t="s">
        <v>30</v>
      </c>
      <c r="T848" s="296" t="s">
        <v>30</v>
      </c>
      <c r="U848" s="296" t="s">
        <v>30</v>
      </c>
      <c r="V848" s="296" t="s">
        <v>30</v>
      </c>
      <c r="W848" s="296" t="s">
        <v>30</v>
      </c>
      <c r="X848" s="296" t="s">
        <v>30</v>
      </c>
      <c r="Z848" s="296" t="s">
        <v>30</v>
      </c>
      <c r="AA848" s="296" t="s">
        <v>30</v>
      </c>
      <c r="AB848" s="296" t="s">
        <v>30</v>
      </c>
      <c r="AC848" s="296" t="s">
        <v>30</v>
      </c>
      <c r="AD848" s="296" t="s">
        <v>30</v>
      </c>
      <c r="AE848" s="296" t="s">
        <v>30</v>
      </c>
      <c r="AF848" s="296" t="s">
        <v>30</v>
      </c>
      <c r="AG848" s="296" t="s">
        <v>30</v>
      </c>
      <c r="AH848" s="296" t="s">
        <v>30</v>
      </c>
      <c r="AI848" s="296" t="s">
        <v>30</v>
      </c>
      <c r="AJ848" s="296" t="s">
        <v>30</v>
      </c>
      <c r="AK848" s="296">
        <v>1</v>
      </c>
      <c r="AL848" s="296">
        <v>23.1</v>
      </c>
      <c r="AM848" s="299">
        <v>0.4</v>
      </c>
      <c r="AN848" s="296">
        <v>36.5</v>
      </c>
      <c r="AO848" s="296">
        <v>1</v>
      </c>
      <c r="AP848" s="300"/>
      <c r="AQ848" s="296">
        <v>1.8250000000000002</v>
      </c>
      <c r="AR848" s="296">
        <v>2</v>
      </c>
      <c r="AS848" s="296">
        <v>1</v>
      </c>
      <c r="AV848" s="300">
        <v>2.4</v>
      </c>
      <c r="AW848" s="300">
        <v>2.4</v>
      </c>
      <c r="AX848" s="296">
        <v>1</v>
      </c>
      <c r="AY848" s="296" t="s">
        <v>745</v>
      </c>
      <c r="BA848" s="296">
        <v>1</v>
      </c>
      <c r="BB848" s="296">
        <v>0.03</v>
      </c>
      <c r="BC848" s="296">
        <v>504</v>
      </c>
    </row>
    <row r="849" spans="1:55" ht="16">
      <c r="A849" s="296" t="s">
        <v>1162</v>
      </c>
      <c r="B849" s="296" t="s">
        <v>747</v>
      </c>
      <c r="C849" s="296" t="s">
        <v>812</v>
      </c>
      <c r="E849" s="296">
        <v>0.34</v>
      </c>
      <c r="F849" s="296">
        <v>1.1429411764705881</v>
      </c>
      <c r="G849" s="296">
        <v>1</v>
      </c>
      <c r="H849" s="296">
        <v>20</v>
      </c>
      <c r="I849" s="296">
        <v>0.97499999999999998</v>
      </c>
      <c r="J849" s="306">
        <v>3.2550487702556001</v>
      </c>
      <c r="K849" s="306">
        <v>117.6</v>
      </c>
      <c r="L849" s="306" t="s">
        <v>30</v>
      </c>
      <c r="M849" s="306">
        <v>1.1040472590787356</v>
      </c>
      <c r="N849" s="296">
        <v>2050</v>
      </c>
      <c r="O849" s="296">
        <v>25</v>
      </c>
      <c r="P849" s="296">
        <v>1</v>
      </c>
      <c r="Q849" s="296">
        <v>2050</v>
      </c>
      <c r="X849" s="296" t="s">
        <v>30</v>
      </c>
      <c r="AK849" s="296">
        <v>1</v>
      </c>
      <c r="AL849" s="296">
        <v>23.1</v>
      </c>
      <c r="AM849" s="299">
        <v>0.4</v>
      </c>
      <c r="AN849" s="296">
        <v>36.5</v>
      </c>
      <c r="AO849" s="296">
        <v>1</v>
      </c>
      <c r="AP849" s="300"/>
      <c r="AQ849" s="296">
        <v>1.8250000000000002</v>
      </c>
      <c r="AR849" s="296">
        <v>3</v>
      </c>
      <c r="AS849" s="296">
        <v>1</v>
      </c>
      <c r="AV849" s="300">
        <v>2.4</v>
      </c>
      <c r="AW849" s="300">
        <v>2.4</v>
      </c>
      <c r="AX849" s="296">
        <v>1</v>
      </c>
      <c r="AY849" s="296" t="s">
        <v>745</v>
      </c>
      <c r="BA849" s="296">
        <v>1</v>
      </c>
      <c r="BB849" s="296">
        <v>0.03</v>
      </c>
      <c r="BC849" s="296">
        <v>504</v>
      </c>
    </row>
    <row r="850" spans="1:55">
      <c r="A850" s="296" t="s">
        <v>1161</v>
      </c>
      <c r="B850" s="296" t="s">
        <v>840</v>
      </c>
      <c r="C850" s="296" t="s">
        <v>812</v>
      </c>
      <c r="F850" s="296">
        <v>0.35</v>
      </c>
      <c r="I850" s="296">
        <v>0</v>
      </c>
      <c r="J850" s="296" t="s">
        <v>30</v>
      </c>
      <c r="K850" s="296">
        <v>39.200000000000003</v>
      </c>
      <c r="L850" s="296">
        <v>1.5680000000000001</v>
      </c>
      <c r="M850" s="296" t="s">
        <v>30</v>
      </c>
      <c r="P850" s="296">
        <v>0</v>
      </c>
      <c r="Q850" s="296" t="s">
        <v>30</v>
      </c>
      <c r="X850" s="296" t="s">
        <v>30</v>
      </c>
      <c r="AK850" s="296">
        <v>1</v>
      </c>
      <c r="AL850" s="296">
        <v>150</v>
      </c>
      <c r="AM850" s="299">
        <v>0.4</v>
      </c>
      <c r="AN850" s="296">
        <v>36.5</v>
      </c>
      <c r="AO850" s="296">
        <v>1</v>
      </c>
      <c r="AP850" s="300"/>
      <c r="AQ850" s="296">
        <v>1.8250000000000002</v>
      </c>
      <c r="AR850" s="296">
        <v>2</v>
      </c>
      <c r="AS850" s="296">
        <v>1</v>
      </c>
      <c r="AV850" s="300">
        <v>2.4</v>
      </c>
      <c r="AW850" s="300">
        <v>2.4</v>
      </c>
      <c r="AY850" s="296" t="s">
        <v>745</v>
      </c>
      <c r="BA850" s="296">
        <v>1</v>
      </c>
      <c r="BB850" s="296">
        <v>0.03</v>
      </c>
      <c r="BC850" s="296">
        <v>504</v>
      </c>
    </row>
    <row r="851" spans="1:55">
      <c r="A851" s="302" t="s">
        <v>1160</v>
      </c>
      <c r="B851" s="302" t="s">
        <v>840</v>
      </c>
      <c r="C851" s="302" t="s">
        <v>903</v>
      </c>
      <c r="D851" s="302"/>
      <c r="E851" s="302"/>
      <c r="F851" s="296">
        <v>0.3</v>
      </c>
      <c r="G851" s="302"/>
      <c r="H851" s="302"/>
      <c r="I851" s="302"/>
      <c r="J851" s="302" t="s">
        <v>30</v>
      </c>
      <c r="K851" s="296">
        <v>30</v>
      </c>
      <c r="L851" s="302">
        <v>0</v>
      </c>
      <c r="M851" s="302" t="s">
        <v>30</v>
      </c>
      <c r="N851" s="302"/>
      <c r="O851" s="302"/>
      <c r="P851" s="302"/>
      <c r="Q851" s="302" t="s">
        <v>30</v>
      </c>
      <c r="R851" s="302"/>
      <c r="S851" s="302"/>
      <c r="T851" s="302"/>
      <c r="U851" s="302"/>
      <c r="V851" s="302"/>
      <c r="W851" s="302"/>
      <c r="X851" s="302" t="s">
        <v>30</v>
      </c>
      <c r="Z851" s="302"/>
      <c r="AA851" s="302"/>
      <c r="AB851" s="302"/>
      <c r="AC851" s="302"/>
      <c r="AD851" s="302"/>
      <c r="AE851" s="302"/>
      <c r="AF851" s="302"/>
      <c r="AG851" s="302"/>
      <c r="AH851" s="302"/>
      <c r="AI851" s="302"/>
      <c r="AJ851" s="302"/>
      <c r="AK851" s="296">
        <v>1</v>
      </c>
      <c r="AL851" s="302">
        <v>7.5</v>
      </c>
      <c r="AM851" s="299">
        <v>0.4</v>
      </c>
      <c r="AN851" s="296">
        <v>29.2</v>
      </c>
      <c r="AO851" s="296">
        <v>1</v>
      </c>
      <c r="AP851" s="300"/>
      <c r="AQ851" s="296">
        <v>1.46</v>
      </c>
      <c r="AR851" s="296">
        <v>2</v>
      </c>
      <c r="AS851" s="296">
        <v>1</v>
      </c>
      <c r="AV851" s="300">
        <v>2.4</v>
      </c>
      <c r="AW851" s="300">
        <v>2.4</v>
      </c>
      <c r="AX851" s="302"/>
      <c r="AY851" s="296" t="s">
        <v>745</v>
      </c>
      <c r="BA851" s="296">
        <v>1</v>
      </c>
      <c r="BB851" s="296">
        <v>0.03</v>
      </c>
      <c r="BC851" s="296">
        <v>504</v>
      </c>
    </row>
    <row r="852" spans="1:55">
      <c r="A852" s="296" t="s">
        <v>1159</v>
      </c>
      <c r="B852" s="296" t="s">
        <v>747</v>
      </c>
      <c r="C852" s="296" t="s">
        <v>928</v>
      </c>
      <c r="E852" s="296">
        <v>0.2</v>
      </c>
      <c r="F852" s="296">
        <v>0.89999999999999991</v>
      </c>
      <c r="I852" s="296">
        <v>0</v>
      </c>
      <c r="J852" s="296" t="s">
        <v>30</v>
      </c>
      <c r="K852" s="296">
        <v>37.24</v>
      </c>
      <c r="L852" s="296" t="s">
        <v>30</v>
      </c>
      <c r="M852" s="296">
        <v>0.14699999999999999</v>
      </c>
      <c r="P852" s="296">
        <v>0</v>
      </c>
      <c r="Q852" s="296" t="s">
        <v>30</v>
      </c>
      <c r="X852" s="296" t="s">
        <v>30</v>
      </c>
      <c r="AK852" s="296">
        <v>1</v>
      </c>
      <c r="AL852" s="296">
        <v>82</v>
      </c>
      <c r="AM852" s="299">
        <v>0.4</v>
      </c>
      <c r="AN852" s="296">
        <v>36.5</v>
      </c>
      <c r="AO852" s="296">
        <v>1</v>
      </c>
      <c r="AP852" s="300"/>
      <c r="AQ852" s="296">
        <v>1.8250000000000002</v>
      </c>
      <c r="AR852" s="296">
        <v>2</v>
      </c>
      <c r="AS852" s="296">
        <v>1</v>
      </c>
      <c r="AV852" s="300">
        <v>2.4</v>
      </c>
      <c r="AW852" s="300">
        <v>2.4</v>
      </c>
      <c r="AY852" s="296" t="s">
        <v>745</v>
      </c>
      <c r="BA852" s="296">
        <v>1</v>
      </c>
      <c r="BB852" s="296">
        <v>0.03</v>
      </c>
      <c r="BC852" s="296">
        <v>504</v>
      </c>
    </row>
    <row r="853" spans="1:55">
      <c r="A853" s="296" t="s">
        <v>1158</v>
      </c>
      <c r="B853" s="296" t="s">
        <v>747</v>
      </c>
      <c r="C853" s="296" t="s">
        <v>928</v>
      </c>
      <c r="E853" s="296">
        <v>0.19</v>
      </c>
      <c r="F853" s="296">
        <v>1.0647368421052632</v>
      </c>
      <c r="G853" s="296">
        <v>0</v>
      </c>
      <c r="H853" s="296">
        <v>70</v>
      </c>
      <c r="I853" s="296">
        <v>0.96250000000000002</v>
      </c>
      <c r="J853" s="296">
        <v>5.4418297444372286</v>
      </c>
      <c r="K853" s="296">
        <v>254.8</v>
      </c>
      <c r="L853" s="296" t="s">
        <v>30</v>
      </c>
      <c r="M853" s="296">
        <v>0.59886994048249409</v>
      </c>
      <c r="N853" s="296">
        <v>2020</v>
      </c>
      <c r="O853" s="296">
        <v>25</v>
      </c>
      <c r="P853" s="296">
        <v>1</v>
      </c>
      <c r="Q853" s="296">
        <v>2029</v>
      </c>
      <c r="X853" s="296" t="s">
        <v>30</v>
      </c>
      <c r="AK853" s="296">
        <v>1</v>
      </c>
      <c r="AL853" s="296">
        <v>3.3</v>
      </c>
      <c r="AM853" s="299">
        <v>0.4</v>
      </c>
      <c r="AN853" s="296">
        <v>36.5</v>
      </c>
      <c r="AO853" s="296">
        <v>1</v>
      </c>
      <c r="AP853" s="300"/>
      <c r="AQ853" s="296">
        <v>1.8250000000000002</v>
      </c>
      <c r="AR853" s="296">
        <v>2</v>
      </c>
      <c r="AS853" s="296">
        <v>1</v>
      </c>
      <c r="AV853" s="300">
        <v>2.4</v>
      </c>
      <c r="AW853" s="300">
        <v>2.4</v>
      </c>
      <c r="AX853" s="296">
        <v>1</v>
      </c>
      <c r="AY853" s="296" t="s">
        <v>745</v>
      </c>
      <c r="BA853" s="296">
        <v>1</v>
      </c>
      <c r="BB853" s="296">
        <v>0.03</v>
      </c>
      <c r="BC853" s="296">
        <v>504</v>
      </c>
    </row>
    <row r="854" spans="1:55">
      <c r="A854" s="296" t="s">
        <v>1157</v>
      </c>
      <c r="B854" s="296" t="s">
        <v>747</v>
      </c>
      <c r="C854" s="296" t="s">
        <v>928</v>
      </c>
      <c r="E854" s="296">
        <v>0.19</v>
      </c>
      <c r="F854" s="296">
        <v>1.0647368421052632</v>
      </c>
      <c r="G854" s="296">
        <v>0</v>
      </c>
      <c r="H854" s="296">
        <v>50</v>
      </c>
      <c r="I854" s="296">
        <v>0.99</v>
      </c>
      <c r="J854" s="296">
        <v>5.1755814053772005</v>
      </c>
      <c r="K854" s="296">
        <v>245</v>
      </c>
      <c r="L854" s="296" t="s">
        <v>30</v>
      </c>
      <c r="M854" s="296">
        <v>0.59884703147818674</v>
      </c>
      <c r="N854" s="296">
        <v>2030</v>
      </c>
      <c r="O854" s="296">
        <v>25</v>
      </c>
      <c r="P854" s="296">
        <v>1</v>
      </c>
      <c r="Q854" s="296">
        <v>2039</v>
      </c>
      <c r="X854" s="296" t="s">
        <v>30</v>
      </c>
      <c r="AK854" s="296">
        <v>1</v>
      </c>
      <c r="AL854" s="296">
        <v>3.3</v>
      </c>
      <c r="AM854" s="299">
        <v>0.4</v>
      </c>
      <c r="AN854" s="296">
        <v>36.5</v>
      </c>
      <c r="AO854" s="296">
        <v>1</v>
      </c>
      <c r="AP854" s="300"/>
      <c r="AQ854" s="296">
        <v>1.8250000000000002</v>
      </c>
      <c r="AR854" s="296">
        <v>2</v>
      </c>
      <c r="AS854" s="296">
        <v>1</v>
      </c>
      <c r="AV854" s="300">
        <v>2.4</v>
      </c>
      <c r="AW854" s="300">
        <v>2.4</v>
      </c>
      <c r="AX854" s="296">
        <v>1</v>
      </c>
      <c r="AY854" s="296" t="s">
        <v>745</v>
      </c>
      <c r="BA854" s="296">
        <v>1</v>
      </c>
      <c r="BB854" s="296">
        <v>0.03</v>
      </c>
      <c r="BC854" s="296">
        <v>504</v>
      </c>
    </row>
    <row r="855" spans="1:55">
      <c r="A855" s="296" t="s">
        <v>1156</v>
      </c>
      <c r="B855" s="296" t="s">
        <v>747</v>
      </c>
      <c r="C855" s="296" t="s">
        <v>928</v>
      </c>
      <c r="D855" s="296" t="s">
        <v>30</v>
      </c>
      <c r="E855" s="296">
        <v>0.19</v>
      </c>
      <c r="F855" s="296">
        <v>1.0647368421052632</v>
      </c>
      <c r="G855" s="296">
        <v>0</v>
      </c>
      <c r="H855" s="296">
        <v>45</v>
      </c>
      <c r="I855" s="296">
        <v>0.99375000000000002</v>
      </c>
      <c r="J855" s="296">
        <v>4.9287332930979257</v>
      </c>
      <c r="K855" s="296">
        <v>240.1</v>
      </c>
      <c r="L855" s="296" t="s">
        <v>30</v>
      </c>
      <c r="M855" s="296">
        <v>0.59884703147818674</v>
      </c>
      <c r="N855" s="296">
        <v>2040</v>
      </c>
      <c r="O855" s="296">
        <v>25</v>
      </c>
      <c r="P855" s="296">
        <v>1</v>
      </c>
      <c r="Q855" s="296">
        <v>2049</v>
      </c>
      <c r="R855" s="296" t="s">
        <v>30</v>
      </c>
      <c r="S855" s="296" t="s">
        <v>30</v>
      </c>
      <c r="T855" s="296" t="s">
        <v>30</v>
      </c>
      <c r="U855" s="296" t="s">
        <v>30</v>
      </c>
      <c r="V855" s="296" t="s">
        <v>30</v>
      </c>
      <c r="W855" s="296" t="s">
        <v>30</v>
      </c>
      <c r="X855" s="296" t="s">
        <v>30</v>
      </c>
      <c r="Z855" s="296" t="s">
        <v>30</v>
      </c>
      <c r="AA855" s="296" t="s">
        <v>30</v>
      </c>
      <c r="AB855" s="296" t="s">
        <v>30</v>
      </c>
      <c r="AC855" s="296" t="s">
        <v>30</v>
      </c>
      <c r="AD855" s="296" t="s">
        <v>30</v>
      </c>
      <c r="AE855" s="296" t="s">
        <v>30</v>
      </c>
      <c r="AF855" s="296" t="s">
        <v>30</v>
      </c>
      <c r="AG855" s="296" t="s">
        <v>30</v>
      </c>
      <c r="AH855" s="296" t="s">
        <v>30</v>
      </c>
      <c r="AI855" s="296" t="s">
        <v>30</v>
      </c>
      <c r="AJ855" s="296" t="s">
        <v>30</v>
      </c>
      <c r="AK855" s="296">
        <v>1</v>
      </c>
      <c r="AL855" s="296">
        <v>3.3</v>
      </c>
      <c r="AM855" s="299">
        <v>0.4</v>
      </c>
      <c r="AN855" s="296">
        <v>36.5</v>
      </c>
      <c r="AO855" s="296">
        <v>1</v>
      </c>
      <c r="AP855" s="300"/>
      <c r="AQ855" s="296">
        <v>1.8250000000000002</v>
      </c>
      <c r="AR855" s="296">
        <v>2</v>
      </c>
      <c r="AS855" s="296">
        <v>1</v>
      </c>
      <c r="AV855" s="300">
        <v>2.4</v>
      </c>
      <c r="AW855" s="300">
        <v>2.4</v>
      </c>
      <c r="AX855" s="296">
        <v>1</v>
      </c>
      <c r="AY855" s="296" t="s">
        <v>745</v>
      </c>
      <c r="BA855" s="296">
        <v>1</v>
      </c>
      <c r="BB855" s="296">
        <v>0.03</v>
      </c>
      <c r="BC855" s="296">
        <v>504</v>
      </c>
    </row>
    <row r="856" spans="1:55">
      <c r="A856" s="296" t="s">
        <v>1155</v>
      </c>
      <c r="B856" s="296" t="s">
        <v>747</v>
      </c>
      <c r="C856" s="296" t="s">
        <v>928</v>
      </c>
      <c r="E856" s="296">
        <v>0.19</v>
      </c>
      <c r="F856" s="296">
        <v>1.0647368421052632</v>
      </c>
      <c r="G856" s="296">
        <v>0</v>
      </c>
      <c r="H856" s="296">
        <v>40</v>
      </c>
      <c r="I856" s="296">
        <v>0.99750000000000005</v>
      </c>
      <c r="J856" s="296">
        <v>4.681885180818651</v>
      </c>
      <c r="K856" s="296">
        <v>235.2</v>
      </c>
      <c r="L856" s="296" t="s">
        <v>30</v>
      </c>
      <c r="M856" s="296">
        <v>0.59884703147818674</v>
      </c>
      <c r="N856" s="296">
        <v>2050</v>
      </c>
      <c r="O856" s="296">
        <v>25</v>
      </c>
      <c r="P856" s="296">
        <v>1</v>
      </c>
      <c r="Q856" s="296">
        <v>2050</v>
      </c>
      <c r="X856" s="296" t="s">
        <v>30</v>
      </c>
      <c r="AK856" s="296">
        <v>1</v>
      </c>
      <c r="AL856" s="296">
        <v>3.3</v>
      </c>
      <c r="AM856" s="299">
        <v>0.4</v>
      </c>
      <c r="AN856" s="296">
        <v>36.5</v>
      </c>
      <c r="AO856" s="296">
        <v>1</v>
      </c>
      <c r="AP856" s="300"/>
      <c r="AQ856" s="296">
        <v>1.8250000000000002</v>
      </c>
      <c r="AR856" s="296">
        <v>2</v>
      </c>
      <c r="AS856" s="296">
        <v>1</v>
      </c>
      <c r="AV856" s="300">
        <v>2.4</v>
      </c>
      <c r="AW856" s="300">
        <v>2.4</v>
      </c>
      <c r="AX856" s="296">
        <v>1</v>
      </c>
      <c r="AY856" s="296" t="s">
        <v>745</v>
      </c>
      <c r="BA856" s="296">
        <v>1</v>
      </c>
      <c r="BB856" s="296">
        <v>0.03</v>
      </c>
      <c r="BC856" s="296">
        <v>504</v>
      </c>
    </row>
    <row r="857" spans="1:55">
      <c r="A857" s="296" t="s">
        <v>1154</v>
      </c>
      <c r="B857" s="296" t="s">
        <v>747</v>
      </c>
      <c r="C857" s="296" t="s">
        <v>928</v>
      </c>
      <c r="E857" s="296">
        <v>0.44465647440154876</v>
      </c>
      <c r="F857" s="296">
        <v>0.68227469313841294</v>
      </c>
      <c r="G857" s="296">
        <v>0</v>
      </c>
      <c r="H857" s="296">
        <v>80</v>
      </c>
      <c r="I857" s="296">
        <v>0.95499999999999996</v>
      </c>
      <c r="J857" s="296" t="s">
        <v>30</v>
      </c>
      <c r="K857" s="296">
        <v>37.24</v>
      </c>
      <c r="L857" s="296" t="s">
        <v>30</v>
      </c>
      <c r="M857" s="296">
        <v>0.20579999999999998</v>
      </c>
      <c r="P857" s="296">
        <v>0</v>
      </c>
      <c r="Q857" s="296" t="s">
        <v>30</v>
      </c>
      <c r="X857" s="296" t="s">
        <v>30</v>
      </c>
      <c r="AK857" s="296">
        <v>1</v>
      </c>
      <c r="AL857" s="296">
        <v>17.5</v>
      </c>
      <c r="AM857" s="299">
        <v>0.4</v>
      </c>
      <c r="AN857" s="296">
        <v>36.5</v>
      </c>
      <c r="AO857" s="296">
        <v>1</v>
      </c>
      <c r="AP857" s="300"/>
      <c r="AQ857" s="296">
        <v>1.8250000000000002</v>
      </c>
      <c r="AR857" s="296">
        <v>2</v>
      </c>
      <c r="AS857" s="296">
        <v>1</v>
      </c>
      <c r="AV857" s="300">
        <v>2.4</v>
      </c>
      <c r="AW857" s="300">
        <v>2.4</v>
      </c>
      <c r="AY857" s="296" t="s">
        <v>745</v>
      </c>
      <c r="BA857" s="296">
        <v>1</v>
      </c>
      <c r="BB857" s="296">
        <v>0.03</v>
      </c>
      <c r="BC857" s="296">
        <v>504</v>
      </c>
    </row>
    <row r="858" spans="1:55">
      <c r="A858" s="296" t="s">
        <v>1153</v>
      </c>
      <c r="B858" s="296" t="s">
        <v>747</v>
      </c>
      <c r="C858" s="296" t="s">
        <v>928</v>
      </c>
      <c r="E858" s="296">
        <v>0.44465647440154876</v>
      </c>
      <c r="F858" s="296">
        <v>0.77974250644390042</v>
      </c>
      <c r="G858" s="296">
        <v>0</v>
      </c>
      <c r="H858" s="296">
        <v>80</v>
      </c>
      <c r="I858" s="296">
        <v>0.95499999999999996</v>
      </c>
      <c r="J858" s="296" t="s">
        <v>30</v>
      </c>
      <c r="K858" s="296">
        <v>37.24</v>
      </c>
      <c r="L858" s="296" t="s">
        <v>30</v>
      </c>
      <c r="M858" s="296">
        <v>0.23519999999999999</v>
      </c>
      <c r="P858" s="296">
        <v>0</v>
      </c>
      <c r="Q858" s="296" t="s">
        <v>30</v>
      </c>
      <c r="X858" s="296" t="s">
        <v>30</v>
      </c>
      <c r="AK858" s="296">
        <v>1</v>
      </c>
      <c r="AL858" s="296">
        <v>5</v>
      </c>
      <c r="AM858" s="299">
        <v>0.4</v>
      </c>
      <c r="AN858" s="296">
        <v>36.5</v>
      </c>
      <c r="AO858" s="296">
        <v>1</v>
      </c>
      <c r="AP858" s="300"/>
      <c r="AQ858" s="296">
        <v>1.8250000000000002</v>
      </c>
      <c r="AR858" s="296">
        <v>2</v>
      </c>
      <c r="AS858" s="296">
        <v>1</v>
      </c>
      <c r="AV858" s="300">
        <v>2.4</v>
      </c>
      <c r="AW858" s="300">
        <v>2.4</v>
      </c>
      <c r="AY858" s="296" t="s">
        <v>745</v>
      </c>
      <c r="BA858" s="296">
        <v>1</v>
      </c>
      <c r="BB858" s="296">
        <v>0.03</v>
      </c>
      <c r="BC858" s="296">
        <v>504</v>
      </c>
    </row>
    <row r="859" spans="1:55">
      <c r="A859" s="296" t="s">
        <v>1152</v>
      </c>
      <c r="B859" s="296" t="s">
        <v>747</v>
      </c>
      <c r="C859" s="296" t="s">
        <v>928</v>
      </c>
      <c r="E859" s="296">
        <v>0.44465647440154876</v>
      </c>
      <c r="F859" s="296">
        <v>0.81223177754572962</v>
      </c>
      <c r="G859" s="296">
        <v>0</v>
      </c>
      <c r="H859" s="296">
        <v>80</v>
      </c>
      <c r="I859" s="296">
        <v>0.95499999999999996</v>
      </c>
      <c r="J859" s="296" t="s">
        <v>30</v>
      </c>
      <c r="K859" s="296">
        <v>37.24</v>
      </c>
      <c r="L859" s="296" t="s">
        <v>30</v>
      </c>
      <c r="M859" s="296">
        <v>0.245</v>
      </c>
      <c r="P859" s="296">
        <v>0</v>
      </c>
      <c r="Q859" s="296" t="s">
        <v>30</v>
      </c>
      <c r="X859" s="296" t="s">
        <v>30</v>
      </c>
      <c r="AK859" s="296">
        <v>1</v>
      </c>
      <c r="AL859" s="296">
        <v>41</v>
      </c>
      <c r="AM859" s="299">
        <v>0.4</v>
      </c>
      <c r="AN859" s="296">
        <v>36.5</v>
      </c>
      <c r="AO859" s="296">
        <v>1</v>
      </c>
      <c r="AP859" s="300"/>
      <c r="AQ859" s="296">
        <v>1.8250000000000002</v>
      </c>
      <c r="AR859" s="296">
        <v>2</v>
      </c>
      <c r="AS859" s="296">
        <v>1</v>
      </c>
      <c r="AV859" s="300">
        <v>2.4</v>
      </c>
      <c r="AW859" s="300">
        <v>2.4</v>
      </c>
      <c r="AY859" s="296" t="s">
        <v>745</v>
      </c>
      <c r="BA859" s="296">
        <v>1</v>
      </c>
      <c r="BB859" s="296">
        <v>0.03</v>
      </c>
      <c r="BC859" s="296">
        <v>504</v>
      </c>
    </row>
    <row r="860" spans="1:55">
      <c r="A860" s="296" t="s">
        <v>1151</v>
      </c>
      <c r="B860" s="296" t="s">
        <v>747</v>
      </c>
      <c r="C860" s="296" t="s">
        <v>928</v>
      </c>
      <c r="E860" s="296">
        <v>0.45</v>
      </c>
      <c r="F860" s="296">
        <v>0.80555555555555558</v>
      </c>
      <c r="G860" s="296">
        <v>0</v>
      </c>
      <c r="H860" s="296">
        <v>70</v>
      </c>
      <c r="I860" s="296">
        <v>0.96250000000000002</v>
      </c>
      <c r="J860" s="296">
        <v>3.3175291168097876</v>
      </c>
      <c r="K860" s="296">
        <v>137.19999999999999</v>
      </c>
      <c r="L860" s="296" t="s">
        <v>30</v>
      </c>
      <c r="M860" s="296">
        <v>0.47172715805592957</v>
      </c>
      <c r="N860" s="296">
        <v>2020</v>
      </c>
      <c r="O860" s="296">
        <v>25</v>
      </c>
      <c r="P860" s="296">
        <v>1</v>
      </c>
      <c r="Q860" s="296">
        <v>2029</v>
      </c>
      <c r="X860" s="296" t="s">
        <v>30</v>
      </c>
      <c r="AK860" s="296">
        <v>1</v>
      </c>
      <c r="AL860" s="296">
        <v>25</v>
      </c>
      <c r="AM860" s="299">
        <v>0.4</v>
      </c>
      <c r="AN860" s="296">
        <v>36.5</v>
      </c>
      <c r="AO860" s="296">
        <v>1</v>
      </c>
      <c r="AP860" s="300"/>
      <c r="AQ860" s="296">
        <v>1.8250000000000002</v>
      </c>
      <c r="AR860" s="296">
        <v>2</v>
      </c>
      <c r="AS860" s="296">
        <v>1</v>
      </c>
      <c r="AV860" s="300">
        <v>2.4</v>
      </c>
      <c r="AW860" s="300">
        <v>2.4</v>
      </c>
      <c r="AX860" s="296">
        <v>1</v>
      </c>
      <c r="AY860" s="296" t="s">
        <v>745</v>
      </c>
      <c r="BA860" s="296">
        <v>1</v>
      </c>
      <c r="BB860" s="296">
        <v>0.03</v>
      </c>
      <c r="BC860" s="296">
        <v>504</v>
      </c>
    </row>
    <row r="861" spans="1:55">
      <c r="A861" s="296" t="s">
        <v>1150</v>
      </c>
      <c r="B861" s="296" t="s">
        <v>747</v>
      </c>
      <c r="C861" s="296" t="s">
        <v>928</v>
      </c>
      <c r="E861" s="296">
        <v>0.45</v>
      </c>
      <c r="F861" s="296">
        <v>0.80555555555555558</v>
      </c>
      <c r="G861" s="296">
        <v>0</v>
      </c>
      <c r="H861" s="296">
        <v>50</v>
      </c>
      <c r="I861" s="296">
        <v>0.99</v>
      </c>
      <c r="J861" s="296">
        <v>3.2223667018783644</v>
      </c>
      <c r="K861" s="296">
        <v>127.4</v>
      </c>
      <c r="L861" s="296" t="s">
        <v>30</v>
      </c>
      <c r="M861" s="296">
        <v>0.47699243991615653</v>
      </c>
      <c r="N861" s="296">
        <v>2030</v>
      </c>
      <c r="O861" s="296">
        <v>25</v>
      </c>
      <c r="P861" s="296">
        <v>1</v>
      </c>
      <c r="Q861" s="296">
        <v>2039</v>
      </c>
      <c r="X861" s="296" t="s">
        <v>30</v>
      </c>
      <c r="AK861" s="296">
        <v>1</v>
      </c>
      <c r="AL861" s="296">
        <v>25</v>
      </c>
      <c r="AM861" s="299">
        <v>0.4</v>
      </c>
      <c r="AN861" s="296">
        <v>36.5</v>
      </c>
      <c r="AO861" s="296">
        <v>1</v>
      </c>
      <c r="AP861" s="300"/>
      <c r="AQ861" s="296">
        <v>1.8250000000000002</v>
      </c>
      <c r="AR861" s="296">
        <v>2</v>
      </c>
      <c r="AS861" s="296">
        <v>1</v>
      </c>
      <c r="AV861" s="300">
        <v>2.4</v>
      </c>
      <c r="AW861" s="300">
        <v>2.4</v>
      </c>
      <c r="AX861" s="296">
        <v>1</v>
      </c>
      <c r="AY861" s="296" t="s">
        <v>745</v>
      </c>
      <c r="BA861" s="296">
        <v>1</v>
      </c>
      <c r="BB861" s="296">
        <v>0.03</v>
      </c>
      <c r="BC861" s="296">
        <v>504</v>
      </c>
    </row>
    <row r="862" spans="1:55">
      <c r="A862" s="296" t="s">
        <v>1149</v>
      </c>
      <c r="B862" s="296" t="s">
        <v>747</v>
      </c>
      <c r="C862" s="296" t="s">
        <v>928</v>
      </c>
      <c r="D862" s="296" t="s">
        <v>30</v>
      </c>
      <c r="E862" s="296">
        <v>0.45</v>
      </c>
      <c r="F862" s="296">
        <v>0.80555555555555558</v>
      </c>
      <c r="G862" s="296">
        <v>0</v>
      </c>
      <c r="H862" s="296">
        <v>40</v>
      </c>
      <c r="I862" s="296">
        <v>0.99375000000000002</v>
      </c>
      <c r="J862" s="296">
        <v>3.07019397337432</v>
      </c>
      <c r="K862" s="296">
        <v>122.5</v>
      </c>
      <c r="L862" s="296" t="s">
        <v>30</v>
      </c>
      <c r="M862" s="296">
        <v>0.47699244021619036</v>
      </c>
      <c r="N862" s="296">
        <v>2040</v>
      </c>
      <c r="O862" s="296">
        <v>25</v>
      </c>
      <c r="P862" s="296">
        <v>1</v>
      </c>
      <c r="Q862" s="296">
        <v>2049</v>
      </c>
      <c r="R862" s="296" t="s">
        <v>30</v>
      </c>
      <c r="S862" s="296" t="s">
        <v>30</v>
      </c>
      <c r="T862" s="296" t="s">
        <v>30</v>
      </c>
      <c r="U862" s="296" t="s">
        <v>30</v>
      </c>
      <c r="V862" s="296" t="s">
        <v>30</v>
      </c>
      <c r="W862" s="296" t="s">
        <v>30</v>
      </c>
      <c r="X862" s="296" t="s">
        <v>30</v>
      </c>
      <c r="Z862" s="296" t="s">
        <v>30</v>
      </c>
      <c r="AA862" s="296" t="s">
        <v>30</v>
      </c>
      <c r="AB862" s="296" t="s">
        <v>30</v>
      </c>
      <c r="AC862" s="296" t="s">
        <v>30</v>
      </c>
      <c r="AD862" s="296" t="s">
        <v>30</v>
      </c>
      <c r="AE862" s="296" t="s">
        <v>30</v>
      </c>
      <c r="AF862" s="296" t="s">
        <v>30</v>
      </c>
      <c r="AG862" s="296" t="s">
        <v>30</v>
      </c>
      <c r="AH862" s="296" t="s">
        <v>30</v>
      </c>
      <c r="AI862" s="296" t="s">
        <v>30</v>
      </c>
      <c r="AJ862" s="296" t="s">
        <v>30</v>
      </c>
      <c r="AK862" s="296">
        <v>1</v>
      </c>
      <c r="AL862" s="296">
        <v>25</v>
      </c>
      <c r="AM862" s="299">
        <v>0.4</v>
      </c>
      <c r="AN862" s="296">
        <v>36.5</v>
      </c>
      <c r="AO862" s="296">
        <v>1</v>
      </c>
      <c r="AP862" s="300"/>
      <c r="AQ862" s="296">
        <v>1.8250000000000002</v>
      </c>
      <c r="AR862" s="296">
        <v>2</v>
      </c>
      <c r="AS862" s="296">
        <v>1</v>
      </c>
      <c r="AV862" s="300">
        <v>2.4</v>
      </c>
      <c r="AW862" s="300">
        <v>2.4</v>
      </c>
      <c r="AX862" s="296">
        <v>1</v>
      </c>
      <c r="AY862" s="296" t="s">
        <v>745</v>
      </c>
      <c r="BA862" s="296">
        <v>1</v>
      </c>
      <c r="BB862" s="296">
        <v>0.03</v>
      </c>
      <c r="BC862" s="296">
        <v>504</v>
      </c>
    </row>
    <row r="863" spans="1:55">
      <c r="A863" s="296" t="s">
        <v>1148</v>
      </c>
      <c r="B863" s="296" t="s">
        <v>747</v>
      </c>
      <c r="C863" s="296" t="s">
        <v>928</v>
      </c>
      <c r="E863" s="296">
        <v>0.45</v>
      </c>
      <c r="F863" s="296">
        <v>0.80555555555555558</v>
      </c>
      <c r="G863" s="296">
        <v>0</v>
      </c>
      <c r="H863" s="296">
        <v>30</v>
      </c>
      <c r="I863" s="296">
        <v>0.99750000000000005</v>
      </c>
      <c r="J863" s="296">
        <v>2.9180212448702756</v>
      </c>
      <c r="K863" s="296">
        <v>117.6</v>
      </c>
      <c r="L863" s="296" t="s">
        <v>30</v>
      </c>
      <c r="M863" s="296">
        <v>0.47699244051622414</v>
      </c>
      <c r="N863" s="296">
        <v>2050</v>
      </c>
      <c r="O863" s="296">
        <v>25</v>
      </c>
      <c r="P863" s="296">
        <v>1</v>
      </c>
      <c r="Q863" s="296">
        <v>2050</v>
      </c>
      <c r="X863" s="296" t="s">
        <v>30</v>
      </c>
      <c r="AK863" s="296">
        <v>1</v>
      </c>
      <c r="AL863" s="296">
        <v>25</v>
      </c>
      <c r="AM863" s="299">
        <v>0.4</v>
      </c>
      <c r="AN863" s="296">
        <v>36.5</v>
      </c>
      <c r="AO863" s="296">
        <v>1</v>
      </c>
      <c r="AP863" s="300"/>
      <c r="AQ863" s="296">
        <v>1.8250000000000002</v>
      </c>
      <c r="AR863" s="296">
        <v>2</v>
      </c>
      <c r="AS863" s="296">
        <v>1</v>
      </c>
      <c r="AV863" s="300">
        <v>2.4</v>
      </c>
      <c r="AW863" s="300">
        <v>2.4</v>
      </c>
      <c r="AX863" s="296">
        <v>1</v>
      </c>
      <c r="AY863" s="296" t="s">
        <v>745</v>
      </c>
      <c r="BA863" s="296">
        <v>1</v>
      </c>
      <c r="BB863" s="296">
        <v>0.03</v>
      </c>
      <c r="BC863" s="296">
        <v>504</v>
      </c>
    </row>
    <row r="864" spans="1:55">
      <c r="A864" s="296" t="s">
        <v>1147</v>
      </c>
      <c r="B864" s="296" t="s">
        <v>747</v>
      </c>
      <c r="C864" s="296" t="s">
        <v>928</v>
      </c>
      <c r="E864" s="296">
        <v>0.44465647440154876</v>
      </c>
      <c r="F864" s="296">
        <v>0.84472104864755893</v>
      </c>
      <c r="G864" s="296">
        <v>0</v>
      </c>
      <c r="H864" s="296">
        <v>80</v>
      </c>
      <c r="I864" s="296">
        <v>0.95499999999999996</v>
      </c>
      <c r="J864" s="296" t="s">
        <v>30</v>
      </c>
      <c r="K864" s="296">
        <v>37.24</v>
      </c>
      <c r="L864" s="296" t="s">
        <v>30</v>
      </c>
      <c r="M864" s="296">
        <v>0.25480000000000003</v>
      </c>
      <c r="P864" s="296">
        <v>0</v>
      </c>
      <c r="Q864" s="296" t="s">
        <v>30</v>
      </c>
      <c r="X864" s="296" t="s">
        <v>30</v>
      </c>
      <c r="AK864" s="296">
        <v>1</v>
      </c>
      <c r="AL864" s="296">
        <v>2.2999999999999998</v>
      </c>
      <c r="AM864" s="299">
        <v>0.4</v>
      </c>
      <c r="AN864" s="296">
        <v>36.5</v>
      </c>
      <c r="AO864" s="296">
        <v>1</v>
      </c>
      <c r="AP864" s="300"/>
      <c r="AQ864" s="296">
        <v>1.8250000000000002</v>
      </c>
      <c r="AR864" s="296">
        <v>2</v>
      </c>
      <c r="AS864" s="296">
        <v>1</v>
      </c>
      <c r="AV864" s="300">
        <v>2.4</v>
      </c>
      <c r="AW864" s="300">
        <v>2.4</v>
      </c>
      <c r="AY864" s="296" t="s">
        <v>745</v>
      </c>
      <c r="BA864" s="296">
        <v>1</v>
      </c>
      <c r="BB864" s="296">
        <v>0.03</v>
      </c>
      <c r="BC864" s="296">
        <v>504</v>
      </c>
    </row>
    <row r="865" spans="1:55">
      <c r="A865" s="296" t="s">
        <v>1146</v>
      </c>
      <c r="B865" s="296" t="s">
        <v>747</v>
      </c>
      <c r="C865" s="296" t="s">
        <v>928</v>
      </c>
      <c r="E865" s="296">
        <v>0.44465647440154876</v>
      </c>
      <c r="F865" s="296">
        <v>0.87721031974938812</v>
      </c>
      <c r="G865" s="296">
        <v>0</v>
      </c>
      <c r="H865" s="296">
        <v>80</v>
      </c>
      <c r="I865" s="296">
        <v>0.95499999999999996</v>
      </c>
      <c r="J865" s="296" t="s">
        <v>30</v>
      </c>
      <c r="K865" s="296">
        <v>37.24</v>
      </c>
      <c r="L865" s="296" t="s">
        <v>30</v>
      </c>
      <c r="M865" s="296">
        <v>0.2646</v>
      </c>
      <c r="P865" s="296">
        <v>0</v>
      </c>
      <c r="Q865" s="296" t="s">
        <v>30</v>
      </c>
      <c r="X865" s="296" t="s">
        <v>30</v>
      </c>
      <c r="AK865" s="296">
        <v>1</v>
      </c>
      <c r="AL865" s="296">
        <v>9.98</v>
      </c>
      <c r="AM865" s="299">
        <v>0.4</v>
      </c>
      <c r="AN865" s="296">
        <v>36.5</v>
      </c>
      <c r="AO865" s="296">
        <v>1</v>
      </c>
      <c r="AP865" s="300"/>
      <c r="AQ865" s="296">
        <v>1.8250000000000002</v>
      </c>
      <c r="AR865" s="296">
        <v>2</v>
      </c>
      <c r="AS865" s="296">
        <v>1</v>
      </c>
      <c r="AV865" s="300">
        <v>2.4</v>
      </c>
      <c r="AW865" s="300">
        <v>2.4</v>
      </c>
      <c r="AY865" s="296" t="s">
        <v>745</v>
      </c>
      <c r="BA865" s="296">
        <v>1</v>
      </c>
      <c r="BB865" s="296">
        <v>0.03</v>
      </c>
      <c r="BC865" s="296">
        <v>504</v>
      </c>
    </row>
    <row r="866" spans="1:55">
      <c r="A866" s="296" t="s">
        <v>1145</v>
      </c>
      <c r="B866" s="296" t="s">
        <v>747</v>
      </c>
      <c r="C866" s="296" t="s">
        <v>928</v>
      </c>
      <c r="E866" s="296">
        <v>0.44465647440154876</v>
      </c>
      <c r="F866" s="296">
        <v>0.9421888619530463</v>
      </c>
      <c r="G866" s="296">
        <v>0</v>
      </c>
      <c r="H866" s="296">
        <v>80</v>
      </c>
      <c r="I866" s="296">
        <v>0.95499999999999996</v>
      </c>
      <c r="J866" s="296" t="s">
        <v>30</v>
      </c>
      <c r="K866" s="296">
        <v>37.24</v>
      </c>
      <c r="L866" s="296" t="s">
        <v>30</v>
      </c>
      <c r="M866" s="296">
        <v>0.28419999999999995</v>
      </c>
      <c r="P866" s="296">
        <v>0</v>
      </c>
      <c r="Q866" s="296" t="s">
        <v>30</v>
      </c>
      <c r="X866" s="296" t="s">
        <v>30</v>
      </c>
      <c r="AK866" s="296">
        <v>1</v>
      </c>
      <c r="AL866" s="296">
        <v>11.5</v>
      </c>
      <c r="AM866" s="299">
        <v>0.4</v>
      </c>
      <c r="AN866" s="296">
        <v>36.5</v>
      </c>
      <c r="AO866" s="296">
        <v>1</v>
      </c>
      <c r="AP866" s="300"/>
      <c r="AQ866" s="296">
        <v>1.8250000000000002</v>
      </c>
      <c r="AR866" s="296">
        <v>2</v>
      </c>
      <c r="AS866" s="296">
        <v>1</v>
      </c>
      <c r="AV866" s="300">
        <v>2.4</v>
      </c>
      <c r="AW866" s="300">
        <v>2.4</v>
      </c>
      <c r="AY866" s="296" t="s">
        <v>745</v>
      </c>
      <c r="BA866" s="296">
        <v>1</v>
      </c>
      <c r="BB866" s="296">
        <v>0.03</v>
      </c>
      <c r="BC866" s="296">
        <v>504</v>
      </c>
    </row>
    <row r="867" spans="1:55">
      <c r="A867" s="296" t="s">
        <v>1144</v>
      </c>
      <c r="B867" s="296" t="s">
        <v>747</v>
      </c>
      <c r="C867" s="296" t="s">
        <v>928</v>
      </c>
      <c r="E867" s="296">
        <v>0.45</v>
      </c>
      <c r="F867" s="296">
        <v>0.99888888888888894</v>
      </c>
      <c r="G867" s="296">
        <v>0</v>
      </c>
      <c r="H867" s="296">
        <v>70</v>
      </c>
      <c r="I867" s="296">
        <v>0.96250000000000002</v>
      </c>
      <c r="J867" s="296">
        <v>2.576289458819506</v>
      </c>
      <c r="K867" s="296">
        <v>117.6</v>
      </c>
      <c r="L867" s="296" t="s">
        <v>30</v>
      </c>
      <c r="M867" s="296">
        <v>0.58693159865242339</v>
      </c>
      <c r="N867" s="296">
        <v>2020</v>
      </c>
      <c r="O867" s="296">
        <v>25</v>
      </c>
      <c r="P867" s="296">
        <v>1</v>
      </c>
      <c r="Q867" s="296">
        <v>2029</v>
      </c>
      <c r="X867" s="296" t="s">
        <v>30</v>
      </c>
      <c r="AK867" s="296">
        <v>1</v>
      </c>
      <c r="AL867" s="296">
        <v>41</v>
      </c>
      <c r="AM867" s="299">
        <v>0.4</v>
      </c>
      <c r="AN867" s="296">
        <v>36.5</v>
      </c>
      <c r="AO867" s="296">
        <v>1</v>
      </c>
      <c r="AP867" s="300"/>
      <c r="AQ867" s="296">
        <v>1.8250000000000002</v>
      </c>
      <c r="AR867" s="296">
        <v>2</v>
      </c>
      <c r="AS867" s="296">
        <v>1</v>
      </c>
      <c r="AV867" s="300">
        <v>2.4</v>
      </c>
      <c r="AW867" s="300">
        <v>2.4</v>
      </c>
      <c r="AX867" s="296">
        <v>1</v>
      </c>
      <c r="AY867" s="296" t="s">
        <v>745</v>
      </c>
      <c r="BA867" s="296">
        <v>1</v>
      </c>
      <c r="BB867" s="296">
        <v>0.03</v>
      </c>
      <c r="BC867" s="296">
        <v>504</v>
      </c>
    </row>
    <row r="868" spans="1:55">
      <c r="A868" s="296" t="s">
        <v>1143</v>
      </c>
      <c r="B868" s="296" t="s">
        <v>747</v>
      </c>
      <c r="C868" s="296" t="s">
        <v>928</v>
      </c>
      <c r="E868" s="296">
        <v>0.45</v>
      </c>
      <c r="F868" s="296">
        <v>0.99888888888888894</v>
      </c>
      <c r="G868" s="296">
        <v>0</v>
      </c>
      <c r="H868" s="296">
        <v>40</v>
      </c>
      <c r="I868" s="296">
        <v>0.99</v>
      </c>
      <c r="J868" s="296">
        <v>2.4432004440073118</v>
      </c>
      <c r="K868" s="296">
        <v>107.8</v>
      </c>
      <c r="L868" s="296" t="s">
        <v>30</v>
      </c>
      <c r="M868" s="296">
        <v>0.58522264935242385</v>
      </c>
      <c r="N868" s="296">
        <v>2030</v>
      </c>
      <c r="O868" s="296">
        <v>25</v>
      </c>
      <c r="P868" s="296">
        <v>1</v>
      </c>
      <c r="Q868" s="296">
        <v>2039</v>
      </c>
      <c r="X868" s="296" t="s">
        <v>30</v>
      </c>
      <c r="AK868" s="296">
        <v>1</v>
      </c>
      <c r="AL868" s="296">
        <v>41</v>
      </c>
      <c r="AM868" s="299">
        <v>0.4</v>
      </c>
      <c r="AN868" s="296">
        <v>36.5</v>
      </c>
      <c r="AO868" s="296">
        <v>1</v>
      </c>
      <c r="AP868" s="300"/>
      <c r="AQ868" s="296">
        <v>1.8250000000000002</v>
      </c>
      <c r="AR868" s="296">
        <v>2</v>
      </c>
      <c r="AS868" s="296">
        <v>1</v>
      </c>
      <c r="AV868" s="300">
        <v>2.4</v>
      </c>
      <c r="AW868" s="300">
        <v>2.4</v>
      </c>
      <c r="AX868" s="296">
        <v>1</v>
      </c>
      <c r="AY868" s="296" t="s">
        <v>745</v>
      </c>
      <c r="BA868" s="296">
        <v>1</v>
      </c>
      <c r="BB868" s="296">
        <v>0.03</v>
      </c>
      <c r="BC868" s="296">
        <v>504</v>
      </c>
    </row>
    <row r="869" spans="1:55">
      <c r="A869" s="296" t="s">
        <v>1142</v>
      </c>
      <c r="B869" s="296" t="s">
        <v>747</v>
      </c>
      <c r="C869" s="296" t="s">
        <v>928</v>
      </c>
      <c r="D869" s="296" t="s">
        <v>30</v>
      </c>
      <c r="E869" s="296">
        <v>0.45</v>
      </c>
      <c r="F869" s="296">
        <v>0.99888888888888894</v>
      </c>
      <c r="G869" s="296">
        <v>0</v>
      </c>
      <c r="H869" s="296">
        <v>30</v>
      </c>
      <c r="I869" s="296">
        <v>0.99375000000000002</v>
      </c>
      <c r="J869" s="296">
        <v>2.3266725843916687</v>
      </c>
      <c r="K869" s="296">
        <v>102.9</v>
      </c>
      <c r="L869" s="296" t="s">
        <v>30</v>
      </c>
      <c r="M869" s="296">
        <v>0.58522264904995658</v>
      </c>
      <c r="N869" s="296">
        <v>2040</v>
      </c>
      <c r="O869" s="296">
        <v>25</v>
      </c>
      <c r="P869" s="296">
        <v>1</v>
      </c>
      <c r="Q869" s="296">
        <v>2049</v>
      </c>
      <c r="R869" s="296" t="s">
        <v>30</v>
      </c>
      <c r="S869" s="296" t="s">
        <v>30</v>
      </c>
      <c r="T869" s="296" t="s">
        <v>30</v>
      </c>
      <c r="U869" s="296" t="s">
        <v>30</v>
      </c>
      <c r="V869" s="296" t="s">
        <v>30</v>
      </c>
      <c r="W869" s="296" t="s">
        <v>30</v>
      </c>
      <c r="X869" s="296" t="s">
        <v>30</v>
      </c>
      <c r="Z869" s="296" t="s">
        <v>30</v>
      </c>
      <c r="AA869" s="296" t="s">
        <v>30</v>
      </c>
      <c r="AB869" s="296" t="s">
        <v>30</v>
      </c>
      <c r="AC869" s="296" t="s">
        <v>30</v>
      </c>
      <c r="AD869" s="296" t="s">
        <v>30</v>
      </c>
      <c r="AE869" s="296" t="s">
        <v>30</v>
      </c>
      <c r="AF869" s="296" t="s">
        <v>30</v>
      </c>
      <c r="AG869" s="296" t="s">
        <v>30</v>
      </c>
      <c r="AH869" s="296" t="s">
        <v>30</v>
      </c>
      <c r="AI869" s="296" t="s">
        <v>30</v>
      </c>
      <c r="AJ869" s="296" t="s">
        <v>30</v>
      </c>
      <c r="AK869" s="296">
        <v>1</v>
      </c>
      <c r="AL869" s="296">
        <v>41</v>
      </c>
      <c r="AM869" s="299">
        <v>0.4</v>
      </c>
      <c r="AN869" s="296">
        <v>36.5</v>
      </c>
      <c r="AO869" s="296">
        <v>1</v>
      </c>
      <c r="AP869" s="300"/>
      <c r="AQ869" s="296">
        <v>1.8250000000000002</v>
      </c>
      <c r="AR869" s="296">
        <v>2</v>
      </c>
      <c r="AS869" s="296">
        <v>1</v>
      </c>
      <c r="AV869" s="300">
        <v>2.4</v>
      </c>
      <c r="AW869" s="300">
        <v>2.4</v>
      </c>
      <c r="AX869" s="296">
        <v>1</v>
      </c>
      <c r="AY869" s="296" t="s">
        <v>745</v>
      </c>
      <c r="BA869" s="296">
        <v>1</v>
      </c>
      <c r="BB869" s="296">
        <v>0.03</v>
      </c>
      <c r="BC869" s="296">
        <v>504</v>
      </c>
    </row>
    <row r="870" spans="1:55">
      <c r="A870" s="296" t="s">
        <v>1141</v>
      </c>
      <c r="B870" s="296" t="s">
        <v>747</v>
      </c>
      <c r="C870" s="296" t="s">
        <v>928</v>
      </c>
      <c r="E870" s="296">
        <v>0.45</v>
      </c>
      <c r="F870" s="296">
        <v>0.99888888888888894</v>
      </c>
      <c r="G870" s="296">
        <v>0</v>
      </c>
      <c r="H870" s="296">
        <v>20</v>
      </c>
      <c r="I870" s="296">
        <v>0.99750000000000005</v>
      </c>
      <c r="J870" s="296">
        <v>2.2101447247760255</v>
      </c>
      <c r="K870" s="296">
        <v>98</v>
      </c>
      <c r="L870" s="296" t="s">
        <v>30</v>
      </c>
      <c r="M870" s="296">
        <v>0.58522264874748942</v>
      </c>
      <c r="N870" s="296">
        <v>2050</v>
      </c>
      <c r="O870" s="296">
        <v>25</v>
      </c>
      <c r="P870" s="296">
        <v>1</v>
      </c>
      <c r="Q870" s="296">
        <v>2050</v>
      </c>
      <c r="X870" s="296" t="s">
        <v>30</v>
      </c>
      <c r="AK870" s="296">
        <v>1</v>
      </c>
      <c r="AL870" s="296">
        <v>41</v>
      </c>
      <c r="AM870" s="299">
        <v>0.4</v>
      </c>
      <c r="AN870" s="296">
        <v>36.5</v>
      </c>
      <c r="AO870" s="296">
        <v>1</v>
      </c>
      <c r="AP870" s="300"/>
      <c r="AQ870" s="296">
        <v>1.8250000000000002</v>
      </c>
      <c r="AR870" s="296">
        <v>2</v>
      </c>
      <c r="AS870" s="296">
        <v>1</v>
      </c>
      <c r="AV870" s="300">
        <v>2.4</v>
      </c>
      <c r="AW870" s="300">
        <v>2.4</v>
      </c>
      <c r="AX870" s="296">
        <v>1</v>
      </c>
      <c r="AY870" s="296" t="s">
        <v>745</v>
      </c>
      <c r="BA870" s="296">
        <v>1</v>
      </c>
      <c r="BB870" s="296">
        <v>0.03</v>
      </c>
      <c r="BC870" s="296">
        <v>504</v>
      </c>
    </row>
    <row r="871" spans="1:55">
      <c r="A871" s="296" t="s">
        <v>1140</v>
      </c>
      <c r="B871" s="296" t="s">
        <v>840</v>
      </c>
      <c r="C871" s="296" t="s">
        <v>928</v>
      </c>
      <c r="F871" s="296">
        <v>0.17</v>
      </c>
      <c r="G871" s="296">
        <v>0</v>
      </c>
      <c r="H871" s="296">
        <v>70</v>
      </c>
      <c r="I871" s="296">
        <v>0.96250000000000002</v>
      </c>
      <c r="J871" s="296">
        <v>4.6255552827716455</v>
      </c>
      <c r="K871" s="296">
        <v>254.8</v>
      </c>
      <c r="L871" s="296">
        <v>3.5227643557793766</v>
      </c>
      <c r="M871" s="296" t="s">
        <v>30</v>
      </c>
      <c r="N871" s="296">
        <v>2020</v>
      </c>
      <c r="O871" s="296">
        <v>25</v>
      </c>
      <c r="P871" s="296">
        <v>1</v>
      </c>
      <c r="Q871" s="296">
        <v>2029</v>
      </c>
      <c r="X871" s="296" t="s">
        <v>30</v>
      </c>
      <c r="AK871" s="296">
        <v>1</v>
      </c>
      <c r="AL871" s="296">
        <v>3.3</v>
      </c>
      <c r="AM871" s="299">
        <v>0.4</v>
      </c>
      <c r="AN871" s="296">
        <v>36.5</v>
      </c>
      <c r="AO871" s="296">
        <v>1</v>
      </c>
      <c r="AP871" s="300"/>
      <c r="AQ871" s="296">
        <v>1.8250000000000002</v>
      </c>
      <c r="AR871" s="296">
        <v>2</v>
      </c>
      <c r="AS871" s="296">
        <v>1</v>
      </c>
      <c r="AV871" s="300">
        <v>2.4</v>
      </c>
      <c r="AW871" s="300">
        <v>2.4</v>
      </c>
      <c r="AY871" s="296" t="s">
        <v>745</v>
      </c>
      <c r="BA871" s="296">
        <v>1</v>
      </c>
      <c r="BB871" s="296">
        <v>0.03</v>
      </c>
      <c r="BC871" s="296">
        <v>504</v>
      </c>
    </row>
    <row r="872" spans="1:55">
      <c r="A872" s="296" t="s">
        <v>1139</v>
      </c>
      <c r="B872" s="296" t="s">
        <v>840</v>
      </c>
      <c r="C872" s="296" t="s">
        <v>928</v>
      </c>
      <c r="F872" s="296">
        <v>0.17</v>
      </c>
      <c r="G872" s="296">
        <v>0</v>
      </c>
      <c r="H872" s="296">
        <v>50</v>
      </c>
      <c r="I872" s="296">
        <v>0.99</v>
      </c>
      <c r="J872" s="296">
        <v>4.3992441945706195</v>
      </c>
      <c r="K872" s="296">
        <v>245</v>
      </c>
      <c r="L872" s="296">
        <v>3.5226295969305101</v>
      </c>
      <c r="M872" s="296" t="s">
        <v>30</v>
      </c>
      <c r="N872" s="296">
        <v>2030</v>
      </c>
      <c r="O872" s="296">
        <v>25</v>
      </c>
      <c r="P872" s="296">
        <v>1</v>
      </c>
      <c r="Q872" s="296">
        <v>2039</v>
      </c>
      <c r="X872" s="296" t="s">
        <v>30</v>
      </c>
      <c r="AK872" s="296">
        <v>1</v>
      </c>
      <c r="AL872" s="296">
        <v>3.3</v>
      </c>
      <c r="AM872" s="299">
        <v>0.4</v>
      </c>
      <c r="AN872" s="296">
        <v>36.5</v>
      </c>
      <c r="AO872" s="296">
        <v>1</v>
      </c>
      <c r="AP872" s="300"/>
      <c r="AQ872" s="296">
        <v>1.8250000000000002</v>
      </c>
      <c r="AR872" s="296">
        <v>2</v>
      </c>
      <c r="AS872" s="296">
        <v>1</v>
      </c>
      <c r="AV872" s="300">
        <v>2.4</v>
      </c>
      <c r="AW872" s="300">
        <v>2.4</v>
      </c>
      <c r="AY872" s="296" t="s">
        <v>745</v>
      </c>
      <c r="BA872" s="296">
        <v>1</v>
      </c>
      <c r="BB872" s="296">
        <v>0.03</v>
      </c>
      <c r="BC872" s="296">
        <v>504</v>
      </c>
    </row>
    <row r="873" spans="1:55">
      <c r="A873" s="296" t="s">
        <v>1138</v>
      </c>
      <c r="B873" s="296" t="s">
        <v>840</v>
      </c>
      <c r="C873" s="296" t="s">
        <v>928</v>
      </c>
      <c r="D873" s="296" t="s">
        <v>30</v>
      </c>
      <c r="E873" s="296" t="s">
        <v>30</v>
      </c>
      <c r="F873" s="296">
        <v>0.17</v>
      </c>
      <c r="G873" s="296">
        <v>0</v>
      </c>
      <c r="H873" s="296">
        <v>45</v>
      </c>
      <c r="I873" s="296">
        <v>0.99375000000000002</v>
      </c>
      <c r="J873" s="296">
        <v>4.1894232991332405</v>
      </c>
      <c r="K873" s="296">
        <v>240.1</v>
      </c>
      <c r="L873" s="296">
        <v>3.5226295969305101</v>
      </c>
      <c r="M873" s="296" t="s">
        <v>30</v>
      </c>
      <c r="N873" s="296">
        <v>2040</v>
      </c>
      <c r="O873" s="296">
        <v>25</v>
      </c>
      <c r="P873" s="296">
        <v>1</v>
      </c>
      <c r="Q873" s="296">
        <v>2049</v>
      </c>
      <c r="R873" s="296" t="s">
        <v>30</v>
      </c>
      <c r="S873" s="296" t="s">
        <v>30</v>
      </c>
      <c r="T873" s="296" t="s">
        <v>30</v>
      </c>
      <c r="U873" s="296" t="s">
        <v>30</v>
      </c>
      <c r="V873" s="296" t="s">
        <v>30</v>
      </c>
      <c r="W873" s="296" t="s">
        <v>30</v>
      </c>
      <c r="X873" s="296" t="s">
        <v>30</v>
      </c>
      <c r="Z873" s="296" t="s">
        <v>30</v>
      </c>
      <c r="AA873" s="296" t="s">
        <v>30</v>
      </c>
      <c r="AB873" s="296" t="s">
        <v>30</v>
      </c>
      <c r="AC873" s="296" t="s">
        <v>30</v>
      </c>
      <c r="AD873" s="296" t="s">
        <v>30</v>
      </c>
      <c r="AE873" s="296" t="s">
        <v>30</v>
      </c>
      <c r="AF873" s="296" t="s">
        <v>30</v>
      </c>
      <c r="AG873" s="296" t="s">
        <v>30</v>
      </c>
      <c r="AH873" s="296" t="s">
        <v>30</v>
      </c>
      <c r="AI873" s="296" t="s">
        <v>30</v>
      </c>
      <c r="AJ873" s="296" t="s">
        <v>30</v>
      </c>
      <c r="AK873" s="296">
        <v>1</v>
      </c>
      <c r="AL873" s="296">
        <v>3.3</v>
      </c>
      <c r="AM873" s="299">
        <v>0.4</v>
      </c>
      <c r="AN873" s="296">
        <v>36.5</v>
      </c>
      <c r="AO873" s="296">
        <v>1</v>
      </c>
      <c r="AP873" s="300"/>
      <c r="AQ873" s="296">
        <v>1.8250000000000002</v>
      </c>
      <c r="AR873" s="296">
        <v>2</v>
      </c>
      <c r="AS873" s="296">
        <v>1</v>
      </c>
      <c r="AV873" s="300">
        <v>2.4</v>
      </c>
      <c r="AW873" s="300">
        <v>2.4</v>
      </c>
      <c r="AX873" s="296" t="s">
        <v>30</v>
      </c>
      <c r="AY873" s="296" t="s">
        <v>745</v>
      </c>
      <c r="BA873" s="296">
        <v>1</v>
      </c>
      <c r="BB873" s="296">
        <v>0.03</v>
      </c>
      <c r="BC873" s="296">
        <v>504</v>
      </c>
    </row>
    <row r="874" spans="1:55">
      <c r="A874" s="296" t="s">
        <v>1137</v>
      </c>
      <c r="B874" s="296" t="s">
        <v>840</v>
      </c>
      <c r="C874" s="296" t="s">
        <v>928</v>
      </c>
      <c r="F874" s="296">
        <v>0.17</v>
      </c>
      <c r="G874" s="296">
        <v>0</v>
      </c>
      <c r="H874" s="296">
        <v>40</v>
      </c>
      <c r="I874" s="296">
        <v>0.99750000000000005</v>
      </c>
      <c r="J874" s="296">
        <v>3.9796024036958526</v>
      </c>
      <c r="K874" s="296">
        <v>235.2</v>
      </c>
      <c r="L874" s="296">
        <v>3.5226295969305101</v>
      </c>
      <c r="M874" s="296" t="s">
        <v>30</v>
      </c>
      <c r="N874" s="296">
        <v>2050</v>
      </c>
      <c r="O874" s="296">
        <v>25</v>
      </c>
      <c r="P874" s="296">
        <v>1</v>
      </c>
      <c r="Q874" s="296">
        <v>2050</v>
      </c>
      <c r="X874" s="296" t="s">
        <v>30</v>
      </c>
      <c r="AK874" s="296">
        <v>1</v>
      </c>
      <c r="AL874" s="296">
        <v>3.3</v>
      </c>
      <c r="AM874" s="299">
        <v>0.4</v>
      </c>
      <c r="AN874" s="296">
        <v>36.5</v>
      </c>
      <c r="AO874" s="296">
        <v>1</v>
      </c>
      <c r="AP874" s="300"/>
      <c r="AQ874" s="296">
        <v>1.8250000000000002</v>
      </c>
      <c r="AR874" s="296">
        <v>2</v>
      </c>
      <c r="AS874" s="296">
        <v>1</v>
      </c>
      <c r="AV874" s="300">
        <v>2.4</v>
      </c>
      <c r="AW874" s="300">
        <v>2.4</v>
      </c>
      <c r="AY874" s="296" t="s">
        <v>745</v>
      </c>
      <c r="BA874" s="296">
        <v>1</v>
      </c>
      <c r="BB874" s="296">
        <v>0.03</v>
      </c>
      <c r="BC874" s="296">
        <v>504</v>
      </c>
    </row>
    <row r="875" spans="1:55">
      <c r="A875" s="296" t="s">
        <v>1136</v>
      </c>
      <c r="B875" s="296" t="s">
        <v>840</v>
      </c>
      <c r="C875" s="296" t="s">
        <v>928</v>
      </c>
      <c r="D875" s="296" t="s">
        <v>30</v>
      </c>
      <c r="E875" s="296" t="s">
        <v>30</v>
      </c>
      <c r="F875" s="296">
        <v>0.25</v>
      </c>
      <c r="G875" s="296">
        <v>0</v>
      </c>
      <c r="H875" s="296">
        <v>40</v>
      </c>
      <c r="I875" s="296">
        <v>0.99375000000000002</v>
      </c>
      <c r="J875" s="296" t="s">
        <v>30</v>
      </c>
      <c r="K875" s="296">
        <v>122.5</v>
      </c>
      <c r="L875" s="296">
        <v>1.9079697608647614</v>
      </c>
      <c r="M875" s="296" t="s">
        <v>30</v>
      </c>
      <c r="O875" s="296">
        <v>25</v>
      </c>
      <c r="P875" s="296">
        <v>0</v>
      </c>
      <c r="R875" s="296" t="s">
        <v>30</v>
      </c>
      <c r="S875" s="296" t="s">
        <v>30</v>
      </c>
      <c r="T875" s="296" t="s">
        <v>30</v>
      </c>
      <c r="U875" s="296" t="s">
        <v>30</v>
      </c>
      <c r="V875" s="296" t="s">
        <v>30</v>
      </c>
      <c r="W875" s="296" t="s">
        <v>30</v>
      </c>
      <c r="X875" s="296" t="s">
        <v>30</v>
      </c>
      <c r="Z875" s="296" t="s">
        <v>30</v>
      </c>
      <c r="AA875" s="296" t="s">
        <v>30</v>
      </c>
      <c r="AB875" s="296" t="s">
        <v>30</v>
      </c>
      <c r="AC875" s="296" t="s">
        <v>30</v>
      </c>
      <c r="AD875" s="296" t="s">
        <v>30</v>
      </c>
      <c r="AE875" s="296" t="s">
        <v>30</v>
      </c>
      <c r="AF875" s="296" t="s">
        <v>30</v>
      </c>
      <c r="AG875" s="296" t="s">
        <v>30</v>
      </c>
      <c r="AH875" s="296" t="s">
        <v>30</v>
      </c>
      <c r="AI875" s="296" t="s">
        <v>30</v>
      </c>
      <c r="AJ875" s="296" t="s">
        <v>30</v>
      </c>
      <c r="AK875" s="296">
        <v>1</v>
      </c>
      <c r="AL875" s="296">
        <v>25</v>
      </c>
      <c r="AM875" s="299">
        <v>0.4</v>
      </c>
      <c r="AN875" s="296">
        <v>36.5</v>
      </c>
      <c r="AO875" s="296">
        <v>1</v>
      </c>
      <c r="AP875" s="300"/>
      <c r="AQ875" s="296">
        <v>1.8250000000000002</v>
      </c>
      <c r="AR875" s="296">
        <v>2</v>
      </c>
      <c r="AS875" s="296">
        <v>1</v>
      </c>
      <c r="AV875" s="300">
        <v>2.4</v>
      </c>
      <c r="AW875" s="300">
        <v>2.4</v>
      </c>
      <c r="AX875" s="296" t="s">
        <v>30</v>
      </c>
      <c r="AY875" s="296" t="s">
        <v>745</v>
      </c>
      <c r="BA875" s="296">
        <v>1</v>
      </c>
      <c r="BB875" s="296">
        <v>0.03</v>
      </c>
      <c r="BC875" s="296">
        <v>504</v>
      </c>
    </row>
    <row r="876" spans="1:55">
      <c r="A876" s="296" t="s">
        <v>1135</v>
      </c>
      <c r="B876" s="296" t="s">
        <v>840</v>
      </c>
      <c r="C876" s="296" t="s">
        <v>928</v>
      </c>
      <c r="F876" s="296">
        <v>0.25</v>
      </c>
      <c r="G876" s="296">
        <v>0</v>
      </c>
      <c r="H876" s="296">
        <v>70</v>
      </c>
      <c r="I876" s="296">
        <v>0.96250000000000002</v>
      </c>
      <c r="J876" s="296">
        <v>2.8198997492883211</v>
      </c>
      <c r="K876" s="296">
        <v>137.19999999999999</v>
      </c>
      <c r="L876" s="296">
        <v>1.8869086322237183</v>
      </c>
      <c r="M876" s="296" t="s">
        <v>30</v>
      </c>
      <c r="N876" s="296">
        <v>2020</v>
      </c>
      <c r="O876" s="296">
        <v>25</v>
      </c>
      <c r="P876" s="296">
        <v>1</v>
      </c>
      <c r="Q876" s="296">
        <v>2029</v>
      </c>
      <c r="X876" s="296" t="s">
        <v>30</v>
      </c>
      <c r="AK876" s="296">
        <v>1</v>
      </c>
      <c r="AL876" s="296">
        <v>25</v>
      </c>
      <c r="AM876" s="299">
        <v>0.4</v>
      </c>
      <c r="AN876" s="296">
        <v>36.5</v>
      </c>
      <c r="AO876" s="296">
        <v>1</v>
      </c>
      <c r="AP876" s="300"/>
      <c r="AQ876" s="296">
        <v>1.8250000000000002</v>
      </c>
      <c r="AR876" s="296">
        <v>2</v>
      </c>
      <c r="AS876" s="296">
        <v>1</v>
      </c>
      <c r="AV876" s="300">
        <v>2.4</v>
      </c>
      <c r="AW876" s="300">
        <v>2.4</v>
      </c>
      <c r="AY876" s="296" t="s">
        <v>745</v>
      </c>
      <c r="BA876" s="296">
        <v>1</v>
      </c>
      <c r="BB876" s="296">
        <v>0.03</v>
      </c>
      <c r="BC876" s="296">
        <v>504</v>
      </c>
    </row>
    <row r="877" spans="1:55">
      <c r="A877" s="296" t="s">
        <v>1134</v>
      </c>
      <c r="B877" s="296" t="s">
        <v>840</v>
      </c>
      <c r="C877" s="296" t="s">
        <v>928</v>
      </c>
      <c r="F877" s="296">
        <v>0.25</v>
      </c>
      <c r="G877" s="296">
        <v>0</v>
      </c>
      <c r="H877" s="296">
        <v>50</v>
      </c>
      <c r="I877" s="296">
        <v>0.99</v>
      </c>
      <c r="J877" s="296">
        <v>2.7390116965966058</v>
      </c>
      <c r="K877" s="296">
        <v>127.4</v>
      </c>
      <c r="L877" s="296">
        <v>1.9079697596646261</v>
      </c>
      <c r="M877" s="296" t="s">
        <v>30</v>
      </c>
      <c r="N877" s="296">
        <v>2030</v>
      </c>
      <c r="O877" s="296">
        <v>25</v>
      </c>
      <c r="P877" s="296">
        <v>1</v>
      </c>
      <c r="Q877" s="296">
        <v>2039</v>
      </c>
      <c r="X877" s="296" t="s">
        <v>30</v>
      </c>
      <c r="AK877" s="296">
        <v>1</v>
      </c>
      <c r="AL877" s="296">
        <v>25</v>
      </c>
      <c r="AM877" s="299">
        <v>0.4</v>
      </c>
      <c r="AN877" s="296">
        <v>36.5</v>
      </c>
      <c r="AO877" s="296">
        <v>1</v>
      </c>
      <c r="AP877" s="300"/>
      <c r="AQ877" s="296">
        <v>1.8250000000000002</v>
      </c>
      <c r="AR877" s="296">
        <v>2</v>
      </c>
      <c r="AS877" s="296">
        <v>1</v>
      </c>
      <c r="AV877" s="300">
        <v>2.4</v>
      </c>
      <c r="AW877" s="300">
        <v>2.4</v>
      </c>
      <c r="AY877" s="296" t="s">
        <v>745</v>
      </c>
      <c r="BA877" s="296">
        <v>1</v>
      </c>
      <c r="BB877" s="296">
        <v>0.03</v>
      </c>
      <c r="BC877" s="296">
        <v>504</v>
      </c>
    </row>
    <row r="878" spans="1:55">
      <c r="A878" s="296" t="s">
        <v>1133</v>
      </c>
      <c r="B878" s="296" t="s">
        <v>840</v>
      </c>
      <c r="C878" s="296" t="s">
        <v>928</v>
      </c>
      <c r="D878" s="296" t="s">
        <v>30</v>
      </c>
      <c r="E878" s="296" t="s">
        <v>30</v>
      </c>
      <c r="F878" s="296">
        <v>0.25</v>
      </c>
      <c r="G878" s="296">
        <v>0</v>
      </c>
      <c r="H878" s="296">
        <v>40</v>
      </c>
      <c r="I878" s="296">
        <v>0.99375000000000002</v>
      </c>
      <c r="J878" s="296">
        <v>2.6096648773681719</v>
      </c>
      <c r="K878" s="296">
        <v>122.5</v>
      </c>
      <c r="L878" s="296">
        <v>1.9079697608647614</v>
      </c>
      <c r="M878" s="296" t="s">
        <v>30</v>
      </c>
      <c r="N878" s="296">
        <v>2040</v>
      </c>
      <c r="O878" s="296">
        <v>25</v>
      </c>
      <c r="P878" s="296">
        <v>1</v>
      </c>
      <c r="Q878" s="296">
        <v>2049</v>
      </c>
      <c r="R878" s="296" t="s">
        <v>30</v>
      </c>
      <c r="S878" s="296" t="s">
        <v>30</v>
      </c>
      <c r="T878" s="296" t="s">
        <v>30</v>
      </c>
      <c r="U878" s="296" t="s">
        <v>30</v>
      </c>
      <c r="V878" s="296" t="s">
        <v>30</v>
      </c>
      <c r="W878" s="296" t="s">
        <v>30</v>
      </c>
      <c r="X878" s="296" t="s">
        <v>30</v>
      </c>
      <c r="Z878" s="296" t="s">
        <v>30</v>
      </c>
      <c r="AA878" s="296" t="s">
        <v>30</v>
      </c>
      <c r="AB878" s="296" t="s">
        <v>30</v>
      </c>
      <c r="AC878" s="296" t="s">
        <v>30</v>
      </c>
      <c r="AD878" s="296" t="s">
        <v>30</v>
      </c>
      <c r="AE878" s="296" t="s">
        <v>30</v>
      </c>
      <c r="AF878" s="296" t="s">
        <v>30</v>
      </c>
      <c r="AG878" s="296" t="s">
        <v>30</v>
      </c>
      <c r="AH878" s="296" t="s">
        <v>30</v>
      </c>
      <c r="AI878" s="296" t="s">
        <v>30</v>
      </c>
      <c r="AJ878" s="296" t="s">
        <v>30</v>
      </c>
      <c r="AK878" s="296">
        <v>1</v>
      </c>
      <c r="AL878" s="296">
        <v>25</v>
      </c>
      <c r="AM878" s="299">
        <v>0.4</v>
      </c>
      <c r="AN878" s="296">
        <v>36.5</v>
      </c>
      <c r="AO878" s="296">
        <v>1</v>
      </c>
      <c r="AP878" s="300"/>
      <c r="AQ878" s="296">
        <v>1.8250000000000002</v>
      </c>
      <c r="AR878" s="296">
        <v>2</v>
      </c>
      <c r="AS878" s="296">
        <v>1</v>
      </c>
      <c r="AV878" s="300">
        <v>2.4</v>
      </c>
      <c r="AW878" s="300">
        <v>2.4</v>
      </c>
      <c r="AX878" s="296" t="s">
        <v>30</v>
      </c>
      <c r="AY878" s="296" t="s">
        <v>745</v>
      </c>
      <c r="BA878" s="296">
        <v>1</v>
      </c>
      <c r="BB878" s="296">
        <v>0.03</v>
      </c>
      <c r="BC878" s="296">
        <v>504</v>
      </c>
    </row>
    <row r="879" spans="1:55">
      <c r="A879" s="296" t="s">
        <v>1132</v>
      </c>
      <c r="B879" s="296" t="s">
        <v>840</v>
      </c>
      <c r="C879" s="296" t="s">
        <v>928</v>
      </c>
      <c r="F879" s="296">
        <v>0.25</v>
      </c>
      <c r="G879" s="296">
        <v>0</v>
      </c>
      <c r="H879" s="296">
        <v>30</v>
      </c>
      <c r="I879" s="296">
        <v>0.99750000000000005</v>
      </c>
      <c r="J879" s="296">
        <v>2.4803180581397379</v>
      </c>
      <c r="K879" s="296">
        <v>117.6</v>
      </c>
      <c r="L879" s="296">
        <v>1.9079697620648965</v>
      </c>
      <c r="M879" s="296" t="s">
        <v>30</v>
      </c>
      <c r="N879" s="296">
        <v>2050</v>
      </c>
      <c r="O879" s="296">
        <v>25</v>
      </c>
      <c r="P879" s="296">
        <v>1</v>
      </c>
      <c r="Q879" s="296">
        <v>2050</v>
      </c>
      <c r="X879" s="296" t="s">
        <v>30</v>
      </c>
      <c r="AK879" s="296">
        <v>1</v>
      </c>
      <c r="AL879" s="296">
        <v>25</v>
      </c>
      <c r="AM879" s="299">
        <v>0.4</v>
      </c>
      <c r="AN879" s="296">
        <v>36.5</v>
      </c>
      <c r="AO879" s="296">
        <v>1</v>
      </c>
      <c r="AP879" s="300"/>
      <c r="AQ879" s="296">
        <v>1.8250000000000002</v>
      </c>
      <c r="AR879" s="296">
        <v>2</v>
      </c>
      <c r="AS879" s="296">
        <v>1</v>
      </c>
      <c r="AV879" s="300">
        <v>2.4</v>
      </c>
      <c r="AW879" s="300">
        <v>2.4</v>
      </c>
      <c r="AY879" s="296" t="s">
        <v>745</v>
      </c>
      <c r="BA879" s="296">
        <v>1</v>
      </c>
      <c r="BB879" s="296">
        <v>0.03</v>
      </c>
      <c r="BC879" s="296">
        <v>504</v>
      </c>
    </row>
    <row r="880" spans="1:55">
      <c r="A880" s="296" t="s">
        <v>1131</v>
      </c>
      <c r="B880" s="296" t="s">
        <v>840</v>
      </c>
      <c r="C880" s="296" t="s">
        <v>928</v>
      </c>
      <c r="F880" s="296">
        <v>0.31</v>
      </c>
      <c r="G880" s="296">
        <v>0</v>
      </c>
      <c r="H880" s="296">
        <v>70</v>
      </c>
      <c r="I880" s="296">
        <v>0.96250000000000002</v>
      </c>
      <c r="J880" s="296">
        <v>2.1898460399965836</v>
      </c>
      <c r="K880" s="296">
        <v>117.6</v>
      </c>
      <c r="L880" s="296">
        <v>1.8933277375884627</v>
      </c>
      <c r="M880" s="296" t="s">
        <v>30</v>
      </c>
      <c r="N880" s="296">
        <v>2020</v>
      </c>
      <c r="O880" s="296">
        <v>25</v>
      </c>
      <c r="P880" s="296">
        <v>1</v>
      </c>
      <c r="Q880" s="296">
        <v>2029</v>
      </c>
      <c r="X880" s="296" t="s">
        <v>30</v>
      </c>
      <c r="AK880" s="296">
        <v>1</v>
      </c>
      <c r="AL880" s="296">
        <v>41</v>
      </c>
      <c r="AM880" s="299">
        <v>0.4</v>
      </c>
      <c r="AN880" s="296">
        <v>36.5</v>
      </c>
      <c r="AO880" s="296">
        <v>1</v>
      </c>
      <c r="AP880" s="300"/>
      <c r="AQ880" s="296">
        <v>1.8250000000000002</v>
      </c>
      <c r="AR880" s="296">
        <v>2</v>
      </c>
      <c r="AS880" s="296">
        <v>1</v>
      </c>
      <c r="AV880" s="300">
        <v>2.4</v>
      </c>
      <c r="AW880" s="300">
        <v>2.4</v>
      </c>
      <c r="AY880" s="296" t="s">
        <v>745</v>
      </c>
      <c r="BA880" s="296">
        <v>1</v>
      </c>
      <c r="BB880" s="296">
        <v>0.03</v>
      </c>
      <c r="BC880" s="296">
        <v>504</v>
      </c>
    </row>
    <row r="881" spans="1:55">
      <c r="A881" s="296" t="s">
        <v>1130</v>
      </c>
      <c r="B881" s="296" t="s">
        <v>840</v>
      </c>
      <c r="C881" s="296" t="s">
        <v>928</v>
      </c>
      <c r="F881" s="296">
        <v>0.31</v>
      </c>
      <c r="G881" s="296">
        <v>0</v>
      </c>
      <c r="H881" s="296">
        <v>40</v>
      </c>
      <c r="I881" s="296">
        <v>0.99</v>
      </c>
      <c r="J881" s="296">
        <v>2.0767203774062133</v>
      </c>
      <c r="K881" s="296">
        <v>107.8</v>
      </c>
      <c r="L881" s="296">
        <v>1.8878149979110446</v>
      </c>
      <c r="M881" s="296" t="s">
        <v>30</v>
      </c>
      <c r="N881" s="296">
        <v>2030</v>
      </c>
      <c r="O881" s="296">
        <v>25</v>
      </c>
      <c r="P881" s="296">
        <v>1</v>
      </c>
      <c r="Q881" s="296">
        <v>2039</v>
      </c>
      <c r="X881" s="296" t="s">
        <v>30</v>
      </c>
      <c r="AK881" s="296">
        <v>1</v>
      </c>
      <c r="AL881" s="296">
        <v>41</v>
      </c>
      <c r="AM881" s="299">
        <v>0.4</v>
      </c>
      <c r="AN881" s="296">
        <v>36.5</v>
      </c>
      <c r="AO881" s="296">
        <v>1</v>
      </c>
      <c r="AP881" s="300"/>
      <c r="AQ881" s="296">
        <v>1.8250000000000002</v>
      </c>
      <c r="AR881" s="296">
        <v>2</v>
      </c>
      <c r="AS881" s="296">
        <v>1</v>
      </c>
      <c r="AV881" s="300">
        <v>2.4</v>
      </c>
      <c r="AW881" s="300">
        <v>2.4</v>
      </c>
      <c r="AY881" s="296" t="s">
        <v>745</v>
      </c>
      <c r="BA881" s="296">
        <v>1</v>
      </c>
      <c r="BB881" s="296">
        <v>0.03</v>
      </c>
      <c r="BC881" s="296">
        <v>504</v>
      </c>
    </row>
    <row r="882" spans="1:55">
      <c r="A882" s="296" t="s">
        <v>1129</v>
      </c>
      <c r="B882" s="296" t="s">
        <v>840</v>
      </c>
      <c r="C882" s="296" t="s">
        <v>928</v>
      </c>
      <c r="D882" s="296" t="s">
        <v>30</v>
      </c>
      <c r="E882" s="296" t="s">
        <v>30</v>
      </c>
      <c r="F882" s="296">
        <v>0.31</v>
      </c>
      <c r="G882" s="296">
        <v>0</v>
      </c>
      <c r="H882" s="296">
        <v>30</v>
      </c>
      <c r="I882" s="296">
        <v>0.99375000000000002</v>
      </c>
      <c r="J882" s="296">
        <v>1.9776716967329195</v>
      </c>
      <c r="K882" s="296">
        <v>102.9</v>
      </c>
      <c r="L882" s="296">
        <v>1.8878149969353439</v>
      </c>
      <c r="M882" s="296" t="s">
        <v>30</v>
      </c>
      <c r="N882" s="296">
        <v>2040</v>
      </c>
      <c r="O882" s="296">
        <v>25</v>
      </c>
      <c r="P882" s="296">
        <v>1</v>
      </c>
      <c r="Q882" s="296">
        <v>2049</v>
      </c>
      <c r="R882" s="296" t="s">
        <v>30</v>
      </c>
      <c r="S882" s="296" t="s">
        <v>30</v>
      </c>
      <c r="T882" s="296" t="s">
        <v>30</v>
      </c>
      <c r="U882" s="296" t="s">
        <v>30</v>
      </c>
      <c r="V882" s="296" t="s">
        <v>30</v>
      </c>
      <c r="W882" s="296" t="s">
        <v>30</v>
      </c>
      <c r="X882" s="296" t="s">
        <v>30</v>
      </c>
      <c r="Z882" s="296" t="s">
        <v>30</v>
      </c>
      <c r="AA882" s="296" t="s">
        <v>30</v>
      </c>
      <c r="AB882" s="296" t="s">
        <v>30</v>
      </c>
      <c r="AC882" s="296" t="s">
        <v>30</v>
      </c>
      <c r="AD882" s="296" t="s">
        <v>30</v>
      </c>
      <c r="AE882" s="296" t="s">
        <v>30</v>
      </c>
      <c r="AF882" s="296" t="s">
        <v>30</v>
      </c>
      <c r="AG882" s="296" t="s">
        <v>30</v>
      </c>
      <c r="AH882" s="296" t="s">
        <v>30</v>
      </c>
      <c r="AI882" s="296" t="s">
        <v>30</v>
      </c>
      <c r="AJ882" s="296" t="s">
        <v>30</v>
      </c>
      <c r="AK882" s="296">
        <v>1</v>
      </c>
      <c r="AL882" s="296">
        <v>41</v>
      </c>
      <c r="AM882" s="299">
        <v>0.4</v>
      </c>
      <c r="AN882" s="296">
        <v>36.5</v>
      </c>
      <c r="AO882" s="296">
        <v>1</v>
      </c>
      <c r="AP882" s="300"/>
      <c r="AQ882" s="296">
        <v>1.8250000000000002</v>
      </c>
      <c r="AR882" s="296">
        <v>2</v>
      </c>
      <c r="AS882" s="296">
        <v>1</v>
      </c>
      <c r="AV882" s="300">
        <v>2.4</v>
      </c>
      <c r="AW882" s="300">
        <v>2.4</v>
      </c>
      <c r="AX882" s="296" t="s">
        <v>30</v>
      </c>
      <c r="AY882" s="296" t="s">
        <v>745</v>
      </c>
      <c r="BA882" s="296">
        <v>1</v>
      </c>
      <c r="BB882" s="296">
        <v>0.03</v>
      </c>
      <c r="BC882" s="296">
        <v>504</v>
      </c>
    </row>
    <row r="883" spans="1:55">
      <c r="A883" s="296" t="s">
        <v>1128</v>
      </c>
      <c r="B883" s="296" t="s">
        <v>840</v>
      </c>
      <c r="C883" s="296" t="s">
        <v>928</v>
      </c>
      <c r="F883" s="296">
        <v>0.31</v>
      </c>
      <c r="G883" s="296">
        <v>0</v>
      </c>
      <c r="H883" s="296">
        <v>20</v>
      </c>
      <c r="I883" s="296">
        <v>0.99750000000000005</v>
      </c>
      <c r="J883" s="296">
        <v>1.8786230160596253</v>
      </c>
      <c r="K883" s="296">
        <v>98</v>
      </c>
      <c r="L883" s="296">
        <v>1.8878149959596433</v>
      </c>
      <c r="M883" s="296" t="s">
        <v>30</v>
      </c>
      <c r="N883" s="296">
        <v>2050</v>
      </c>
      <c r="O883" s="296">
        <v>25</v>
      </c>
      <c r="P883" s="296">
        <v>1</v>
      </c>
      <c r="Q883" s="296">
        <v>2050</v>
      </c>
      <c r="X883" s="296" t="s">
        <v>30</v>
      </c>
      <c r="AK883" s="296">
        <v>1</v>
      </c>
      <c r="AL883" s="296">
        <v>41</v>
      </c>
      <c r="AM883" s="299">
        <v>0.4</v>
      </c>
      <c r="AN883" s="296">
        <v>36.5</v>
      </c>
      <c r="AO883" s="296">
        <v>1</v>
      </c>
      <c r="AP883" s="300"/>
      <c r="AQ883" s="296">
        <v>1.8250000000000002</v>
      </c>
      <c r="AR883" s="296">
        <v>2</v>
      </c>
      <c r="AS883" s="296">
        <v>1</v>
      </c>
      <c r="AV883" s="300">
        <v>2.4</v>
      </c>
      <c r="AW883" s="300">
        <v>2.4</v>
      </c>
      <c r="AY883" s="296" t="s">
        <v>745</v>
      </c>
      <c r="BA883" s="296">
        <v>1</v>
      </c>
      <c r="BB883" s="296">
        <v>0.03</v>
      </c>
      <c r="BC883" s="296">
        <v>504</v>
      </c>
    </row>
    <row r="884" spans="1:55">
      <c r="A884" s="296" t="s">
        <v>1127</v>
      </c>
      <c r="B884" s="296" t="s">
        <v>747</v>
      </c>
      <c r="C884" s="296" t="s">
        <v>1121</v>
      </c>
      <c r="E884" s="296">
        <v>0.51</v>
      </c>
      <c r="F884" s="296">
        <v>0.90000000000000013</v>
      </c>
      <c r="H884" s="296">
        <v>64</v>
      </c>
      <c r="I884" s="296">
        <v>0</v>
      </c>
      <c r="J884" s="296">
        <v>1.702</v>
      </c>
      <c r="K884" s="296">
        <v>48.202672999999997</v>
      </c>
      <c r="L884" s="296" t="s">
        <v>30</v>
      </c>
      <c r="M884" s="296">
        <v>0.34349006622516559</v>
      </c>
      <c r="O884" s="296">
        <v>25</v>
      </c>
      <c r="P884" s="296">
        <v>0</v>
      </c>
      <c r="Q884" s="296" t="s">
        <v>30</v>
      </c>
      <c r="X884" s="296" t="s">
        <v>30</v>
      </c>
      <c r="AK884" s="296">
        <v>1</v>
      </c>
      <c r="AL884" s="296">
        <v>54</v>
      </c>
      <c r="AM884" s="299">
        <v>0.4</v>
      </c>
      <c r="AN884" s="296">
        <v>36.5</v>
      </c>
      <c r="AO884" s="296">
        <v>1</v>
      </c>
      <c r="AP884" s="300"/>
      <c r="AQ884" s="296">
        <v>1.8250000000000002</v>
      </c>
      <c r="AR884" s="296">
        <v>2</v>
      </c>
      <c r="AS884" s="296">
        <v>1</v>
      </c>
      <c r="AV884" s="300">
        <v>2.4</v>
      </c>
      <c r="AW884" s="300">
        <v>2.4</v>
      </c>
      <c r="AY884" s="296" t="s">
        <v>745</v>
      </c>
      <c r="BA884" s="296">
        <v>1</v>
      </c>
      <c r="BB884" s="296">
        <v>0.03</v>
      </c>
      <c r="BC884" s="296">
        <v>504</v>
      </c>
    </row>
    <row r="885" spans="1:55">
      <c r="A885" s="296" t="s">
        <v>1126</v>
      </c>
      <c r="B885" s="296" t="s">
        <v>747</v>
      </c>
      <c r="C885" s="296" t="s">
        <v>1121</v>
      </c>
      <c r="E885" s="296">
        <v>1</v>
      </c>
      <c r="F885" s="296">
        <v>1.06</v>
      </c>
      <c r="G885" s="296">
        <v>2</v>
      </c>
      <c r="H885" s="296">
        <v>81</v>
      </c>
      <c r="I885" s="296">
        <v>0</v>
      </c>
      <c r="J885" s="296">
        <v>2.616514</v>
      </c>
      <c r="K885" s="296">
        <v>48.202672999999997</v>
      </c>
      <c r="L885" s="296" t="s">
        <v>30</v>
      </c>
      <c r="M885" s="296">
        <v>0.90658938</v>
      </c>
      <c r="O885" s="296">
        <v>30</v>
      </c>
      <c r="P885" s="296">
        <v>0</v>
      </c>
      <c r="Q885" s="296" t="s">
        <v>30</v>
      </c>
      <c r="X885" s="296" t="s">
        <v>30</v>
      </c>
      <c r="AK885" s="296">
        <v>1</v>
      </c>
      <c r="AL885" s="296">
        <v>12</v>
      </c>
      <c r="AM885" s="299">
        <v>0.4</v>
      </c>
      <c r="AN885" s="296">
        <v>36.5</v>
      </c>
      <c r="AO885" s="296">
        <v>1</v>
      </c>
      <c r="AP885" s="300"/>
      <c r="AQ885" s="296">
        <v>1.8250000000000002</v>
      </c>
      <c r="AR885" s="296">
        <v>2</v>
      </c>
      <c r="AS885" s="296">
        <v>1</v>
      </c>
      <c r="AV885" s="300">
        <v>2.4</v>
      </c>
      <c r="AW885" s="300">
        <v>2.4</v>
      </c>
      <c r="AY885" s="296" t="s">
        <v>745</v>
      </c>
      <c r="BA885" s="296">
        <v>1</v>
      </c>
      <c r="BB885" s="296">
        <v>0.03</v>
      </c>
      <c r="BC885" s="296">
        <v>504</v>
      </c>
    </row>
    <row r="886" spans="1:55">
      <c r="A886" s="296" t="s">
        <v>1125</v>
      </c>
      <c r="B886" s="296" t="s">
        <v>840</v>
      </c>
      <c r="C886" s="296" t="s">
        <v>1121</v>
      </c>
      <c r="F886" s="296">
        <v>0.37</v>
      </c>
      <c r="I886" s="296">
        <v>0</v>
      </c>
      <c r="J886" s="296" t="s">
        <v>30</v>
      </c>
      <c r="K886" s="296">
        <v>48.202672999999997</v>
      </c>
      <c r="L886" s="296">
        <v>1.1519999999999999</v>
      </c>
      <c r="M886" s="296" t="s">
        <v>30</v>
      </c>
      <c r="Q886" s="296" t="s">
        <v>30</v>
      </c>
      <c r="X886" s="296" t="s">
        <v>30</v>
      </c>
      <c r="AK886" s="296">
        <v>1</v>
      </c>
      <c r="AL886" s="296">
        <v>400</v>
      </c>
      <c r="AM886" s="299">
        <v>0.4</v>
      </c>
      <c r="AN886" s="296">
        <v>36.5</v>
      </c>
      <c r="AO886" s="296">
        <v>1</v>
      </c>
      <c r="AP886" s="300"/>
      <c r="AQ886" s="296">
        <v>1.8250000000000002</v>
      </c>
      <c r="AR886" s="296">
        <v>2</v>
      </c>
      <c r="AS886" s="296">
        <v>1</v>
      </c>
      <c r="AV886" s="300">
        <v>2.4</v>
      </c>
      <c r="AW886" s="300">
        <v>2.4</v>
      </c>
      <c r="AY886" s="296" t="s">
        <v>745</v>
      </c>
      <c r="BA886" s="296">
        <v>1</v>
      </c>
      <c r="BB886" s="296">
        <v>0.03</v>
      </c>
      <c r="BC886" s="296">
        <v>504</v>
      </c>
    </row>
    <row r="887" spans="1:55">
      <c r="A887" s="296" t="s">
        <v>1124</v>
      </c>
      <c r="B887" s="296" t="s">
        <v>840</v>
      </c>
      <c r="C887" s="296" t="s">
        <v>1121</v>
      </c>
      <c r="F887" s="296">
        <v>0.5</v>
      </c>
      <c r="I887" s="296">
        <v>0</v>
      </c>
      <c r="J887" s="296" t="s">
        <v>30</v>
      </c>
      <c r="K887" s="296">
        <v>48.202672999999997</v>
      </c>
      <c r="L887" s="296">
        <v>1.1519999999999999</v>
      </c>
      <c r="M887" s="296" t="s">
        <v>30</v>
      </c>
      <c r="Q887" s="296" t="s">
        <v>30</v>
      </c>
      <c r="X887" s="296" t="s">
        <v>30</v>
      </c>
      <c r="AK887" s="296">
        <v>1</v>
      </c>
      <c r="AL887" s="296">
        <v>400</v>
      </c>
      <c r="AM887" s="299">
        <v>0.4</v>
      </c>
      <c r="AN887" s="296">
        <v>36.5</v>
      </c>
      <c r="AO887" s="296">
        <v>1</v>
      </c>
      <c r="AP887" s="300"/>
      <c r="AQ887" s="296">
        <v>1.8250000000000002</v>
      </c>
      <c r="AR887" s="296">
        <v>2</v>
      </c>
      <c r="AS887" s="296">
        <v>1</v>
      </c>
      <c r="AV887" s="300">
        <v>2.4</v>
      </c>
      <c r="AW887" s="300">
        <v>2.4</v>
      </c>
      <c r="AY887" s="296" t="s">
        <v>745</v>
      </c>
      <c r="BA887" s="296">
        <v>1</v>
      </c>
      <c r="BB887" s="296">
        <v>0.03</v>
      </c>
      <c r="BC887" s="296">
        <v>504</v>
      </c>
    </row>
    <row r="888" spans="1:55">
      <c r="A888" s="296" t="s">
        <v>1123</v>
      </c>
      <c r="B888" s="296" t="s">
        <v>753</v>
      </c>
      <c r="C888" s="296" t="s">
        <v>1121</v>
      </c>
      <c r="D888" s="296">
        <v>0.05</v>
      </c>
      <c r="E888" s="296">
        <v>0.05</v>
      </c>
      <c r="F888" s="296">
        <v>0.13600000000000001</v>
      </c>
      <c r="H888" s="296">
        <v>40</v>
      </c>
      <c r="I888" s="296">
        <v>0</v>
      </c>
      <c r="J888" s="296">
        <v>0.63400000000000001</v>
      </c>
      <c r="K888" s="296">
        <v>48.202672999999997</v>
      </c>
      <c r="L888" s="296" t="s">
        <v>30</v>
      </c>
      <c r="M888" s="296">
        <v>0.15667200000000001</v>
      </c>
      <c r="O888" s="296">
        <v>30</v>
      </c>
      <c r="Q888" s="296" t="s">
        <v>30</v>
      </c>
      <c r="X888" s="296" t="s">
        <v>30</v>
      </c>
      <c r="AK888" s="296">
        <v>1</v>
      </c>
      <c r="AL888" s="296">
        <v>2.5</v>
      </c>
      <c r="AM888" s="299">
        <v>0.4</v>
      </c>
      <c r="AN888" s="296">
        <v>36.5</v>
      </c>
      <c r="AO888" s="296">
        <v>1</v>
      </c>
      <c r="AP888" s="300"/>
      <c r="AQ888" s="296">
        <v>1.8250000000000002</v>
      </c>
      <c r="AR888" s="296">
        <v>2</v>
      </c>
      <c r="AS888" s="296">
        <v>1</v>
      </c>
      <c r="AV888" s="300">
        <v>2.4</v>
      </c>
      <c r="AW888" s="300">
        <v>2.4</v>
      </c>
      <c r="AY888" s="296" t="s">
        <v>745</v>
      </c>
      <c r="BA888" s="296">
        <v>1</v>
      </c>
      <c r="BB888" s="296">
        <v>0.03</v>
      </c>
      <c r="BC888" s="296">
        <v>504</v>
      </c>
    </row>
    <row r="889" spans="1:55">
      <c r="A889" s="296" t="s">
        <v>1122</v>
      </c>
      <c r="B889" s="296" t="s">
        <v>753</v>
      </c>
      <c r="C889" s="296" t="s">
        <v>1121</v>
      </c>
      <c r="D889" s="296">
        <v>0.15</v>
      </c>
      <c r="E889" s="296">
        <v>0.5</v>
      </c>
      <c r="F889" s="296">
        <v>0.45</v>
      </c>
      <c r="I889" s="296">
        <v>0</v>
      </c>
      <c r="J889" s="296" t="s">
        <v>30</v>
      </c>
      <c r="K889" s="296">
        <v>48.202672999999997</v>
      </c>
      <c r="L889" s="296" t="s">
        <v>30</v>
      </c>
      <c r="M889" s="296">
        <v>0.51839999999999997</v>
      </c>
      <c r="Q889" s="296" t="s">
        <v>30</v>
      </c>
      <c r="X889" s="296" t="s">
        <v>30</v>
      </c>
      <c r="AK889" s="296">
        <v>1</v>
      </c>
      <c r="AL889" s="296">
        <v>1180</v>
      </c>
      <c r="AM889" s="299">
        <v>0.4</v>
      </c>
      <c r="AN889" s="296">
        <v>36.5</v>
      </c>
      <c r="AO889" s="296">
        <v>1</v>
      </c>
      <c r="AP889" s="300"/>
      <c r="AQ889" s="296">
        <v>1.8250000000000002</v>
      </c>
      <c r="AR889" s="296">
        <v>2</v>
      </c>
      <c r="AS889" s="296">
        <v>1</v>
      </c>
      <c r="AV889" s="300">
        <v>2.4</v>
      </c>
      <c r="AW889" s="300">
        <v>2.4</v>
      </c>
      <c r="AY889" s="296" t="s">
        <v>745</v>
      </c>
      <c r="BA889" s="296">
        <v>1</v>
      </c>
      <c r="BB889" s="296">
        <v>0.03</v>
      </c>
      <c r="BC889" s="296">
        <v>504</v>
      </c>
    </row>
    <row r="890" spans="1:55">
      <c r="A890" s="296" t="s">
        <v>1120</v>
      </c>
      <c r="B890" s="296" t="s">
        <v>747</v>
      </c>
      <c r="C890" s="296" t="s">
        <v>763</v>
      </c>
      <c r="E890" s="296">
        <v>0.1</v>
      </c>
      <c r="F890" s="296">
        <v>0.89999999999999991</v>
      </c>
      <c r="G890" s="296">
        <v>3</v>
      </c>
      <c r="H890" s="296">
        <v>30</v>
      </c>
      <c r="I890" s="296">
        <v>0.97499999999999998</v>
      </c>
      <c r="J890" s="296" t="s">
        <v>30</v>
      </c>
      <c r="K890" s="296">
        <v>58.8</v>
      </c>
      <c r="L890" s="296" t="s">
        <v>30</v>
      </c>
      <c r="M890" s="296">
        <v>0.30469090909090907</v>
      </c>
      <c r="P890" s="296">
        <v>0</v>
      </c>
      <c r="Q890" s="296" t="s">
        <v>30</v>
      </c>
      <c r="X890" s="296" t="s">
        <v>30</v>
      </c>
      <c r="AK890" s="296">
        <v>1</v>
      </c>
      <c r="AL890" s="296">
        <v>2.4</v>
      </c>
      <c r="AM890" s="299">
        <v>0.4</v>
      </c>
      <c r="AN890" s="296">
        <v>36.5</v>
      </c>
      <c r="AO890" s="296">
        <v>1</v>
      </c>
      <c r="AP890" s="300"/>
      <c r="AQ890" s="296">
        <v>1.8250000000000002</v>
      </c>
      <c r="AR890" s="296">
        <v>2</v>
      </c>
      <c r="AS890" s="296">
        <v>1</v>
      </c>
      <c r="AV890" s="300">
        <v>2.4</v>
      </c>
      <c r="AW890" s="300">
        <v>2.4</v>
      </c>
      <c r="AY890" s="296" t="s">
        <v>745</v>
      </c>
      <c r="BA890" s="296">
        <v>1</v>
      </c>
      <c r="BB890" s="296">
        <v>0.03</v>
      </c>
      <c r="BC890" s="296">
        <v>504</v>
      </c>
    </row>
    <row r="891" spans="1:55">
      <c r="A891" s="296" t="s">
        <v>1119</v>
      </c>
      <c r="B891" s="296" t="s">
        <v>747</v>
      </c>
      <c r="C891" s="296" t="s">
        <v>763</v>
      </c>
      <c r="E891" s="296">
        <v>0.2</v>
      </c>
      <c r="F891" s="296">
        <v>0.89999999999999991</v>
      </c>
      <c r="G891" s="296">
        <v>3</v>
      </c>
      <c r="H891" s="296">
        <v>30</v>
      </c>
      <c r="I891" s="296">
        <v>0.97499999999999998</v>
      </c>
      <c r="J891" s="296" t="s">
        <v>30</v>
      </c>
      <c r="K891" s="296">
        <v>58.8</v>
      </c>
      <c r="L891" s="296" t="s">
        <v>30</v>
      </c>
      <c r="M891" s="296">
        <v>0.55859999999999999</v>
      </c>
      <c r="P891" s="296">
        <v>0</v>
      </c>
      <c r="Q891" s="296" t="s">
        <v>30</v>
      </c>
      <c r="X891" s="296" t="s">
        <v>30</v>
      </c>
      <c r="AK891" s="296">
        <v>1</v>
      </c>
      <c r="AL891" s="296">
        <v>3.29</v>
      </c>
      <c r="AM891" s="299">
        <v>0.4</v>
      </c>
      <c r="AN891" s="296">
        <v>36.5</v>
      </c>
      <c r="AO891" s="296">
        <v>1</v>
      </c>
      <c r="AP891" s="300"/>
      <c r="AQ891" s="296">
        <v>1.8250000000000002</v>
      </c>
      <c r="AR891" s="296">
        <v>2</v>
      </c>
      <c r="AS891" s="296">
        <v>1</v>
      </c>
      <c r="AV891" s="300">
        <v>2.4</v>
      </c>
      <c r="AW891" s="300">
        <v>2.4</v>
      </c>
      <c r="AY891" s="296" t="s">
        <v>745</v>
      </c>
      <c r="BA891" s="296">
        <v>1</v>
      </c>
      <c r="BB891" s="296">
        <v>0.03</v>
      </c>
      <c r="BC891" s="296">
        <v>504</v>
      </c>
    </row>
    <row r="892" spans="1:55">
      <c r="A892" s="296" t="s">
        <v>1118</v>
      </c>
      <c r="B892" s="296" t="s">
        <v>747</v>
      </c>
      <c r="C892" s="296" t="s">
        <v>763</v>
      </c>
      <c r="E892" s="296">
        <v>0.3</v>
      </c>
      <c r="F892" s="296">
        <v>0.89999999999999991</v>
      </c>
      <c r="G892" s="296">
        <v>3</v>
      </c>
      <c r="H892" s="296">
        <v>30</v>
      </c>
      <c r="I892" s="296">
        <v>0.97499999999999998</v>
      </c>
      <c r="J892" s="296" t="s">
        <v>30</v>
      </c>
      <c r="K892" s="296">
        <v>58.8</v>
      </c>
      <c r="L892" s="296" t="s">
        <v>30</v>
      </c>
      <c r="M892" s="296">
        <v>0.77344615384615378</v>
      </c>
      <c r="P892" s="296">
        <v>0</v>
      </c>
      <c r="Q892" s="296" t="s">
        <v>30</v>
      </c>
      <c r="X892" s="296" t="s">
        <v>30</v>
      </c>
      <c r="AK892" s="296">
        <v>1</v>
      </c>
      <c r="AL892" s="296">
        <v>3.99</v>
      </c>
      <c r="AM892" s="299">
        <v>0.4</v>
      </c>
      <c r="AN892" s="296">
        <v>36.5</v>
      </c>
      <c r="AO892" s="296">
        <v>1</v>
      </c>
      <c r="AP892" s="300"/>
      <c r="AQ892" s="296">
        <v>1.8250000000000002</v>
      </c>
      <c r="AR892" s="296">
        <v>2</v>
      </c>
      <c r="AS892" s="296">
        <v>1</v>
      </c>
      <c r="AV892" s="300">
        <v>2.4</v>
      </c>
      <c r="AW892" s="300">
        <v>2.4</v>
      </c>
      <c r="AY892" s="296" t="s">
        <v>745</v>
      </c>
      <c r="BA892" s="296">
        <v>1</v>
      </c>
      <c r="BB892" s="296">
        <v>0.03</v>
      </c>
      <c r="BC892" s="296">
        <v>504</v>
      </c>
    </row>
    <row r="893" spans="1:55" ht="24.75" customHeight="1">
      <c r="A893" s="296" t="s">
        <v>1117</v>
      </c>
      <c r="B893" s="296" t="s">
        <v>747</v>
      </c>
      <c r="C893" s="296" t="s">
        <v>763</v>
      </c>
      <c r="E893" s="296">
        <v>0.4</v>
      </c>
      <c r="F893" s="296">
        <v>0.90000000000000013</v>
      </c>
      <c r="G893" s="296">
        <v>3</v>
      </c>
      <c r="H893" s="296">
        <v>30</v>
      </c>
      <c r="I893" s="296">
        <v>0.97499999999999998</v>
      </c>
      <c r="J893" s="296" t="s">
        <v>30</v>
      </c>
      <c r="K893" s="296">
        <v>58.8</v>
      </c>
      <c r="L893" s="296" t="s">
        <v>30</v>
      </c>
      <c r="M893" s="296">
        <v>0.95760000000000001</v>
      </c>
      <c r="P893" s="296">
        <v>0</v>
      </c>
      <c r="Q893" s="296" t="s">
        <v>30</v>
      </c>
      <c r="X893" s="296" t="s">
        <v>30</v>
      </c>
      <c r="AK893" s="296">
        <v>1</v>
      </c>
      <c r="AL893" s="296">
        <v>38</v>
      </c>
      <c r="AM893" s="299">
        <v>0.4</v>
      </c>
      <c r="AN893" s="296">
        <v>36.5</v>
      </c>
      <c r="AO893" s="296">
        <v>1</v>
      </c>
      <c r="AP893" s="300"/>
      <c r="AQ893" s="296">
        <v>1.8250000000000002</v>
      </c>
      <c r="AR893" s="296">
        <v>2</v>
      </c>
      <c r="AS893" s="296">
        <v>1</v>
      </c>
      <c r="AV893" s="300">
        <v>2.4</v>
      </c>
      <c r="AW893" s="300">
        <v>2.4</v>
      </c>
      <c r="AY893" s="296" t="s">
        <v>745</v>
      </c>
      <c r="BA893" s="296">
        <v>1</v>
      </c>
      <c r="BB893" s="296">
        <v>0.03</v>
      </c>
      <c r="BC893" s="296">
        <v>504</v>
      </c>
    </row>
    <row r="894" spans="1:55">
      <c r="A894" s="296" t="s">
        <v>1116</v>
      </c>
      <c r="B894" s="296" t="s">
        <v>747</v>
      </c>
      <c r="C894" s="296" t="s">
        <v>763</v>
      </c>
      <c r="E894" s="296">
        <v>0.5</v>
      </c>
      <c r="F894" s="296">
        <v>0.89999999999999991</v>
      </c>
      <c r="G894" s="296">
        <v>3</v>
      </c>
      <c r="H894" s="296">
        <v>30</v>
      </c>
      <c r="I894" s="296">
        <v>0.97499999999999998</v>
      </c>
      <c r="J894" s="296" t="s">
        <v>30</v>
      </c>
      <c r="K894" s="296">
        <v>58.8</v>
      </c>
      <c r="L894" s="296" t="s">
        <v>30</v>
      </c>
      <c r="M894" s="296">
        <v>1.1172</v>
      </c>
      <c r="P894" s="296">
        <v>0</v>
      </c>
      <c r="Q894" s="296" t="s">
        <v>30</v>
      </c>
      <c r="X894" s="296" t="s">
        <v>30</v>
      </c>
      <c r="AK894" s="296">
        <v>1</v>
      </c>
      <c r="AL894" s="296">
        <v>9.5039999999999996</v>
      </c>
      <c r="AM894" s="299">
        <v>0.4</v>
      </c>
      <c r="AN894" s="296">
        <v>36.5</v>
      </c>
      <c r="AO894" s="296">
        <v>1</v>
      </c>
      <c r="AP894" s="300"/>
      <c r="AQ894" s="296">
        <v>1.8250000000000002</v>
      </c>
      <c r="AR894" s="296">
        <v>2</v>
      </c>
      <c r="AS894" s="296">
        <v>1</v>
      </c>
      <c r="AV894" s="300">
        <v>2.4</v>
      </c>
      <c r="AW894" s="300">
        <v>2.4</v>
      </c>
      <c r="AY894" s="296" t="s">
        <v>745</v>
      </c>
      <c r="BA894" s="296">
        <v>1</v>
      </c>
      <c r="BB894" s="296">
        <v>0.03</v>
      </c>
      <c r="BC894" s="296">
        <v>504</v>
      </c>
    </row>
    <row r="895" spans="1:55">
      <c r="A895" s="296" t="s">
        <v>1115</v>
      </c>
      <c r="B895" s="296" t="s">
        <v>747</v>
      </c>
      <c r="C895" s="296" t="s">
        <v>763</v>
      </c>
      <c r="E895" s="296">
        <v>0.6</v>
      </c>
      <c r="F895" s="296">
        <v>0.89999999999999991</v>
      </c>
      <c r="G895" s="296">
        <v>3</v>
      </c>
      <c r="H895" s="296">
        <v>30</v>
      </c>
      <c r="I895" s="296">
        <v>0.97499999999999998</v>
      </c>
      <c r="J895" s="296" t="s">
        <v>30</v>
      </c>
      <c r="K895" s="296">
        <v>58.8</v>
      </c>
      <c r="L895" s="296" t="s">
        <v>30</v>
      </c>
      <c r="M895" s="296">
        <v>1.2568499999999998</v>
      </c>
      <c r="P895" s="296">
        <v>0</v>
      </c>
      <c r="Q895" s="296" t="s">
        <v>30</v>
      </c>
      <c r="X895" s="296" t="s">
        <v>30</v>
      </c>
      <c r="AK895" s="296">
        <v>1</v>
      </c>
      <c r="AL895" s="296">
        <v>37</v>
      </c>
      <c r="AM895" s="299">
        <v>0.4</v>
      </c>
      <c r="AN895" s="296">
        <v>36.5</v>
      </c>
      <c r="AO895" s="296">
        <v>1</v>
      </c>
      <c r="AP895" s="300"/>
      <c r="AQ895" s="296">
        <v>1.8250000000000002</v>
      </c>
      <c r="AR895" s="296">
        <v>2</v>
      </c>
      <c r="AS895" s="296">
        <v>1</v>
      </c>
      <c r="AV895" s="300">
        <v>2.4</v>
      </c>
      <c r="AW895" s="300">
        <v>2.4</v>
      </c>
      <c r="AY895" s="296" t="s">
        <v>745</v>
      </c>
      <c r="BA895" s="296">
        <v>1</v>
      </c>
      <c r="BB895" s="296">
        <v>0.03</v>
      </c>
      <c r="BC895" s="296">
        <v>504</v>
      </c>
    </row>
    <row r="896" spans="1:55">
      <c r="A896" s="296" t="s">
        <v>1114</v>
      </c>
      <c r="B896" s="296" t="s">
        <v>747</v>
      </c>
      <c r="C896" s="296" t="s">
        <v>763</v>
      </c>
      <c r="E896" s="296">
        <v>0.7</v>
      </c>
      <c r="F896" s="296">
        <v>0.89999999999999991</v>
      </c>
      <c r="G896" s="296">
        <v>3</v>
      </c>
      <c r="H896" s="296">
        <v>30</v>
      </c>
      <c r="I896" s="296">
        <v>0.97499999999999998</v>
      </c>
      <c r="J896" s="296" t="s">
        <v>30</v>
      </c>
      <c r="K896" s="296">
        <v>58.8</v>
      </c>
      <c r="L896" s="296" t="s">
        <v>30</v>
      </c>
      <c r="M896" s="296">
        <v>1.3800705882352939</v>
      </c>
      <c r="P896" s="296">
        <v>0</v>
      </c>
      <c r="Q896" s="296" t="s">
        <v>30</v>
      </c>
      <c r="X896" s="296" t="s">
        <v>30</v>
      </c>
      <c r="AK896" s="296">
        <v>1</v>
      </c>
      <c r="AL896" s="296">
        <v>14.9</v>
      </c>
      <c r="AM896" s="299">
        <v>0.4</v>
      </c>
      <c r="AN896" s="296">
        <v>36.5</v>
      </c>
      <c r="AO896" s="296">
        <v>1</v>
      </c>
      <c r="AP896" s="300"/>
      <c r="AQ896" s="296">
        <v>1.8250000000000002</v>
      </c>
      <c r="AR896" s="296">
        <v>2</v>
      </c>
      <c r="AS896" s="296">
        <v>1</v>
      </c>
      <c r="AV896" s="300">
        <v>2.4</v>
      </c>
      <c r="AW896" s="300">
        <v>2.4</v>
      </c>
      <c r="AY896" s="296" t="s">
        <v>745</v>
      </c>
      <c r="BA896" s="296">
        <v>1</v>
      </c>
      <c r="BB896" s="296">
        <v>0.03</v>
      </c>
      <c r="BC896" s="296">
        <v>504</v>
      </c>
    </row>
    <row r="897" spans="1:55">
      <c r="A897" s="296" t="s">
        <v>1113</v>
      </c>
      <c r="B897" s="296" t="s">
        <v>747</v>
      </c>
      <c r="C897" s="296" t="s">
        <v>763</v>
      </c>
      <c r="E897" s="296">
        <v>0.8</v>
      </c>
      <c r="F897" s="296">
        <v>0.9</v>
      </c>
      <c r="G897" s="296">
        <v>3</v>
      </c>
      <c r="H897" s="296">
        <v>30</v>
      </c>
      <c r="I897" s="296">
        <v>0.97499999999999998</v>
      </c>
      <c r="J897" s="296" t="s">
        <v>30</v>
      </c>
      <c r="K897" s="296">
        <v>58.8</v>
      </c>
      <c r="L897" s="296" t="s">
        <v>30</v>
      </c>
      <c r="M897" s="296">
        <v>1.4896</v>
      </c>
      <c r="P897" s="296">
        <v>0</v>
      </c>
      <c r="Q897" s="296" t="s">
        <v>30</v>
      </c>
      <c r="X897" s="296" t="s">
        <v>30</v>
      </c>
      <c r="AK897" s="296">
        <v>1</v>
      </c>
      <c r="AL897" s="296">
        <v>82.698471690000005</v>
      </c>
      <c r="AM897" s="299">
        <v>0.4</v>
      </c>
      <c r="AN897" s="296">
        <v>36.5</v>
      </c>
      <c r="AO897" s="296">
        <v>1</v>
      </c>
      <c r="AP897" s="300"/>
      <c r="AQ897" s="296">
        <v>1.8250000000000002</v>
      </c>
      <c r="AR897" s="296">
        <v>2</v>
      </c>
      <c r="AS897" s="296">
        <v>1</v>
      </c>
      <c r="AV897" s="300">
        <v>2.4</v>
      </c>
      <c r="AW897" s="300">
        <v>2.4</v>
      </c>
      <c r="AY897" s="296" t="s">
        <v>745</v>
      </c>
      <c r="BA897" s="296">
        <v>1</v>
      </c>
      <c r="BB897" s="296">
        <v>0.03</v>
      </c>
      <c r="BC897" s="296">
        <v>504</v>
      </c>
    </row>
    <row r="898" spans="1:55">
      <c r="A898" s="296" t="s">
        <v>1112</v>
      </c>
      <c r="B898" s="296" t="s">
        <v>747</v>
      </c>
      <c r="C898" s="296" t="s">
        <v>763</v>
      </c>
      <c r="E898" s="296">
        <v>0.34</v>
      </c>
      <c r="F898" s="296">
        <v>0.59117647058823519</v>
      </c>
      <c r="G898" s="296">
        <v>3</v>
      </c>
      <c r="H898" s="296">
        <v>30</v>
      </c>
      <c r="I898" s="296">
        <v>0.97499999999999998</v>
      </c>
      <c r="J898" s="296" t="s">
        <v>30</v>
      </c>
      <c r="K898" s="296">
        <v>58.8</v>
      </c>
      <c r="L898" s="296" t="s">
        <v>30</v>
      </c>
      <c r="M898" s="296">
        <v>0.55859999999999999</v>
      </c>
      <c r="P898" s="296">
        <v>0</v>
      </c>
      <c r="Q898" s="296" t="s">
        <v>30</v>
      </c>
      <c r="X898" s="296" t="s">
        <v>30</v>
      </c>
      <c r="AK898" s="296">
        <v>1</v>
      </c>
      <c r="AL898" s="296">
        <v>0.6</v>
      </c>
      <c r="AM898" s="299">
        <v>0.4</v>
      </c>
      <c r="AN898" s="296">
        <v>36.5</v>
      </c>
      <c r="AO898" s="296">
        <v>1</v>
      </c>
      <c r="AP898" s="300"/>
      <c r="AQ898" s="296">
        <v>1.8250000000000002</v>
      </c>
      <c r="AR898" s="296">
        <v>2</v>
      </c>
      <c r="AS898" s="296">
        <v>1</v>
      </c>
      <c r="AV898" s="300">
        <v>2.4</v>
      </c>
      <c r="AW898" s="300">
        <v>2.4</v>
      </c>
      <c r="AY898" s="296" t="s">
        <v>745</v>
      </c>
      <c r="BA898" s="296">
        <v>1</v>
      </c>
      <c r="BB898" s="296">
        <v>0.03</v>
      </c>
      <c r="BC898" s="296">
        <v>504</v>
      </c>
    </row>
    <row r="899" spans="1:55">
      <c r="A899" s="296" t="s">
        <v>1111</v>
      </c>
      <c r="B899" s="296" t="s">
        <v>747</v>
      </c>
      <c r="C899" s="296" t="s">
        <v>763</v>
      </c>
      <c r="E899" s="296">
        <v>0.34</v>
      </c>
      <c r="F899" s="296">
        <v>0.63058823529411767</v>
      </c>
      <c r="G899" s="296">
        <v>3</v>
      </c>
      <c r="H899" s="296">
        <v>30</v>
      </c>
      <c r="I899" s="296">
        <v>0.97499999999999998</v>
      </c>
      <c r="J899" s="296" t="s">
        <v>30</v>
      </c>
      <c r="K899" s="296">
        <v>58.8</v>
      </c>
      <c r="L899" s="296" t="s">
        <v>30</v>
      </c>
      <c r="M899" s="296">
        <v>0.59583999999999993</v>
      </c>
      <c r="P899" s="296">
        <v>0</v>
      </c>
      <c r="Q899" s="296" t="s">
        <v>30</v>
      </c>
      <c r="X899" s="296" t="s">
        <v>30</v>
      </c>
      <c r="AK899" s="296">
        <v>1</v>
      </c>
      <c r="AL899" s="296">
        <v>170</v>
      </c>
      <c r="AM899" s="299">
        <v>0.4</v>
      </c>
      <c r="AN899" s="296">
        <v>36.5</v>
      </c>
      <c r="AO899" s="296">
        <v>1</v>
      </c>
      <c r="AP899" s="300"/>
      <c r="AQ899" s="296">
        <v>1.8250000000000002</v>
      </c>
      <c r="AR899" s="296">
        <v>2</v>
      </c>
      <c r="AS899" s="296">
        <v>1</v>
      </c>
      <c r="AV899" s="300">
        <v>2.4</v>
      </c>
      <c r="AW899" s="300">
        <v>2.4</v>
      </c>
      <c r="AY899" s="296" t="s">
        <v>745</v>
      </c>
      <c r="BA899" s="296">
        <v>1</v>
      </c>
      <c r="BB899" s="296">
        <v>0.03</v>
      </c>
      <c r="BC899" s="296">
        <v>504</v>
      </c>
    </row>
    <row r="900" spans="1:55" ht="16">
      <c r="A900" s="296" t="s">
        <v>1110</v>
      </c>
      <c r="B900" s="296" t="s">
        <v>747</v>
      </c>
      <c r="C900" s="296" t="s">
        <v>763</v>
      </c>
      <c r="E900" s="296">
        <v>0.16</v>
      </c>
      <c r="F900" s="296">
        <v>1.1599999999999999</v>
      </c>
      <c r="G900" s="296">
        <v>10</v>
      </c>
      <c r="H900" s="296">
        <v>60</v>
      </c>
      <c r="I900" s="296">
        <v>0.97499999999999998</v>
      </c>
      <c r="J900" s="306">
        <v>5.8860476837218645</v>
      </c>
      <c r="K900" s="306">
        <v>274.39999999999998</v>
      </c>
      <c r="L900" s="306" t="s">
        <v>30</v>
      </c>
      <c r="M900" s="306">
        <v>1.0787612797729931</v>
      </c>
      <c r="N900" s="296">
        <v>2020</v>
      </c>
      <c r="O900" s="296">
        <v>25</v>
      </c>
      <c r="P900" s="296">
        <v>1</v>
      </c>
      <c r="Q900" s="296">
        <v>2029</v>
      </c>
      <c r="X900" s="296" t="s">
        <v>30</v>
      </c>
      <c r="AK900" s="296">
        <v>1</v>
      </c>
      <c r="AL900" s="296">
        <v>3.2</v>
      </c>
      <c r="AM900" s="299">
        <v>0.4</v>
      </c>
      <c r="AN900" s="296">
        <v>36.5</v>
      </c>
      <c r="AO900" s="296">
        <v>1</v>
      </c>
      <c r="AP900" s="300"/>
      <c r="AQ900" s="296">
        <v>1.8250000000000002</v>
      </c>
      <c r="AR900" s="296">
        <v>2</v>
      </c>
      <c r="AS900" s="296">
        <v>1</v>
      </c>
      <c r="AV900" s="300">
        <v>2.4</v>
      </c>
      <c r="AW900" s="300">
        <v>2.4</v>
      </c>
      <c r="AX900" s="296">
        <v>1</v>
      </c>
      <c r="AY900" s="296" t="s">
        <v>745</v>
      </c>
      <c r="BA900" s="296">
        <v>1</v>
      </c>
      <c r="BB900" s="296">
        <v>0.03</v>
      </c>
      <c r="BC900" s="296">
        <v>504</v>
      </c>
    </row>
    <row r="901" spans="1:55" ht="16">
      <c r="A901" s="296" t="s">
        <v>1109</v>
      </c>
      <c r="B901" s="296" t="s">
        <v>747</v>
      </c>
      <c r="C901" s="296" t="s">
        <v>763</v>
      </c>
      <c r="E901" s="296">
        <v>0.16</v>
      </c>
      <c r="F901" s="296">
        <v>1.1599999999999999</v>
      </c>
      <c r="G901" s="296">
        <v>8</v>
      </c>
      <c r="H901" s="296">
        <v>40</v>
      </c>
      <c r="I901" s="296">
        <v>0.97499999999999998</v>
      </c>
      <c r="J901" s="306">
        <v>5.5983504670808113</v>
      </c>
      <c r="K901" s="306">
        <v>274.39999999999998</v>
      </c>
      <c r="L901" s="306" t="s">
        <v>30</v>
      </c>
      <c r="M901" s="306">
        <v>1.0787749392934847</v>
      </c>
      <c r="N901" s="296">
        <v>2030</v>
      </c>
      <c r="O901" s="296">
        <v>25</v>
      </c>
      <c r="P901" s="296">
        <v>1</v>
      </c>
      <c r="Q901" s="296">
        <v>2039</v>
      </c>
      <c r="X901" s="296" t="s">
        <v>30</v>
      </c>
      <c r="AK901" s="296">
        <v>1</v>
      </c>
      <c r="AL901" s="296">
        <v>3.2</v>
      </c>
      <c r="AM901" s="299">
        <v>0.4</v>
      </c>
      <c r="AN901" s="296">
        <v>36.5</v>
      </c>
      <c r="AO901" s="296">
        <v>1</v>
      </c>
      <c r="AP901" s="300"/>
      <c r="AQ901" s="296">
        <v>1.8250000000000002</v>
      </c>
      <c r="AR901" s="296">
        <v>2</v>
      </c>
      <c r="AS901" s="296">
        <v>1</v>
      </c>
      <c r="AV901" s="300">
        <v>2.4</v>
      </c>
      <c r="AW901" s="300">
        <v>2.4</v>
      </c>
      <c r="AX901" s="296">
        <v>1</v>
      </c>
      <c r="AY901" s="296" t="s">
        <v>745</v>
      </c>
      <c r="BA901" s="296">
        <v>1</v>
      </c>
      <c r="BB901" s="296">
        <v>0.03</v>
      </c>
      <c r="BC901" s="296">
        <v>504</v>
      </c>
    </row>
    <row r="902" spans="1:55">
      <c r="A902" s="296" t="s">
        <v>1108</v>
      </c>
      <c r="B902" s="296" t="s">
        <v>747</v>
      </c>
      <c r="C902" s="296" t="s">
        <v>763</v>
      </c>
      <c r="D902" s="296" t="s">
        <v>30</v>
      </c>
      <c r="E902" s="296">
        <v>0.16</v>
      </c>
      <c r="F902" s="296">
        <v>1.1599999999999999</v>
      </c>
      <c r="G902" s="296">
        <v>6</v>
      </c>
      <c r="H902" s="296">
        <v>35</v>
      </c>
      <c r="I902" s="296">
        <v>0.97499999999999998</v>
      </c>
      <c r="J902" s="296">
        <v>5.3616607677356098</v>
      </c>
      <c r="K902" s="296">
        <v>264.60000000000002</v>
      </c>
      <c r="L902" s="296" t="s">
        <v>30</v>
      </c>
      <c r="M902" s="296">
        <v>1.0787412445434774</v>
      </c>
      <c r="N902" s="296">
        <v>2040</v>
      </c>
      <c r="O902" s="296">
        <v>25</v>
      </c>
      <c r="P902" s="296">
        <v>1</v>
      </c>
      <c r="Q902" s="296">
        <v>2049</v>
      </c>
      <c r="R902" s="296" t="s">
        <v>30</v>
      </c>
      <c r="S902" s="296" t="s">
        <v>30</v>
      </c>
      <c r="T902" s="296" t="s">
        <v>30</v>
      </c>
      <c r="U902" s="296" t="s">
        <v>30</v>
      </c>
      <c r="V902" s="296" t="s">
        <v>30</v>
      </c>
      <c r="W902" s="296" t="s">
        <v>30</v>
      </c>
      <c r="X902" s="296" t="s">
        <v>30</v>
      </c>
      <c r="Z902" s="296" t="s">
        <v>30</v>
      </c>
      <c r="AA902" s="296" t="s">
        <v>30</v>
      </c>
      <c r="AB902" s="296" t="s">
        <v>30</v>
      </c>
      <c r="AC902" s="296" t="s">
        <v>30</v>
      </c>
      <c r="AD902" s="296" t="s">
        <v>30</v>
      </c>
      <c r="AE902" s="296" t="s">
        <v>30</v>
      </c>
      <c r="AF902" s="296" t="s">
        <v>30</v>
      </c>
      <c r="AG902" s="296" t="s">
        <v>30</v>
      </c>
      <c r="AH902" s="296" t="s">
        <v>30</v>
      </c>
      <c r="AI902" s="296" t="s">
        <v>30</v>
      </c>
      <c r="AJ902" s="296" t="s">
        <v>30</v>
      </c>
      <c r="AK902" s="296">
        <v>1</v>
      </c>
      <c r="AL902" s="296">
        <v>3.2</v>
      </c>
      <c r="AM902" s="299">
        <v>0.4</v>
      </c>
      <c r="AN902" s="296">
        <v>36.5</v>
      </c>
      <c r="AO902" s="296">
        <v>1</v>
      </c>
      <c r="AP902" s="300"/>
      <c r="AQ902" s="296">
        <v>1.8250000000000002</v>
      </c>
      <c r="AR902" s="296">
        <v>2</v>
      </c>
      <c r="AS902" s="296">
        <v>1</v>
      </c>
      <c r="AV902" s="300">
        <v>2.4</v>
      </c>
      <c r="AW902" s="300">
        <v>2.4</v>
      </c>
      <c r="AX902" s="296">
        <v>1</v>
      </c>
      <c r="AY902" s="296" t="s">
        <v>745</v>
      </c>
      <c r="BA902" s="296">
        <v>1</v>
      </c>
      <c r="BB902" s="296">
        <v>0.03</v>
      </c>
      <c r="BC902" s="296">
        <v>504</v>
      </c>
    </row>
    <row r="903" spans="1:55" ht="16">
      <c r="A903" s="296" t="s">
        <v>1107</v>
      </c>
      <c r="B903" s="296" t="s">
        <v>747</v>
      </c>
      <c r="C903" s="296" t="s">
        <v>763</v>
      </c>
      <c r="E903" s="296">
        <v>0.16</v>
      </c>
      <c r="F903" s="296">
        <v>1.1599999999999999</v>
      </c>
      <c r="G903" s="296">
        <v>4</v>
      </c>
      <c r="H903" s="296">
        <v>30</v>
      </c>
      <c r="I903" s="296">
        <v>0.97499999999999998</v>
      </c>
      <c r="J903" s="306">
        <v>5.1249710683904084</v>
      </c>
      <c r="K903" s="306">
        <v>254.8</v>
      </c>
      <c r="L903" s="306" t="s">
        <v>30</v>
      </c>
      <c r="M903" s="306">
        <v>1.0787075497934702</v>
      </c>
      <c r="N903" s="296">
        <v>2050</v>
      </c>
      <c r="O903" s="296">
        <v>25</v>
      </c>
      <c r="P903" s="296">
        <v>1</v>
      </c>
      <c r="Q903" s="296">
        <v>2050</v>
      </c>
      <c r="X903" s="296" t="s">
        <v>30</v>
      </c>
      <c r="AK903" s="296">
        <v>1</v>
      </c>
      <c r="AL903" s="296">
        <v>3.2</v>
      </c>
      <c r="AM903" s="299">
        <v>0.4</v>
      </c>
      <c r="AN903" s="296">
        <v>36.5</v>
      </c>
      <c r="AO903" s="296">
        <v>1</v>
      </c>
      <c r="AP903" s="300"/>
      <c r="AQ903" s="296">
        <v>1.8250000000000002</v>
      </c>
      <c r="AR903" s="296">
        <v>2</v>
      </c>
      <c r="AS903" s="296">
        <v>1</v>
      </c>
      <c r="AV903" s="300">
        <v>2.4</v>
      </c>
      <c r="AW903" s="300">
        <v>2.4</v>
      </c>
      <c r="AX903" s="296">
        <v>1</v>
      </c>
      <c r="AY903" s="296" t="s">
        <v>745</v>
      </c>
      <c r="BA903" s="296">
        <v>1</v>
      </c>
      <c r="BB903" s="296">
        <v>0.03</v>
      </c>
      <c r="BC903" s="296">
        <v>504</v>
      </c>
    </row>
    <row r="904" spans="1:55">
      <c r="A904" s="296" t="s">
        <v>1106</v>
      </c>
      <c r="B904" s="296" t="s">
        <v>747</v>
      </c>
      <c r="C904" s="296" t="s">
        <v>763</v>
      </c>
      <c r="E904" s="296">
        <v>0.34</v>
      </c>
      <c r="F904" s="296">
        <v>0.67</v>
      </c>
      <c r="G904" s="296">
        <v>3</v>
      </c>
      <c r="H904" s="296">
        <v>30</v>
      </c>
      <c r="I904" s="296">
        <v>0.97499999999999998</v>
      </c>
      <c r="J904" s="296" t="s">
        <v>30</v>
      </c>
      <c r="K904" s="296">
        <v>58.8</v>
      </c>
      <c r="L904" s="296" t="s">
        <v>30</v>
      </c>
      <c r="M904" s="296">
        <v>0.63307999999999998</v>
      </c>
      <c r="P904" s="296">
        <v>0</v>
      </c>
      <c r="Q904" s="296" t="s">
        <v>30</v>
      </c>
      <c r="X904" s="296" t="s">
        <v>30</v>
      </c>
      <c r="AK904" s="296">
        <v>1</v>
      </c>
      <c r="AL904" s="296">
        <v>0.75</v>
      </c>
      <c r="AM904" s="299">
        <v>0.4</v>
      </c>
      <c r="AN904" s="296">
        <v>36.5</v>
      </c>
      <c r="AO904" s="296">
        <v>1</v>
      </c>
      <c r="AP904" s="300"/>
      <c r="AQ904" s="296">
        <v>1.8250000000000002</v>
      </c>
      <c r="AR904" s="296">
        <v>2</v>
      </c>
      <c r="AS904" s="296">
        <v>1</v>
      </c>
      <c r="AV904" s="300">
        <v>2.4</v>
      </c>
      <c r="AW904" s="300">
        <v>2.4</v>
      </c>
      <c r="AY904" s="296" t="s">
        <v>745</v>
      </c>
      <c r="BA904" s="296">
        <v>1</v>
      </c>
      <c r="BB904" s="296">
        <v>0.03</v>
      </c>
      <c r="BC904" s="296">
        <v>504</v>
      </c>
    </row>
    <row r="905" spans="1:55">
      <c r="A905" s="296" t="s">
        <v>1105</v>
      </c>
      <c r="B905" s="296" t="s">
        <v>747</v>
      </c>
      <c r="C905" s="296" t="s">
        <v>763</v>
      </c>
      <c r="E905" s="296">
        <v>0.34</v>
      </c>
      <c r="F905" s="296">
        <v>0.90647058823529403</v>
      </c>
      <c r="G905" s="296">
        <v>3</v>
      </c>
      <c r="H905" s="296">
        <v>30</v>
      </c>
      <c r="I905" s="296">
        <v>0.97499999999999998</v>
      </c>
      <c r="J905" s="296" t="s">
        <v>30</v>
      </c>
      <c r="K905" s="296">
        <v>58.8</v>
      </c>
      <c r="L905" s="296" t="s">
        <v>30</v>
      </c>
      <c r="M905" s="296">
        <v>0.85651999999999995</v>
      </c>
      <c r="P905" s="296">
        <v>0</v>
      </c>
      <c r="Q905" s="296" t="s">
        <v>30</v>
      </c>
      <c r="X905" s="296" t="s">
        <v>30</v>
      </c>
      <c r="AK905" s="296">
        <v>1</v>
      </c>
      <c r="AL905" s="296">
        <v>7.5</v>
      </c>
      <c r="AM905" s="299">
        <v>0.4</v>
      </c>
      <c r="AN905" s="296">
        <v>36.5</v>
      </c>
      <c r="AO905" s="296">
        <v>1</v>
      </c>
      <c r="AP905" s="300"/>
      <c r="AQ905" s="296">
        <v>1.8250000000000002</v>
      </c>
      <c r="AR905" s="296">
        <v>2</v>
      </c>
      <c r="AS905" s="296">
        <v>1</v>
      </c>
      <c r="AV905" s="300">
        <v>2.4</v>
      </c>
      <c r="AW905" s="300">
        <v>2.4</v>
      </c>
      <c r="AY905" s="296" t="s">
        <v>745</v>
      </c>
      <c r="BA905" s="296">
        <v>1</v>
      </c>
      <c r="BB905" s="296">
        <v>0.03</v>
      </c>
      <c r="BC905" s="296">
        <v>504</v>
      </c>
    </row>
    <row r="906" spans="1:55">
      <c r="A906" s="296" t="s">
        <v>1104</v>
      </c>
      <c r="B906" s="296" t="s">
        <v>747</v>
      </c>
      <c r="C906" s="296" t="s">
        <v>763</v>
      </c>
      <c r="E906" s="296">
        <v>0.34</v>
      </c>
      <c r="F906" s="296">
        <v>0.9458823529411764</v>
      </c>
      <c r="G906" s="296">
        <v>3</v>
      </c>
      <c r="H906" s="296">
        <v>30</v>
      </c>
      <c r="I906" s="296">
        <v>0.97499999999999998</v>
      </c>
      <c r="J906" s="296" t="s">
        <v>30</v>
      </c>
      <c r="K906" s="296">
        <v>58.8</v>
      </c>
      <c r="L906" s="296" t="s">
        <v>30</v>
      </c>
      <c r="M906" s="296">
        <v>0.89375999999999989</v>
      </c>
      <c r="P906" s="296">
        <v>0</v>
      </c>
      <c r="Q906" s="296" t="s">
        <v>30</v>
      </c>
      <c r="X906" s="296" t="s">
        <v>30</v>
      </c>
      <c r="AK906" s="296">
        <v>1</v>
      </c>
      <c r="AL906" s="296">
        <v>11</v>
      </c>
      <c r="AM906" s="299">
        <v>0.4</v>
      </c>
      <c r="AN906" s="296">
        <v>36.5</v>
      </c>
      <c r="AO906" s="296">
        <v>1</v>
      </c>
      <c r="AP906" s="300"/>
      <c r="AQ906" s="296">
        <v>1.8250000000000002</v>
      </c>
      <c r="AR906" s="296">
        <v>2</v>
      </c>
      <c r="AS906" s="296">
        <v>1</v>
      </c>
      <c r="AV906" s="300">
        <v>2.4</v>
      </c>
      <c r="AW906" s="300">
        <v>2.4</v>
      </c>
      <c r="AY906" s="296" t="s">
        <v>745</v>
      </c>
      <c r="BA906" s="296">
        <v>1</v>
      </c>
      <c r="BB906" s="296">
        <v>0.03</v>
      </c>
      <c r="BC906" s="296">
        <v>504</v>
      </c>
    </row>
    <row r="907" spans="1:55">
      <c r="A907" s="296" t="s">
        <v>1103</v>
      </c>
      <c r="B907" s="296" t="s">
        <v>747</v>
      </c>
      <c r="C907" s="296" t="s">
        <v>763</v>
      </c>
      <c r="E907" s="296">
        <v>0.34</v>
      </c>
      <c r="F907" s="296">
        <v>1.0641176470588234</v>
      </c>
      <c r="G907" s="296">
        <v>3</v>
      </c>
      <c r="H907" s="296">
        <v>30</v>
      </c>
      <c r="I907" s="296">
        <v>0.97499999999999998</v>
      </c>
      <c r="J907" s="296" t="s">
        <v>30</v>
      </c>
      <c r="K907" s="296">
        <v>58.8</v>
      </c>
      <c r="L907" s="296" t="s">
        <v>30</v>
      </c>
      <c r="M907" s="296">
        <v>1.0054799999999999</v>
      </c>
      <c r="P907" s="296">
        <v>0</v>
      </c>
      <c r="Q907" s="296" t="s">
        <v>30</v>
      </c>
      <c r="X907" s="296" t="s">
        <v>30</v>
      </c>
      <c r="AK907" s="296">
        <v>1</v>
      </c>
      <c r="AL907" s="296">
        <v>0.33</v>
      </c>
      <c r="AM907" s="299">
        <v>0.4</v>
      </c>
      <c r="AN907" s="296">
        <v>36.5</v>
      </c>
      <c r="AO907" s="296">
        <v>1</v>
      </c>
      <c r="AP907" s="300"/>
      <c r="AQ907" s="296">
        <v>1.8250000000000002</v>
      </c>
      <c r="AR907" s="296">
        <v>2</v>
      </c>
      <c r="AS907" s="296">
        <v>1</v>
      </c>
      <c r="AV907" s="300">
        <v>2.4</v>
      </c>
      <c r="AW907" s="300">
        <v>2.4</v>
      </c>
      <c r="AY907" s="296" t="s">
        <v>745</v>
      </c>
      <c r="BA907" s="296">
        <v>1</v>
      </c>
      <c r="BB907" s="296">
        <v>0.03</v>
      </c>
      <c r="BC907" s="296">
        <v>504</v>
      </c>
    </row>
    <row r="908" spans="1:55" ht="16">
      <c r="A908" s="296" t="s">
        <v>1102</v>
      </c>
      <c r="B908" s="296" t="s">
        <v>747</v>
      </c>
      <c r="C908" s="296" t="s">
        <v>763</v>
      </c>
      <c r="E908" s="296">
        <v>0.34</v>
      </c>
      <c r="F908" s="296">
        <v>1.1429411764705881</v>
      </c>
      <c r="G908" s="296">
        <v>2</v>
      </c>
      <c r="H908" s="296">
        <v>20</v>
      </c>
      <c r="I908" s="306">
        <v>0.97499999999999998</v>
      </c>
      <c r="J908" s="306">
        <v>3.2446836337439482</v>
      </c>
      <c r="K908" s="306">
        <v>58.8</v>
      </c>
      <c r="L908" s="306" t="s">
        <v>30</v>
      </c>
      <c r="M908" s="306">
        <v>1.0849852444796011</v>
      </c>
      <c r="N908" s="296">
        <v>2020</v>
      </c>
      <c r="O908" s="296">
        <v>25</v>
      </c>
      <c r="P908" s="296">
        <v>1</v>
      </c>
      <c r="Q908" s="296">
        <v>2029</v>
      </c>
      <c r="X908" s="296" t="s">
        <v>30</v>
      </c>
      <c r="AK908" s="296">
        <v>1</v>
      </c>
      <c r="AL908" s="296">
        <v>170</v>
      </c>
      <c r="AM908" s="299">
        <v>0.4</v>
      </c>
      <c r="AN908" s="296">
        <v>36.5</v>
      </c>
      <c r="AO908" s="296">
        <v>1</v>
      </c>
      <c r="AP908" s="300"/>
      <c r="AQ908" s="296">
        <v>1.8250000000000002</v>
      </c>
      <c r="AR908" s="296">
        <v>2</v>
      </c>
      <c r="AS908" s="296">
        <v>1</v>
      </c>
      <c r="AV908" s="300">
        <v>2.4</v>
      </c>
      <c r="AW908" s="300">
        <v>2.4</v>
      </c>
      <c r="AX908" s="296">
        <v>1</v>
      </c>
      <c r="AY908" s="296" t="s">
        <v>745</v>
      </c>
      <c r="BA908" s="296">
        <v>1</v>
      </c>
      <c r="BB908" s="296">
        <v>0.03</v>
      </c>
      <c r="BC908" s="296">
        <v>504</v>
      </c>
    </row>
    <row r="909" spans="1:55" ht="16">
      <c r="A909" s="296" t="s">
        <v>1101</v>
      </c>
      <c r="B909" s="296" t="s">
        <v>747</v>
      </c>
      <c r="C909" s="296" t="s">
        <v>763</v>
      </c>
      <c r="E909" s="296">
        <v>0.34</v>
      </c>
      <c r="F909" s="296">
        <v>1.1429411764705881</v>
      </c>
      <c r="G909" s="296">
        <v>2</v>
      </c>
      <c r="H909" s="296">
        <v>20</v>
      </c>
      <c r="I909" s="306">
        <v>0.97499999999999998</v>
      </c>
      <c r="J909" s="306">
        <v>3.0750291967813488</v>
      </c>
      <c r="K909" s="306">
        <v>49</v>
      </c>
      <c r="L909" s="306" t="s">
        <v>30</v>
      </c>
      <c r="M909" s="306">
        <v>1.0811100633716453</v>
      </c>
      <c r="N909" s="296">
        <v>2030</v>
      </c>
      <c r="O909" s="296">
        <v>25</v>
      </c>
      <c r="P909" s="296">
        <v>1</v>
      </c>
      <c r="Q909" s="296">
        <v>2039</v>
      </c>
      <c r="X909" s="296" t="s">
        <v>30</v>
      </c>
      <c r="AK909" s="296">
        <v>1</v>
      </c>
      <c r="AL909" s="296">
        <v>170</v>
      </c>
      <c r="AM909" s="299">
        <v>0.4</v>
      </c>
      <c r="AN909" s="296">
        <v>36.5</v>
      </c>
      <c r="AO909" s="296">
        <v>1</v>
      </c>
      <c r="AP909" s="300"/>
      <c r="AQ909" s="296">
        <v>1.8250000000000002</v>
      </c>
      <c r="AR909" s="296">
        <v>2</v>
      </c>
      <c r="AS909" s="296">
        <v>1</v>
      </c>
      <c r="AV909" s="300">
        <v>2.4</v>
      </c>
      <c r="AW909" s="300">
        <v>2.4</v>
      </c>
      <c r="AX909" s="296">
        <v>1</v>
      </c>
      <c r="AY909" s="296" t="s">
        <v>745</v>
      </c>
      <c r="BA909" s="296">
        <v>1</v>
      </c>
      <c r="BB909" s="296">
        <v>0.03</v>
      </c>
      <c r="BC909" s="296">
        <v>504</v>
      </c>
    </row>
    <row r="910" spans="1:55">
      <c r="A910" s="296" t="s">
        <v>1100</v>
      </c>
      <c r="B910" s="296" t="s">
        <v>747</v>
      </c>
      <c r="C910" s="296" t="s">
        <v>763</v>
      </c>
      <c r="D910" s="296" t="s">
        <v>30</v>
      </c>
      <c r="E910" s="296">
        <v>0.34</v>
      </c>
      <c r="F910" s="296">
        <v>1.1429411764705881</v>
      </c>
      <c r="G910" s="296">
        <v>1.5</v>
      </c>
      <c r="H910" s="296">
        <v>15</v>
      </c>
      <c r="I910" s="296">
        <v>0.97499999999999998</v>
      </c>
      <c r="J910" s="296">
        <v>2.9283664173911554</v>
      </c>
      <c r="K910" s="296">
        <v>49</v>
      </c>
      <c r="L910" s="296" t="s">
        <v>30</v>
      </c>
      <c r="M910" s="296">
        <v>1.081110063263234</v>
      </c>
      <c r="N910" s="296">
        <v>2040</v>
      </c>
      <c r="O910" s="296">
        <v>25</v>
      </c>
      <c r="P910" s="296">
        <v>1</v>
      </c>
      <c r="Q910" s="296">
        <v>2049</v>
      </c>
      <c r="R910" s="296" t="s">
        <v>30</v>
      </c>
      <c r="S910" s="296" t="s">
        <v>30</v>
      </c>
      <c r="T910" s="296" t="s">
        <v>30</v>
      </c>
      <c r="U910" s="296" t="s">
        <v>30</v>
      </c>
      <c r="V910" s="296" t="s">
        <v>30</v>
      </c>
      <c r="W910" s="296" t="s">
        <v>30</v>
      </c>
      <c r="X910" s="296" t="s">
        <v>30</v>
      </c>
      <c r="Z910" s="296" t="s">
        <v>30</v>
      </c>
      <c r="AA910" s="296" t="s">
        <v>30</v>
      </c>
      <c r="AB910" s="296" t="s">
        <v>30</v>
      </c>
      <c r="AC910" s="296" t="s">
        <v>30</v>
      </c>
      <c r="AD910" s="296" t="s">
        <v>30</v>
      </c>
      <c r="AE910" s="296" t="s">
        <v>30</v>
      </c>
      <c r="AF910" s="296" t="s">
        <v>30</v>
      </c>
      <c r="AG910" s="296" t="s">
        <v>30</v>
      </c>
      <c r="AH910" s="296" t="s">
        <v>30</v>
      </c>
      <c r="AI910" s="296" t="s">
        <v>30</v>
      </c>
      <c r="AJ910" s="296" t="s">
        <v>30</v>
      </c>
      <c r="AK910" s="296">
        <v>1</v>
      </c>
      <c r="AL910" s="296">
        <v>170</v>
      </c>
      <c r="AM910" s="299">
        <v>0.4</v>
      </c>
      <c r="AN910" s="296">
        <v>36.5</v>
      </c>
      <c r="AO910" s="296">
        <v>1</v>
      </c>
      <c r="AP910" s="300"/>
      <c r="AQ910" s="296">
        <v>1.8250000000000002</v>
      </c>
      <c r="AR910" s="296">
        <v>2</v>
      </c>
      <c r="AS910" s="296">
        <v>1</v>
      </c>
      <c r="AV910" s="300">
        <v>2.4</v>
      </c>
      <c r="AW910" s="300">
        <v>2.4</v>
      </c>
      <c r="AX910" s="296">
        <v>1</v>
      </c>
      <c r="AY910" s="296" t="s">
        <v>745</v>
      </c>
      <c r="BA910" s="296">
        <v>1</v>
      </c>
      <c r="BB910" s="296">
        <v>0.03</v>
      </c>
      <c r="BC910" s="296">
        <v>504</v>
      </c>
    </row>
    <row r="911" spans="1:55" ht="16">
      <c r="A911" s="296" t="s">
        <v>1099</v>
      </c>
      <c r="B911" s="296" t="s">
        <v>747</v>
      </c>
      <c r="C911" s="296" t="s">
        <v>763</v>
      </c>
      <c r="E911" s="296">
        <v>0.34</v>
      </c>
      <c r="F911" s="296">
        <v>1.1429411764705881</v>
      </c>
      <c r="G911" s="296">
        <v>1</v>
      </c>
      <c r="H911" s="296">
        <v>10</v>
      </c>
      <c r="I911" s="306">
        <v>0.97499999999999998</v>
      </c>
      <c r="J911" s="306">
        <v>2.7817036380009621</v>
      </c>
      <c r="K911" s="306">
        <v>49</v>
      </c>
      <c r="L911" s="306" t="s">
        <v>30</v>
      </c>
      <c r="M911" s="306">
        <v>1.0811100631548227</v>
      </c>
      <c r="N911" s="296">
        <v>2050</v>
      </c>
      <c r="O911" s="296">
        <v>25</v>
      </c>
      <c r="P911" s="296">
        <v>1</v>
      </c>
      <c r="Q911" s="296">
        <v>2050</v>
      </c>
      <c r="X911" s="296" t="s">
        <v>30</v>
      </c>
      <c r="AK911" s="296">
        <v>1</v>
      </c>
      <c r="AL911" s="296">
        <v>170</v>
      </c>
      <c r="AM911" s="299">
        <v>0.4</v>
      </c>
      <c r="AN911" s="296">
        <v>36.5</v>
      </c>
      <c r="AO911" s="296">
        <v>1</v>
      </c>
      <c r="AP911" s="300"/>
      <c r="AQ911" s="296">
        <v>1.8250000000000002</v>
      </c>
      <c r="AR911" s="296">
        <v>2</v>
      </c>
      <c r="AS911" s="296">
        <v>1</v>
      </c>
      <c r="AV911" s="300">
        <v>2.4</v>
      </c>
      <c r="AW911" s="300">
        <v>2.4</v>
      </c>
      <c r="AX911" s="296">
        <v>1</v>
      </c>
      <c r="AY911" s="296" t="s">
        <v>745</v>
      </c>
      <c r="BA911" s="296">
        <v>1</v>
      </c>
      <c r="BB911" s="296">
        <v>0.03</v>
      </c>
      <c r="BC911" s="296">
        <v>504</v>
      </c>
    </row>
    <row r="912" spans="1:55" ht="16">
      <c r="A912" s="296" t="s">
        <v>1098</v>
      </c>
      <c r="B912" s="296" t="s">
        <v>747</v>
      </c>
      <c r="C912" s="296" t="s">
        <v>763</v>
      </c>
      <c r="E912" s="296">
        <v>0.34</v>
      </c>
      <c r="F912" s="296">
        <v>1.1429411764705881</v>
      </c>
      <c r="G912" s="296">
        <v>2</v>
      </c>
      <c r="H912" s="296">
        <v>70</v>
      </c>
      <c r="I912" s="296">
        <v>0.97499999999999998</v>
      </c>
      <c r="J912" s="306">
        <v>3.6890524215843823</v>
      </c>
      <c r="K912" s="306">
        <v>137.19999999999999</v>
      </c>
      <c r="L912" s="306" t="s">
        <v>30</v>
      </c>
      <c r="M912" s="306">
        <v>1.0880647553483236</v>
      </c>
      <c r="N912" s="296">
        <v>2020</v>
      </c>
      <c r="O912" s="296">
        <v>25</v>
      </c>
      <c r="P912" s="296">
        <v>1</v>
      </c>
      <c r="Q912" s="296">
        <v>2029</v>
      </c>
      <c r="X912" s="296" t="s">
        <v>30</v>
      </c>
      <c r="AK912" s="296">
        <v>1</v>
      </c>
      <c r="AL912" s="296">
        <v>23.1</v>
      </c>
      <c r="AM912" s="299">
        <v>0.4</v>
      </c>
      <c r="AN912" s="296">
        <v>36.5</v>
      </c>
      <c r="AO912" s="296">
        <v>1</v>
      </c>
      <c r="AP912" s="300"/>
      <c r="AQ912" s="296">
        <v>1.8250000000000002</v>
      </c>
      <c r="AR912" s="296">
        <v>2</v>
      </c>
      <c r="AS912" s="296">
        <v>1</v>
      </c>
      <c r="AV912" s="300">
        <v>2.4</v>
      </c>
      <c r="AW912" s="300">
        <v>2.4</v>
      </c>
      <c r="AX912" s="296">
        <v>1</v>
      </c>
      <c r="AY912" s="296" t="s">
        <v>745</v>
      </c>
      <c r="BA912" s="296">
        <v>1</v>
      </c>
      <c r="BB912" s="296">
        <v>0.03</v>
      </c>
      <c r="BC912" s="296">
        <v>504</v>
      </c>
    </row>
    <row r="913" spans="1:55" ht="16">
      <c r="A913" s="296" t="s">
        <v>1097</v>
      </c>
      <c r="B913" s="296" t="s">
        <v>747</v>
      </c>
      <c r="C913" s="296" t="s">
        <v>763</v>
      </c>
      <c r="E913" s="296">
        <v>0.34</v>
      </c>
      <c r="F913" s="296">
        <v>1.1429411764705881</v>
      </c>
      <c r="G913" s="296">
        <v>2</v>
      </c>
      <c r="H913" s="296">
        <v>40</v>
      </c>
      <c r="I913" s="296">
        <v>0.97499999999999998</v>
      </c>
      <c r="J913" s="306">
        <v>3.4952586444133522</v>
      </c>
      <c r="K913" s="306">
        <v>127.4</v>
      </c>
      <c r="L913" s="306" t="s">
        <v>30</v>
      </c>
      <c r="M913" s="306">
        <v>1.0838980307261759</v>
      </c>
      <c r="N913" s="296">
        <v>2030</v>
      </c>
      <c r="O913" s="296">
        <v>25</v>
      </c>
      <c r="P913" s="296">
        <v>1</v>
      </c>
      <c r="Q913" s="296">
        <v>2039</v>
      </c>
      <c r="X913" s="296" t="s">
        <v>30</v>
      </c>
      <c r="AK913" s="296">
        <v>1</v>
      </c>
      <c r="AL913" s="296">
        <v>23.1</v>
      </c>
      <c r="AM913" s="299">
        <v>0.4</v>
      </c>
      <c r="AN913" s="296">
        <v>36.5</v>
      </c>
      <c r="AO913" s="296">
        <v>1</v>
      </c>
      <c r="AP913" s="300"/>
      <c r="AQ913" s="296">
        <v>1.8250000000000002</v>
      </c>
      <c r="AR913" s="296">
        <v>2</v>
      </c>
      <c r="AS913" s="296">
        <v>1</v>
      </c>
      <c r="AV913" s="300">
        <v>2.4</v>
      </c>
      <c r="AW913" s="300">
        <v>2.4</v>
      </c>
      <c r="AX913" s="296">
        <v>1</v>
      </c>
      <c r="AY913" s="296" t="s">
        <v>745</v>
      </c>
      <c r="BA913" s="296">
        <v>1</v>
      </c>
      <c r="BB913" s="296">
        <v>0.03</v>
      </c>
      <c r="BC913" s="296">
        <v>504</v>
      </c>
    </row>
    <row r="914" spans="1:55">
      <c r="A914" s="296" t="s">
        <v>1096</v>
      </c>
      <c r="B914" s="296" t="s">
        <v>747</v>
      </c>
      <c r="C914" s="296" t="s">
        <v>763</v>
      </c>
      <c r="D914" s="296" t="s">
        <v>30</v>
      </c>
      <c r="E914" s="296">
        <v>0.34</v>
      </c>
      <c r="F914" s="296">
        <v>1.1429411764705881</v>
      </c>
      <c r="G914" s="296">
        <v>1.5</v>
      </c>
      <c r="H914" s="296">
        <v>30</v>
      </c>
      <c r="I914" s="296">
        <v>0.97499999999999998</v>
      </c>
      <c r="J914" s="296">
        <v>3.3751537073344764</v>
      </c>
      <c r="K914" s="296">
        <v>122.5</v>
      </c>
      <c r="L914" s="296" t="s">
        <v>30</v>
      </c>
      <c r="M914" s="296">
        <v>1.0939726449024558</v>
      </c>
      <c r="N914" s="296">
        <v>2040</v>
      </c>
      <c r="O914" s="296">
        <v>25</v>
      </c>
      <c r="P914" s="296">
        <v>1</v>
      </c>
      <c r="Q914" s="296">
        <v>2049</v>
      </c>
      <c r="R914" s="296" t="s">
        <v>30</v>
      </c>
      <c r="S914" s="296" t="s">
        <v>30</v>
      </c>
      <c r="T914" s="296" t="s">
        <v>30</v>
      </c>
      <c r="U914" s="296" t="s">
        <v>30</v>
      </c>
      <c r="V914" s="296" t="s">
        <v>30</v>
      </c>
      <c r="W914" s="296" t="s">
        <v>30</v>
      </c>
      <c r="X914" s="296" t="s">
        <v>30</v>
      </c>
      <c r="Z914" s="296" t="s">
        <v>30</v>
      </c>
      <c r="AA914" s="296" t="s">
        <v>30</v>
      </c>
      <c r="AB914" s="296" t="s">
        <v>30</v>
      </c>
      <c r="AC914" s="296" t="s">
        <v>30</v>
      </c>
      <c r="AD914" s="296" t="s">
        <v>30</v>
      </c>
      <c r="AE914" s="296" t="s">
        <v>30</v>
      </c>
      <c r="AF914" s="296" t="s">
        <v>30</v>
      </c>
      <c r="AG914" s="296" t="s">
        <v>30</v>
      </c>
      <c r="AH914" s="296" t="s">
        <v>30</v>
      </c>
      <c r="AI914" s="296" t="s">
        <v>30</v>
      </c>
      <c r="AJ914" s="296" t="s">
        <v>30</v>
      </c>
      <c r="AK914" s="296">
        <v>1</v>
      </c>
      <c r="AL914" s="296">
        <v>23.1</v>
      </c>
      <c r="AM914" s="299">
        <v>0.4</v>
      </c>
      <c r="AN914" s="296">
        <v>36.5</v>
      </c>
      <c r="AO914" s="296">
        <v>1</v>
      </c>
      <c r="AP914" s="300"/>
      <c r="AQ914" s="296">
        <v>1.8250000000000002</v>
      </c>
      <c r="AR914" s="296">
        <v>2</v>
      </c>
      <c r="AS914" s="296">
        <v>1</v>
      </c>
      <c r="AV914" s="300">
        <v>2.4</v>
      </c>
      <c r="AW914" s="300">
        <v>2.4</v>
      </c>
      <c r="AX914" s="296">
        <v>1</v>
      </c>
      <c r="AY914" s="296" t="s">
        <v>745</v>
      </c>
      <c r="BA914" s="296">
        <v>1</v>
      </c>
      <c r="BB914" s="296">
        <v>0.03</v>
      </c>
      <c r="BC914" s="296">
        <v>504</v>
      </c>
    </row>
    <row r="915" spans="1:55" ht="16">
      <c r="A915" s="296" t="s">
        <v>1095</v>
      </c>
      <c r="B915" s="296" t="s">
        <v>747</v>
      </c>
      <c r="C915" s="296" t="s">
        <v>763</v>
      </c>
      <c r="E915" s="296">
        <v>0.34</v>
      </c>
      <c r="F915" s="296">
        <v>1.1429411764705881</v>
      </c>
      <c r="G915" s="296">
        <v>1</v>
      </c>
      <c r="H915" s="296">
        <v>20</v>
      </c>
      <c r="I915" s="296">
        <v>0.97499999999999998</v>
      </c>
      <c r="J915" s="306">
        <v>3.2550487702556001</v>
      </c>
      <c r="K915" s="306">
        <v>117.6</v>
      </c>
      <c r="L915" s="306" t="s">
        <v>30</v>
      </c>
      <c r="M915" s="306">
        <v>1.1040472590787356</v>
      </c>
      <c r="N915" s="296">
        <v>2050</v>
      </c>
      <c r="O915" s="296">
        <v>25</v>
      </c>
      <c r="P915" s="296">
        <v>1</v>
      </c>
      <c r="Q915" s="296">
        <v>2050</v>
      </c>
      <c r="X915" s="296" t="s">
        <v>30</v>
      </c>
      <c r="AK915" s="296">
        <v>1</v>
      </c>
      <c r="AL915" s="296">
        <v>23.1</v>
      </c>
      <c r="AM915" s="299">
        <v>0.4</v>
      </c>
      <c r="AN915" s="296">
        <v>36.5</v>
      </c>
      <c r="AO915" s="296">
        <v>1</v>
      </c>
      <c r="AP915" s="300"/>
      <c r="AQ915" s="296">
        <v>1.8250000000000002</v>
      </c>
      <c r="AR915" s="296">
        <v>2</v>
      </c>
      <c r="AS915" s="296">
        <v>1</v>
      </c>
      <c r="AV915" s="300">
        <v>2.4</v>
      </c>
      <c r="AW915" s="300">
        <v>2.4</v>
      </c>
      <c r="AX915" s="296">
        <v>1</v>
      </c>
      <c r="AY915" s="296" t="s">
        <v>745</v>
      </c>
      <c r="BA915" s="296">
        <v>1</v>
      </c>
      <c r="BB915" s="296">
        <v>0.03</v>
      </c>
      <c r="BC915" s="296">
        <v>504</v>
      </c>
    </row>
    <row r="916" spans="1:55">
      <c r="A916" s="296" t="s">
        <v>1094</v>
      </c>
      <c r="B916" s="296" t="s">
        <v>747</v>
      </c>
      <c r="C916" s="296" t="s">
        <v>763</v>
      </c>
      <c r="E916" s="296">
        <v>0.34</v>
      </c>
      <c r="F916" s="296">
        <v>1.1823529411764704</v>
      </c>
      <c r="G916" s="296">
        <v>3</v>
      </c>
      <c r="H916" s="296">
        <v>30</v>
      </c>
      <c r="I916" s="296">
        <v>0.97499999999999998</v>
      </c>
      <c r="J916" s="296" t="s">
        <v>30</v>
      </c>
      <c r="K916" s="296">
        <v>58.8</v>
      </c>
      <c r="L916" s="296" t="s">
        <v>30</v>
      </c>
      <c r="M916" s="296">
        <v>1.1172</v>
      </c>
      <c r="P916" s="296">
        <v>0</v>
      </c>
      <c r="Q916" s="296" t="s">
        <v>30</v>
      </c>
      <c r="X916" s="296" t="s">
        <v>30</v>
      </c>
      <c r="AK916" s="296">
        <v>1</v>
      </c>
      <c r="AL916" s="296">
        <v>90.4</v>
      </c>
      <c r="AM916" s="299">
        <v>0.4</v>
      </c>
      <c r="AN916" s="296">
        <v>36.5</v>
      </c>
      <c r="AO916" s="296">
        <v>1</v>
      </c>
      <c r="AP916" s="300"/>
      <c r="AQ916" s="296">
        <v>1.8250000000000002</v>
      </c>
      <c r="AR916" s="296">
        <v>2</v>
      </c>
      <c r="AS916" s="296">
        <v>1</v>
      </c>
      <c r="AV916" s="300">
        <v>2.4</v>
      </c>
      <c r="AW916" s="300">
        <v>2.4</v>
      </c>
      <c r="AY916" s="296" t="s">
        <v>745</v>
      </c>
      <c r="BA916" s="296">
        <v>1</v>
      </c>
      <c r="BB916" s="296">
        <v>0.03</v>
      </c>
      <c r="BC916" s="296">
        <v>504</v>
      </c>
    </row>
    <row r="917" spans="1:55" ht="16">
      <c r="A917" s="296" t="s">
        <v>1093</v>
      </c>
      <c r="B917" s="296" t="s">
        <v>840</v>
      </c>
      <c r="C917" s="296" t="s">
        <v>763</v>
      </c>
      <c r="F917" s="296">
        <v>0.16</v>
      </c>
      <c r="G917" s="296">
        <v>10</v>
      </c>
      <c r="H917" s="296">
        <v>60</v>
      </c>
      <c r="I917" s="296">
        <v>0.97499999999999998</v>
      </c>
      <c r="J917" s="306">
        <v>5.0031405311635808</v>
      </c>
      <c r="K917" s="306">
        <v>274.39999999999998</v>
      </c>
      <c r="L917" s="306">
        <v>6.7422579985812066</v>
      </c>
      <c r="M917" s="306" t="s">
        <v>30</v>
      </c>
      <c r="N917" s="296">
        <v>2020</v>
      </c>
      <c r="O917" s="296">
        <v>25</v>
      </c>
      <c r="P917" s="296">
        <v>1</v>
      </c>
      <c r="Q917" s="296">
        <v>2029</v>
      </c>
      <c r="X917" s="296" t="s">
        <v>30</v>
      </c>
      <c r="AK917" s="296">
        <v>1</v>
      </c>
      <c r="AL917" s="296">
        <v>3.2</v>
      </c>
      <c r="AM917" s="299">
        <v>0.4</v>
      </c>
      <c r="AN917" s="296">
        <v>36.5</v>
      </c>
      <c r="AO917" s="296">
        <v>1</v>
      </c>
      <c r="AP917" s="300"/>
      <c r="AQ917" s="296">
        <v>1.8250000000000002</v>
      </c>
      <c r="AR917" s="296">
        <v>2</v>
      </c>
      <c r="AS917" s="296">
        <v>1</v>
      </c>
      <c r="AV917" s="300">
        <v>2.4</v>
      </c>
      <c r="AW917" s="300">
        <v>2.4</v>
      </c>
      <c r="AY917" s="296" t="s">
        <v>745</v>
      </c>
      <c r="BA917" s="296">
        <v>1</v>
      </c>
      <c r="BB917" s="296">
        <v>0.03</v>
      </c>
      <c r="BC917" s="296">
        <v>504</v>
      </c>
    </row>
    <row r="918" spans="1:55" ht="16">
      <c r="A918" s="296" t="s">
        <v>1092</v>
      </c>
      <c r="B918" s="296" t="s">
        <v>840</v>
      </c>
      <c r="C918" s="296" t="s">
        <v>763</v>
      </c>
      <c r="F918" s="296">
        <v>0.16</v>
      </c>
      <c r="G918" s="296">
        <v>8</v>
      </c>
      <c r="H918" s="296">
        <v>40</v>
      </c>
      <c r="I918" s="296">
        <v>0.97499999999999998</v>
      </c>
      <c r="J918" s="306">
        <v>4.7585978970186886</v>
      </c>
      <c r="K918" s="306">
        <v>274.39999999999998</v>
      </c>
      <c r="L918" s="306">
        <v>6.7423433705842797</v>
      </c>
      <c r="M918" s="306" t="s">
        <v>30</v>
      </c>
      <c r="N918" s="296">
        <v>2030</v>
      </c>
      <c r="O918" s="296">
        <v>25</v>
      </c>
      <c r="P918" s="296">
        <v>1</v>
      </c>
      <c r="Q918" s="296">
        <v>2039</v>
      </c>
      <c r="X918" s="296" t="s">
        <v>30</v>
      </c>
      <c r="AK918" s="296">
        <v>1</v>
      </c>
      <c r="AL918" s="296">
        <v>3.2</v>
      </c>
      <c r="AM918" s="299">
        <v>0.4</v>
      </c>
      <c r="AN918" s="296">
        <v>36.5</v>
      </c>
      <c r="AO918" s="296">
        <v>1</v>
      </c>
      <c r="AP918" s="300"/>
      <c r="AQ918" s="296">
        <v>1.8250000000000002</v>
      </c>
      <c r="AR918" s="296">
        <v>2</v>
      </c>
      <c r="AS918" s="296">
        <v>1</v>
      </c>
      <c r="AV918" s="300">
        <v>2.4</v>
      </c>
      <c r="AW918" s="300">
        <v>2.4</v>
      </c>
      <c r="AY918" s="296" t="s">
        <v>745</v>
      </c>
      <c r="BA918" s="296">
        <v>1</v>
      </c>
      <c r="BB918" s="296">
        <v>0.03</v>
      </c>
      <c r="BC918" s="296">
        <v>504</v>
      </c>
    </row>
    <row r="919" spans="1:55">
      <c r="A919" s="296" t="s">
        <v>1091</v>
      </c>
      <c r="B919" s="296" t="s">
        <v>840</v>
      </c>
      <c r="C919" s="296" t="s">
        <v>763</v>
      </c>
      <c r="D919" s="296" t="s">
        <v>30</v>
      </c>
      <c r="E919" s="296" t="s">
        <v>30</v>
      </c>
      <c r="F919" s="296">
        <v>0.16</v>
      </c>
      <c r="G919" s="296">
        <v>6</v>
      </c>
      <c r="H919" s="296">
        <v>35</v>
      </c>
      <c r="I919" s="296">
        <v>0.97499999999999998</v>
      </c>
      <c r="J919" s="296">
        <v>4.5574116525752686</v>
      </c>
      <c r="K919" s="296">
        <v>264.60000000000002</v>
      </c>
      <c r="L919" s="296">
        <v>6.7421327783967335</v>
      </c>
      <c r="M919" s="296" t="s">
        <v>30</v>
      </c>
      <c r="N919" s="296">
        <v>2040</v>
      </c>
      <c r="O919" s="296">
        <v>25</v>
      </c>
      <c r="P919" s="296">
        <v>1</v>
      </c>
      <c r="Q919" s="296">
        <v>2049</v>
      </c>
      <c r="R919" s="296" t="s">
        <v>30</v>
      </c>
      <c r="S919" s="296" t="s">
        <v>30</v>
      </c>
      <c r="T919" s="296" t="s">
        <v>30</v>
      </c>
      <c r="U919" s="296" t="s">
        <v>30</v>
      </c>
      <c r="V919" s="296" t="s">
        <v>30</v>
      </c>
      <c r="W919" s="296" t="s">
        <v>30</v>
      </c>
      <c r="X919" s="296" t="s">
        <v>30</v>
      </c>
      <c r="Z919" s="296" t="s">
        <v>30</v>
      </c>
      <c r="AA919" s="296" t="s">
        <v>30</v>
      </c>
      <c r="AB919" s="296" t="s">
        <v>30</v>
      </c>
      <c r="AC919" s="296" t="s">
        <v>30</v>
      </c>
      <c r="AD919" s="296" t="s">
        <v>30</v>
      </c>
      <c r="AE919" s="296" t="s">
        <v>30</v>
      </c>
      <c r="AF919" s="296" t="s">
        <v>30</v>
      </c>
      <c r="AG919" s="296" t="s">
        <v>30</v>
      </c>
      <c r="AH919" s="296" t="s">
        <v>30</v>
      </c>
      <c r="AI919" s="296" t="s">
        <v>30</v>
      </c>
      <c r="AJ919" s="296" t="s">
        <v>30</v>
      </c>
      <c r="AK919" s="296">
        <v>1</v>
      </c>
      <c r="AL919" s="296">
        <v>3.2</v>
      </c>
      <c r="AM919" s="299">
        <v>0.4</v>
      </c>
      <c r="AN919" s="296">
        <v>36.5</v>
      </c>
      <c r="AO919" s="296">
        <v>1</v>
      </c>
      <c r="AP919" s="300"/>
      <c r="AQ919" s="296">
        <v>1.8250000000000002</v>
      </c>
      <c r="AR919" s="296">
        <v>2</v>
      </c>
      <c r="AS919" s="296">
        <v>1</v>
      </c>
      <c r="AV919" s="300">
        <v>2.4</v>
      </c>
      <c r="AW919" s="300">
        <v>2.4</v>
      </c>
      <c r="AX919" s="296" t="s">
        <v>30</v>
      </c>
      <c r="AY919" s="296" t="s">
        <v>745</v>
      </c>
      <c r="BA919" s="296">
        <v>1</v>
      </c>
      <c r="BB919" s="296">
        <v>0.03</v>
      </c>
      <c r="BC919" s="296">
        <v>504</v>
      </c>
    </row>
    <row r="920" spans="1:55" ht="16">
      <c r="A920" s="296" t="s">
        <v>1090</v>
      </c>
      <c r="B920" s="296" t="s">
        <v>840</v>
      </c>
      <c r="C920" s="296" t="s">
        <v>763</v>
      </c>
      <c r="F920" s="296">
        <v>0.16</v>
      </c>
      <c r="G920" s="296">
        <v>4</v>
      </c>
      <c r="H920" s="296">
        <v>30</v>
      </c>
      <c r="I920" s="296">
        <v>0.97499999999999998</v>
      </c>
      <c r="J920" s="306">
        <v>4.3562254081318486</v>
      </c>
      <c r="K920" s="306">
        <v>254.8</v>
      </c>
      <c r="L920" s="306">
        <v>6.7419221862091883</v>
      </c>
      <c r="M920" s="306" t="s">
        <v>30</v>
      </c>
      <c r="N920" s="296">
        <v>2050</v>
      </c>
      <c r="O920" s="296">
        <v>25</v>
      </c>
      <c r="P920" s="296">
        <v>1</v>
      </c>
      <c r="Q920" s="296">
        <v>2050</v>
      </c>
      <c r="X920" s="296" t="s">
        <v>30</v>
      </c>
      <c r="AK920" s="296">
        <v>1</v>
      </c>
      <c r="AL920" s="296">
        <v>3.2</v>
      </c>
      <c r="AM920" s="299">
        <v>0.4</v>
      </c>
      <c r="AN920" s="296">
        <v>36.5</v>
      </c>
      <c r="AO920" s="296">
        <v>1</v>
      </c>
      <c r="AP920" s="300"/>
      <c r="AQ920" s="296">
        <v>1.8250000000000002</v>
      </c>
      <c r="AR920" s="296">
        <v>2</v>
      </c>
      <c r="AS920" s="296">
        <v>1</v>
      </c>
      <c r="AV920" s="300">
        <v>2.4</v>
      </c>
      <c r="AW920" s="300">
        <v>2.4</v>
      </c>
      <c r="AY920" s="296" t="s">
        <v>745</v>
      </c>
      <c r="BA920" s="296">
        <v>1</v>
      </c>
      <c r="BB920" s="296">
        <v>0.03</v>
      </c>
      <c r="BC920" s="296">
        <v>504</v>
      </c>
    </row>
    <row r="921" spans="1:55" ht="16">
      <c r="A921" s="296" t="s">
        <v>1089</v>
      </c>
      <c r="B921" s="296" t="s">
        <v>840</v>
      </c>
      <c r="C921" s="296" t="s">
        <v>763</v>
      </c>
      <c r="F921" s="296">
        <v>0.28999999999999998</v>
      </c>
      <c r="G921" s="296">
        <v>2</v>
      </c>
      <c r="H921" s="296">
        <v>20</v>
      </c>
      <c r="I921" s="306">
        <v>0.97499999999999998</v>
      </c>
      <c r="J921" s="306">
        <v>2.7579810886823575</v>
      </c>
      <c r="K921" s="306">
        <v>58.8</v>
      </c>
      <c r="L921" s="306">
        <v>3.7413284292400042</v>
      </c>
      <c r="M921" s="306" t="s">
        <v>30</v>
      </c>
      <c r="N921" s="296">
        <v>2020</v>
      </c>
      <c r="O921" s="296">
        <v>25</v>
      </c>
      <c r="P921" s="296">
        <v>1</v>
      </c>
      <c r="Q921" s="296">
        <v>2029</v>
      </c>
      <c r="X921" s="296" t="s">
        <v>30</v>
      </c>
      <c r="AK921" s="296">
        <v>1</v>
      </c>
      <c r="AL921" s="296">
        <v>170</v>
      </c>
      <c r="AM921" s="299">
        <v>0.4</v>
      </c>
      <c r="AN921" s="296">
        <v>36.5</v>
      </c>
      <c r="AO921" s="296">
        <v>1</v>
      </c>
      <c r="AP921" s="300"/>
      <c r="AQ921" s="296">
        <v>1.8250000000000002</v>
      </c>
      <c r="AR921" s="296">
        <v>2</v>
      </c>
      <c r="AS921" s="296">
        <v>1</v>
      </c>
      <c r="AV921" s="300">
        <v>2.4</v>
      </c>
      <c r="AW921" s="300">
        <v>2.4</v>
      </c>
      <c r="AY921" s="296" t="s">
        <v>745</v>
      </c>
      <c r="BA921" s="296">
        <v>1</v>
      </c>
      <c r="BB921" s="296">
        <v>0.03</v>
      </c>
      <c r="BC921" s="296">
        <v>504</v>
      </c>
    </row>
    <row r="922" spans="1:55" ht="16">
      <c r="A922" s="296" t="s">
        <v>1088</v>
      </c>
      <c r="B922" s="296" t="s">
        <v>840</v>
      </c>
      <c r="C922" s="296" t="s">
        <v>763</v>
      </c>
      <c r="F922" s="296">
        <v>0.28999999999999998</v>
      </c>
      <c r="G922" s="296">
        <v>2</v>
      </c>
      <c r="H922" s="296">
        <v>20</v>
      </c>
      <c r="I922" s="306">
        <v>0.97499999999999998</v>
      </c>
      <c r="J922" s="306">
        <v>2.6137748172641477</v>
      </c>
      <c r="K922" s="306">
        <v>49</v>
      </c>
      <c r="L922" s="306">
        <v>3.7279657357642941</v>
      </c>
      <c r="M922" s="306" t="s">
        <v>30</v>
      </c>
      <c r="N922" s="296">
        <v>2030</v>
      </c>
      <c r="O922" s="296">
        <v>25</v>
      </c>
      <c r="P922" s="296">
        <v>1</v>
      </c>
      <c r="Q922" s="296">
        <v>2039</v>
      </c>
      <c r="X922" s="296" t="s">
        <v>30</v>
      </c>
      <c r="AK922" s="296">
        <v>1</v>
      </c>
      <c r="AL922" s="296">
        <v>170</v>
      </c>
      <c r="AM922" s="299">
        <v>0.4</v>
      </c>
      <c r="AN922" s="296">
        <v>36.5</v>
      </c>
      <c r="AO922" s="296">
        <v>1</v>
      </c>
      <c r="AP922" s="300"/>
      <c r="AQ922" s="296">
        <v>1.8250000000000002</v>
      </c>
      <c r="AR922" s="296">
        <v>2</v>
      </c>
      <c r="AS922" s="296">
        <v>1</v>
      </c>
      <c r="AV922" s="300">
        <v>2.4</v>
      </c>
      <c r="AW922" s="300">
        <v>2.4</v>
      </c>
      <c r="AY922" s="296" t="s">
        <v>745</v>
      </c>
      <c r="BA922" s="296">
        <v>1</v>
      </c>
      <c r="BB922" s="296">
        <v>0.03</v>
      </c>
      <c r="BC922" s="296">
        <v>504</v>
      </c>
    </row>
    <row r="923" spans="1:55">
      <c r="A923" s="296" t="s">
        <v>1087</v>
      </c>
      <c r="B923" s="296" t="s">
        <v>840</v>
      </c>
      <c r="C923" s="296" t="s">
        <v>763</v>
      </c>
      <c r="D923" s="296" t="s">
        <v>30</v>
      </c>
      <c r="E923" s="296" t="s">
        <v>30</v>
      </c>
      <c r="F923" s="296">
        <v>0.28999999999999998</v>
      </c>
      <c r="G923" s="296">
        <v>1.5</v>
      </c>
      <c r="H923" s="296">
        <v>15</v>
      </c>
      <c r="I923" s="296">
        <v>0.97499999999999998</v>
      </c>
      <c r="J923" s="296">
        <v>2.4891114547824857</v>
      </c>
      <c r="K923" s="296">
        <v>49</v>
      </c>
      <c r="L923" s="296">
        <v>3.7279657353904621</v>
      </c>
      <c r="M923" s="296" t="s">
        <v>30</v>
      </c>
      <c r="N923" s="296">
        <v>2040</v>
      </c>
      <c r="O923" s="296">
        <v>25</v>
      </c>
      <c r="P923" s="296">
        <v>1</v>
      </c>
      <c r="Q923" s="296">
        <v>2049</v>
      </c>
      <c r="R923" s="296" t="s">
        <v>30</v>
      </c>
      <c r="S923" s="296" t="s">
        <v>30</v>
      </c>
      <c r="T923" s="296" t="s">
        <v>30</v>
      </c>
      <c r="U923" s="296" t="s">
        <v>30</v>
      </c>
      <c r="V923" s="296" t="s">
        <v>30</v>
      </c>
      <c r="W923" s="296" t="s">
        <v>30</v>
      </c>
      <c r="X923" s="296" t="s">
        <v>30</v>
      </c>
      <c r="Z923" s="296" t="s">
        <v>30</v>
      </c>
      <c r="AA923" s="296" t="s">
        <v>30</v>
      </c>
      <c r="AB923" s="296" t="s">
        <v>30</v>
      </c>
      <c r="AC923" s="296" t="s">
        <v>30</v>
      </c>
      <c r="AD923" s="296" t="s">
        <v>30</v>
      </c>
      <c r="AE923" s="296" t="s">
        <v>30</v>
      </c>
      <c r="AF923" s="296" t="s">
        <v>30</v>
      </c>
      <c r="AG923" s="296" t="s">
        <v>30</v>
      </c>
      <c r="AH923" s="296" t="s">
        <v>30</v>
      </c>
      <c r="AI923" s="296" t="s">
        <v>30</v>
      </c>
      <c r="AJ923" s="296" t="s">
        <v>30</v>
      </c>
      <c r="AK923" s="296">
        <v>1</v>
      </c>
      <c r="AL923" s="296">
        <v>170</v>
      </c>
      <c r="AM923" s="299">
        <v>0.4</v>
      </c>
      <c r="AN923" s="296">
        <v>36.5</v>
      </c>
      <c r="AO923" s="296">
        <v>1</v>
      </c>
      <c r="AP923" s="300"/>
      <c r="AQ923" s="296">
        <v>1.8250000000000002</v>
      </c>
      <c r="AR923" s="296">
        <v>2</v>
      </c>
      <c r="AS923" s="296">
        <v>1</v>
      </c>
      <c r="AV923" s="300">
        <v>2.4</v>
      </c>
      <c r="AW923" s="300">
        <v>2.4</v>
      </c>
      <c r="AX923" s="296" t="s">
        <v>30</v>
      </c>
      <c r="AY923" s="296" t="s">
        <v>745</v>
      </c>
      <c r="BA923" s="296">
        <v>1</v>
      </c>
      <c r="BB923" s="296">
        <v>0.03</v>
      </c>
      <c r="BC923" s="296">
        <v>504</v>
      </c>
    </row>
    <row r="924" spans="1:55" ht="16">
      <c r="A924" s="296" t="s">
        <v>1086</v>
      </c>
      <c r="B924" s="296" t="s">
        <v>840</v>
      </c>
      <c r="C924" s="296" t="s">
        <v>763</v>
      </c>
      <c r="F924" s="296">
        <v>0.28999999999999998</v>
      </c>
      <c r="G924" s="296">
        <v>1</v>
      </c>
      <c r="H924" s="296">
        <v>10</v>
      </c>
      <c r="I924" s="306">
        <v>0.97499999999999998</v>
      </c>
      <c r="J924" s="306">
        <v>2.3644480923008158</v>
      </c>
      <c r="K924" s="306">
        <v>49</v>
      </c>
      <c r="L924" s="306">
        <v>3.72796573501663</v>
      </c>
      <c r="M924" s="306" t="s">
        <v>30</v>
      </c>
      <c r="N924" s="296">
        <v>2050</v>
      </c>
      <c r="O924" s="296">
        <v>25</v>
      </c>
      <c r="P924" s="296">
        <v>1</v>
      </c>
      <c r="Q924" s="296">
        <v>2050</v>
      </c>
      <c r="X924" s="296" t="s">
        <v>30</v>
      </c>
      <c r="AK924" s="296">
        <v>1</v>
      </c>
      <c r="AL924" s="296">
        <v>170</v>
      </c>
      <c r="AM924" s="299">
        <v>0.4</v>
      </c>
      <c r="AN924" s="296">
        <v>36.5</v>
      </c>
      <c r="AO924" s="296">
        <v>1</v>
      </c>
      <c r="AP924" s="300"/>
      <c r="AQ924" s="296">
        <v>1.8250000000000002</v>
      </c>
      <c r="AR924" s="296">
        <v>2</v>
      </c>
      <c r="AS924" s="296">
        <v>1</v>
      </c>
      <c r="AV924" s="300">
        <v>2.4</v>
      </c>
      <c r="AW924" s="300">
        <v>2.4</v>
      </c>
      <c r="AY924" s="296" t="s">
        <v>745</v>
      </c>
      <c r="BA924" s="296">
        <v>1</v>
      </c>
      <c r="BB924" s="296">
        <v>0.03</v>
      </c>
      <c r="BC924" s="296">
        <v>504</v>
      </c>
    </row>
    <row r="925" spans="1:55" ht="16">
      <c r="A925" s="296" t="s">
        <v>1085</v>
      </c>
      <c r="B925" s="296" t="s">
        <v>840</v>
      </c>
      <c r="C925" s="296" t="s">
        <v>763</v>
      </c>
      <c r="F925" s="296">
        <v>0.28999999999999998</v>
      </c>
      <c r="G925" s="296">
        <v>2</v>
      </c>
      <c r="H925" s="296">
        <v>70</v>
      </c>
      <c r="I925" s="296">
        <v>0.97499999999999998</v>
      </c>
      <c r="J925" s="306">
        <v>3.1356945583467231</v>
      </c>
      <c r="K925" s="306">
        <v>137.19999999999999</v>
      </c>
      <c r="L925" s="306">
        <v>3.7519474322355988</v>
      </c>
      <c r="M925" s="306" t="s">
        <v>30</v>
      </c>
      <c r="N925" s="296">
        <v>2020</v>
      </c>
      <c r="O925" s="296">
        <v>25</v>
      </c>
      <c r="P925" s="296">
        <v>1</v>
      </c>
      <c r="Q925" s="296">
        <v>2029</v>
      </c>
      <c r="X925" s="296" t="s">
        <v>30</v>
      </c>
      <c r="AK925" s="296">
        <v>1</v>
      </c>
      <c r="AL925" s="296">
        <v>23.1</v>
      </c>
      <c r="AM925" s="299">
        <v>0.4</v>
      </c>
      <c r="AN925" s="296">
        <v>36.5</v>
      </c>
      <c r="AO925" s="296">
        <v>1</v>
      </c>
      <c r="AP925" s="300"/>
      <c r="AQ925" s="296">
        <v>1.8250000000000002</v>
      </c>
      <c r="AR925" s="296">
        <v>2</v>
      </c>
      <c r="AS925" s="296">
        <v>1</v>
      </c>
      <c r="AV925" s="300">
        <v>2.4</v>
      </c>
      <c r="AW925" s="300">
        <v>2.4</v>
      </c>
      <c r="AY925" s="296" t="s">
        <v>745</v>
      </c>
      <c r="BA925" s="296">
        <v>1</v>
      </c>
      <c r="BB925" s="296">
        <v>0.03</v>
      </c>
      <c r="BC925" s="296">
        <v>504</v>
      </c>
    </row>
    <row r="926" spans="1:55" ht="16">
      <c r="A926" s="296" t="s">
        <v>1084</v>
      </c>
      <c r="B926" s="296" t="s">
        <v>840</v>
      </c>
      <c r="C926" s="296" t="s">
        <v>763</v>
      </c>
      <c r="F926" s="296">
        <v>0.28999999999999998</v>
      </c>
      <c r="G926" s="296">
        <v>2</v>
      </c>
      <c r="H926" s="296">
        <v>40</v>
      </c>
      <c r="I926" s="296">
        <v>0.97499999999999998</v>
      </c>
      <c r="J926" s="306">
        <v>2.9709698477513475</v>
      </c>
      <c r="K926" s="306">
        <v>127.4</v>
      </c>
      <c r="L926" s="306">
        <v>3.7375794162971587</v>
      </c>
      <c r="M926" s="306" t="s">
        <v>30</v>
      </c>
      <c r="N926" s="296">
        <v>2030</v>
      </c>
      <c r="O926" s="296">
        <v>25</v>
      </c>
      <c r="P926" s="296">
        <v>1</v>
      </c>
      <c r="Q926" s="296">
        <v>2039</v>
      </c>
      <c r="X926" s="296" t="s">
        <v>30</v>
      </c>
      <c r="AK926" s="296">
        <v>1</v>
      </c>
      <c r="AL926" s="296">
        <v>23.1</v>
      </c>
      <c r="AM926" s="299">
        <v>0.4</v>
      </c>
      <c r="AN926" s="296">
        <v>36.5</v>
      </c>
      <c r="AO926" s="296">
        <v>1</v>
      </c>
      <c r="AP926" s="300"/>
      <c r="AQ926" s="296">
        <v>1.8250000000000002</v>
      </c>
      <c r="AR926" s="296">
        <v>2</v>
      </c>
      <c r="AS926" s="296">
        <v>1</v>
      </c>
      <c r="AV926" s="300">
        <v>2.4</v>
      </c>
      <c r="AW926" s="300">
        <v>2.4</v>
      </c>
      <c r="AY926" s="296" t="s">
        <v>745</v>
      </c>
      <c r="BA926" s="296">
        <v>1</v>
      </c>
      <c r="BB926" s="296">
        <v>0.03</v>
      </c>
      <c r="BC926" s="296">
        <v>504</v>
      </c>
    </row>
    <row r="927" spans="1:55">
      <c r="A927" s="296" t="s">
        <v>1083</v>
      </c>
      <c r="B927" s="296" t="s">
        <v>840</v>
      </c>
      <c r="C927" s="296" t="s">
        <v>763</v>
      </c>
      <c r="D927" s="296" t="s">
        <v>30</v>
      </c>
      <c r="E927" s="296" t="s">
        <v>30</v>
      </c>
      <c r="F927" s="296">
        <v>0.28999999999999998</v>
      </c>
      <c r="G927" s="296">
        <v>1.5</v>
      </c>
      <c r="H927" s="296">
        <v>30</v>
      </c>
      <c r="I927" s="296">
        <v>0.97499999999999998</v>
      </c>
      <c r="J927" s="296">
        <v>2.8688806512343077</v>
      </c>
      <c r="K927" s="296">
        <v>122.5</v>
      </c>
      <c r="L927" s="296">
        <v>3.7723194651808822</v>
      </c>
      <c r="M927" s="296" t="s">
        <v>30</v>
      </c>
      <c r="N927" s="296">
        <v>2040</v>
      </c>
      <c r="O927" s="296">
        <v>25</v>
      </c>
      <c r="P927" s="296">
        <v>1</v>
      </c>
      <c r="Q927" s="296">
        <v>2049</v>
      </c>
      <c r="R927" s="296" t="s">
        <v>30</v>
      </c>
      <c r="S927" s="296" t="s">
        <v>30</v>
      </c>
      <c r="T927" s="296" t="s">
        <v>30</v>
      </c>
      <c r="U927" s="296" t="s">
        <v>30</v>
      </c>
      <c r="V927" s="296" t="s">
        <v>30</v>
      </c>
      <c r="W927" s="296" t="s">
        <v>30</v>
      </c>
      <c r="X927" s="296" t="s">
        <v>30</v>
      </c>
      <c r="Z927" s="296" t="s">
        <v>30</v>
      </c>
      <c r="AA927" s="296" t="s">
        <v>30</v>
      </c>
      <c r="AB927" s="296" t="s">
        <v>30</v>
      </c>
      <c r="AC927" s="296" t="s">
        <v>30</v>
      </c>
      <c r="AD927" s="296" t="s">
        <v>30</v>
      </c>
      <c r="AE927" s="296" t="s">
        <v>30</v>
      </c>
      <c r="AF927" s="296" t="s">
        <v>30</v>
      </c>
      <c r="AG927" s="296" t="s">
        <v>30</v>
      </c>
      <c r="AH927" s="296" t="s">
        <v>30</v>
      </c>
      <c r="AI927" s="296" t="s">
        <v>30</v>
      </c>
      <c r="AJ927" s="296" t="s">
        <v>30</v>
      </c>
      <c r="AK927" s="296">
        <v>1</v>
      </c>
      <c r="AL927" s="296">
        <v>23.1</v>
      </c>
      <c r="AM927" s="299">
        <v>0.4</v>
      </c>
      <c r="AN927" s="296">
        <v>36.5</v>
      </c>
      <c r="AO927" s="296">
        <v>1</v>
      </c>
      <c r="AP927" s="300"/>
      <c r="AQ927" s="296">
        <v>1.8250000000000002</v>
      </c>
      <c r="AR927" s="296">
        <v>2</v>
      </c>
      <c r="AS927" s="296">
        <v>1</v>
      </c>
      <c r="AV927" s="300">
        <v>2.4</v>
      </c>
      <c r="AW927" s="300">
        <v>2.4</v>
      </c>
      <c r="AX927" s="296" t="s">
        <v>30</v>
      </c>
      <c r="AY927" s="296" t="s">
        <v>745</v>
      </c>
      <c r="BA927" s="296">
        <v>1</v>
      </c>
      <c r="BB927" s="296">
        <v>0.03</v>
      </c>
      <c r="BC927" s="296">
        <v>504</v>
      </c>
    </row>
    <row r="928" spans="1:55" ht="16">
      <c r="A928" s="296" t="s">
        <v>1082</v>
      </c>
      <c r="B928" s="296" t="s">
        <v>840</v>
      </c>
      <c r="C928" s="296" t="s">
        <v>763</v>
      </c>
      <c r="F928" s="296">
        <v>0.28999999999999998</v>
      </c>
      <c r="G928" s="296">
        <v>1</v>
      </c>
      <c r="H928" s="296">
        <v>20</v>
      </c>
      <c r="I928" s="296">
        <v>0.97499999999999998</v>
      </c>
      <c r="J928" s="306">
        <v>2.7667914547172598</v>
      </c>
      <c r="K928" s="306">
        <v>117.6</v>
      </c>
      <c r="L928" s="306">
        <v>3.8070595140646057</v>
      </c>
      <c r="M928" s="306" t="s">
        <v>30</v>
      </c>
      <c r="N928" s="296">
        <v>2050</v>
      </c>
      <c r="O928" s="296">
        <v>25</v>
      </c>
      <c r="P928" s="296">
        <v>1</v>
      </c>
      <c r="Q928" s="296">
        <v>2050</v>
      </c>
      <c r="X928" s="296" t="s">
        <v>30</v>
      </c>
      <c r="AK928" s="296">
        <v>1</v>
      </c>
      <c r="AL928" s="296">
        <v>23.1</v>
      </c>
      <c r="AM928" s="299">
        <v>0.4</v>
      </c>
      <c r="AN928" s="296">
        <v>36.5</v>
      </c>
      <c r="AO928" s="296">
        <v>1</v>
      </c>
      <c r="AP928" s="300"/>
      <c r="AQ928" s="296">
        <v>1.8250000000000002</v>
      </c>
      <c r="AR928" s="296">
        <v>2</v>
      </c>
      <c r="AS928" s="296">
        <v>1</v>
      </c>
      <c r="AV928" s="300">
        <v>2.4</v>
      </c>
      <c r="AW928" s="300">
        <v>2.4</v>
      </c>
      <c r="AY928" s="296" t="s">
        <v>745</v>
      </c>
      <c r="BA928" s="296">
        <v>1</v>
      </c>
      <c r="BB928" s="296">
        <v>0.03</v>
      </c>
      <c r="BC928" s="296">
        <v>504</v>
      </c>
    </row>
    <row r="929" spans="1:55">
      <c r="A929" s="296" t="s">
        <v>1081</v>
      </c>
      <c r="B929" s="296" t="s">
        <v>753</v>
      </c>
      <c r="C929" s="296" t="s">
        <v>763</v>
      </c>
      <c r="D929" s="296">
        <v>0.154</v>
      </c>
      <c r="E929" s="296">
        <v>0.30371135273036504</v>
      </c>
      <c r="F929" s="296">
        <v>0.3</v>
      </c>
      <c r="I929" s="296">
        <v>0</v>
      </c>
      <c r="J929" s="296" t="s">
        <v>30</v>
      </c>
      <c r="K929" s="296">
        <v>58.8</v>
      </c>
      <c r="L929" s="296" t="s">
        <v>30</v>
      </c>
      <c r="M929" s="296">
        <v>1.1172</v>
      </c>
      <c r="P929" s="296">
        <v>0</v>
      </c>
      <c r="Q929" s="296" t="s">
        <v>30</v>
      </c>
      <c r="X929" s="296" t="s">
        <v>30</v>
      </c>
      <c r="AK929" s="296">
        <v>1</v>
      </c>
      <c r="AL929" s="296">
        <v>170</v>
      </c>
      <c r="AM929" s="299">
        <v>0.4</v>
      </c>
      <c r="AN929" s="296">
        <v>36.5</v>
      </c>
      <c r="AO929" s="296">
        <v>1</v>
      </c>
      <c r="AP929" s="300"/>
      <c r="AQ929" s="296">
        <v>1.8250000000000002</v>
      </c>
      <c r="AR929" s="296">
        <v>2</v>
      </c>
      <c r="AS929" s="296">
        <v>1</v>
      </c>
      <c r="AV929" s="300">
        <v>2.4</v>
      </c>
      <c r="AW929" s="300">
        <v>2.4</v>
      </c>
      <c r="AY929" s="296" t="s">
        <v>745</v>
      </c>
      <c r="BA929" s="296">
        <v>1</v>
      </c>
      <c r="BB929" s="296">
        <v>0.03</v>
      </c>
      <c r="BC929" s="296">
        <v>504</v>
      </c>
    </row>
    <row r="930" spans="1:55">
      <c r="A930" s="296" t="s">
        <v>1080</v>
      </c>
      <c r="B930" s="296" t="s">
        <v>747</v>
      </c>
      <c r="C930" s="296" t="s">
        <v>1046</v>
      </c>
      <c r="E930" s="296">
        <v>0.1</v>
      </c>
      <c r="F930" s="296">
        <v>0.89999999999999991</v>
      </c>
      <c r="I930" s="296">
        <v>0</v>
      </c>
      <c r="J930" s="296" t="s">
        <v>30</v>
      </c>
      <c r="K930" s="296">
        <v>39.200000000000003</v>
      </c>
      <c r="L930" s="296" t="s">
        <v>30</v>
      </c>
      <c r="M930" s="296">
        <v>0.12829090909090909</v>
      </c>
      <c r="P930" s="296">
        <v>0</v>
      </c>
      <c r="Q930" s="296" t="s">
        <v>30</v>
      </c>
      <c r="X930" s="296" t="s">
        <v>30</v>
      </c>
      <c r="AK930" s="296">
        <v>1</v>
      </c>
      <c r="AL930" s="296">
        <v>8.5500000000000007</v>
      </c>
      <c r="AM930" s="299">
        <v>0.15</v>
      </c>
      <c r="AN930" s="296">
        <v>36.5</v>
      </c>
      <c r="AO930" s="296">
        <v>1</v>
      </c>
      <c r="AP930" s="300"/>
      <c r="AQ930" s="296">
        <v>1.8250000000000002</v>
      </c>
      <c r="AR930" s="296">
        <v>2</v>
      </c>
      <c r="AS930" s="296">
        <v>1</v>
      </c>
      <c r="AV930" s="300">
        <v>2.4</v>
      </c>
      <c r="AW930" s="300">
        <v>2.4</v>
      </c>
      <c r="AY930" s="296" t="s">
        <v>745</v>
      </c>
      <c r="BA930" s="296">
        <v>1</v>
      </c>
      <c r="BB930" s="296">
        <v>0.03</v>
      </c>
      <c r="BC930" s="296">
        <v>504</v>
      </c>
    </row>
    <row r="931" spans="1:55">
      <c r="A931" s="296" t="s">
        <v>1079</v>
      </c>
      <c r="B931" s="296" t="s">
        <v>747</v>
      </c>
      <c r="C931" s="296" t="s">
        <v>1046</v>
      </c>
      <c r="E931" s="296">
        <v>0.3</v>
      </c>
      <c r="F931" s="296">
        <v>0.89999999999999991</v>
      </c>
      <c r="I931" s="296">
        <v>0</v>
      </c>
      <c r="J931" s="296" t="s">
        <v>30</v>
      </c>
      <c r="K931" s="296">
        <v>39.200000000000003</v>
      </c>
      <c r="L931" s="296" t="s">
        <v>30</v>
      </c>
      <c r="M931" s="296">
        <v>0.32566153846153845</v>
      </c>
      <c r="P931" s="296">
        <v>0</v>
      </c>
      <c r="Q931" s="296" t="s">
        <v>30</v>
      </c>
      <c r="X931" s="296" t="s">
        <v>30</v>
      </c>
      <c r="AK931" s="296">
        <v>1</v>
      </c>
      <c r="AL931" s="296">
        <v>8</v>
      </c>
      <c r="AM931" s="299">
        <v>0.15</v>
      </c>
      <c r="AN931" s="296">
        <v>36.5</v>
      </c>
      <c r="AO931" s="296">
        <v>1</v>
      </c>
      <c r="AP931" s="300"/>
      <c r="AQ931" s="296">
        <v>1.8250000000000002</v>
      </c>
      <c r="AR931" s="296">
        <v>2</v>
      </c>
      <c r="AS931" s="296">
        <v>1</v>
      </c>
      <c r="AV931" s="300">
        <v>2.4</v>
      </c>
      <c r="AW931" s="300">
        <v>2.4</v>
      </c>
      <c r="AY931" s="296" t="s">
        <v>745</v>
      </c>
      <c r="BA931" s="296">
        <v>1</v>
      </c>
      <c r="BB931" s="296">
        <v>0.03</v>
      </c>
      <c r="BC931" s="296">
        <v>504</v>
      </c>
    </row>
    <row r="932" spans="1:55">
      <c r="A932" s="296" t="s">
        <v>1078</v>
      </c>
      <c r="B932" s="296" t="s">
        <v>747</v>
      </c>
      <c r="C932" s="296" t="s">
        <v>1046</v>
      </c>
      <c r="E932" s="296">
        <v>0.4</v>
      </c>
      <c r="F932" s="296">
        <v>0.90000000000000013</v>
      </c>
      <c r="I932" s="296">
        <v>0</v>
      </c>
      <c r="J932" s="296" t="s">
        <v>30</v>
      </c>
      <c r="K932" s="296">
        <v>39.200000000000003</v>
      </c>
      <c r="L932" s="296" t="s">
        <v>30</v>
      </c>
      <c r="M932" s="296">
        <v>0.40320000000000006</v>
      </c>
      <c r="P932" s="296">
        <v>0</v>
      </c>
      <c r="Q932" s="296" t="s">
        <v>30</v>
      </c>
      <c r="X932" s="296" t="s">
        <v>30</v>
      </c>
      <c r="AK932" s="296">
        <v>1</v>
      </c>
      <c r="AL932" s="296">
        <v>75</v>
      </c>
      <c r="AM932" s="299">
        <v>0.15</v>
      </c>
      <c r="AN932" s="296">
        <v>36.5</v>
      </c>
      <c r="AO932" s="296">
        <v>1</v>
      </c>
      <c r="AP932" s="300"/>
      <c r="AQ932" s="296">
        <v>1.8250000000000002</v>
      </c>
      <c r="AR932" s="296">
        <v>2</v>
      </c>
      <c r="AS932" s="296">
        <v>1</v>
      </c>
      <c r="AV932" s="300">
        <v>2.4</v>
      </c>
      <c r="AW932" s="300">
        <v>2.4</v>
      </c>
      <c r="AY932" s="296" t="s">
        <v>745</v>
      </c>
      <c r="BA932" s="296">
        <v>1</v>
      </c>
      <c r="BB932" s="296">
        <v>0.03</v>
      </c>
      <c r="BC932" s="296">
        <v>504</v>
      </c>
    </row>
    <row r="933" spans="1:55">
      <c r="A933" s="296" t="s">
        <v>1077</v>
      </c>
      <c r="B933" s="296" t="s">
        <v>747</v>
      </c>
      <c r="C933" s="296" t="s">
        <v>1046</v>
      </c>
      <c r="E933" s="296">
        <v>0.5</v>
      </c>
      <c r="F933" s="296">
        <v>0.89999999999999991</v>
      </c>
      <c r="I933" s="296">
        <v>0</v>
      </c>
      <c r="J933" s="296" t="s">
        <v>30</v>
      </c>
      <c r="K933" s="296">
        <v>39.200000000000003</v>
      </c>
      <c r="L933" s="296" t="s">
        <v>30</v>
      </c>
      <c r="M933" s="296">
        <v>0.47039999999999998</v>
      </c>
      <c r="P933" s="296">
        <v>0</v>
      </c>
      <c r="Q933" s="296" t="s">
        <v>30</v>
      </c>
      <c r="X933" s="296" t="s">
        <v>30</v>
      </c>
      <c r="AK933" s="296">
        <v>1</v>
      </c>
      <c r="AL933" s="296">
        <v>63.778368360000002</v>
      </c>
      <c r="AM933" s="299">
        <v>0.15</v>
      </c>
      <c r="AN933" s="296">
        <v>36.5</v>
      </c>
      <c r="AO933" s="296">
        <v>1</v>
      </c>
      <c r="AP933" s="300"/>
      <c r="AQ933" s="296">
        <v>1.8250000000000002</v>
      </c>
      <c r="AR933" s="296">
        <v>2</v>
      </c>
      <c r="AS933" s="296">
        <v>1</v>
      </c>
      <c r="AV933" s="300">
        <v>2.4</v>
      </c>
      <c r="AW933" s="300">
        <v>2.4</v>
      </c>
      <c r="AY933" s="296" t="s">
        <v>745</v>
      </c>
      <c r="BA933" s="296">
        <v>1</v>
      </c>
      <c r="BB933" s="296">
        <v>0.03</v>
      </c>
      <c r="BC933" s="296">
        <v>504</v>
      </c>
    </row>
    <row r="934" spans="1:55">
      <c r="A934" s="296" t="s">
        <v>1076</v>
      </c>
      <c r="B934" s="296" t="s">
        <v>747</v>
      </c>
      <c r="C934" s="296" t="s">
        <v>1046</v>
      </c>
      <c r="E934" s="296">
        <v>0.5</v>
      </c>
      <c r="F934" s="296">
        <v>0.44999999999999996</v>
      </c>
      <c r="I934" s="296">
        <v>0</v>
      </c>
      <c r="J934" s="296" t="s">
        <v>30</v>
      </c>
      <c r="K934" s="296">
        <v>39.200000000000003</v>
      </c>
      <c r="L934" s="296" t="s">
        <v>30</v>
      </c>
      <c r="M934" s="296">
        <v>0.23519999999999999</v>
      </c>
      <c r="P934" s="296">
        <v>0</v>
      </c>
      <c r="Q934" s="296" t="s">
        <v>30</v>
      </c>
      <c r="X934" s="296" t="s">
        <v>30</v>
      </c>
      <c r="AK934" s="296">
        <v>1</v>
      </c>
      <c r="AL934" s="296">
        <v>260</v>
      </c>
      <c r="AM934" s="299">
        <v>0.15</v>
      </c>
      <c r="AN934" s="296">
        <v>36.5</v>
      </c>
      <c r="AO934" s="296">
        <v>1</v>
      </c>
      <c r="AP934" s="300"/>
      <c r="AQ934" s="296">
        <v>1.8250000000000002</v>
      </c>
      <c r="AR934" s="296">
        <v>2</v>
      </c>
      <c r="AS934" s="296">
        <v>1</v>
      </c>
      <c r="AV934" s="300">
        <v>2.4</v>
      </c>
      <c r="AW934" s="300">
        <v>2.4</v>
      </c>
      <c r="AY934" s="296" t="s">
        <v>745</v>
      </c>
      <c r="BA934" s="296">
        <v>1</v>
      </c>
      <c r="BB934" s="296">
        <v>0.03</v>
      </c>
      <c r="BC934" s="296">
        <v>504</v>
      </c>
    </row>
    <row r="935" spans="1:55">
      <c r="A935" s="296" t="s">
        <v>1075</v>
      </c>
      <c r="B935" s="296" t="s">
        <v>747</v>
      </c>
      <c r="C935" s="296" t="s">
        <v>1046</v>
      </c>
      <c r="E935" s="296">
        <v>0.2</v>
      </c>
      <c r="F935" s="296">
        <v>1.02</v>
      </c>
      <c r="G935" s="296">
        <v>0</v>
      </c>
      <c r="H935" s="296">
        <v>50</v>
      </c>
      <c r="I935" s="296">
        <v>0.97499999999999998</v>
      </c>
      <c r="J935" s="296">
        <v>5.4539935236075641</v>
      </c>
      <c r="K935" s="296">
        <v>264.60000000000002</v>
      </c>
      <c r="L935" s="296" t="s">
        <v>30</v>
      </c>
      <c r="M935" s="296">
        <v>0.50576340221652116</v>
      </c>
      <c r="N935" s="296">
        <v>2020</v>
      </c>
      <c r="O935" s="296">
        <v>25</v>
      </c>
      <c r="P935" s="296">
        <v>1</v>
      </c>
      <c r="Q935" s="296">
        <v>2029</v>
      </c>
      <c r="X935" s="296" t="s">
        <v>30</v>
      </c>
      <c r="AK935" s="296">
        <v>1</v>
      </c>
      <c r="AL935" s="296">
        <v>3.4</v>
      </c>
      <c r="AM935" s="299">
        <v>0.15</v>
      </c>
      <c r="AN935" s="296">
        <v>36.5</v>
      </c>
      <c r="AO935" s="296">
        <v>1</v>
      </c>
      <c r="AP935" s="300"/>
      <c r="AQ935" s="296">
        <v>1.8250000000000002</v>
      </c>
      <c r="AR935" s="296">
        <v>2</v>
      </c>
      <c r="AS935" s="296">
        <v>1</v>
      </c>
      <c r="AV935" s="300">
        <v>2.4</v>
      </c>
      <c r="AW935" s="300">
        <v>2.4</v>
      </c>
      <c r="AX935" s="296">
        <v>1</v>
      </c>
      <c r="AY935" s="296" t="s">
        <v>745</v>
      </c>
      <c r="BA935" s="296">
        <v>1</v>
      </c>
      <c r="BB935" s="296">
        <v>0.03</v>
      </c>
      <c r="BC935" s="296">
        <v>504</v>
      </c>
    </row>
    <row r="936" spans="1:55">
      <c r="A936" s="296" t="s">
        <v>1074</v>
      </c>
      <c r="B936" s="296" t="s">
        <v>747</v>
      </c>
      <c r="C936" s="296" t="s">
        <v>1046</v>
      </c>
      <c r="E936" s="296">
        <v>0.2</v>
      </c>
      <c r="F936" s="296">
        <v>1.02</v>
      </c>
      <c r="G936" s="296">
        <v>0</v>
      </c>
      <c r="H936" s="296">
        <v>40</v>
      </c>
      <c r="I936" s="296">
        <v>0.97499999999999998</v>
      </c>
      <c r="J936" s="296">
        <v>5.187396251264472</v>
      </c>
      <c r="K936" s="296">
        <v>254.8</v>
      </c>
      <c r="L936" s="296" t="s">
        <v>30</v>
      </c>
      <c r="M936" s="296">
        <v>0.50576805873619723</v>
      </c>
      <c r="N936" s="296">
        <v>2030</v>
      </c>
      <c r="O936" s="296">
        <v>25</v>
      </c>
      <c r="P936" s="296">
        <v>1</v>
      </c>
      <c r="Q936" s="296">
        <v>2039</v>
      </c>
      <c r="X936" s="296" t="s">
        <v>30</v>
      </c>
      <c r="AK936" s="296">
        <v>1</v>
      </c>
      <c r="AL936" s="296">
        <v>3.4</v>
      </c>
      <c r="AM936" s="299">
        <v>0.15</v>
      </c>
      <c r="AN936" s="296">
        <v>36.5</v>
      </c>
      <c r="AO936" s="296">
        <v>1</v>
      </c>
      <c r="AP936" s="300"/>
      <c r="AQ936" s="296">
        <v>1.8250000000000002</v>
      </c>
      <c r="AR936" s="296">
        <v>2</v>
      </c>
      <c r="AS936" s="296">
        <v>1</v>
      </c>
      <c r="AV936" s="300">
        <v>2.4</v>
      </c>
      <c r="AW936" s="300">
        <v>2.4</v>
      </c>
      <c r="AX936" s="296">
        <v>1</v>
      </c>
      <c r="AY936" s="296" t="s">
        <v>745</v>
      </c>
      <c r="BA936" s="296">
        <v>1</v>
      </c>
      <c r="BB936" s="296">
        <v>0.03</v>
      </c>
      <c r="BC936" s="296">
        <v>504</v>
      </c>
    </row>
    <row r="937" spans="1:55">
      <c r="A937" s="296" t="s">
        <v>1073</v>
      </c>
      <c r="B937" s="296" t="s">
        <v>747</v>
      </c>
      <c r="C937" s="296" t="s">
        <v>1046</v>
      </c>
      <c r="D937" s="296" t="s">
        <v>30</v>
      </c>
      <c r="E937" s="296">
        <v>0.2</v>
      </c>
      <c r="F937" s="296">
        <v>1.02</v>
      </c>
      <c r="G937" s="296">
        <v>0</v>
      </c>
      <c r="H937" s="296">
        <v>35</v>
      </c>
      <c r="I937" s="296">
        <v>0.97499999999999998</v>
      </c>
      <c r="J937" s="296">
        <v>4.9690641748665385</v>
      </c>
      <c r="K937" s="296">
        <v>249.9</v>
      </c>
      <c r="L937" s="296" t="s">
        <v>30</v>
      </c>
      <c r="M937" s="296">
        <v>0.50575648860772182</v>
      </c>
      <c r="N937" s="296">
        <v>2040</v>
      </c>
      <c r="O937" s="296">
        <v>25</v>
      </c>
      <c r="P937" s="296">
        <v>1</v>
      </c>
      <c r="Q937" s="296">
        <v>2049</v>
      </c>
      <c r="R937" s="296" t="s">
        <v>30</v>
      </c>
      <c r="S937" s="296" t="s">
        <v>30</v>
      </c>
      <c r="T937" s="296" t="s">
        <v>30</v>
      </c>
      <c r="U937" s="296" t="s">
        <v>30</v>
      </c>
      <c r="V937" s="296" t="s">
        <v>30</v>
      </c>
      <c r="W937" s="296" t="s">
        <v>30</v>
      </c>
      <c r="X937" s="296" t="s">
        <v>30</v>
      </c>
      <c r="Z937" s="296" t="s">
        <v>30</v>
      </c>
      <c r="AA937" s="296" t="s">
        <v>30</v>
      </c>
      <c r="AB937" s="296" t="s">
        <v>30</v>
      </c>
      <c r="AC937" s="296" t="s">
        <v>30</v>
      </c>
      <c r="AD937" s="296" t="s">
        <v>30</v>
      </c>
      <c r="AE937" s="296" t="s">
        <v>30</v>
      </c>
      <c r="AF937" s="296" t="s">
        <v>30</v>
      </c>
      <c r="AG937" s="296" t="s">
        <v>30</v>
      </c>
      <c r="AH937" s="296" t="s">
        <v>30</v>
      </c>
      <c r="AI937" s="296" t="s">
        <v>30</v>
      </c>
      <c r="AJ937" s="296" t="s">
        <v>30</v>
      </c>
      <c r="AK937" s="296">
        <v>1</v>
      </c>
      <c r="AL937" s="296">
        <v>3.4</v>
      </c>
      <c r="AM937" s="299">
        <v>0.15</v>
      </c>
      <c r="AN937" s="296">
        <v>36.5</v>
      </c>
      <c r="AO937" s="296">
        <v>1</v>
      </c>
      <c r="AP937" s="300"/>
      <c r="AQ937" s="296">
        <v>1.8250000000000002</v>
      </c>
      <c r="AR937" s="296">
        <v>2</v>
      </c>
      <c r="AS937" s="296">
        <v>1</v>
      </c>
      <c r="AV937" s="300">
        <v>2.4</v>
      </c>
      <c r="AW937" s="300">
        <v>2.4</v>
      </c>
      <c r="AX937" s="296">
        <v>1</v>
      </c>
      <c r="AY937" s="296" t="s">
        <v>745</v>
      </c>
      <c r="BA937" s="296">
        <v>1</v>
      </c>
      <c r="BB937" s="296">
        <v>0.03</v>
      </c>
      <c r="BC937" s="296">
        <v>504</v>
      </c>
    </row>
    <row r="938" spans="1:55">
      <c r="A938" s="296" t="s">
        <v>1072</v>
      </c>
      <c r="B938" s="296" t="s">
        <v>747</v>
      </c>
      <c r="C938" s="296" t="s">
        <v>1046</v>
      </c>
      <c r="E938" s="296">
        <v>0.2</v>
      </c>
      <c r="F938" s="296">
        <v>1.02</v>
      </c>
      <c r="G938" s="296">
        <v>0</v>
      </c>
      <c r="H938" s="296">
        <v>30</v>
      </c>
      <c r="I938" s="296">
        <v>0.97499999999999998</v>
      </c>
      <c r="J938" s="296">
        <v>4.7507320984686041</v>
      </c>
      <c r="K938" s="296">
        <v>245</v>
      </c>
      <c r="L938" s="296" t="s">
        <v>30</v>
      </c>
      <c r="M938" s="296">
        <v>0.5057449184792463</v>
      </c>
      <c r="N938" s="296">
        <v>2050</v>
      </c>
      <c r="O938" s="296">
        <v>25</v>
      </c>
      <c r="P938" s="296">
        <v>1</v>
      </c>
      <c r="Q938" s="296">
        <v>2050</v>
      </c>
      <c r="X938" s="296" t="s">
        <v>30</v>
      </c>
      <c r="AK938" s="296">
        <v>1</v>
      </c>
      <c r="AL938" s="296">
        <v>3.4</v>
      </c>
      <c r="AM938" s="299">
        <v>0.15</v>
      </c>
      <c r="AN938" s="296">
        <v>36.5</v>
      </c>
      <c r="AO938" s="296">
        <v>1</v>
      </c>
      <c r="AP938" s="300"/>
      <c r="AQ938" s="296">
        <v>1.8250000000000002</v>
      </c>
      <c r="AR938" s="296">
        <v>2</v>
      </c>
      <c r="AS938" s="296">
        <v>1</v>
      </c>
      <c r="AV938" s="300">
        <v>2.4</v>
      </c>
      <c r="AW938" s="300">
        <v>2.4</v>
      </c>
      <c r="AX938" s="296">
        <v>1</v>
      </c>
      <c r="AY938" s="296" t="s">
        <v>745</v>
      </c>
      <c r="BA938" s="296">
        <v>1</v>
      </c>
      <c r="BB938" s="296">
        <v>0.03</v>
      </c>
      <c r="BC938" s="296">
        <v>504</v>
      </c>
    </row>
    <row r="939" spans="1:55">
      <c r="A939" s="296" t="s">
        <v>1071</v>
      </c>
      <c r="B939" s="296" t="s">
        <v>747</v>
      </c>
      <c r="C939" s="296" t="s">
        <v>1046</v>
      </c>
      <c r="E939" s="296">
        <v>0.5</v>
      </c>
      <c r="F939" s="296">
        <v>0.54</v>
      </c>
      <c r="I939" s="296">
        <v>0</v>
      </c>
      <c r="J939" s="296" t="s">
        <v>30</v>
      </c>
      <c r="K939" s="296">
        <v>39.200000000000003</v>
      </c>
      <c r="L939" s="296" t="s">
        <v>30</v>
      </c>
      <c r="M939" s="296">
        <v>0.28223999999999999</v>
      </c>
      <c r="P939" s="296">
        <v>0</v>
      </c>
      <c r="Q939" s="296" t="s">
        <v>30</v>
      </c>
      <c r="X939" s="296" t="s">
        <v>30</v>
      </c>
      <c r="AK939" s="296">
        <v>1</v>
      </c>
      <c r="AL939" s="296">
        <v>64</v>
      </c>
      <c r="AM939" s="299">
        <v>0.15</v>
      </c>
      <c r="AN939" s="296">
        <v>36.5</v>
      </c>
      <c r="AO939" s="296">
        <v>1</v>
      </c>
      <c r="AP939" s="300"/>
      <c r="AQ939" s="296">
        <v>1.8250000000000002</v>
      </c>
      <c r="AR939" s="296">
        <v>2</v>
      </c>
      <c r="AS939" s="296">
        <v>1</v>
      </c>
      <c r="AV939" s="300">
        <v>2.4</v>
      </c>
      <c r="AW939" s="300">
        <v>2.4</v>
      </c>
      <c r="AY939" s="296" t="s">
        <v>745</v>
      </c>
      <c r="BA939" s="296">
        <v>1</v>
      </c>
      <c r="BB939" s="296">
        <v>0.03</v>
      </c>
      <c r="BC939" s="296">
        <v>504</v>
      </c>
    </row>
    <row r="940" spans="1:55">
      <c r="A940" s="296" t="s">
        <v>1070</v>
      </c>
      <c r="B940" s="296" t="s">
        <v>747</v>
      </c>
      <c r="C940" s="296" t="s">
        <v>1046</v>
      </c>
      <c r="E940" s="296">
        <v>0.5</v>
      </c>
      <c r="F940" s="296">
        <v>0.89999999999999991</v>
      </c>
      <c r="I940" s="296">
        <v>0</v>
      </c>
      <c r="J940" s="296" t="s">
        <v>30</v>
      </c>
      <c r="K940" s="296">
        <v>39.200000000000003</v>
      </c>
      <c r="L940" s="296" t="s">
        <v>30</v>
      </c>
      <c r="M940" s="296">
        <v>0.47039999999999998</v>
      </c>
      <c r="P940" s="296">
        <v>0</v>
      </c>
      <c r="Q940" s="296" t="s">
        <v>30</v>
      </c>
      <c r="X940" s="296" t="s">
        <v>30</v>
      </c>
      <c r="AK940" s="296">
        <v>1</v>
      </c>
      <c r="AL940" s="296">
        <v>1.91</v>
      </c>
      <c r="AM940" s="299">
        <v>0.15</v>
      </c>
      <c r="AN940" s="296">
        <v>36.5</v>
      </c>
      <c r="AO940" s="296">
        <v>1</v>
      </c>
      <c r="AP940" s="300"/>
      <c r="AQ940" s="296">
        <v>1.8250000000000002</v>
      </c>
      <c r="AR940" s="296">
        <v>2</v>
      </c>
      <c r="AS940" s="296">
        <v>1</v>
      </c>
      <c r="AV940" s="300">
        <v>2.4</v>
      </c>
      <c r="AW940" s="300">
        <v>2.4</v>
      </c>
      <c r="AY940" s="296" t="s">
        <v>745</v>
      </c>
      <c r="BA940" s="296">
        <v>1</v>
      </c>
      <c r="BB940" s="296">
        <v>0.03</v>
      </c>
      <c r="BC940" s="296">
        <v>504</v>
      </c>
    </row>
    <row r="941" spans="1:55">
      <c r="A941" s="296" t="s">
        <v>1069</v>
      </c>
      <c r="B941" s="296" t="s">
        <v>747</v>
      </c>
      <c r="C941" s="296" t="s">
        <v>1046</v>
      </c>
      <c r="E941" s="296">
        <v>0.44</v>
      </c>
      <c r="F941" s="296">
        <v>0.9818181818181817</v>
      </c>
      <c r="G941" s="296">
        <v>0</v>
      </c>
      <c r="H941" s="296">
        <v>60</v>
      </c>
      <c r="I941" s="296">
        <v>0.97499999999999998</v>
      </c>
      <c r="J941" s="296">
        <v>2.860892778195812</v>
      </c>
      <c r="K941" s="296">
        <v>127.4</v>
      </c>
      <c r="L941" s="296" t="s">
        <v>30</v>
      </c>
      <c r="M941" s="296">
        <v>0.49368197890743326</v>
      </c>
      <c r="N941" s="296">
        <v>2020</v>
      </c>
      <c r="O941" s="296">
        <v>25</v>
      </c>
      <c r="P941" s="296">
        <v>1</v>
      </c>
      <c r="Q941" s="296">
        <v>2029</v>
      </c>
      <c r="X941" s="296" t="s">
        <v>30</v>
      </c>
      <c r="AK941" s="296">
        <v>1</v>
      </c>
      <c r="AL941" s="296">
        <v>24</v>
      </c>
      <c r="AM941" s="299">
        <v>0.15</v>
      </c>
      <c r="AN941" s="296">
        <v>36.5</v>
      </c>
      <c r="AO941" s="296">
        <v>1</v>
      </c>
      <c r="AP941" s="300"/>
      <c r="AQ941" s="296">
        <v>1.8250000000000002</v>
      </c>
      <c r="AR941" s="296">
        <v>2</v>
      </c>
      <c r="AS941" s="296">
        <v>1</v>
      </c>
      <c r="AV941" s="300">
        <v>2.4</v>
      </c>
      <c r="AW941" s="300">
        <v>2.4</v>
      </c>
      <c r="AX941" s="296">
        <v>1</v>
      </c>
      <c r="AY941" s="296" t="s">
        <v>745</v>
      </c>
      <c r="BA941" s="296">
        <v>1</v>
      </c>
      <c r="BB941" s="296">
        <v>0.03</v>
      </c>
      <c r="BC941" s="296">
        <v>504</v>
      </c>
    </row>
    <row r="942" spans="1:55">
      <c r="A942" s="296" t="s">
        <v>1068</v>
      </c>
      <c r="B942" s="296" t="s">
        <v>747</v>
      </c>
      <c r="C942" s="296" t="s">
        <v>1046</v>
      </c>
      <c r="E942" s="296">
        <v>0.44</v>
      </c>
      <c r="F942" s="296">
        <v>0.9818181818181817</v>
      </c>
      <c r="G942" s="296">
        <v>0</v>
      </c>
      <c r="H942" s="296">
        <v>40</v>
      </c>
      <c r="I942" s="296">
        <v>0.97499999999999998</v>
      </c>
      <c r="J942" s="296">
        <v>2.7133392210451142</v>
      </c>
      <c r="K942" s="296">
        <v>117.6</v>
      </c>
      <c r="L942" s="296" t="s">
        <v>30</v>
      </c>
      <c r="M942" s="296">
        <v>0.49228769210851109</v>
      </c>
      <c r="N942" s="296">
        <v>2030</v>
      </c>
      <c r="O942" s="296">
        <v>25</v>
      </c>
      <c r="P942" s="296">
        <v>1</v>
      </c>
      <c r="Q942" s="296">
        <v>2039</v>
      </c>
      <c r="X942" s="296" t="s">
        <v>30</v>
      </c>
      <c r="AK942" s="296">
        <v>1</v>
      </c>
      <c r="AL942" s="296">
        <v>24</v>
      </c>
      <c r="AM942" s="299">
        <v>0.15</v>
      </c>
      <c r="AN942" s="296">
        <v>36.5</v>
      </c>
      <c r="AO942" s="296">
        <v>1</v>
      </c>
      <c r="AP942" s="300"/>
      <c r="AQ942" s="296">
        <v>1.8250000000000002</v>
      </c>
      <c r="AR942" s="296">
        <v>2</v>
      </c>
      <c r="AS942" s="296">
        <v>1</v>
      </c>
      <c r="AV942" s="300">
        <v>2.4</v>
      </c>
      <c r="AW942" s="300">
        <v>2.4</v>
      </c>
      <c r="AX942" s="296">
        <v>1</v>
      </c>
      <c r="AY942" s="296" t="s">
        <v>745</v>
      </c>
      <c r="BA942" s="296">
        <v>1</v>
      </c>
      <c r="BB942" s="296">
        <v>0.03</v>
      </c>
      <c r="BC942" s="296">
        <v>504</v>
      </c>
    </row>
    <row r="943" spans="1:55">
      <c r="A943" s="296" t="s">
        <v>1067</v>
      </c>
      <c r="B943" s="296" t="s">
        <v>747</v>
      </c>
      <c r="C943" s="296" t="s">
        <v>1046</v>
      </c>
      <c r="D943" s="296" t="s">
        <v>30</v>
      </c>
      <c r="E943" s="296">
        <v>0.44</v>
      </c>
      <c r="F943" s="296">
        <v>0.9818181818181817</v>
      </c>
      <c r="G943" s="296">
        <v>0</v>
      </c>
      <c r="H943" s="296">
        <v>30</v>
      </c>
      <c r="I943" s="296">
        <v>0.97499999999999998</v>
      </c>
      <c r="J943" s="296">
        <v>2.6005311320582312</v>
      </c>
      <c r="K943" s="296">
        <v>112.69999999999999</v>
      </c>
      <c r="L943" s="296" t="s">
        <v>30</v>
      </c>
      <c r="M943" s="296">
        <v>0.49561785367507877</v>
      </c>
      <c r="N943" s="296">
        <v>2040</v>
      </c>
      <c r="O943" s="296">
        <v>25</v>
      </c>
      <c r="P943" s="296">
        <v>1</v>
      </c>
      <c r="Q943" s="296">
        <v>2049</v>
      </c>
      <c r="R943" s="296" t="s">
        <v>30</v>
      </c>
      <c r="S943" s="296" t="s">
        <v>30</v>
      </c>
      <c r="T943" s="296" t="s">
        <v>30</v>
      </c>
      <c r="U943" s="296" t="s">
        <v>30</v>
      </c>
      <c r="V943" s="296" t="s">
        <v>30</v>
      </c>
      <c r="W943" s="296" t="s">
        <v>30</v>
      </c>
      <c r="X943" s="296" t="s">
        <v>30</v>
      </c>
      <c r="Z943" s="296" t="s">
        <v>30</v>
      </c>
      <c r="AA943" s="296" t="s">
        <v>30</v>
      </c>
      <c r="AB943" s="296" t="s">
        <v>30</v>
      </c>
      <c r="AC943" s="296" t="s">
        <v>30</v>
      </c>
      <c r="AD943" s="296" t="s">
        <v>30</v>
      </c>
      <c r="AE943" s="296" t="s">
        <v>30</v>
      </c>
      <c r="AF943" s="296" t="s">
        <v>30</v>
      </c>
      <c r="AG943" s="296" t="s">
        <v>30</v>
      </c>
      <c r="AH943" s="296" t="s">
        <v>30</v>
      </c>
      <c r="AI943" s="296" t="s">
        <v>30</v>
      </c>
      <c r="AJ943" s="296" t="s">
        <v>30</v>
      </c>
      <c r="AK943" s="296">
        <v>1</v>
      </c>
      <c r="AL943" s="296">
        <v>24</v>
      </c>
      <c r="AM943" s="299">
        <v>0.15</v>
      </c>
      <c r="AN943" s="296">
        <v>36.5</v>
      </c>
      <c r="AO943" s="296">
        <v>1</v>
      </c>
      <c r="AP943" s="300"/>
      <c r="AQ943" s="296">
        <v>1.8250000000000002</v>
      </c>
      <c r="AR943" s="296">
        <v>2</v>
      </c>
      <c r="AS943" s="296">
        <v>1</v>
      </c>
      <c r="AV943" s="300">
        <v>2.4</v>
      </c>
      <c r="AW943" s="300">
        <v>2.4</v>
      </c>
      <c r="AX943" s="296">
        <v>1</v>
      </c>
      <c r="AY943" s="296" t="s">
        <v>745</v>
      </c>
      <c r="BA943" s="296">
        <v>1</v>
      </c>
      <c r="BB943" s="296">
        <v>0.03</v>
      </c>
      <c r="BC943" s="296">
        <v>504</v>
      </c>
    </row>
    <row r="944" spans="1:55">
      <c r="A944" s="296" t="s">
        <v>1066</v>
      </c>
      <c r="B944" s="296" t="s">
        <v>747</v>
      </c>
      <c r="C944" s="296" t="s">
        <v>1046</v>
      </c>
      <c r="E944" s="296">
        <v>0.44</v>
      </c>
      <c r="F944" s="296">
        <v>0.9818181818181817</v>
      </c>
      <c r="G944" s="296">
        <v>0</v>
      </c>
      <c r="H944" s="296">
        <v>20</v>
      </c>
      <c r="I944" s="296">
        <v>0.97499999999999998</v>
      </c>
      <c r="J944" s="296">
        <v>2.4877230430713482</v>
      </c>
      <c r="K944" s="296">
        <v>107.8</v>
      </c>
      <c r="L944" s="296" t="s">
        <v>30</v>
      </c>
      <c r="M944" s="296">
        <v>0.4989480152416465</v>
      </c>
      <c r="N944" s="296">
        <v>2050</v>
      </c>
      <c r="O944" s="296">
        <v>25</v>
      </c>
      <c r="P944" s="296">
        <v>1</v>
      </c>
      <c r="Q944" s="296">
        <v>2050</v>
      </c>
      <c r="X944" s="296" t="s">
        <v>30</v>
      </c>
      <c r="AK944" s="296">
        <v>1</v>
      </c>
      <c r="AL944" s="296">
        <v>24</v>
      </c>
      <c r="AM944" s="299">
        <v>0.15</v>
      </c>
      <c r="AN944" s="296">
        <v>36.5</v>
      </c>
      <c r="AO944" s="296">
        <v>1</v>
      </c>
      <c r="AP944" s="300"/>
      <c r="AQ944" s="296">
        <v>1.8250000000000002</v>
      </c>
      <c r="AR944" s="296">
        <v>2</v>
      </c>
      <c r="AS944" s="296">
        <v>1</v>
      </c>
      <c r="AV944" s="300">
        <v>2.4</v>
      </c>
      <c r="AW944" s="300">
        <v>2.4</v>
      </c>
      <c r="AX944" s="296">
        <v>1</v>
      </c>
      <c r="AY944" s="296" t="s">
        <v>745</v>
      </c>
      <c r="BA944" s="296">
        <v>1</v>
      </c>
      <c r="BB944" s="296">
        <v>0.03</v>
      </c>
      <c r="BC944" s="296">
        <v>504</v>
      </c>
    </row>
    <row r="945" spans="1:55">
      <c r="A945" s="296" t="s">
        <v>1065</v>
      </c>
      <c r="B945" s="296" t="s">
        <v>747</v>
      </c>
      <c r="C945" s="296" t="s">
        <v>1046</v>
      </c>
      <c r="E945" s="296">
        <v>0.51</v>
      </c>
      <c r="F945" s="296">
        <v>0.97705882352941176</v>
      </c>
      <c r="G945" s="296">
        <v>0</v>
      </c>
      <c r="H945" s="296">
        <v>21</v>
      </c>
      <c r="I945" s="296">
        <v>1</v>
      </c>
      <c r="J945" s="296">
        <v>2.254</v>
      </c>
      <c r="K945" s="296">
        <v>62.72</v>
      </c>
      <c r="L945" s="296" t="s">
        <v>30</v>
      </c>
      <c r="M945" s="296">
        <v>0.51744000000000001</v>
      </c>
      <c r="N945" s="296">
        <v>2020</v>
      </c>
      <c r="O945" s="296">
        <v>25</v>
      </c>
      <c r="P945" s="296">
        <v>1</v>
      </c>
      <c r="Q945" s="296">
        <v>2029</v>
      </c>
      <c r="X945" s="296" t="s">
        <v>30</v>
      </c>
      <c r="AK945" s="296">
        <v>1</v>
      </c>
      <c r="AL945" s="296">
        <v>260</v>
      </c>
      <c r="AM945" s="299">
        <v>0.15</v>
      </c>
      <c r="AN945" s="296">
        <v>36.5</v>
      </c>
      <c r="AO945" s="296">
        <v>1</v>
      </c>
      <c r="AP945" s="299"/>
      <c r="AQ945" s="296">
        <v>1.8250000000000002</v>
      </c>
      <c r="AR945" s="296">
        <v>2</v>
      </c>
      <c r="AS945" s="296">
        <v>1</v>
      </c>
      <c r="AT945" s="298"/>
      <c r="AU945" s="298"/>
      <c r="AV945" s="300">
        <v>2.4</v>
      </c>
      <c r="AW945" s="300">
        <v>2.4</v>
      </c>
      <c r="AX945" s="296">
        <v>1</v>
      </c>
      <c r="AY945" s="296" t="s">
        <v>745</v>
      </c>
      <c r="BA945" s="296">
        <v>1</v>
      </c>
      <c r="BB945" s="296">
        <v>0.03</v>
      </c>
      <c r="BC945" s="296">
        <v>504</v>
      </c>
    </row>
    <row r="946" spans="1:55">
      <c r="A946" s="296" t="s">
        <v>1064</v>
      </c>
      <c r="B946" s="296" t="s">
        <v>747</v>
      </c>
      <c r="C946" s="296" t="s">
        <v>1046</v>
      </c>
      <c r="E946" s="296">
        <v>0.51</v>
      </c>
      <c r="F946" s="296">
        <v>0.97705882352941176</v>
      </c>
      <c r="G946" s="296">
        <v>0</v>
      </c>
      <c r="H946" s="296">
        <v>18</v>
      </c>
      <c r="I946" s="296">
        <v>1</v>
      </c>
      <c r="J946" s="296">
        <v>2.1560000000000001</v>
      </c>
      <c r="K946" s="296">
        <v>59.78</v>
      </c>
      <c r="L946" s="296" t="s">
        <v>30</v>
      </c>
      <c r="M946" s="296">
        <v>0.51744000000000001</v>
      </c>
      <c r="N946" s="296">
        <v>2030</v>
      </c>
      <c r="O946" s="296">
        <v>25</v>
      </c>
      <c r="P946" s="296">
        <v>1</v>
      </c>
      <c r="Q946" s="296">
        <v>2039</v>
      </c>
      <c r="X946" s="296" t="s">
        <v>30</v>
      </c>
      <c r="AK946" s="296">
        <v>1</v>
      </c>
      <c r="AL946" s="296">
        <v>260</v>
      </c>
      <c r="AM946" s="299">
        <v>0.15</v>
      </c>
      <c r="AN946" s="296">
        <v>36.5</v>
      </c>
      <c r="AO946" s="296">
        <v>1</v>
      </c>
      <c r="AP946" s="299"/>
      <c r="AQ946" s="296">
        <v>1.8250000000000002</v>
      </c>
      <c r="AR946" s="296">
        <v>2</v>
      </c>
      <c r="AS946" s="296">
        <v>1</v>
      </c>
      <c r="AT946" s="298"/>
      <c r="AU946" s="298"/>
      <c r="AV946" s="300">
        <v>2.4</v>
      </c>
      <c r="AW946" s="300">
        <v>2.4</v>
      </c>
      <c r="AX946" s="296">
        <v>1</v>
      </c>
      <c r="AY946" s="296" t="s">
        <v>745</v>
      </c>
      <c r="BA946" s="296">
        <v>1</v>
      </c>
      <c r="BB946" s="296">
        <v>0.03</v>
      </c>
      <c r="BC946" s="296">
        <v>504</v>
      </c>
    </row>
    <row r="947" spans="1:55">
      <c r="A947" s="296" t="s">
        <v>1063</v>
      </c>
      <c r="B947" s="296" t="s">
        <v>747</v>
      </c>
      <c r="C947" s="296" t="s">
        <v>1046</v>
      </c>
      <c r="E947" s="296">
        <v>0.51</v>
      </c>
      <c r="F947" s="296">
        <v>0.97705882352941176</v>
      </c>
      <c r="G947" s="296">
        <v>0</v>
      </c>
      <c r="H947" s="296">
        <v>14.5</v>
      </c>
      <c r="I947" s="296">
        <v>1</v>
      </c>
      <c r="J947" s="296">
        <v>2.0579999999999998</v>
      </c>
      <c r="K947" s="296">
        <v>57.280999999999999</v>
      </c>
      <c r="M947" s="296">
        <v>0.51744000000000001</v>
      </c>
      <c r="N947" s="296">
        <v>2040</v>
      </c>
      <c r="O947" s="296">
        <v>25</v>
      </c>
      <c r="P947" s="296">
        <v>1</v>
      </c>
      <c r="Q947" s="296">
        <v>2049</v>
      </c>
      <c r="R947" s="296" t="s">
        <v>30</v>
      </c>
      <c r="S947" s="296" t="s">
        <v>30</v>
      </c>
      <c r="T947" s="296" t="s">
        <v>30</v>
      </c>
      <c r="U947" s="296" t="s">
        <v>30</v>
      </c>
      <c r="V947" s="296" t="s">
        <v>30</v>
      </c>
      <c r="W947" s="296" t="s">
        <v>30</v>
      </c>
      <c r="X947" s="296" t="s">
        <v>30</v>
      </c>
      <c r="Z947" s="296" t="s">
        <v>30</v>
      </c>
      <c r="AA947" s="296" t="s">
        <v>30</v>
      </c>
      <c r="AB947" s="296" t="s">
        <v>30</v>
      </c>
      <c r="AC947" s="296" t="s">
        <v>30</v>
      </c>
      <c r="AD947" s="296" t="s">
        <v>30</v>
      </c>
      <c r="AE947" s="296" t="s">
        <v>30</v>
      </c>
      <c r="AF947" s="296" t="s">
        <v>30</v>
      </c>
      <c r="AG947" s="296" t="s">
        <v>30</v>
      </c>
      <c r="AH947" s="296" t="s">
        <v>30</v>
      </c>
      <c r="AI947" s="296" t="s">
        <v>30</v>
      </c>
      <c r="AJ947" s="296" t="s">
        <v>30</v>
      </c>
      <c r="AK947" s="296">
        <v>1</v>
      </c>
      <c r="AL947" s="296">
        <v>260</v>
      </c>
      <c r="AM947" s="299">
        <v>0.15</v>
      </c>
      <c r="AN947" s="296">
        <v>36.5</v>
      </c>
      <c r="AO947" s="296">
        <v>1</v>
      </c>
      <c r="AP947" s="299"/>
      <c r="AQ947" s="296">
        <v>1.8250000000000002</v>
      </c>
      <c r="AR947" s="296">
        <v>2</v>
      </c>
      <c r="AS947" s="296">
        <v>1</v>
      </c>
      <c r="AT947" s="298"/>
      <c r="AU947" s="298"/>
      <c r="AV947" s="300">
        <v>2.4</v>
      </c>
      <c r="AW947" s="300">
        <v>2.4</v>
      </c>
      <c r="AX947" s="296">
        <v>1</v>
      </c>
      <c r="AY947" s="296" t="s">
        <v>745</v>
      </c>
      <c r="BA947" s="296">
        <v>1</v>
      </c>
      <c r="BB947" s="296">
        <v>0.03</v>
      </c>
      <c r="BC947" s="296">
        <v>504</v>
      </c>
    </row>
    <row r="948" spans="1:55">
      <c r="A948" s="296" t="s">
        <v>1062</v>
      </c>
      <c r="B948" s="296" t="s">
        <v>747</v>
      </c>
      <c r="C948" s="296" t="s">
        <v>1046</v>
      </c>
      <c r="E948" s="296">
        <v>0.51</v>
      </c>
      <c r="F948" s="296">
        <v>0.97705882352941176</v>
      </c>
      <c r="G948" s="296">
        <v>0</v>
      </c>
      <c r="H948" s="296">
        <v>11</v>
      </c>
      <c r="I948" s="296">
        <v>1</v>
      </c>
      <c r="J948" s="296">
        <v>1.96</v>
      </c>
      <c r="K948" s="296">
        <v>54.781999999999996</v>
      </c>
      <c r="L948" s="296" t="s">
        <v>30</v>
      </c>
      <c r="M948" s="296">
        <v>0.51744000000000001</v>
      </c>
      <c r="N948" s="296">
        <v>2050</v>
      </c>
      <c r="O948" s="296">
        <v>25</v>
      </c>
      <c r="P948" s="296">
        <v>1</v>
      </c>
      <c r="Q948" s="296">
        <v>2050</v>
      </c>
      <c r="X948" s="296" t="s">
        <v>30</v>
      </c>
      <c r="AK948" s="296">
        <v>1</v>
      </c>
      <c r="AL948" s="296">
        <v>260</v>
      </c>
      <c r="AM948" s="299">
        <v>0.15</v>
      </c>
      <c r="AN948" s="296">
        <v>36.5</v>
      </c>
      <c r="AO948" s="296">
        <v>1</v>
      </c>
      <c r="AP948" s="299"/>
      <c r="AQ948" s="296">
        <v>1.8250000000000002</v>
      </c>
      <c r="AR948" s="296">
        <v>2</v>
      </c>
      <c r="AS948" s="296">
        <v>1</v>
      </c>
      <c r="AT948" s="298"/>
      <c r="AU948" s="298"/>
      <c r="AV948" s="300">
        <v>2.4</v>
      </c>
      <c r="AW948" s="300">
        <v>2.4</v>
      </c>
      <c r="AX948" s="296">
        <v>1</v>
      </c>
      <c r="AY948" s="296" t="s">
        <v>745</v>
      </c>
      <c r="BA948" s="296">
        <v>1</v>
      </c>
      <c r="BB948" s="296">
        <v>0.03</v>
      </c>
      <c r="BC948" s="296">
        <v>504</v>
      </c>
    </row>
    <row r="949" spans="1:55">
      <c r="A949" s="296" t="s">
        <v>1061</v>
      </c>
      <c r="B949" s="296" t="s">
        <v>840</v>
      </c>
      <c r="C949" s="296" t="s">
        <v>1046</v>
      </c>
      <c r="F949" s="296">
        <v>0.17</v>
      </c>
      <c r="G949" s="296">
        <v>0</v>
      </c>
      <c r="H949" s="296">
        <v>50</v>
      </c>
      <c r="I949" s="296">
        <v>0.97499999999999998</v>
      </c>
      <c r="J949" s="296">
        <v>4.6358944950664256</v>
      </c>
      <c r="K949" s="296">
        <v>264.60000000000002</v>
      </c>
      <c r="L949" s="296">
        <v>2.9750788365677714</v>
      </c>
      <c r="M949" s="296" t="s">
        <v>30</v>
      </c>
      <c r="N949" s="296">
        <v>2020</v>
      </c>
      <c r="O949" s="296">
        <v>25</v>
      </c>
      <c r="P949" s="296">
        <v>1</v>
      </c>
      <c r="Q949" s="296">
        <v>2029</v>
      </c>
      <c r="X949" s="296" t="s">
        <v>30</v>
      </c>
      <c r="AK949" s="296">
        <v>1</v>
      </c>
      <c r="AL949" s="296">
        <v>3.4</v>
      </c>
      <c r="AM949" s="299">
        <v>0.15</v>
      </c>
      <c r="AN949" s="296">
        <v>36.5</v>
      </c>
      <c r="AO949" s="296">
        <v>1</v>
      </c>
      <c r="AP949" s="300"/>
      <c r="AQ949" s="296">
        <v>1.8250000000000002</v>
      </c>
      <c r="AR949" s="296">
        <v>2</v>
      </c>
      <c r="AS949" s="296">
        <v>1</v>
      </c>
      <c r="AV949" s="300">
        <v>2.4</v>
      </c>
      <c r="AW949" s="300">
        <v>2.4</v>
      </c>
      <c r="AY949" s="296" t="s">
        <v>745</v>
      </c>
      <c r="BA949" s="296">
        <v>1</v>
      </c>
      <c r="BB949" s="296">
        <v>0.03</v>
      </c>
      <c r="BC949" s="296">
        <v>504</v>
      </c>
    </row>
    <row r="950" spans="1:55">
      <c r="A950" s="296" t="s">
        <v>1060</v>
      </c>
      <c r="B950" s="296" t="s">
        <v>840</v>
      </c>
      <c r="C950" s="296" t="s">
        <v>1046</v>
      </c>
      <c r="F950" s="296">
        <v>0.17</v>
      </c>
      <c r="G950" s="296">
        <v>0</v>
      </c>
      <c r="H950" s="296">
        <v>40</v>
      </c>
      <c r="I950" s="296">
        <v>0.97499999999999998</v>
      </c>
      <c r="J950" s="296">
        <v>4.4092868135747993</v>
      </c>
      <c r="K950" s="296">
        <v>254.8</v>
      </c>
      <c r="L950" s="296">
        <v>2.9751062278599836</v>
      </c>
      <c r="M950" s="296" t="s">
        <v>30</v>
      </c>
      <c r="N950" s="296">
        <v>2030</v>
      </c>
      <c r="O950" s="296">
        <v>25</v>
      </c>
      <c r="P950" s="296">
        <v>1</v>
      </c>
      <c r="Q950" s="296">
        <v>2039</v>
      </c>
      <c r="X950" s="296" t="s">
        <v>30</v>
      </c>
      <c r="AK950" s="296">
        <v>1</v>
      </c>
      <c r="AL950" s="296">
        <v>3.4</v>
      </c>
      <c r="AM950" s="299">
        <v>0.15</v>
      </c>
      <c r="AN950" s="296">
        <v>36.5</v>
      </c>
      <c r="AO950" s="296">
        <v>1</v>
      </c>
      <c r="AP950" s="300"/>
      <c r="AQ950" s="296">
        <v>1.8250000000000002</v>
      </c>
      <c r="AR950" s="296">
        <v>2</v>
      </c>
      <c r="AS950" s="296">
        <v>1</v>
      </c>
      <c r="AV950" s="300">
        <v>2.4</v>
      </c>
      <c r="AW950" s="300">
        <v>2.4</v>
      </c>
      <c r="AY950" s="296" t="s">
        <v>745</v>
      </c>
      <c r="BA950" s="296">
        <v>1</v>
      </c>
      <c r="BB950" s="296">
        <v>0.03</v>
      </c>
      <c r="BC950" s="296">
        <v>504</v>
      </c>
    </row>
    <row r="951" spans="1:55">
      <c r="A951" s="296" t="s">
        <v>1059</v>
      </c>
      <c r="B951" s="296" t="s">
        <v>840</v>
      </c>
      <c r="C951" s="296" t="s">
        <v>1046</v>
      </c>
      <c r="D951" s="296" t="s">
        <v>30</v>
      </c>
      <c r="E951" s="296" t="s">
        <v>30</v>
      </c>
      <c r="F951" s="296">
        <v>0.17</v>
      </c>
      <c r="G951" s="296">
        <v>0</v>
      </c>
      <c r="H951" s="296">
        <v>35</v>
      </c>
      <c r="I951" s="296">
        <v>0.97499999999999998</v>
      </c>
      <c r="J951" s="296">
        <v>4.223704548636559</v>
      </c>
      <c r="K951" s="296">
        <v>249.9</v>
      </c>
      <c r="L951" s="296">
        <v>2.9750381682807161</v>
      </c>
      <c r="M951" s="296" t="s">
        <v>30</v>
      </c>
      <c r="N951" s="296">
        <v>2040</v>
      </c>
      <c r="O951" s="296">
        <v>25</v>
      </c>
      <c r="P951" s="296">
        <v>1</v>
      </c>
      <c r="Q951" s="296">
        <v>2049</v>
      </c>
      <c r="R951" s="296" t="s">
        <v>30</v>
      </c>
      <c r="S951" s="296" t="s">
        <v>30</v>
      </c>
      <c r="T951" s="296" t="s">
        <v>30</v>
      </c>
      <c r="U951" s="296" t="s">
        <v>30</v>
      </c>
      <c r="V951" s="296" t="s">
        <v>30</v>
      </c>
      <c r="W951" s="296" t="s">
        <v>30</v>
      </c>
      <c r="X951" s="296" t="s">
        <v>30</v>
      </c>
      <c r="Z951" s="296" t="s">
        <v>30</v>
      </c>
      <c r="AA951" s="296" t="s">
        <v>30</v>
      </c>
      <c r="AB951" s="296" t="s">
        <v>30</v>
      </c>
      <c r="AC951" s="296" t="s">
        <v>30</v>
      </c>
      <c r="AD951" s="296" t="s">
        <v>30</v>
      </c>
      <c r="AE951" s="296" t="s">
        <v>30</v>
      </c>
      <c r="AF951" s="296" t="s">
        <v>30</v>
      </c>
      <c r="AG951" s="296" t="s">
        <v>30</v>
      </c>
      <c r="AH951" s="296" t="s">
        <v>30</v>
      </c>
      <c r="AI951" s="296" t="s">
        <v>30</v>
      </c>
      <c r="AJ951" s="296" t="s">
        <v>30</v>
      </c>
      <c r="AK951" s="296">
        <v>1</v>
      </c>
      <c r="AL951" s="296">
        <v>3.4</v>
      </c>
      <c r="AM951" s="299">
        <v>0.15</v>
      </c>
      <c r="AN951" s="296">
        <v>36.5</v>
      </c>
      <c r="AO951" s="296">
        <v>1</v>
      </c>
      <c r="AP951" s="300"/>
      <c r="AQ951" s="296">
        <v>1.8250000000000002</v>
      </c>
      <c r="AR951" s="296">
        <v>2</v>
      </c>
      <c r="AS951" s="296">
        <v>1</v>
      </c>
      <c r="AV951" s="300">
        <v>2.4</v>
      </c>
      <c r="AW951" s="300">
        <v>2.4</v>
      </c>
      <c r="AX951" s="296" t="s">
        <v>30</v>
      </c>
      <c r="AY951" s="296" t="s">
        <v>745</v>
      </c>
      <c r="BA951" s="296">
        <v>1</v>
      </c>
      <c r="BB951" s="296">
        <v>0.03</v>
      </c>
      <c r="BC951" s="296">
        <v>504</v>
      </c>
    </row>
    <row r="952" spans="1:55">
      <c r="A952" s="296" t="s">
        <v>1058</v>
      </c>
      <c r="B952" s="296" t="s">
        <v>840</v>
      </c>
      <c r="C952" s="296" t="s">
        <v>1046</v>
      </c>
      <c r="F952" s="296">
        <v>0.17</v>
      </c>
      <c r="G952" s="296">
        <v>0</v>
      </c>
      <c r="H952" s="296">
        <v>30</v>
      </c>
      <c r="I952" s="296">
        <v>0.97499999999999998</v>
      </c>
      <c r="J952" s="296">
        <v>4.0381222836983097</v>
      </c>
      <c r="K952" s="296">
        <v>245</v>
      </c>
      <c r="L952" s="296">
        <v>2.9749701087014486</v>
      </c>
      <c r="M952" s="296" t="s">
        <v>30</v>
      </c>
      <c r="N952" s="296">
        <v>2050</v>
      </c>
      <c r="O952" s="296">
        <v>25</v>
      </c>
      <c r="P952" s="296">
        <v>1</v>
      </c>
      <c r="Q952" s="296">
        <v>2050</v>
      </c>
      <c r="X952" s="296" t="s">
        <v>30</v>
      </c>
      <c r="AK952" s="296">
        <v>1</v>
      </c>
      <c r="AL952" s="296">
        <v>3.4</v>
      </c>
      <c r="AM952" s="299">
        <v>0.15</v>
      </c>
      <c r="AN952" s="296">
        <v>36.5</v>
      </c>
      <c r="AO952" s="296">
        <v>1</v>
      </c>
      <c r="AP952" s="300"/>
      <c r="AQ952" s="296">
        <v>1.8250000000000002</v>
      </c>
      <c r="AR952" s="296">
        <v>2</v>
      </c>
      <c r="AS952" s="296">
        <v>1</v>
      </c>
      <c r="AV952" s="300">
        <v>2.4</v>
      </c>
      <c r="AW952" s="300">
        <v>2.4</v>
      </c>
      <c r="AY952" s="296" t="s">
        <v>745</v>
      </c>
      <c r="BA952" s="296">
        <v>1</v>
      </c>
      <c r="BB952" s="296">
        <v>0.03</v>
      </c>
      <c r="BC952" s="296">
        <v>504</v>
      </c>
    </row>
    <row r="953" spans="1:55">
      <c r="A953" s="296" t="s">
        <v>1057</v>
      </c>
      <c r="B953" s="296" t="s">
        <v>840</v>
      </c>
      <c r="C953" s="296" t="s">
        <v>1046</v>
      </c>
      <c r="F953" s="296">
        <v>0.3</v>
      </c>
      <c r="G953" s="296">
        <v>0</v>
      </c>
      <c r="H953" s="296">
        <v>60</v>
      </c>
      <c r="I953" s="296">
        <v>0.97499999999999998</v>
      </c>
      <c r="J953" s="296" t="s">
        <v>30</v>
      </c>
      <c r="K953" s="296">
        <v>127.4</v>
      </c>
      <c r="L953" s="296">
        <v>1.645606596358111</v>
      </c>
      <c r="M953" s="296" t="s">
        <v>30</v>
      </c>
      <c r="O953" s="296">
        <v>25</v>
      </c>
      <c r="P953" s="296">
        <v>0</v>
      </c>
      <c r="X953" s="296" t="s">
        <v>30</v>
      </c>
      <c r="AK953" s="296">
        <v>1</v>
      </c>
      <c r="AL953" s="296">
        <v>24</v>
      </c>
      <c r="AM953" s="299">
        <v>0.15</v>
      </c>
      <c r="AN953" s="296">
        <v>36.5</v>
      </c>
      <c r="AO953" s="296">
        <v>1</v>
      </c>
      <c r="AP953" s="300"/>
      <c r="AQ953" s="296">
        <v>1.8250000000000002</v>
      </c>
      <c r="AR953" s="296">
        <v>2</v>
      </c>
      <c r="AS953" s="296">
        <v>1</v>
      </c>
      <c r="AV953" s="300">
        <v>2.4</v>
      </c>
      <c r="AW953" s="300">
        <v>2.4</v>
      </c>
      <c r="AY953" s="296" t="s">
        <v>745</v>
      </c>
      <c r="BA953" s="296">
        <v>1</v>
      </c>
      <c r="BB953" s="296">
        <v>0.03</v>
      </c>
      <c r="BC953" s="296">
        <v>504</v>
      </c>
    </row>
    <row r="954" spans="1:55">
      <c r="A954" s="296" t="s">
        <v>1056</v>
      </c>
      <c r="B954" s="296" t="s">
        <v>840</v>
      </c>
      <c r="C954" s="296" t="s">
        <v>1046</v>
      </c>
      <c r="F954" s="296">
        <v>0.3</v>
      </c>
      <c r="G954" s="296">
        <v>0</v>
      </c>
      <c r="H954" s="296">
        <v>60</v>
      </c>
      <c r="I954" s="296">
        <v>0.97499999999999998</v>
      </c>
      <c r="J954" s="296">
        <v>2.431758861466438</v>
      </c>
      <c r="K954" s="296">
        <v>127.4</v>
      </c>
      <c r="L954" s="296">
        <v>1.645606596358111</v>
      </c>
      <c r="M954" s="296" t="s">
        <v>30</v>
      </c>
      <c r="N954" s="296">
        <v>2020</v>
      </c>
      <c r="O954" s="296">
        <v>25</v>
      </c>
      <c r="P954" s="296">
        <v>1</v>
      </c>
      <c r="Q954" s="296">
        <v>2029</v>
      </c>
      <c r="X954" s="296" t="s">
        <v>30</v>
      </c>
      <c r="AK954" s="296">
        <v>1</v>
      </c>
      <c r="AL954" s="296">
        <v>24</v>
      </c>
      <c r="AM954" s="299">
        <v>0.15</v>
      </c>
      <c r="AN954" s="296">
        <v>36.5</v>
      </c>
      <c r="AO954" s="296">
        <v>1</v>
      </c>
      <c r="AP954" s="300"/>
      <c r="AQ954" s="296">
        <v>1.8250000000000002</v>
      </c>
      <c r="AR954" s="296">
        <v>2</v>
      </c>
      <c r="AS954" s="296">
        <v>1</v>
      </c>
      <c r="AV954" s="300">
        <v>2.4</v>
      </c>
      <c r="AW954" s="300">
        <v>2.4</v>
      </c>
      <c r="AY954" s="296" t="s">
        <v>745</v>
      </c>
      <c r="BA954" s="296">
        <v>1</v>
      </c>
      <c r="BB954" s="296">
        <v>0.03</v>
      </c>
      <c r="BC954" s="296">
        <v>504</v>
      </c>
    </row>
    <row r="955" spans="1:55">
      <c r="A955" s="296" t="s">
        <v>1055</v>
      </c>
      <c r="B955" s="296" t="s">
        <v>840</v>
      </c>
      <c r="C955" s="296" t="s">
        <v>1046</v>
      </c>
      <c r="F955" s="296">
        <v>0.3</v>
      </c>
      <c r="G955" s="296">
        <v>0</v>
      </c>
      <c r="H955" s="296">
        <v>40</v>
      </c>
      <c r="I955" s="296">
        <v>0.97499999999999998</v>
      </c>
      <c r="J955" s="296">
        <v>2.3063383378883437</v>
      </c>
      <c r="K955" s="296">
        <v>117.6</v>
      </c>
      <c r="L955" s="296">
        <v>1.640958973695037</v>
      </c>
      <c r="M955" s="296" t="s">
        <v>30</v>
      </c>
      <c r="N955" s="296">
        <v>2030</v>
      </c>
      <c r="O955" s="296">
        <v>25</v>
      </c>
      <c r="P955" s="296">
        <v>1</v>
      </c>
      <c r="Q955" s="296">
        <v>2039</v>
      </c>
      <c r="X955" s="296" t="s">
        <v>30</v>
      </c>
      <c r="AK955" s="296">
        <v>1</v>
      </c>
      <c r="AL955" s="296">
        <v>24</v>
      </c>
      <c r="AM955" s="299">
        <v>0.15</v>
      </c>
      <c r="AN955" s="296">
        <v>36.5</v>
      </c>
      <c r="AO955" s="296">
        <v>1</v>
      </c>
      <c r="AP955" s="300"/>
      <c r="AQ955" s="296">
        <v>1.8250000000000002</v>
      </c>
      <c r="AR955" s="296">
        <v>2</v>
      </c>
      <c r="AS955" s="296">
        <v>1</v>
      </c>
      <c r="AV955" s="300">
        <v>2.4</v>
      </c>
      <c r="AW955" s="300">
        <v>2.4</v>
      </c>
      <c r="AY955" s="296" t="s">
        <v>745</v>
      </c>
      <c r="BA955" s="296">
        <v>1</v>
      </c>
      <c r="BB955" s="296">
        <v>0.03</v>
      </c>
      <c r="BC955" s="296">
        <v>504</v>
      </c>
    </row>
    <row r="956" spans="1:55">
      <c r="A956" s="296" t="s">
        <v>1054</v>
      </c>
      <c r="B956" s="296" t="s">
        <v>840</v>
      </c>
      <c r="C956" s="296" t="s">
        <v>1046</v>
      </c>
      <c r="D956" s="296" t="s">
        <v>30</v>
      </c>
      <c r="E956" s="296" t="s">
        <v>30</v>
      </c>
      <c r="F956" s="296">
        <v>0.3</v>
      </c>
      <c r="G956" s="296">
        <v>0</v>
      </c>
      <c r="H956" s="296">
        <v>30</v>
      </c>
      <c r="I956" s="296">
        <v>0.97499999999999998</v>
      </c>
      <c r="J956" s="296">
        <v>2.2104514622494955</v>
      </c>
      <c r="K956" s="296">
        <v>112.69999999999999</v>
      </c>
      <c r="L956" s="296">
        <v>1.6520595122502626</v>
      </c>
      <c r="M956" s="296" t="s">
        <v>30</v>
      </c>
      <c r="N956" s="296">
        <v>2040</v>
      </c>
      <c r="O956" s="296">
        <v>25</v>
      </c>
      <c r="P956" s="296">
        <v>1</v>
      </c>
      <c r="Q956" s="296">
        <v>2049</v>
      </c>
      <c r="R956" s="296" t="s">
        <v>30</v>
      </c>
      <c r="S956" s="296" t="s">
        <v>30</v>
      </c>
      <c r="T956" s="296" t="s">
        <v>30</v>
      </c>
      <c r="U956" s="296" t="s">
        <v>30</v>
      </c>
      <c r="V956" s="296" t="s">
        <v>30</v>
      </c>
      <c r="W956" s="296" t="s">
        <v>30</v>
      </c>
      <c r="X956" s="296" t="s">
        <v>30</v>
      </c>
      <c r="Z956" s="296" t="s">
        <v>30</v>
      </c>
      <c r="AA956" s="296" t="s">
        <v>30</v>
      </c>
      <c r="AB956" s="296" t="s">
        <v>30</v>
      </c>
      <c r="AC956" s="296" t="s">
        <v>30</v>
      </c>
      <c r="AD956" s="296" t="s">
        <v>30</v>
      </c>
      <c r="AE956" s="296" t="s">
        <v>30</v>
      </c>
      <c r="AF956" s="296" t="s">
        <v>30</v>
      </c>
      <c r="AG956" s="296" t="s">
        <v>30</v>
      </c>
      <c r="AH956" s="296" t="s">
        <v>30</v>
      </c>
      <c r="AI956" s="296" t="s">
        <v>30</v>
      </c>
      <c r="AJ956" s="296" t="s">
        <v>30</v>
      </c>
      <c r="AK956" s="296">
        <v>1</v>
      </c>
      <c r="AL956" s="296">
        <v>24</v>
      </c>
      <c r="AM956" s="299">
        <v>0.15</v>
      </c>
      <c r="AN956" s="296">
        <v>36.5</v>
      </c>
      <c r="AO956" s="296">
        <v>1</v>
      </c>
      <c r="AP956" s="300"/>
      <c r="AQ956" s="296">
        <v>1.8250000000000002</v>
      </c>
      <c r="AR956" s="296">
        <v>2</v>
      </c>
      <c r="AS956" s="296">
        <v>1</v>
      </c>
      <c r="AV956" s="300">
        <v>2.4</v>
      </c>
      <c r="AW956" s="300">
        <v>2.4</v>
      </c>
      <c r="AX956" s="296" t="s">
        <v>30</v>
      </c>
      <c r="AY956" s="296" t="s">
        <v>745</v>
      </c>
      <c r="BA956" s="296">
        <v>1</v>
      </c>
      <c r="BB956" s="296">
        <v>0.03</v>
      </c>
      <c r="BC956" s="296">
        <v>504</v>
      </c>
    </row>
    <row r="957" spans="1:55">
      <c r="A957" s="296" t="s">
        <v>1053</v>
      </c>
      <c r="B957" s="296" t="s">
        <v>840</v>
      </c>
      <c r="C957" s="296" t="s">
        <v>1046</v>
      </c>
      <c r="F957" s="296">
        <v>0.3</v>
      </c>
      <c r="G957" s="296">
        <v>0</v>
      </c>
      <c r="H957" s="296">
        <v>20</v>
      </c>
      <c r="I957" s="296">
        <v>0.97499999999999998</v>
      </c>
      <c r="J957" s="296">
        <v>2.1145645866106473</v>
      </c>
      <c r="K957" s="296">
        <v>107.8</v>
      </c>
      <c r="L957" s="296">
        <v>1.6631600508054885</v>
      </c>
      <c r="M957" s="296" t="s">
        <v>30</v>
      </c>
      <c r="N957" s="296">
        <v>2050</v>
      </c>
      <c r="O957" s="296">
        <v>25</v>
      </c>
      <c r="P957" s="296">
        <v>1</v>
      </c>
      <c r="Q957" s="296">
        <v>2050</v>
      </c>
      <c r="X957" s="296" t="s">
        <v>30</v>
      </c>
      <c r="AK957" s="296">
        <v>1</v>
      </c>
      <c r="AL957" s="296">
        <v>24</v>
      </c>
      <c r="AM957" s="299">
        <v>0.15</v>
      </c>
      <c r="AN957" s="296">
        <v>36.5</v>
      </c>
      <c r="AO957" s="296">
        <v>1</v>
      </c>
      <c r="AP957" s="300"/>
      <c r="AQ957" s="296">
        <v>1.8250000000000002</v>
      </c>
      <c r="AR957" s="296">
        <v>2</v>
      </c>
      <c r="AS957" s="296">
        <v>1</v>
      </c>
      <c r="AV957" s="300">
        <v>2.4</v>
      </c>
      <c r="AW957" s="300">
        <v>2.4</v>
      </c>
      <c r="AY957" s="296" t="s">
        <v>745</v>
      </c>
      <c r="BA957" s="296">
        <v>1</v>
      </c>
      <c r="BB957" s="296">
        <v>0.03</v>
      </c>
      <c r="BC957" s="296">
        <v>504</v>
      </c>
    </row>
    <row r="958" spans="1:55">
      <c r="A958" s="296" t="s">
        <v>1052</v>
      </c>
      <c r="B958" s="296" t="s">
        <v>840</v>
      </c>
      <c r="C958" s="296" t="s">
        <v>1046</v>
      </c>
      <c r="F958" s="296">
        <v>0.33</v>
      </c>
      <c r="G958" s="296">
        <v>0</v>
      </c>
      <c r="H958" s="296">
        <v>20</v>
      </c>
      <c r="I958" s="296">
        <v>1</v>
      </c>
      <c r="J958" s="296">
        <v>1.6906358286486829</v>
      </c>
      <c r="K958" s="296">
        <v>39.200000000000003</v>
      </c>
      <c r="L958" s="296">
        <v>1.5193052948496908</v>
      </c>
      <c r="M958" s="296" t="s">
        <v>30</v>
      </c>
      <c r="N958" s="296">
        <v>2020</v>
      </c>
      <c r="O958" s="296">
        <v>25</v>
      </c>
      <c r="P958" s="296">
        <v>1</v>
      </c>
      <c r="Q958" s="296">
        <v>2029</v>
      </c>
      <c r="X958" s="296" t="s">
        <v>30</v>
      </c>
      <c r="AK958" s="296">
        <v>1</v>
      </c>
      <c r="AL958" s="296">
        <v>260</v>
      </c>
      <c r="AM958" s="299">
        <v>0.15</v>
      </c>
      <c r="AN958" s="296">
        <v>36.5</v>
      </c>
      <c r="AO958" s="296">
        <v>1</v>
      </c>
      <c r="AP958" s="300"/>
      <c r="AQ958" s="296">
        <v>1.8250000000000002</v>
      </c>
      <c r="AR958" s="296">
        <v>2</v>
      </c>
      <c r="AS958" s="296">
        <v>1</v>
      </c>
      <c r="AV958" s="300">
        <v>2.4</v>
      </c>
      <c r="AW958" s="300">
        <v>2.4</v>
      </c>
      <c r="AY958" s="296" t="s">
        <v>745</v>
      </c>
      <c r="BA958" s="296">
        <v>1</v>
      </c>
      <c r="BB958" s="296">
        <v>0.03</v>
      </c>
      <c r="BC958" s="296">
        <v>504</v>
      </c>
    </row>
    <row r="959" spans="1:55">
      <c r="A959" s="296" t="s">
        <v>1051</v>
      </c>
      <c r="B959" s="296" t="s">
        <v>840</v>
      </c>
      <c r="C959" s="296" t="s">
        <v>1046</v>
      </c>
      <c r="F959" s="296">
        <v>0.33</v>
      </c>
      <c r="G959" s="296">
        <v>0</v>
      </c>
      <c r="H959" s="296">
        <v>20</v>
      </c>
      <c r="I959" s="296">
        <v>1</v>
      </c>
      <c r="J959" s="296">
        <v>1.603751632319385</v>
      </c>
      <c r="K959" s="296">
        <v>39.200000000000003</v>
      </c>
      <c r="L959" s="296">
        <v>1.5153092936802788</v>
      </c>
      <c r="M959" s="296" t="s">
        <v>30</v>
      </c>
      <c r="N959" s="296">
        <v>2030</v>
      </c>
      <c r="O959" s="296">
        <v>25</v>
      </c>
      <c r="P959" s="296">
        <v>1</v>
      </c>
      <c r="Q959" s="296">
        <v>2039</v>
      </c>
      <c r="X959" s="296" t="s">
        <v>30</v>
      </c>
      <c r="AK959" s="296">
        <v>1</v>
      </c>
      <c r="AL959" s="296">
        <v>260</v>
      </c>
      <c r="AM959" s="299">
        <v>0.15</v>
      </c>
      <c r="AN959" s="296">
        <v>36.5</v>
      </c>
      <c r="AO959" s="296">
        <v>1</v>
      </c>
      <c r="AP959" s="300"/>
      <c r="AQ959" s="296">
        <v>1.8250000000000002</v>
      </c>
      <c r="AR959" s="296">
        <v>2</v>
      </c>
      <c r="AS959" s="296">
        <v>1</v>
      </c>
      <c r="AV959" s="300">
        <v>2.4</v>
      </c>
      <c r="AW959" s="300">
        <v>2.4</v>
      </c>
      <c r="AY959" s="296" t="s">
        <v>745</v>
      </c>
      <c r="BA959" s="296">
        <v>1</v>
      </c>
      <c r="BB959" s="296">
        <v>0.03</v>
      </c>
      <c r="BC959" s="296">
        <v>504</v>
      </c>
    </row>
    <row r="960" spans="1:55">
      <c r="A960" s="296" t="s">
        <v>1050</v>
      </c>
      <c r="B960" s="296" t="s">
        <v>840</v>
      </c>
      <c r="C960" s="296" t="s">
        <v>1046</v>
      </c>
      <c r="D960" s="296" t="s">
        <v>30</v>
      </c>
      <c r="E960" s="296" t="s">
        <v>30</v>
      </c>
      <c r="F960" s="296">
        <v>0.33</v>
      </c>
      <c r="G960" s="296">
        <v>0</v>
      </c>
      <c r="H960" s="296">
        <v>15</v>
      </c>
      <c r="I960" s="296">
        <v>1</v>
      </c>
      <c r="J960" s="296">
        <v>1.5272610832951603</v>
      </c>
      <c r="K960" s="296">
        <v>39.200000000000003</v>
      </c>
      <c r="L960" s="296">
        <v>1.515309293637086</v>
      </c>
      <c r="M960" s="296" t="s">
        <v>30</v>
      </c>
      <c r="N960" s="296">
        <v>2040</v>
      </c>
      <c r="O960" s="296">
        <v>25</v>
      </c>
      <c r="P960" s="296">
        <v>1</v>
      </c>
      <c r="Q960" s="296">
        <v>2049</v>
      </c>
      <c r="R960" s="296" t="s">
        <v>30</v>
      </c>
      <c r="S960" s="296" t="s">
        <v>30</v>
      </c>
      <c r="T960" s="296" t="s">
        <v>30</v>
      </c>
      <c r="U960" s="296" t="s">
        <v>30</v>
      </c>
      <c r="V960" s="296" t="s">
        <v>30</v>
      </c>
      <c r="W960" s="296" t="s">
        <v>30</v>
      </c>
      <c r="X960" s="296" t="s">
        <v>30</v>
      </c>
      <c r="Z960" s="296" t="s">
        <v>30</v>
      </c>
      <c r="AA960" s="296" t="s">
        <v>30</v>
      </c>
      <c r="AB960" s="296" t="s">
        <v>30</v>
      </c>
      <c r="AC960" s="296" t="s">
        <v>30</v>
      </c>
      <c r="AD960" s="296" t="s">
        <v>30</v>
      </c>
      <c r="AE960" s="296" t="s">
        <v>30</v>
      </c>
      <c r="AF960" s="296" t="s">
        <v>30</v>
      </c>
      <c r="AG960" s="296" t="s">
        <v>30</v>
      </c>
      <c r="AH960" s="296" t="s">
        <v>30</v>
      </c>
      <c r="AI960" s="296" t="s">
        <v>30</v>
      </c>
      <c r="AJ960" s="296" t="s">
        <v>30</v>
      </c>
      <c r="AK960" s="296">
        <v>1</v>
      </c>
      <c r="AL960" s="296">
        <v>260</v>
      </c>
      <c r="AM960" s="299">
        <v>0.15</v>
      </c>
      <c r="AN960" s="296">
        <v>36.5</v>
      </c>
      <c r="AO960" s="296">
        <v>1</v>
      </c>
      <c r="AP960" s="300"/>
      <c r="AQ960" s="296">
        <v>1.8250000000000002</v>
      </c>
      <c r="AR960" s="296">
        <v>2</v>
      </c>
      <c r="AS960" s="296">
        <v>1</v>
      </c>
      <c r="AV960" s="300">
        <v>2.4</v>
      </c>
      <c r="AW960" s="300">
        <v>2.4</v>
      </c>
      <c r="AX960" s="296" t="s">
        <v>30</v>
      </c>
      <c r="AY960" s="296" t="s">
        <v>745</v>
      </c>
      <c r="BA960" s="296">
        <v>1</v>
      </c>
      <c r="BB960" s="296">
        <v>0.03</v>
      </c>
      <c r="BC960" s="296">
        <v>504</v>
      </c>
    </row>
    <row r="961" spans="1:55">
      <c r="A961" s="296" t="s">
        <v>1049</v>
      </c>
      <c r="B961" s="296" t="s">
        <v>840</v>
      </c>
      <c r="C961" s="296" t="s">
        <v>1046</v>
      </c>
      <c r="F961" s="296">
        <v>0.33</v>
      </c>
      <c r="G961" s="296">
        <v>0</v>
      </c>
      <c r="H961" s="296">
        <v>10</v>
      </c>
      <c r="I961" s="296">
        <v>1</v>
      </c>
      <c r="J961" s="296">
        <v>1.4507705342709361</v>
      </c>
      <c r="K961" s="296">
        <v>39.200000000000003</v>
      </c>
      <c r="L961" s="296">
        <v>1.515309293593893</v>
      </c>
      <c r="M961" s="296" t="s">
        <v>30</v>
      </c>
      <c r="N961" s="296">
        <v>2050</v>
      </c>
      <c r="O961" s="296">
        <v>25</v>
      </c>
      <c r="P961" s="296">
        <v>1</v>
      </c>
      <c r="Q961" s="296">
        <v>2050</v>
      </c>
      <c r="X961" s="296" t="s">
        <v>30</v>
      </c>
      <c r="AK961" s="296">
        <v>1</v>
      </c>
      <c r="AL961" s="296">
        <v>260</v>
      </c>
      <c r="AM961" s="299">
        <v>0.15</v>
      </c>
      <c r="AN961" s="296">
        <v>36.5</v>
      </c>
      <c r="AO961" s="296">
        <v>1</v>
      </c>
      <c r="AP961" s="300"/>
      <c r="AQ961" s="296">
        <v>1.8250000000000002</v>
      </c>
      <c r="AR961" s="296">
        <v>2</v>
      </c>
      <c r="AS961" s="296">
        <v>1</v>
      </c>
      <c r="AV961" s="300">
        <v>2.4</v>
      </c>
      <c r="AW961" s="300">
        <v>2.4</v>
      </c>
      <c r="AY961" s="296" t="s">
        <v>745</v>
      </c>
      <c r="BA961" s="296">
        <v>1</v>
      </c>
      <c r="BB961" s="296">
        <v>0.03</v>
      </c>
      <c r="BC961" s="296">
        <v>504</v>
      </c>
    </row>
    <row r="962" spans="1:55">
      <c r="A962" s="296" t="s">
        <v>1048</v>
      </c>
      <c r="B962" s="296" t="s">
        <v>753</v>
      </c>
      <c r="C962" s="296" t="s">
        <v>1046</v>
      </c>
      <c r="D962" s="296">
        <v>0.18</v>
      </c>
      <c r="E962" s="296">
        <v>0.5</v>
      </c>
      <c r="F962" s="296">
        <v>0.3</v>
      </c>
      <c r="G962" s="296">
        <v>0</v>
      </c>
      <c r="H962" s="296">
        <v>20</v>
      </c>
      <c r="I962" s="296">
        <v>0.97499999999999998</v>
      </c>
      <c r="J962" s="296" t="s">
        <v>30</v>
      </c>
      <c r="K962" s="296">
        <v>39.200000000000003</v>
      </c>
      <c r="L962" s="296" t="s">
        <v>30</v>
      </c>
      <c r="M962" s="296">
        <v>0.47039999999999998</v>
      </c>
      <c r="P962" s="296">
        <v>0</v>
      </c>
      <c r="Q962" s="296" t="s">
        <v>30</v>
      </c>
      <c r="X962" s="296" t="s">
        <v>30</v>
      </c>
      <c r="AK962" s="296">
        <v>1</v>
      </c>
      <c r="AL962" s="296">
        <v>260</v>
      </c>
      <c r="AM962" s="299">
        <v>0.15</v>
      </c>
      <c r="AN962" s="296">
        <v>36.5</v>
      </c>
      <c r="AO962" s="296">
        <v>1</v>
      </c>
      <c r="AP962" s="300"/>
      <c r="AQ962" s="296">
        <v>1.8250000000000002</v>
      </c>
      <c r="AR962" s="296">
        <v>2</v>
      </c>
      <c r="AS962" s="296">
        <v>1</v>
      </c>
      <c r="AV962" s="300">
        <v>2.4</v>
      </c>
      <c r="AW962" s="300">
        <v>2.4</v>
      </c>
      <c r="AY962" s="296" t="s">
        <v>745</v>
      </c>
      <c r="BA962" s="296">
        <v>1</v>
      </c>
      <c r="BB962" s="296">
        <v>0.03</v>
      </c>
      <c r="BC962" s="296">
        <v>504</v>
      </c>
    </row>
    <row r="963" spans="1:55">
      <c r="A963" s="296" t="s">
        <v>1047</v>
      </c>
      <c r="B963" s="296" t="s">
        <v>753</v>
      </c>
      <c r="C963" s="296" t="s">
        <v>1046</v>
      </c>
      <c r="D963" s="296">
        <v>0.15</v>
      </c>
      <c r="E963" s="296">
        <v>0.75</v>
      </c>
      <c r="F963" s="296">
        <v>0.5</v>
      </c>
      <c r="G963" s="296">
        <v>2</v>
      </c>
      <c r="H963" s="296">
        <v>38</v>
      </c>
      <c r="I963" s="296">
        <v>0</v>
      </c>
      <c r="J963" s="296" t="s">
        <v>30</v>
      </c>
      <c r="K963" s="296">
        <v>56.055999999999997</v>
      </c>
      <c r="L963" s="296" t="s">
        <v>30</v>
      </c>
      <c r="M963" s="296">
        <v>0.98</v>
      </c>
      <c r="P963" s="296">
        <v>0</v>
      </c>
      <c r="Q963" s="296" t="s">
        <v>30</v>
      </c>
      <c r="X963" s="296" t="s">
        <v>30</v>
      </c>
      <c r="AK963" s="296">
        <v>1</v>
      </c>
      <c r="AL963" s="296">
        <v>568</v>
      </c>
      <c r="AM963" s="299">
        <v>0.18</v>
      </c>
      <c r="AN963" s="296">
        <v>36.5</v>
      </c>
      <c r="AO963" s="296">
        <v>1</v>
      </c>
      <c r="AP963" s="300"/>
      <c r="AQ963" s="296">
        <v>1.8250000000000002</v>
      </c>
      <c r="AR963" s="296">
        <v>2</v>
      </c>
      <c r="AS963" s="296">
        <v>1</v>
      </c>
      <c r="AV963" s="300">
        <v>2.4</v>
      </c>
      <c r="AW963" s="300">
        <v>2.4</v>
      </c>
      <c r="AY963" s="296" t="s">
        <v>1045</v>
      </c>
      <c r="BA963" s="296">
        <v>1</v>
      </c>
      <c r="BB963" s="296">
        <v>0.02</v>
      </c>
      <c r="BC963" s="296">
        <v>437</v>
      </c>
    </row>
    <row r="964" spans="1:55">
      <c r="A964" s="296" t="s">
        <v>1044</v>
      </c>
      <c r="B964" s="296" t="s">
        <v>747</v>
      </c>
      <c r="C964" s="296" t="s">
        <v>1038</v>
      </c>
      <c r="E964" s="296">
        <v>0.1</v>
      </c>
      <c r="F964" s="296">
        <v>0.89999999999999991</v>
      </c>
      <c r="G964" s="296">
        <v>3</v>
      </c>
      <c r="H964" s="296">
        <v>30</v>
      </c>
      <c r="I964" s="296">
        <v>0.97499999999999998</v>
      </c>
      <c r="J964" s="296" t="s">
        <v>30</v>
      </c>
      <c r="K964" s="296">
        <v>58.8</v>
      </c>
      <c r="L964" s="296" t="s">
        <v>30</v>
      </c>
      <c r="M964" s="296">
        <v>0.30469090909090907</v>
      </c>
      <c r="P964" s="296">
        <v>0</v>
      </c>
      <c r="Q964" s="296" t="s">
        <v>30</v>
      </c>
      <c r="X964" s="296" t="s">
        <v>30</v>
      </c>
      <c r="AK964" s="296">
        <v>1</v>
      </c>
      <c r="AL964" s="296">
        <v>1.284723163</v>
      </c>
      <c r="AM964" s="299">
        <v>0.4</v>
      </c>
      <c r="AN964" s="296">
        <v>36.5</v>
      </c>
      <c r="AO964" s="296">
        <v>1</v>
      </c>
      <c r="AP964" s="300"/>
      <c r="AQ964" s="296">
        <v>1.8250000000000002</v>
      </c>
      <c r="AR964" s="296">
        <v>2</v>
      </c>
      <c r="AS964" s="296">
        <v>1</v>
      </c>
      <c r="AV964" s="300">
        <v>2.4</v>
      </c>
      <c r="AW964" s="300">
        <v>2.4</v>
      </c>
      <c r="AY964" s="296" t="s">
        <v>745</v>
      </c>
      <c r="BA964" s="296">
        <v>1</v>
      </c>
      <c r="BB964" s="296">
        <v>0.03</v>
      </c>
      <c r="BC964" s="296">
        <v>504</v>
      </c>
    </row>
    <row r="965" spans="1:55">
      <c r="A965" s="296" t="s">
        <v>1043</v>
      </c>
      <c r="B965" s="296" t="s">
        <v>747</v>
      </c>
      <c r="C965" s="296" t="s">
        <v>1038</v>
      </c>
      <c r="E965" s="296">
        <v>0.2</v>
      </c>
      <c r="F965" s="296">
        <v>0.89999999999999991</v>
      </c>
      <c r="G965" s="296">
        <v>3</v>
      </c>
      <c r="H965" s="296">
        <v>30</v>
      </c>
      <c r="I965" s="296">
        <v>0.97499999999999998</v>
      </c>
      <c r="J965" s="296" t="s">
        <v>30</v>
      </c>
      <c r="K965" s="296">
        <v>58.8</v>
      </c>
      <c r="L965" s="296" t="s">
        <v>30</v>
      </c>
      <c r="M965" s="296">
        <v>0.55859999999999999</v>
      </c>
      <c r="P965" s="296">
        <v>0</v>
      </c>
      <c r="Q965" s="296" t="s">
        <v>30</v>
      </c>
      <c r="X965" s="296" t="s">
        <v>30</v>
      </c>
      <c r="AK965" s="296">
        <v>1</v>
      </c>
      <c r="AL965" s="296">
        <v>2</v>
      </c>
      <c r="AM965" s="299">
        <v>0.4</v>
      </c>
      <c r="AN965" s="296">
        <v>36.5</v>
      </c>
      <c r="AO965" s="296">
        <v>1</v>
      </c>
      <c r="AP965" s="300"/>
      <c r="AQ965" s="296">
        <v>1.8250000000000002</v>
      </c>
      <c r="AR965" s="296">
        <v>2</v>
      </c>
      <c r="AS965" s="296">
        <v>1</v>
      </c>
      <c r="AV965" s="300">
        <v>2.4</v>
      </c>
      <c r="AW965" s="300">
        <v>2.4</v>
      </c>
      <c r="AY965" s="296" t="s">
        <v>745</v>
      </c>
      <c r="BA965" s="296">
        <v>1</v>
      </c>
      <c r="BB965" s="296">
        <v>0.03</v>
      </c>
      <c r="BC965" s="296">
        <v>504</v>
      </c>
    </row>
    <row r="966" spans="1:55">
      <c r="A966" s="296" t="s">
        <v>1042</v>
      </c>
      <c r="B966" s="296" t="s">
        <v>747</v>
      </c>
      <c r="C966" s="296" t="s">
        <v>1038</v>
      </c>
      <c r="E966" s="296">
        <v>0.3</v>
      </c>
      <c r="F966" s="296">
        <v>0.89999999999999991</v>
      </c>
      <c r="G966" s="296">
        <v>3</v>
      </c>
      <c r="H966" s="296">
        <v>30</v>
      </c>
      <c r="I966" s="296">
        <v>0.97499999999999998</v>
      </c>
      <c r="J966" s="296" t="s">
        <v>30</v>
      </c>
      <c r="K966" s="296">
        <v>58.8</v>
      </c>
      <c r="L966" s="296" t="s">
        <v>30</v>
      </c>
      <c r="M966" s="296">
        <v>0.77344615384615378</v>
      </c>
      <c r="P966" s="296">
        <v>0</v>
      </c>
      <c r="Q966" s="296" t="s">
        <v>30</v>
      </c>
      <c r="X966" s="296" t="s">
        <v>30</v>
      </c>
      <c r="AK966" s="296">
        <v>1</v>
      </c>
      <c r="AL966" s="296">
        <v>1.4</v>
      </c>
      <c r="AM966" s="299">
        <v>0.4</v>
      </c>
      <c r="AN966" s="296">
        <v>36.5</v>
      </c>
      <c r="AO966" s="296">
        <v>1</v>
      </c>
      <c r="AP966" s="300"/>
      <c r="AQ966" s="296">
        <v>1.8250000000000002</v>
      </c>
      <c r="AR966" s="296">
        <v>2</v>
      </c>
      <c r="AS966" s="296">
        <v>1</v>
      </c>
      <c r="AV966" s="300">
        <v>2.4</v>
      </c>
      <c r="AW966" s="300">
        <v>2.4</v>
      </c>
      <c r="AY966" s="296" t="s">
        <v>745</v>
      </c>
      <c r="BA966" s="296">
        <v>1</v>
      </c>
      <c r="BB966" s="296">
        <v>0.03</v>
      </c>
      <c r="BC966" s="296">
        <v>504</v>
      </c>
    </row>
    <row r="967" spans="1:55">
      <c r="A967" s="296" t="s">
        <v>1041</v>
      </c>
      <c r="B967" s="296" t="s">
        <v>747</v>
      </c>
      <c r="C967" s="296" t="s">
        <v>1038</v>
      </c>
      <c r="E967" s="296">
        <v>0.4</v>
      </c>
      <c r="F967" s="296">
        <v>0.90000000000000013</v>
      </c>
      <c r="G967" s="296">
        <v>3</v>
      </c>
      <c r="H967" s="296">
        <v>30</v>
      </c>
      <c r="I967" s="296">
        <v>0.97499999999999998</v>
      </c>
      <c r="J967" s="296" t="s">
        <v>30</v>
      </c>
      <c r="K967" s="296">
        <v>58.8</v>
      </c>
      <c r="L967" s="296" t="s">
        <v>30</v>
      </c>
      <c r="M967" s="296">
        <v>0.95760000000000001</v>
      </c>
      <c r="P967" s="296">
        <v>0</v>
      </c>
      <c r="Q967" s="296" t="s">
        <v>30</v>
      </c>
      <c r="X967" s="296" t="s">
        <v>30</v>
      </c>
      <c r="AK967" s="296">
        <v>1</v>
      </c>
      <c r="AL967" s="296">
        <v>94</v>
      </c>
      <c r="AM967" s="299">
        <v>0.4</v>
      </c>
      <c r="AN967" s="296">
        <v>36.5</v>
      </c>
      <c r="AO967" s="296">
        <v>1</v>
      </c>
      <c r="AP967" s="300"/>
      <c r="AQ967" s="296">
        <v>1.8250000000000002</v>
      </c>
      <c r="AR967" s="296">
        <v>2</v>
      </c>
      <c r="AS967" s="296">
        <v>1</v>
      </c>
      <c r="AV967" s="300">
        <v>2.4</v>
      </c>
      <c r="AW967" s="300">
        <v>2.4</v>
      </c>
      <c r="AY967" s="296" t="s">
        <v>745</v>
      </c>
      <c r="BA967" s="296">
        <v>1</v>
      </c>
      <c r="BB967" s="296">
        <v>0.03</v>
      </c>
      <c r="BC967" s="296">
        <v>504</v>
      </c>
    </row>
    <row r="968" spans="1:55">
      <c r="A968" s="296" t="s">
        <v>1040</v>
      </c>
      <c r="B968" s="296" t="s">
        <v>747</v>
      </c>
      <c r="C968" s="296" t="s">
        <v>1038</v>
      </c>
      <c r="E968" s="296">
        <v>0.5</v>
      </c>
      <c r="F968" s="296">
        <v>0.89999999999999991</v>
      </c>
      <c r="G968" s="296">
        <v>3</v>
      </c>
      <c r="H968" s="296">
        <v>30</v>
      </c>
      <c r="I968" s="296">
        <v>0.97499999999999998</v>
      </c>
      <c r="J968" s="296" t="s">
        <v>30</v>
      </c>
      <c r="K968" s="296">
        <v>58.8</v>
      </c>
      <c r="L968" s="296" t="s">
        <v>30</v>
      </c>
      <c r="M968" s="296">
        <v>1.1172</v>
      </c>
      <c r="P968" s="296">
        <v>0</v>
      </c>
      <c r="Q968" s="296" t="s">
        <v>30</v>
      </c>
      <c r="X968" s="296" t="s">
        <v>30</v>
      </c>
      <c r="AK968" s="296">
        <v>1</v>
      </c>
      <c r="AL968" s="296">
        <v>35</v>
      </c>
      <c r="AM968" s="299">
        <v>0.4</v>
      </c>
      <c r="AN968" s="296">
        <v>36.5</v>
      </c>
      <c r="AO968" s="296">
        <v>1</v>
      </c>
      <c r="AP968" s="300"/>
      <c r="AQ968" s="296">
        <v>1.8250000000000002</v>
      </c>
      <c r="AR968" s="296">
        <v>2</v>
      </c>
      <c r="AS968" s="296">
        <v>1</v>
      </c>
      <c r="AV968" s="300">
        <v>2.4</v>
      </c>
      <c r="AW968" s="300">
        <v>2.4</v>
      </c>
      <c r="AY968" s="296" t="s">
        <v>745</v>
      </c>
      <c r="BA968" s="296">
        <v>1</v>
      </c>
      <c r="BB968" s="296">
        <v>0.03</v>
      </c>
      <c r="BC968" s="296">
        <v>504</v>
      </c>
    </row>
    <row r="969" spans="1:55">
      <c r="A969" s="296" t="s">
        <v>1039</v>
      </c>
      <c r="B969" s="296" t="s">
        <v>747</v>
      </c>
      <c r="C969" s="296" t="s">
        <v>1038</v>
      </c>
      <c r="E969" s="296">
        <v>0.13</v>
      </c>
      <c r="F969" s="296">
        <v>1.06</v>
      </c>
      <c r="G969" s="296">
        <v>2</v>
      </c>
      <c r="H969" s="296">
        <v>81</v>
      </c>
      <c r="I969" s="296">
        <v>0</v>
      </c>
      <c r="J969" s="296">
        <v>2.616514</v>
      </c>
      <c r="K969" s="296">
        <v>48.202672999999997</v>
      </c>
      <c r="L969" s="296" t="s">
        <v>30</v>
      </c>
      <c r="M969" s="296">
        <v>0.20859578654867258</v>
      </c>
      <c r="O969" s="296">
        <v>30</v>
      </c>
      <c r="P969" s="296">
        <v>0</v>
      </c>
      <c r="Q969" s="296" t="s">
        <v>30</v>
      </c>
      <c r="X969" s="296" t="s">
        <v>30</v>
      </c>
      <c r="AK969" s="296">
        <v>1</v>
      </c>
      <c r="AL969" s="296">
        <v>13</v>
      </c>
      <c r="AM969" s="299">
        <v>0.4</v>
      </c>
      <c r="AN969" s="296">
        <v>36.5</v>
      </c>
      <c r="AO969" s="296">
        <v>1</v>
      </c>
      <c r="AP969" s="300"/>
      <c r="AQ969" s="296">
        <v>1.8250000000000002</v>
      </c>
      <c r="AR969" s="296">
        <v>2</v>
      </c>
      <c r="AS969" s="296">
        <v>1</v>
      </c>
      <c r="AV969" s="300">
        <v>2.4</v>
      </c>
      <c r="AW969" s="300">
        <v>2.4</v>
      </c>
      <c r="AY969" s="296" t="s">
        <v>745</v>
      </c>
      <c r="BA969" s="296">
        <v>1</v>
      </c>
      <c r="BB969" s="296">
        <v>0.03</v>
      </c>
      <c r="BC969" s="296">
        <v>504</v>
      </c>
    </row>
    <row r="970" spans="1:55">
      <c r="A970" s="296" t="s">
        <v>1037</v>
      </c>
      <c r="B970" s="296" t="s">
        <v>775</v>
      </c>
      <c r="C970" s="296" t="s">
        <v>774</v>
      </c>
      <c r="F970" s="296">
        <v>1</v>
      </c>
      <c r="J970" s="303" t="s">
        <v>30</v>
      </c>
      <c r="K970" s="303">
        <v>50.538599999999995</v>
      </c>
      <c r="L970" s="303">
        <v>3.8220000000000001</v>
      </c>
      <c r="M970" s="296" t="s">
        <v>30</v>
      </c>
      <c r="P970" s="296">
        <v>0</v>
      </c>
      <c r="Q970" s="296" t="s">
        <v>30</v>
      </c>
      <c r="X970" s="296" t="s">
        <v>30</v>
      </c>
      <c r="AL970" s="296">
        <v>6</v>
      </c>
      <c r="AM970" s="299" t="s">
        <v>30</v>
      </c>
      <c r="AN970" s="296" t="s">
        <v>30</v>
      </c>
      <c r="AO970" s="296" t="s">
        <v>30</v>
      </c>
      <c r="AP970" s="300"/>
      <c r="AQ970" s="296" t="s">
        <v>30</v>
      </c>
      <c r="AR970" s="296" t="s">
        <v>30</v>
      </c>
      <c r="AS970" s="296" t="s">
        <v>30</v>
      </c>
      <c r="AV970" s="300" t="s">
        <v>30</v>
      </c>
      <c r="AW970" s="300" t="s">
        <v>30</v>
      </c>
      <c r="AY970" s="296" t="s">
        <v>773</v>
      </c>
      <c r="BA970" s="296">
        <v>1</v>
      </c>
      <c r="BB970" s="296" t="s">
        <v>30</v>
      </c>
      <c r="BC970" s="296" t="s">
        <v>30</v>
      </c>
    </row>
    <row r="971" spans="1:55">
      <c r="A971" s="296" t="s">
        <v>1036</v>
      </c>
      <c r="B971" s="296" t="s">
        <v>775</v>
      </c>
      <c r="C971" s="296" t="s">
        <v>774</v>
      </c>
      <c r="F971" s="296">
        <v>1</v>
      </c>
      <c r="J971" s="296">
        <v>1.4964949176155982</v>
      </c>
      <c r="K971" s="303">
        <v>48.019999999999996</v>
      </c>
      <c r="L971" s="303">
        <v>4.8020000000000005</v>
      </c>
      <c r="M971" s="303"/>
      <c r="N971" s="303">
        <v>2020</v>
      </c>
      <c r="O971" s="303">
        <v>27</v>
      </c>
      <c r="P971" s="296">
        <v>1</v>
      </c>
      <c r="Q971" s="296">
        <v>2029</v>
      </c>
      <c r="X971" s="296" t="s">
        <v>30</v>
      </c>
      <c r="AL971" s="296">
        <v>8.4</v>
      </c>
      <c r="AM971" s="299" t="s">
        <v>30</v>
      </c>
      <c r="AN971" s="296" t="s">
        <v>30</v>
      </c>
      <c r="AO971" s="296" t="s">
        <v>30</v>
      </c>
      <c r="AP971" s="300"/>
      <c r="AQ971" s="296" t="s">
        <v>30</v>
      </c>
      <c r="AR971" s="296" t="s">
        <v>30</v>
      </c>
      <c r="AS971" s="296" t="s">
        <v>30</v>
      </c>
      <c r="AV971" s="300" t="s">
        <v>30</v>
      </c>
      <c r="AW971" s="300" t="s">
        <v>30</v>
      </c>
      <c r="AY971" s="296" t="s">
        <v>773</v>
      </c>
      <c r="AZ971" s="296" t="s">
        <v>972</v>
      </c>
      <c r="BA971" s="296">
        <v>1</v>
      </c>
      <c r="BB971" s="296" t="s">
        <v>30</v>
      </c>
      <c r="BC971" s="296" t="s">
        <v>30</v>
      </c>
    </row>
    <row r="972" spans="1:55">
      <c r="A972" s="296" t="s">
        <v>1035</v>
      </c>
      <c r="B972" s="296" t="s">
        <v>775</v>
      </c>
      <c r="C972" s="296" t="s">
        <v>774</v>
      </c>
      <c r="F972" s="296">
        <v>1</v>
      </c>
      <c r="J972" s="296">
        <v>1.2829591681445704</v>
      </c>
      <c r="K972" s="303">
        <v>37.455599999999997</v>
      </c>
      <c r="L972" s="303">
        <v>3.7404363786078236</v>
      </c>
      <c r="M972" s="303"/>
      <c r="N972" s="303">
        <v>2030</v>
      </c>
      <c r="O972" s="303">
        <v>30</v>
      </c>
      <c r="P972" s="296">
        <v>1</v>
      </c>
      <c r="Q972" s="296">
        <v>2039</v>
      </c>
      <c r="X972" s="296" t="s">
        <v>30</v>
      </c>
      <c r="AL972" s="296">
        <v>20</v>
      </c>
      <c r="AM972" s="299" t="s">
        <v>30</v>
      </c>
      <c r="AN972" s="296" t="s">
        <v>30</v>
      </c>
      <c r="AO972" s="296" t="s">
        <v>30</v>
      </c>
      <c r="AP972" s="300"/>
      <c r="AQ972" s="296" t="s">
        <v>30</v>
      </c>
      <c r="AR972" s="296" t="s">
        <v>30</v>
      </c>
      <c r="AS972" s="296" t="s">
        <v>30</v>
      </c>
      <c r="AV972" s="300" t="s">
        <v>30</v>
      </c>
      <c r="AW972" s="300" t="s">
        <v>30</v>
      </c>
      <c r="AY972" s="296" t="s">
        <v>773</v>
      </c>
      <c r="AZ972" s="296" t="s">
        <v>972</v>
      </c>
      <c r="BA972" s="296">
        <v>1</v>
      </c>
      <c r="BB972" s="296" t="s">
        <v>30</v>
      </c>
      <c r="BC972" s="296" t="s">
        <v>30</v>
      </c>
    </row>
    <row r="973" spans="1:55">
      <c r="A973" s="296" t="s">
        <v>1034</v>
      </c>
      <c r="B973" s="296" t="s">
        <v>775</v>
      </c>
      <c r="C973" s="296" t="s">
        <v>774</v>
      </c>
      <c r="D973" s="296" t="s">
        <v>30</v>
      </c>
      <c r="E973" s="296" t="s">
        <v>30</v>
      </c>
      <c r="F973" s="296">
        <v>1</v>
      </c>
      <c r="J973" s="296">
        <v>1.183473531545755</v>
      </c>
      <c r="K973" s="303">
        <v>32.653599999999997</v>
      </c>
      <c r="L973" s="303">
        <v>3.2853395571216479</v>
      </c>
      <c r="M973" s="303"/>
      <c r="N973" s="303">
        <v>2040</v>
      </c>
      <c r="O973" s="303">
        <v>30</v>
      </c>
      <c r="P973" s="296">
        <v>1</v>
      </c>
      <c r="Q973" s="296">
        <v>2049</v>
      </c>
      <c r="R973" s="296" t="s">
        <v>30</v>
      </c>
      <c r="S973" s="296" t="s">
        <v>30</v>
      </c>
      <c r="T973" s="296" t="s">
        <v>30</v>
      </c>
      <c r="U973" s="296" t="s">
        <v>30</v>
      </c>
      <c r="V973" s="296" t="s">
        <v>30</v>
      </c>
      <c r="W973" s="296" t="s">
        <v>30</v>
      </c>
      <c r="X973" s="296" t="s">
        <v>30</v>
      </c>
      <c r="Z973" s="296" t="s">
        <v>30</v>
      </c>
      <c r="AA973" s="296" t="s">
        <v>30</v>
      </c>
      <c r="AB973" s="296" t="s">
        <v>30</v>
      </c>
      <c r="AC973" s="296" t="s">
        <v>30</v>
      </c>
      <c r="AD973" s="296" t="s">
        <v>30</v>
      </c>
      <c r="AE973" s="296" t="s">
        <v>30</v>
      </c>
      <c r="AF973" s="296" t="s">
        <v>30</v>
      </c>
      <c r="AG973" s="296" t="s">
        <v>30</v>
      </c>
      <c r="AH973" s="296" t="s">
        <v>30</v>
      </c>
      <c r="AI973" s="296" t="s">
        <v>30</v>
      </c>
      <c r="AJ973" s="296" t="s">
        <v>30</v>
      </c>
      <c r="AL973" s="296">
        <v>25</v>
      </c>
      <c r="AM973" s="299" t="s">
        <v>30</v>
      </c>
      <c r="AN973" s="296" t="s">
        <v>30</v>
      </c>
      <c r="AO973" s="296" t="s">
        <v>30</v>
      </c>
      <c r="AP973" s="300"/>
      <c r="AQ973" s="296" t="s">
        <v>30</v>
      </c>
      <c r="AR973" s="296" t="s">
        <v>30</v>
      </c>
      <c r="AS973" s="296" t="s">
        <v>30</v>
      </c>
      <c r="AV973" s="300" t="s">
        <v>30</v>
      </c>
      <c r="AW973" s="300" t="s">
        <v>30</v>
      </c>
      <c r="AX973" s="296" t="s">
        <v>30</v>
      </c>
      <c r="AY973" s="296" t="s">
        <v>773</v>
      </c>
      <c r="AZ973" s="296" t="s">
        <v>972</v>
      </c>
      <c r="BA973" s="296">
        <v>1</v>
      </c>
      <c r="BB973" s="296" t="s">
        <v>30</v>
      </c>
      <c r="BC973" s="296" t="s">
        <v>30</v>
      </c>
    </row>
    <row r="974" spans="1:55">
      <c r="A974" s="296" t="s">
        <v>1033</v>
      </c>
      <c r="B974" s="296" t="s">
        <v>775</v>
      </c>
      <c r="C974" s="296" t="s">
        <v>774</v>
      </c>
      <c r="F974" s="296">
        <v>1</v>
      </c>
      <c r="J974" s="296">
        <v>1.146344971660199</v>
      </c>
      <c r="K974" s="303">
        <v>31.693199999999997</v>
      </c>
      <c r="L974" s="303">
        <v>3.1231334854663038</v>
      </c>
      <c r="M974" s="303"/>
      <c r="N974" s="303">
        <v>2050</v>
      </c>
      <c r="O974" s="303">
        <v>30</v>
      </c>
      <c r="P974" s="296">
        <v>1</v>
      </c>
      <c r="Q974" s="296">
        <v>2050</v>
      </c>
      <c r="X974" s="296" t="s">
        <v>30</v>
      </c>
      <c r="AL974" s="296">
        <v>30</v>
      </c>
      <c r="AM974" s="299" t="s">
        <v>30</v>
      </c>
      <c r="AN974" s="296" t="s">
        <v>30</v>
      </c>
      <c r="AO974" s="296" t="s">
        <v>30</v>
      </c>
      <c r="AP974" s="300"/>
      <c r="AQ974" s="296" t="s">
        <v>30</v>
      </c>
      <c r="AR974" s="296" t="s">
        <v>30</v>
      </c>
      <c r="AS974" s="296" t="s">
        <v>30</v>
      </c>
      <c r="AV974" s="300" t="s">
        <v>30</v>
      </c>
      <c r="AW974" s="300" t="s">
        <v>30</v>
      </c>
      <c r="AY974" s="296" t="s">
        <v>773</v>
      </c>
      <c r="AZ974" s="296" t="s">
        <v>972</v>
      </c>
      <c r="BA974" s="296">
        <v>1</v>
      </c>
      <c r="BB974" s="296" t="s">
        <v>30</v>
      </c>
      <c r="BC974" s="296" t="s">
        <v>30</v>
      </c>
    </row>
    <row r="975" spans="1:55">
      <c r="A975" s="296" t="s">
        <v>1032</v>
      </c>
      <c r="B975" s="296" t="s">
        <v>775</v>
      </c>
      <c r="C975" s="296" t="s">
        <v>774</v>
      </c>
      <c r="F975" s="296">
        <v>1</v>
      </c>
      <c r="J975" s="296">
        <v>1.6238949176155981</v>
      </c>
      <c r="K975" s="303">
        <v>48.019999999999996</v>
      </c>
      <c r="L975" s="303">
        <v>4.8020000000000005</v>
      </c>
      <c r="M975" s="303"/>
      <c r="N975" s="303">
        <v>2020</v>
      </c>
      <c r="O975" s="303">
        <v>27</v>
      </c>
      <c r="P975" s="296">
        <v>1</v>
      </c>
      <c r="Q975" s="296">
        <v>2029</v>
      </c>
      <c r="X975" s="296" t="s">
        <v>30</v>
      </c>
      <c r="AL975" s="296">
        <v>8.4</v>
      </c>
      <c r="AM975" s="299" t="s">
        <v>30</v>
      </c>
      <c r="AN975" s="296" t="s">
        <v>30</v>
      </c>
      <c r="AO975" s="296" t="s">
        <v>30</v>
      </c>
      <c r="AP975" s="300"/>
      <c r="AQ975" s="296" t="s">
        <v>30</v>
      </c>
      <c r="AR975" s="296" t="s">
        <v>30</v>
      </c>
      <c r="AS975" s="296" t="s">
        <v>30</v>
      </c>
      <c r="AV975" s="300" t="s">
        <v>30</v>
      </c>
      <c r="AW975" s="300" t="s">
        <v>30</v>
      </c>
      <c r="AY975" s="296" t="s">
        <v>773</v>
      </c>
      <c r="AZ975" s="296" t="s">
        <v>972</v>
      </c>
      <c r="BA975" s="296">
        <v>1</v>
      </c>
      <c r="BB975" s="296" t="s">
        <v>30</v>
      </c>
      <c r="BC975" s="296" t="s">
        <v>30</v>
      </c>
    </row>
    <row r="976" spans="1:55">
      <c r="A976" s="296" t="s">
        <v>1031</v>
      </c>
      <c r="B976" s="296" t="s">
        <v>775</v>
      </c>
      <c r="C976" s="296" t="s">
        <v>774</v>
      </c>
      <c r="F976" s="296">
        <v>1</v>
      </c>
      <c r="J976" s="296">
        <v>1.3907591681445706</v>
      </c>
      <c r="K976" s="303">
        <v>37.455599999999997</v>
      </c>
      <c r="L976" s="303">
        <v>3.7404363786078236</v>
      </c>
      <c r="M976" s="303"/>
      <c r="N976" s="303">
        <v>2030</v>
      </c>
      <c r="O976" s="303">
        <v>30</v>
      </c>
      <c r="P976" s="296">
        <v>1</v>
      </c>
      <c r="Q976" s="296">
        <v>2039</v>
      </c>
      <c r="X976" s="296" t="s">
        <v>30</v>
      </c>
      <c r="AL976" s="296">
        <v>20</v>
      </c>
      <c r="AM976" s="299" t="s">
        <v>30</v>
      </c>
      <c r="AN976" s="296" t="s">
        <v>30</v>
      </c>
      <c r="AO976" s="296" t="s">
        <v>30</v>
      </c>
      <c r="AP976" s="300"/>
      <c r="AQ976" s="296" t="s">
        <v>30</v>
      </c>
      <c r="AR976" s="296" t="s">
        <v>30</v>
      </c>
      <c r="AS976" s="296" t="s">
        <v>30</v>
      </c>
      <c r="AV976" s="300" t="s">
        <v>30</v>
      </c>
      <c r="AW976" s="300" t="s">
        <v>30</v>
      </c>
      <c r="AY976" s="296" t="s">
        <v>773</v>
      </c>
      <c r="AZ976" s="296" t="s">
        <v>972</v>
      </c>
      <c r="BA976" s="296">
        <v>1</v>
      </c>
      <c r="BB976" s="296" t="s">
        <v>30</v>
      </c>
      <c r="BC976" s="296" t="s">
        <v>30</v>
      </c>
    </row>
    <row r="977" spans="1:55">
      <c r="A977" s="296" t="s">
        <v>1030</v>
      </c>
      <c r="B977" s="296" t="s">
        <v>775</v>
      </c>
      <c r="C977" s="296" t="s">
        <v>774</v>
      </c>
      <c r="D977" s="296" t="s">
        <v>30</v>
      </c>
      <c r="E977" s="296" t="s">
        <v>30</v>
      </c>
      <c r="F977" s="296">
        <v>1</v>
      </c>
      <c r="J977" s="296">
        <v>1.2912735315457551</v>
      </c>
      <c r="K977" s="303">
        <v>32.653599999999997</v>
      </c>
      <c r="L977" s="303">
        <v>3.2853395571216479</v>
      </c>
      <c r="M977" s="303"/>
      <c r="N977" s="303">
        <v>2040</v>
      </c>
      <c r="O977" s="303">
        <v>30</v>
      </c>
      <c r="P977" s="296">
        <v>1</v>
      </c>
      <c r="Q977" s="296">
        <v>2049</v>
      </c>
      <c r="R977" s="296" t="s">
        <v>30</v>
      </c>
      <c r="S977" s="296" t="s">
        <v>30</v>
      </c>
      <c r="T977" s="296" t="s">
        <v>30</v>
      </c>
      <c r="U977" s="296" t="s">
        <v>30</v>
      </c>
      <c r="V977" s="296" t="s">
        <v>30</v>
      </c>
      <c r="W977" s="296" t="s">
        <v>30</v>
      </c>
      <c r="X977" s="296" t="s">
        <v>30</v>
      </c>
      <c r="Z977" s="296" t="s">
        <v>30</v>
      </c>
      <c r="AA977" s="296" t="s">
        <v>30</v>
      </c>
      <c r="AB977" s="296" t="s">
        <v>30</v>
      </c>
      <c r="AC977" s="296" t="s">
        <v>30</v>
      </c>
      <c r="AD977" s="296" t="s">
        <v>30</v>
      </c>
      <c r="AE977" s="296" t="s">
        <v>30</v>
      </c>
      <c r="AF977" s="296" t="s">
        <v>30</v>
      </c>
      <c r="AG977" s="296" t="s">
        <v>30</v>
      </c>
      <c r="AH977" s="296" t="s">
        <v>30</v>
      </c>
      <c r="AI977" s="296" t="s">
        <v>30</v>
      </c>
      <c r="AJ977" s="296" t="s">
        <v>30</v>
      </c>
      <c r="AL977" s="296">
        <v>25</v>
      </c>
      <c r="AM977" s="299" t="s">
        <v>30</v>
      </c>
      <c r="AN977" s="296" t="s">
        <v>30</v>
      </c>
      <c r="AO977" s="296" t="s">
        <v>30</v>
      </c>
      <c r="AP977" s="300"/>
      <c r="AQ977" s="296" t="s">
        <v>30</v>
      </c>
      <c r="AR977" s="296" t="s">
        <v>30</v>
      </c>
      <c r="AS977" s="296" t="s">
        <v>30</v>
      </c>
      <c r="AV977" s="300" t="s">
        <v>30</v>
      </c>
      <c r="AW977" s="300" t="s">
        <v>30</v>
      </c>
      <c r="AX977" s="296" t="s">
        <v>30</v>
      </c>
      <c r="AY977" s="296" t="s">
        <v>773</v>
      </c>
      <c r="AZ977" s="296" t="s">
        <v>972</v>
      </c>
      <c r="BA977" s="296">
        <v>1</v>
      </c>
      <c r="BB977" s="296" t="s">
        <v>30</v>
      </c>
      <c r="BC977" s="296" t="s">
        <v>30</v>
      </c>
    </row>
    <row r="978" spans="1:55">
      <c r="A978" s="296" t="s">
        <v>1029</v>
      </c>
      <c r="B978" s="296" t="s">
        <v>775</v>
      </c>
      <c r="C978" s="296" t="s">
        <v>774</v>
      </c>
      <c r="F978" s="296">
        <v>1</v>
      </c>
      <c r="J978" s="296">
        <v>1.2443449716601991</v>
      </c>
      <c r="K978" s="303">
        <v>31.693199999999997</v>
      </c>
      <c r="L978" s="303">
        <v>3.1231334854663038</v>
      </c>
      <c r="M978" s="303"/>
      <c r="N978" s="303">
        <v>2050</v>
      </c>
      <c r="O978" s="303">
        <v>30</v>
      </c>
      <c r="P978" s="296">
        <v>1</v>
      </c>
      <c r="Q978" s="296">
        <v>2050</v>
      </c>
      <c r="X978" s="296" t="s">
        <v>30</v>
      </c>
      <c r="AL978" s="296">
        <v>30</v>
      </c>
      <c r="AM978" s="299" t="s">
        <v>30</v>
      </c>
      <c r="AN978" s="296" t="s">
        <v>30</v>
      </c>
      <c r="AO978" s="296" t="s">
        <v>30</v>
      </c>
      <c r="AP978" s="300"/>
      <c r="AQ978" s="296" t="s">
        <v>30</v>
      </c>
      <c r="AR978" s="296" t="s">
        <v>30</v>
      </c>
      <c r="AS978" s="296" t="s">
        <v>30</v>
      </c>
      <c r="AV978" s="300" t="s">
        <v>30</v>
      </c>
      <c r="AW978" s="300" t="s">
        <v>30</v>
      </c>
      <c r="AY978" s="296" t="s">
        <v>773</v>
      </c>
      <c r="AZ978" s="296" t="s">
        <v>972</v>
      </c>
      <c r="BA978" s="296">
        <v>1</v>
      </c>
      <c r="BB978" s="296" t="s">
        <v>30</v>
      </c>
      <c r="BC978" s="296" t="s">
        <v>30</v>
      </c>
    </row>
    <row r="979" spans="1:55">
      <c r="A979" s="296" t="s">
        <v>1028</v>
      </c>
      <c r="B979" s="296" t="s">
        <v>775</v>
      </c>
      <c r="C979" s="296" t="s">
        <v>774</v>
      </c>
      <c r="F979" s="296">
        <v>1</v>
      </c>
      <c r="J979" s="296">
        <v>1.5290926772155982</v>
      </c>
      <c r="K979" s="303">
        <v>48.019999999999996</v>
      </c>
      <c r="L979" s="303">
        <v>4.8020000000000005</v>
      </c>
      <c r="M979" s="303"/>
      <c r="N979" s="303">
        <v>2020</v>
      </c>
      <c r="O979" s="303">
        <v>27</v>
      </c>
      <c r="P979" s="296">
        <v>1</v>
      </c>
      <c r="Q979" s="296">
        <v>2029</v>
      </c>
      <c r="X979" s="296" t="s">
        <v>30</v>
      </c>
      <c r="AL979" s="296">
        <v>8.4</v>
      </c>
      <c r="AM979" s="299" t="s">
        <v>30</v>
      </c>
      <c r="AN979" s="296" t="s">
        <v>30</v>
      </c>
      <c r="AO979" s="296" t="s">
        <v>30</v>
      </c>
      <c r="AP979" s="300"/>
      <c r="AQ979" s="296" t="s">
        <v>30</v>
      </c>
      <c r="AR979" s="296" t="s">
        <v>30</v>
      </c>
      <c r="AS979" s="296" t="s">
        <v>30</v>
      </c>
      <c r="AV979" s="300" t="s">
        <v>30</v>
      </c>
      <c r="AW979" s="300" t="s">
        <v>30</v>
      </c>
      <c r="AY979" s="296" t="s">
        <v>773</v>
      </c>
      <c r="AZ979" s="296" t="s">
        <v>967</v>
      </c>
      <c r="BA979" s="296">
        <v>1</v>
      </c>
      <c r="BB979" s="296" t="s">
        <v>30</v>
      </c>
      <c r="BC979" s="296" t="s">
        <v>30</v>
      </c>
    </row>
    <row r="980" spans="1:55">
      <c r="A980" s="296" t="s">
        <v>1027</v>
      </c>
      <c r="B980" s="296" t="s">
        <v>775</v>
      </c>
      <c r="C980" s="296" t="s">
        <v>774</v>
      </c>
      <c r="F980" s="296">
        <v>1</v>
      </c>
      <c r="J980" s="296">
        <v>1.3131929800579374</v>
      </c>
      <c r="K980" s="303">
        <v>37.455599999999997</v>
      </c>
      <c r="L980" s="303">
        <v>3.7404363786078236</v>
      </c>
      <c r="M980" s="303"/>
      <c r="N980" s="303">
        <v>2030</v>
      </c>
      <c r="O980" s="303">
        <v>30</v>
      </c>
      <c r="P980" s="296">
        <v>1</v>
      </c>
      <c r="Q980" s="296">
        <v>2039</v>
      </c>
      <c r="X980" s="296" t="s">
        <v>30</v>
      </c>
      <c r="AL980" s="296">
        <v>20</v>
      </c>
      <c r="AM980" s="299" t="s">
        <v>30</v>
      </c>
      <c r="AN980" s="296" t="s">
        <v>30</v>
      </c>
      <c r="AO980" s="296" t="s">
        <v>30</v>
      </c>
      <c r="AP980" s="300"/>
      <c r="AQ980" s="296" t="s">
        <v>30</v>
      </c>
      <c r="AR980" s="296" t="s">
        <v>30</v>
      </c>
      <c r="AS980" s="296" t="s">
        <v>30</v>
      </c>
      <c r="AV980" s="300" t="s">
        <v>30</v>
      </c>
      <c r="AW980" s="300" t="s">
        <v>30</v>
      </c>
      <c r="AY980" s="296" t="s">
        <v>773</v>
      </c>
      <c r="AZ980" s="296" t="s">
        <v>967</v>
      </c>
      <c r="BA980" s="296">
        <v>1</v>
      </c>
      <c r="BB980" s="296" t="s">
        <v>30</v>
      </c>
      <c r="BC980" s="296" t="s">
        <v>30</v>
      </c>
    </row>
    <row r="981" spans="1:55">
      <c r="A981" s="296" t="s">
        <v>1026</v>
      </c>
      <c r="B981" s="296" t="s">
        <v>775</v>
      </c>
      <c r="C981" s="296" t="s">
        <v>774</v>
      </c>
      <c r="D981" s="296" t="s">
        <v>30</v>
      </c>
      <c r="E981" s="296" t="s">
        <v>30</v>
      </c>
      <c r="F981" s="296">
        <v>1</v>
      </c>
      <c r="J981" s="296">
        <v>1.212229216339155</v>
      </c>
      <c r="K981" s="303">
        <v>32.653599999999997</v>
      </c>
      <c r="L981" s="303">
        <v>3.2853395571216479</v>
      </c>
      <c r="M981" s="303"/>
      <c r="N981" s="303">
        <v>2040</v>
      </c>
      <c r="O981" s="303">
        <v>30</v>
      </c>
      <c r="P981" s="296">
        <v>1</v>
      </c>
      <c r="Q981" s="296">
        <v>2049</v>
      </c>
      <c r="R981" s="296" t="s">
        <v>30</v>
      </c>
      <c r="S981" s="296" t="s">
        <v>30</v>
      </c>
      <c r="T981" s="296" t="s">
        <v>30</v>
      </c>
      <c r="U981" s="296" t="s">
        <v>30</v>
      </c>
      <c r="V981" s="296" t="s">
        <v>30</v>
      </c>
      <c r="W981" s="296" t="s">
        <v>30</v>
      </c>
      <c r="X981" s="296" t="s">
        <v>30</v>
      </c>
      <c r="Z981" s="296" t="s">
        <v>30</v>
      </c>
      <c r="AA981" s="296" t="s">
        <v>30</v>
      </c>
      <c r="AB981" s="296" t="s">
        <v>30</v>
      </c>
      <c r="AC981" s="296" t="s">
        <v>30</v>
      </c>
      <c r="AD981" s="296" t="s">
        <v>30</v>
      </c>
      <c r="AE981" s="296" t="s">
        <v>30</v>
      </c>
      <c r="AF981" s="296" t="s">
        <v>30</v>
      </c>
      <c r="AG981" s="296" t="s">
        <v>30</v>
      </c>
      <c r="AH981" s="296" t="s">
        <v>30</v>
      </c>
      <c r="AI981" s="296" t="s">
        <v>30</v>
      </c>
      <c r="AJ981" s="296" t="s">
        <v>30</v>
      </c>
      <c r="AL981" s="296">
        <v>25</v>
      </c>
      <c r="AM981" s="299" t="s">
        <v>30</v>
      </c>
      <c r="AN981" s="296" t="s">
        <v>30</v>
      </c>
      <c r="AO981" s="296" t="s">
        <v>30</v>
      </c>
      <c r="AP981" s="300"/>
      <c r="AQ981" s="296" t="s">
        <v>30</v>
      </c>
      <c r="AR981" s="296" t="s">
        <v>30</v>
      </c>
      <c r="AS981" s="296" t="s">
        <v>30</v>
      </c>
      <c r="AV981" s="300" t="s">
        <v>30</v>
      </c>
      <c r="AW981" s="300" t="s">
        <v>30</v>
      </c>
      <c r="AX981" s="296" t="s">
        <v>30</v>
      </c>
      <c r="AY981" s="296" t="s">
        <v>773</v>
      </c>
      <c r="AZ981" s="296" t="s">
        <v>967</v>
      </c>
      <c r="BA981" s="296">
        <v>1</v>
      </c>
      <c r="BB981" s="296" t="s">
        <v>30</v>
      </c>
      <c r="BC981" s="296" t="s">
        <v>30</v>
      </c>
    </row>
    <row r="982" spans="1:55">
      <c r="A982" s="296" t="s">
        <v>1025</v>
      </c>
      <c r="B982" s="296" t="s">
        <v>775</v>
      </c>
      <c r="C982" s="296" t="s">
        <v>774</v>
      </c>
      <c r="F982" s="296">
        <v>1</v>
      </c>
      <c r="J982" s="296">
        <v>1.1736947947756824</v>
      </c>
      <c r="K982" s="303">
        <v>31.693199999999997</v>
      </c>
      <c r="L982" s="303">
        <v>3.1231334854663038</v>
      </c>
      <c r="M982" s="303"/>
      <c r="N982" s="303">
        <v>2050</v>
      </c>
      <c r="O982" s="303">
        <v>30</v>
      </c>
      <c r="P982" s="296">
        <v>1</v>
      </c>
      <c r="Q982" s="296">
        <v>2050</v>
      </c>
      <c r="X982" s="296" t="s">
        <v>30</v>
      </c>
      <c r="AL982" s="296">
        <v>30</v>
      </c>
      <c r="AM982" s="299" t="s">
        <v>30</v>
      </c>
      <c r="AN982" s="296" t="s">
        <v>30</v>
      </c>
      <c r="AO982" s="296" t="s">
        <v>30</v>
      </c>
      <c r="AP982" s="300"/>
      <c r="AQ982" s="296" t="s">
        <v>30</v>
      </c>
      <c r="AR982" s="296" t="s">
        <v>30</v>
      </c>
      <c r="AS982" s="296" t="s">
        <v>30</v>
      </c>
      <c r="AV982" s="300" t="s">
        <v>30</v>
      </c>
      <c r="AW982" s="300" t="s">
        <v>30</v>
      </c>
      <c r="AY982" s="296" t="s">
        <v>773</v>
      </c>
      <c r="AZ982" s="296" t="s">
        <v>967</v>
      </c>
      <c r="BA982" s="296">
        <v>1</v>
      </c>
      <c r="BB982" s="296" t="s">
        <v>30</v>
      </c>
      <c r="BC982" s="296" t="s">
        <v>30</v>
      </c>
    </row>
    <row r="983" spans="1:55">
      <c r="A983" s="296" t="s">
        <v>1024</v>
      </c>
      <c r="B983" s="296" t="s">
        <v>775</v>
      </c>
      <c r="C983" s="296" t="s">
        <v>774</v>
      </c>
      <c r="F983" s="296">
        <v>1</v>
      </c>
      <c r="J983" s="296">
        <v>1.5425895704155981</v>
      </c>
      <c r="K983" s="303">
        <v>48.019999999999996</v>
      </c>
      <c r="L983" s="303">
        <v>4.8020000000000005</v>
      </c>
      <c r="M983" s="303"/>
      <c r="N983" s="303">
        <v>2020</v>
      </c>
      <c r="O983" s="303">
        <v>27</v>
      </c>
      <c r="P983" s="296">
        <v>1</v>
      </c>
      <c r="Q983" s="296">
        <v>2029</v>
      </c>
      <c r="X983" s="296" t="s">
        <v>30</v>
      </c>
      <c r="AL983" s="296">
        <v>8.4</v>
      </c>
      <c r="AM983" s="299" t="s">
        <v>30</v>
      </c>
      <c r="AN983" s="296" t="s">
        <v>30</v>
      </c>
      <c r="AO983" s="296" t="s">
        <v>30</v>
      </c>
      <c r="AP983" s="300"/>
      <c r="AQ983" s="296" t="s">
        <v>30</v>
      </c>
      <c r="AR983" s="296" t="s">
        <v>30</v>
      </c>
      <c r="AS983" s="296" t="s">
        <v>30</v>
      </c>
      <c r="AV983" s="300" t="s">
        <v>30</v>
      </c>
      <c r="AW983" s="300" t="s">
        <v>30</v>
      </c>
      <c r="AY983" s="296" t="s">
        <v>773</v>
      </c>
      <c r="AZ983" s="296" t="s">
        <v>967</v>
      </c>
      <c r="BA983" s="296">
        <v>1</v>
      </c>
      <c r="BB983" s="296" t="s">
        <v>30</v>
      </c>
      <c r="BC983" s="296" t="s">
        <v>30</v>
      </c>
    </row>
    <row r="984" spans="1:55">
      <c r="A984" s="296" t="s">
        <v>1023</v>
      </c>
      <c r="B984" s="296" t="s">
        <v>775</v>
      </c>
      <c r="C984" s="296" t="s">
        <v>774</v>
      </c>
      <c r="F984" s="296">
        <v>1</v>
      </c>
      <c r="J984" s="296">
        <v>1.3257110958864744</v>
      </c>
      <c r="K984" s="303">
        <v>37.455599999999997</v>
      </c>
      <c r="L984" s="303">
        <v>3.7404363786078236</v>
      </c>
      <c r="M984" s="303"/>
      <c r="N984" s="303">
        <v>2030</v>
      </c>
      <c r="O984" s="303">
        <v>30</v>
      </c>
      <c r="P984" s="296">
        <v>1</v>
      </c>
      <c r="Q984" s="296">
        <v>2039</v>
      </c>
      <c r="X984" s="296" t="s">
        <v>30</v>
      </c>
      <c r="AL984" s="296">
        <v>20</v>
      </c>
      <c r="AM984" s="299" t="s">
        <v>30</v>
      </c>
      <c r="AN984" s="296" t="s">
        <v>30</v>
      </c>
      <c r="AO984" s="296" t="s">
        <v>30</v>
      </c>
      <c r="AP984" s="300"/>
      <c r="AQ984" s="296" t="s">
        <v>30</v>
      </c>
      <c r="AR984" s="296" t="s">
        <v>30</v>
      </c>
      <c r="AS984" s="296" t="s">
        <v>30</v>
      </c>
      <c r="AV984" s="300" t="s">
        <v>30</v>
      </c>
      <c r="AW984" s="300" t="s">
        <v>30</v>
      </c>
      <c r="AY984" s="296" t="s">
        <v>773</v>
      </c>
      <c r="AZ984" s="296" t="s">
        <v>967</v>
      </c>
      <c r="BA984" s="296">
        <v>1</v>
      </c>
      <c r="BB984" s="296" t="s">
        <v>30</v>
      </c>
      <c r="BC984" s="296" t="s">
        <v>30</v>
      </c>
    </row>
    <row r="985" spans="1:55">
      <c r="A985" s="296" t="s">
        <v>1022</v>
      </c>
      <c r="B985" s="296" t="s">
        <v>775</v>
      </c>
      <c r="C985" s="296" t="s">
        <v>774</v>
      </c>
      <c r="D985" s="296" t="s">
        <v>30</v>
      </c>
      <c r="E985" s="296" t="s">
        <v>30</v>
      </c>
      <c r="F985" s="296">
        <v>1</v>
      </c>
      <c r="J985" s="296">
        <v>1.2241353231180205</v>
      </c>
      <c r="K985" s="303">
        <v>32.653599999999997</v>
      </c>
      <c r="L985" s="303">
        <v>3.2853395571216479</v>
      </c>
      <c r="M985" s="303"/>
      <c r="N985" s="303">
        <v>2040</v>
      </c>
      <c r="O985" s="303">
        <v>30</v>
      </c>
      <c r="P985" s="296">
        <v>1</v>
      </c>
      <c r="Q985" s="296">
        <v>2049</v>
      </c>
      <c r="R985" s="296" t="s">
        <v>30</v>
      </c>
      <c r="S985" s="296" t="s">
        <v>30</v>
      </c>
      <c r="T985" s="296" t="s">
        <v>30</v>
      </c>
      <c r="U985" s="296" t="s">
        <v>30</v>
      </c>
      <c r="V985" s="296" t="s">
        <v>30</v>
      </c>
      <c r="W985" s="296" t="s">
        <v>30</v>
      </c>
      <c r="X985" s="296" t="s">
        <v>30</v>
      </c>
      <c r="Z985" s="296" t="s">
        <v>30</v>
      </c>
      <c r="AA985" s="296" t="s">
        <v>30</v>
      </c>
      <c r="AB985" s="296" t="s">
        <v>30</v>
      </c>
      <c r="AC985" s="296" t="s">
        <v>30</v>
      </c>
      <c r="AD985" s="296" t="s">
        <v>30</v>
      </c>
      <c r="AE985" s="296" t="s">
        <v>30</v>
      </c>
      <c r="AF985" s="296" t="s">
        <v>30</v>
      </c>
      <c r="AG985" s="296" t="s">
        <v>30</v>
      </c>
      <c r="AH985" s="296" t="s">
        <v>30</v>
      </c>
      <c r="AI985" s="296" t="s">
        <v>30</v>
      </c>
      <c r="AJ985" s="296" t="s">
        <v>30</v>
      </c>
      <c r="AL985" s="296">
        <v>25</v>
      </c>
      <c r="AM985" s="299" t="s">
        <v>30</v>
      </c>
      <c r="AN985" s="296" t="s">
        <v>30</v>
      </c>
      <c r="AO985" s="296" t="s">
        <v>30</v>
      </c>
      <c r="AP985" s="300"/>
      <c r="AQ985" s="296" t="s">
        <v>30</v>
      </c>
      <c r="AR985" s="296" t="s">
        <v>30</v>
      </c>
      <c r="AS985" s="296" t="s">
        <v>30</v>
      </c>
      <c r="AV985" s="300" t="s">
        <v>30</v>
      </c>
      <c r="AW985" s="300" t="s">
        <v>30</v>
      </c>
      <c r="AX985" s="296" t="s">
        <v>30</v>
      </c>
      <c r="AY985" s="296" t="s">
        <v>773</v>
      </c>
      <c r="AZ985" s="296" t="s">
        <v>967</v>
      </c>
      <c r="BA985" s="296">
        <v>1</v>
      </c>
      <c r="BB985" s="296" t="s">
        <v>30</v>
      </c>
      <c r="BC985" s="296" t="s">
        <v>30</v>
      </c>
    </row>
    <row r="986" spans="1:55">
      <c r="A986" s="296" t="s">
        <v>1021</v>
      </c>
      <c r="B986" s="296" t="s">
        <v>775</v>
      </c>
      <c r="C986" s="296" t="s">
        <v>774</v>
      </c>
      <c r="F986" s="296">
        <v>1</v>
      </c>
      <c r="J986" s="296">
        <v>1.1850188135474684</v>
      </c>
      <c r="K986" s="303">
        <v>31.693199999999997</v>
      </c>
      <c r="L986" s="303">
        <v>3.1231334854663038</v>
      </c>
      <c r="M986" s="303"/>
      <c r="N986" s="303">
        <v>2050</v>
      </c>
      <c r="O986" s="303">
        <v>30</v>
      </c>
      <c r="P986" s="296">
        <v>1</v>
      </c>
      <c r="Q986" s="296">
        <v>2050</v>
      </c>
      <c r="X986" s="296" t="s">
        <v>30</v>
      </c>
      <c r="AL986" s="296">
        <v>30</v>
      </c>
      <c r="AM986" s="299" t="s">
        <v>30</v>
      </c>
      <c r="AN986" s="296" t="s">
        <v>30</v>
      </c>
      <c r="AO986" s="296" t="s">
        <v>30</v>
      </c>
      <c r="AP986" s="300"/>
      <c r="AQ986" s="296" t="s">
        <v>30</v>
      </c>
      <c r="AR986" s="296" t="s">
        <v>30</v>
      </c>
      <c r="AS986" s="296" t="s">
        <v>30</v>
      </c>
      <c r="AV986" s="300" t="s">
        <v>30</v>
      </c>
      <c r="AW986" s="300" t="s">
        <v>30</v>
      </c>
      <c r="AY986" s="296" t="s">
        <v>773</v>
      </c>
      <c r="AZ986" s="296" t="s">
        <v>967</v>
      </c>
      <c r="BA986" s="296">
        <v>1</v>
      </c>
      <c r="BB986" s="296" t="s">
        <v>30</v>
      </c>
      <c r="BC986" s="296" t="s">
        <v>30</v>
      </c>
    </row>
    <row r="987" spans="1:55">
      <c r="A987" s="296" t="s">
        <v>1020</v>
      </c>
      <c r="B987" s="296" t="s">
        <v>775</v>
      </c>
      <c r="C987" s="296" t="s">
        <v>774</v>
      </c>
      <c r="F987" s="296">
        <v>1</v>
      </c>
      <c r="J987" s="296">
        <v>1.669989570415598</v>
      </c>
      <c r="K987" s="303">
        <v>48.019999999999996</v>
      </c>
      <c r="L987" s="303">
        <v>4.8020000000000005</v>
      </c>
      <c r="M987" s="303"/>
      <c r="N987" s="303">
        <v>2020</v>
      </c>
      <c r="O987" s="303">
        <v>27</v>
      </c>
      <c r="P987" s="296">
        <v>1</v>
      </c>
      <c r="Q987" s="296">
        <v>2029</v>
      </c>
      <c r="X987" s="296" t="s">
        <v>30</v>
      </c>
      <c r="AL987" s="296">
        <v>8.4</v>
      </c>
      <c r="AM987" s="299" t="s">
        <v>30</v>
      </c>
      <c r="AN987" s="296" t="s">
        <v>30</v>
      </c>
      <c r="AO987" s="296" t="s">
        <v>30</v>
      </c>
      <c r="AP987" s="300"/>
      <c r="AQ987" s="296" t="s">
        <v>30</v>
      </c>
      <c r="AR987" s="296" t="s">
        <v>30</v>
      </c>
      <c r="AS987" s="296" t="s">
        <v>30</v>
      </c>
      <c r="AV987" s="300" t="s">
        <v>30</v>
      </c>
      <c r="AW987" s="300" t="s">
        <v>30</v>
      </c>
      <c r="AY987" s="296" t="s">
        <v>773</v>
      </c>
      <c r="AZ987" s="296" t="s">
        <v>967</v>
      </c>
      <c r="BA987" s="296">
        <v>1</v>
      </c>
      <c r="BB987" s="296" t="s">
        <v>30</v>
      </c>
      <c r="BC987" s="296" t="s">
        <v>30</v>
      </c>
    </row>
    <row r="988" spans="1:55">
      <c r="A988" s="296" t="s">
        <v>1019</v>
      </c>
      <c r="B988" s="296" t="s">
        <v>775</v>
      </c>
      <c r="C988" s="296" t="s">
        <v>774</v>
      </c>
      <c r="F988" s="296">
        <v>1</v>
      </c>
      <c r="J988" s="296">
        <v>1.4335110958864745</v>
      </c>
      <c r="K988" s="303">
        <v>37.455599999999997</v>
      </c>
      <c r="L988" s="303">
        <v>3.7404363786078236</v>
      </c>
      <c r="M988" s="303"/>
      <c r="N988" s="303">
        <v>2030</v>
      </c>
      <c r="O988" s="303">
        <v>30</v>
      </c>
      <c r="P988" s="296">
        <v>1</v>
      </c>
      <c r="Q988" s="296">
        <v>2039</v>
      </c>
      <c r="X988" s="296" t="s">
        <v>30</v>
      </c>
      <c r="AL988" s="296">
        <v>20</v>
      </c>
      <c r="AM988" s="299" t="s">
        <v>30</v>
      </c>
      <c r="AN988" s="296" t="s">
        <v>30</v>
      </c>
      <c r="AO988" s="296" t="s">
        <v>30</v>
      </c>
      <c r="AP988" s="300"/>
      <c r="AQ988" s="296" t="s">
        <v>30</v>
      </c>
      <c r="AR988" s="296" t="s">
        <v>30</v>
      </c>
      <c r="AS988" s="296" t="s">
        <v>30</v>
      </c>
      <c r="AV988" s="300" t="s">
        <v>30</v>
      </c>
      <c r="AW988" s="300" t="s">
        <v>30</v>
      </c>
      <c r="AY988" s="296" t="s">
        <v>773</v>
      </c>
      <c r="AZ988" s="296" t="s">
        <v>967</v>
      </c>
      <c r="BA988" s="296">
        <v>1</v>
      </c>
      <c r="BB988" s="296" t="s">
        <v>30</v>
      </c>
      <c r="BC988" s="296" t="s">
        <v>30</v>
      </c>
    </row>
    <row r="989" spans="1:55">
      <c r="A989" s="296" t="s">
        <v>1018</v>
      </c>
      <c r="B989" s="296" t="s">
        <v>775</v>
      </c>
      <c r="C989" s="296" t="s">
        <v>774</v>
      </c>
      <c r="D989" s="296" t="s">
        <v>30</v>
      </c>
      <c r="E989" s="296" t="s">
        <v>30</v>
      </c>
      <c r="F989" s="296">
        <v>1</v>
      </c>
      <c r="J989" s="296">
        <v>1.3319353231180207</v>
      </c>
      <c r="K989" s="303">
        <v>32.653599999999997</v>
      </c>
      <c r="L989" s="303">
        <v>3.2853395571216479</v>
      </c>
      <c r="M989" s="303"/>
      <c r="N989" s="303">
        <v>2040</v>
      </c>
      <c r="O989" s="303">
        <v>30</v>
      </c>
      <c r="P989" s="296">
        <v>1</v>
      </c>
      <c r="Q989" s="296">
        <v>2049</v>
      </c>
      <c r="R989" s="296" t="s">
        <v>30</v>
      </c>
      <c r="S989" s="296" t="s">
        <v>30</v>
      </c>
      <c r="T989" s="296" t="s">
        <v>30</v>
      </c>
      <c r="U989" s="296" t="s">
        <v>30</v>
      </c>
      <c r="V989" s="296" t="s">
        <v>30</v>
      </c>
      <c r="W989" s="296" t="s">
        <v>30</v>
      </c>
      <c r="X989" s="296" t="s">
        <v>30</v>
      </c>
      <c r="Z989" s="296" t="s">
        <v>30</v>
      </c>
      <c r="AA989" s="296" t="s">
        <v>30</v>
      </c>
      <c r="AB989" s="296" t="s">
        <v>30</v>
      </c>
      <c r="AC989" s="296" t="s">
        <v>30</v>
      </c>
      <c r="AD989" s="296" t="s">
        <v>30</v>
      </c>
      <c r="AE989" s="296" t="s">
        <v>30</v>
      </c>
      <c r="AF989" s="296" t="s">
        <v>30</v>
      </c>
      <c r="AG989" s="296" t="s">
        <v>30</v>
      </c>
      <c r="AH989" s="296" t="s">
        <v>30</v>
      </c>
      <c r="AI989" s="296" t="s">
        <v>30</v>
      </c>
      <c r="AJ989" s="296" t="s">
        <v>30</v>
      </c>
      <c r="AL989" s="296">
        <v>25</v>
      </c>
      <c r="AM989" s="299" t="s">
        <v>30</v>
      </c>
      <c r="AN989" s="296" t="s">
        <v>30</v>
      </c>
      <c r="AO989" s="296" t="s">
        <v>30</v>
      </c>
      <c r="AP989" s="300"/>
      <c r="AQ989" s="296" t="s">
        <v>30</v>
      </c>
      <c r="AR989" s="296" t="s">
        <v>30</v>
      </c>
      <c r="AS989" s="296" t="s">
        <v>30</v>
      </c>
      <c r="AV989" s="300" t="s">
        <v>30</v>
      </c>
      <c r="AW989" s="300" t="s">
        <v>30</v>
      </c>
      <c r="AX989" s="296" t="s">
        <v>30</v>
      </c>
      <c r="AY989" s="296" t="s">
        <v>773</v>
      </c>
      <c r="AZ989" s="296" t="s">
        <v>967</v>
      </c>
      <c r="BA989" s="296">
        <v>1</v>
      </c>
      <c r="BB989" s="296" t="s">
        <v>30</v>
      </c>
      <c r="BC989" s="296" t="s">
        <v>30</v>
      </c>
    </row>
    <row r="990" spans="1:55">
      <c r="A990" s="296" t="s">
        <v>1017</v>
      </c>
      <c r="B990" s="296" t="s">
        <v>775</v>
      </c>
      <c r="C990" s="296" t="s">
        <v>774</v>
      </c>
      <c r="F990" s="296">
        <v>1</v>
      </c>
      <c r="J990" s="296">
        <v>1.2830188135474685</v>
      </c>
      <c r="K990" s="303">
        <v>31.693199999999997</v>
      </c>
      <c r="L990" s="303">
        <v>3.1231334854663038</v>
      </c>
      <c r="M990" s="303"/>
      <c r="N990" s="303">
        <v>2050</v>
      </c>
      <c r="O990" s="303">
        <v>30</v>
      </c>
      <c r="P990" s="296">
        <v>1</v>
      </c>
      <c r="Q990" s="296">
        <v>2050</v>
      </c>
      <c r="X990" s="296" t="s">
        <v>30</v>
      </c>
      <c r="AL990" s="296">
        <v>30</v>
      </c>
      <c r="AM990" s="299" t="s">
        <v>30</v>
      </c>
      <c r="AN990" s="296" t="s">
        <v>30</v>
      </c>
      <c r="AO990" s="296" t="s">
        <v>30</v>
      </c>
      <c r="AP990" s="300"/>
      <c r="AQ990" s="296" t="s">
        <v>30</v>
      </c>
      <c r="AR990" s="296" t="s">
        <v>30</v>
      </c>
      <c r="AS990" s="296" t="s">
        <v>30</v>
      </c>
      <c r="AV990" s="300" t="s">
        <v>30</v>
      </c>
      <c r="AW990" s="300" t="s">
        <v>30</v>
      </c>
      <c r="AY990" s="296" t="s">
        <v>773</v>
      </c>
      <c r="AZ990" s="296" t="s">
        <v>967</v>
      </c>
      <c r="BA990" s="296">
        <v>1</v>
      </c>
      <c r="BB990" s="296" t="s">
        <v>30</v>
      </c>
      <c r="BC990" s="296" t="s">
        <v>30</v>
      </c>
    </row>
    <row r="991" spans="1:55">
      <c r="A991" s="296" t="s">
        <v>1016</v>
      </c>
      <c r="B991" s="296" t="s">
        <v>775</v>
      </c>
      <c r="C991" s="296" t="s">
        <v>774</v>
      </c>
      <c r="F991" s="296">
        <v>1</v>
      </c>
      <c r="J991" s="296">
        <v>1.5882501126155981</v>
      </c>
      <c r="K991" s="303">
        <v>48.019999999999996</v>
      </c>
      <c r="L991" s="303">
        <v>4.8020000000000005</v>
      </c>
      <c r="M991" s="303"/>
      <c r="N991" s="303">
        <v>2020</v>
      </c>
      <c r="O991" s="303">
        <v>27</v>
      </c>
      <c r="P991" s="296">
        <v>1</v>
      </c>
      <c r="Q991" s="296">
        <v>2029</v>
      </c>
      <c r="X991" s="296" t="s">
        <v>30</v>
      </c>
      <c r="AL991" s="296">
        <v>8.4</v>
      </c>
      <c r="AM991" s="299" t="s">
        <v>30</v>
      </c>
      <c r="AN991" s="296" t="s">
        <v>30</v>
      </c>
      <c r="AO991" s="296" t="s">
        <v>30</v>
      </c>
      <c r="AP991" s="300"/>
      <c r="AQ991" s="296" t="s">
        <v>30</v>
      </c>
      <c r="AR991" s="296" t="s">
        <v>30</v>
      </c>
      <c r="AS991" s="296" t="s">
        <v>30</v>
      </c>
      <c r="AV991" s="300" t="s">
        <v>30</v>
      </c>
      <c r="AW991" s="300" t="s">
        <v>30</v>
      </c>
      <c r="AY991" s="296" t="s">
        <v>773</v>
      </c>
      <c r="AZ991" s="296" t="s">
        <v>961</v>
      </c>
      <c r="BA991" s="296">
        <v>1</v>
      </c>
      <c r="BB991" s="296" t="s">
        <v>30</v>
      </c>
      <c r="BC991" s="296" t="s">
        <v>30</v>
      </c>
    </row>
    <row r="992" spans="1:55">
      <c r="A992" s="296" t="s">
        <v>1015</v>
      </c>
      <c r="B992" s="296" t="s">
        <v>775</v>
      </c>
      <c r="C992" s="296" t="s">
        <v>774</v>
      </c>
      <c r="F992" s="296">
        <v>1</v>
      </c>
      <c r="J992" s="296">
        <v>1.3680603941719049</v>
      </c>
      <c r="K992" s="303">
        <v>37.455599999999997</v>
      </c>
      <c r="L992" s="303">
        <v>3.7404363786078236</v>
      </c>
      <c r="M992" s="303"/>
      <c r="N992" s="303">
        <v>2030</v>
      </c>
      <c r="O992" s="303">
        <v>30</v>
      </c>
      <c r="P992" s="296">
        <v>1</v>
      </c>
      <c r="Q992" s="296">
        <v>2039</v>
      </c>
      <c r="X992" s="296" t="s">
        <v>30</v>
      </c>
      <c r="AL992" s="296">
        <v>20</v>
      </c>
      <c r="AM992" s="299" t="s">
        <v>30</v>
      </c>
      <c r="AN992" s="296" t="s">
        <v>30</v>
      </c>
      <c r="AO992" s="296" t="s">
        <v>30</v>
      </c>
      <c r="AP992" s="300"/>
      <c r="AQ992" s="296" t="s">
        <v>30</v>
      </c>
      <c r="AR992" s="296" t="s">
        <v>30</v>
      </c>
      <c r="AS992" s="296" t="s">
        <v>30</v>
      </c>
      <c r="AV992" s="300" t="s">
        <v>30</v>
      </c>
      <c r="AW992" s="300" t="s">
        <v>30</v>
      </c>
      <c r="AY992" s="296" t="s">
        <v>773</v>
      </c>
      <c r="AZ992" s="296" t="s">
        <v>961</v>
      </c>
      <c r="BA992" s="296">
        <v>1</v>
      </c>
      <c r="BB992" s="296" t="s">
        <v>30</v>
      </c>
      <c r="BC992" s="296" t="s">
        <v>30</v>
      </c>
    </row>
    <row r="993" spans="1:55">
      <c r="A993" s="296" t="s">
        <v>1014</v>
      </c>
      <c r="B993" s="296" t="s">
        <v>775</v>
      </c>
      <c r="C993" s="296" t="s">
        <v>774</v>
      </c>
      <c r="D993" s="296" t="s">
        <v>30</v>
      </c>
      <c r="E993" s="296" t="s">
        <v>30</v>
      </c>
      <c r="F993" s="296">
        <v>1</v>
      </c>
      <c r="J993" s="296">
        <v>1.2644141697354103</v>
      </c>
      <c r="K993" s="303">
        <v>32.653599999999997</v>
      </c>
      <c r="L993" s="303">
        <v>3.2853395571216479</v>
      </c>
      <c r="M993" s="303"/>
      <c r="N993" s="303">
        <v>2040</v>
      </c>
      <c r="O993" s="303">
        <v>30</v>
      </c>
      <c r="P993" s="296">
        <v>1</v>
      </c>
      <c r="Q993" s="296">
        <v>2049</v>
      </c>
      <c r="R993" s="296" t="s">
        <v>30</v>
      </c>
      <c r="S993" s="296" t="s">
        <v>30</v>
      </c>
      <c r="T993" s="296" t="s">
        <v>30</v>
      </c>
      <c r="U993" s="296" t="s">
        <v>30</v>
      </c>
      <c r="V993" s="296" t="s">
        <v>30</v>
      </c>
      <c r="W993" s="296" t="s">
        <v>30</v>
      </c>
      <c r="X993" s="296" t="s">
        <v>30</v>
      </c>
      <c r="Z993" s="296" t="s">
        <v>30</v>
      </c>
      <c r="AA993" s="296" t="s">
        <v>30</v>
      </c>
      <c r="AB993" s="296" t="s">
        <v>30</v>
      </c>
      <c r="AC993" s="296" t="s">
        <v>30</v>
      </c>
      <c r="AD993" s="296" t="s">
        <v>30</v>
      </c>
      <c r="AE993" s="296" t="s">
        <v>30</v>
      </c>
      <c r="AF993" s="296" t="s">
        <v>30</v>
      </c>
      <c r="AG993" s="296" t="s">
        <v>30</v>
      </c>
      <c r="AH993" s="296" t="s">
        <v>30</v>
      </c>
      <c r="AI993" s="296" t="s">
        <v>30</v>
      </c>
      <c r="AJ993" s="296" t="s">
        <v>30</v>
      </c>
      <c r="AL993" s="296">
        <v>25</v>
      </c>
      <c r="AM993" s="299" t="s">
        <v>30</v>
      </c>
      <c r="AN993" s="296" t="s">
        <v>30</v>
      </c>
      <c r="AO993" s="296" t="s">
        <v>30</v>
      </c>
      <c r="AP993" s="300"/>
      <c r="AQ993" s="296" t="s">
        <v>30</v>
      </c>
      <c r="AR993" s="296" t="s">
        <v>30</v>
      </c>
      <c r="AS993" s="296" t="s">
        <v>30</v>
      </c>
      <c r="AV993" s="300" t="s">
        <v>30</v>
      </c>
      <c r="AW993" s="300" t="s">
        <v>30</v>
      </c>
      <c r="AX993" s="296" t="s">
        <v>30</v>
      </c>
      <c r="AY993" s="296" t="s">
        <v>773</v>
      </c>
      <c r="AZ993" s="296" t="s">
        <v>961</v>
      </c>
      <c r="BA993" s="296">
        <v>1</v>
      </c>
      <c r="BB993" s="296" t="s">
        <v>30</v>
      </c>
      <c r="BC993" s="296" t="s">
        <v>30</v>
      </c>
    </row>
    <row r="994" spans="1:55">
      <c r="A994" s="296" t="s">
        <v>1013</v>
      </c>
      <c r="B994" s="296" t="s">
        <v>775</v>
      </c>
      <c r="C994" s="296" t="s">
        <v>774</v>
      </c>
      <c r="F994" s="296">
        <v>1</v>
      </c>
      <c r="J994" s="296">
        <v>1.2233284326087448</v>
      </c>
      <c r="K994" s="303">
        <v>31.693199999999997</v>
      </c>
      <c r="L994" s="303">
        <v>3.1231334854663038</v>
      </c>
      <c r="M994" s="303"/>
      <c r="N994" s="303">
        <v>2050</v>
      </c>
      <c r="O994" s="303">
        <v>30</v>
      </c>
      <c r="P994" s="296">
        <v>1</v>
      </c>
      <c r="Q994" s="296">
        <v>2050</v>
      </c>
      <c r="X994" s="296" t="s">
        <v>30</v>
      </c>
      <c r="AL994" s="296">
        <v>30</v>
      </c>
      <c r="AM994" s="299" t="s">
        <v>30</v>
      </c>
      <c r="AN994" s="296" t="s">
        <v>30</v>
      </c>
      <c r="AO994" s="296" t="s">
        <v>30</v>
      </c>
      <c r="AP994" s="300"/>
      <c r="AQ994" s="296" t="s">
        <v>30</v>
      </c>
      <c r="AR994" s="296" t="s">
        <v>30</v>
      </c>
      <c r="AS994" s="296" t="s">
        <v>30</v>
      </c>
      <c r="AV994" s="300" t="s">
        <v>30</v>
      </c>
      <c r="AW994" s="300" t="s">
        <v>30</v>
      </c>
      <c r="AY994" s="296" t="s">
        <v>773</v>
      </c>
      <c r="AZ994" s="296" t="s">
        <v>961</v>
      </c>
      <c r="BA994" s="296">
        <v>1</v>
      </c>
      <c r="BB994" s="296" t="s">
        <v>30</v>
      </c>
      <c r="BC994" s="296" t="s">
        <v>30</v>
      </c>
    </row>
    <row r="995" spans="1:55">
      <c r="A995" s="296" t="s">
        <v>1012</v>
      </c>
      <c r="B995" s="296" t="s">
        <v>775</v>
      </c>
      <c r="C995" s="296" t="s">
        <v>774</v>
      </c>
      <c r="F995" s="296">
        <v>1</v>
      </c>
      <c r="J995" s="296">
        <v>1.7156501126155981</v>
      </c>
      <c r="K995" s="296">
        <v>48.019999999999996</v>
      </c>
      <c r="L995" s="296">
        <v>4.8020000000000005</v>
      </c>
      <c r="N995" s="296">
        <v>2020</v>
      </c>
      <c r="O995" s="296">
        <v>27</v>
      </c>
      <c r="P995" s="296">
        <v>1</v>
      </c>
      <c r="Q995" s="296">
        <v>2029</v>
      </c>
      <c r="X995" s="296" t="s">
        <v>30</v>
      </c>
      <c r="AL995" s="296">
        <v>8.4</v>
      </c>
      <c r="AM995" s="299" t="s">
        <v>30</v>
      </c>
      <c r="AN995" s="296" t="s">
        <v>30</v>
      </c>
      <c r="AO995" s="296" t="s">
        <v>30</v>
      </c>
      <c r="AP995" s="300"/>
      <c r="AQ995" s="296" t="s">
        <v>30</v>
      </c>
      <c r="AR995" s="296" t="s">
        <v>30</v>
      </c>
      <c r="AS995" s="296" t="s">
        <v>30</v>
      </c>
      <c r="AV995" s="300" t="s">
        <v>30</v>
      </c>
      <c r="AW995" s="300" t="s">
        <v>30</v>
      </c>
      <c r="AY995" s="296" t="s">
        <v>773</v>
      </c>
      <c r="AZ995" s="296" t="s">
        <v>961</v>
      </c>
      <c r="BA995" s="296">
        <v>1</v>
      </c>
      <c r="BB995" s="296" t="s">
        <v>30</v>
      </c>
      <c r="BC995" s="296" t="s">
        <v>30</v>
      </c>
    </row>
    <row r="996" spans="1:55">
      <c r="A996" s="296" t="s">
        <v>1011</v>
      </c>
      <c r="B996" s="296" t="s">
        <v>775</v>
      </c>
      <c r="C996" s="296" t="s">
        <v>774</v>
      </c>
      <c r="F996" s="296">
        <v>1</v>
      </c>
      <c r="J996" s="296">
        <v>1.4758603941719051</v>
      </c>
      <c r="K996" s="296">
        <v>37.455599999999997</v>
      </c>
      <c r="L996" s="296">
        <v>3.7404363786078236</v>
      </c>
      <c r="N996" s="296">
        <v>2030</v>
      </c>
      <c r="O996" s="296">
        <v>30</v>
      </c>
      <c r="P996" s="296">
        <v>1</v>
      </c>
      <c r="Q996" s="296">
        <v>2039</v>
      </c>
      <c r="X996" s="296" t="s">
        <v>30</v>
      </c>
      <c r="AL996" s="296">
        <v>20</v>
      </c>
      <c r="AM996" s="299" t="s">
        <v>30</v>
      </c>
      <c r="AN996" s="296" t="s">
        <v>30</v>
      </c>
      <c r="AO996" s="296" t="s">
        <v>30</v>
      </c>
      <c r="AP996" s="299"/>
      <c r="AQ996" s="296" t="s">
        <v>30</v>
      </c>
      <c r="AR996" s="296" t="s">
        <v>30</v>
      </c>
      <c r="AS996" s="296" t="s">
        <v>30</v>
      </c>
      <c r="AT996" s="298"/>
      <c r="AU996" s="298"/>
      <c r="AV996" s="300" t="s">
        <v>30</v>
      </c>
      <c r="AW996" s="300" t="s">
        <v>30</v>
      </c>
      <c r="AY996" s="296" t="s">
        <v>773</v>
      </c>
      <c r="AZ996" s="296" t="s">
        <v>961</v>
      </c>
      <c r="BA996" s="296">
        <v>1</v>
      </c>
      <c r="BB996" s="296" t="s">
        <v>30</v>
      </c>
      <c r="BC996" s="296" t="s">
        <v>30</v>
      </c>
    </row>
    <row r="997" spans="1:55">
      <c r="A997" s="296" t="s">
        <v>1010</v>
      </c>
      <c r="B997" s="296" t="s">
        <v>775</v>
      </c>
      <c r="C997" s="296" t="s">
        <v>774</v>
      </c>
      <c r="D997" s="296" t="s">
        <v>30</v>
      </c>
      <c r="E997" s="296" t="s">
        <v>30</v>
      </c>
      <c r="F997" s="296">
        <v>1</v>
      </c>
      <c r="J997" s="296">
        <v>1.3722141697354104</v>
      </c>
      <c r="K997" s="296">
        <v>32.653599999999997</v>
      </c>
      <c r="L997" s="296">
        <v>3.2853395571216479</v>
      </c>
      <c r="N997" s="296">
        <v>2040</v>
      </c>
      <c r="O997" s="296">
        <v>30</v>
      </c>
      <c r="P997" s="296">
        <v>1</v>
      </c>
      <c r="Q997" s="296">
        <v>2049</v>
      </c>
      <c r="R997" s="296" t="s">
        <v>30</v>
      </c>
      <c r="S997" s="296" t="s">
        <v>30</v>
      </c>
      <c r="T997" s="296" t="s">
        <v>30</v>
      </c>
      <c r="U997" s="296" t="s">
        <v>30</v>
      </c>
      <c r="V997" s="296" t="s">
        <v>30</v>
      </c>
      <c r="W997" s="296" t="s">
        <v>30</v>
      </c>
      <c r="X997" s="296" t="s">
        <v>30</v>
      </c>
      <c r="Z997" s="296" t="s">
        <v>30</v>
      </c>
      <c r="AA997" s="296" t="s">
        <v>30</v>
      </c>
      <c r="AB997" s="296" t="s">
        <v>30</v>
      </c>
      <c r="AC997" s="296" t="s">
        <v>30</v>
      </c>
      <c r="AD997" s="296" t="s">
        <v>30</v>
      </c>
      <c r="AE997" s="296" t="s">
        <v>30</v>
      </c>
      <c r="AF997" s="296" t="s">
        <v>30</v>
      </c>
      <c r="AG997" s="296" t="s">
        <v>30</v>
      </c>
      <c r="AH997" s="296" t="s">
        <v>30</v>
      </c>
      <c r="AI997" s="296" t="s">
        <v>30</v>
      </c>
      <c r="AJ997" s="296" t="s">
        <v>30</v>
      </c>
      <c r="AL997" s="296">
        <v>25</v>
      </c>
      <c r="AM997" s="299" t="s">
        <v>30</v>
      </c>
      <c r="AN997" s="296" t="s">
        <v>30</v>
      </c>
      <c r="AO997" s="296" t="s">
        <v>30</v>
      </c>
      <c r="AP997" s="299"/>
      <c r="AQ997" s="296" t="s">
        <v>30</v>
      </c>
      <c r="AR997" s="296" t="s">
        <v>30</v>
      </c>
      <c r="AS997" s="296" t="s">
        <v>30</v>
      </c>
      <c r="AT997" s="298"/>
      <c r="AU997" s="298"/>
      <c r="AV997" s="300" t="s">
        <v>30</v>
      </c>
      <c r="AW997" s="300" t="s">
        <v>30</v>
      </c>
      <c r="AX997" s="296" t="s">
        <v>30</v>
      </c>
      <c r="AY997" s="296" t="s">
        <v>773</v>
      </c>
      <c r="AZ997" s="296" t="s">
        <v>961</v>
      </c>
      <c r="BA997" s="296">
        <v>1</v>
      </c>
      <c r="BB997" s="296" t="s">
        <v>30</v>
      </c>
      <c r="BC997" s="296" t="s">
        <v>30</v>
      </c>
    </row>
    <row r="998" spans="1:55">
      <c r="A998" s="296" t="s">
        <v>1009</v>
      </c>
      <c r="B998" s="296" t="s">
        <v>775</v>
      </c>
      <c r="C998" s="296" t="s">
        <v>774</v>
      </c>
      <c r="F998" s="296">
        <v>1</v>
      </c>
      <c r="J998" s="296">
        <v>1.3213284326087449</v>
      </c>
      <c r="K998" s="296">
        <v>31.693199999999997</v>
      </c>
      <c r="L998" s="296">
        <v>3.1231334854663038</v>
      </c>
      <c r="N998" s="296">
        <v>2050</v>
      </c>
      <c r="O998" s="296">
        <v>30</v>
      </c>
      <c r="P998" s="296">
        <v>1</v>
      </c>
      <c r="Q998" s="296">
        <v>2050</v>
      </c>
      <c r="X998" s="296" t="s">
        <v>30</v>
      </c>
      <c r="AL998" s="296">
        <v>30</v>
      </c>
      <c r="AM998" s="299" t="s">
        <v>30</v>
      </c>
      <c r="AN998" s="296" t="s">
        <v>30</v>
      </c>
      <c r="AO998" s="296" t="s">
        <v>30</v>
      </c>
      <c r="AP998" s="299"/>
      <c r="AQ998" s="296" t="s">
        <v>30</v>
      </c>
      <c r="AR998" s="296" t="s">
        <v>30</v>
      </c>
      <c r="AS998" s="296" t="s">
        <v>30</v>
      </c>
      <c r="AT998" s="298"/>
      <c r="AU998" s="298"/>
      <c r="AV998" s="300" t="s">
        <v>30</v>
      </c>
      <c r="AW998" s="300" t="s">
        <v>30</v>
      </c>
      <c r="AY998" s="296" t="s">
        <v>773</v>
      </c>
      <c r="AZ998" s="296" t="s">
        <v>961</v>
      </c>
      <c r="BA998" s="296">
        <v>1</v>
      </c>
      <c r="BB998" s="296" t="s">
        <v>30</v>
      </c>
      <c r="BC998" s="296" t="s">
        <v>30</v>
      </c>
    </row>
    <row r="999" spans="1:55">
      <c r="A999" s="296" t="s">
        <v>1008</v>
      </c>
      <c r="B999" s="296" t="s">
        <v>775</v>
      </c>
      <c r="C999" s="296" t="s">
        <v>774</v>
      </c>
      <c r="F999" s="296">
        <v>1</v>
      </c>
      <c r="J999" s="296" t="s">
        <v>30</v>
      </c>
      <c r="K999" s="296">
        <v>25.088000000000001</v>
      </c>
      <c r="L999" s="296">
        <v>2.7439999999999998</v>
      </c>
      <c r="M999" s="296" t="s">
        <v>30</v>
      </c>
      <c r="P999" s="296">
        <v>0</v>
      </c>
      <c r="Q999" s="296" t="s">
        <v>30</v>
      </c>
      <c r="X999" s="296" t="s">
        <v>30</v>
      </c>
      <c r="AL999" s="296">
        <v>3</v>
      </c>
      <c r="AM999" s="299" t="s">
        <v>30</v>
      </c>
      <c r="AN999" s="296" t="s">
        <v>30</v>
      </c>
      <c r="AO999" s="296" t="s">
        <v>30</v>
      </c>
      <c r="AP999" s="299"/>
      <c r="AQ999" s="296" t="s">
        <v>30</v>
      </c>
      <c r="AR999" s="296" t="s">
        <v>30</v>
      </c>
      <c r="AS999" s="296" t="s">
        <v>30</v>
      </c>
      <c r="AT999" s="298"/>
      <c r="AU999" s="298"/>
      <c r="AV999" s="300" t="s">
        <v>30</v>
      </c>
      <c r="AW999" s="300" t="s">
        <v>30</v>
      </c>
      <c r="AY999" s="296" t="s">
        <v>962</v>
      </c>
      <c r="AZ999" s="296" t="s">
        <v>972</v>
      </c>
      <c r="BA999" s="296">
        <v>1</v>
      </c>
      <c r="BB999" s="296" t="s">
        <v>30</v>
      </c>
      <c r="BC999" s="296" t="s">
        <v>30</v>
      </c>
    </row>
    <row r="1000" spans="1:55">
      <c r="A1000" s="296" t="s">
        <v>1007</v>
      </c>
      <c r="B1000" s="296" t="s">
        <v>775</v>
      </c>
      <c r="C1000" s="296" t="s">
        <v>774</v>
      </c>
      <c r="F1000" s="296">
        <v>1</v>
      </c>
      <c r="J1000" s="296" t="s">
        <v>30</v>
      </c>
      <c r="K1000" s="296">
        <v>25.088000000000001</v>
      </c>
      <c r="L1000" s="296">
        <v>2.7439999999999998</v>
      </c>
      <c r="M1000" s="296" t="s">
        <v>30</v>
      </c>
      <c r="P1000" s="296">
        <v>0</v>
      </c>
      <c r="Q1000" s="296" t="s">
        <v>30</v>
      </c>
      <c r="X1000" s="296" t="s">
        <v>30</v>
      </c>
      <c r="AL1000" s="296">
        <v>3</v>
      </c>
      <c r="AM1000" s="299" t="s">
        <v>30</v>
      </c>
      <c r="AN1000" s="296" t="s">
        <v>30</v>
      </c>
      <c r="AO1000" s="296" t="s">
        <v>30</v>
      </c>
      <c r="AP1000" s="299"/>
      <c r="AQ1000" s="296" t="s">
        <v>30</v>
      </c>
      <c r="AR1000" s="296" t="s">
        <v>30</v>
      </c>
      <c r="AS1000" s="296" t="s">
        <v>30</v>
      </c>
      <c r="AT1000" s="298"/>
      <c r="AU1000" s="298"/>
      <c r="AV1000" s="300" t="s">
        <v>30</v>
      </c>
      <c r="AW1000" s="300" t="s">
        <v>30</v>
      </c>
      <c r="AY1000" s="296" t="s">
        <v>962</v>
      </c>
      <c r="AZ1000" s="296" t="s">
        <v>972</v>
      </c>
      <c r="BA1000" s="296">
        <v>1</v>
      </c>
      <c r="BB1000" s="296" t="s">
        <v>30</v>
      </c>
      <c r="BC1000" s="296" t="s">
        <v>30</v>
      </c>
    </row>
    <row r="1001" spans="1:55">
      <c r="A1001" s="296" t="s">
        <v>1006</v>
      </c>
      <c r="B1001" s="296" t="s">
        <v>775</v>
      </c>
      <c r="C1001" s="296" t="s">
        <v>774</v>
      </c>
      <c r="F1001" s="296">
        <v>1</v>
      </c>
      <c r="J1001" s="296" t="s">
        <v>30</v>
      </c>
      <c r="K1001" s="296">
        <v>25.088000000000001</v>
      </c>
      <c r="L1001" s="296">
        <v>2.7439999999999998</v>
      </c>
      <c r="M1001" s="296" t="s">
        <v>30</v>
      </c>
      <c r="P1001" s="296">
        <v>0</v>
      </c>
      <c r="Q1001" s="296" t="s">
        <v>30</v>
      </c>
      <c r="X1001" s="296" t="s">
        <v>30</v>
      </c>
      <c r="AL1001" s="296">
        <v>3</v>
      </c>
      <c r="AM1001" s="299" t="s">
        <v>30</v>
      </c>
      <c r="AN1001" s="296" t="s">
        <v>30</v>
      </c>
      <c r="AO1001" s="296" t="s">
        <v>30</v>
      </c>
      <c r="AP1001" s="299"/>
      <c r="AQ1001" s="296" t="s">
        <v>30</v>
      </c>
      <c r="AR1001" s="296" t="s">
        <v>30</v>
      </c>
      <c r="AS1001" s="296" t="s">
        <v>30</v>
      </c>
      <c r="AT1001" s="298"/>
      <c r="AU1001" s="298"/>
      <c r="AV1001" s="300" t="s">
        <v>30</v>
      </c>
      <c r="AW1001" s="300" t="s">
        <v>30</v>
      </c>
      <c r="AY1001" s="296" t="s">
        <v>962</v>
      </c>
      <c r="AZ1001" s="296" t="s">
        <v>967</v>
      </c>
      <c r="BA1001" s="296">
        <v>1</v>
      </c>
      <c r="BB1001" s="296" t="s">
        <v>30</v>
      </c>
      <c r="BC1001" s="296" t="s">
        <v>30</v>
      </c>
    </row>
    <row r="1002" spans="1:55">
      <c r="A1002" s="296" t="s">
        <v>1005</v>
      </c>
      <c r="B1002" s="296" t="s">
        <v>775</v>
      </c>
      <c r="C1002" s="296" t="s">
        <v>774</v>
      </c>
      <c r="F1002" s="296">
        <v>1</v>
      </c>
      <c r="J1002" s="296" t="s">
        <v>30</v>
      </c>
      <c r="K1002" s="296">
        <v>25.088000000000001</v>
      </c>
      <c r="L1002" s="296">
        <v>2.7439999999999998</v>
      </c>
      <c r="M1002" s="296" t="s">
        <v>30</v>
      </c>
      <c r="P1002" s="296">
        <v>0</v>
      </c>
      <c r="Q1002" s="296" t="s">
        <v>30</v>
      </c>
      <c r="X1002" s="296" t="s">
        <v>30</v>
      </c>
      <c r="AL1002" s="296">
        <v>3</v>
      </c>
      <c r="AM1002" s="299" t="s">
        <v>30</v>
      </c>
      <c r="AN1002" s="296" t="s">
        <v>30</v>
      </c>
      <c r="AO1002" s="296" t="s">
        <v>30</v>
      </c>
      <c r="AP1002" s="299"/>
      <c r="AQ1002" s="296" t="s">
        <v>30</v>
      </c>
      <c r="AR1002" s="296" t="s">
        <v>30</v>
      </c>
      <c r="AS1002" s="296" t="s">
        <v>30</v>
      </c>
      <c r="AT1002" s="298"/>
      <c r="AU1002" s="298"/>
      <c r="AV1002" s="300" t="s">
        <v>30</v>
      </c>
      <c r="AW1002" s="300" t="s">
        <v>30</v>
      </c>
      <c r="AY1002" s="296" t="s">
        <v>962</v>
      </c>
      <c r="AZ1002" s="296" t="s">
        <v>961</v>
      </c>
      <c r="BA1002" s="296">
        <v>1</v>
      </c>
      <c r="BB1002" s="296" t="s">
        <v>30</v>
      </c>
      <c r="BC1002" s="296" t="s">
        <v>30</v>
      </c>
    </row>
    <row r="1003" spans="1:55">
      <c r="A1003" s="296" t="s">
        <v>1004</v>
      </c>
      <c r="B1003" s="296" t="s">
        <v>775</v>
      </c>
      <c r="C1003" s="296" t="s">
        <v>774</v>
      </c>
      <c r="F1003" s="296">
        <v>1</v>
      </c>
      <c r="J1003" s="296">
        <v>3.7239999999999998</v>
      </c>
      <c r="K1003" s="296">
        <v>93.1</v>
      </c>
      <c r="L1003" s="296">
        <v>0</v>
      </c>
      <c r="M1003" s="296" t="s">
        <v>30</v>
      </c>
      <c r="N1003" s="296">
        <v>2020</v>
      </c>
      <c r="O1003" s="296">
        <v>20</v>
      </c>
      <c r="P1003" s="296">
        <v>1</v>
      </c>
      <c r="Q1003" s="296">
        <v>2029</v>
      </c>
      <c r="X1003" s="296" t="s">
        <v>30</v>
      </c>
      <c r="AL1003" s="296">
        <v>2.5000000000000001E-2</v>
      </c>
      <c r="AM1003" s="299" t="s">
        <v>30</v>
      </c>
      <c r="AN1003" s="296" t="s">
        <v>30</v>
      </c>
      <c r="AO1003" s="296" t="s">
        <v>30</v>
      </c>
      <c r="AP1003" s="299"/>
      <c r="AQ1003" s="296" t="s">
        <v>30</v>
      </c>
      <c r="AR1003" s="296" t="s">
        <v>30</v>
      </c>
      <c r="AS1003" s="296" t="s">
        <v>30</v>
      </c>
      <c r="AT1003" s="298"/>
      <c r="AU1003" s="298"/>
      <c r="AV1003" s="300" t="s">
        <v>30</v>
      </c>
      <c r="AW1003" s="300" t="s">
        <v>30</v>
      </c>
      <c r="AY1003" s="296" t="s">
        <v>962</v>
      </c>
      <c r="AZ1003" s="296" t="s">
        <v>972</v>
      </c>
      <c r="BA1003" s="296">
        <v>1</v>
      </c>
      <c r="BB1003" s="296" t="s">
        <v>30</v>
      </c>
      <c r="BC1003" s="296" t="s">
        <v>30</v>
      </c>
    </row>
    <row r="1004" spans="1:55">
      <c r="A1004" s="296" t="s">
        <v>1003</v>
      </c>
      <c r="B1004" s="296" t="s">
        <v>775</v>
      </c>
      <c r="C1004" s="296" t="s">
        <v>774</v>
      </c>
      <c r="F1004" s="296">
        <v>1</v>
      </c>
      <c r="J1004" s="296">
        <v>3.5377999999999998</v>
      </c>
      <c r="K1004" s="296">
        <v>88.2</v>
      </c>
      <c r="L1004" s="296">
        <v>0</v>
      </c>
      <c r="M1004" s="296" t="s">
        <v>30</v>
      </c>
      <c r="N1004" s="296">
        <v>2030</v>
      </c>
      <c r="O1004" s="296">
        <v>20</v>
      </c>
      <c r="P1004" s="296">
        <v>1</v>
      </c>
      <c r="Q1004" s="296">
        <v>2039</v>
      </c>
      <c r="X1004" s="296" t="s">
        <v>30</v>
      </c>
      <c r="AL1004" s="296">
        <v>2.5000000000000001E-2</v>
      </c>
      <c r="AM1004" s="299" t="s">
        <v>30</v>
      </c>
      <c r="AN1004" s="296" t="s">
        <v>30</v>
      </c>
      <c r="AO1004" s="296" t="s">
        <v>30</v>
      </c>
      <c r="AP1004" s="299"/>
      <c r="AQ1004" s="296" t="s">
        <v>30</v>
      </c>
      <c r="AR1004" s="296" t="s">
        <v>30</v>
      </c>
      <c r="AS1004" s="296" t="s">
        <v>30</v>
      </c>
      <c r="AT1004" s="298"/>
      <c r="AU1004" s="298"/>
      <c r="AV1004" s="300" t="s">
        <v>30</v>
      </c>
      <c r="AW1004" s="300" t="s">
        <v>30</v>
      </c>
      <c r="AY1004" s="296" t="s">
        <v>962</v>
      </c>
      <c r="AZ1004" s="296" t="s">
        <v>972</v>
      </c>
      <c r="BA1004" s="296">
        <v>1</v>
      </c>
      <c r="BB1004" s="296" t="s">
        <v>30</v>
      </c>
      <c r="BC1004" s="296" t="s">
        <v>30</v>
      </c>
    </row>
    <row r="1005" spans="1:55">
      <c r="A1005" s="296" t="s">
        <v>1002</v>
      </c>
      <c r="B1005" s="296" t="s">
        <v>775</v>
      </c>
      <c r="C1005" s="296" t="s">
        <v>774</v>
      </c>
      <c r="D1005" s="296" t="s">
        <v>30</v>
      </c>
      <c r="E1005" s="296" t="s">
        <v>30</v>
      </c>
      <c r="F1005" s="296">
        <v>1</v>
      </c>
      <c r="J1005" s="296">
        <v>3.4493549999999997</v>
      </c>
      <c r="K1005" s="296">
        <v>85.75</v>
      </c>
      <c r="L1005" s="296">
        <v>0</v>
      </c>
      <c r="M1005" s="296" t="s">
        <v>30</v>
      </c>
      <c r="N1005" s="296">
        <v>2040</v>
      </c>
      <c r="O1005" s="296">
        <v>20</v>
      </c>
      <c r="P1005" s="296">
        <v>1</v>
      </c>
      <c r="Q1005" s="296">
        <v>2049</v>
      </c>
      <c r="R1005" s="296" t="s">
        <v>30</v>
      </c>
      <c r="S1005" s="296" t="s">
        <v>30</v>
      </c>
      <c r="T1005" s="296" t="s">
        <v>30</v>
      </c>
      <c r="U1005" s="296" t="s">
        <v>30</v>
      </c>
      <c r="V1005" s="296" t="s">
        <v>30</v>
      </c>
      <c r="W1005" s="296" t="s">
        <v>30</v>
      </c>
      <c r="X1005" s="296" t="s">
        <v>30</v>
      </c>
      <c r="Z1005" s="296" t="s">
        <v>30</v>
      </c>
      <c r="AA1005" s="296" t="s">
        <v>30</v>
      </c>
      <c r="AB1005" s="296" t="s">
        <v>30</v>
      </c>
      <c r="AC1005" s="296" t="s">
        <v>30</v>
      </c>
      <c r="AD1005" s="296" t="s">
        <v>30</v>
      </c>
      <c r="AE1005" s="296" t="s">
        <v>30</v>
      </c>
      <c r="AF1005" s="296" t="s">
        <v>30</v>
      </c>
      <c r="AG1005" s="296" t="s">
        <v>30</v>
      </c>
      <c r="AH1005" s="296" t="s">
        <v>30</v>
      </c>
      <c r="AI1005" s="296" t="s">
        <v>30</v>
      </c>
      <c r="AJ1005" s="296" t="s">
        <v>30</v>
      </c>
      <c r="AL1005" s="296">
        <v>2.5000000000000001E-2</v>
      </c>
      <c r="AM1005" s="299" t="s">
        <v>30</v>
      </c>
      <c r="AN1005" s="296" t="s">
        <v>30</v>
      </c>
      <c r="AO1005" s="296" t="s">
        <v>30</v>
      </c>
      <c r="AP1005" s="299"/>
      <c r="AQ1005" s="296" t="s">
        <v>30</v>
      </c>
      <c r="AR1005" s="296" t="s">
        <v>30</v>
      </c>
      <c r="AS1005" s="296" t="s">
        <v>30</v>
      </c>
      <c r="AT1005" s="298"/>
      <c r="AU1005" s="298"/>
      <c r="AV1005" s="300" t="s">
        <v>30</v>
      </c>
      <c r="AW1005" s="300" t="s">
        <v>30</v>
      </c>
      <c r="AX1005" s="296" t="s">
        <v>30</v>
      </c>
      <c r="AY1005" s="296" t="s">
        <v>962</v>
      </c>
      <c r="AZ1005" s="296" t="s">
        <v>972</v>
      </c>
      <c r="BA1005" s="296">
        <v>1</v>
      </c>
      <c r="BB1005" s="296" t="s">
        <v>30</v>
      </c>
      <c r="BC1005" s="296" t="s">
        <v>30</v>
      </c>
    </row>
    <row r="1006" spans="1:55">
      <c r="A1006" s="296" t="s">
        <v>1001</v>
      </c>
      <c r="B1006" s="296" t="s">
        <v>775</v>
      </c>
      <c r="C1006" s="296" t="s">
        <v>774</v>
      </c>
      <c r="F1006" s="296">
        <v>1</v>
      </c>
      <c r="J1006" s="296">
        <v>3.3609099999999996</v>
      </c>
      <c r="K1006" s="296">
        <v>83.3</v>
      </c>
      <c r="L1006" s="296">
        <v>0</v>
      </c>
      <c r="M1006" s="296" t="s">
        <v>30</v>
      </c>
      <c r="N1006" s="296">
        <v>2050</v>
      </c>
      <c r="O1006" s="296">
        <v>20</v>
      </c>
      <c r="P1006" s="296">
        <v>1</v>
      </c>
      <c r="Q1006" s="296">
        <v>2050</v>
      </c>
      <c r="X1006" s="296" t="s">
        <v>30</v>
      </c>
      <c r="AL1006" s="296">
        <v>2.5000000000000001E-2</v>
      </c>
      <c r="AM1006" s="299" t="s">
        <v>30</v>
      </c>
      <c r="AN1006" s="296" t="s">
        <v>30</v>
      </c>
      <c r="AO1006" s="296" t="s">
        <v>30</v>
      </c>
      <c r="AP1006" s="299"/>
      <c r="AQ1006" s="296" t="s">
        <v>30</v>
      </c>
      <c r="AR1006" s="296" t="s">
        <v>30</v>
      </c>
      <c r="AS1006" s="296" t="s">
        <v>30</v>
      </c>
      <c r="AT1006" s="298"/>
      <c r="AU1006" s="298"/>
      <c r="AV1006" s="300" t="s">
        <v>30</v>
      </c>
      <c r="AW1006" s="300" t="s">
        <v>30</v>
      </c>
      <c r="AY1006" s="296" t="s">
        <v>962</v>
      </c>
      <c r="AZ1006" s="296" t="s">
        <v>972</v>
      </c>
      <c r="BA1006" s="296">
        <v>1</v>
      </c>
      <c r="BB1006" s="296" t="s">
        <v>30</v>
      </c>
      <c r="BC1006" s="296" t="s">
        <v>30</v>
      </c>
    </row>
    <row r="1007" spans="1:55">
      <c r="A1007" s="296" t="s">
        <v>1000</v>
      </c>
      <c r="B1007" s="296" t="s">
        <v>775</v>
      </c>
      <c r="C1007" s="296" t="s">
        <v>774</v>
      </c>
      <c r="F1007" s="296">
        <v>1</v>
      </c>
      <c r="J1007" s="296">
        <v>2.4785506970490281</v>
      </c>
      <c r="K1007" s="296">
        <v>13.719999999999999</v>
      </c>
      <c r="L1007" s="296">
        <v>1.47</v>
      </c>
      <c r="N1007" s="296">
        <v>2020</v>
      </c>
      <c r="O1007" s="296">
        <v>27</v>
      </c>
      <c r="P1007" s="296">
        <v>1</v>
      </c>
      <c r="Q1007" s="296">
        <v>2029</v>
      </c>
      <c r="X1007" s="296" t="s">
        <v>30</v>
      </c>
      <c r="AL1007" s="296">
        <v>3.4</v>
      </c>
      <c r="AM1007" s="299" t="s">
        <v>30</v>
      </c>
      <c r="AN1007" s="296" t="s">
        <v>30</v>
      </c>
      <c r="AO1007" s="296" t="s">
        <v>30</v>
      </c>
      <c r="AP1007" s="299"/>
      <c r="AQ1007" s="296" t="s">
        <v>30</v>
      </c>
      <c r="AR1007" s="296" t="s">
        <v>30</v>
      </c>
      <c r="AS1007" s="296" t="s">
        <v>30</v>
      </c>
      <c r="AT1007" s="298"/>
      <c r="AU1007" s="298"/>
      <c r="AV1007" s="300" t="s">
        <v>30</v>
      </c>
      <c r="AW1007" s="300" t="s">
        <v>30</v>
      </c>
      <c r="AY1007" s="296" t="s">
        <v>962</v>
      </c>
      <c r="AZ1007" s="296" t="s">
        <v>972</v>
      </c>
      <c r="BA1007" s="296">
        <v>1</v>
      </c>
      <c r="BB1007" s="296" t="s">
        <v>30</v>
      </c>
      <c r="BC1007" s="296" t="s">
        <v>30</v>
      </c>
    </row>
    <row r="1008" spans="1:55">
      <c r="A1008" s="296" t="s">
        <v>999</v>
      </c>
      <c r="B1008" s="296" t="s">
        <v>775</v>
      </c>
      <c r="C1008" s="296" t="s">
        <v>774</v>
      </c>
      <c r="F1008" s="296">
        <v>1</v>
      </c>
      <c r="J1008" s="296">
        <v>2.2306956273441254</v>
      </c>
      <c r="K1008" s="296">
        <v>12.347999999999999</v>
      </c>
      <c r="L1008" s="296">
        <v>1.4014</v>
      </c>
      <c r="N1008" s="296">
        <v>2030</v>
      </c>
      <c r="O1008" s="296">
        <v>30</v>
      </c>
      <c r="P1008" s="296">
        <v>1</v>
      </c>
      <c r="Q1008" s="296">
        <v>2039</v>
      </c>
      <c r="X1008" s="296" t="s">
        <v>30</v>
      </c>
      <c r="AL1008" s="296">
        <v>3.4</v>
      </c>
      <c r="AM1008" s="299" t="s">
        <v>30</v>
      </c>
      <c r="AN1008" s="296" t="s">
        <v>30</v>
      </c>
      <c r="AO1008" s="296" t="s">
        <v>30</v>
      </c>
      <c r="AP1008" s="300"/>
      <c r="AQ1008" s="296" t="s">
        <v>30</v>
      </c>
      <c r="AR1008" s="296" t="s">
        <v>30</v>
      </c>
      <c r="AS1008" s="296" t="s">
        <v>30</v>
      </c>
      <c r="AV1008" s="300" t="s">
        <v>30</v>
      </c>
      <c r="AW1008" s="300" t="s">
        <v>30</v>
      </c>
      <c r="AY1008" s="296" t="s">
        <v>962</v>
      </c>
      <c r="AZ1008" s="296" t="s">
        <v>972</v>
      </c>
      <c r="BA1008" s="296">
        <v>1</v>
      </c>
      <c r="BB1008" s="296" t="s">
        <v>30</v>
      </c>
      <c r="BC1008" s="296" t="s">
        <v>30</v>
      </c>
    </row>
    <row r="1009" spans="1:55">
      <c r="A1009" s="296" t="s">
        <v>998</v>
      </c>
      <c r="B1009" s="296" t="s">
        <v>775</v>
      </c>
      <c r="C1009" s="296" t="s">
        <v>774</v>
      </c>
      <c r="D1009" s="296" t="s">
        <v>30</v>
      </c>
      <c r="E1009" s="296" t="s">
        <v>30</v>
      </c>
      <c r="F1009" s="296">
        <v>1</v>
      </c>
      <c r="J1009" s="296">
        <v>2.0522399771565953</v>
      </c>
      <c r="K1009" s="296">
        <v>11.36016</v>
      </c>
      <c r="L1009" s="296">
        <v>1.2152000000000001</v>
      </c>
      <c r="N1009" s="296">
        <v>2040</v>
      </c>
      <c r="O1009" s="296">
        <v>30</v>
      </c>
      <c r="P1009" s="296">
        <v>1</v>
      </c>
      <c r="Q1009" s="296">
        <v>2049</v>
      </c>
      <c r="R1009" s="296" t="s">
        <v>30</v>
      </c>
      <c r="S1009" s="296" t="s">
        <v>30</v>
      </c>
      <c r="T1009" s="296" t="s">
        <v>30</v>
      </c>
      <c r="U1009" s="296" t="s">
        <v>30</v>
      </c>
      <c r="V1009" s="296" t="s">
        <v>30</v>
      </c>
      <c r="W1009" s="296" t="s">
        <v>30</v>
      </c>
      <c r="X1009" s="296" t="s">
        <v>30</v>
      </c>
      <c r="Z1009" s="296" t="s">
        <v>30</v>
      </c>
      <c r="AA1009" s="296" t="s">
        <v>30</v>
      </c>
      <c r="AB1009" s="296" t="s">
        <v>30</v>
      </c>
      <c r="AC1009" s="296" t="s">
        <v>30</v>
      </c>
      <c r="AD1009" s="296" t="s">
        <v>30</v>
      </c>
      <c r="AE1009" s="296" t="s">
        <v>30</v>
      </c>
      <c r="AF1009" s="296" t="s">
        <v>30</v>
      </c>
      <c r="AG1009" s="296" t="s">
        <v>30</v>
      </c>
      <c r="AH1009" s="296" t="s">
        <v>30</v>
      </c>
      <c r="AI1009" s="296" t="s">
        <v>30</v>
      </c>
      <c r="AJ1009" s="296" t="s">
        <v>30</v>
      </c>
      <c r="AL1009" s="296">
        <v>3.4</v>
      </c>
      <c r="AM1009" s="299" t="s">
        <v>30</v>
      </c>
      <c r="AN1009" s="296" t="s">
        <v>30</v>
      </c>
      <c r="AO1009" s="296" t="s">
        <v>30</v>
      </c>
      <c r="AP1009" s="300"/>
      <c r="AQ1009" s="296" t="s">
        <v>30</v>
      </c>
      <c r="AR1009" s="296" t="s">
        <v>30</v>
      </c>
      <c r="AS1009" s="296" t="s">
        <v>30</v>
      </c>
      <c r="AV1009" s="300" t="s">
        <v>30</v>
      </c>
      <c r="AW1009" s="300" t="s">
        <v>30</v>
      </c>
      <c r="AX1009" s="296" t="s">
        <v>30</v>
      </c>
      <c r="AY1009" s="296" t="s">
        <v>962</v>
      </c>
      <c r="AZ1009" s="296" t="s">
        <v>972</v>
      </c>
      <c r="BA1009" s="296">
        <v>1</v>
      </c>
      <c r="BB1009" s="296" t="s">
        <v>30</v>
      </c>
      <c r="BC1009" s="296" t="s">
        <v>30</v>
      </c>
    </row>
    <row r="1010" spans="1:55">
      <c r="A1010" s="296" t="s">
        <v>997</v>
      </c>
      <c r="B1010" s="296" t="s">
        <v>775</v>
      </c>
      <c r="C1010" s="296" t="s">
        <v>774</v>
      </c>
      <c r="F1010" s="296">
        <v>1</v>
      </c>
      <c r="J1010" s="296">
        <v>1.9291055785271998</v>
      </c>
      <c r="K1010" s="296">
        <v>11</v>
      </c>
      <c r="L1010" s="296">
        <v>1.2</v>
      </c>
      <c r="N1010" s="296">
        <v>2050</v>
      </c>
      <c r="O1010" s="296">
        <v>30</v>
      </c>
      <c r="P1010" s="296">
        <v>1</v>
      </c>
      <c r="Q1010" s="296">
        <v>2050</v>
      </c>
      <c r="X1010" s="296" t="s">
        <v>30</v>
      </c>
      <c r="AL1010" s="296">
        <v>3.4</v>
      </c>
      <c r="AM1010" s="299" t="s">
        <v>30</v>
      </c>
      <c r="AN1010" s="296" t="s">
        <v>30</v>
      </c>
      <c r="AO1010" s="296" t="s">
        <v>30</v>
      </c>
      <c r="AP1010" s="300"/>
      <c r="AQ1010" s="296" t="s">
        <v>30</v>
      </c>
      <c r="AR1010" s="296" t="s">
        <v>30</v>
      </c>
      <c r="AS1010" s="296" t="s">
        <v>30</v>
      </c>
      <c r="AV1010" s="300" t="s">
        <v>30</v>
      </c>
      <c r="AW1010" s="300" t="s">
        <v>30</v>
      </c>
      <c r="AY1010" s="296" t="s">
        <v>962</v>
      </c>
      <c r="AZ1010" s="296" t="s">
        <v>972</v>
      </c>
      <c r="BA1010" s="296">
        <v>1</v>
      </c>
      <c r="BB1010" s="296" t="s">
        <v>30</v>
      </c>
      <c r="BC1010" s="296" t="s">
        <v>30</v>
      </c>
    </row>
    <row r="1011" spans="1:55">
      <c r="A1011" s="296" t="s">
        <v>996</v>
      </c>
      <c r="B1011" s="296" t="s">
        <v>775</v>
      </c>
      <c r="C1011" s="296" t="s">
        <v>774</v>
      </c>
      <c r="F1011" s="296">
        <v>1</v>
      </c>
      <c r="J1011" s="296">
        <v>2.4785506970490281</v>
      </c>
      <c r="K1011" s="296">
        <v>13.719999999999999</v>
      </c>
      <c r="L1011" s="296">
        <v>1.47</v>
      </c>
      <c r="N1011" s="296">
        <v>2020</v>
      </c>
      <c r="O1011" s="296">
        <v>27</v>
      </c>
      <c r="P1011" s="296">
        <v>1</v>
      </c>
      <c r="Q1011" s="296">
        <v>2029</v>
      </c>
      <c r="X1011" s="296" t="s">
        <v>30</v>
      </c>
      <c r="AL1011" s="296">
        <v>3.4</v>
      </c>
      <c r="AM1011" s="299" t="s">
        <v>30</v>
      </c>
      <c r="AN1011" s="296" t="s">
        <v>30</v>
      </c>
      <c r="AO1011" s="296" t="s">
        <v>30</v>
      </c>
      <c r="AP1011" s="300"/>
      <c r="AQ1011" s="296" t="s">
        <v>30</v>
      </c>
      <c r="AR1011" s="296" t="s">
        <v>30</v>
      </c>
      <c r="AS1011" s="296" t="s">
        <v>30</v>
      </c>
      <c r="AV1011" s="300" t="s">
        <v>30</v>
      </c>
      <c r="AW1011" s="300" t="s">
        <v>30</v>
      </c>
      <c r="AY1011" s="296" t="s">
        <v>962</v>
      </c>
      <c r="AZ1011" s="296" t="s">
        <v>967</v>
      </c>
      <c r="BA1011" s="296">
        <v>1</v>
      </c>
      <c r="BB1011" s="296" t="s">
        <v>30</v>
      </c>
      <c r="BC1011" s="296" t="s">
        <v>30</v>
      </c>
    </row>
    <row r="1012" spans="1:55">
      <c r="A1012" s="296" t="s">
        <v>995</v>
      </c>
      <c r="B1012" s="296" t="s">
        <v>775</v>
      </c>
      <c r="C1012" s="296" t="s">
        <v>774</v>
      </c>
      <c r="F1012" s="296">
        <v>1</v>
      </c>
      <c r="J1012" s="296">
        <v>2.2306956273441254</v>
      </c>
      <c r="K1012" s="296">
        <v>12.347999999999999</v>
      </c>
      <c r="L1012" s="296">
        <v>1.4014</v>
      </c>
      <c r="N1012" s="296">
        <v>2030</v>
      </c>
      <c r="O1012" s="296">
        <v>30</v>
      </c>
      <c r="P1012" s="296">
        <v>1</v>
      </c>
      <c r="Q1012" s="296">
        <v>2039</v>
      </c>
      <c r="X1012" s="296" t="s">
        <v>30</v>
      </c>
      <c r="AL1012" s="296">
        <v>3.4</v>
      </c>
      <c r="AM1012" s="299" t="s">
        <v>30</v>
      </c>
      <c r="AN1012" s="296" t="s">
        <v>30</v>
      </c>
      <c r="AO1012" s="296" t="s">
        <v>30</v>
      </c>
      <c r="AP1012" s="300"/>
      <c r="AQ1012" s="296" t="s">
        <v>30</v>
      </c>
      <c r="AR1012" s="296" t="s">
        <v>30</v>
      </c>
      <c r="AS1012" s="296" t="s">
        <v>30</v>
      </c>
      <c r="AV1012" s="300" t="s">
        <v>30</v>
      </c>
      <c r="AW1012" s="300" t="s">
        <v>30</v>
      </c>
      <c r="AY1012" s="296" t="s">
        <v>962</v>
      </c>
      <c r="AZ1012" s="296" t="s">
        <v>967</v>
      </c>
      <c r="BA1012" s="296">
        <v>1</v>
      </c>
      <c r="BB1012" s="296" t="s">
        <v>30</v>
      </c>
      <c r="BC1012" s="296" t="s">
        <v>30</v>
      </c>
    </row>
    <row r="1013" spans="1:55">
      <c r="A1013" s="296" t="s">
        <v>994</v>
      </c>
      <c r="B1013" s="296" t="s">
        <v>775</v>
      </c>
      <c r="C1013" s="296" t="s">
        <v>774</v>
      </c>
      <c r="D1013" s="296" t="s">
        <v>30</v>
      </c>
      <c r="E1013" s="296" t="s">
        <v>30</v>
      </c>
      <c r="F1013" s="296">
        <v>1</v>
      </c>
      <c r="J1013" s="296">
        <v>2.0522399771565953</v>
      </c>
      <c r="K1013" s="296">
        <v>11.36016</v>
      </c>
      <c r="L1013" s="296">
        <v>1.2152000000000001</v>
      </c>
      <c r="N1013" s="296">
        <v>2040</v>
      </c>
      <c r="O1013" s="296">
        <v>30</v>
      </c>
      <c r="P1013" s="296">
        <v>1</v>
      </c>
      <c r="Q1013" s="296">
        <v>2049</v>
      </c>
      <c r="R1013" s="296" t="s">
        <v>30</v>
      </c>
      <c r="S1013" s="296" t="s">
        <v>30</v>
      </c>
      <c r="T1013" s="296" t="s">
        <v>30</v>
      </c>
      <c r="U1013" s="296" t="s">
        <v>30</v>
      </c>
      <c r="V1013" s="296" t="s">
        <v>30</v>
      </c>
      <c r="W1013" s="296" t="s">
        <v>30</v>
      </c>
      <c r="X1013" s="296" t="s">
        <v>30</v>
      </c>
      <c r="Z1013" s="296" t="s">
        <v>30</v>
      </c>
      <c r="AA1013" s="296" t="s">
        <v>30</v>
      </c>
      <c r="AB1013" s="296" t="s">
        <v>30</v>
      </c>
      <c r="AC1013" s="296" t="s">
        <v>30</v>
      </c>
      <c r="AD1013" s="296" t="s">
        <v>30</v>
      </c>
      <c r="AE1013" s="296" t="s">
        <v>30</v>
      </c>
      <c r="AF1013" s="296" t="s">
        <v>30</v>
      </c>
      <c r="AG1013" s="296" t="s">
        <v>30</v>
      </c>
      <c r="AH1013" s="296" t="s">
        <v>30</v>
      </c>
      <c r="AI1013" s="296" t="s">
        <v>30</v>
      </c>
      <c r="AJ1013" s="296" t="s">
        <v>30</v>
      </c>
      <c r="AL1013" s="296">
        <v>3.4</v>
      </c>
      <c r="AM1013" s="299" t="s">
        <v>30</v>
      </c>
      <c r="AN1013" s="296" t="s">
        <v>30</v>
      </c>
      <c r="AO1013" s="296" t="s">
        <v>30</v>
      </c>
      <c r="AP1013" s="300"/>
      <c r="AQ1013" s="296" t="s">
        <v>30</v>
      </c>
      <c r="AR1013" s="296" t="s">
        <v>30</v>
      </c>
      <c r="AS1013" s="296" t="s">
        <v>30</v>
      </c>
      <c r="AV1013" s="300" t="s">
        <v>30</v>
      </c>
      <c r="AW1013" s="300" t="s">
        <v>30</v>
      </c>
      <c r="AX1013" s="296" t="s">
        <v>30</v>
      </c>
      <c r="AY1013" s="296" t="s">
        <v>962</v>
      </c>
      <c r="AZ1013" s="296" t="s">
        <v>967</v>
      </c>
      <c r="BA1013" s="296">
        <v>1</v>
      </c>
      <c r="BB1013" s="296" t="s">
        <v>30</v>
      </c>
      <c r="BC1013" s="296" t="s">
        <v>30</v>
      </c>
    </row>
    <row r="1014" spans="1:55">
      <c r="A1014" s="296" t="s">
        <v>993</v>
      </c>
      <c r="B1014" s="296" t="s">
        <v>775</v>
      </c>
      <c r="C1014" s="296" t="s">
        <v>774</v>
      </c>
      <c r="F1014" s="296">
        <v>1</v>
      </c>
      <c r="J1014" s="296">
        <v>1.9291055785271998</v>
      </c>
      <c r="K1014" s="296">
        <v>11</v>
      </c>
      <c r="L1014" s="296">
        <v>1.2</v>
      </c>
      <c r="N1014" s="296">
        <v>2050</v>
      </c>
      <c r="O1014" s="296">
        <v>30</v>
      </c>
      <c r="P1014" s="296">
        <v>1</v>
      </c>
      <c r="Q1014" s="296">
        <v>2050</v>
      </c>
      <c r="X1014" s="296" t="s">
        <v>30</v>
      </c>
      <c r="AL1014" s="296">
        <v>3.4</v>
      </c>
      <c r="AM1014" s="299" t="s">
        <v>30</v>
      </c>
      <c r="AN1014" s="296" t="s">
        <v>30</v>
      </c>
      <c r="AO1014" s="296" t="s">
        <v>30</v>
      </c>
      <c r="AP1014" s="300"/>
      <c r="AQ1014" s="296" t="s">
        <v>30</v>
      </c>
      <c r="AR1014" s="296" t="s">
        <v>30</v>
      </c>
      <c r="AS1014" s="296" t="s">
        <v>30</v>
      </c>
      <c r="AV1014" s="300" t="s">
        <v>30</v>
      </c>
      <c r="AW1014" s="300" t="s">
        <v>30</v>
      </c>
      <c r="AY1014" s="296" t="s">
        <v>962</v>
      </c>
      <c r="AZ1014" s="296" t="s">
        <v>967</v>
      </c>
      <c r="BA1014" s="296">
        <v>1</v>
      </c>
      <c r="BB1014" s="296" t="s">
        <v>30</v>
      </c>
      <c r="BC1014" s="296" t="s">
        <v>30</v>
      </c>
    </row>
    <row r="1015" spans="1:55">
      <c r="A1015" s="296" t="s">
        <v>992</v>
      </c>
      <c r="B1015" s="296" t="s">
        <v>775</v>
      </c>
      <c r="C1015" s="296" t="s">
        <v>774</v>
      </c>
      <c r="F1015" s="296">
        <v>1</v>
      </c>
      <c r="J1015" s="296">
        <v>2.4785506970490281</v>
      </c>
      <c r="K1015" s="296">
        <v>13.719999999999999</v>
      </c>
      <c r="L1015" s="296">
        <v>1.47</v>
      </c>
      <c r="N1015" s="296">
        <v>2020</v>
      </c>
      <c r="O1015" s="296">
        <v>27</v>
      </c>
      <c r="P1015" s="296">
        <v>1</v>
      </c>
      <c r="Q1015" s="296">
        <v>2029</v>
      </c>
      <c r="X1015" s="296" t="s">
        <v>30</v>
      </c>
      <c r="AL1015" s="296">
        <v>3.4</v>
      </c>
      <c r="AM1015" s="299" t="s">
        <v>30</v>
      </c>
      <c r="AN1015" s="296" t="s">
        <v>30</v>
      </c>
      <c r="AO1015" s="296" t="s">
        <v>30</v>
      </c>
      <c r="AP1015" s="300"/>
      <c r="AQ1015" s="296" t="s">
        <v>30</v>
      </c>
      <c r="AR1015" s="296" t="s">
        <v>30</v>
      </c>
      <c r="AS1015" s="296" t="s">
        <v>30</v>
      </c>
      <c r="AV1015" s="300" t="s">
        <v>30</v>
      </c>
      <c r="AW1015" s="300" t="s">
        <v>30</v>
      </c>
      <c r="AY1015" s="296" t="s">
        <v>962</v>
      </c>
      <c r="AZ1015" s="296" t="s">
        <v>961</v>
      </c>
      <c r="BA1015" s="296">
        <v>1</v>
      </c>
      <c r="BB1015" s="296" t="s">
        <v>30</v>
      </c>
      <c r="BC1015" s="296" t="s">
        <v>30</v>
      </c>
    </row>
    <row r="1016" spans="1:55">
      <c r="A1016" s="296" t="s">
        <v>991</v>
      </c>
      <c r="B1016" s="296" t="s">
        <v>775</v>
      </c>
      <c r="C1016" s="296" t="s">
        <v>774</v>
      </c>
      <c r="F1016" s="296">
        <v>1</v>
      </c>
      <c r="J1016" s="296">
        <v>2.2306956273441254</v>
      </c>
      <c r="K1016" s="296">
        <v>12.347999999999999</v>
      </c>
      <c r="L1016" s="296">
        <v>1.4014</v>
      </c>
      <c r="N1016" s="296">
        <v>2030</v>
      </c>
      <c r="O1016" s="296">
        <v>30</v>
      </c>
      <c r="P1016" s="296">
        <v>1</v>
      </c>
      <c r="Q1016" s="296">
        <v>2039</v>
      </c>
      <c r="X1016" s="296" t="s">
        <v>30</v>
      </c>
      <c r="AL1016" s="296">
        <v>3.4</v>
      </c>
      <c r="AM1016" s="299" t="s">
        <v>30</v>
      </c>
      <c r="AN1016" s="296" t="s">
        <v>30</v>
      </c>
      <c r="AO1016" s="296" t="s">
        <v>30</v>
      </c>
      <c r="AP1016" s="300"/>
      <c r="AQ1016" s="296" t="s">
        <v>30</v>
      </c>
      <c r="AR1016" s="296" t="s">
        <v>30</v>
      </c>
      <c r="AS1016" s="296" t="s">
        <v>30</v>
      </c>
      <c r="AV1016" s="300" t="s">
        <v>30</v>
      </c>
      <c r="AW1016" s="300" t="s">
        <v>30</v>
      </c>
      <c r="AY1016" s="296" t="s">
        <v>962</v>
      </c>
      <c r="AZ1016" s="296" t="s">
        <v>961</v>
      </c>
      <c r="BA1016" s="296">
        <v>1</v>
      </c>
      <c r="BB1016" s="296" t="s">
        <v>30</v>
      </c>
      <c r="BC1016" s="296" t="s">
        <v>30</v>
      </c>
    </row>
    <row r="1017" spans="1:55">
      <c r="A1017" s="296" t="s">
        <v>990</v>
      </c>
      <c r="B1017" s="296" t="s">
        <v>775</v>
      </c>
      <c r="C1017" s="296" t="s">
        <v>774</v>
      </c>
      <c r="D1017" s="296" t="s">
        <v>30</v>
      </c>
      <c r="E1017" s="296" t="s">
        <v>30</v>
      </c>
      <c r="F1017" s="296">
        <v>1</v>
      </c>
      <c r="J1017" s="296">
        <v>2.0522399771565953</v>
      </c>
      <c r="K1017" s="296">
        <v>11.36016</v>
      </c>
      <c r="L1017" s="296">
        <v>1.2152000000000001</v>
      </c>
      <c r="N1017" s="296">
        <v>2040</v>
      </c>
      <c r="O1017" s="296">
        <v>30</v>
      </c>
      <c r="P1017" s="296">
        <v>1</v>
      </c>
      <c r="Q1017" s="296">
        <v>2049</v>
      </c>
      <c r="R1017" s="296" t="s">
        <v>30</v>
      </c>
      <c r="S1017" s="296" t="s">
        <v>30</v>
      </c>
      <c r="T1017" s="296" t="s">
        <v>30</v>
      </c>
      <c r="U1017" s="296" t="s">
        <v>30</v>
      </c>
      <c r="V1017" s="296" t="s">
        <v>30</v>
      </c>
      <c r="W1017" s="296" t="s">
        <v>30</v>
      </c>
      <c r="X1017" s="296" t="s">
        <v>30</v>
      </c>
      <c r="Z1017" s="296" t="s">
        <v>30</v>
      </c>
      <c r="AA1017" s="296" t="s">
        <v>30</v>
      </c>
      <c r="AB1017" s="296" t="s">
        <v>30</v>
      </c>
      <c r="AC1017" s="296" t="s">
        <v>30</v>
      </c>
      <c r="AD1017" s="296" t="s">
        <v>30</v>
      </c>
      <c r="AE1017" s="296" t="s">
        <v>30</v>
      </c>
      <c r="AF1017" s="296" t="s">
        <v>30</v>
      </c>
      <c r="AG1017" s="296" t="s">
        <v>30</v>
      </c>
      <c r="AH1017" s="296" t="s">
        <v>30</v>
      </c>
      <c r="AI1017" s="296" t="s">
        <v>30</v>
      </c>
      <c r="AJ1017" s="296" t="s">
        <v>30</v>
      </c>
      <c r="AL1017" s="296">
        <v>3.4</v>
      </c>
      <c r="AM1017" s="299" t="s">
        <v>30</v>
      </c>
      <c r="AN1017" s="296" t="s">
        <v>30</v>
      </c>
      <c r="AO1017" s="296" t="s">
        <v>30</v>
      </c>
      <c r="AP1017" s="300"/>
      <c r="AQ1017" s="296" t="s">
        <v>30</v>
      </c>
      <c r="AR1017" s="296" t="s">
        <v>30</v>
      </c>
      <c r="AS1017" s="296" t="s">
        <v>30</v>
      </c>
      <c r="AV1017" s="300" t="s">
        <v>30</v>
      </c>
      <c r="AW1017" s="300" t="s">
        <v>30</v>
      </c>
      <c r="AX1017" s="296" t="s">
        <v>30</v>
      </c>
      <c r="AY1017" s="296" t="s">
        <v>962</v>
      </c>
      <c r="AZ1017" s="296" t="s">
        <v>961</v>
      </c>
      <c r="BA1017" s="296">
        <v>1</v>
      </c>
      <c r="BB1017" s="296" t="s">
        <v>30</v>
      </c>
      <c r="BC1017" s="296" t="s">
        <v>30</v>
      </c>
    </row>
    <row r="1018" spans="1:55">
      <c r="A1018" s="296" t="s">
        <v>989</v>
      </c>
      <c r="B1018" s="296" t="s">
        <v>775</v>
      </c>
      <c r="C1018" s="296" t="s">
        <v>774</v>
      </c>
      <c r="F1018" s="296">
        <v>1</v>
      </c>
      <c r="J1018" s="296">
        <v>1.9291055785271998</v>
      </c>
      <c r="K1018" s="296">
        <v>11</v>
      </c>
      <c r="L1018" s="296">
        <v>1.2</v>
      </c>
      <c r="N1018" s="296">
        <v>2050</v>
      </c>
      <c r="O1018" s="296">
        <v>30</v>
      </c>
      <c r="P1018" s="296">
        <v>1</v>
      </c>
      <c r="Q1018" s="296">
        <v>2050</v>
      </c>
      <c r="X1018" s="296" t="s">
        <v>30</v>
      </c>
      <c r="AL1018" s="296">
        <v>3.4</v>
      </c>
      <c r="AM1018" s="299" t="s">
        <v>30</v>
      </c>
      <c r="AN1018" s="296" t="s">
        <v>30</v>
      </c>
      <c r="AO1018" s="296" t="s">
        <v>30</v>
      </c>
      <c r="AP1018" s="300"/>
      <c r="AQ1018" s="296" t="s">
        <v>30</v>
      </c>
      <c r="AR1018" s="296" t="s">
        <v>30</v>
      </c>
      <c r="AS1018" s="296" t="s">
        <v>30</v>
      </c>
      <c r="AV1018" s="300" t="s">
        <v>30</v>
      </c>
      <c r="AW1018" s="300" t="s">
        <v>30</v>
      </c>
      <c r="AY1018" s="296" t="s">
        <v>962</v>
      </c>
      <c r="AZ1018" s="296" t="s">
        <v>961</v>
      </c>
      <c r="BA1018" s="296">
        <v>1</v>
      </c>
      <c r="BB1018" s="296" t="s">
        <v>30</v>
      </c>
      <c r="BC1018" s="296" t="s">
        <v>30</v>
      </c>
    </row>
    <row r="1019" spans="1:55">
      <c r="A1019" s="296" t="s">
        <v>988</v>
      </c>
      <c r="B1019" s="296" t="s">
        <v>775</v>
      </c>
      <c r="C1019" s="296" t="s">
        <v>774</v>
      </c>
      <c r="F1019" s="296">
        <v>1</v>
      </c>
      <c r="J1019" s="296">
        <v>1.9065774592684832</v>
      </c>
      <c r="K1019" s="296">
        <v>13.719999999999999</v>
      </c>
      <c r="L1019" s="296">
        <v>1.47</v>
      </c>
      <c r="N1019" s="296">
        <v>2020</v>
      </c>
      <c r="O1019" s="296">
        <v>27</v>
      </c>
      <c r="P1019" s="296">
        <v>1</v>
      </c>
      <c r="Q1019" s="296">
        <v>2029</v>
      </c>
      <c r="X1019" s="296" t="s">
        <v>30</v>
      </c>
      <c r="AL1019" s="296">
        <v>3.15</v>
      </c>
      <c r="AM1019" s="299" t="s">
        <v>30</v>
      </c>
      <c r="AN1019" s="296" t="s">
        <v>30</v>
      </c>
      <c r="AO1019" s="296" t="s">
        <v>30</v>
      </c>
      <c r="AP1019" s="300"/>
      <c r="AQ1019" s="296" t="s">
        <v>30</v>
      </c>
      <c r="AR1019" s="296" t="s">
        <v>30</v>
      </c>
      <c r="AS1019" s="296" t="s">
        <v>30</v>
      </c>
      <c r="AV1019" s="300" t="s">
        <v>30</v>
      </c>
      <c r="AW1019" s="300" t="s">
        <v>30</v>
      </c>
      <c r="AY1019" s="296" t="s">
        <v>962</v>
      </c>
      <c r="AZ1019" s="296" t="s">
        <v>972</v>
      </c>
      <c r="BA1019" s="296">
        <v>1</v>
      </c>
      <c r="BB1019" s="296" t="s">
        <v>30</v>
      </c>
      <c r="BC1019" s="296" t="s">
        <v>30</v>
      </c>
    </row>
    <row r="1020" spans="1:55">
      <c r="A1020" s="296" t="s">
        <v>987</v>
      </c>
      <c r="B1020" s="296" t="s">
        <v>775</v>
      </c>
      <c r="C1020" s="296" t="s">
        <v>774</v>
      </c>
      <c r="F1020" s="296">
        <v>1</v>
      </c>
      <c r="J1020" s="296">
        <v>1.7159197133416348</v>
      </c>
      <c r="K1020" s="296">
        <v>12.347999999999999</v>
      </c>
      <c r="L1020" s="296">
        <v>1.4014</v>
      </c>
      <c r="N1020" s="296">
        <v>2030</v>
      </c>
      <c r="O1020" s="296">
        <v>30</v>
      </c>
      <c r="P1020" s="296">
        <v>1</v>
      </c>
      <c r="Q1020" s="296">
        <v>2039</v>
      </c>
      <c r="X1020" s="296" t="s">
        <v>30</v>
      </c>
      <c r="AL1020" s="296">
        <v>3.15</v>
      </c>
      <c r="AM1020" s="299" t="s">
        <v>30</v>
      </c>
      <c r="AN1020" s="296" t="s">
        <v>30</v>
      </c>
      <c r="AO1020" s="296" t="s">
        <v>30</v>
      </c>
      <c r="AP1020" s="300"/>
      <c r="AQ1020" s="296" t="s">
        <v>30</v>
      </c>
      <c r="AR1020" s="296" t="s">
        <v>30</v>
      </c>
      <c r="AS1020" s="296" t="s">
        <v>30</v>
      </c>
      <c r="AV1020" s="300" t="s">
        <v>30</v>
      </c>
      <c r="AW1020" s="300" t="s">
        <v>30</v>
      </c>
      <c r="AY1020" s="296" t="s">
        <v>962</v>
      </c>
      <c r="AZ1020" s="296" t="s">
        <v>972</v>
      </c>
      <c r="BA1020" s="296">
        <v>1</v>
      </c>
      <c r="BB1020" s="296" t="s">
        <v>30</v>
      </c>
      <c r="BC1020" s="296" t="s">
        <v>30</v>
      </c>
    </row>
    <row r="1021" spans="1:55">
      <c r="A1021" s="296" t="s">
        <v>986</v>
      </c>
      <c r="B1021" s="296" t="s">
        <v>775</v>
      </c>
      <c r="C1021" s="296" t="s">
        <v>774</v>
      </c>
      <c r="D1021" s="296" t="s">
        <v>30</v>
      </c>
      <c r="E1021" s="296" t="s">
        <v>30</v>
      </c>
      <c r="F1021" s="296">
        <v>1</v>
      </c>
      <c r="J1021" s="296">
        <v>1.5786461362743041</v>
      </c>
      <c r="K1021" s="296">
        <v>11.36016</v>
      </c>
      <c r="L1021" s="296">
        <v>1.2152000000000001</v>
      </c>
      <c r="N1021" s="296">
        <v>2040</v>
      </c>
      <c r="O1021" s="296">
        <v>30</v>
      </c>
      <c r="P1021" s="296">
        <v>1</v>
      </c>
      <c r="Q1021" s="296">
        <v>2049</v>
      </c>
      <c r="R1021" s="296" t="s">
        <v>30</v>
      </c>
      <c r="S1021" s="296" t="s">
        <v>30</v>
      </c>
      <c r="T1021" s="296" t="s">
        <v>30</v>
      </c>
      <c r="U1021" s="296" t="s">
        <v>30</v>
      </c>
      <c r="V1021" s="296" t="s">
        <v>30</v>
      </c>
      <c r="W1021" s="296" t="s">
        <v>30</v>
      </c>
      <c r="X1021" s="296" t="s">
        <v>30</v>
      </c>
      <c r="Z1021" s="296" t="s">
        <v>30</v>
      </c>
      <c r="AA1021" s="296" t="s">
        <v>30</v>
      </c>
      <c r="AB1021" s="296" t="s">
        <v>30</v>
      </c>
      <c r="AC1021" s="296" t="s">
        <v>30</v>
      </c>
      <c r="AD1021" s="296" t="s">
        <v>30</v>
      </c>
      <c r="AE1021" s="296" t="s">
        <v>30</v>
      </c>
      <c r="AF1021" s="296" t="s">
        <v>30</v>
      </c>
      <c r="AG1021" s="296" t="s">
        <v>30</v>
      </c>
      <c r="AH1021" s="296" t="s">
        <v>30</v>
      </c>
      <c r="AI1021" s="296" t="s">
        <v>30</v>
      </c>
      <c r="AJ1021" s="296" t="s">
        <v>30</v>
      </c>
      <c r="AL1021" s="296">
        <v>3.15</v>
      </c>
      <c r="AM1021" s="299" t="s">
        <v>30</v>
      </c>
      <c r="AN1021" s="296" t="s">
        <v>30</v>
      </c>
      <c r="AO1021" s="296" t="s">
        <v>30</v>
      </c>
      <c r="AP1021" s="300"/>
      <c r="AQ1021" s="296" t="s">
        <v>30</v>
      </c>
      <c r="AR1021" s="296" t="s">
        <v>30</v>
      </c>
      <c r="AS1021" s="296" t="s">
        <v>30</v>
      </c>
      <c r="AV1021" s="300" t="s">
        <v>30</v>
      </c>
      <c r="AW1021" s="300" t="s">
        <v>30</v>
      </c>
      <c r="AX1021" s="296" t="s">
        <v>30</v>
      </c>
      <c r="AY1021" s="296" t="s">
        <v>962</v>
      </c>
      <c r="AZ1021" s="296" t="s">
        <v>972</v>
      </c>
      <c r="BA1021" s="296">
        <v>1</v>
      </c>
      <c r="BB1021" s="296" t="s">
        <v>30</v>
      </c>
      <c r="BC1021" s="296" t="s">
        <v>30</v>
      </c>
    </row>
    <row r="1022" spans="1:55">
      <c r="A1022" s="296" t="s">
        <v>985</v>
      </c>
      <c r="B1022" s="296" t="s">
        <v>775</v>
      </c>
      <c r="C1022" s="296" t="s">
        <v>774</v>
      </c>
      <c r="F1022" s="296">
        <v>1</v>
      </c>
      <c r="J1022" s="296">
        <v>1.483927368097846</v>
      </c>
      <c r="K1022" s="296">
        <v>11</v>
      </c>
      <c r="L1022" s="296">
        <v>1.2</v>
      </c>
      <c r="N1022" s="296">
        <v>2050</v>
      </c>
      <c r="O1022" s="296">
        <v>30</v>
      </c>
      <c r="P1022" s="296">
        <v>1</v>
      </c>
      <c r="Q1022" s="296">
        <v>2050</v>
      </c>
      <c r="X1022" s="296" t="s">
        <v>30</v>
      </c>
      <c r="AL1022" s="296">
        <v>3.15</v>
      </c>
      <c r="AM1022" s="299" t="s">
        <v>30</v>
      </c>
      <c r="AN1022" s="296" t="s">
        <v>30</v>
      </c>
      <c r="AO1022" s="296" t="s">
        <v>30</v>
      </c>
      <c r="AP1022" s="300"/>
      <c r="AQ1022" s="296" t="s">
        <v>30</v>
      </c>
      <c r="AR1022" s="296" t="s">
        <v>30</v>
      </c>
      <c r="AS1022" s="296" t="s">
        <v>30</v>
      </c>
      <c r="AV1022" s="300" t="s">
        <v>30</v>
      </c>
      <c r="AW1022" s="300" t="s">
        <v>30</v>
      </c>
      <c r="AY1022" s="296" t="s">
        <v>962</v>
      </c>
      <c r="AZ1022" s="296" t="s">
        <v>972</v>
      </c>
      <c r="BA1022" s="296">
        <v>1</v>
      </c>
      <c r="BB1022" s="296" t="s">
        <v>30</v>
      </c>
      <c r="BC1022" s="296" t="s">
        <v>30</v>
      </c>
    </row>
    <row r="1023" spans="1:55">
      <c r="A1023" s="296" t="s">
        <v>984</v>
      </c>
      <c r="B1023" s="296" t="s">
        <v>775</v>
      </c>
      <c r="C1023" s="296" t="s">
        <v>774</v>
      </c>
      <c r="F1023" s="296">
        <v>1</v>
      </c>
      <c r="J1023" s="296">
        <v>1.9065774592684832</v>
      </c>
      <c r="K1023" s="296">
        <v>13.719999999999999</v>
      </c>
      <c r="L1023" s="296">
        <v>1.47</v>
      </c>
      <c r="N1023" s="296">
        <v>2020</v>
      </c>
      <c r="O1023" s="296">
        <v>27</v>
      </c>
      <c r="P1023" s="296">
        <v>1</v>
      </c>
      <c r="Q1023" s="296">
        <v>2029</v>
      </c>
      <c r="X1023" s="296" t="s">
        <v>30</v>
      </c>
      <c r="AL1023" s="296">
        <v>3.15</v>
      </c>
      <c r="AM1023" s="299" t="s">
        <v>30</v>
      </c>
      <c r="AN1023" s="296" t="s">
        <v>30</v>
      </c>
      <c r="AO1023" s="296" t="s">
        <v>30</v>
      </c>
      <c r="AP1023" s="300"/>
      <c r="AQ1023" s="296" t="s">
        <v>30</v>
      </c>
      <c r="AR1023" s="296" t="s">
        <v>30</v>
      </c>
      <c r="AS1023" s="296" t="s">
        <v>30</v>
      </c>
      <c r="AV1023" s="300" t="s">
        <v>30</v>
      </c>
      <c r="AW1023" s="300" t="s">
        <v>30</v>
      </c>
      <c r="AY1023" s="296" t="s">
        <v>962</v>
      </c>
      <c r="AZ1023" s="296" t="s">
        <v>967</v>
      </c>
      <c r="BA1023" s="296">
        <v>1</v>
      </c>
      <c r="BB1023" s="296" t="s">
        <v>30</v>
      </c>
      <c r="BC1023" s="296" t="s">
        <v>30</v>
      </c>
    </row>
    <row r="1024" spans="1:55">
      <c r="A1024" s="296" t="s">
        <v>983</v>
      </c>
      <c r="B1024" s="296" t="s">
        <v>775</v>
      </c>
      <c r="C1024" s="296" t="s">
        <v>774</v>
      </c>
      <c r="F1024" s="296">
        <v>1</v>
      </c>
      <c r="J1024" s="296">
        <v>1.7159197133416348</v>
      </c>
      <c r="K1024" s="296">
        <v>12.347999999999999</v>
      </c>
      <c r="L1024" s="296">
        <v>1.4014</v>
      </c>
      <c r="N1024" s="296">
        <v>2030</v>
      </c>
      <c r="O1024" s="296">
        <v>30</v>
      </c>
      <c r="P1024" s="296">
        <v>1</v>
      </c>
      <c r="Q1024" s="296">
        <v>2039</v>
      </c>
      <c r="X1024" s="296" t="s">
        <v>30</v>
      </c>
      <c r="AL1024" s="296">
        <v>3.15</v>
      </c>
      <c r="AM1024" s="299" t="s">
        <v>30</v>
      </c>
      <c r="AN1024" s="296" t="s">
        <v>30</v>
      </c>
      <c r="AO1024" s="296" t="s">
        <v>30</v>
      </c>
      <c r="AP1024" s="300"/>
      <c r="AQ1024" s="296" t="s">
        <v>30</v>
      </c>
      <c r="AR1024" s="296" t="s">
        <v>30</v>
      </c>
      <c r="AS1024" s="296" t="s">
        <v>30</v>
      </c>
      <c r="AV1024" s="300" t="s">
        <v>30</v>
      </c>
      <c r="AW1024" s="300" t="s">
        <v>30</v>
      </c>
      <c r="AY1024" s="296" t="s">
        <v>962</v>
      </c>
      <c r="AZ1024" s="296" t="s">
        <v>967</v>
      </c>
      <c r="BA1024" s="296">
        <v>1</v>
      </c>
      <c r="BB1024" s="296" t="s">
        <v>30</v>
      </c>
      <c r="BC1024" s="296" t="s">
        <v>30</v>
      </c>
    </row>
    <row r="1025" spans="1:55">
      <c r="A1025" s="296" t="s">
        <v>982</v>
      </c>
      <c r="B1025" s="296" t="s">
        <v>775</v>
      </c>
      <c r="C1025" s="296" t="s">
        <v>774</v>
      </c>
      <c r="D1025" s="296" t="s">
        <v>30</v>
      </c>
      <c r="E1025" s="296" t="s">
        <v>30</v>
      </c>
      <c r="F1025" s="296">
        <v>1</v>
      </c>
      <c r="J1025" s="296">
        <v>1.5786461362743041</v>
      </c>
      <c r="K1025" s="296">
        <v>11.36016</v>
      </c>
      <c r="L1025" s="296">
        <v>1.2152000000000001</v>
      </c>
      <c r="N1025" s="296">
        <v>2040</v>
      </c>
      <c r="O1025" s="296">
        <v>30</v>
      </c>
      <c r="P1025" s="296">
        <v>1</v>
      </c>
      <c r="Q1025" s="296">
        <v>2049</v>
      </c>
      <c r="R1025" s="296" t="s">
        <v>30</v>
      </c>
      <c r="S1025" s="296" t="s">
        <v>30</v>
      </c>
      <c r="T1025" s="296" t="s">
        <v>30</v>
      </c>
      <c r="U1025" s="296" t="s">
        <v>30</v>
      </c>
      <c r="V1025" s="296" t="s">
        <v>30</v>
      </c>
      <c r="W1025" s="296" t="s">
        <v>30</v>
      </c>
      <c r="X1025" s="296" t="s">
        <v>30</v>
      </c>
      <c r="Z1025" s="296" t="s">
        <v>30</v>
      </c>
      <c r="AA1025" s="296" t="s">
        <v>30</v>
      </c>
      <c r="AB1025" s="296" t="s">
        <v>30</v>
      </c>
      <c r="AC1025" s="296" t="s">
        <v>30</v>
      </c>
      <c r="AD1025" s="296" t="s">
        <v>30</v>
      </c>
      <c r="AE1025" s="296" t="s">
        <v>30</v>
      </c>
      <c r="AF1025" s="296" t="s">
        <v>30</v>
      </c>
      <c r="AG1025" s="296" t="s">
        <v>30</v>
      </c>
      <c r="AH1025" s="296" t="s">
        <v>30</v>
      </c>
      <c r="AI1025" s="296" t="s">
        <v>30</v>
      </c>
      <c r="AJ1025" s="296" t="s">
        <v>30</v>
      </c>
      <c r="AL1025" s="296">
        <v>3.15</v>
      </c>
      <c r="AM1025" s="299" t="s">
        <v>30</v>
      </c>
      <c r="AN1025" s="296" t="s">
        <v>30</v>
      </c>
      <c r="AO1025" s="296" t="s">
        <v>30</v>
      </c>
      <c r="AP1025" s="300"/>
      <c r="AQ1025" s="296" t="s">
        <v>30</v>
      </c>
      <c r="AR1025" s="296" t="s">
        <v>30</v>
      </c>
      <c r="AS1025" s="296" t="s">
        <v>30</v>
      </c>
      <c r="AV1025" s="300" t="s">
        <v>30</v>
      </c>
      <c r="AW1025" s="300" t="s">
        <v>30</v>
      </c>
      <c r="AX1025" s="296" t="s">
        <v>30</v>
      </c>
      <c r="AY1025" s="296" t="s">
        <v>962</v>
      </c>
      <c r="AZ1025" s="296" t="s">
        <v>967</v>
      </c>
      <c r="BA1025" s="296">
        <v>1</v>
      </c>
      <c r="BB1025" s="296" t="s">
        <v>30</v>
      </c>
      <c r="BC1025" s="296" t="s">
        <v>30</v>
      </c>
    </row>
    <row r="1026" spans="1:55">
      <c r="A1026" s="296" t="s">
        <v>981</v>
      </c>
      <c r="B1026" s="296" t="s">
        <v>775</v>
      </c>
      <c r="C1026" s="296" t="s">
        <v>774</v>
      </c>
      <c r="F1026" s="296">
        <v>1</v>
      </c>
      <c r="J1026" s="296">
        <v>1.483927368097846</v>
      </c>
      <c r="K1026" s="296">
        <v>11</v>
      </c>
      <c r="L1026" s="296">
        <v>1.2</v>
      </c>
      <c r="N1026" s="296">
        <v>2050</v>
      </c>
      <c r="O1026" s="296">
        <v>30</v>
      </c>
      <c r="P1026" s="296">
        <v>1</v>
      </c>
      <c r="Q1026" s="296">
        <v>2050</v>
      </c>
      <c r="X1026" s="296" t="s">
        <v>30</v>
      </c>
      <c r="AL1026" s="296">
        <v>3.15</v>
      </c>
      <c r="AM1026" s="299" t="s">
        <v>30</v>
      </c>
      <c r="AN1026" s="296" t="s">
        <v>30</v>
      </c>
      <c r="AO1026" s="296" t="s">
        <v>30</v>
      </c>
      <c r="AP1026" s="300"/>
      <c r="AQ1026" s="296" t="s">
        <v>30</v>
      </c>
      <c r="AR1026" s="296" t="s">
        <v>30</v>
      </c>
      <c r="AS1026" s="296" t="s">
        <v>30</v>
      </c>
      <c r="AV1026" s="300" t="s">
        <v>30</v>
      </c>
      <c r="AW1026" s="300" t="s">
        <v>30</v>
      </c>
      <c r="AY1026" s="296" t="s">
        <v>962</v>
      </c>
      <c r="AZ1026" s="296" t="s">
        <v>967</v>
      </c>
      <c r="BA1026" s="296">
        <v>1</v>
      </c>
      <c r="BB1026" s="296" t="s">
        <v>30</v>
      </c>
      <c r="BC1026" s="296" t="s">
        <v>30</v>
      </c>
    </row>
    <row r="1027" spans="1:55">
      <c r="A1027" s="296" t="s">
        <v>980</v>
      </c>
      <c r="B1027" s="296" t="s">
        <v>775</v>
      </c>
      <c r="C1027" s="296" t="s">
        <v>774</v>
      </c>
      <c r="F1027" s="296">
        <v>1</v>
      </c>
      <c r="J1027" s="296">
        <v>1.9065774592684832</v>
      </c>
      <c r="K1027" s="296">
        <v>13.719999999999999</v>
      </c>
      <c r="L1027" s="296">
        <v>1.47</v>
      </c>
      <c r="N1027" s="296">
        <v>2020</v>
      </c>
      <c r="O1027" s="296">
        <v>27</v>
      </c>
      <c r="P1027" s="296">
        <v>1</v>
      </c>
      <c r="Q1027" s="296">
        <v>2029</v>
      </c>
      <c r="X1027" s="296" t="s">
        <v>30</v>
      </c>
      <c r="AL1027" s="296">
        <v>3.15</v>
      </c>
      <c r="AM1027" s="299" t="s">
        <v>30</v>
      </c>
      <c r="AN1027" s="296" t="s">
        <v>30</v>
      </c>
      <c r="AO1027" s="296" t="s">
        <v>30</v>
      </c>
      <c r="AP1027" s="300"/>
      <c r="AQ1027" s="296" t="s">
        <v>30</v>
      </c>
      <c r="AR1027" s="296" t="s">
        <v>30</v>
      </c>
      <c r="AS1027" s="296" t="s">
        <v>30</v>
      </c>
      <c r="AV1027" s="300" t="s">
        <v>30</v>
      </c>
      <c r="AW1027" s="300" t="s">
        <v>30</v>
      </c>
      <c r="AY1027" s="296" t="s">
        <v>962</v>
      </c>
      <c r="AZ1027" s="296" t="s">
        <v>961</v>
      </c>
      <c r="BA1027" s="296">
        <v>1</v>
      </c>
      <c r="BB1027" s="296" t="s">
        <v>30</v>
      </c>
      <c r="BC1027" s="296" t="s">
        <v>30</v>
      </c>
    </row>
    <row r="1028" spans="1:55">
      <c r="A1028" s="296" t="s">
        <v>979</v>
      </c>
      <c r="B1028" s="296" t="s">
        <v>775</v>
      </c>
      <c r="C1028" s="296" t="s">
        <v>774</v>
      </c>
      <c r="F1028" s="296">
        <v>1</v>
      </c>
      <c r="J1028" s="296">
        <v>1.7159197133416348</v>
      </c>
      <c r="K1028" s="296">
        <v>12.347999999999999</v>
      </c>
      <c r="L1028" s="296">
        <v>1.4014</v>
      </c>
      <c r="N1028" s="296">
        <v>2030</v>
      </c>
      <c r="O1028" s="296">
        <v>30</v>
      </c>
      <c r="P1028" s="296">
        <v>1</v>
      </c>
      <c r="Q1028" s="296">
        <v>2039</v>
      </c>
      <c r="X1028" s="296" t="s">
        <v>30</v>
      </c>
      <c r="AL1028" s="296">
        <v>3.15</v>
      </c>
      <c r="AM1028" s="299" t="s">
        <v>30</v>
      </c>
      <c r="AN1028" s="296" t="s">
        <v>30</v>
      </c>
      <c r="AO1028" s="296" t="s">
        <v>30</v>
      </c>
      <c r="AP1028" s="300"/>
      <c r="AQ1028" s="296" t="s">
        <v>30</v>
      </c>
      <c r="AR1028" s="296" t="s">
        <v>30</v>
      </c>
      <c r="AS1028" s="296" t="s">
        <v>30</v>
      </c>
      <c r="AV1028" s="300" t="s">
        <v>30</v>
      </c>
      <c r="AW1028" s="300" t="s">
        <v>30</v>
      </c>
      <c r="AY1028" s="296" t="s">
        <v>962</v>
      </c>
      <c r="AZ1028" s="296" t="s">
        <v>961</v>
      </c>
      <c r="BA1028" s="296">
        <v>1</v>
      </c>
      <c r="BB1028" s="296" t="s">
        <v>30</v>
      </c>
      <c r="BC1028" s="296" t="s">
        <v>30</v>
      </c>
    </row>
    <row r="1029" spans="1:55">
      <c r="A1029" s="296" t="s">
        <v>978</v>
      </c>
      <c r="B1029" s="296" t="s">
        <v>775</v>
      </c>
      <c r="C1029" s="296" t="s">
        <v>774</v>
      </c>
      <c r="D1029" s="296" t="s">
        <v>30</v>
      </c>
      <c r="E1029" s="296" t="s">
        <v>30</v>
      </c>
      <c r="F1029" s="296">
        <v>1</v>
      </c>
      <c r="J1029" s="296">
        <v>1.5786461362743041</v>
      </c>
      <c r="K1029" s="296">
        <v>11.36016</v>
      </c>
      <c r="L1029" s="296">
        <v>1.2152000000000001</v>
      </c>
      <c r="N1029" s="296">
        <v>2040</v>
      </c>
      <c r="O1029" s="296">
        <v>30</v>
      </c>
      <c r="P1029" s="296">
        <v>1</v>
      </c>
      <c r="Q1029" s="296">
        <v>2049</v>
      </c>
      <c r="R1029" s="296" t="s">
        <v>30</v>
      </c>
      <c r="S1029" s="296" t="s">
        <v>30</v>
      </c>
      <c r="T1029" s="296" t="s">
        <v>30</v>
      </c>
      <c r="U1029" s="296" t="s">
        <v>30</v>
      </c>
      <c r="V1029" s="296" t="s">
        <v>30</v>
      </c>
      <c r="W1029" s="296" t="s">
        <v>30</v>
      </c>
      <c r="X1029" s="296" t="s">
        <v>30</v>
      </c>
      <c r="Z1029" s="296" t="s">
        <v>30</v>
      </c>
      <c r="AA1029" s="296" t="s">
        <v>30</v>
      </c>
      <c r="AB1029" s="296" t="s">
        <v>30</v>
      </c>
      <c r="AC1029" s="296" t="s">
        <v>30</v>
      </c>
      <c r="AD1029" s="296" t="s">
        <v>30</v>
      </c>
      <c r="AE1029" s="296" t="s">
        <v>30</v>
      </c>
      <c r="AF1029" s="296" t="s">
        <v>30</v>
      </c>
      <c r="AG1029" s="296" t="s">
        <v>30</v>
      </c>
      <c r="AH1029" s="296" t="s">
        <v>30</v>
      </c>
      <c r="AI1029" s="296" t="s">
        <v>30</v>
      </c>
      <c r="AJ1029" s="296" t="s">
        <v>30</v>
      </c>
      <c r="AL1029" s="296">
        <v>3.15</v>
      </c>
      <c r="AM1029" s="299" t="s">
        <v>30</v>
      </c>
      <c r="AN1029" s="296" t="s">
        <v>30</v>
      </c>
      <c r="AO1029" s="296" t="s">
        <v>30</v>
      </c>
      <c r="AP1029" s="300"/>
      <c r="AQ1029" s="296" t="s">
        <v>30</v>
      </c>
      <c r="AR1029" s="296" t="s">
        <v>30</v>
      </c>
      <c r="AS1029" s="296" t="s">
        <v>30</v>
      </c>
      <c r="AV1029" s="300" t="s">
        <v>30</v>
      </c>
      <c r="AW1029" s="300" t="s">
        <v>30</v>
      </c>
      <c r="AX1029" s="296" t="s">
        <v>30</v>
      </c>
      <c r="AY1029" s="296" t="s">
        <v>962</v>
      </c>
      <c r="AZ1029" s="296" t="s">
        <v>961</v>
      </c>
      <c r="BA1029" s="296">
        <v>1</v>
      </c>
      <c r="BB1029" s="296" t="s">
        <v>30</v>
      </c>
      <c r="BC1029" s="296" t="s">
        <v>30</v>
      </c>
    </row>
    <row r="1030" spans="1:55">
      <c r="A1030" s="296" t="s">
        <v>977</v>
      </c>
      <c r="B1030" s="296" t="s">
        <v>775</v>
      </c>
      <c r="C1030" s="296" t="s">
        <v>774</v>
      </c>
      <c r="F1030" s="296">
        <v>1</v>
      </c>
      <c r="J1030" s="296">
        <v>1.483927368097846</v>
      </c>
      <c r="K1030" s="296">
        <v>11</v>
      </c>
      <c r="L1030" s="296">
        <v>1.2</v>
      </c>
      <c r="N1030" s="296">
        <v>2050</v>
      </c>
      <c r="O1030" s="296">
        <v>30</v>
      </c>
      <c r="P1030" s="296">
        <v>1</v>
      </c>
      <c r="Q1030" s="296">
        <v>2050</v>
      </c>
      <c r="X1030" s="296" t="s">
        <v>30</v>
      </c>
      <c r="AL1030" s="296">
        <v>3.15</v>
      </c>
      <c r="AM1030" s="299" t="s">
        <v>30</v>
      </c>
      <c r="AN1030" s="296" t="s">
        <v>30</v>
      </c>
      <c r="AO1030" s="296" t="s">
        <v>30</v>
      </c>
      <c r="AP1030" s="300"/>
      <c r="AQ1030" s="296" t="s">
        <v>30</v>
      </c>
      <c r="AR1030" s="296" t="s">
        <v>30</v>
      </c>
      <c r="AS1030" s="296" t="s">
        <v>30</v>
      </c>
      <c r="AV1030" s="300" t="s">
        <v>30</v>
      </c>
      <c r="AW1030" s="300" t="s">
        <v>30</v>
      </c>
      <c r="AY1030" s="296" t="s">
        <v>962</v>
      </c>
      <c r="AZ1030" s="296" t="s">
        <v>961</v>
      </c>
      <c r="BA1030" s="296">
        <v>1</v>
      </c>
      <c r="BB1030" s="296" t="s">
        <v>30</v>
      </c>
      <c r="BC1030" s="296" t="s">
        <v>30</v>
      </c>
    </row>
    <row r="1031" spans="1:55">
      <c r="A1031" s="296" t="s">
        <v>976</v>
      </c>
      <c r="B1031" s="296" t="s">
        <v>775</v>
      </c>
      <c r="C1031" s="296" t="s">
        <v>774</v>
      </c>
      <c r="F1031" s="296">
        <v>1</v>
      </c>
      <c r="J1031" s="296">
        <v>1.2473912998655612</v>
      </c>
      <c r="K1031" s="296">
        <v>13.719999999999999</v>
      </c>
      <c r="L1031" s="296">
        <v>1.47</v>
      </c>
      <c r="N1031" s="296">
        <v>2020</v>
      </c>
      <c r="O1031" s="296">
        <v>27</v>
      </c>
      <c r="P1031" s="296">
        <v>1</v>
      </c>
      <c r="Q1031" s="296">
        <v>2029</v>
      </c>
      <c r="AL1031" s="296">
        <v>3.45</v>
      </c>
      <c r="AM1031" s="299" t="s">
        <v>30</v>
      </c>
      <c r="AN1031" s="296" t="s">
        <v>30</v>
      </c>
      <c r="AO1031" s="296" t="s">
        <v>30</v>
      </c>
      <c r="AP1031" s="300"/>
      <c r="AQ1031" s="296" t="s">
        <v>30</v>
      </c>
      <c r="AR1031" s="296" t="s">
        <v>30</v>
      </c>
      <c r="AS1031" s="296" t="s">
        <v>30</v>
      </c>
      <c r="AV1031" s="300" t="s">
        <v>30</v>
      </c>
      <c r="AW1031" s="300" t="s">
        <v>30</v>
      </c>
      <c r="AY1031" s="296" t="s">
        <v>962</v>
      </c>
      <c r="AZ1031" s="296" t="s">
        <v>972</v>
      </c>
      <c r="BA1031" s="296">
        <v>1</v>
      </c>
      <c r="BB1031" s="296" t="s">
        <v>30</v>
      </c>
      <c r="BC1031" s="296" t="s">
        <v>30</v>
      </c>
    </row>
    <row r="1032" spans="1:55">
      <c r="A1032" s="296" t="s">
        <v>975</v>
      </c>
      <c r="B1032" s="296" t="s">
        <v>775</v>
      </c>
      <c r="C1032" s="296" t="s">
        <v>774</v>
      </c>
      <c r="F1032" s="296">
        <v>1</v>
      </c>
      <c r="J1032" s="296">
        <v>1.1226521698790048</v>
      </c>
      <c r="K1032" s="296">
        <v>12.347999999999999</v>
      </c>
      <c r="L1032" s="296">
        <v>1.4014</v>
      </c>
      <c r="N1032" s="296">
        <v>2030</v>
      </c>
      <c r="O1032" s="296">
        <v>30</v>
      </c>
      <c r="P1032" s="296">
        <v>1</v>
      </c>
      <c r="Q1032" s="296">
        <v>2039</v>
      </c>
      <c r="AL1032" s="296">
        <v>3.45</v>
      </c>
      <c r="AM1032" s="299" t="s">
        <v>30</v>
      </c>
      <c r="AN1032" s="296" t="s">
        <v>30</v>
      </c>
      <c r="AO1032" s="296" t="s">
        <v>30</v>
      </c>
      <c r="AP1032" s="300"/>
      <c r="AQ1032" s="296" t="s">
        <v>30</v>
      </c>
      <c r="AR1032" s="296" t="s">
        <v>30</v>
      </c>
      <c r="AS1032" s="296" t="s">
        <v>30</v>
      </c>
      <c r="AV1032" s="300" t="s">
        <v>30</v>
      </c>
      <c r="AW1032" s="300" t="s">
        <v>30</v>
      </c>
      <c r="AY1032" s="296" t="s">
        <v>962</v>
      </c>
      <c r="AZ1032" s="296" t="s">
        <v>972</v>
      </c>
      <c r="BA1032" s="296">
        <v>1</v>
      </c>
      <c r="BB1032" s="296" t="s">
        <v>30</v>
      </c>
      <c r="BC1032" s="296" t="s">
        <v>30</v>
      </c>
    </row>
    <row r="1033" spans="1:55">
      <c r="A1033" s="296" t="s">
        <v>974</v>
      </c>
      <c r="B1033" s="296" t="s">
        <v>775</v>
      </c>
      <c r="C1033" s="296" t="s">
        <v>774</v>
      </c>
      <c r="D1033" s="296" t="s">
        <v>30</v>
      </c>
      <c r="E1033" s="296" t="s">
        <v>30</v>
      </c>
      <c r="F1033" s="296">
        <v>1</v>
      </c>
      <c r="J1033" s="296">
        <v>1.0328399962886847</v>
      </c>
      <c r="K1033" s="296">
        <v>11.36016</v>
      </c>
      <c r="L1033" s="296">
        <v>1.2152000000000001</v>
      </c>
      <c r="N1033" s="296">
        <v>2040</v>
      </c>
      <c r="O1033" s="296">
        <v>30</v>
      </c>
      <c r="P1033" s="296">
        <v>1</v>
      </c>
      <c r="Q1033" s="296">
        <v>2049</v>
      </c>
      <c r="AL1033" s="296">
        <v>3.45</v>
      </c>
      <c r="AM1033" s="299" t="s">
        <v>30</v>
      </c>
      <c r="AN1033" s="296" t="s">
        <v>30</v>
      </c>
      <c r="AO1033" s="296" t="s">
        <v>30</v>
      </c>
      <c r="AP1033" s="300"/>
      <c r="AQ1033" s="296" t="s">
        <v>30</v>
      </c>
      <c r="AR1033" s="296" t="s">
        <v>30</v>
      </c>
      <c r="AS1033" s="296" t="s">
        <v>30</v>
      </c>
      <c r="AV1033" s="300" t="s">
        <v>30</v>
      </c>
      <c r="AW1033" s="300" t="s">
        <v>30</v>
      </c>
      <c r="AY1033" s="296" t="s">
        <v>962</v>
      </c>
      <c r="AZ1033" s="296" t="s">
        <v>972</v>
      </c>
      <c r="BA1033" s="296">
        <v>1</v>
      </c>
      <c r="BB1033" s="296" t="s">
        <v>30</v>
      </c>
      <c r="BC1033" s="296" t="s">
        <v>30</v>
      </c>
    </row>
    <row r="1034" spans="1:55">
      <c r="A1034" s="296" t="s">
        <v>973</v>
      </c>
      <c r="B1034" s="296" t="s">
        <v>775</v>
      </c>
      <c r="C1034" s="296" t="s">
        <v>774</v>
      </c>
      <c r="F1034" s="296">
        <v>1</v>
      </c>
      <c r="J1034" s="296">
        <v>0.97086959651136351</v>
      </c>
      <c r="K1034" s="296">
        <v>11</v>
      </c>
      <c r="L1034" s="296">
        <v>1.2</v>
      </c>
      <c r="N1034" s="296">
        <v>2050</v>
      </c>
      <c r="O1034" s="296">
        <v>30</v>
      </c>
      <c r="P1034" s="296">
        <v>1</v>
      </c>
      <c r="Q1034" s="296">
        <v>2050</v>
      </c>
      <c r="AL1034" s="296">
        <v>3.45</v>
      </c>
      <c r="AM1034" s="299" t="s">
        <v>30</v>
      </c>
      <c r="AN1034" s="296" t="s">
        <v>30</v>
      </c>
      <c r="AO1034" s="296" t="s">
        <v>30</v>
      </c>
      <c r="AP1034" s="300"/>
      <c r="AQ1034" s="296" t="s">
        <v>30</v>
      </c>
      <c r="AR1034" s="296" t="s">
        <v>30</v>
      </c>
      <c r="AS1034" s="296" t="s">
        <v>30</v>
      </c>
      <c r="AV1034" s="300" t="s">
        <v>30</v>
      </c>
      <c r="AW1034" s="300" t="s">
        <v>30</v>
      </c>
      <c r="AY1034" s="296" t="s">
        <v>962</v>
      </c>
      <c r="AZ1034" s="296" t="s">
        <v>972</v>
      </c>
      <c r="BA1034" s="296">
        <v>1</v>
      </c>
      <c r="BB1034" s="296" t="s">
        <v>30</v>
      </c>
      <c r="BC1034" s="296" t="s">
        <v>30</v>
      </c>
    </row>
    <row r="1035" spans="1:55">
      <c r="A1035" s="296" t="s">
        <v>971</v>
      </c>
      <c r="B1035" s="296" t="s">
        <v>775</v>
      </c>
      <c r="C1035" s="296" t="s">
        <v>774</v>
      </c>
      <c r="F1035" s="296">
        <v>1</v>
      </c>
      <c r="J1035" s="296">
        <v>1.2473912998655612</v>
      </c>
      <c r="K1035" s="296">
        <v>13.719999999999999</v>
      </c>
      <c r="L1035" s="296">
        <v>1.47</v>
      </c>
      <c r="N1035" s="296">
        <v>2020</v>
      </c>
      <c r="O1035" s="296">
        <v>27</v>
      </c>
      <c r="P1035" s="296">
        <v>1</v>
      </c>
      <c r="Q1035" s="296">
        <v>2029</v>
      </c>
      <c r="AL1035" s="296">
        <v>3.45</v>
      </c>
      <c r="AM1035" s="299" t="s">
        <v>30</v>
      </c>
      <c r="AN1035" s="296" t="s">
        <v>30</v>
      </c>
      <c r="AO1035" s="296" t="s">
        <v>30</v>
      </c>
      <c r="AP1035" s="300"/>
      <c r="AQ1035" s="296" t="s">
        <v>30</v>
      </c>
      <c r="AR1035" s="296" t="s">
        <v>30</v>
      </c>
      <c r="AS1035" s="296" t="s">
        <v>30</v>
      </c>
      <c r="AV1035" s="300" t="s">
        <v>30</v>
      </c>
      <c r="AW1035" s="300" t="s">
        <v>30</v>
      </c>
      <c r="AY1035" s="296" t="s">
        <v>962</v>
      </c>
      <c r="AZ1035" s="296" t="s">
        <v>967</v>
      </c>
      <c r="BA1035" s="296">
        <v>1</v>
      </c>
      <c r="BB1035" s="296" t="s">
        <v>30</v>
      </c>
      <c r="BC1035" s="296" t="s">
        <v>30</v>
      </c>
    </row>
    <row r="1036" spans="1:55">
      <c r="A1036" s="296" t="s">
        <v>970</v>
      </c>
      <c r="B1036" s="296" t="s">
        <v>775</v>
      </c>
      <c r="C1036" s="296" t="s">
        <v>774</v>
      </c>
      <c r="F1036" s="296">
        <v>1</v>
      </c>
      <c r="J1036" s="296">
        <v>1.1226521698790048</v>
      </c>
      <c r="K1036" s="296">
        <v>12.347999999999999</v>
      </c>
      <c r="L1036" s="296">
        <v>1.4014</v>
      </c>
      <c r="N1036" s="296">
        <v>2030</v>
      </c>
      <c r="O1036" s="296">
        <v>30</v>
      </c>
      <c r="P1036" s="296">
        <v>1</v>
      </c>
      <c r="Q1036" s="296">
        <v>2039</v>
      </c>
      <c r="AL1036" s="296">
        <v>3.45</v>
      </c>
      <c r="AM1036" s="299" t="s">
        <v>30</v>
      </c>
      <c r="AN1036" s="296" t="s">
        <v>30</v>
      </c>
      <c r="AO1036" s="296" t="s">
        <v>30</v>
      </c>
      <c r="AP1036" s="300"/>
      <c r="AQ1036" s="296" t="s">
        <v>30</v>
      </c>
      <c r="AR1036" s="296" t="s">
        <v>30</v>
      </c>
      <c r="AS1036" s="296" t="s">
        <v>30</v>
      </c>
      <c r="AV1036" s="300" t="s">
        <v>30</v>
      </c>
      <c r="AW1036" s="300" t="s">
        <v>30</v>
      </c>
      <c r="AY1036" s="296" t="s">
        <v>962</v>
      </c>
      <c r="AZ1036" s="296" t="s">
        <v>967</v>
      </c>
      <c r="BA1036" s="296">
        <v>1</v>
      </c>
      <c r="BB1036" s="296" t="s">
        <v>30</v>
      </c>
      <c r="BC1036" s="296" t="s">
        <v>30</v>
      </c>
    </row>
    <row r="1037" spans="1:55">
      <c r="A1037" s="296" t="s">
        <v>969</v>
      </c>
      <c r="B1037" s="296" t="s">
        <v>775</v>
      </c>
      <c r="C1037" s="296" t="s">
        <v>774</v>
      </c>
      <c r="D1037" s="296" t="s">
        <v>30</v>
      </c>
      <c r="E1037" s="296" t="s">
        <v>30</v>
      </c>
      <c r="F1037" s="296">
        <v>1</v>
      </c>
      <c r="J1037" s="296">
        <v>1.0328399962886847</v>
      </c>
      <c r="K1037" s="296">
        <v>11.36016</v>
      </c>
      <c r="L1037" s="296">
        <v>1.2152000000000001</v>
      </c>
      <c r="N1037" s="296">
        <v>2040</v>
      </c>
      <c r="O1037" s="296">
        <v>30</v>
      </c>
      <c r="P1037" s="296">
        <v>1</v>
      </c>
      <c r="Q1037" s="296">
        <v>2049</v>
      </c>
      <c r="AL1037" s="296">
        <v>3.45</v>
      </c>
      <c r="AM1037" s="299" t="s">
        <v>30</v>
      </c>
      <c r="AN1037" s="296" t="s">
        <v>30</v>
      </c>
      <c r="AO1037" s="296" t="s">
        <v>30</v>
      </c>
      <c r="AP1037" s="300"/>
      <c r="AQ1037" s="296" t="s">
        <v>30</v>
      </c>
      <c r="AR1037" s="296" t="s">
        <v>30</v>
      </c>
      <c r="AS1037" s="296" t="s">
        <v>30</v>
      </c>
      <c r="AV1037" s="300" t="s">
        <v>30</v>
      </c>
      <c r="AW1037" s="300" t="s">
        <v>30</v>
      </c>
      <c r="AY1037" s="296" t="s">
        <v>962</v>
      </c>
      <c r="AZ1037" s="296" t="s">
        <v>967</v>
      </c>
      <c r="BA1037" s="296">
        <v>1</v>
      </c>
      <c r="BB1037" s="296" t="s">
        <v>30</v>
      </c>
      <c r="BC1037" s="296" t="s">
        <v>30</v>
      </c>
    </row>
    <row r="1038" spans="1:55">
      <c r="A1038" s="296" t="s">
        <v>968</v>
      </c>
      <c r="B1038" s="296" t="s">
        <v>775</v>
      </c>
      <c r="C1038" s="296" t="s">
        <v>774</v>
      </c>
      <c r="F1038" s="296">
        <v>1</v>
      </c>
      <c r="J1038" s="296">
        <v>0.97086959651136351</v>
      </c>
      <c r="K1038" s="296">
        <v>11</v>
      </c>
      <c r="L1038" s="296">
        <v>1.2</v>
      </c>
      <c r="N1038" s="296">
        <v>2050</v>
      </c>
      <c r="O1038" s="296">
        <v>30</v>
      </c>
      <c r="P1038" s="296">
        <v>1</v>
      </c>
      <c r="Q1038" s="296">
        <v>2050</v>
      </c>
      <c r="AL1038" s="296">
        <v>3.45</v>
      </c>
      <c r="AM1038" s="299" t="s">
        <v>30</v>
      </c>
      <c r="AN1038" s="296" t="s">
        <v>30</v>
      </c>
      <c r="AO1038" s="296" t="s">
        <v>30</v>
      </c>
      <c r="AP1038" s="300"/>
      <c r="AQ1038" s="296" t="s">
        <v>30</v>
      </c>
      <c r="AR1038" s="296" t="s">
        <v>30</v>
      </c>
      <c r="AS1038" s="296" t="s">
        <v>30</v>
      </c>
      <c r="AV1038" s="300" t="s">
        <v>30</v>
      </c>
      <c r="AW1038" s="300" t="s">
        <v>30</v>
      </c>
      <c r="AY1038" s="296" t="s">
        <v>962</v>
      </c>
      <c r="AZ1038" s="296" t="s">
        <v>967</v>
      </c>
      <c r="BA1038" s="296">
        <v>1</v>
      </c>
      <c r="BB1038" s="296" t="s">
        <v>30</v>
      </c>
      <c r="BC1038" s="296" t="s">
        <v>30</v>
      </c>
    </row>
    <row r="1039" spans="1:55">
      <c r="A1039" s="296" t="s">
        <v>966</v>
      </c>
      <c r="B1039" s="296" t="s">
        <v>775</v>
      </c>
      <c r="C1039" s="296" t="s">
        <v>774</v>
      </c>
      <c r="F1039" s="296">
        <v>1</v>
      </c>
      <c r="J1039" s="296">
        <v>1.2473912998655612</v>
      </c>
      <c r="K1039" s="296">
        <v>13.719999999999999</v>
      </c>
      <c r="L1039" s="296">
        <v>1.47</v>
      </c>
      <c r="N1039" s="296">
        <v>2020</v>
      </c>
      <c r="O1039" s="296">
        <v>27</v>
      </c>
      <c r="P1039" s="296">
        <v>1</v>
      </c>
      <c r="Q1039" s="296">
        <v>2029</v>
      </c>
      <c r="AL1039" s="296">
        <v>3.45</v>
      </c>
      <c r="AM1039" s="299" t="s">
        <v>30</v>
      </c>
      <c r="AN1039" s="296" t="s">
        <v>30</v>
      </c>
      <c r="AO1039" s="296" t="s">
        <v>30</v>
      </c>
      <c r="AP1039" s="300"/>
      <c r="AQ1039" s="296" t="s">
        <v>30</v>
      </c>
      <c r="AR1039" s="296" t="s">
        <v>30</v>
      </c>
      <c r="AS1039" s="296" t="s">
        <v>30</v>
      </c>
      <c r="AV1039" s="300" t="s">
        <v>30</v>
      </c>
      <c r="AW1039" s="300" t="s">
        <v>30</v>
      </c>
      <c r="AY1039" s="296" t="s">
        <v>962</v>
      </c>
      <c r="AZ1039" s="296" t="s">
        <v>961</v>
      </c>
      <c r="BA1039" s="296">
        <v>1</v>
      </c>
      <c r="BB1039" s="296" t="s">
        <v>30</v>
      </c>
      <c r="BC1039" s="296" t="s">
        <v>30</v>
      </c>
    </row>
    <row r="1040" spans="1:55">
      <c r="A1040" s="296" t="s">
        <v>965</v>
      </c>
      <c r="B1040" s="296" t="s">
        <v>775</v>
      </c>
      <c r="C1040" s="296" t="s">
        <v>774</v>
      </c>
      <c r="F1040" s="296">
        <v>1</v>
      </c>
      <c r="J1040" s="296">
        <v>1.1226521698790048</v>
      </c>
      <c r="K1040" s="296">
        <v>12.347999999999999</v>
      </c>
      <c r="L1040" s="296">
        <v>1.4014</v>
      </c>
      <c r="N1040" s="296">
        <v>2030</v>
      </c>
      <c r="O1040" s="296">
        <v>30</v>
      </c>
      <c r="P1040" s="296">
        <v>1</v>
      </c>
      <c r="Q1040" s="296">
        <v>2039</v>
      </c>
      <c r="AL1040" s="296">
        <v>3.45</v>
      </c>
      <c r="AM1040" s="299" t="s">
        <v>30</v>
      </c>
      <c r="AN1040" s="296" t="s">
        <v>30</v>
      </c>
      <c r="AO1040" s="296" t="s">
        <v>30</v>
      </c>
      <c r="AP1040" s="300"/>
      <c r="AQ1040" s="296" t="s">
        <v>30</v>
      </c>
      <c r="AR1040" s="296" t="s">
        <v>30</v>
      </c>
      <c r="AS1040" s="296" t="s">
        <v>30</v>
      </c>
      <c r="AV1040" s="300" t="s">
        <v>30</v>
      </c>
      <c r="AW1040" s="300" t="s">
        <v>30</v>
      </c>
      <c r="AY1040" s="296" t="s">
        <v>962</v>
      </c>
      <c r="AZ1040" s="296" t="s">
        <v>961</v>
      </c>
      <c r="BA1040" s="296">
        <v>1</v>
      </c>
      <c r="BB1040" s="296" t="s">
        <v>30</v>
      </c>
      <c r="BC1040" s="296" t="s">
        <v>30</v>
      </c>
    </row>
    <row r="1041" spans="1:55">
      <c r="A1041" s="296" t="s">
        <v>964</v>
      </c>
      <c r="B1041" s="296" t="s">
        <v>775</v>
      </c>
      <c r="C1041" s="296" t="s">
        <v>774</v>
      </c>
      <c r="D1041" s="296" t="s">
        <v>30</v>
      </c>
      <c r="E1041" s="296" t="s">
        <v>30</v>
      </c>
      <c r="F1041" s="296">
        <v>1</v>
      </c>
      <c r="J1041" s="296">
        <v>1.0328399962886847</v>
      </c>
      <c r="K1041" s="296">
        <v>11.36016</v>
      </c>
      <c r="L1041" s="296">
        <v>1.2152000000000001</v>
      </c>
      <c r="N1041" s="296">
        <v>2040</v>
      </c>
      <c r="O1041" s="296">
        <v>30</v>
      </c>
      <c r="P1041" s="296">
        <v>1</v>
      </c>
      <c r="Q1041" s="296">
        <v>2049</v>
      </c>
      <c r="AL1041" s="296">
        <v>3.45</v>
      </c>
      <c r="AM1041" s="299" t="s">
        <v>30</v>
      </c>
      <c r="AN1041" s="296" t="s">
        <v>30</v>
      </c>
      <c r="AO1041" s="296" t="s">
        <v>30</v>
      </c>
      <c r="AP1041" s="300"/>
      <c r="AQ1041" s="296" t="s">
        <v>30</v>
      </c>
      <c r="AR1041" s="296" t="s">
        <v>30</v>
      </c>
      <c r="AS1041" s="296" t="s">
        <v>30</v>
      </c>
      <c r="AV1041" s="300" t="s">
        <v>30</v>
      </c>
      <c r="AW1041" s="300" t="s">
        <v>30</v>
      </c>
      <c r="AY1041" s="296" t="s">
        <v>962</v>
      </c>
      <c r="AZ1041" s="296" t="s">
        <v>961</v>
      </c>
      <c r="BA1041" s="296">
        <v>1</v>
      </c>
      <c r="BB1041" s="296" t="s">
        <v>30</v>
      </c>
      <c r="BC1041" s="296" t="s">
        <v>30</v>
      </c>
    </row>
    <row r="1042" spans="1:55">
      <c r="A1042" s="296" t="s">
        <v>963</v>
      </c>
      <c r="B1042" s="296" t="s">
        <v>775</v>
      </c>
      <c r="C1042" s="296" t="s">
        <v>774</v>
      </c>
      <c r="F1042" s="296">
        <v>1</v>
      </c>
      <c r="J1042" s="296">
        <v>0.97086959651136351</v>
      </c>
      <c r="K1042" s="296">
        <v>11</v>
      </c>
      <c r="L1042" s="296">
        <v>1.2</v>
      </c>
      <c r="N1042" s="296">
        <v>2050</v>
      </c>
      <c r="O1042" s="296">
        <v>30</v>
      </c>
      <c r="P1042" s="296">
        <v>1</v>
      </c>
      <c r="Q1042" s="296">
        <v>2050</v>
      </c>
      <c r="AL1042" s="296">
        <v>3.45</v>
      </c>
      <c r="AM1042" s="299" t="s">
        <v>30</v>
      </c>
      <c r="AN1042" s="296" t="s">
        <v>30</v>
      </c>
      <c r="AO1042" s="296" t="s">
        <v>30</v>
      </c>
      <c r="AP1042" s="300"/>
      <c r="AQ1042" s="296" t="s">
        <v>30</v>
      </c>
      <c r="AR1042" s="296" t="s">
        <v>30</v>
      </c>
      <c r="AS1042" s="296" t="s">
        <v>30</v>
      </c>
      <c r="AV1042" s="300" t="s">
        <v>30</v>
      </c>
      <c r="AW1042" s="300" t="s">
        <v>30</v>
      </c>
      <c r="AY1042" s="296" t="s">
        <v>962</v>
      </c>
      <c r="AZ1042" s="296" t="s">
        <v>961</v>
      </c>
      <c r="BA1042" s="296">
        <v>1</v>
      </c>
      <c r="BB1042" s="296" t="s">
        <v>30</v>
      </c>
      <c r="BC1042" s="296" t="s">
        <v>30</v>
      </c>
    </row>
    <row r="1043" spans="1:55">
      <c r="A1043" s="296" t="s">
        <v>960</v>
      </c>
      <c r="B1043" s="296" t="s">
        <v>747</v>
      </c>
      <c r="C1043" s="296" t="s">
        <v>749</v>
      </c>
      <c r="E1043" s="296">
        <v>0.5</v>
      </c>
      <c r="F1043" s="296">
        <v>0.89999999999999991</v>
      </c>
      <c r="I1043" s="296">
        <v>0</v>
      </c>
      <c r="J1043" s="296" t="s">
        <v>30</v>
      </c>
      <c r="K1043" s="296">
        <v>12.050668</v>
      </c>
      <c r="L1043" s="296" t="s">
        <v>30</v>
      </c>
      <c r="M1043" s="296">
        <v>0.45899999999999996</v>
      </c>
      <c r="P1043" s="296">
        <v>0</v>
      </c>
      <c r="Q1043" s="296" t="s">
        <v>30</v>
      </c>
      <c r="U1043" s="296">
        <v>1</v>
      </c>
      <c r="V1043" s="296">
        <v>1</v>
      </c>
      <c r="X1043" s="296">
        <v>3.3333333333333335</v>
      </c>
      <c r="AK1043" s="296">
        <v>1</v>
      </c>
      <c r="AL1043" s="296">
        <v>52</v>
      </c>
      <c r="AM1043" s="299">
        <v>0.4</v>
      </c>
      <c r="AN1043" s="296">
        <v>29.2</v>
      </c>
      <c r="AO1043" s="296">
        <v>1</v>
      </c>
      <c r="AP1043" s="300"/>
      <c r="AQ1043" s="296">
        <v>1.46</v>
      </c>
      <c r="AR1043" s="296">
        <v>2</v>
      </c>
      <c r="AS1043" s="296">
        <v>1</v>
      </c>
      <c r="AV1043" s="300">
        <v>2.4</v>
      </c>
      <c r="AW1043" s="300">
        <v>2.4</v>
      </c>
      <c r="AY1043" s="296" t="s">
        <v>745</v>
      </c>
      <c r="BA1043" s="296">
        <v>1</v>
      </c>
      <c r="BB1043" s="296">
        <v>0.03</v>
      </c>
      <c r="BC1043" s="296">
        <v>504</v>
      </c>
    </row>
    <row r="1044" spans="1:55">
      <c r="A1044" s="296" t="s">
        <v>959</v>
      </c>
      <c r="B1044" s="296" t="s">
        <v>747</v>
      </c>
      <c r="C1044" s="296" t="s">
        <v>763</v>
      </c>
      <c r="E1044" s="296">
        <v>0.33333299999999999</v>
      </c>
      <c r="F1044" s="296">
        <v>0.91999999999999993</v>
      </c>
      <c r="H1044" s="296">
        <v>40</v>
      </c>
      <c r="I1044" s="296">
        <v>0</v>
      </c>
      <c r="J1044" s="296">
        <v>0.63400000000000001</v>
      </c>
      <c r="K1044" s="296">
        <v>48.202672999999997</v>
      </c>
      <c r="L1044" s="296" t="s">
        <v>30</v>
      </c>
      <c r="M1044" s="296">
        <v>0.26495980127995028</v>
      </c>
      <c r="O1044" s="296">
        <v>30</v>
      </c>
      <c r="P1044" s="296">
        <v>0</v>
      </c>
      <c r="Q1044" s="296" t="s">
        <v>30</v>
      </c>
      <c r="X1044" s="296" t="s">
        <v>30</v>
      </c>
      <c r="AK1044" s="296">
        <v>1</v>
      </c>
      <c r="AL1044" s="296">
        <v>10</v>
      </c>
      <c r="AM1044" s="299">
        <v>0.4</v>
      </c>
      <c r="AN1044" s="296">
        <v>36.5</v>
      </c>
      <c r="AO1044" s="296">
        <v>1</v>
      </c>
      <c r="AP1044" s="300"/>
      <c r="AQ1044" s="296">
        <v>1.8250000000000002</v>
      </c>
      <c r="AR1044" s="296">
        <v>2</v>
      </c>
      <c r="AS1044" s="296">
        <v>1</v>
      </c>
      <c r="AV1044" s="300">
        <v>2.4</v>
      </c>
      <c r="AW1044" s="300">
        <v>2.4</v>
      </c>
      <c r="AY1044" s="296" t="s">
        <v>745</v>
      </c>
      <c r="BA1044" s="296">
        <v>1</v>
      </c>
      <c r="BB1044" s="296">
        <v>0.03</v>
      </c>
      <c r="BC1044" s="296">
        <v>504</v>
      </c>
    </row>
    <row r="1045" spans="1:55">
      <c r="A1045" s="296" t="s">
        <v>958</v>
      </c>
      <c r="B1045" s="296" t="s">
        <v>747</v>
      </c>
      <c r="C1045" s="296" t="s">
        <v>765</v>
      </c>
      <c r="E1045" s="296">
        <v>0.5</v>
      </c>
      <c r="F1045" s="296">
        <v>0.89999999999999991</v>
      </c>
      <c r="H1045" s="296">
        <v>64</v>
      </c>
      <c r="I1045" s="296">
        <v>0</v>
      </c>
      <c r="J1045" s="296">
        <v>1.7329999999999999</v>
      </c>
      <c r="K1045" s="296">
        <v>21.332999999999998</v>
      </c>
      <c r="L1045" s="296" t="s">
        <v>30</v>
      </c>
      <c r="M1045" s="296">
        <v>0.39989999999999998</v>
      </c>
      <c r="O1045" s="296">
        <v>25</v>
      </c>
      <c r="P1045" s="296">
        <v>0</v>
      </c>
      <c r="Q1045" s="296" t="s">
        <v>30</v>
      </c>
      <c r="X1045" s="296" t="s">
        <v>30</v>
      </c>
      <c r="AK1045" s="296">
        <v>1</v>
      </c>
      <c r="AL1045" s="296">
        <v>17</v>
      </c>
      <c r="AM1045" s="299">
        <v>0.2</v>
      </c>
      <c r="AN1045" s="296">
        <v>36.5</v>
      </c>
      <c r="AO1045" s="296">
        <v>1</v>
      </c>
      <c r="AP1045" s="300"/>
      <c r="AQ1045" s="296">
        <v>1.8250000000000002</v>
      </c>
      <c r="AR1045" s="296">
        <v>0.5</v>
      </c>
      <c r="AS1045" s="296">
        <v>0.5</v>
      </c>
      <c r="AV1045" s="300">
        <v>6</v>
      </c>
      <c r="AW1045" s="300">
        <v>6</v>
      </c>
      <c r="AY1045" s="296" t="s">
        <v>745</v>
      </c>
      <c r="BA1045" s="296">
        <v>1</v>
      </c>
      <c r="BB1045" s="296">
        <v>0.01</v>
      </c>
      <c r="BC1045" s="296">
        <v>420</v>
      </c>
    </row>
    <row r="1046" spans="1:55">
      <c r="A1046" s="296" t="s">
        <v>957</v>
      </c>
      <c r="B1046" s="296" t="s">
        <v>747</v>
      </c>
      <c r="C1046" s="296" t="s">
        <v>749</v>
      </c>
      <c r="E1046" s="296">
        <v>0.85</v>
      </c>
      <c r="F1046" s="296">
        <v>0.63117647058823523</v>
      </c>
      <c r="H1046" s="296">
        <v>115</v>
      </c>
      <c r="I1046" s="296">
        <v>0</v>
      </c>
      <c r="J1046" s="296" t="s">
        <v>30</v>
      </c>
      <c r="K1046" s="296">
        <v>12.050668</v>
      </c>
      <c r="L1046" s="296" t="s">
        <v>30</v>
      </c>
      <c r="M1046" s="296">
        <v>0.38656999999999997</v>
      </c>
      <c r="O1046" s="296">
        <v>20</v>
      </c>
      <c r="P1046" s="296">
        <v>0</v>
      </c>
      <c r="Q1046" s="296" t="s">
        <v>30</v>
      </c>
      <c r="U1046" s="296">
        <v>1</v>
      </c>
      <c r="V1046" s="296">
        <v>1</v>
      </c>
      <c r="X1046" s="296">
        <v>3.4482758620689657</v>
      </c>
      <c r="AK1046" s="296">
        <v>1</v>
      </c>
      <c r="AL1046" s="296">
        <v>94</v>
      </c>
      <c r="AM1046" s="299">
        <v>0.4</v>
      </c>
      <c r="AN1046" s="296">
        <v>29.2</v>
      </c>
      <c r="AO1046" s="296">
        <v>1</v>
      </c>
      <c r="AP1046" s="300"/>
      <c r="AQ1046" s="296">
        <v>1.46</v>
      </c>
      <c r="AR1046" s="296">
        <v>2</v>
      </c>
      <c r="AS1046" s="296">
        <v>1</v>
      </c>
      <c r="AV1046" s="300">
        <v>2.4</v>
      </c>
      <c r="AW1046" s="300">
        <v>2.4</v>
      </c>
      <c r="AY1046" s="296" t="s">
        <v>745</v>
      </c>
      <c r="BA1046" s="296">
        <v>1</v>
      </c>
      <c r="BB1046" s="296">
        <v>0.03</v>
      </c>
      <c r="BC1046" s="296">
        <v>504</v>
      </c>
    </row>
    <row r="1047" spans="1:55">
      <c r="A1047" s="296" t="s">
        <v>956</v>
      </c>
      <c r="B1047" s="296" t="s">
        <v>775</v>
      </c>
      <c r="C1047" s="296" t="s">
        <v>774</v>
      </c>
      <c r="F1047" s="296">
        <v>1</v>
      </c>
      <c r="J1047" s="296">
        <v>1.4213347660119264</v>
      </c>
      <c r="K1047" s="296">
        <v>48.019999999999996</v>
      </c>
      <c r="L1047" s="296">
        <v>4.8020000000000005</v>
      </c>
      <c r="N1047" s="296">
        <v>2020</v>
      </c>
      <c r="O1047" s="296">
        <v>27</v>
      </c>
      <c r="P1047" s="296">
        <v>1</v>
      </c>
      <c r="Q1047" s="296">
        <v>2029</v>
      </c>
      <c r="X1047" s="296" t="s">
        <v>30</v>
      </c>
      <c r="AL1047" s="296">
        <v>8.4</v>
      </c>
      <c r="AM1047" s="299" t="s">
        <v>30</v>
      </c>
      <c r="AN1047" s="296" t="s">
        <v>30</v>
      </c>
      <c r="AO1047" s="296" t="s">
        <v>30</v>
      </c>
      <c r="AP1047" s="300"/>
      <c r="AQ1047" s="296" t="s">
        <v>30</v>
      </c>
      <c r="AR1047" s="296" t="s">
        <v>30</v>
      </c>
      <c r="AS1047" s="296" t="s">
        <v>30</v>
      </c>
      <c r="AV1047" s="300" t="s">
        <v>30</v>
      </c>
      <c r="AW1047" s="300" t="s">
        <v>30</v>
      </c>
      <c r="AY1047" s="296" t="s">
        <v>773</v>
      </c>
      <c r="AZ1047" s="296" t="s">
        <v>853</v>
      </c>
      <c r="BA1047" s="296">
        <v>1</v>
      </c>
      <c r="BB1047" s="296" t="s">
        <v>30</v>
      </c>
      <c r="BC1047" s="296" t="s">
        <v>30</v>
      </c>
    </row>
    <row r="1048" spans="1:55">
      <c r="A1048" s="296" t="s">
        <v>955</v>
      </c>
      <c r="B1048" s="296" t="s">
        <v>775</v>
      </c>
      <c r="C1048" s="296" t="s">
        <v>774</v>
      </c>
      <c r="F1048" s="296">
        <v>1</v>
      </c>
      <c r="J1048" s="296">
        <v>1.2023972514790251</v>
      </c>
      <c r="K1048" s="296">
        <v>37.455599999999997</v>
      </c>
      <c r="L1048" s="296">
        <v>3.7404363786078236</v>
      </c>
      <c r="N1048" s="296">
        <v>2030</v>
      </c>
      <c r="O1048" s="296">
        <v>30</v>
      </c>
      <c r="P1048" s="296">
        <v>1</v>
      </c>
      <c r="Q1048" s="296">
        <v>2039</v>
      </c>
      <c r="X1048" s="296" t="s">
        <v>30</v>
      </c>
      <c r="AL1048" s="296">
        <v>15</v>
      </c>
      <c r="AM1048" s="299" t="s">
        <v>30</v>
      </c>
      <c r="AN1048" s="296" t="s">
        <v>30</v>
      </c>
      <c r="AO1048" s="296" t="s">
        <v>30</v>
      </c>
      <c r="AP1048" s="300"/>
      <c r="AQ1048" s="296" t="s">
        <v>30</v>
      </c>
      <c r="AR1048" s="296" t="s">
        <v>30</v>
      </c>
      <c r="AS1048" s="296" t="s">
        <v>30</v>
      </c>
      <c r="AV1048" s="300" t="s">
        <v>30</v>
      </c>
      <c r="AW1048" s="300" t="s">
        <v>30</v>
      </c>
      <c r="AY1048" s="296" t="s">
        <v>773</v>
      </c>
      <c r="AZ1048" s="296" t="s">
        <v>853</v>
      </c>
      <c r="BA1048" s="296">
        <v>1</v>
      </c>
      <c r="BB1048" s="296" t="s">
        <v>30</v>
      </c>
      <c r="BC1048" s="296" t="s">
        <v>30</v>
      </c>
    </row>
    <row r="1049" spans="1:55">
      <c r="A1049" s="302" t="s">
        <v>954</v>
      </c>
      <c r="B1049" s="302" t="s">
        <v>775</v>
      </c>
      <c r="C1049" s="302" t="s">
        <v>774</v>
      </c>
      <c r="D1049" s="302" t="s">
        <v>30</v>
      </c>
      <c r="E1049" s="302" t="s">
        <v>30</v>
      </c>
      <c r="F1049" s="296">
        <v>1</v>
      </c>
      <c r="G1049" s="302"/>
      <c r="H1049" s="302"/>
      <c r="I1049" s="302"/>
      <c r="J1049" s="302">
        <v>1.0884797963278781</v>
      </c>
      <c r="K1049" s="296">
        <v>32.653599999999997</v>
      </c>
      <c r="L1049" s="302">
        <v>3.2853395571216479</v>
      </c>
      <c r="M1049" s="302"/>
      <c r="N1049" s="302">
        <v>2040</v>
      </c>
      <c r="O1049" s="302">
        <v>30</v>
      </c>
      <c r="P1049" s="302">
        <v>1</v>
      </c>
      <c r="Q1049" s="302">
        <v>2049</v>
      </c>
      <c r="R1049" s="302" t="s">
        <v>30</v>
      </c>
      <c r="S1049" s="302" t="s">
        <v>30</v>
      </c>
      <c r="T1049" s="302" t="s">
        <v>30</v>
      </c>
      <c r="U1049" s="302" t="s">
        <v>30</v>
      </c>
      <c r="V1049" s="302" t="s">
        <v>30</v>
      </c>
      <c r="W1049" s="302" t="s">
        <v>30</v>
      </c>
      <c r="X1049" s="302" t="s">
        <v>30</v>
      </c>
      <c r="Z1049" s="302" t="s">
        <v>30</v>
      </c>
      <c r="AA1049" s="302" t="s">
        <v>30</v>
      </c>
      <c r="AB1049" s="302" t="s">
        <v>30</v>
      </c>
      <c r="AC1049" s="302" t="s">
        <v>30</v>
      </c>
      <c r="AD1049" s="302" t="s">
        <v>30</v>
      </c>
      <c r="AE1049" s="302" t="s">
        <v>30</v>
      </c>
      <c r="AF1049" s="302" t="s">
        <v>30</v>
      </c>
      <c r="AG1049" s="302" t="s">
        <v>30</v>
      </c>
      <c r="AH1049" s="302" t="s">
        <v>30</v>
      </c>
      <c r="AI1049" s="302" t="s">
        <v>30</v>
      </c>
      <c r="AJ1049" s="302" t="s">
        <v>30</v>
      </c>
      <c r="AL1049" s="302">
        <v>15</v>
      </c>
      <c r="AM1049" s="299" t="s">
        <v>30</v>
      </c>
      <c r="AN1049" s="296" t="s">
        <v>30</v>
      </c>
      <c r="AO1049" s="296" t="s">
        <v>30</v>
      </c>
      <c r="AP1049" s="300"/>
      <c r="AQ1049" s="296" t="s">
        <v>30</v>
      </c>
      <c r="AR1049" s="296" t="s">
        <v>30</v>
      </c>
      <c r="AS1049" s="296" t="s">
        <v>30</v>
      </c>
      <c r="AV1049" s="300" t="s">
        <v>30</v>
      </c>
      <c r="AW1049" s="300" t="s">
        <v>30</v>
      </c>
      <c r="AX1049" s="302" t="s">
        <v>30</v>
      </c>
      <c r="AY1049" s="296" t="s">
        <v>773</v>
      </c>
      <c r="AZ1049" s="296" t="s">
        <v>853</v>
      </c>
      <c r="BA1049" s="296">
        <v>1</v>
      </c>
      <c r="BB1049" s="296" t="s">
        <v>30</v>
      </c>
      <c r="BC1049" s="296" t="s">
        <v>30</v>
      </c>
    </row>
    <row r="1050" spans="1:55">
      <c r="A1050" s="296" t="s">
        <v>953</v>
      </c>
      <c r="B1050" s="296" t="s">
        <v>775</v>
      </c>
      <c r="C1050" s="296" t="s">
        <v>774</v>
      </c>
      <c r="F1050" s="296">
        <v>1</v>
      </c>
      <c r="J1050" s="296">
        <v>1.0408841270331788</v>
      </c>
      <c r="K1050" s="296">
        <v>31.693199999999997</v>
      </c>
      <c r="L1050" s="296">
        <v>3.1231334854663038</v>
      </c>
      <c r="N1050" s="296">
        <v>2050</v>
      </c>
      <c r="O1050" s="296">
        <v>30</v>
      </c>
      <c r="P1050" s="296">
        <v>1</v>
      </c>
      <c r="Q1050" s="296">
        <v>2050</v>
      </c>
      <c r="X1050" s="296" t="s">
        <v>30</v>
      </c>
      <c r="AL1050" s="296">
        <v>15</v>
      </c>
      <c r="AM1050" s="299" t="s">
        <v>30</v>
      </c>
      <c r="AN1050" s="296" t="s">
        <v>30</v>
      </c>
      <c r="AO1050" s="296" t="s">
        <v>30</v>
      </c>
      <c r="AP1050" s="300"/>
      <c r="AQ1050" s="296" t="s">
        <v>30</v>
      </c>
      <c r="AR1050" s="296" t="s">
        <v>30</v>
      </c>
      <c r="AS1050" s="296" t="s">
        <v>30</v>
      </c>
      <c r="AV1050" s="300" t="s">
        <v>30</v>
      </c>
      <c r="AW1050" s="300" t="s">
        <v>30</v>
      </c>
      <c r="AY1050" s="296" t="s">
        <v>773</v>
      </c>
      <c r="AZ1050" s="296" t="s">
        <v>853</v>
      </c>
      <c r="BA1050" s="296">
        <v>1</v>
      </c>
      <c r="BB1050" s="296" t="s">
        <v>30</v>
      </c>
      <c r="BC1050" s="296" t="s">
        <v>30</v>
      </c>
    </row>
    <row r="1051" spans="1:55">
      <c r="A1051" s="296" t="s">
        <v>952</v>
      </c>
      <c r="B1051" s="296" t="s">
        <v>775</v>
      </c>
      <c r="C1051" s="296" t="s">
        <v>774</v>
      </c>
      <c r="F1051" s="296">
        <v>1</v>
      </c>
      <c r="J1051" s="296">
        <v>1.830127303415598</v>
      </c>
      <c r="K1051" s="296">
        <v>48.019999999999996</v>
      </c>
      <c r="L1051" s="296">
        <v>4.8020000000000005</v>
      </c>
      <c r="N1051" s="296">
        <v>2020</v>
      </c>
      <c r="O1051" s="296">
        <v>27</v>
      </c>
      <c r="P1051" s="296">
        <v>1</v>
      </c>
      <c r="Q1051" s="296">
        <v>2029</v>
      </c>
      <c r="X1051" s="296" t="s">
        <v>30</v>
      </c>
      <c r="AL1051" s="296">
        <v>8.4</v>
      </c>
      <c r="AM1051" s="299" t="s">
        <v>30</v>
      </c>
      <c r="AN1051" s="296" t="s">
        <v>30</v>
      </c>
      <c r="AO1051" s="296" t="s">
        <v>30</v>
      </c>
      <c r="AP1051" s="300"/>
      <c r="AQ1051" s="296" t="s">
        <v>30</v>
      </c>
      <c r="AR1051" s="296" t="s">
        <v>30</v>
      </c>
      <c r="AS1051" s="296" t="s">
        <v>30</v>
      </c>
      <c r="AV1051" s="300" t="s">
        <v>30</v>
      </c>
      <c r="AW1051" s="300" t="s">
        <v>30</v>
      </c>
      <c r="AY1051" s="296" t="s">
        <v>773</v>
      </c>
      <c r="AZ1051" s="296" t="s">
        <v>805</v>
      </c>
      <c r="BA1051" s="296">
        <v>1</v>
      </c>
      <c r="BB1051" s="296" t="s">
        <v>30</v>
      </c>
      <c r="BC1051" s="296" t="s">
        <v>30</v>
      </c>
    </row>
    <row r="1052" spans="1:55">
      <c r="A1052" s="296" t="s">
        <v>951</v>
      </c>
      <c r="B1052" s="296" t="s">
        <v>775</v>
      </c>
      <c r="C1052" s="296" t="s">
        <v>774</v>
      </c>
      <c r="F1052" s="296">
        <v>1</v>
      </c>
      <c r="J1052" s="296">
        <v>1.5923969615469455</v>
      </c>
      <c r="K1052" s="296">
        <v>37.455599999999997</v>
      </c>
      <c r="L1052" s="296">
        <v>3.7404363786078236</v>
      </c>
      <c r="N1052" s="296">
        <v>2030</v>
      </c>
      <c r="O1052" s="296">
        <v>30</v>
      </c>
      <c r="P1052" s="296">
        <v>1</v>
      </c>
      <c r="Q1052" s="296">
        <v>2039</v>
      </c>
      <c r="X1052" s="296" t="s">
        <v>30</v>
      </c>
      <c r="AL1052" s="296">
        <v>20</v>
      </c>
      <c r="AM1052" s="299" t="s">
        <v>30</v>
      </c>
      <c r="AN1052" s="296" t="s">
        <v>30</v>
      </c>
      <c r="AO1052" s="296" t="s">
        <v>30</v>
      </c>
      <c r="AP1052" s="300"/>
      <c r="AQ1052" s="296" t="s">
        <v>30</v>
      </c>
      <c r="AR1052" s="296" t="s">
        <v>30</v>
      </c>
      <c r="AS1052" s="296" t="s">
        <v>30</v>
      </c>
      <c r="AV1052" s="300" t="s">
        <v>30</v>
      </c>
      <c r="AW1052" s="300" t="s">
        <v>30</v>
      </c>
      <c r="AY1052" s="296" t="s">
        <v>773</v>
      </c>
      <c r="AZ1052" s="296" t="s">
        <v>805</v>
      </c>
      <c r="BA1052" s="296">
        <v>1</v>
      </c>
      <c r="BB1052" s="296" t="s">
        <v>30</v>
      </c>
      <c r="BC1052" s="296" t="s">
        <v>30</v>
      </c>
    </row>
    <row r="1053" spans="1:55">
      <c r="A1053" s="296" t="s">
        <v>950</v>
      </c>
      <c r="B1053" s="296" t="s">
        <v>775</v>
      </c>
      <c r="C1053" s="296" t="s">
        <v>774</v>
      </c>
      <c r="D1053" s="296" t="s">
        <v>30</v>
      </c>
      <c r="E1053" s="296" t="s">
        <v>30</v>
      </c>
      <c r="F1053" s="296">
        <v>1</v>
      </c>
      <c r="J1053" s="296">
        <v>1.4777829515997287</v>
      </c>
      <c r="K1053" s="296">
        <v>32.653599999999997</v>
      </c>
      <c r="L1053" s="296">
        <v>3.2853395571216479</v>
      </c>
      <c r="N1053" s="296">
        <v>2040</v>
      </c>
      <c r="O1053" s="296">
        <v>30</v>
      </c>
      <c r="P1053" s="296">
        <v>1</v>
      </c>
      <c r="Q1053" s="296">
        <v>2049</v>
      </c>
      <c r="R1053" s="296" t="s">
        <v>30</v>
      </c>
      <c r="S1053" s="296" t="s">
        <v>30</v>
      </c>
      <c r="T1053" s="296" t="s">
        <v>30</v>
      </c>
      <c r="U1053" s="296" t="s">
        <v>30</v>
      </c>
      <c r="V1053" s="296" t="s">
        <v>30</v>
      </c>
      <c r="W1053" s="296" t="s">
        <v>30</v>
      </c>
      <c r="X1053" s="296" t="s">
        <v>30</v>
      </c>
      <c r="Z1053" s="296" t="s">
        <v>30</v>
      </c>
      <c r="AA1053" s="296" t="s">
        <v>30</v>
      </c>
      <c r="AB1053" s="296" t="s">
        <v>30</v>
      </c>
      <c r="AC1053" s="296" t="s">
        <v>30</v>
      </c>
      <c r="AD1053" s="296" t="s">
        <v>30</v>
      </c>
      <c r="AE1053" s="296" t="s">
        <v>30</v>
      </c>
      <c r="AF1053" s="296" t="s">
        <v>30</v>
      </c>
      <c r="AG1053" s="296" t="s">
        <v>30</v>
      </c>
      <c r="AH1053" s="296" t="s">
        <v>30</v>
      </c>
      <c r="AI1053" s="296" t="s">
        <v>30</v>
      </c>
      <c r="AJ1053" s="296" t="s">
        <v>30</v>
      </c>
      <c r="AL1053" s="296">
        <v>25</v>
      </c>
      <c r="AM1053" s="299" t="s">
        <v>30</v>
      </c>
      <c r="AN1053" s="296" t="s">
        <v>30</v>
      </c>
      <c r="AO1053" s="296" t="s">
        <v>30</v>
      </c>
      <c r="AP1053" s="300"/>
      <c r="AQ1053" s="296" t="s">
        <v>30</v>
      </c>
      <c r="AR1053" s="296" t="s">
        <v>30</v>
      </c>
      <c r="AS1053" s="296" t="s">
        <v>30</v>
      </c>
      <c r="AV1053" s="300" t="s">
        <v>30</v>
      </c>
      <c r="AW1053" s="300" t="s">
        <v>30</v>
      </c>
      <c r="AX1053" s="296" t="s">
        <v>30</v>
      </c>
      <c r="AY1053" s="296" t="s">
        <v>773</v>
      </c>
      <c r="AZ1053" s="296" t="s">
        <v>805</v>
      </c>
      <c r="BA1053" s="296">
        <v>1</v>
      </c>
      <c r="BB1053" s="296" t="s">
        <v>30</v>
      </c>
      <c r="BC1053" s="296" t="s">
        <v>30</v>
      </c>
    </row>
    <row r="1054" spans="1:55">
      <c r="A1054" s="296" t="s">
        <v>949</v>
      </c>
      <c r="B1054" s="296" t="s">
        <v>775</v>
      </c>
      <c r="C1054" s="296" t="s">
        <v>774</v>
      </c>
      <c r="F1054" s="296">
        <v>1</v>
      </c>
      <c r="J1054" s="296">
        <v>1.4262656425650395</v>
      </c>
      <c r="K1054" s="296">
        <v>31.693199999999997</v>
      </c>
      <c r="L1054" s="296">
        <v>3.1231334854663038</v>
      </c>
      <c r="N1054" s="296">
        <v>2050</v>
      </c>
      <c r="O1054" s="296">
        <v>30</v>
      </c>
      <c r="P1054" s="296">
        <v>1</v>
      </c>
      <c r="Q1054" s="296">
        <v>2050</v>
      </c>
      <c r="X1054" s="296" t="s">
        <v>30</v>
      </c>
      <c r="AL1054" s="296">
        <v>30</v>
      </c>
      <c r="AM1054" s="299" t="s">
        <v>30</v>
      </c>
      <c r="AN1054" s="296" t="s">
        <v>30</v>
      </c>
      <c r="AO1054" s="296" t="s">
        <v>30</v>
      </c>
      <c r="AP1054" s="300"/>
      <c r="AQ1054" s="296" t="s">
        <v>30</v>
      </c>
      <c r="AR1054" s="296" t="s">
        <v>30</v>
      </c>
      <c r="AS1054" s="296" t="s">
        <v>30</v>
      </c>
      <c r="AV1054" s="300" t="s">
        <v>30</v>
      </c>
      <c r="AW1054" s="300" t="s">
        <v>30</v>
      </c>
      <c r="AY1054" s="296" t="s">
        <v>773</v>
      </c>
      <c r="AZ1054" s="296" t="s">
        <v>805</v>
      </c>
      <c r="BA1054" s="296">
        <v>1</v>
      </c>
      <c r="BB1054" s="296" t="s">
        <v>30</v>
      </c>
      <c r="BC1054" s="296" t="s">
        <v>30</v>
      </c>
    </row>
    <row r="1055" spans="1:55">
      <c r="A1055" s="296" t="s">
        <v>948</v>
      </c>
      <c r="B1055" s="296" t="s">
        <v>747</v>
      </c>
      <c r="C1055" s="296" t="s">
        <v>746</v>
      </c>
      <c r="E1055" s="296">
        <v>0.5</v>
      </c>
      <c r="F1055" s="296">
        <v>0.89999999999999991</v>
      </c>
      <c r="I1055" s="296">
        <v>0</v>
      </c>
      <c r="J1055" s="296" t="s">
        <v>30</v>
      </c>
      <c r="K1055" s="296">
        <v>56.056000000000004</v>
      </c>
      <c r="L1055" s="296" t="s">
        <v>30</v>
      </c>
      <c r="M1055" s="296">
        <v>0.58799999999999997</v>
      </c>
      <c r="P1055" s="296">
        <v>0</v>
      </c>
      <c r="Q1055" s="296" t="s">
        <v>30</v>
      </c>
      <c r="X1055" s="296" t="s">
        <v>30</v>
      </c>
      <c r="AK1055" s="296">
        <v>1</v>
      </c>
      <c r="AL1055" s="296">
        <v>2171</v>
      </c>
      <c r="AM1055" s="299">
        <v>0.25</v>
      </c>
      <c r="AN1055" s="296">
        <v>36.5</v>
      </c>
      <c r="AO1055" s="296">
        <v>1</v>
      </c>
      <c r="AP1055" s="300"/>
      <c r="AQ1055" s="296">
        <v>1.8250000000000002</v>
      </c>
      <c r="AR1055" s="296">
        <v>2</v>
      </c>
      <c r="AS1055" s="296">
        <v>1</v>
      </c>
      <c r="AV1055" s="300">
        <v>2.4</v>
      </c>
      <c r="AW1055" s="300">
        <v>2.4</v>
      </c>
      <c r="AY1055" s="296" t="s">
        <v>745</v>
      </c>
      <c r="BA1055" s="296">
        <v>1</v>
      </c>
      <c r="BB1055" s="296">
        <v>0.03</v>
      </c>
      <c r="BC1055" s="296">
        <v>504</v>
      </c>
    </row>
    <row r="1056" spans="1:55">
      <c r="A1056" s="296" t="s">
        <v>947</v>
      </c>
      <c r="B1056" s="296" t="s">
        <v>753</v>
      </c>
      <c r="C1056" s="296" t="s">
        <v>746</v>
      </c>
      <c r="D1056" s="296">
        <v>0.18</v>
      </c>
      <c r="E1056" s="296">
        <v>0.28999999999999998</v>
      </c>
      <c r="F1056" s="296">
        <v>0.3</v>
      </c>
      <c r="I1056" s="296">
        <v>0</v>
      </c>
      <c r="J1056" s="296" t="s">
        <v>30</v>
      </c>
      <c r="K1056" s="296">
        <v>56.056000000000004</v>
      </c>
      <c r="L1056" s="296" t="s">
        <v>30</v>
      </c>
      <c r="M1056" s="296">
        <v>0.58799999999999997</v>
      </c>
      <c r="P1056" s="296">
        <v>0</v>
      </c>
      <c r="Q1056" s="296" t="s">
        <v>30</v>
      </c>
      <c r="X1056" s="296" t="s">
        <v>30</v>
      </c>
      <c r="AK1056" s="296">
        <v>1</v>
      </c>
      <c r="AL1056" s="296">
        <v>48</v>
      </c>
      <c r="AM1056" s="299">
        <v>0.25</v>
      </c>
      <c r="AN1056" s="296">
        <v>36.5</v>
      </c>
      <c r="AO1056" s="296">
        <v>1</v>
      </c>
      <c r="AP1056" s="300"/>
      <c r="AQ1056" s="296">
        <v>1.8250000000000002</v>
      </c>
      <c r="AR1056" s="296">
        <v>2</v>
      </c>
      <c r="AS1056" s="296">
        <v>1</v>
      </c>
      <c r="AV1056" s="300">
        <v>2.4</v>
      </c>
      <c r="AW1056" s="300">
        <v>2.4</v>
      </c>
      <c r="AY1056" s="296" t="s">
        <v>745</v>
      </c>
      <c r="BA1056" s="296">
        <v>1</v>
      </c>
      <c r="BB1056" s="296">
        <v>0.03</v>
      </c>
      <c r="BC1056" s="296">
        <v>504</v>
      </c>
    </row>
    <row r="1057" spans="1:55">
      <c r="A1057" s="296" t="s">
        <v>946</v>
      </c>
      <c r="B1057" s="296" t="s">
        <v>747</v>
      </c>
      <c r="C1057" s="296" t="s">
        <v>746</v>
      </c>
      <c r="E1057" s="296">
        <v>0.5</v>
      </c>
      <c r="F1057" s="296">
        <v>0.89999999999999991</v>
      </c>
      <c r="I1057" s="296">
        <v>0</v>
      </c>
      <c r="J1057" s="296" t="s">
        <v>30</v>
      </c>
      <c r="K1057" s="296">
        <v>56.056000000000004</v>
      </c>
      <c r="L1057" s="296" t="s">
        <v>30</v>
      </c>
      <c r="M1057" s="296">
        <v>0.58799999999999997</v>
      </c>
      <c r="P1057" s="296">
        <v>0</v>
      </c>
      <c r="Q1057" s="296" t="s">
        <v>30</v>
      </c>
      <c r="X1057" s="296" t="s">
        <v>30</v>
      </c>
      <c r="AK1057" s="296">
        <v>1</v>
      </c>
      <c r="AL1057" s="296">
        <v>198</v>
      </c>
      <c r="AM1057" s="299">
        <v>0.25</v>
      </c>
      <c r="AN1057" s="296">
        <v>36.5</v>
      </c>
      <c r="AO1057" s="296">
        <v>1</v>
      </c>
      <c r="AP1057" s="300"/>
      <c r="AQ1057" s="296">
        <v>1.8250000000000002</v>
      </c>
      <c r="AR1057" s="296">
        <v>2</v>
      </c>
      <c r="AS1057" s="296">
        <v>1</v>
      </c>
      <c r="AV1057" s="300">
        <v>2.4</v>
      </c>
      <c r="AW1057" s="300">
        <v>2.4</v>
      </c>
      <c r="AY1057" s="296" t="s">
        <v>745</v>
      </c>
      <c r="BA1057" s="296">
        <v>1</v>
      </c>
      <c r="BB1057" s="296">
        <v>0.03</v>
      </c>
      <c r="BC1057" s="296">
        <v>504</v>
      </c>
    </row>
    <row r="1058" spans="1:55">
      <c r="A1058" s="296" t="s">
        <v>945</v>
      </c>
      <c r="B1058" s="296" t="s">
        <v>747</v>
      </c>
      <c r="C1058" s="296" t="s">
        <v>746</v>
      </c>
      <c r="E1058" s="296">
        <v>0.7</v>
      </c>
      <c r="F1058" s="296">
        <v>0.89857142857142858</v>
      </c>
      <c r="I1058" s="296">
        <v>0</v>
      </c>
      <c r="J1058" s="296" t="s">
        <v>30</v>
      </c>
      <c r="K1058" s="296">
        <v>56.056000000000004</v>
      </c>
      <c r="L1058" s="296" t="s">
        <v>30</v>
      </c>
      <c r="M1058" s="296">
        <v>0.72519999999999996</v>
      </c>
      <c r="P1058" s="296">
        <v>0</v>
      </c>
      <c r="Q1058" s="296" t="s">
        <v>30</v>
      </c>
      <c r="X1058" s="296" t="s">
        <v>30</v>
      </c>
      <c r="AK1058" s="296">
        <v>1</v>
      </c>
      <c r="AL1058" s="296">
        <v>123</v>
      </c>
      <c r="AM1058" s="299">
        <v>0.25</v>
      </c>
      <c r="AN1058" s="296">
        <v>36.5</v>
      </c>
      <c r="AO1058" s="296">
        <v>1</v>
      </c>
      <c r="AP1058" s="300"/>
      <c r="AQ1058" s="296">
        <v>1.8250000000000002</v>
      </c>
      <c r="AR1058" s="296">
        <v>2</v>
      </c>
      <c r="AS1058" s="296">
        <v>1</v>
      </c>
      <c r="AV1058" s="300">
        <v>2.4</v>
      </c>
      <c r="AW1058" s="300">
        <v>2.4</v>
      </c>
      <c r="AY1058" s="296" t="s">
        <v>745</v>
      </c>
      <c r="BA1058" s="296">
        <v>1</v>
      </c>
      <c r="BB1058" s="296">
        <v>0.03</v>
      </c>
      <c r="BC1058" s="296">
        <v>504</v>
      </c>
    </row>
    <row r="1059" spans="1:55">
      <c r="A1059" s="296" t="s">
        <v>944</v>
      </c>
      <c r="B1059" s="296" t="s">
        <v>747</v>
      </c>
      <c r="C1059" s="296" t="s">
        <v>765</v>
      </c>
      <c r="E1059" s="296">
        <v>0.35293999999999998</v>
      </c>
      <c r="F1059" s="296">
        <v>0.99899999999999989</v>
      </c>
      <c r="H1059" s="296">
        <v>64</v>
      </c>
      <c r="I1059" s="296">
        <v>0</v>
      </c>
      <c r="J1059" s="296">
        <v>1.7330000000000001</v>
      </c>
      <c r="K1059" s="296">
        <v>21.332999999999998</v>
      </c>
      <c r="L1059" s="296" t="s">
        <v>30</v>
      </c>
      <c r="M1059" s="296">
        <v>0.34739053541176984</v>
      </c>
      <c r="O1059" s="296">
        <v>25</v>
      </c>
      <c r="P1059" s="296">
        <v>0</v>
      </c>
      <c r="Q1059" s="296" t="s">
        <v>30</v>
      </c>
      <c r="X1059" s="296" t="s">
        <v>30</v>
      </c>
      <c r="AK1059" s="296">
        <v>1</v>
      </c>
      <c r="AL1059" s="296">
        <v>24</v>
      </c>
      <c r="AM1059" s="299">
        <v>0.2</v>
      </c>
      <c r="AN1059" s="296">
        <v>36.5</v>
      </c>
      <c r="AO1059" s="296">
        <v>1</v>
      </c>
      <c r="AP1059" s="300"/>
      <c r="AQ1059" s="296">
        <v>1.8250000000000002</v>
      </c>
      <c r="AR1059" s="296">
        <v>0.5</v>
      </c>
      <c r="AS1059" s="296">
        <v>0.5</v>
      </c>
      <c r="AV1059" s="300">
        <v>6</v>
      </c>
      <c r="AW1059" s="300">
        <v>6</v>
      </c>
      <c r="AY1059" s="296" t="s">
        <v>745</v>
      </c>
      <c r="BA1059" s="296">
        <v>1</v>
      </c>
      <c r="BB1059" s="296">
        <v>0.01</v>
      </c>
      <c r="BC1059" s="296">
        <v>420</v>
      </c>
    </row>
    <row r="1060" spans="1:55">
      <c r="A1060" s="296" t="s">
        <v>943</v>
      </c>
      <c r="B1060" s="296" t="s">
        <v>753</v>
      </c>
      <c r="C1060" s="296" t="s">
        <v>812</v>
      </c>
      <c r="D1060" s="296">
        <v>0.2</v>
      </c>
      <c r="E1060" s="296">
        <v>0.6</v>
      </c>
      <c r="F1060" s="296">
        <v>0.38300000000000001</v>
      </c>
      <c r="I1060" s="296">
        <v>0</v>
      </c>
      <c r="J1060" s="296" t="s">
        <v>30</v>
      </c>
      <c r="K1060" s="296">
        <v>39.200000000000003</v>
      </c>
      <c r="L1060" s="296" t="s">
        <v>30</v>
      </c>
      <c r="M1060" s="296">
        <v>0.60054400000000008</v>
      </c>
      <c r="P1060" s="296">
        <v>0</v>
      </c>
      <c r="Q1060" s="296" t="s">
        <v>30</v>
      </c>
      <c r="X1060" s="296" t="s">
        <v>30</v>
      </c>
      <c r="AK1060" s="296">
        <v>1</v>
      </c>
      <c r="AL1060" s="296">
        <v>189.7</v>
      </c>
      <c r="AM1060" s="299">
        <v>0.4</v>
      </c>
      <c r="AN1060" s="296">
        <v>36.5</v>
      </c>
      <c r="AO1060" s="296">
        <v>1</v>
      </c>
      <c r="AP1060" s="300"/>
      <c r="AQ1060" s="296">
        <v>1.8250000000000002</v>
      </c>
      <c r="AR1060" s="296">
        <v>2</v>
      </c>
      <c r="AS1060" s="296">
        <v>1</v>
      </c>
      <c r="AV1060" s="300">
        <v>2.4</v>
      </c>
      <c r="AW1060" s="300">
        <v>2.4</v>
      </c>
      <c r="AY1060" s="296" t="s">
        <v>745</v>
      </c>
      <c r="BA1060" s="296">
        <v>1</v>
      </c>
      <c r="BB1060" s="296">
        <v>0.03</v>
      </c>
      <c r="BC1060" s="296">
        <v>504</v>
      </c>
    </row>
    <row r="1061" spans="1:55">
      <c r="A1061" s="296" t="s">
        <v>942</v>
      </c>
      <c r="B1061" s="296" t="s">
        <v>840</v>
      </c>
      <c r="C1061" s="296" t="s">
        <v>761</v>
      </c>
      <c r="F1061" s="296">
        <v>0.3</v>
      </c>
      <c r="J1061" s="304" t="s">
        <v>30</v>
      </c>
      <c r="K1061" s="303">
        <v>30</v>
      </c>
      <c r="L1061" s="303">
        <v>0</v>
      </c>
      <c r="M1061" s="296" t="s">
        <v>30</v>
      </c>
      <c r="Q1061" s="296" t="s">
        <v>30</v>
      </c>
      <c r="X1061" s="296" t="s">
        <v>30</v>
      </c>
      <c r="AK1061" s="296">
        <v>1</v>
      </c>
      <c r="AL1061" s="296">
        <v>13</v>
      </c>
      <c r="AM1061" s="299">
        <v>0.25</v>
      </c>
      <c r="AN1061" s="296">
        <v>21.9</v>
      </c>
      <c r="AO1061" s="296">
        <v>1</v>
      </c>
      <c r="AP1061" s="300"/>
      <c r="AQ1061" s="296">
        <v>1.095</v>
      </c>
      <c r="AR1061" s="296">
        <v>0.25</v>
      </c>
      <c r="AS1061" s="296">
        <v>0.25</v>
      </c>
      <c r="AV1061" s="300">
        <v>12</v>
      </c>
      <c r="AW1061" s="300">
        <v>12</v>
      </c>
      <c r="AY1061" s="296" t="s">
        <v>941</v>
      </c>
      <c r="BA1061" s="296">
        <v>1</v>
      </c>
      <c r="BB1061" s="296">
        <v>0.02</v>
      </c>
      <c r="BC1061" s="296">
        <v>504</v>
      </c>
    </row>
    <row r="1062" spans="1:55">
      <c r="A1062" s="296" t="s">
        <v>940</v>
      </c>
      <c r="B1062" s="296" t="s">
        <v>747</v>
      </c>
      <c r="C1062" s="296" t="s">
        <v>763</v>
      </c>
      <c r="E1062" s="296">
        <v>0.14959800000000001</v>
      </c>
      <c r="F1062" s="296">
        <v>1.0299999999999998</v>
      </c>
      <c r="H1062" s="296">
        <v>40</v>
      </c>
      <c r="I1062" s="296">
        <v>0</v>
      </c>
      <c r="J1062" s="304">
        <v>0.63400000000000001</v>
      </c>
      <c r="K1062" s="303">
        <v>48.202672999999997</v>
      </c>
      <c r="L1062" s="303" t="s">
        <v>30</v>
      </c>
      <c r="M1062" s="296">
        <v>0.15440789117587189</v>
      </c>
      <c r="O1062" s="296">
        <v>30</v>
      </c>
      <c r="P1062" s="296">
        <v>0</v>
      </c>
      <c r="Q1062" s="296" t="s">
        <v>30</v>
      </c>
      <c r="X1062" s="296" t="s">
        <v>30</v>
      </c>
      <c r="AK1062" s="296">
        <v>1</v>
      </c>
      <c r="AL1062" s="296">
        <v>20</v>
      </c>
      <c r="AM1062" s="299">
        <v>0.4</v>
      </c>
      <c r="AN1062" s="296">
        <v>36.5</v>
      </c>
      <c r="AO1062" s="296">
        <v>1</v>
      </c>
      <c r="AP1062" s="300"/>
      <c r="AQ1062" s="296">
        <v>1.8250000000000002</v>
      </c>
      <c r="AR1062" s="296">
        <v>2</v>
      </c>
      <c r="AS1062" s="296">
        <v>1</v>
      </c>
      <c r="AV1062" s="300">
        <v>2.4</v>
      </c>
      <c r="AW1062" s="300">
        <v>2.4</v>
      </c>
      <c r="AY1062" s="296" t="s">
        <v>745</v>
      </c>
      <c r="BA1062" s="296">
        <v>1</v>
      </c>
      <c r="BB1062" s="296">
        <v>0.03</v>
      </c>
      <c r="BC1062" s="296">
        <v>504</v>
      </c>
    </row>
    <row r="1063" spans="1:55">
      <c r="A1063" s="296" t="s">
        <v>939</v>
      </c>
      <c r="B1063" s="296" t="s">
        <v>753</v>
      </c>
      <c r="C1063" s="296" t="s">
        <v>746</v>
      </c>
      <c r="D1063" s="296">
        <v>0.2</v>
      </c>
      <c r="E1063" s="296">
        <v>0.55000000000000004</v>
      </c>
      <c r="F1063" s="296">
        <v>0.39</v>
      </c>
      <c r="I1063" s="296">
        <v>0</v>
      </c>
      <c r="J1063" s="304" t="s">
        <v>30</v>
      </c>
      <c r="K1063" s="303">
        <v>56.056000000000004</v>
      </c>
      <c r="L1063" s="303" t="s">
        <v>30</v>
      </c>
      <c r="M1063" s="296">
        <v>0.76439999999999997</v>
      </c>
      <c r="P1063" s="296">
        <v>0</v>
      </c>
      <c r="Q1063" s="296" t="s">
        <v>30</v>
      </c>
      <c r="X1063" s="296" t="s">
        <v>30</v>
      </c>
      <c r="AK1063" s="296">
        <v>1</v>
      </c>
      <c r="AL1063" s="296">
        <v>200</v>
      </c>
      <c r="AM1063" s="299">
        <v>0.25</v>
      </c>
      <c r="AN1063" s="296">
        <v>36.5</v>
      </c>
      <c r="AO1063" s="296">
        <v>1</v>
      </c>
      <c r="AP1063" s="300"/>
      <c r="AQ1063" s="296">
        <v>1.8250000000000002</v>
      </c>
      <c r="AR1063" s="296">
        <v>2</v>
      </c>
      <c r="AS1063" s="296">
        <v>1</v>
      </c>
      <c r="AV1063" s="300">
        <v>2.4</v>
      </c>
      <c r="AW1063" s="300">
        <v>2.4</v>
      </c>
      <c r="AY1063" s="296" t="s">
        <v>745</v>
      </c>
      <c r="BA1063" s="296">
        <v>1</v>
      </c>
      <c r="BB1063" s="296">
        <v>0.03</v>
      </c>
      <c r="BC1063" s="296">
        <v>504</v>
      </c>
    </row>
    <row r="1064" spans="1:55">
      <c r="A1064" s="296" t="s">
        <v>938</v>
      </c>
      <c r="B1064" s="296" t="s">
        <v>840</v>
      </c>
      <c r="C1064" s="296" t="s">
        <v>746</v>
      </c>
      <c r="F1064" s="296">
        <v>0.35</v>
      </c>
      <c r="I1064" s="296">
        <v>0</v>
      </c>
      <c r="J1064" s="304" t="s">
        <v>30</v>
      </c>
      <c r="K1064" s="303">
        <v>56.056000000000004</v>
      </c>
      <c r="L1064" s="303">
        <v>1.96</v>
      </c>
      <c r="M1064" s="296" t="s">
        <v>30</v>
      </c>
      <c r="P1064" s="296">
        <v>0</v>
      </c>
      <c r="Q1064" s="296" t="s">
        <v>30</v>
      </c>
      <c r="X1064" s="296" t="s">
        <v>30</v>
      </c>
      <c r="AK1064" s="296">
        <v>1</v>
      </c>
      <c r="AL1064" s="296">
        <v>600</v>
      </c>
      <c r="AM1064" s="299">
        <v>0.25</v>
      </c>
      <c r="AN1064" s="296">
        <v>36.5</v>
      </c>
      <c r="AO1064" s="296">
        <v>1</v>
      </c>
      <c r="AP1064" s="300"/>
      <c r="AQ1064" s="296">
        <v>1.8250000000000002</v>
      </c>
      <c r="AR1064" s="296">
        <v>2</v>
      </c>
      <c r="AS1064" s="296">
        <v>1</v>
      </c>
      <c r="AV1064" s="300">
        <v>2.4</v>
      </c>
      <c r="AW1064" s="300">
        <v>2.4</v>
      </c>
      <c r="AY1064" s="296" t="s">
        <v>745</v>
      </c>
      <c r="BA1064" s="296">
        <v>1</v>
      </c>
      <c r="BB1064" s="296">
        <v>0.03</v>
      </c>
      <c r="BC1064" s="296">
        <v>504</v>
      </c>
    </row>
    <row r="1065" spans="1:55">
      <c r="A1065" s="296" t="s">
        <v>937</v>
      </c>
      <c r="B1065" s="296" t="s">
        <v>747</v>
      </c>
      <c r="C1065" s="296" t="s">
        <v>746</v>
      </c>
      <c r="E1065" s="296">
        <v>0.6</v>
      </c>
      <c r="F1065" s="296">
        <v>0.90666666666666673</v>
      </c>
      <c r="I1065" s="296">
        <v>0</v>
      </c>
      <c r="J1065" s="296" t="s">
        <v>30</v>
      </c>
      <c r="K1065" s="296">
        <v>56.056000000000004</v>
      </c>
      <c r="L1065" s="296" t="s">
        <v>30</v>
      </c>
      <c r="M1065" s="296">
        <v>0.66639999999999999</v>
      </c>
      <c r="P1065" s="296">
        <v>0</v>
      </c>
      <c r="Q1065" s="296" t="s">
        <v>30</v>
      </c>
      <c r="X1065" s="296" t="s">
        <v>30</v>
      </c>
      <c r="AK1065" s="296">
        <v>1</v>
      </c>
      <c r="AL1065" s="296">
        <v>215</v>
      </c>
      <c r="AM1065" s="299">
        <v>0.25</v>
      </c>
      <c r="AN1065" s="296">
        <v>36.5</v>
      </c>
      <c r="AO1065" s="296">
        <v>1</v>
      </c>
      <c r="AP1065" s="300"/>
      <c r="AQ1065" s="296">
        <v>1.8250000000000002</v>
      </c>
      <c r="AR1065" s="296">
        <v>2</v>
      </c>
      <c r="AS1065" s="296">
        <v>1</v>
      </c>
      <c r="AV1065" s="300">
        <v>2.4</v>
      </c>
      <c r="AW1065" s="300">
        <v>2.4</v>
      </c>
      <c r="AY1065" s="296" t="s">
        <v>745</v>
      </c>
      <c r="BA1065" s="296">
        <v>1</v>
      </c>
      <c r="BB1065" s="296">
        <v>0.03</v>
      </c>
      <c r="BC1065" s="296">
        <v>504</v>
      </c>
    </row>
    <row r="1066" spans="1:55">
      <c r="A1066" s="296" t="s">
        <v>936</v>
      </c>
      <c r="B1066" s="296" t="s">
        <v>753</v>
      </c>
      <c r="C1066" s="296" t="s">
        <v>746</v>
      </c>
      <c r="D1066" s="296">
        <v>0.18</v>
      </c>
      <c r="E1066" s="296">
        <v>0.4</v>
      </c>
      <c r="F1066" s="296">
        <v>0.33</v>
      </c>
      <c r="I1066" s="296">
        <v>0</v>
      </c>
      <c r="J1066" s="304" t="s">
        <v>30</v>
      </c>
      <c r="K1066" s="303">
        <v>56.056000000000004</v>
      </c>
      <c r="L1066" s="303" t="s">
        <v>30</v>
      </c>
      <c r="M1066" s="296">
        <v>0.64680000000000004</v>
      </c>
      <c r="P1066" s="296">
        <v>0</v>
      </c>
      <c r="Q1066" s="296" t="s">
        <v>30</v>
      </c>
      <c r="X1066" s="296" t="s">
        <v>30</v>
      </c>
      <c r="AK1066" s="296">
        <v>1</v>
      </c>
      <c r="AL1066" s="296">
        <v>191</v>
      </c>
      <c r="AM1066" s="299">
        <v>0.25</v>
      </c>
      <c r="AN1066" s="296">
        <v>36.5</v>
      </c>
      <c r="AO1066" s="296">
        <v>1</v>
      </c>
      <c r="AP1066" s="300"/>
      <c r="AQ1066" s="296">
        <v>1.8250000000000002</v>
      </c>
      <c r="AR1066" s="296">
        <v>2</v>
      </c>
      <c r="AS1066" s="296">
        <v>1</v>
      </c>
      <c r="AV1066" s="300">
        <v>2.4</v>
      </c>
      <c r="AW1066" s="300">
        <v>2.4</v>
      </c>
      <c r="AY1066" s="296" t="s">
        <v>745</v>
      </c>
      <c r="BA1066" s="296">
        <v>1</v>
      </c>
      <c r="BB1066" s="296">
        <v>0.03</v>
      </c>
      <c r="BC1066" s="296">
        <v>504</v>
      </c>
    </row>
    <row r="1067" spans="1:55">
      <c r="A1067" s="296" t="s">
        <v>935</v>
      </c>
      <c r="B1067" s="296" t="s">
        <v>753</v>
      </c>
      <c r="C1067" s="296" t="s">
        <v>746</v>
      </c>
      <c r="D1067" s="296">
        <v>0.2</v>
      </c>
      <c r="E1067" s="296">
        <v>0.38600000000000001</v>
      </c>
      <c r="F1067" s="296">
        <v>0.4</v>
      </c>
      <c r="I1067" s="296">
        <v>0</v>
      </c>
      <c r="J1067" s="304" t="s">
        <v>30</v>
      </c>
      <c r="K1067" s="303">
        <v>56.056000000000004</v>
      </c>
      <c r="L1067" s="303" t="s">
        <v>30</v>
      </c>
      <c r="M1067" s="296">
        <v>0.78400000000000003</v>
      </c>
      <c r="P1067" s="296">
        <v>0</v>
      </c>
      <c r="Q1067" s="296" t="s">
        <v>30</v>
      </c>
      <c r="X1067" s="296" t="s">
        <v>30</v>
      </c>
      <c r="AK1067" s="296">
        <v>1</v>
      </c>
      <c r="AL1067" s="296">
        <v>115</v>
      </c>
      <c r="AM1067" s="299">
        <v>0.25</v>
      </c>
      <c r="AN1067" s="296">
        <v>36.5</v>
      </c>
      <c r="AO1067" s="296">
        <v>1</v>
      </c>
      <c r="AP1067" s="300"/>
      <c r="AQ1067" s="296">
        <v>1.8250000000000002</v>
      </c>
      <c r="AR1067" s="296">
        <v>2</v>
      </c>
      <c r="AS1067" s="296">
        <v>1</v>
      </c>
      <c r="AV1067" s="300">
        <v>2.4</v>
      </c>
      <c r="AW1067" s="300">
        <v>2.4</v>
      </c>
      <c r="AY1067" s="296" t="s">
        <v>745</v>
      </c>
      <c r="BA1067" s="296">
        <v>1</v>
      </c>
      <c r="BB1067" s="296">
        <v>0.03</v>
      </c>
      <c r="BC1067" s="296">
        <v>504</v>
      </c>
    </row>
    <row r="1068" spans="1:55">
      <c r="A1068" s="296" t="s">
        <v>934</v>
      </c>
      <c r="B1068" s="296" t="s">
        <v>840</v>
      </c>
      <c r="C1068" s="296" t="s">
        <v>746</v>
      </c>
      <c r="F1068" s="296">
        <v>0.34</v>
      </c>
      <c r="I1068" s="296">
        <v>0</v>
      </c>
      <c r="J1068" s="304" t="s">
        <v>30</v>
      </c>
      <c r="K1068" s="303">
        <v>56.056000000000004</v>
      </c>
      <c r="L1068" s="303">
        <v>1.96</v>
      </c>
      <c r="M1068" s="296" t="s">
        <v>30</v>
      </c>
      <c r="P1068" s="296">
        <v>0</v>
      </c>
      <c r="Q1068" s="296" t="s">
        <v>30</v>
      </c>
      <c r="X1068" s="296" t="s">
        <v>30</v>
      </c>
      <c r="AK1068" s="296">
        <v>1</v>
      </c>
      <c r="AL1068" s="296">
        <v>938</v>
      </c>
      <c r="AM1068" s="299">
        <v>0.25</v>
      </c>
      <c r="AN1068" s="296">
        <v>36.5</v>
      </c>
      <c r="AO1068" s="296">
        <v>1</v>
      </c>
      <c r="AP1068" s="300"/>
      <c r="AQ1068" s="296">
        <v>1.8250000000000002</v>
      </c>
      <c r="AR1068" s="296">
        <v>2</v>
      </c>
      <c r="AS1068" s="296">
        <v>1</v>
      </c>
      <c r="AV1068" s="300">
        <v>2.4</v>
      </c>
      <c r="AW1068" s="300">
        <v>2.4</v>
      </c>
      <c r="AY1068" s="296" t="s">
        <v>745</v>
      </c>
      <c r="BA1068" s="296">
        <v>1</v>
      </c>
      <c r="BB1068" s="296">
        <v>0.03</v>
      </c>
      <c r="BC1068" s="296">
        <v>504</v>
      </c>
    </row>
    <row r="1069" spans="1:55">
      <c r="A1069" s="296" t="s">
        <v>933</v>
      </c>
      <c r="B1069" s="296" t="s">
        <v>840</v>
      </c>
      <c r="C1069" s="296" t="s">
        <v>746</v>
      </c>
      <c r="F1069" s="296">
        <v>0.45</v>
      </c>
      <c r="I1069" s="296">
        <v>0</v>
      </c>
      <c r="J1069" s="304" t="s">
        <v>30</v>
      </c>
      <c r="K1069" s="303">
        <v>56.056000000000004</v>
      </c>
      <c r="L1069" s="303">
        <v>1.96</v>
      </c>
      <c r="M1069" s="296" t="s">
        <v>30</v>
      </c>
      <c r="P1069" s="296">
        <v>0</v>
      </c>
      <c r="Q1069" s="296" t="s">
        <v>30</v>
      </c>
      <c r="X1069" s="296" t="s">
        <v>30</v>
      </c>
      <c r="AK1069" s="296">
        <v>1</v>
      </c>
      <c r="AL1069" s="296">
        <v>427</v>
      </c>
      <c r="AM1069" s="299">
        <v>0.25</v>
      </c>
      <c r="AN1069" s="296">
        <v>36.5</v>
      </c>
      <c r="AO1069" s="296">
        <v>1</v>
      </c>
      <c r="AP1069" s="300"/>
      <c r="AQ1069" s="296">
        <v>1.8250000000000002</v>
      </c>
      <c r="AR1069" s="296">
        <v>2</v>
      </c>
      <c r="AS1069" s="296">
        <v>1</v>
      </c>
      <c r="AV1069" s="300">
        <v>2.4</v>
      </c>
      <c r="AW1069" s="300">
        <v>2.4</v>
      </c>
      <c r="AY1069" s="296" t="s">
        <v>745</v>
      </c>
      <c r="BA1069" s="296">
        <v>1</v>
      </c>
      <c r="BB1069" s="296">
        <v>0.03</v>
      </c>
      <c r="BC1069" s="296">
        <v>504</v>
      </c>
    </row>
    <row r="1070" spans="1:55">
      <c r="A1070" s="296" t="s">
        <v>932</v>
      </c>
      <c r="B1070" s="296" t="s">
        <v>747</v>
      </c>
      <c r="C1070" s="296" t="s">
        <v>931</v>
      </c>
      <c r="E1070" s="296">
        <v>0.74</v>
      </c>
      <c r="F1070" s="296">
        <v>1.02</v>
      </c>
      <c r="G1070" s="296">
        <v>323</v>
      </c>
      <c r="H1070" s="296">
        <v>540</v>
      </c>
      <c r="I1070" s="296">
        <v>0</v>
      </c>
      <c r="J1070" s="296">
        <v>2.2109540000000001</v>
      </c>
      <c r="K1070" s="296">
        <v>48.202672999999997</v>
      </c>
      <c r="L1070" s="296" t="s">
        <v>30</v>
      </c>
      <c r="M1070" s="296">
        <v>1.5993951724137931</v>
      </c>
      <c r="O1070" s="296">
        <v>20</v>
      </c>
      <c r="P1070" s="296">
        <v>0</v>
      </c>
      <c r="Q1070" s="296" t="s">
        <v>30</v>
      </c>
      <c r="X1070" s="296" t="s">
        <v>30</v>
      </c>
      <c r="AK1070" s="296">
        <v>1</v>
      </c>
      <c r="AL1070" s="296">
        <v>37</v>
      </c>
      <c r="AM1070" s="299" t="s">
        <v>30</v>
      </c>
      <c r="AN1070" s="296" t="s">
        <v>30</v>
      </c>
      <c r="AO1070" s="296" t="s">
        <v>30</v>
      </c>
      <c r="AP1070" s="300"/>
      <c r="AQ1070" s="296" t="s">
        <v>30</v>
      </c>
      <c r="AR1070" s="296" t="s">
        <v>30</v>
      </c>
      <c r="AS1070" s="296" t="s">
        <v>30</v>
      </c>
      <c r="AV1070" s="300" t="s">
        <v>30</v>
      </c>
      <c r="AW1070" s="300" t="s">
        <v>30</v>
      </c>
      <c r="AY1070" s="296" t="s">
        <v>745</v>
      </c>
      <c r="BA1070" s="296">
        <v>1</v>
      </c>
      <c r="BB1070" s="296" t="s">
        <v>30</v>
      </c>
      <c r="BC1070" s="296" t="s">
        <v>30</v>
      </c>
    </row>
    <row r="1071" spans="1:55">
      <c r="A1071" s="296" t="s">
        <v>930</v>
      </c>
      <c r="B1071" s="296" t="s">
        <v>753</v>
      </c>
      <c r="C1071" s="296" t="s">
        <v>746</v>
      </c>
      <c r="D1071" s="296">
        <v>0.04</v>
      </c>
      <c r="E1071" s="296">
        <v>0.3</v>
      </c>
      <c r="F1071" s="296">
        <v>0.32500000000000001</v>
      </c>
      <c r="I1071" s="296">
        <v>0</v>
      </c>
      <c r="J1071" s="296" t="s">
        <v>30</v>
      </c>
      <c r="K1071" s="296">
        <v>56.056000000000004</v>
      </c>
      <c r="L1071" s="296" t="s">
        <v>30</v>
      </c>
      <c r="M1071" s="296">
        <v>0.63700000000000001</v>
      </c>
      <c r="P1071" s="296">
        <v>0</v>
      </c>
      <c r="Q1071" s="296" t="s">
        <v>30</v>
      </c>
      <c r="X1071" s="296" t="s">
        <v>30</v>
      </c>
      <c r="AK1071" s="296">
        <v>1</v>
      </c>
      <c r="AL1071" s="296">
        <v>94.64</v>
      </c>
      <c r="AM1071" s="299">
        <v>0.25</v>
      </c>
      <c r="AN1071" s="296">
        <v>36.5</v>
      </c>
      <c r="AO1071" s="296">
        <v>1</v>
      </c>
      <c r="AP1071" s="300"/>
      <c r="AQ1071" s="296">
        <v>1.8250000000000002</v>
      </c>
      <c r="AR1071" s="296">
        <v>2</v>
      </c>
      <c r="AS1071" s="296">
        <v>1</v>
      </c>
      <c r="AV1071" s="300">
        <v>2.4</v>
      </c>
      <c r="AW1071" s="300">
        <v>2.4</v>
      </c>
      <c r="AY1071" s="296" t="s">
        <v>745</v>
      </c>
      <c r="BA1071" s="296">
        <v>1</v>
      </c>
      <c r="BB1071" s="296">
        <v>0.03</v>
      </c>
      <c r="BC1071" s="296">
        <v>504</v>
      </c>
    </row>
    <row r="1072" spans="1:55">
      <c r="A1072" s="296" t="s">
        <v>929</v>
      </c>
      <c r="B1072" s="296" t="s">
        <v>753</v>
      </c>
      <c r="C1072" s="296" t="s">
        <v>928</v>
      </c>
      <c r="D1072" s="296">
        <v>0.2</v>
      </c>
      <c r="E1072" s="296">
        <v>0.24</v>
      </c>
      <c r="F1072" s="296">
        <v>0.28999999999999998</v>
      </c>
      <c r="I1072" s="296">
        <v>0</v>
      </c>
      <c r="J1072" s="296" t="s">
        <v>30</v>
      </c>
      <c r="K1072" s="296">
        <v>37.24</v>
      </c>
      <c r="L1072" s="296" t="s">
        <v>30</v>
      </c>
      <c r="M1072" s="296">
        <v>0.28419999999999995</v>
      </c>
      <c r="P1072" s="296">
        <v>0</v>
      </c>
      <c r="Q1072" s="296" t="s">
        <v>30</v>
      </c>
      <c r="X1072" s="296" t="s">
        <v>30</v>
      </c>
      <c r="AK1072" s="296">
        <v>1</v>
      </c>
      <c r="AL1072" s="296">
        <v>88</v>
      </c>
      <c r="AM1072" s="299">
        <v>0.4</v>
      </c>
      <c r="AN1072" s="296">
        <v>36.5</v>
      </c>
      <c r="AO1072" s="296">
        <v>1</v>
      </c>
      <c r="AP1072" s="300"/>
      <c r="AQ1072" s="296">
        <v>1.8250000000000002</v>
      </c>
      <c r="AR1072" s="296">
        <v>2</v>
      </c>
      <c r="AS1072" s="296">
        <v>1</v>
      </c>
      <c r="AV1072" s="300">
        <v>2.4</v>
      </c>
      <c r="AW1072" s="300">
        <v>2.4</v>
      </c>
      <c r="AY1072" s="296" t="s">
        <v>745</v>
      </c>
      <c r="BA1072" s="296">
        <v>1</v>
      </c>
      <c r="BB1072" s="296">
        <v>0.03</v>
      </c>
      <c r="BC1072" s="296">
        <v>504</v>
      </c>
    </row>
    <row r="1073" spans="1:55">
      <c r="A1073" s="296" t="s">
        <v>927</v>
      </c>
      <c r="B1073" s="296" t="s">
        <v>775</v>
      </c>
      <c r="C1073" s="296" t="s">
        <v>774</v>
      </c>
      <c r="F1073" s="296">
        <v>1</v>
      </c>
      <c r="J1073" s="296">
        <v>1.830127303415598</v>
      </c>
      <c r="K1073" s="296">
        <v>48.019999999999996</v>
      </c>
      <c r="L1073" s="296">
        <v>4.8020000000000005</v>
      </c>
      <c r="N1073" s="296">
        <v>2020</v>
      </c>
      <c r="O1073" s="296">
        <v>27</v>
      </c>
      <c r="P1073" s="296">
        <v>1</v>
      </c>
      <c r="Q1073" s="296">
        <v>2029</v>
      </c>
      <c r="X1073" s="296" t="s">
        <v>30</v>
      </c>
      <c r="AL1073" s="296">
        <v>8.4</v>
      </c>
      <c r="AM1073" s="299" t="s">
        <v>30</v>
      </c>
      <c r="AN1073" s="296" t="s">
        <v>30</v>
      </c>
      <c r="AO1073" s="296" t="s">
        <v>30</v>
      </c>
      <c r="AP1073" s="300"/>
      <c r="AQ1073" s="296" t="s">
        <v>30</v>
      </c>
      <c r="AR1073" s="296" t="s">
        <v>30</v>
      </c>
      <c r="AS1073" s="296" t="s">
        <v>30</v>
      </c>
      <c r="AV1073" s="300" t="s">
        <v>30</v>
      </c>
      <c r="AW1073" s="300" t="s">
        <v>30</v>
      </c>
      <c r="AY1073" s="296" t="s">
        <v>773</v>
      </c>
      <c r="AZ1073" s="296" t="s">
        <v>805</v>
      </c>
      <c r="BA1073" s="296">
        <v>1</v>
      </c>
      <c r="BB1073" s="296" t="s">
        <v>30</v>
      </c>
      <c r="BC1073" s="296" t="s">
        <v>30</v>
      </c>
    </row>
    <row r="1074" spans="1:55">
      <c r="A1074" s="296" t="s">
        <v>926</v>
      </c>
      <c r="B1074" s="296" t="s">
        <v>775</v>
      </c>
      <c r="C1074" s="296" t="s">
        <v>774</v>
      </c>
      <c r="F1074" s="296">
        <v>1</v>
      </c>
      <c r="J1074" s="296">
        <v>1.5923969615469455</v>
      </c>
      <c r="K1074" s="296">
        <v>37.455599999999997</v>
      </c>
      <c r="L1074" s="296">
        <v>3.7404363786078236</v>
      </c>
      <c r="N1074" s="296">
        <v>2030</v>
      </c>
      <c r="O1074" s="296">
        <v>30</v>
      </c>
      <c r="P1074" s="296">
        <v>1</v>
      </c>
      <c r="Q1074" s="296">
        <v>2039</v>
      </c>
      <c r="X1074" s="296" t="s">
        <v>30</v>
      </c>
      <c r="AL1074" s="296">
        <v>20</v>
      </c>
      <c r="AM1074" s="299" t="s">
        <v>30</v>
      </c>
      <c r="AN1074" s="296" t="s">
        <v>30</v>
      </c>
      <c r="AO1074" s="296" t="s">
        <v>30</v>
      </c>
      <c r="AP1074" s="300"/>
      <c r="AQ1074" s="296" t="s">
        <v>30</v>
      </c>
      <c r="AR1074" s="296" t="s">
        <v>30</v>
      </c>
      <c r="AS1074" s="296" t="s">
        <v>30</v>
      </c>
      <c r="AV1074" s="300" t="s">
        <v>30</v>
      </c>
      <c r="AW1074" s="300" t="s">
        <v>30</v>
      </c>
      <c r="AY1074" s="296" t="s">
        <v>773</v>
      </c>
      <c r="AZ1074" s="296" t="s">
        <v>805</v>
      </c>
      <c r="BA1074" s="296">
        <v>1</v>
      </c>
      <c r="BB1074" s="296" t="s">
        <v>30</v>
      </c>
      <c r="BC1074" s="296" t="s">
        <v>30</v>
      </c>
    </row>
    <row r="1075" spans="1:55">
      <c r="A1075" s="296" t="s">
        <v>925</v>
      </c>
      <c r="B1075" s="296" t="s">
        <v>775</v>
      </c>
      <c r="C1075" s="296" t="s">
        <v>774</v>
      </c>
      <c r="D1075" s="296" t="s">
        <v>30</v>
      </c>
      <c r="E1075" s="296" t="s">
        <v>30</v>
      </c>
      <c r="F1075" s="296">
        <v>1</v>
      </c>
      <c r="J1075" s="296">
        <v>1.4777829515997287</v>
      </c>
      <c r="K1075" s="296">
        <v>32.653599999999997</v>
      </c>
      <c r="L1075" s="296">
        <v>3.2853395571216479</v>
      </c>
      <c r="N1075" s="296">
        <v>2040</v>
      </c>
      <c r="O1075" s="296">
        <v>30</v>
      </c>
      <c r="P1075" s="296">
        <v>1</v>
      </c>
      <c r="Q1075" s="296">
        <v>2049</v>
      </c>
      <c r="R1075" s="296" t="s">
        <v>30</v>
      </c>
      <c r="S1075" s="296" t="s">
        <v>30</v>
      </c>
      <c r="T1075" s="296" t="s">
        <v>30</v>
      </c>
      <c r="U1075" s="296" t="s">
        <v>30</v>
      </c>
      <c r="V1075" s="296" t="s">
        <v>30</v>
      </c>
      <c r="W1075" s="296" t="s">
        <v>30</v>
      </c>
      <c r="X1075" s="296" t="s">
        <v>30</v>
      </c>
      <c r="Z1075" s="296" t="s">
        <v>30</v>
      </c>
      <c r="AA1075" s="296" t="s">
        <v>30</v>
      </c>
      <c r="AB1075" s="296" t="s">
        <v>30</v>
      </c>
      <c r="AC1075" s="296" t="s">
        <v>30</v>
      </c>
      <c r="AD1075" s="296" t="s">
        <v>30</v>
      </c>
      <c r="AE1075" s="296" t="s">
        <v>30</v>
      </c>
      <c r="AF1075" s="296" t="s">
        <v>30</v>
      </c>
      <c r="AG1075" s="296" t="s">
        <v>30</v>
      </c>
      <c r="AH1075" s="296" t="s">
        <v>30</v>
      </c>
      <c r="AI1075" s="296" t="s">
        <v>30</v>
      </c>
      <c r="AJ1075" s="296" t="s">
        <v>30</v>
      </c>
      <c r="AL1075" s="296">
        <v>25</v>
      </c>
      <c r="AM1075" s="299" t="s">
        <v>30</v>
      </c>
      <c r="AN1075" s="296" t="s">
        <v>30</v>
      </c>
      <c r="AO1075" s="296" t="s">
        <v>30</v>
      </c>
      <c r="AP1075" s="300"/>
      <c r="AQ1075" s="296" t="s">
        <v>30</v>
      </c>
      <c r="AR1075" s="296" t="s">
        <v>30</v>
      </c>
      <c r="AS1075" s="296" t="s">
        <v>30</v>
      </c>
      <c r="AV1075" s="300" t="s">
        <v>30</v>
      </c>
      <c r="AW1075" s="300" t="s">
        <v>30</v>
      </c>
      <c r="AX1075" s="296" t="s">
        <v>30</v>
      </c>
      <c r="AY1075" s="296" t="s">
        <v>773</v>
      </c>
      <c r="AZ1075" s="296" t="s">
        <v>805</v>
      </c>
      <c r="BA1075" s="296">
        <v>1</v>
      </c>
      <c r="BB1075" s="296" t="s">
        <v>30</v>
      </c>
      <c r="BC1075" s="296" t="s">
        <v>30</v>
      </c>
    </row>
    <row r="1076" spans="1:55">
      <c r="A1076" s="296" t="s">
        <v>924</v>
      </c>
      <c r="B1076" s="296" t="s">
        <v>775</v>
      </c>
      <c r="C1076" s="296" t="s">
        <v>774</v>
      </c>
      <c r="F1076" s="296">
        <v>1</v>
      </c>
      <c r="J1076" s="296">
        <v>1.4262656425650395</v>
      </c>
      <c r="K1076" s="296">
        <v>31.693199999999997</v>
      </c>
      <c r="L1076" s="296">
        <v>3.1231334854663038</v>
      </c>
      <c r="N1076" s="296">
        <v>2050</v>
      </c>
      <c r="O1076" s="296">
        <v>30</v>
      </c>
      <c r="P1076" s="296">
        <v>1</v>
      </c>
      <c r="Q1076" s="296">
        <v>2050</v>
      </c>
      <c r="X1076" s="296" t="s">
        <v>30</v>
      </c>
      <c r="AL1076" s="296">
        <v>30</v>
      </c>
      <c r="AM1076" s="299" t="s">
        <v>30</v>
      </c>
      <c r="AN1076" s="296" t="s">
        <v>30</v>
      </c>
      <c r="AO1076" s="296" t="s">
        <v>30</v>
      </c>
      <c r="AP1076" s="300"/>
      <c r="AQ1076" s="296" t="s">
        <v>30</v>
      </c>
      <c r="AR1076" s="296" t="s">
        <v>30</v>
      </c>
      <c r="AS1076" s="296" t="s">
        <v>30</v>
      </c>
      <c r="AV1076" s="300" t="s">
        <v>30</v>
      </c>
      <c r="AW1076" s="300" t="s">
        <v>30</v>
      </c>
      <c r="AY1076" s="296" t="s">
        <v>773</v>
      </c>
      <c r="AZ1076" s="296" t="s">
        <v>805</v>
      </c>
      <c r="BA1076" s="296">
        <v>1</v>
      </c>
      <c r="BB1076" s="296" t="s">
        <v>30</v>
      </c>
      <c r="BC1076" s="296" t="s">
        <v>30</v>
      </c>
    </row>
    <row r="1077" spans="1:55">
      <c r="A1077" s="296" t="s">
        <v>923</v>
      </c>
      <c r="B1077" s="296" t="s">
        <v>753</v>
      </c>
      <c r="C1077" s="296" t="s">
        <v>922</v>
      </c>
      <c r="D1077" s="296">
        <v>0.06</v>
      </c>
      <c r="E1077" s="296">
        <v>0.5</v>
      </c>
      <c r="F1077" s="296">
        <v>0.29499999999999998</v>
      </c>
      <c r="H1077" s="296">
        <v>70</v>
      </c>
      <c r="I1077" s="296">
        <v>0</v>
      </c>
      <c r="J1077" s="296" t="s">
        <v>30</v>
      </c>
      <c r="K1077" s="296">
        <v>12.050668</v>
      </c>
      <c r="L1077" s="296" t="s">
        <v>30</v>
      </c>
      <c r="M1077" s="296">
        <v>0.45134999999999997</v>
      </c>
      <c r="P1077" s="296">
        <v>0</v>
      </c>
      <c r="Q1077" s="296" t="s">
        <v>30</v>
      </c>
      <c r="X1077" s="296" t="s">
        <v>30</v>
      </c>
      <c r="AK1077" s="296">
        <v>1</v>
      </c>
      <c r="AL1077" s="296">
        <v>97</v>
      </c>
      <c r="AM1077" s="299">
        <v>0.4</v>
      </c>
      <c r="AN1077" s="296">
        <v>29.2</v>
      </c>
      <c r="AO1077" s="296">
        <v>1</v>
      </c>
      <c r="AP1077" s="300"/>
      <c r="AQ1077" s="296">
        <v>1.46</v>
      </c>
      <c r="AR1077" s="296">
        <v>2</v>
      </c>
      <c r="AS1077" s="296">
        <v>1</v>
      </c>
      <c r="AV1077" s="300">
        <v>2.4</v>
      </c>
      <c r="AW1077" s="300">
        <v>2.4</v>
      </c>
      <c r="AY1077" s="296" t="s">
        <v>745</v>
      </c>
      <c r="BA1077" s="296">
        <v>1</v>
      </c>
      <c r="BB1077" s="296">
        <v>0.03</v>
      </c>
      <c r="BC1077" s="296">
        <v>504</v>
      </c>
    </row>
    <row r="1078" spans="1:55">
      <c r="A1078" s="296" t="s">
        <v>921</v>
      </c>
      <c r="B1078" s="296" t="s">
        <v>775</v>
      </c>
      <c r="C1078" s="296" t="s">
        <v>774</v>
      </c>
      <c r="F1078" s="296">
        <v>1</v>
      </c>
      <c r="J1078" s="296">
        <v>1.830127303415598</v>
      </c>
      <c r="K1078" s="296">
        <v>48.019999999999996</v>
      </c>
      <c r="L1078" s="296">
        <v>4.8020000000000005</v>
      </c>
      <c r="N1078" s="296">
        <v>2020</v>
      </c>
      <c r="O1078" s="296">
        <v>27</v>
      </c>
      <c r="P1078" s="296">
        <v>1</v>
      </c>
      <c r="Q1078" s="296">
        <v>2029</v>
      </c>
      <c r="X1078" s="296" t="s">
        <v>30</v>
      </c>
      <c r="AL1078" s="296">
        <v>8.4</v>
      </c>
      <c r="AM1078" s="299" t="s">
        <v>30</v>
      </c>
      <c r="AN1078" s="296" t="s">
        <v>30</v>
      </c>
      <c r="AO1078" s="296" t="s">
        <v>30</v>
      </c>
      <c r="AP1078" s="300"/>
      <c r="AQ1078" s="296" t="s">
        <v>30</v>
      </c>
      <c r="AR1078" s="296" t="s">
        <v>30</v>
      </c>
      <c r="AS1078" s="296" t="s">
        <v>30</v>
      </c>
      <c r="AV1078" s="300" t="s">
        <v>30</v>
      </c>
      <c r="AW1078" s="300" t="s">
        <v>30</v>
      </c>
      <c r="AY1078" s="296" t="s">
        <v>773</v>
      </c>
      <c r="AZ1078" s="296" t="s">
        <v>805</v>
      </c>
      <c r="BA1078" s="296">
        <v>1</v>
      </c>
      <c r="BB1078" s="296" t="s">
        <v>30</v>
      </c>
      <c r="BC1078" s="296" t="s">
        <v>30</v>
      </c>
    </row>
    <row r="1079" spans="1:55">
      <c r="A1079" s="296" t="s">
        <v>920</v>
      </c>
      <c r="B1079" s="296" t="s">
        <v>775</v>
      </c>
      <c r="C1079" s="296" t="s">
        <v>774</v>
      </c>
      <c r="F1079" s="296">
        <v>1</v>
      </c>
      <c r="J1079" s="296">
        <v>1.5923969615469455</v>
      </c>
      <c r="K1079" s="296">
        <v>37.455599999999997</v>
      </c>
      <c r="L1079" s="296">
        <v>3.7404363786078236</v>
      </c>
      <c r="N1079" s="296">
        <v>2030</v>
      </c>
      <c r="O1079" s="296">
        <v>30</v>
      </c>
      <c r="P1079" s="296">
        <v>1</v>
      </c>
      <c r="Q1079" s="296">
        <v>2039</v>
      </c>
      <c r="X1079" s="296" t="s">
        <v>30</v>
      </c>
      <c r="AL1079" s="296">
        <v>20</v>
      </c>
      <c r="AM1079" s="299" t="s">
        <v>30</v>
      </c>
      <c r="AN1079" s="296" t="s">
        <v>30</v>
      </c>
      <c r="AO1079" s="296" t="s">
        <v>30</v>
      </c>
      <c r="AP1079" s="300"/>
      <c r="AQ1079" s="296" t="s">
        <v>30</v>
      </c>
      <c r="AR1079" s="296" t="s">
        <v>30</v>
      </c>
      <c r="AS1079" s="296" t="s">
        <v>30</v>
      </c>
      <c r="AV1079" s="300" t="s">
        <v>30</v>
      </c>
      <c r="AW1079" s="300" t="s">
        <v>30</v>
      </c>
      <c r="AY1079" s="296" t="s">
        <v>773</v>
      </c>
      <c r="AZ1079" s="296" t="s">
        <v>805</v>
      </c>
      <c r="BA1079" s="296">
        <v>1</v>
      </c>
      <c r="BB1079" s="296" t="s">
        <v>30</v>
      </c>
      <c r="BC1079" s="296" t="s">
        <v>30</v>
      </c>
    </row>
    <row r="1080" spans="1:55">
      <c r="A1080" s="296" t="s">
        <v>919</v>
      </c>
      <c r="B1080" s="296" t="s">
        <v>775</v>
      </c>
      <c r="C1080" s="296" t="s">
        <v>774</v>
      </c>
      <c r="D1080" s="296" t="s">
        <v>30</v>
      </c>
      <c r="E1080" s="296" t="s">
        <v>30</v>
      </c>
      <c r="F1080" s="296">
        <v>1</v>
      </c>
      <c r="J1080" s="296">
        <v>1.4777829515997287</v>
      </c>
      <c r="K1080" s="296">
        <v>32.653599999999997</v>
      </c>
      <c r="L1080" s="296">
        <v>3.2853395571216479</v>
      </c>
      <c r="N1080" s="296">
        <v>2040</v>
      </c>
      <c r="O1080" s="296">
        <v>30</v>
      </c>
      <c r="P1080" s="296">
        <v>1</v>
      </c>
      <c r="Q1080" s="296">
        <v>2049</v>
      </c>
      <c r="R1080" s="296" t="s">
        <v>30</v>
      </c>
      <c r="S1080" s="296" t="s">
        <v>30</v>
      </c>
      <c r="T1080" s="296" t="s">
        <v>30</v>
      </c>
      <c r="U1080" s="296" t="s">
        <v>30</v>
      </c>
      <c r="V1080" s="296" t="s">
        <v>30</v>
      </c>
      <c r="W1080" s="296" t="s">
        <v>30</v>
      </c>
      <c r="X1080" s="296" t="s">
        <v>30</v>
      </c>
      <c r="Z1080" s="296" t="s">
        <v>30</v>
      </c>
      <c r="AA1080" s="296" t="s">
        <v>30</v>
      </c>
      <c r="AB1080" s="296" t="s">
        <v>30</v>
      </c>
      <c r="AC1080" s="296" t="s">
        <v>30</v>
      </c>
      <c r="AD1080" s="296" t="s">
        <v>30</v>
      </c>
      <c r="AE1080" s="296" t="s">
        <v>30</v>
      </c>
      <c r="AF1080" s="296" t="s">
        <v>30</v>
      </c>
      <c r="AG1080" s="296" t="s">
        <v>30</v>
      </c>
      <c r="AH1080" s="296" t="s">
        <v>30</v>
      </c>
      <c r="AI1080" s="296" t="s">
        <v>30</v>
      </c>
      <c r="AJ1080" s="296" t="s">
        <v>30</v>
      </c>
      <c r="AL1080" s="296">
        <v>25</v>
      </c>
      <c r="AM1080" s="299" t="s">
        <v>30</v>
      </c>
      <c r="AN1080" s="296" t="s">
        <v>30</v>
      </c>
      <c r="AO1080" s="296" t="s">
        <v>30</v>
      </c>
      <c r="AP1080" s="300"/>
      <c r="AQ1080" s="296" t="s">
        <v>30</v>
      </c>
      <c r="AR1080" s="296" t="s">
        <v>30</v>
      </c>
      <c r="AS1080" s="296" t="s">
        <v>30</v>
      </c>
      <c r="AV1080" s="300" t="s">
        <v>30</v>
      </c>
      <c r="AW1080" s="300" t="s">
        <v>30</v>
      </c>
      <c r="AX1080" s="296" t="s">
        <v>30</v>
      </c>
      <c r="AY1080" s="296" t="s">
        <v>773</v>
      </c>
      <c r="AZ1080" s="296" t="s">
        <v>805</v>
      </c>
      <c r="BA1080" s="296">
        <v>1</v>
      </c>
      <c r="BB1080" s="296" t="s">
        <v>30</v>
      </c>
      <c r="BC1080" s="296" t="s">
        <v>30</v>
      </c>
    </row>
    <row r="1081" spans="1:55">
      <c r="A1081" s="296" t="s">
        <v>918</v>
      </c>
      <c r="B1081" s="296" t="s">
        <v>775</v>
      </c>
      <c r="C1081" s="296" t="s">
        <v>774</v>
      </c>
      <c r="F1081" s="296">
        <v>1</v>
      </c>
      <c r="J1081" s="296">
        <v>1.4262656425650395</v>
      </c>
      <c r="K1081" s="296">
        <v>31.693199999999997</v>
      </c>
      <c r="L1081" s="296">
        <v>3.1231334854663038</v>
      </c>
      <c r="N1081" s="296">
        <v>2050</v>
      </c>
      <c r="O1081" s="296">
        <v>30</v>
      </c>
      <c r="P1081" s="296">
        <v>1</v>
      </c>
      <c r="Q1081" s="296">
        <v>2050</v>
      </c>
      <c r="X1081" s="296" t="s">
        <v>30</v>
      </c>
      <c r="AL1081" s="296">
        <v>30</v>
      </c>
      <c r="AM1081" s="299" t="s">
        <v>30</v>
      </c>
      <c r="AN1081" s="296" t="s">
        <v>30</v>
      </c>
      <c r="AO1081" s="296" t="s">
        <v>30</v>
      </c>
      <c r="AP1081" s="300"/>
      <c r="AQ1081" s="296" t="s">
        <v>30</v>
      </c>
      <c r="AR1081" s="296" t="s">
        <v>30</v>
      </c>
      <c r="AS1081" s="296" t="s">
        <v>30</v>
      </c>
      <c r="AV1081" s="300" t="s">
        <v>30</v>
      </c>
      <c r="AW1081" s="300" t="s">
        <v>30</v>
      </c>
      <c r="AY1081" s="296" t="s">
        <v>773</v>
      </c>
      <c r="AZ1081" s="296" t="s">
        <v>805</v>
      </c>
      <c r="BA1081" s="296">
        <v>1</v>
      </c>
      <c r="BB1081" s="296" t="s">
        <v>30</v>
      </c>
      <c r="BC1081" s="296" t="s">
        <v>30</v>
      </c>
    </row>
    <row r="1082" spans="1:55">
      <c r="A1082" s="296" t="s">
        <v>917</v>
      </c>
      <c r="B1082" s="296" t="s">
        <v>753</v>
      </c>
      <c r="C1082" s="296" t="s">
        <v>746</v>
      </c>
      <c r="D1082" s="296">
        <v>0.18</v>
      </c>
      <c r="E1082" s="296">
        <v>0.14000000000000001</v>
      </c>
      <c r="F1082" s="296">
        <v>0.13</v>
      </c>
      <c r="I1082" s="296">
        <v>0</v>
      </c>
      <c r="J1082" s="296" t="s">
        <v>30</v>
      </c>
      <c r="K1082" s="296">
        <v>56.056000000000004</v>
      </c>
      <c r="L1082" s="296" t="s">
        <v>30</v>
      </c>
      <c r="M1082" s="296">
        <v>0.25480000000000003</v>
      </c>
      <c r="P1082" s="296">
        <v>0</v>
      </c>
      <c r="Q1082" s="296" t="s">
        <v>30</v>
      </c>
      <c r="X1082" s="296" t="s">
        <v>30</v>
      </c>
      <c r="AK1082" s="296">
        <v>1</v>
      </c>
      <c r="AL1082" s="296">
        <v>48</v>
      </c>
      <c r="AM1082" s="299">
        <v>0.25</v>
      </c>
      <c r="AN1082" s="296">
        <v>36.5</v>
      </c>
      <c r="AO1082" s="296">
        <v>1</v>
      </c>
      <c r="AP1082" s="300"/>
      <c r="AQ1082" s="296">
        <v>1.8250000000000002</v>
      </c>
      <c r="AR1082" s="296">
        <v>2</v>
      </c>
      <c r="AS1082" s="296">
        <v>1</v>
      </c>
      <c r="AV1082" s="300">
        <v>2.4</v>
      </c>
      <c r="AW1082" s="300">
        <v>2.4</v>
      </c>
      <c r="AY1082" s="296" t="s">
        <v>745</v>
      </c>
      <c r="BA1082" s="296">
        <v>1</v>
      </c>
      <c r="BB1082" s="296">
        <v>0.03</v>
      </c>
      <c r="BC1082" s="296">
        <v>504</v>
      </c>
    </row>
    <row r="1083" spans="1:55">
      <c r="A1083" s="296" t="s">
        <v>916</v>
      </c>
      <c r="B1083" s="296" t="s">
        <v>747</v>
      </c>
      <c r="C1083" s="296" t="s">
        <v>763</v>
      </c>
      <c r="E1083" s="296">
        <v>0.30303000000000002</v>
      </c>
      <c r="F1083" s="296">
        <v>0.92000000000000015</v>
      </c>
      <c r="H1083" s="296">
        <v>40</v>
      </c>
      <c r="I1083" s="296">
        <v>0</v>
      </c>
      <c r="J1083" s="296">
        <v>0.63400000000000001</v>
      </c>
      <c r="K1083" s="296">
        <v>48.202672999999997</v>
      </c>
      <c r="L1083" s="296" t="s">
        <v>30</v>
      </c>
      <c r="M1083" s="296">
        <v>0.24647422944982081</v>
      </c>
      <c r="O1083" s="296">
        <v>30</v>
      </c>
      <c r="P1083" s="296">
        <v>0</v>
      </c>
      <c r="Q1083" s="296" t="s">
        <v>30</v>
      </c>
      <c r="X1083" s="296" t="s">
        <v>30</v>
      </c>
      <c r="AK1083" s="296">
        <v>1</v>
      </c>
      <c r="AL1083" s="296">
        <v>10</v>
      </c>
      <c r="AM1083" s="299">
        <v>0.4</v>
      </c>
      <c r="AN1083" s="296">
        <v>36.5</v>
      </c>
      <c r="AO1083" s="296">
        <v>1</v>
      </c>
      <c r="AP1083" s="300"/>
      <c r="AQ1083" s="296">
        <v>1.8250000000000002</v>
      </c>
      <c r="AR1083" s="296">
        <v>2</v>
      </c>
      <c r="AS1083" s="296">
        <v>1</v>
      </c>
      <c r="AV1083" s="300">
        <v>2.4</v>
      </c>
      <c r="AW1083" s="300">
        <v>2.4</v>
      </c>
      <c r="AY1083" s="296" t="s">
        <v>745</v>
      </c>
      <c r="BA1083" s="296">
        <v>1</v>
      </c>
      <c r="BB1083" s="296">
        <v>0.03</v>
      </c>
      <c r="BC1083" s="296">
        <v>504</v>
      </c>
    </row>
    <row r="1084" spans="1:55">
      <c r="A1084" s="296" t="s">
        <v>915</v>
      </c>
      <c r="B1084" s="296" t="s">
        <v>753</v>
      </c>
      <c r="C1084" s="296" t="s">
        <v>746</v>
      </c>
      <c r="D1084" s="296">
        <v>0.45</v>
      </c>
      <c r="E1084" s="296">
        <v>0.6</v>
      </c>
      <c r="F1084" s="296">
        <v>0.35</v>
      </c>
      <c r="I1084" s="296">
        <v>0</v>
      </c>
      <c r="J1084" s="304" t="s">
        <v>30</v>
      </c>
      <c r="K1084" s="303">
        <v>56.056000000000004</v>
      </c>
      <c r="L1084" s="303" t="s">
        <v>30</v>
      </c>
      <c r="M1084" s="296">
        <v>0.68599999999999994</v>
      </c>
      <c r="P1084" s="296">
        <v>0</v>
      </c>
      <c r="Q1084" s="296" t="s">
        <v>30</v>
      </c>
      <c r="X1084" s="296" t="s">
        <v>30</v>
      </c>
      <c r="AK1084" s="296">
        <v>1</v>
      </c>
      <c r="AL1084" s="296">
        <v>110</v>
      </c>
      <c r="AM1084" s="299">
        <v>0.25</v>
      </c>
      <c r="AN1084" s="296">
        <v>36.5</v>
      </c>
      <c r="AO1084" s="296">
        <v>1</v>
      </c>
      <c r="AP1084" s="300"/>
      <c r="AQ1084" s="296">
        <v>1.8250000000000002</v>
      </c>
      <c r="AR1084" s="296">
        <v>2</v>
      </c>
      <c r="AS1084" s="296">
        <v>1</v>
      </c>
      <c r="AV1084" s="300">
        <v>2.4</v>
      </c>
      <c r="AW1084" s="300">
        <v>2.4</v>
      </c>
      <c r="AY1084" s="296" t="s">
        <v>745</v>
      </c>
      <c r="BA1084" s="296">
        <v>1</v>
      </c>
      <c r="BB1084" s="296">
        <v>0.03</v>
      </c>
      <c r="BC1084" s="296">
        <v>504</v>
      </c>
    </row>
    <row r="1085" spans="1:55">
      <c r="A1085" s="296" t="s">
        <v>914</v>
      </c>
      <c r="B1085" s="296" t="s">
        <v>753</v>
      </c>
      <c r="C1085" s="296" t="s">
        <v>746</v>
      </c>
      <c r="D1085" s="296">
        <v>0.2</v>
      </c>
      <c r="E1085" s="296">
        <v>0.4</v>
      </c>
      <c r="F1085" s="296">
        <v>0.35</v>
      </c>
      <c r="I1085" s="296">
        <v>0</v>
      </c>
      <c r="J1085" s="304" t="s">
        <v>30</v>
      </c>
      <c r="K1085" s="303">
        <v>56.056000000000004</v>
      </c>
      <c r="L1085" s="303" t="s">
        <v>30</v>
      </c>
      <c r="M1085" s="296">
        <v>0.68599999999999994</v>
      </c>
      <c r="P1085" s="296">
        <v>0</v>
      </c>
      <c r="Q1085" s="296" t="s">
        <v>30</v>
      </c>
      <c r="X1085" s="296" t="s">
        <v>30</v>
      </c>
      <c r="AK1085" s="296">
        <v>1</v>
      </c>
      <c r="AL1085" s="296">
        <v>220</v>
      </c>
      <c r="AM1085" s="299">
        <v>0.25</v>
      </c>
      <c r="AN1085" s="296">
        <v>36.5</v>
      </c>
      <c r="AO1085" s="296">
        <v>1</v>
      </c>
      <c r="AP1085" s="300"/>
      <c r="AQ1085" s="296">
        <v>1.8250000000000002</v>
      </c>
      <c r="AR1085" s="296">
        <v>2</v>
      </c>
      <c r="AS1085" s="296">
        <v>1</v>
      </c>
      <c r="AV1085" s="300">
        <v>2.4</v>
      </c>
      <c r="AW1085" s="300">
        <v>2.4</v>
      </c>
      <c r="AY1085" s="296" t="s">
        <v>745</v>
      </c>
      <c r="BA1085" s="296">
        <v>1</v>
      </c>
      <c r="BB1085" s="296">
        <v>0.03</v>
      </c>
      <c r="BC1085" s="296">
        <v>504</v>
      </c>
    </row>
    <row r="1086" spans="1:55">
      <c r="A1086" s="296" t="s">
        <v>913</v>
      </c>
      <c r="B1086" s="296" t="s">
        <v>840</v>
      </c>
      <c r="C1086" s="296" t="s">
        <v>903</v>
      </c>
      <c r="F1086" s="296">
        <v>0.28999999999999998</v>
      </c>
      <c r="H1086" s="296">
        <v>150</v>
      </c>
      <c r="I1086" s="296">
        <v>0.72</v>
      </c>
      <c r="J1086" s="304">
        <v>0.19</v>
      </c>
      <c r="K1086" s="303">
        <v>33.33</v>
      </c>
      <c r="L1086" s="303">
        <v>4</v>
      </c>
      <c r="M1086" s="296" t="s">
        <v>30</v>
      </c>
      <c r="O1086" s="296">
        <v>20</v>
      </c>
      <c r="P1086" s="296">
        <v>0</v>
      </c>
      <c r="Q1086" s="296" t="s">
        <v>30</v>
      </c>
      <c r="X1086" s="296" t="s">
        <v>30</v>
      </c>
      <c r="AK1086" s="296">
        <v>1</v>
      </c>
      <c r="AL1086" s="296">
        <v>167</v>
      </c>
      <c r="AM1086" s="299">
        <v>0.4</v>
      </c>
      <c r="AN1086" s="296">
        <v>29.2</v>
      </c>
      <c r="AO1086" s="296">
        <v>1</v>
      </c>
      <c r="AP1086" s="300"/>
      <c r="AQ1086" s="296">
        <v>1.46</v>
      </c>
      <c r="AR1086" s="296">
        <v>2</v>
      </c>
      <c r="AS1086" s="296">
        <v>1</v>
      </c>
      <c r="AV1086" s="300">
        <v>2.4</v>
      </c>
      <c r="AW1086" s="300">
        <v>2.4</v>
      </c>
      <c r="AY1086" s="296" t="s">
        <v>745</v>
      </c>
      <c r="BA1086" s="296">
        <v>1</v>
      </c>
      <c r="BB1086" s="296">
        <v>0.03</v>
      </c>
      <c r="BC1086" s="296">
        <v>504</v>
      </c>
    </row>
    <row r="1087" spans="1:55">
      <c r="A1087" s="296" t="s">
        <v>912</v>
      </c>
      <c r="B1087" s="296" t="s">
        <v>753</v>
      </c>
      <c r="C1087" s="296" t="s">
        <v>903</v>
      </c>
      <c r="D1087" s="296">
        <v>0.2</v>
      </c>
      <c r="E1087" s="296">
        <v>0.85</v>
      </c>
      <c r="F1087" s="296">
        <v>0.33</v>
      </c>
      <c r="H1087" s="296">
        <v>40</v>
      </c>
      <c r="I1087" s="296">
        <v>0.97499999999999998</v>
      </c>
      <c r="J1087" s="304">
        <v>0.433</v>
      </c>
      <c r="K1087" s="303">
        <v>33.332999999999998</v>
      </c>
      <c r="L1087" s="303" t="s">
        <v>30</v>
      </c>
      <c r="M1087" s="296">
        <v>0.66</v>
      </c>
      <c r="O1087" s="296">
        <v>20</v>
      </c>
      <c r="P1087" s="296">
        <v>0</v>
      </c>
      <c r="Q1087" s="296" t="s">
        <v>30</v>
      </c>
      <c r="X1087" s="296" t="s">
        <v>30</v>
      </c>
      <c r="AK1087" s="296">
        <v>1</v>
      </c>
      <c r="AL1087" s="296">
        <v>192</v>
      </c>
      <c r="AM1087" s="299">
        <v>0.4</v>
      </c>
      <c r="AN1087" s="296">
        <v>29.2</v>
      </c>
      <c r="AO1087" s="296">
        <v>1</v>
      </c>
      <c r="AP1087" s="300"/>
      <c r="AQ1087" s="296">
        <v>1.46</v>
      </c>
      <c r="AR1087" s="296">
        <v>2</v>
      </c>
      <c r="AS1087" s="296">
        <v>1</v>
      </c>
      <c r="AV1087" s="300">
        <v>2.4</v>
      </c>
      <c r="AW1087" s="300">
        <v>2.4</v>
      </c>
      <c r="AY1087" s="296" t="s">
        <v>745</v>
      </c>
      <c r="BA1087" s="296">
        <v>1</v>
      </c>
      <c r="BB1087" s="296">
        <v>0.03</v>
      </c>
      <c r="BC1087" s="296">
        <v>504</v>
      </c>
    </row>
    <row r="1088" spans="1:55">
      <c r="A1088" s="296" t="s">
        <v>911</v>
      </c>
      <c r="B1088" s="296" t="s">
        <v>840</v>
      </c>
      <c r="C1088" s="296" t="s">
        <v>903</v>
      </c>
      <c r="F1088" s="296">
        <v>0.28999999999999998</v>
      </c>
      <c r="H1088" s="296">
        <v>150</v>
      </c>
      <c r="I1088" s="296">
        <v>0.72</v>
      </c>
      <c r="J1088" s="304">
        <v>0.187</v>
      </c>
      <c r="K1088" s="303">
        <v>33.332999999999998</v>
      </c>
      <c r="L1088" s="303">
        <v>4</v>
      </c>
      <c r="M1088" s="296" t="s">
        <v>30</v>
      </c>
      <c r="O1088" s="296">
        <v>20</v>
      </c>
      <c r="P1088" s="296">
        <v>0</v>
      </c>
      <c r="Q1088" s="296" t="s">
        <v>30</v>
      </c>
      <c r="X1088" s="296" t="s">
        <v>30</v>
      </c>
      <c r="AK1088" s="296">
        <v>1</v>
      </c>
      <c r="AL1088" s="296">
        <v>160</v>
      </c>
      <c r="AM1088" s="299">
        <v>0.4</v>
      </c>
      <c r="AN1088" s="296">
        <v>29.2</v>
      </c>
      <c r="AO1088" s="296">
        <v>1</v>
      </c>
      <c r="AP1088" s="300"/>
      <c r="AQ1088" s="296">
        <v>1.46</v>
      </c>
      <c r="AR1088" s="296">
        <v>2</v>
      </c>
      <c r="AS1088" s="296">
        <v>1</v>
      </c>
      <c r="AV1088" s="300">
        <v>2.4</v>
      </c>
      <c r="AW1088" s="300">
        <v>2.4</v>
      </c>
      <c r="AY1088" s="296" t="s">
        <v>745</v>
      </c>
      <c r="BA1088" s="296">
        <v>1</v>
      </c>
      <c r="BB1088" s="296">
        <v>0.03</v>
      </c>
      <c r="BC1088" s="296">
        <v>504</v>
      </c>
    </row>
    <row r="1089" spans="1:55">
      <c r="A1089" s="296" t="s">
        <v>910</v>
      </c>
      <c r="B1089" s="296" t="s">
        <v>840</v>
      </c>
      <c r="C1089" s="296" t="s">
        <v>903</v>
      </c>
      <c r="F1089" s="296">
        <v>0.28999999999999998</v>
      </c>
      <c r="H1089" s="296">
        <v>150</v>
      </c>
      <c r="I1089" s="296">
        <v>0.72</v>
      </c>
      <c r="J1089" s="304">
        <v>0.19</v>
      </c>
      <c r="K1089" s="303">
        <v>33.33</v>
      </c>
      <c r="L1089" s="303">
        <v>4</v>
      </c>
      <c r="M1089" s="296" t="s">
        <v>30</v>
      </c>
      <c r="O1089" s="296">
        <v>20</v>
      </c>
      <c r="P1089" s="296">
        <v>0</v>
      </c>
      <c r="Q1089" s="296" t="s">
        <v>30</v>
      </c>
      <c r="X1089" s="296" t="s">
        <v>30</v>
      </c>
      <c r="AK1089" s="296">
        <v>1</v>
      </c>
      <c r="AL1089" s="296">
        <v>167</v>
      </c>
      <c r="AM1089" s="299">
        <v>0.4</v>
      </c>
      <c r="AN1089" s="296">
        <v>29.2</v>
      </c>
      <c r="AO1089" s="296">
        <v>1</v>
      </c>
      <c r="AP1089" s="300"/>
      <c r="AQ1089" s="296">
        <v>1.46</v>
      </c>
      <c r="AR1089" s="296">
        <v>2</v>
      </c>
      <c r="AS1089" s="296">
        <v>1</v>
      </c>
      <c r="AV1089" s="300">
        <v>2.4</v>
      </c>
      <c r="AW1089" s="300">
        <v>2.4</v>
      </c>
      <c r="AY1089" s="296" t="s">
        <v>745</v>
      </c>
      <c r="BA1089" s="296">
        <v>1</v>
      </c>
      <c r="BB1089" s="296">
        <v>0.03</v>
      </c>
      <c r="BC1089" s="296">
        <v>504</v>
      </c>
    </row>
    <row r="1090" spans="1:55">
      <c r="A1090" s="296" t="s">
        <v>909</v>
      </c>
      <c r="B1090" s="296" t="s">
        <v>840</v>
      </c>
      <c r="C1090" s="296" t="s">
        <v>903</v>
      </c>
      <c r="F1090" s="296">
        <v>0.28999999999999998</v>
      </c>
      <c r="H1090" s="296">
        <v>150</v>
      </c>
      <c r="I1090" s="296">
        <v>0.72000000000000008</v>
      </c>
      <c r="J1090" s="304">
        <v>0.19000000000000003</v>
      </c>
      <c r="K1090" s="303">
        <v>33.33</v>
      </c>
      <c r="L1090" s="303">
        <v>4</v>
      </c>
      <c r="M1090" s="296" t="s">
        <v>30</v>
      </c>
      <c r="O1090" s="296">
        <v>20</v>
      </c>
      <c r="P1090" s="296">
        <v>0</v>
      </c>
      <c r="Q1090" s="296" t="s">
        <v>30</v>
      </c>
      <c r="X1090" s="296" t="s">
        <v>30</v>
      </c>
      <c r="AK1090" s="296">
        <v>1</v>
      </c>
      <c r="AL1090" s="296">
        <v>164</v>
      </c>
      <c r="AM1090" s="299">
        <v>0.4</v>
      </c>
      <c r="AN1090" s="296">
        <v>29.2</v>
      </c>
      <c r="AO1090" s="296">
        <v>1</v>
      </c>
      <c r="AP1090" s="300"/>
      <c r="AQ1090" s="296">
        <v>1.46</v>
      </c>
      <c r="AR1090" s="296">
        <v>2</v>
      </c>
      <c r="AS1090" s="296">
        <v>1</v>
      </c>
      <c r="AV1090" s="300">
        <v>2.4</v>
      </c>
      <c r="AW1090" s="300">
        <v>2.4</v>
      </c>
      <c r="AY1090" s="296" t="s">
        <v>745</v>
      </c>
      <c r="BA1090" s="296">
        <v>1</v>
      </c>
      <c r="BB1090" s="296">
        <v>0.03</v>
      </c>
      <c r="BC1090" s="296">
        <v>504</v>
      </c>
    </row>
    <row r="1091" spans="1:55">
      <c r="A1091" s="296" t="s">
        <v>908</v>
      </c>
      <c r="B1091" s="296" t="s">
        <v>840</v>
      </c>
      <c r="C1091" s="296" t="s">
        <v>903</v>
      </c>
      <c r="F1091" s="296">
        <v>0.28999999999999998</v>
      </c>
      <c r="H1091" s="296">
        <v>150</v>
      </c>
      <c r="I1091" s="296">
        <v>0.72000000000000008</v>
      </c>
      <c r="J1091" s="304">
        <v>0.19000000000000003</v>
      </c>
      <c r="K1091" s="303">
        <v>33.33</v>
      </c>
      <c r="L1091" s="303">
        <v>4</v>
      </c>
      <c r="M1091" s="296" t="s">
        <v>30</v>
      </c>
      <c r="O1091" s="296">
        <v>20</v>
      </c>
      <c r="P1091" s="296">
        <v>0</v>
      </c>
      <c r="Q1091" s="296" t="s">
        <v>30</v>
      </c>
      <c r="X1091" s="296" t="s">
        <v>30</v>
      </c>
      <c r="AK1091" s="296">
        <v>1</v>
      </c>
      <c r="AL1091" s="296">
        <v>164</v>
      </c>
      <c r="AM1091" s="299">
        <v>0.4</v>
      </c>
      <c r="AN1091" s="296">
        <v>29.2</v>
      </c>
      <c r="AO1091" s="296">
        <v>1</v>
      </c>
      <c r="AP1091" s="300"/>
      <c r="AQ1091" s="296">
        <v>1.46</v>
      </c>
      <c r="AR1091" s="296">
        <v>2</v>
      </c>
      <c r="AS1091" s="296">
        <v>1</v>
      </c>
      <c r="AV1091" s="300">
        <v>2.4</v>
      </c>
      <c r="AW1091" s="300">
        <v>2.4</v>
      </c>
      <c r="AY1091" s="296" t="s">
        <v>745</v>
      </c>
      <c r="BA1091" s="296">
        <v>1</v>
      </c>
      <c r="BB1091" s="296">
        <v>0.03</v>
      </c>
      <c r="BC1091" s="296">
        <v>504</v>
      </c>
    </row>
    <row r="1092" spans="1:55">
      <c r="A1092" s="296" t="s">
        <v>907</v>
      </c>
      <c r="B1092" s="296" t="s">
        <v>840</v>
      </c>
      <c r="C1092" s="296" t="s">
        <v>903</v>
      </c>
      <c r="F1092" s="296">
        <v>0.28999999999999998</v>
      </c>
      <c r="H1092" s="296">
        <v>150</v>
      </c>
      <c r="I1092" s="296">
        <v>0.72000000000000008</v>
      </c>
      <c r="J1092" s="304">
        <v>0.19000000000000003</v>
      </c>
      <c r="K1092" s="303">
        <v>33.33</v>
      </c>
      <c r="L1092" s="303">
        <v>4</v>
      </c>
      <c r="M1092" s="296" t="s">
        <v>30</v>
      </c>
      <c r="O1092" s="296">
        <v>20</v>
      </c>
      <c r="P1092" s="296">
        <v>0</v>
      </c>
      <c r="Q1092" s="296" t="s">
        <v>30</v>
      </c>
      <c r="X1092" s="296" t="s">
        <v>30</v>
      </c>
      <c r="AK1092" s="296">
        <v>1</v>
      </c>
      <c r="AL1092" s="296">
        <v>173</v>
      </c>
      <c r="AM1092" s="299">
        <v>0.4</v>
      </c>
      <c r="AN1092" s="296">
        <v>29.2</v>
      </c>
      <c r="AO1092" s="296">
        <v>1</v>
      </c>
      <c r="AP1092" s="300"/>
      <c r="AQ1092" s="296">
        <v>1.46</v>
      </c>
      <c r="AR1092" s="296">
        <v>2</v>
      </c>
      <c r="AS1092" s="296">
        <v>1</v>
      </c>
      <c r="AV1092" s="300">
        <v>2.4</v>
      </c>
      <c r="AW1092" s="300">
        <v>2.4</v>
      </c>
      <c r="AY1092" s="296" t="s">
        <v>745</v>
      </c>
      <c r="BA1092" s="296">
        <v>1</v>
      </c>
      <c r="BB1092" s="296">
        <v>0.03</v>
      </c>
      <c r="BC1092" s="296">
        <v>504</v>
      </c>
    </row>
    <row r="1093" spans="1:55">
      <c r="A1093" s="296" t="s">
        <v>906</v>
      </c>
      <c r="B1093" s="296" t="s">
        <v>840</v>
      </c>
      <c r="C1093" s="296" t="s">
        <v>903</v>
      </c>
      <c r="F1093" s="296">
        <v>0.28999999999999998</v>
      </c>
      <c r="H1093" s="296">
        <v>150</v>
      </c>
      <c r="I1093" s="296">
        <v>0.72000000000000008</v>
      </c>
      <c r="J1093" s="304">
        <v>0.19000000000000003</v>
      </c>
      <c r="K1093" s="303">
        <v>33.33</v>
      </c>
      <c r="L1093" s="303">
        <v>4</v>
      </c>
      <c r="M1093" s="296" t="s">
        <v>30</v>
      </c>
      <c r="O1093" s="296">
        <v>20</v>
      </c>
      <c r="P1093" s="296">
        <v>0</v>
      </c>
      <c r="Q1093" s="296" t="s">
        <v>30</v>
      </c>
      <c r="X1093" s="296" t="s">
        <v>30</v>
      </c>
      <c r="AK1093" s="296">
        <v>1</v>
      </c>
      <c r="AL1093" s="296">
        <v>173</v>
      </c>
      <c r="AM1093" s="299">
        <v>0.4</v>
      </c>
      <c r="AN1093" s="296">
        <v>29.2</v>
      </c>
      <c r="AO1093" s="296">
        <v>1</v>
      </c>
      <c r="AP1093" s="300"/>
      <c r="AQ1093" s="296">
        <v>1.46</v>
      </c>
      <c r="AR1093" s="296">
        <v>2</v>
      </c>
      <c r="AS1093" s="296">
        <v>1</v>
      </c>
      <c r="AV1093" s="300">
        <v>2.4</v>
      </c>
      <c r="AW1093" s="300">
        <v>2.4</v>
      </c>
      <c r="AY1093" s="296" t="s">
        <v>745</v>
      </c>
      <c r="BA1093" s="296">
        <v>1</v>
      </c>
      <c r="BB1093" s="296">
        <v>0.03</v>
      </c>
      <c r="BC1093" s="296">
        <v>504</v>
      </c>
    </row>
    <row r="1094" spans="1:55">
      <c r="A1094" s="296" t="s">
        <v>905</v>
      </c>
      <c r="B1094" s="296" t="s">
        <v>840</v>
      </c>
      <c r="C1094" s="296" t="s">
        <v>903</v>
      </c>
      <c r="F1094" s="296">
        <v>0.28999999999999998</v>
      </c>
      <c r="H1094" s="296">
        <v>150</v>
      </c>
      <c r="I1094" s="296">
        <v>0.72</v>
      </c>
      <c r="J1094" s="304">
        <v>0.19</v>
      </c>
      <c r="K1094" s="303">
        <v>33.33</v>
      </c>
      <c r="L1094" s="303">
        <v>4</v>
      </c>
      <c r="M1094" s="296" t="s">
        <v>30</v>
      </c>
      <c r="O1094" s="296">
        <v>20</v>
      </c>
      <c r="P1094" s="296">
        <v>0</v>
      </c>
      <c r="Q1094" s="296" t="s">
        <v>30</v>
      </c>
      <c r="X1094" s="296" t="s">
        <v>30</v>
      </c>
      <c r="AK1094" s="296">
        <v>1</v>
      </c>
      <c r="AL1094" s="296">
        <v>167</v>
      </c>
      <c r="AM1094" s="299">
        <v>0.4</v>
      </c>
      <c r="AN1094" s="296">
        <v>29.2</v>
      </c>
      <c r="AO1094" s="296">
        <v>1</v>
      </c>
      <c r="AP1094" s="300"/>
      <c r="AQ1094" s="296">
        <v>1.46</v>
      </c>
      <c r="AR1094" s="296">
        <v>2</v>
      </c>
      <c r="AS1094" s="296">
        <v>1</v>
      </c>
      <c r="AV1094" s="300">
        <v>2.4</v>
      </c>
      <c r="AW1094" s="300">
        <v>2.4</v>
      </c>
      <c r="AY1094" s="296" t="s">
        <v>745</v>
      </c>
      <c r="BA1094" s="296">
        <v>1</v>
      </c>
      <c r="BB1094" s="296">
        <v>0.03</v>
      </c>
      <c r="BC1094" s="296">
        <v>504</v>
      </c>
    </row>
    <row r="1095" spans="1:55">
      <c r="A1095" s="296" t="s">
        <v>904</v>
      </c>
      <c r="B1095" s="296" t="s">
        <v>840</v>
      </c>
      <c r="C1095" s="296" t="s">
        <v>903</v>
      </c>
      <c r="F1095" s="296">
        <v>0.33</v>
      </c>
      <c r="H1095" s="296">
        <v>40</v>
      </c>
      <c r="I1095" s="296">
        <v>1</v>
      </c>
      <c r="J1095" s="304">
        <v>0.48</v>
      </c>
      <c r="K1095" s="303">
        <v>30</v>
      </c>
      <c r="L1095" s="303">
        <v>1.97</v>
      </c>
      <c r="M1095" s="296" t="s">
        <v>30</v>
      </c>
      <c r="O1095" s="296">
        <v>20</v>
      </c>
      <c r="P1095" s="296">
        <v>0</v>
      </c>
      <c r="Q1095" s="296" t="s">
        <v>30</v>
      </c>
      <c r="X1095" s="296" t="s">
        <v>30</v>
      </c>
      <c r="AK1095" s="296">
        <v>1</v>
      </c>
      <c r="AL1095" s="296">
        <v>194</v>
      </c>
      <c r="AM1095" s="299">
        <v>0.4</v>
      </c>
      <c r="AN1095" s="296">
        <v>29.2</v>
      </c>
      <c r="AO1095" s="296">
        <v>1</v>
      </c>
      <c r="AP1095" s="300"/>
      <c r="AQ1095" s="296">
        <v>1.46</v>
      </c>
      <c r="AR1095" s="296">
        <v>2</v>
      </c>
      <c r="AS1095" s="296">
        <v>1</v>
      </c>
      <c r="AV1095" s="300">
        <v>2.4</v>
      </c>
      <c r="AW1095" s="300">
        <v>2.4</v>
      </c>
      <c r="AY1095" s="296" t="s">
        <v>745</v>
      </c>
      <c r="BA1095" s="296">
        <v>1</v>
      </c>
      <c r="BB1095" s="296">
        <v>0.03</v>
      </c>
      <c r="BC1095" s="296">
        <v>504</v>
      </c>
    </row>
    <row r="1096" spans="1:55">
      <c r="A1096" s="296" t="s">
        <v>902</v>
      </c>
      <c r="B1096" s="296" t="s">
        <v>775</v>
      </c>
      <c r="C1096" s="296" t="s">
        <v>774</v>
      </c>
      <c r="F1096" s="296">
        <v>1</v>
      </c>
      <c r="J1096" s="304">
        <v>1.830127303415598</v>
      </c>
      <c r="K1096" s="303">
        <v>48.019999999999996</v>
      </c>
      <c r="L1096" s="303">
        <v>4.8020000000000005</v>
      </c>
      <c r="N1096" s="296">
        <v>2020</v>
      </c>
      <c r="O1096" s="296">
        <v>27</v>
      </c>
      <c r="P1096" s="296">
        <v>1</v>
      </c>
      <c r="Q1096" s="296">
        <v>2029</v>
      </c>
      <c r="X1096" s="296" t="s">
        <v>30</v>
      </c>
      <c r="AL1096" s="296">
        <v>8.4</v>
      </c>
      <c r="AM1096" s="299" t="s">
        <v>30</v>
      </c>
      <c r="AN1096" s="296" t="s">
        <v>30</v>
      </c>
      <c r="AO1096" s="296" t="s">
        <v>30</v>
      </c>
      <c r="AP1096" s="300"/>
      <c r="AQ1096" s="296" t="s">
        <v>30</v>
      </c>
      <c r="AR1096" s="296" t="s">
        <v>30</v>
      </c>
      <c r="AS1096" s="296" t="s">
        <v>30</v>
      </c>
      <c r="AV1096" s="300" t="s">
        <v>30</v>
      </c>
      <c r="AW1096" s="300" t="s">
        <v>30</v>
      </c>
      <c r="AY1096" s="296" t="s">
        <v>773</v>
      </c>
      <c r="AZ1096" s="296" t="s">
        <v>805</v>
      </c>
      <c r="BA1096" s="296">
        <v>1</v>
      </c>
      <c r="BB1096" s="296" t="s">
        <v>30</v>
      </c>
      <c r="BC1096" s="296" t="s">
        <v>30</v>
      </c>
    </row>
    <row r="1097" spans="1:55">
      <c r="A1097" s="296" t="s">
        <v>901</v>
      </c>
      <c r="B1097" s="296" t="s">
        <v>775</v>
      </c>
      <c r="C1097" s="296" t="s">
        <v>774</v>
      </c>
      <c r="F1097" s="296">
        <v>1</v>
      </c>
      <c r="J1097" s="304">
        <v>1.5923969615469455</v>
      </c>
      <c r="K1097" s="303">
        <v>37.455599999999997</v>
      </c>
      <c r="L1097" s="303">
        <v>3.7404363786078236</v>
      </c>
      <c r="N1097" s="296">
        <v>2030</v>
      </c>
      <c r="O1097" s="296">
        <v>30</v>
      </c>
      <c r="P1097" s="296">
        <v>1</v>
      </c>
      <c r="Q1097" s="296">
        <v>2039</v>
      </c>
      <c r="X1097" s="296" t="s">
        <v>30</v>
      </c>
      <c r="AL1097" s="296">
        <v>20</v>
      </c>
      <c r="AM1097" s="299" t="s">
        <v>30</v>
      </c>
      <c r="AN1097" s="296" t="s">
        <v>30</v>
      </c>
      <c r="AO1097" s="296" t="s">
        <v>30</v>
      </c>
      <c r="AP1097" s="300"/>
      <c r="AQ1097" s="296" t="s">
        <v>30</v>
      </c>
      <c r="AR1097" s="296" t="s">
        <v>30</v>
      </c>
      <c r="AS1097" s="296" t="s">
        <v>30</v>
      </c>
      <c r="AV1097" s="300" t="s">
        <v>30</v>
      </c>
      <c r="AW1097" s="300" t="s">
        <v>30</v>
      </c>
      <c r="AY1097" s="296" t="s">
        <v>773</v>
      </c>
      <c r="AZ1097" s="296" t="s">
        <v>805</v>
      </c>
      <c r="BA1097" s="296">
        <v>1</v>
      </c>
      <c r="BB1097" s="296" t="s">
        <v>30</v>
      </c>
      <c r="BC1097" s="296" t="s">
        <v>30</v>
      </c>
    </row>
    <row r="1098" spans="1:55">
      <c r="A1098" s="296" t="s">
        <v>900</v>
      </c>
      <c r="B1098" s="296" t="s">
        <v>775</v>
      </c>
      <c r="C1098" s="296" t="s">
        <v>774</v>
      </c>
      <c r="D1098" s="296" t="s">
        <v>30</v>
      </c>
      <c r="E1098" s="296" t="s">
        <v>30</v>
      </c>
      <c r="F1098" s="296">
        <v>1</v>
      </c>
      <c r="J1098" s="304">
        <v>1.4777829515997287</v>
      </c>
      <c r="K1098" s="303">
        <v>32.653599999999997</v>
      </c>
      <c r="L1098" s="303">
        <v>3.2853395571216479</v>
      </c>
      <c r="N1098" s="296">
        <v>2040</v>
      </c>
      <c r="O1098" s="296">
        <v>30</v>
      </c>
      <c r="P1098" s="296">
        <v>1</v>
      </c>
      <c r="Q1098" s="296">
        <v>2049</v>
      </c>
      <c r="R1098" s="296" t="s">
        <v>30</v>
      </c>
      <c r="S1098" s="296" t="s">
        <v>30</v>
      </c>
      <c r="T1098" s="296" t="s">
        <v>30</v>
      </c>
      <c r="U1098" s="296" t="s">
        <v>30</v>
      </c>
      <c r="V1098" s="296" t="s">
        <v>30</v>
      </c>
      <c r="W1098" s="296" t="s">
        <v>30</v>
      </c>
      <c r="X1098" s="296" t="s">
        <v>30</v>
      </c>
      <c r="Z1098" s="296" t="s">
        <v>30</v>
      </c>
      <c r="AA1098" s="296" t="s">
        <v>30</v>
      </c>
      <c r="AB1098" s="296" t="s">
        <v>30</v>
      </c>
      <c r="AC1098" s="296" t="s">
        <v>30</v>
      </c>
      <c r="AD1098" s="296" t="s">
        <v>30</v>
      </c>
      <c r="AE1098" s="296" t="s">
        <v>30</v>
      </c>
      <c r="AF1098" s="296" t="s">
        <v>30</v>
      </c>
      <c r="AG1098" s="296" t="s">
        <v>30</v>
      </c>
      <c r="AH1098" s="296" t="s">
        <v>30</v>
      </c>
      <c r="AI1098" s="296" t="s">
        <v>30</v>
      </c>
      <c r="AJ1098" s="296" t="s">
        <v>30</v>
      </c>
      <c r="AL1098" s="296">
        <v>25</v>
      </c>
      <c r="AM1098" s="299" t="s">
        <v>30</v>
      </c>
      <c r="AN1098" s="296" t="s">
        <v>30</v>
      </c>
      <c r="AO1098" s="296" t="s">
        <v>30</v>
      </c>
      <c r="AP1098" s="300"/>
      <c r="AQ1098" s="296" t="s">
        <v>30</v>
      </c>
      <c r="AR1098" s="296" t="s">
        <v>30</v>
      </c>
      <c r="AS1098" s="296" t="s">
        <v>30</v>
      </c>
      <c r="AV1098" s="300" t="s">
        <v>30</v>
      </c>
      <c r="AW1098" s="300" t="s">
        <v>30</v>
      </c>
      <c r="AX1098" s="296" t="s">
        <v>30</v>
      </c>
      <c r="AY1098" s="296" t="s">
        <v>773</v>
      </c>
      <c r="AZ1098" s="296" t="s">
        <v>805</v>
      </c>
      <c r="BA1098" s="296">
        <v>1</v>
      </c>
      <c r="BB1098" s="296" t="s">
        <v>30</v>
      </c>
      <c r="BC1098" s="296" t="s">
        <v>30</v>
      </c>
    </row>
    <row r="1099" spans="1:55">
      <c r="A1099" s="296" t="s">
        <v>899</v>
      </c>
      <c r="B1099" s="296" t="s">
        <v>775</v>
      </c>
      <c r="C1099" s="296" t="s">
        <v>774</v>
      </c>
      <c r="F1099" s="296">
        <v>1</v>
      </c>
      <c r="J1099" s="304">
        <v>1.4262656425650395</v>
      </c>
      <c r="K1099" s="303">
        <v>31.693199999999997</v>
      </c>
      <c r="L1099" s="303">
        <v>3.1231334854663038</v>
      </c>
      <c r="N1099" s="296">
        <v>2050</v>
      </c>
      <c r="O1099" s="296">
        <v>30</v>
      </c>
      <c r="P1099" s="296">
        <v>1</v>
      </c>
      <c r="Q1099" s="296">
        <v>2050</v>
      </c>
      <c r="X1099" s="296" t="s">
        <v>30</v>
      </c>
      <c r="AL1099" s="296">
        <v>30</v>
      </c>
      <c r="AM1099" s="299" t="s">
        <v>30</v>
      </c>
      <c r="AN1099" s="296" t="s">
        <v>30</v>
      </c>
      <c r="AO1099" s="296" t="s">
        <v>30</v>
      </c>
      <c r="AP1099" s="300"/>
      <c r="AQ1099" s="296" t="s">
        <v>30</v>
      </c>
      <c r="AR1099" s="296" t="s">
        <v>30</v>
      </c>
      <c r="AS1099" s="296" t="s">
        <v>30</v>
      </c>
      <c r="AV1099" s="300" t="s">
        <v>30</v>
      </c>
      <c r="AW1099" s="300" t="s">
        <v>30</v>
      </c>
      <c r="AY1099" s="296" t="s">
        <v>773</v>
      </c>
      <c r="AZ1099" s="296" t="s">
        <v>805</v>
      </c>
      <c r="BA1099" s="296">
        <v>1</v>
      </c>
      <c r="BB1099" s="296" t="s">
        <v>30</v>
      </c>
      <c r="BC1099" s="296" t="s">
        <v>30</v>
      </c>
    </row>
    <row r="1100" spans="1:55">
      <c r="A1100" s="296" t="s">
        <v>898</v>
      </c>
      <c r="B1100" s="296" t="s">
        <v>775</v>
      </c>
      <c r="C1100" s="296" t="s">
        <v>774</v>
      </c>
      <c r="F1100" s="296">
        <v>1</v>
      </c>
      <c r="J1100" s="304">
        <v>1.830127303415598</v>
      </c>
      <c r="K1100" s="303">
        <v>48.019999999999996</v>
      </c>
      <c r="L1100" s="303">
        <v>4.8020000000000005</v>
      </c>
      <c r="N1100" s="296">
        <v>2020</v>
      </c>
      <c r="O1100" s="296">
        <v>27</v>
      </c>
      <c r="P1100" s="296">
        <v>1</v>
      </c>
      <c r="Q1100" s="296">
        <v>2029</v>
      </c>
      <c r="X1100" s="296" t="s">
        <v>30</v>
      </c>
      <c r="AL1100" s="296">
        <v>8.4</v>
      </c>
      <c r="AM1100" s="299" t="s">
        <v>30</v>
      </c>
      <c r="AN1100" s="296" t="s">
        <v>30</v>
      </c>
      <c r="AO1100" s="296" t="s">
        <v>30</v>
      </c>
      <c r="AP1100" s="300"/>
      <c r="AQ1100" s="296" t="s">
        <v>30</v>
      </c>
      <c r="AR1100" s="296" t="s">
        <v>30</v>
      </c>
      <c r="AS1100" s="296" t="s">
        <v>30</v>
      </c>
      <c r="AV1100" s="300" t="s">
        <v>30</v>
      </c>
      <c r="AW1100" s="300" t="s">
        <v>30</v>
      </c>
      <c r="AY1100" s="296" t="s">
        <v>773</v>
      </c>
      <c r="AZ1100" s="296" t="s">
        <v>800</v>
      </c>
      <c r="BA1100" s="296">
        <v>1</v>
      </c>
      <c r="BB1100" s="296" t="s">
        <v>30</v>
      </c>
      <c r="BC1100" s="296" t="s">
        <v>30</v>
      </c>
    </row>
    <row r="1101" spans="1:55">
      <c r="A1101" s="296" t="s">
        <v>897</v>
      </c>
      <c r="B1101" s="296" t="s">
        <v>775</v>
      </c>
      <c r="C1101" s="296" t="s">
        <v>774</v>
      </c>
      <c r="F1101" s="296">
        <v>1</v>
      </c>
      <c r="J1101" s="304">
        <v>1.5923969615469455</v>
      </c>
      <c r="K1101" s="303">
        <v>37.455599999999997</v>
      </c>
      <c r="L1101" s="303">
        <v>3.7404363786078236</v>
      </c>
      <c r="N1101" s="296">
        <v>2030</v>
      </c>
      <c r="O1101" s="296">
        <v>30</v>
      </c>
      <c r="P1101" s="296">
        <v>1</v>
      </c>
      <c r="Q1101" s="296">
        <v>2039</v>
      </c>
      <c r="X1101" s="296" t="s">
        <v>30</v>
      </c>
      <c r="AL1101" s="296">
        <v>20</v>
      </c>
      <c r="AM1101" s="299" t="s">
        <v>30</v>
      </c>
      <c r="AN1101" s="296" t="s">
        <v>30</v>
      </c>
      <c r="AO1101" s="296" t="s">
        <v>30</v>
      </c>
      <c r="AP1101" s="300"/>
      <c r="AQ1101" s="296" t="s">
        <v>30</v>
      </c>
      <c r="AR1101" s="296" t="s">
        <v>30</v>
      </c>
      <c r="AS1101" s="296" t="s">
        <v>30</v>
      </c>
      <c r="AV1101" s="300" t="s">
        <v>30</v>
      </c>
      <c r="AW1101" s="300" t="s">
        <v>30</v>
      </c>
      <c r="AY1101" s="296" t="s">
        <v>773</v>
      </c>
      <c r="AZ1101" s="296" t="s">
        <v>800</v>
      </c>
      <c r="BA1101" s="296">
        <v>1</v>
      </c>
      <c r="BB1101" s="296" t="s">
        <v>30</v>
      </c>
      <c r="BC1101" s="296" t="s">
        <v>30</v>
      </c>
    </row>
    <row r="1102" spans="1:55">
      <c r="A1102" s="296" t="s">
        <v>896</v>
      </c>
      <c r="B1102" s="296" t="s">
        <v>775</v>
      </c>
      <c r="C1102" s="296" t="s">
        <v>774</v>
      </c>
      <c r="D1102" s="296" t="s">
        <v>30</v>
      </c>
      <c r="E1102" s="296" t="s">
        <v>30</v>
      </c>
      <c r="F1102" s="296">
        <v>1</v>
      </c>
      <c r="J1102" s="304">
        <v>1.4777829515997287</v>
      </c>
      <c r="K1102" s="303">
        <v>32.653599999999997</v>
      </c>
      <c r="L1102" s="303">
        <v>3.2853395571216479</v>
      </c>
      <c r="N1102" s="296">
        <v>2040</v>
      </c>
      <c r="O1102" s="296">
        <v>30</v>
      </c>
      <c r="P1102" s="296">
        <v>1</v>
      </c>
      <c r="Q1102" s="296">
        <v>2049</v>
      </c>
      <c r="X1102" s="296" t="s">
        <v>30</v>
      </c>
      <c r="AL1102" s="296">
        <v>25</v>
      </c>
      <c r="AM1102" s="299" t="s">
        <v>30</v>
      </c>
      <c r="AN1102" s="296" t="s">
        <v>30</v>
      </c>
      <c r="AO1102" s="296" t="s">
        <v>30</v>
      </c>
      <c r="AP1102" s="300"/>
      <c r="AQ1102" s="296" t="s">
        <v>30</v>
      </c>
      <c r="AR1102" s="296" t="s">
        <v>30</v>
      </c>
      <c r="AS1102" s="296" t="s">
        <v>30</v>
      </c>
      <c r="AV1102" s="300" t="s">
        <v>30</v>
      </c>
      <c r="AW1102" s="300" t="s">
        <v>30</v>
      </c>
      <c r="AY1102" s="296" t="s">
        <v>773</v>
      </c>
      <c r="AZ1102" s="296" t="s">
        <v>800</v>
      </c>
      <c r="BA1102" s="296">
        <v>1</v>
      </c>
      <c r="BB1102" s="296" t="s">
        <v>30</v>
      </c>
      <c r="BC1102" s="296" t="s">
        <v>30</v>
      </c>
    </row>
    <row r="1103" spans="1:55">
      <c r="A1103" s="296" t="s">
        <v>895</v>
      </c>
      <c r="B1103" s="296" t="s">
        <v>775</v>
      </c>
      <c r="C1103" s="296" t="s">
        <v>774</v>
      </c>
      <c r="F1103" s="296">
        <v>1</v>
      </c>
      <c r="J1103" s="304">
        <v>1.4262656425650395</v>
      </c>
      <c r="K1103" s="303">
        <v>31.693199999999997</v>
      </c>
      <c r="L1103" s="303">
        <v>3.1231334854663038</v>
      </c>
      <c r="N1103" s="296">
        <v>2050</v>
      </c>
      <c r="O1103" s="296">
        <v>30</v>
      </c>
      <c r="P1103" s="296">
        <v>1</v>
      </c>
      <c r="Q1103" s="296">
        <v>2050</v>
      </c>
      <c r="X1103" s="296" t="s">
        <v>30</v>
      </c>
      <c r="AL1103" s="296">
        <v>30</v>
      </c>
      <c r="AM1103" s="299" t="s">
        <v>30</v>
      </c>
      <c r="AN1103" s="296" t="s">
        <v>30</v>
      </c>
      <c r="AO1103" s="296" t="s">
        <v>30</v>
      </c>
      <c r="AP1103" s="300"/>
      <c r="AQ1103" s="296" t="s">
        <v>30</v>
      </c>
      <c r="AR1103" s="296" t="s">
        <v>30</v>
      </c>
      <c r="AS1103" s="296" t="s">
        <v>30</v>
      </c>
      <c r="AV1103" s="300" t="s">
        <v>30</v>
      </c>
      <c r="AW1103" s="300" t="s">
        <v>30</v>
      </c>
      <c r="AY1103" s="296" t="s">
        <v>773</v>
      </c>
      <c r="AZ1103" s="296" t="s">
        <v>800</v>
      </c>
      <c r="BA1103" s="296">
        <v>1</v>
      </c>
      <c r="BB1103" s="296" t="s">
        <v>30</v>
      </c>
      <c r="BC1103" s="296" t="s">
        <v>30</v>
      </c>
    </row>
    <row r="1104" spans="1:55">
      <c r="A1104" s="296" t="s">
        <v>894</v>
      </c>
      <c r="B1104" s="296" t="s">
        <v>775</v>
      </c>
      <c r="C1104" s="296" t="s">
        <v>774</v>
      </c>
      <c r="F1104" s="296">
        <v>1</v>
      </c>
      <c r="J1104" s="304">
        <v>1.830127303415598</v>
      </c>
      <c r="K1104" s="303">
        <v>48.019999999999996</v>
      </c>
      <c r="L1104" s="303">
        <v>4.8020000000000005</v>
      </c>
      <c r="N1104" s="296">
        <v>2020</v>
      </c>
      <c r="O1104" s="296">
        <v>27</v>
      </c>
      <c r="P1104" s="296">
        <v>1</v>
      </c>
      <c r="Q1104" s="296">
        <v>2029</v>
      </c>
      <c r="X1104" s="296" t="s">
        <v>30</v>
      </c>
      <c r="AL1104" s="296">
        <v>8.4</v>
      </c>
      <c r="AM1104" s="299" t="s">
        <v>30</v>
      </c>
      <c r="AN1104" s="296" t="s">
        <v>30</v>
      </c>
      <c r="AO1104" s="296" t="s">
        <v>30</v>
      </c>
      <c r="AP1104" s="300"/>
      <c r="AQ1104" s="296" t="s">
        <v>30</v>
      </c>
      <c r="AR1104" s="296" t="s">
        <v>30</v>
      </c>
      <c r="AS1104" s="296" t="s">
        <v>30</v>
      </c>
      <c r="AV1104" s="300" t="s">
        <v>30</v>
      </c>
      <c r="AW1104" s="300" t="s">
        <v>30</v>
      </c>
      <c r="AY1104" s="296" t="s">
        <v>773</v>
      </c>
      <c r="AZ1104" s="296" t="s">
        <v>805</v>
      </c>
      <c r="BA1104" s="296">
        <v>1</v>
      </c>
      <c r="BB1104" s="296" t="s">
        <v>30</v>
      </c>
      <c r="BC1104" s="296" t="s">
        <v>30</v>
      </c>
    </row>
    <row r="1105" spans="1:55">
      <c r="A1105" s="296" t="s">
        <v>893</v>
      </c>
      <c r="B1105" s="296" t="s">
        <v>775</v>
      </c>
      <c r="C1105" s="296" t="s">
        <v>774</v>
      </c>
      <c r="F1105" s="296">
        <v>1</v>
      </c>
      <c r="J1105" s="304">
        <v>1.5923969615469455</v>
      </c>
      <c r="K1105" s="303">
        <v>37.455599999999997</v>
      </c>
      <c r="L1105" s="303">
        <v>3.7404363786078236</v>
      </c>
      <c r="N1105" s="296">
        <v>2030</v>
      </c>
      <c r="O1105" s="296">
        <v>30</v>
      </c>
      <c r="P1105" s="296">
        <v>1</v>
      </c>
      <c r="Q1105" s="296">
        <v>2039</v>
      </c>
      <c r="X1105" s="296" t="s">
        <v>30</v>
      </c>
      <c r="AL1105" s="296">
        <v>20</v>
      </c>
      <c r="AM1105" s="299" t="s">
        <v>30</v>
      </c>
      <c r="AN1105" s="296" t="s">
        <v>30</v>
      </c>
      <c r="AO1105" s="296" t="s">
        <v>30</v>
      </c>
      <c r="AP1105" s="300"/>
      <c r="AQ1105" s="296" t="s">
        <v>30</v>
      </c>
      <c r="AR1105" s="296" t="s">
        <v>30</v>
      </c>
      <c r="AS1105" s="296" t="s">
        <v>30</v>
      </c>
      <c r="AV1105" s="300" t="s">
        <v>30</v>
      </c>
      <c r="AW1105" s="300" t="s">
        <v>30</v>
      </c>
      <c r="AY1105" s="296" t="s">
        <v>773</v>
      </c>
      <c r="AZ1105" s="296" t="s">
        <v>805</v>
      </c>
      <c r="BA1105" s="296">
        <v>1</v>
      </c>
      <c r="BB1105" s="296" t="s">
        <v>30</v>
      </c>
      <c r="BC1105" s="296" t="s">
        <v>30</v>
      </c>
    </row>
    <row r="1106" spans="1:55">
      <c r="A1106" s="296" t="s">
        <v>892</v>
      </c>
      <c r="B1106" s="296" t="s">
        <v>775</v>
      </c>
      <c r="C1106" s="296" t="s">
        <v>774</v>
      </c>
      <c r="D1106" s="296" t="s">
        <v>30</v>
      </c>
      <c r="E1106" s="296" t="s">
        <v>30</v>
      </c>
      <c r="F1106" s="296">
        <v>1</v>
      </c>
      <c r="J1106" s="304">
        <v>1.4777829515997287</v>
      </c>
      <c r="K1106" s="303">
        <v>32.653599999999997</v>
      </c>
      <c r="L1106" s="303">
        <v>3.2853395571216479</v>
      </c>
      <c r="N1106" s="296">
        <v>2040</v>
      </c>
      <c r="O1106" s="296">
        <v>30</v>
      </c>
      <c r="P1106" s="296">
        <v>1</v>
      </c>
      <c r="Q1106" s="296">
        <v>2049</v>
      </c>
      <c r="X1106" s="296" t="s">
        <v>30</v>
      </c>
      <c r="AL1106" s="296">
        <v>25</v>
      </c>
      <c r="AM1106" s="299" t="s">
        <v>30</v>
      </c>
      <c r="AN1106" s="296" t="s">
        <v>30</v>
      </c>
      <c r="AO1106" s="296" t="s">
        <v>30</v>
      </c>
      <c r="AP1106" s="300"/>
      <c r="AQ1106" s="296" t="s">
        <v>30</v>
      </c>
      <c r="AR1106" s="296" t="s">
        <v>30</v>
      </c>
      <c r="AS1106" s="296" t="s">
        <v>30</v>
      </c>
      <c r="AV1106" s="300" t="s">
        <v>30</v>
      </c>
      <c r="AW1106" s="300" t="s">
        <v>30</v>
      </c>
      <c r="AY1106" s="296" t="s">
        <v>773</v>
      </c>
      <c r="AZ1106" s="296" t="s">
        <v>805</v>
      </c>
      <c r="BA1106" s="296">
        <v>1</v>
      </c>
      <c r="BB1106" s="296" t="s">
        <v>30</v>
      </c>
      <c r="BC1106" s="296" t="s">
        <v>30</v>
      </c>
    </row>
    <row r="1107" spans="1:55">
      <c r="A1107" s="296" t="s">
        <v>891</v>
      </c>
      <c r="B1107" s="296" t="s">
        <v>775</v>
      </c>
      <c r="C1107" s="296" t="s">
        <v>774</v>
      </c>
      <c r="F1107" s="296">
        <v>1</v>
      </c>
      <c r="J1107" s="304">
        <v>1.4262656425650395</v>
      </c>
      <c r="K1107" s="303">
        <v>31.693199999999997</v>
      </c>
      <c r="L1107" s="303">
        <v>3.1231334854663038</v>
      </c>
      <c r="N1107" s="296">
        <v>2050</v>
      </c>
      <c r="O1107" s="296">
        <v>30</v>
      </c>
      <c r="P1107" s="296">
        <v>1</v>
      </c>
      <c r="Q1107" s="296">
        <v>2050</v>
      </c>
      <c r="X1107" s="296" t="s">
        <v>30</v>
      </c>
      <c r="AL1107" s="296">
        <v>30</v>
      </c>
      <c r="AM1107" s="299" t="s">
        <v>30</v>
      </c>
      <c r="AN1107" s="296" t="s">
        <v>30</v>
      </c>
      <c r="AO1107" s="296" t="s">
        <v>30</v>
      </c>
      <c r="AP1107" s="300"/>
      <c r="AQ1107" s="296" t="s">
        <v>30</v>
      </c>
      <c r="AR1107" s="296" t="s">
        <v>30</v>
      </c>
      <c r="AS1107" s="296" t="s">
        <v>30</v>
      </c>
      <c r="AV1107" s="300" t="s">
        <v>30</v>
      </c>
      <c r="AW1107" s="300" t="s">
        <v>30</v>
      </c>
      <c r="AY1107" s="296" t="s">
        <v>773</v>
      </c>
      <c r="AZ1107" s="296" t="s">
        <v>805</v>
      </c>
      <c r="BA1107" s="296">
        <v>1</v>
      </c>
      <c r="BB1107" s="296" t="s">
        <v>30</v>
      </c>
      <c r="BC1107" s="296" t="s">
        <v>30</v>
      </c>
    </row>
    <row r="1108" spans="1:55">
      <c r="A1108" s="296" t="s">
        <v>890</v>
      </c>
      <c r="B1108" s="296" t="s">
        <v>775</v>
      </c>
      <c r="C1108" s="296" t="s">
        <v>774</v>
      </c>
      <c r="F1108" s="296">
        <v>1</v>
      </c>
      <c r="J1108" s="304">
        <v>1.4213347660119264</v>
      </c>
      <c r="K1108" s="303">
        <v>48.019999999999996</v>
      </c>
      <c r="L1108" s="303">
        <v>4.8020000000000005</v>
      </c>
      <c r="N1108" s="296">
        <v>2020</v>
      </c>
      <c r="O1108" s="296">
        <v>27</v>
      </c>
      <c r="P1108" s="296">
        <v>1</v>
      </c>
      <c r="Q1108" s="296">
        <v>2029</v>
      </c>
      <c r="X1108" s="296" t="s">
        <v>30</v>
      </c>
      <c r="AL1108" s="296">
        <v>8.4</v>
      </c>
      <c r="AM1108" s="299" t="s">
        <v>30</v>
      </c>
      <c r="AN1108" s="296" t="s">
        <v>30</v>
      </c>
      <c r="AO1108" s="296" t="s">
        <v>30</v>
      </c>
      <c r="AP1108" s="300"/>
      <c r="AQ1108" s="296" t="s">
        <v>30</v>
      </c>
      <c r="AR1108" s="296" t="s">
        <v>30</v>
      </c>
      <c r="AS1108" s="296" t="s">
        <v>30</v>
      </c>
      <c r="AV1108" s="300" t="s">
        <v>30</v>
      </c>
      <c r="AW1108" s="300" t="s">
        <v>30</v>
      </c>
      <c r="AY1108" s="296" t="s">
        <v>773</v>
      </c>
      <c r="AZ1108" s="296" t="s">
        <v>853</v>
      </c>
      <c r="BA1108" s="296">
        <v>1</v>
      </c>
      <c r="BB1108" s="296" t="s">
        <v>30</v>
      </c>
      <c r="BC1108" s="296" t="s">
        <v>30</v>
      </c>
    </row>
    <row r="1109" spans="1:55">
      <c r="A1109" s="296" t="s">
        <v>889</v>
      </c>
      <c r="B1109" s="296" t="s">
        <v>775</v>
      </c>
      <c r="C1109" s="296" t="s">
        <v>774</v>
      </c>
      <c r="F1109" s="296">
        <v>1</v>
      </c>
      <c r="J1109" s="304">
        <v>1.2023972514790251</v>
      </c>
      <c r="K1109" s="303">
        <v>37.455599999999997</v>
      </c>
      <c r="L1109" s="303">
        <v>3.7404363786078236</v>
      </c>
      <c r="N1109" s="296">
        <v>2030</v>
      </c>
      <c r="O1109" s="296">
        <v>30</v>
      </c>
      <c r="P1109" s="296">
        <v>1</v>
      </c>
      <c r="Q1109" s="296">
        <v>2039</v>
      </c>
      <c r="X1109" s="296" t="s">
        <v>30</v>
      </c>
      <c r="AL1109" s="296">
        <v>15</v>
      </c>
      <c r="AM1109" s="299" t="s">
        <v>30</v>
      </c>
      <c r="AN1109" s="296" t="s">
        <v>30</v>
      </c>
      <c r="AO1109" s="296" t="s">
        <v>30</v>
      </c>
      <c r="AP1109" s="300"/>
      <c r="AQ1109" s="296" t="s">
        <v>30</v>
      </c>
      <c r="AR1109" s="296" t="s">
        <v>30</v>
      </c>
      <c r="AS1109" s="296" t="s">
        <v>30</v>
      </c>
      <c r="AV1109" s="300" t="s">
        <v>30</v>
      </c>
      <c r="AW1109" s="300" t="s">
        <v>30</v>
      </c>
      <c r="AY1109" s="296" t="s">
        <v>773</v>
      </c>
      <c r="AZ1109" s="296" t="s">
        <v>853</v>
      </c>
      <c r="BA1109" s="296">
        <v>1</v>
      </c>
      <c r="BB1109" s="296" t="s">
        <v>30</v>
      </c>
      <c r="BC1109" s="296" t="s">
        <v>30</v>
      </c>
    </row>
    <row r="1110" spans="1:55">
      <c r="A1110" s="296" t="s">
        <v>888</v>
      </c>
      <c r="B1110" s="296" t="s">
        <v>775</v>
      </c>
      <c r="C1110" s="296" t="s">
        <v>774</v>
      </c>
      <c r="D1110" s="296" t="s">
        <v>30</v>
      </c>
      <c r="E1110" s="296" t="s">
        <v>30</v>
      </c>
      <c r="F1110" s="296">
        <v>1</v>
      </c>
      <c r="J1110" s="304">
        <v>1.0884797963278781</v>
      </c>
      <c r="K1110" s="303">
        <v>32.653599999999997</v>
      </c>
      <c r="L1110" s="303">
        <v>3.2853395571216479</v>
      </c>
      <c r="N1110" s="296">
        <v>2040</v>
      </c>
      <c r="O1110" s="296">
        <v>30</v>
      </c>
      <c r="P1110" s="296">
        <v>1</v>
      </c>
      <c r="Q1110" s="296">
        <v>2049</v>
      </c>
      <c r="X1110" s="296" t="s">
        <v>30</v>
      </c>
      <c r="AL1110" s="296">
        <v>15</v>
      </c>
      <c r="AM1110" s="299" t="s">
        <v>30</v>
      </c>
      <c r="AN1110" s="296" t="s">
        <v>30</v>
      </c>
      <c r="AO1110" s="296" t="s">
        <v>30</v>
      </c>
      <c r="AP1110" s="300"/>
      <c r="AQ1110" s="296" t="s">
        <v>30</v>
      </c>
      <c r="AR1110" s="296" t="s">
        <v>30</v>
      </c>
      <c r="AS1110" s="296" t="s">
        <v>30</v>
      </c>
      <c r="AV1110" s="300" t="s">
        <v>30</v>
      </c>
      <c r="AW1110" s="300" t="s">
        <v>30</v>
      </c>
      <c r="AY1110" s="296" t="s">
        <v>773</v>
      </c>
      <c r="AZ1110" s="296" t="s">
        <v>853</v>
      </c>
      <c r="BA1110" s="296">
        <v>1</v>
      </c>
      <c r="BB1110" s="296" t="s">
        <v>30</v>
      </c>
      <c r="BC1110" s="296" t="s">
        <v>30</v>
      </c>
    </row>
    <row r="1111" spans="1:55">
      <c r="A1111" s="296" t="s">
        <v>887</v>
      </c>
      <c r="B1111" s="296" t="s">
        <v>775</v>
      </c>
      <c r="C1111" s="296" t="s">
        <v>774</v>
      </c>
      <c r="F1111" s="296">
        <v>1</v>
      </c>
      <c r="J1111" s="304">
        <v>1.0408841270331788</v>
      </c>
      <c r="K1111" s="303">
        <v>31.693199999999997</v>
      </c>
      <c r="L1111" s="303">
        <v>3.1231334854663038</v>
      </c>
      <c r="N1111" s="296">
        <v>2050</v>
      </c>
      <c r="O1111" s="296">
        <v>30</v>
      </c>
      <c r="P1111" s="296">
        <v>1</v>
      </c>
      <c r="Q1111" s="296">
        <v>2050</v>
      </c>
      <c r="X1111" s="296" t="s">
        <v>30</v>
      </c>
      <c r="AL1111" s="296">
        <v>15</v>
      </c>
      <c r="AM1111" s="299" t="s">
        <v>30</v>
      </c>
      <c r="AN1111" s="296" t="s">
        <v>30</v>
      </c>
      <c r="AO1111" s="296" t="s">
        <v>30</v>
      </c>
      <c r="AP1111" s="300"/>
      <c r="AQ1111" s="296" t="s">
        <v>30</v>
      </c>
      <c r="AR1111" s="296" t="s">
        <v>30</v>
      </c>
      <c r="AS1111" s="296" t="s">
        <v>30</v>
      </c>
      <c r="AV1111" s="300" t="s">
        <v>30</v>
      </c>
      <c r="AW1111" s="300" t="s">
        <v>30</v>
      </c>
      <c r="AY1111" s="296" t="s">
        <v>773</v>
      </c>
      <c r="AZ1111" s="296" t="s">
        <v>853</v>
      </c>
      <c r="BA1111" s="296">
        <v>1</v>
      </c>
      <c r="BB1111" s="296" t="s">
        <v>30</v>
      </c>
      <c r="BC1111" s="296" t="s">
        <v>30</v>
      </c>
    </row>
    <row r="1112" spans="1:55">
      <c r="A1112" s="296" t="s">
        <v>886</v>
      </c>
      <c r="B1112" s="296" t="s">
        <v>775</v>
      </c>
      <c r="C1112" s="296" t="s">
        <v>774</v>
      </c>
      <c r="F1112" s="296">
        <v>1</v>
      </c>
      <c r="J1112" s="304">
        <v>1.830127303415598</v>
      </c>
      <c r="K1112" s="303">
        <v>48.019999999999996</v>
      </c>
      <c r="L1112" s="303">
        <v>4.8020000000000005</v>
      </c>
      <c r="N1112" s="296">
        <v>2020</v>
      </c>
      <c r="O1112" s="296">
        <v>27</v>
      </c>
      <c r="P1112" s="296">
        <v>1</v>
      </c>
      <c r="Q1112" s="296">
        <v>2029</v>
      </c>
      <c r="X1112" s="296" t="s">
        <v>30</v>
      </c>
      <c r="AL1112" s="296">
        <v>8.4</v>
      </c>
      <c r="AM1112" s="299" t="s">
        <v>30</v>
      </c>
      <c r="AN1112" s="296" t="s">
        <v>30</v>
      </c>
      <c r="AO1112" s="296" t="s">
        <v>30</v>
      </c>
      <c r="AP1112" s="300"/>
      <c r="AQ1112" s="296" t="s">
        <v>30</v>
      </c>
      <c r="AR1112" s="296" t="s">
        <v>30</v>
      </c>
      <c r="AS1112" s="296" t="s">
        <v>30</v>
      </c>
      <c r="AV1112" s="300" t="s">
        <v>30</v>
      </c>
      <c r="AW1112" s="300" t="s">
        <v>30</v>
      </c>
      <c r="AY1112" s="296" t="s">
        <v>773</v>
      </c>
      <c r="AZ1112" s="296" t="s">
        <v>805</v>
      </c>
      <c r="BA1112" s="296">
        <v>1</v>
      </c>
      <c r="BB1112" s="296" t="s">
        <v>30</v>
      </c>
      <c r="BC1112" s="296" t="s">
        <v>30</v>
      </c>
    </row>
    <row r="1113" spans="1:55">
      <c r="A1113" s="296" t="s">
        <v>885</v>
      </c>
      <c r="B1113" s="296" t="s">
        <v>775</v>
      </c>
      <c r="C1113" s="296" t="s">
        <v>774</v>
      </c>
      <c r="F1113" s="296">
        <v>1</v>
      </c>
      <c r="J1113" s="304">
        <v>1.5923969615469455</v>
      </c>
      <c r="K1113" s="303">
        <v>37.455599999999997</v>
      </c>
      <c r="L1113" s="303">
        <v>3.7404363786078236</v>
      </c>
      <c r="N1113" s="296">
        <v>2030</v>
      </c>
      <c r="O1113" s="296">
        <v>30</v>
      </c>
      <c r="P1113" s="296">
        <v>1</v>
      </c>
      <c r="Q1113" s="296">
        <v>2039</v>
      </c>
      <c r="X1113" s="296" t="s">
        <v>30</v>
      </c>
      <c r="AL1113" s="296">
        <v>20</v>
      </c>
      <c r="AM1113" s="299" t="s">
        <v>30</v>
      </c>
      <c r="AN1113" s="296" t="s">
        <v>30</v>
      </c>
      <c r="AO1113" s="296" t="s">
        <v>30</v>
      </c>
      <c r="AP1113" s="300"/>
      <c r="AQ1113" s="296" t="s">
        <v>30</v>
      </c>
      <c r="AR1113" s="296" t="s">
        <v>30</v>
      </c>
      <c r="AS1113" s="296" t="s">
        <v>30</v>
      </c>
      <c r="AV1113" s="300" t="s">
        <v>30</v>
      </c>
      <c r="AW1113" s="300" t="s">
        <v>30</v>
      </c>
      <c r="AY1113" s="296" t="s">
        <v>773</v>
      </c>
      <c r="AZ1113" s="296" t="s">
        <v>805</v>
      </c>
      <c r="BA1113" s="296">
        <v>1</v>
      </c>
      <c r="BB1113" s="296" t="s">
        <v>30</v>
      </c>
      <c r="BC1113" s="296" t="s">
        <v>30</v>
      </c>
    </row>
    <row r="1114" spans="1:55">
      <c r="A1114" s="296" t="s">
        <v>884</v>
      </c>
      <c r="B1114" s="296" t="s">
        <v>775</v>
      </c>
      <c r="C1114" s="296" t="s">
        <v>774</v>
      </c>
      <c r="D1114" s="296" t="s">
        <v>30</v>
      </c>
      <c r="E1114" s="296" t="s">
        <v>30</v>
      </c>
      <c r="F1114" s="296">
        <v>1</v>
      </c>
      <c r="J1114" s="304">
        <v>1.4777829515997287</v>
      </c>
      <c r="K1114" s="303">
        <v>32.653599999999997</v>
      </c>
      <c r="L1114" s="303">
        <v>3.2853395571216479</v>
      </c>
      <c r="N1114" s="296">
        <v>2040</v>
      </c>
      <c r="O1114" s="296">
        <v>30</v>
      </c>
      <c r="P1114" s="296">
        <v>1</v>
      </c>
      <c r="Q1114" s="296">
        <v>2049</v>
      </c>
      <c r="X1114" s="296" t="s">
        <v>30</v>
      </c>
      <c r="AL1114" s="296">
        <v>25</v>
      </c>
      <c r="AM1114" s="299" t="s">
        <v>30</v>
      </c>
      <c r="AN1114" s="296" t="s">
        <v>30</v>
      </c>
      <c r="AO1114" s="296" t="s">
        <v>30</v>
      </c>
      <c r="AP1114" s="300"/>
      <c r="AQ1114" s="296" t="s">
        <v>30</v>
      </c>
      <c r="AR1114" s="296" t="s">
        <v>30</v>
      </c>
      <c r="AS1114" s="296" t="s">
        <v>30</v>
      </c>
      <c r="AV1114" s="300" t="s">
        <v>30</v>
      </c>
      <c r="AW1114" s="300" t="s">
        <v>30</v>
      </c>
      <c r="AY1114" s="296" t="s">
        <v>773</v>
      </c>
      <c r="AZ1114" s="296" t="s">
        <v>805</v>
      </c>
      <c r="BA1114" s="296">
        <v>1</v>
      </c>
      <c r="BB1114" s="296" t="s">
        <v>30</v>
      </c>
      <c r="BC1114" s="296" t="s">
        <v>30</v>
      </c>
    </row>
    <row r="1115" spans="1:55">
      <c r="A1115" s="296" t="s">
        <v>883</v>
      </c>
      <c r="B1115" s="296" t="s">
        <v>775</v>
      </c>
      <c r="C1115" s="296" t="s">
        <v>774</v>
      </c>
      <c r="F1115" s="296">
        <v>1</v>
      </c>
      <c r="J1115" s="304">
        <v>1.4262656425650395</v>
      </c>
      <c r="K1115" s="303">
        <v>31.693199999999997</v>
      </c>
      <c r="L1115" s="303">
        <v>3.1231334854663038</v>
      </c>
      <c r="N1115" s="296">
        <v>2050</v>
      </c>
      <c r="O1115" s="296">
        <v>30</v>
      </c>
      <c r="P1115" s="296">
        <v>1</v>
      </c>
      <c r="Q1115" s="296">
        <v>2050</v>
      </c>
      <c r="X1115" s="296" t="s">
        <v>30</v>
      </c>
      <c r="AL1115" s="296">
        <v>30</v>
      </c>
      <c r="AM1115" s="299" t="s">
        <v>30</v>
      </c>
      <c r="AN1115" s="296" t="s">
        <v>30</v>
      </c>
      <c r="AO1115" s="296" t="s">
        <v>30</v>
      </c>
      <c r="AP1115" s="300"/>
      <c r="AQ1115" s="296" t="s">
        <v>30</v>
      </c>
      <c r="AR1115" s="296" t="s">
        <v>30</v>
      </c>
      <c r="AS1115" s="296" t="s">
        <v>30</v>
      </c>
      <c r="AV1115" s="300" t="s">
        <v>30</v>
      </c>
      <c r="AW1115" s="300" t="s">
        <v>30</v>
      </c>
      <c r="AY1115" s="296" t="s">
        <v>773</v>
      </c>
      <c r="AZ1115" s="296" t="s">
        <v>805</v>
      </c>
      <c r="BA1115" s="296">
        <v>1</v>
      </c>
      <c r="BB1115" s="296" t="s">
        <v>30</v>
      </c>
      <c r="BC1115" s="296" t="s">
        <v>30</v>
      </c>
    </row>
    <row r="1116" spans="1:55">
      <c r="A1116" s="296" t="s">
        <v>882</v>
      </c>
      <c r="B1116" s="296" t="s">
        <v>775</v>
      </c>
      <c r="C1116" s="296" t="s">
        <v>774</v>
      </c>
      <c r="F1116" s="296">
        <v>1</v>
      </c>
      <c r="J1116" s="304">
        <v>1.4213347660119264</v>
      </c>
      <c r="K1116" s="303">
        <v>48.019999999999996</v>
      </c>
      <c r="L1116" s="303">
        <v>4.8020000000000005</v>
      </c>
      <c r="N1116" s="296">
        <v>2020</v>
      </c>
      <c r="O1116" s="296">
        <v>27</v>
      </c>
      <c r="P1116" s="296">
        <v>1</v>
      </c>
      <c r="Q1116" s="296">
        <v>2029</v>
      </c>
      <c r="X1116" s="296" t="s">
        <v>30</v>
      </c>
      <c r="AL1116" s="296">
        <v>8.4</v>
      </c>
      <c r="AM1116" s="299" t="s">
        <v>30</v>
      </c>
      <c r="AN1116" s="296" t="s">
        <v>30</v>
      </c>
      <c r="AO1116" s="296" t="s">
        <v>30</v>
      </c>
      <c r="AP1116" s="300"/>
      <c r="AQ1116" s="296" t="s">
        <v>30</v>
      </c>
      <c r="AR1116" s="296" t="s">
        <v>30</v>
      </c>
      <c r="AS1116" s="296" t="s">
        <v>30</v>
      </c>
      <c r="AV1116" s="300" t="s">
        <v>30</v>
      </c>
      <c r="AW1116" s="300" t="s">
        <v>30</v>
      </c>
      <c r="AY1116" s="296" t="s">
        <v>773</v>
      </c>
      <c r="AZ1116" s="296" t="s">
        <v>853</v>
      </c>
      <c r="BA1116" s="296">
        <v>1</v>
      </c>
      <c r="BB1116" s="296" t="s">
        <v>30</v>
      </c>
      <c r="BC1116" s="296" t="s">
        <v>30</v>
      </c>
    </row>
    <row r="1117" spans="1:55">
      <c r="A1117" s="296" t="s">
        <v>881</v>
      </c>
      <c r="B1117" s="296" t="s">
        <v>775</v>
      </c>
      <c r="C1117" s="296" t="s">
        <v>774</v>
      </c>
      <c r="F1117" s="296">
        <v>1</v>
      </c>
      <c r="J1117" s="304">
        <v>1.2023972514790251</v>
      </c>
      <c r="K1117" s="303">
        <v>37.455599999999997</v>
      </c>
      <c r="L1117" s="303">
        <v>3.7404363786078236</v>
      </c>
      <c r="N1117" s="296">
        <v>2030</v>
      </c>
      <c r="O1117" s="296">
        <v>30</v>
      </c>
      <c r="P1117" s="296">
        <v>1</v>
      </c>
      <c r="Q1117" s="296">
        <v>2039</v>
      </c>
      <c r="X1117" s="296" t="s">
        <v>30</v>
      </c>
      <c r="AL1117" s="296">
        <v>15</v>
      </c>
      <c r="AM1117" s="299" t="s">
        <v>30</v>
      </c>
      <c r="AN1117" s="296" t="s">
        <v>30</v>
      </c>
      <c r="AO1117" s="296" t="s">
        <v>30</v>
      </c>
      <c r="AP1117" s="300"/>
      <c r="AQ1117" s="296" t="s">
        <v>30</v>
      </c>
      <c r="AR1117" s="296" t="s">
        <v>30</v>
      </c>
      <c r="AS1117" s="296" t="s">
        <v>30</v>
      </c>
      <c r="AV1117" s="300" t="s">
        <v>30</v>
      </c>
      <c r="AW1117" s="300" t="s">
        <v>30</v>
      </c>
      <c r="AY1117" s="296" t="s">
        <v>773</v>
      </c>
      <c r="AZ1117" s="296" t="s">
        <v>853</v>
      </c>
      <c r="BA1117" s="296">
        <v>1</v>
      </c>
      <c r="BB1117" s="296" t="s">
        <v>30</v>
      </c>
      <c r="BC1117" s="296" t="s">
        <v>30</v>
      </c>
    </row>
    <row r="1118" spans="1:55">
      <c r="A1118" s="296" t="s">
        <v>880</v>
      </c>
      <c r="B1118" s="296" t="s">
        <v>775</v>
      </c>
      <c r="C1118" s="296" t="s">
        <v>774</v>
      </c>
      <c r="D1118" s="296" t="s">
        <v>30</v>
      </c>
      <c r="E1118" s="296" t="s">
        <v>30</v>
      </c>
      <c r="F1118" s="296">
        <v>1</v>
      </c>
      <c r="J1118" s="304">
        <v>1.0884797963278781</v>
      </c>
      <c r="K1118" s="303">
        <v>32.653599999999997</v>
      </c>
      <c r="L1118" s="303">
        <v>3.2853395571216479</v>
      </c>
      <c r="N1118" s="296">
        <v>2040</v>
      </c>
      <c r="O1118" s="296">
        <v>30</v>
      </c>
      <c r="P1118" s="296">
        <v>1</v>
      </c>
      <c r="Q1118" s="296">
        <v>2049</v>
      </c>
      <c r="X1118" s="296" t="s">
        <v>30</v>
      </c>
      <c r="AL1118" s="296">
        <v>15</v>
      </c>
      <c r="AM1118" s="299" t="s">
        <v>30</v>
      </c>
      <c r="AN1118" s="296" t="s">
        <v>30</v>
      </c>
      <c r="AO1118" s="296" t="s">
        <v>30</v>
      </c>
      <c r="AP1118" s="300"/>
      <c r="AQ1118" s="296" t="s">
        <v>30</v>
      </c>
      <c r="AR1118" s="296" t="s">
        <v>30</v>
      </c>
      <c r="AS1118" s="296" t="s">
        <v>30</v>
      </c>
      <c r="AV1118" s="300" t="s">
        <v>30</v>
      </c>
      <c r="AW1118" s="300" t="s">
        <v>30</v>
      </c>
      <c r="AY1118" s="296" t="s">
        <v>773</v>
      </c>
      <c r="AZ1118" s="296" t="s">
        <v>853</v>
      </c>
      <c r="BA1118" s="296">
        <v>1</v>
      </c>
      <c r="BB1118" s="296" t="s">
        <v>30</v>
      </c>
      <c r="BC1118" s="296" t="s">
        <v>30</v>
      </c>
    </row>
    <row r="1119" spans="1:55">
      <c r="A1119" s="296" t="s">
        <v>879</v>
      </c>
      <c r="B1119" s="296" t="s">
        <v>775</v>
      </c>
      <c r="C1119" s="296" t="s">
        <v>774</v>
      </c>
      <c r="F1119" s="296">
        <v>1</v>
      </c>
      <c r="J1119" s="304">
        <v>1.0408841270331788</v>
      </c>
      <c r="K1119" s="303">
        <v>31.693199999999997</v>
      </c>
      <c r="L1119" s="303">
        <v>3.1231334854663038</v>
      </c>
      <c r="N1119" s="296">
        <v>2050</v>
      </c>
      <c r="O1119" s="296">
        <v>30</v>
      </c>
      <c r="P1119" s="296">
        <v>1</v>
      </c>
      <c r="Q1119" s="296">
        <v>2050</v>
      </c>
      <c r="X1119" s="296" t="s">
        <v>30</v>
      </c>
      <c r="AL1119" s="296">
        <v>15</v>
      </c>
      <c r="AM1119" s="299" t="s">
        <v>30</v>
      </c>
      <c r="AN1119" s="296" t="s">
        <v>30</v>
      </c>
      <c r="AO1119" s="296" t="s">
        <v>30</v>
      </c>
      <c r="AP1119" s="300"/>
      <c r="AQ1119" s="296" t="s">
        <v>30</v>
      </c>
      <c r="AR1119" s="296" t="s">
        <v>30</v>
      </c>
      <c r="AS1119" s="296" t="s">
        <v>30</v>
      </c>
      <c r="AV1119" s="300" t="s">
        <v>30</v>
      </c>
      <c r="AW1119" s="300" t="s">
        <v>30</v>
      </c>
      <c r="AY1119" s="296" t="s">
        <v>773</v>
      </c>
      <c r="AZ1119" s="296" t="s">
        <v>853</v>
      </c>
      <c r="BA1119" s="296">
        <v>1</v>
      </c>
      <c r="BB1119" s="296" t="s">
        <v>30</v>
      </c>
      <c r="BC1119" s="296" t="s">
        <v>30</v>
      </c>
    </row>
    <row r="1120" spans="1:55">
      <c r="A1120" s="296" t="s">
        <v>878</v>
      </c>
      <c r="B1120" s="296" t="s">
        <v>775</v>
      </c>
      <c r="C1120" s="296" t="s">
        <v>774</v>
      </c>
      <c r="F1120" s="296">
        <v>1</v>
      </c>
      <c r="J1120" s="304">
        <v>1.830127303415598</v>
      </c>
      <c r="K1120" s="303">
        <v>48.019999999999996</v>
      </c>
      <c r="L1120" s="303">
        <v>4.8020000000000005</v>
      </c>
      <c r="N1120" s="296">
        <v>2020</v>
      </c>
      <c r="O1120" s="296">
        <v>27</v>
      </c>
      <c r="P1120" s="296">
        <v>1</v>
      </c>
      <c r="Q1120" s="296">
        <v>2029</v>
      </c>
      <c r="X1120" s="296" t="s">
        <v>30</v>
      </c>
      <c r="AL1120" s="296">
        <v>8.4</v>
      </c>
      <c r="AM1120" s="299" t="s">
        <v>30</v>
      </c>
      <c r="AN1120" s="296" t="s">
        <v>30</v>
      </c>
      <c r="AO1120" s="296" t="s">
        <v>30</v>
      </c>
      <c r="AP1120" s="300"/>
      <c r="AQ1120" s="296" t="s">
        <v>30</v>
      </c>
      <c r="AR1120" s="296" t="s">
        <v>30</v>
      </c>
      <c r="AS1120" s="296" t="s">
        <v>30</v>
      </c>
      <c r="AV1120" s="300" t="s">
        <v>30</v>
      </c>
      <c r="AW1120" s="300" t="s">
        <v>30</v>
      </c>
      <c r="AY1120" s="296" t="s">
        <v>773</v>
      </c>
      <c r="AZ1120" s="296" t="s">
        <v>805</v>
      </c>
      <c r="BA1120" s="296">
        <v>1</v>
      </c>
      <c r="BB1120" s="296" t="s">
        <v>30</v>
      </c>
      <c r="BC1120" s="296" t="s">
        <v>30</v>
      </c>
    </row>
    <row r="1121" spans="1:55">
      <c r="A1121" s="296" t="s">
        <v>877</v>
      </c>
      <c r="B1121" s="296" t="s">
        <v>775</v>
      </c>
      <c r="C1121" s="296" t="s">
        <v>774</v>
      </c>
      <c r="F1121" s="296">
        <v>1</v>
      </c>
      <c r="J1121" s="304">
        <v>1.5923969615469455</v>
      </c>
      <c r="K1121" s="303">
        <v>37.455599999999997</v>
      </c>
      <c r="L1121" s="303">
        <v>3.7404363786078236</v>
      </c>
      <c r="N1121" s="296">
        <v>2030</v>
      </c>
      <c r="O1121" s="296">
        <v>30</v>
      </c>
      <c r="P1121" s="296">
        <v>1</v>
      </c>
      <c r="Q1121" s="296">
        <v>2039</v>
      </c>
      <c r="X1121" s="296" t="s">
        <v>30</v>
      </c>
      <c r="AL1121" s="296">
        <v>20</v>
      </c>
      <c r="AM1121" s="299" t="s">
        <v>30</v>
      </c>
      <c r="AN1121" s="296" t="s">
        <v>30</v>
      </c>
      <c r="AO1121" s="296" t="s">
        <v>30</v>
      </c>
      <c r="AP1121" s="300"/>
      <c r="AQ1121" s="296" t="s">
        <v>30</v>
      </c>
      <c r="AR1121" s="296" t="s">
        <v>30</v>
      </c>
      <c r="AS1121" s="296" t="s">
        <v>30</v>
      </c>
      <c r="AV1121" s="300" t="s">
        <v>30</v>
      </c>
      <c r="AW1121" s="300" t="s">
        <v>30</v>
      </c>
      <c r="AY1121" s="296" t="s">
        <v>773</v>
      </c>
      <c r="AZ1121" s="296" t="s">
        <v>805</v>
      </c>
      <c r="BA1121" s="296">
        <v>1</v>
      </c>
      <c r="BB1121" s="296" t="s">
        <v>30</v>
      </c>
      <c r="BC1121" s="296" t="s">
        <v>30</v>
      </c>
    </row>
    <row r="1122" spans="1:55">
      <c r="A1122" s="296" t="s">
        <v>876</v>
      </c>
      <c r="B1122" s="296" t="s">
        <v>775</v>
      </c>
      <c r="C1122" s="296" t="s">
        <v>774</v>
      </c>
      <c r="D1122" s="296" t="s">
        <v>30</v>
      </c>
      <c r="E1122" s="296" t="s">
        <v>30</v>
      </c>
      <c r="F1122" s="296">
        <v>1</v>
      </c>
      <c r="J1122" s="304">
        <v>1.4777829515997287</v>
      </c>
      <c r="K1122" s="303">
        <v>32.653599999999997</v>
      </c>
      <c r="L1122" s="303">
        <v>3.2853395571216479</v>
      </c>
      <c r="N1122" s="296">
        <v>2040</v>
      </c>
      <c r="O1122" s="296">
        <v>30</v>
      </c>
      <c r="P1122" s="296">
        <v>1</v>
      </c>
      <c r="Q1122" s="296">
        <v>2049</v>
      </c>
      <c r="X1122" s="296" t="s">
        <v>30</v>
      </c>
      <c r="AL1122" s="296">
        <v>25</v>
      </c>
      <c r="AM1122" s="299" t="s">
        <v>30</v>
      </c>
      <c r="AN1122" s="296" t="s">
        <v>30</v>
      </c>
      <c r="AO1122" s="296" t="s">
        <v>30</v>
      </c>
      <c r="AP1122" s="300"/>
      <c r="AQ1122" s="296" t="s">
        <v>30</v>
      </c>
      <c r="AR1122" s="296" t="s">
        <v>30</v>
      </c>
      <c r="AS1122" s="296" t="s">
        <v>30</v>
      </c>
      <c r="AV1122" s="300" t="s">
        <v>30</v>
      </c>
      <c r="AW1122" s="300" t="s">
        <v>30</v>
      </c>
      <c r="AY1122" s="296" t="s">
        <v>773</v>
      </c>
      <c r="AZ1122" s="296" t="s">
        <v>805</v>
      </c>
      <c r="BA1122" s="296">
        <v>1</v>
      </c>
      <c r="BB1122" s="296" t="s">
        <v>30</v>
      </c>
      <c r="BC1122" s="296" t="s">
        <v>30</v>
      </c>
    </row>
    <row r="1123" spans="1:55">
      <c r="A1123" s="296" t="s">
        <v>875</v>
      </c>
      <c r="B1123" s="296" t="s">
        <v>775</v>
      </c>
      <c r="C1123" s="296" t="s">
        <v>774</v>
      </c>
      <c r="F1123" s="296">
        <v>1</v>
      </c>
      <c r="J1123" s="304">
        <v>1.4262656425650395</v>
      </c>
      <c r="K1123" s="303">
        <v>31.693199999999997</v>
      </c>
      <c r="L1123" s="303">
        <v>3.1231334854663038</v>
      </c>
      <c r="N1123" s="296">
        <v>2050</v>
      </c>
      <c r="O1123" s="296">
        <v>30</v>
      </c>
      <c r="P1123" s="296">
        <v>1</v>
      </c>
      <c r="Q1123" s="296">
        <v>2050</v>
      </c>
      <c r="X1123" s="296" t="s">
        <v>30</v>
      </c>
      <c r="AL1123" s="296">
        <v>30</v>
      </c>
      <c r="AM1123" s="299" t="s">
        <v>30</v>
      </c>
      <c r="AN1123" s="296" t="s">
        <v>30</v>
      </c>
      <c r="AO1123" s="296" t="s">
        <v>30</v>
      </c>
      <c r="AP1123" s="300"/>
      <c r="AQ1123" s="296" t="s">
        <v>30</v>
      </c>
      <c r="AR1123" s="296" t="s">
        <v>30</v>
      </c>
      <c r="AS1123" s="296" t="s">
        <v>30</v>
      </c>
      <c r="AV1123" s="300" t="s">
        <v>30</v>
      </c>
      <c r="AW1123" s="300" t="s">
        <v>30</v>
      </c>
      <c r="AY1123" s="296" t="s">
        <v>773</v>
      </c>
      <c r="AZ1123" s="296" t="s">
        <v>805</v>
      </c>
      <c r="BA1123" s="296">
        <v>1</v>
      </c>
      <c r="BB1123" s="296" t="s">
        <v>30</v>
      </c>
      <c r="BC1123" s="296" t="s">
        <v>30</v>
      </c>
    </row>
    <row r="1124" spans="1:55">
      <c r="A1124" s="296" t="s">
        <v>874</v>
      </c>
      <c r="B1124" s="296" t="s">
        <v>775</v>
      </c>
      <c r="C1124" s="296" t="s">
        <v>774</v>
      </c>
      <c r="F1124" s="296">
        <v>1</v>
      </c>
      <c r="J1124" s="304">
        <v>1.830127303415598</v>
      </c>
      <c r="K1124" s="303">
        <v>48.019999999999996</v>
      </c>
      <c r="L1124" s="303">
        <v>4.8020000000000005</v>
      </c>
      <c r="N1124" s="296">
        <v>2020</v>
      </c>
      <c r="O1124" s="296">
        <v>27</v>
      </c>
      <c r="P1124" s="296">
        <v>1</v>
      </c>
      <c r="Q1124" s="296">
        <v>2029</v>
      </c>
      <c r="X1124" s="296" t="s">
        <v>30</v>
      </c>
      <c r="AL1124" s="296">
        <v>8.4</v>
      </c>
      <c r="AM1124" s="299" t="s">
        <v>30</v>
      </c>
      <c r="AN1124" s="296" t="s">
        <v>30</v>
      </c>
      <c r="AO1124" s="296" t="s">
        <v>30</v>
      </c>
      <c r="AP1124" s="300"/>
      <c r="AQ1124" s="296" t="s">
        <v>30</v>
      </c>
      <c r="AR1124" s="296" t="s">
        <v>30</v>
      </c>
      <c r="AS1124" s="296" t="s">
        <v>30</v>
      </c>
      <c r="AV1124" s="300" t="s">
        <v>30</v>
      </c>
      <c r="AW1124" s="300" t="s">
        <v>30</v>
      </c>
      <c r="AY1124" s="296" t="s">
        <v>773</v>
      </c>
      <c r="AZ1124" s="296" t="s">
        <v>805</v>
      </c>
      <c r="BA1124" s="296">
        <v>1</v>
      </c>
      <c r="BB1124" s="296" t="s">
        <v>30</v>
      </c>
      <c r="BC1124" s="296" t="s">
        <v>30</v>
      </c>
    </row>
    <row r="1125" spans="1:55">
      <c r="A1125" s="296" t="s">
        <v>873</v>
      </c>
      <c r="B1125" s="296" t="s">
        <v>775</v>
      </c>
      <c r="C1125" s="296" t="s">
        <v>774</v>
      </c>
      <c r="F1125" s="296">
        <v>1</v>
      </c>
      <c r="J1125" s="304">
        <v>1.5923969615469455</v>
      </c>
      <c r="K1125" s="303">
        <v>37.455599999999997</v>
      </c>
      <c r="L1125" s="303">
        <v>3.7404363786078236</v>
      </c>
      <c r="N1125" s="296">
        <v>2030</v>
      </c>
      <c r="O1125" s="296">
        <v>30</v>
      </c>
      <c r="P1125" s="296">
        <v>1</v>
      </c>
      <c r="Q1125" s="296">
        <v>2039</v>
      </c>
      <c r="X1125" s="296" t="s">
        <v>30</v>
      </c>
      <c r="AL1125" s="296">
        <v>20</v>
      </c>
      <c r="AM1125" s="299" t="s">
        <v>30</v>
      </c>
      <c r="AN1125" s="296" t="s">
        <v>30</v>
      </c>
      <c r="AO1125" s="296" t="s">
        <v>30</v>
      </c>
      <c r="AP1125" s="300"/>
      <c r="AQ1125" s="296" t="s">
        <v>30</v>
      </c>
      <c r="AR1125" s="296" t="s">
        <v>30</v>
      </c>
      <c r="AS1125" s="296" t="s">
        <v>30</v>
      </c>
      <c r="AV1125" s="300" t="s">
        <v>30</v>
      </c>
      <c r="AW1125" s="300" t="s">
        <v>30</v>
      </c>
      <c r="AY1125" s="296" t="s">
        <v>773</v>
      </c>
      <c r="AZ1125" s="296" t="s">
        <v>805</v>
      </c>
      <c r="BA1125" s="296">
        <v>1</v>
      </c>
      <c r="BB1125" s="296" t="s">
        <v>30</v>
      </c>
      <c r="BC1125" s="296" t="s">
        <v>30</v>
      </c>
    </row>
    <row r="1126" spans="1:55">
      <c r="A1126" s="296" t="s">
        <v>872</v>
      </c>
      <c r="B1126" s="296" t="s">
        <v>775</v>
      </c>
      <c r="C1126" s="296" t="s">
        <v>774</v>
      </c>
      <c r="D1126" s="296" t="s">
        <v>30</v>
      </c>
      <c r="E1126" s="296" t="s">
        <v>30</v>
      </c>
      <c r="F1126" s="296">
        <v>1</v>
      </c>
      <c r="J1126" s="304">
        <v>1.4777829515997287</v>
      </c>
      <c r="K1126" s="303">
        <v>32.653599999999997</v>
      </c>
      <c r="L1126" s="303">
        <v>3.2853395571216479</v>
      </c>
      <c r="N1126" s="296">
        <v>2040</v>
      </c>
      <c r="O1126" s="296">
        <v>30</v>
      </c>
      <c r="P1126" s="296">
        <v>1</v>
      </c>
      <c r="Q1126" s="296">
        <v>2049</v>
      </c>
      <c r="X1126" s="296" t="s">
        <v>30</v>
      </c>
      <c r="AL1126" s="296">
        <v>25</v>
      </c>
      <c r="AM1126" s="299" t="s">
        <v>30</v>
      </c>
      <c r="AN1126" s="296" t="s">
        <v>30</v>
      </c>
      <c r="AO1126" s="296" t="s">
        <v>30</v>
      </c>
      <c r="AP1126" s="300"/>
      <c r="AQ1126" s="296" t="s">
        <v>30</v>
      </c>
      <c r="AR1126" s="296" t="s">
        <v>30</v>
      </c>
      <c r="AS1126" s="296" t="s">
        <v>30</v>
      </c>
      <c r="AV1126" s="300" t="s">
        <v>30</v>
      </c>
      <c r="AW1126" s="300" t="s">
        <v>30</v>
      </c>
      <c r="AY1126" s="296" t="s">
        <v>773</v>
      </c>
      <c r="AZ1126" s="296" t="s">
        <v>805</v>
      </c>
      <c r="BA1126" s="296">
        <v>1</v>
      </c>
      <c r="BB1126" s="296" t="s">
        <v>30</v>
      </c>
      <c r="BC1126" s="296" t="s">
        <v>30</v>
      </c>
    </row>
    <row r="1127" spans="1:55">
      <c r="A1127" s="296" t="s">
        <v>871</v>
      </c>
      <c r="B1127" s="296" t="s">
        <v>775</v>
      </c>
      <c r="C1127" s="296" t="s">
        <v>774</v>
      </c>
      <c r="F1127" s="296">
        <v>1</v>
      </c>
      <c r="J1127" s="304">
        <v>1.4262656425650395</v>
      </c>
      <c r="K1127" s="303">
        <v>31.693199999999997</v>
      </c>
      <c r="L1127" s="303">
        <v>3.1231334854663038</v>
      </c>
      <c r="N1127" s="296">
        <v>2050</v>
      </c>
      <c r="O1127" s="296">
        <v>30</v>
      </c>
      <c r="P1127" s="296">
        <v>1</v>
      </c>
      <c r="Q1127" s="296">
        <v>2050</v>
      </c>
      <c r="X1127" s="296" t="s">
        <v>30</v>
      </c>
      <c r="AL1127" s="296">
        <v>30</v>
      </c>
      <c r="AM1127" s="299" t="s">
        <v>30</v>
      </c>
      <c r="AN1127" s="296" t="s">
        <v>30</v>
      </c>
      <c r="AO1127" s="296" t="s">
        <v>30</v>
      </c>
      <c r="AP1127" s="300"/>
      <c r="AQ1127" s="296" t="s">
        <v>30</v>
      </c>
      <c r="AR1127" s="296" t="s">
        <v>30</v>
      </c>
      <c r="AS1127" s="296" t="s">
        <v>30</v>
      </c>
      <c r="AV1127" s="300" t="s">
        <v>30</v>
      </c>
      <c r="AW1127" s="300" t="s">
        <v>30</v>
      </c>
      <c r="AY1127" s="296" t="s">
        <v>773</v>
      </c>
      <c r="AZ1127" s="296" t="s">
        <v>805</v>
      </c>
      <c r="BA1127" s="296">
        <v>1</v>
      </c>
      <c r="BB1127" s="296" t="s">
        <v>30</v>
      </c>
      <c r="BC1127" s="296" t="s">
        <v>30</v>
      </c>
    </row>
    <row r="1128" spans="1:55">
      <c r="A1128" s="296" t="s">
        <v>870</v>
      </c>
      <c r="B1128" s="296" t="s">
        <v>747</v>
      </c>
      <c r="C1128" s="296" t="s">
        <v>749</v>
      </c>
      <c r="E1128" s="296">
        <v>1</v>
      </c>
      <c r="F1128" s="296">
        <v>0.9</v>
      </c>
      <c r="I1128" s="296">
        <v>0</v>
      </c>
      <c r="J1128" s="304" t="s">
        <v>30</v>
      </c>
      <c r="K1128" s="303">
        <v>12.050668</v>
      </c>
      <c r="L1128" s="303" t="s">
        <v>30</v>
      </c>
      <c r="M1128" s="296">
        <v>0.6885</v>
      </c>
      <c r="P1128" s="296">
        <v>0</v>
      </c>
      <c r="Q1128" s="296" t="s">
        <v>30</v>
      </c>
      <c r="U1128" s="296">
        <v>1</v>
      </c>
      <c r="V1128" s="296">
        <v>1</v>
      </c>
      <c r="X1128" s="296">
        <v>2.2222222222222223</v>
      </c>
      <c r="AK1128" s="296">
        <v>1</v>
      </c>
      <c r="AL1128" s="296">
        <v>127</v>
      </c>
      <c r="AM1128" s="299">
        <v>0.4</v>
      </c>
      <c r="AN1128" s="296">
        <v>29.2</v>
      </c>
      <c r="AO1128" s="296">
        <v>1</v>
      </c>
      <c r="AP1128" s="300"/>
      <c r="AQ1128" s="296">
        <v>1.46</v>
      </c>
      <c r="AR1128" s="296">
        <v>2</v>
      </c>
      <c r="AS1128" s="296">
        <v>1</v>
      </c>
      <c r="AV1128" s="300">
        <v>2.4</v>
      </c>
      <c r="AW1128" s="300">
        <v>2.4</v>
      </c>
      <c r="AY1128" s="296" t="s">
        <v>745</v>
      </c>
      <c r="BA1128" s="296">
        <v>1</v>
      </c>
      <c r="BB1128" s="296">
        <v>0.03</v>
      </c>
      <c r="BC1128" s="296">
        <v>504</v>
      </c>
    </row>
    <row r="1129" spans="1:55">
      <c r="A1129" s="296" t="s">
        <v>869</v>
      </c>
      <c r="B1129" s="296" t="s">
        <v>840</v>
      </c>
      <c r="C1129" s="296" t="s">
        <v>746</v>
      </c>
      <c r="F1129" s="296">
        <v>0.4</v>
      </c>
      <c r="I1129" s="296">
        <v>0</v>
      </c>
      <c r="J1129" s="304" t="s">
        <v>30</v>
      </c>
      <c r="K1129" s="303">
        <v>56.056000000000004</v>
      </c>
      <c r="L1129" s="303">
        <v>1.96</v>
      </c>
      <c r="M1129" s="296" t="s">
        <v>30</v>
      </c>
      <c r="P1129" s="296">
        <v>0</v>
      </c>
      <c r="Q1129" s="296" t="s">
        <v>30</v>
      </c>
      <c r="X1129" s="296" t="s">
        <v>30</v>
      </c>
      <c r="AK1129" s="296">
        <v>1</v>
      </c>
      <c r="AL1129" s="296">
        <v>600</v>
      </c>
      <c r="AM1129" s="299">
        <v>0.25</v>
      </c>
      <c r="AN1129" s="296">
        <v>36.5</v>
      </c>
      <c r="AO1129" s="296">
        <v>1</v>
      </c>
      <c r="AP1129" s="300"/>
      <c r="AQ1129" s="296">
        <v>1.8250000000000002</v>
      </c>
      <c r="AR1129" s="296">
        <v>2</v>
      </c>
      <c r="AS1129" s="296">
        <v>1</v>
      </c>
      <c r="AV1129" s="300">
        <v>2.4</v>
      </c>
      <c r="AW1129" s="300">
        <v>2.4</v>
      </c>
      <c r="AY1129" s="296" t="s">
        <v>745</v>
      </c>
      <c r="BA1129" s="296">
        <v>1</v>
      </c>
      <c r="BB1129" s="296">
        <v>0.03</v>
      </c>
      <c r="BC1129" s="296">
        <v>504</v>
      </c>
    </row>
    <row r="1130" spans="1:55">
      <c r="A1130" s="296" t="s">
        <v>868</v>
      </c>
      <c r="B1130" s="296" t="s">
        <v>753</v>
      </c>
      <c r="C1130" s="296" t="s">
        <v>749</v>
      </c>
      <c r="D1130" s="296">
        <v>0.18</v>
      </c>
      <c r="E1130" s="296">
        <v>1.6</v>
      </c>
      <c r="F1130" s="296">
        <v>0.58299999999999996</v>
      </c>
      <c r="H1130" s="296">
        <v>70</v>
      </c>
      <c r="I1130" s="296">
        <v>0</v>
      </c>
      <c r="J1130" s="304" t="s">
        <v>30</v>
      </c>
      <c r="K1130" s="303">
        <v>12.050668</v>
      </c>
      <c r="L1130" s="303" t="s">
        <v>30</v>
      </c>
      <c r="M1130" s="296">
        <v>0.89198999999999995</v>
      </c>
      <c r="P1130" s="296">
        <v>0</v>
      </c>
      <c r="Q1130" s="296" t="s">
        <v>30</v>
      </c>
      <c r="U1130" s="296">
        <v>1</v>
      </c>
      <c r="V1130" s="296">
        <v>1</v>
      </c>
      <c r="X1130" s="296">
        <v>1.7152658662092626</v>
      </c>
      <c r="AK1130" s="296">
        <v>1</v>
      </c>
      <c r="AL1130" s="296">
        <v>444</v>
      </c>
      <c r="AM1130" s="299">
        <v>0.3</v>
      </c>
      <c r="AN1130" s="296">
        <v>29.2</v>
      </c>
      <c r="AO1130" s="296">
        <v>1</v>
      </c>
      <c r="AP1130" s="300"/>
      <c r="AQ1130" s="296">
        <v>1.46</v>
      </c>
      <c r="AR1130" s="296">
        <v>1</v>
      </c>
      <c r="AS1130" s="296">
        <v>1</v>
      </c>
      <c r="AV1130" s="300">
        <v>9</v>
      </c>
      <c r="AW1130" s="300">
        <v>9</v>
      </c>
      <c r="AY1130" s="296" t="s">
        <v>759</v>
      </c>
      <c r="BA1130" s="296">
        <v>1</v>
      </c>
      <c r="BB1130" s="296">
        <v>0.03</v>
      </c>
      <c r="BC1130" s="296">
        <v>420</v>
      </c>
    </row>
    <row r="1131" spans="1:55">
      <c r="A1131" s="296" t="s">
        <v>867</v>
      </c>
      <c r="B1131" s="296" t="s">
        <v>840</v>
      </c>
      <c r="C1131" s="296" t="s">
        <v>746</v>
      </c>
      <c r="F1131" s="296">
        <v>0.35</v>
      </c>
      <c r="I1131" s="296">
        <v>0</v>
      </c>
      <c r="J1131" s="304" t="s">
        <v>30</v>
      </c>
      <c r="K1131" s="303">
        <v>56.056000000000004</v>
      </c>
      <c r="L1131" s="303">
        <v>1.96</v>
      </c>
      <c r="M1131" s="296" t="s">
        <v>30</v>
      </c>
      <c r="P1131" s="296">
        <v>0</v>
      </c>
      <c r="Q1131" s="296" t="s">
        <v>30</v>
      </c>
      <c r="X1131" s="296" t="s">
        <v>30</v>
      </c>
      <c r="AK1131" s="296">
        <v>1</v>
      </c>
      <c r="AL1131" s="296">
        <v>688</v>
      </c>
      <c r="AM1131" s="299">
        <v>0.25</v>
      </c>
      <c r="AN1131" s="296">
        <v>36.5</v>
      </c>
      <c r="AO1131" s="296">
        <v>1</v>
      </c>
      <c r="AP1131" s="300"/>
      <c r="AQ1131" s="296">
        <v>1.8250000000000002</v>
      </c>
      <c r="AR1131" s="296">
        <v>2</v>
      </c>
      <c r="AS1131" s="296">
        <v>1</v>
      </c>
      <c r="AV1131" s="300">
        <v>2.4</v>
      </c>
      <c r="AW1131" s="300">
        <v>2.4</v>
      </c>
      <c r="AY1131" s="296" t="s">
        <v>745</v>
      </c>
      <c r="BA1131" s="296">
        <v>1</v>
      </c>
      <c r="BB1131" s="296">
        <v>0.03</v>
      </c>
      <c r="BC1131" s="296">
        <v>504</v>
      </c>
    </row>
    <row r="1132" spans="1:55">
      <c r="A1132" s="296" t="s">
        <v>866</v>
      </c>
      <c r="B1132" s="296" t="s">
        <v>747</v>
      </c>
      <c r="C1132" s="296" t="s">
        <v>763</v>
      </c>
      <c r="E1132" s="296">
        <v>0.33333299999999999</v>
      </c>
      <c r="F1132" s="296">
        <v>0.91999999999999993</v>
      </c>
      <c r="H1132" s="296">
        <v>40</v>
      </c>
      <c r="I1132" s="296">
        <v>0</v>
      </c>
      <c r="J1132" s="296">
        <v>0.63400000000000001</v>
      </c>
      <c r="K1132" s="296">
        <v>48.202672999999997</v>
      </c>
      <c r="L1132" s="296" t="s">
        <v>30</v>
      </c>
      <c r="M1132" s="296">
        <v>0.26495980127995028</v>
      </c>
      <c r="O1132" s="296">
        <v>30</v>
      </c>
      <c r="P1132" s="296">
        <v>0</v>
      </c>
      <c r="Q1132" s="296" t="s">
        <v>30</v>
      </c>
      <c r="X1132" s="296" t="s">
        <v>30</v>
      </c>
      <c r="AK1132" s="296">
        <v>1</v>
      </c>
      <c r="AL1132" s="296">
        <v>10</v>
      </c>
      <c r="AM1132" s="299">
        <v>0.4</v>
      </c>
      <c r="AN1132" s="296">
        <v>36.5</v>
      </c>
      <c r="AO1132" s="296">
        <v>1</v>
      </c>
      <c r="AP1132" s="300"/>
      <c r="AQ1132" s="296">
        <v>1.8250000000000002</v>
      </c>
      <c r="AR1132" s="296">
        <v>2</v>
      </c>
      <c r="AS1132" s="296">
        <v>1</v>
      </c>
      <c r="AV1132" s="300">
        <v>2.4</v>
      </c>
      <c r="AW1132" s="300">
        <v>2.4</v>
      </c>
      <c r="AY1132" s="296" t="s">
        <v>745</v>
      </c>
      <c r="BA1132" s="296">
        <v>1</v>
      </c>
      <c r="BB1132" s="296">
        <v>0.03</v>
      </c>
      <c r="BC1132" s="296">
        <v>504</v>
      </c>
    </row>
    <row r="1133" spans="1:55">
      <c r="A1133" s="296" t="s">
        <v>865</v>
      </c>
      <c r="B1133" s="296" t="s">
        <v>747</v>
      </c>
      <c r="C1133" s="296" t="s">
        <v>763</v>
      </c>
      <c r="E1133" s="296">
        <v>0.45833299999999999</v>
      </c>
      <c r="F1133" s="296">
        <v>0.91999999999999993</v>
      </c>
      <c r="H1133" s="296">
        <v>40</v>
      </c>
      <c r="I1133" s="296">
        <v>0</v>
      </c>
      <c r="J1133" s="296">
        <v>0.63400000000000001</v>
      </c>
      <c r="K1133" s="296">
        <v>48.202672999999997</v>
      </c>
      <c r="L1133" s="296" t="s">
        <v>30</v>
      </c>
      <c r="M1133" s="296">
        <v>0.33309240531483547</v>
      </c>
      <c r="O1133" s="296">
        <v>30</v>
      </c>
      <c r="P1133" s="296">
        <v>0</v>
      </c>
      <c r="Q1133" s="296" t="s">
        <v>30</v>
      </c>
      <c r="X1133" s="296" t="s">
        <v>30</v>
      </c>
      <c r="AK1133" s="296">
        <v>1</v>
      </c>
      <c r="AL1133" s="296">
        <v>22</v>
      </c>
      <c r="AM1133" s="299">
        <v>0.4</v>
      </c>
      <c r="AN1133" s="296">
        <v>36.5</v>
      </c>
      <c r="AO1133" s="296">
        <v>1</v>
      </c>
      <c r="AP1133" s="300"/>
      <c r="AQ1133" s="296">
        <v>1.8250000000000002</v>
      </c>
      <c r="AR1133" s="296">
        <v>2</v>
      </c>
      <c r="AS1133" s="296">
        <v>1</v>
      </c>
      <c r="AV1133" s="300">
        <v>2.4</v>
      </c>
      <c r="AW1133" s="300">
        <v>2.4</v>
      </c>
      <c r="AY1133" s="296" t="s">
        <v>745</v>
      </c>
      <c r="BA1133" s="296">
        <v>1</v>
      </c>
      <c r="BB1133" s="296">
        <v>0.03</v>
      </c>
      <c r="BC1133" s="296">
        <v>504</v>
      </c>
    </row>
    <row r="1134" spans="1:55">
      <c r="A1134" s="296" t="s">
        <v>864</v>
      </c>
      <c r="B1134" s="296" t="s">
        <v>840</v>
      </c>
      <c r="C1134" s="296" t="s">
        <v>863</v>
      </c>
      <c r="F1134" s="296">
        <v>0.41</v>
      </c>
      <c r="I1134" s="296">
        <v>0</v>
      </c>
      <c r="J1134" s="296" t="s">
        <v>30</v>
      </c>
      <c r="K1134" s="296">
        <v>56.056000000000004</v>
      </c>
      <c r="L1134" s="296">
        <v>1.96</v>
      </c>
      <c r="M1134" s="296" t="s">
        <v>30</v>
      </c>
      <c r="P1134" s="296">
        <v>0</v>
      </c>
      <c r="Q1134" s="296" t="s">
        <v>30</v>
      </c>
      <c r="X1134" s="296" t="s">
        <v>30</v>
      </c>
      <c r="AK1134" s="296">
        <v>1</v>
      </c>
      <c r="AL1134" s="296">
        <v>441</v>
      </c>
      <c r="AM1134" s="299">
        <v>0.4</v>
      </c>
      <c r="AN1134" s="296">
        <v>36.5</v>
      </c>
      <c r="AO1134" s="296">
        <v>1</v>
      </c>
      <c r="AP1134" s="300"/>
      <c r="AQ1134" s="296">
        <v>1.8250000000000002</v>
      </c>
      <c r="AR1134" s="296">
        <v>2</v>
      </c>
      <c r="AS1134" s="296">
        <v>1</v>
      </c>
      <c r="AV1134" s="300">
        <v>2.4</v>
      </c>
      <c r="AW1134" s="300">
        <v>2.4</v>
      </c>
      <c r="AY1134" s="296" t="s">
        <v>745</v>
      </c>
      <c r="BA1134" s="296">
        <v>1</v>
      </c>
      <c r="BB1134" s="296">
        <v>0.03</v>
      </c>
      <c r="BC1134" s="296">
        <v>504</v>
      </c>
    </row>
    <row r="1135" spans="1:55">
      <c r="A1135" s="296" t="s">
        <v>862</v>
      </c>
      <c r="B1135" s="296" t="s">
        <v>775</v>
      </c>
      <c r="C1135" s="296" t="s">
        <v>774</v>
      </c>
      <c r="F1135" s="296">
        <v>1</v>
      </c>
      <c r="J1135" s="296">
        <v>1.830127303415598</v>
      </c>
      <c r="K1135" s="296">
        <v>48.019999999999996</v>
      </c>
      <c r="L1135" s="296">
        <v>4.8020000000000005</v>
      </c>
      <c r="N1135" s="296">
        <v>2020</v>
      </c>
      <c r="O1135" s="296">
        <v>27</v>
      </c>
      <c r="P1135" s="296">
        <v>1</v>
      </c>
      <c r="Q1135" s="296">
        <v>2029</v>
      </c>
      <c r="X1135" s="296" t="s">
        <v>30</v>
      </c>
      <c r="AL1135" s="296">
        <v>8.4</v>
      </c>
      <c r="AM1135" s="299" t="s">
        <v>30</v>
      </c>
      <c r="AN1135" s="296" t="s">
        <v>30</v>
      </c>
      <c r="AO1135" s="296" t="s">
        <v>30</v>
      </c>
      <c r="AP1135" s="300"/>
      <c r="AQ1135" s="296" t="s">
        <v>30</v>
      </c>
      <c r="AR1135" s="296" t="s">
        <v>30</v>
      </c>
      <c r="AS1135" s="296" t="s">
        <v>30</v>
      </c>
      <c r="AV1135" s="300" t="s">
        <v>30</v>
      </c>
      <c r="AW1135" s="300" t="s">
        <v>30</v>
      </c>
      <c r="AY1135" s="296" t="s">
        <v>773</v>
      </c>
      <c r="AZ1135" s="296" t="s">
        <v>805</v>
      </c>
      <c r="BA1135" s="296">
        <v>1</v>
      </c>
      <c r="BB1135" s="296" t="s">
        <v>30</v>
      </c>
      <c r="BC1135" s="296" t="s">
        <v>30</v>
      </c>
    </row>
    <row r="1136" spans="1:55">
      <c r="A1136" s="296" t="s">
        <v>861</v>
      </c>
      <c r="B1136" s="296" t="s">
        <v>775</v>
      </c>
      <c r="C1136" s="296" t="s">
        <v>774</v>
      </c>
      <c r="F1136" s="296">
        <v>1</v>
      </c>
      <c r="J1136" s="296">
        <v>1.5923969615469455</v>
      </c>
      <c r="K1136" s="296">
        <v>37.455599999999997</v>
      </c>
      <c r="L1136" s="296">
        <v>3.7404363786078236</v>
      </c>
      <c r="N1136" s="296">
        <v>2030</v>
      </c>
      <c r="O1136" s="296">
        <v>30</v>
      </c>
      <c r="P1136" s="296">
        <v>1</v>
      </c>
      <c r="Q1136" s="296">
        <v>2039</v>
      </c>
      <c r="X1136" s="296" t="s">
        <v>30</v>
      </c>
      <c r="AL1136" s="296">
        <v>20</v>
      </c>
      <c r="AM1136" s="299" t="s">
        <v>30</v>
      </c>
      <c r="AN1136" s="296" t="s">
        <v>30</v>
      </c>
      <c r="AO1136" s="296" t="s">
        <v>30</v>
      </c>
      <c r="AP1136" s="300"/>
      <c r="AQ1136" s="296" t="s">
        <v>30</v>
      </c>
      <c r="AR1136" s="296" t="s">
        <v>30</v>
      </c>
      <c r="AS1136" s="296" t="s">
        <v>30</v>
      </c>
      <c r="AV1136" s="300" t="s">
        <v>30</v>
      </c>
      <c r="AW1136" s="300" t="s">
        <v>30</v>
      </c>
      <c r="AY1136" s="296" t="s">
        <v>773</v>
      </c>
      <c r="AZ1136" s="296" t="s">
        <v>805</v>
      </c>
      <c r="BA1136" s="296">
        <v>1</v>
      </c>
      <c r="BB1136" s="296" t="s">
        <v>30</v>
      </c>
      <c r="BC1136" s="296" t="s">
        <v>30</v>
      </c>
    </row>
    <row r="1137" spans="1:55">
      <c r="A1137" s="296" t="s">
        <v>860</v>
      </c>
      <c r="B1137" s="296" t="s">
        <v>775</v>
      </c>
      <c r="C1137" s="296" t="s">
        <v>774</v>
      </c>
      <c r="D1137" s="296" t="s">
        <v>30</v>
      </c>
      <c r="E1137" s="296" t="s">
        <v>30</v>
      </c>
      <c r="F1137" s="296">
        <v>1</v>
      </c>
      <c r="J1137" s="296">
        <v>1.4777829515997287</v>
      </c>
      <c r="K1137" s="296">
        <v>32.653599999999997</v>
      </c>
      <c r="L1137" s="296">
        <v>3.2853395571216479</v>
      </c>
      <c r="N1137" s="296">
        <v>2040</v>
      </c>
      <c r="O1137" s="296">
        <v>30</v>
      </c>
      <c r="P1137" s="296">
        <v>1</v>
      </c>
      <c r="Q1137" s="296">
        <v>2049</v>
      </c>
      <c r="R1137" s="296" t="s">
        <v>30</v>
      </c>
      <c r="S1137" s="296" t="s">
        <v>30</v>
      </c>
      <c r="T1137" s="296" t="s">
        <v>30</v>
      </c>
      <c r="U1137" s="296" t="s">
        <v>30</v>
      </c>
      <c r="V1137" s="296" t="s">
        <v>30</v>
      </c>
      <c r="W1137" s="296" t="s">
        <v>30</v>
      </c>
      <c r="X1137" s="296" t="s">
        <v>30</v>
      </c>
      <c r="Z1137" s="296" t="s">
        <v>30</v>
      </c>
      <c r="AA1137" s="296" t="s">
        <v>30</v>
      </c>
      <c r="AB1137" s="296" t="s">
        <v>30</v>
      </c>
      <c r="AC1137" s="296" t="s">
        <v>30</v>
      </c>
      <c r="AD1137" s="296" t="s">
        <v>30</v>
      </c>
      <c r="AE1137" s="296" t="s">
        <v>30</v>
      </c>
      <c r="AF1137" s="296" t="s">
        <v>30</v>
      </c>
      <c r="AG1137" s="296" t="s">
        <v>30</v>
      </c>
      <c r="AH1137" s="296" t="s">
        <v>30</v>
      </c>
      <c r="AI1137" s="296" t="s">
        <v>30</v>
      </c>
      <c r="AJ1137" s="296" t="s">
        <v>30</v>
      </c>
      <c r="AL1137" s="296">
        <v>25</v>
      </c>
      <c r="AM1137" s="299" t="s">
        <v>30</v>
      </c>
      <c r="AN1137" s="296" t="s">
        <v>30</v>
      </c>
      <c r="AO1137" s="296" t="s">
        <v>30</v>
      </c>
      <c r="AP1137" s="300"/>
      <c r="AQ1137" s="296" t="s">
        <v>30</v>
      </c>
      <c r="AR1137" s="296" t="s">
        <v>30</v>
      </c>
      <c r="AS1137" s="296" t="s">
        <v>30</v>
      </c>
      <c r="AV1137" s="300" t="s">
        <v>30</v>
      </c>
      <c r="AW1137" s="300" t="s">
        <v>30</v>
      </c>
      <c r="AX1137" s="296" t="s">
        <v>30</v>
      </c>
      <c r="AY1137" s="296" t="s">
        <v>773</v>
      </c>
      <c r="AZ1137" s="296" t="s">
        <v>805</v>
      </c>
      <c r="BA1137" s="296">
        <v>1</v>
      </c>
      <c r="BB1137" s="296" t="s">
        <v>30</v>
      </c>
      <c r="BC1137" s="296" t="s">
        <v>30</v>
      </c>
    </row>
    <row r="1138" spans="1:55">
      <c r="A1138" s="296" t="s">
        <v>859</v>
      </c>
      <c r="B1138" s="296" t="s">
        <v>775</v>
      </c>
      <c r="C1138" s="296" t="s">
        <v>774</v>
      </c>
      <c r="F1138" s="296">
        <v>1</v>
      </c>
      <c r="J1138" s="296">
        <v>1.4262656425650395</v>
      </c>
      <c r="K1138" s="296">
        <v>31.693199999999997</v>
      </c>
      <c r="L1138" s="296">
        <v>3.1231334854663038</v>
      </c>
      <c r="N1138" s="296">
        <v>2050</v>
      </c>
      <c r="O1138" s="296">
        <v>30</v>
      </c>
      <c r="P1138" s="296">
        <v>1</v>
      </c>
      <c r="Q1138" s="296">
        <v>2050</v>
      </c>
      <c r="X1138" s="296" t="s">
        <v>30</v>
      </c>
      <c r="AL1138" s="296">
        <v>30</v>
      </c>
      <c r="AM1138" s="299" t="s">
        <v>30</v>
      </c>
      <c r="AN1138" s="296" t="s">
        <v>30</v>
      </c>
      <c r="AO1138" s="296" t="s">
        <v>30</v>
      </c>
      <c r="AP1138" s="300"/>
      <c r="AQ1138" s="296" t="s">
        <v>30</v>
      </c>
      <c r="AR1138" s="296" t="s">
        <v>30</v>
      </c>
      <c r="AS1138" s="296" t="s">
        <v>30</v>
      </c>
      <c r="AV1138" s="300" t="s">
        <v>30</v>
      </c>
      <c r="AW1138" s="300" t="s">
        <v>30</v>
      </c>
      <c r="AY1138" s="296" t="s">
        <v>773</v>
      </c>
      <c r="AZ1138" s="296" t="s">
        <v>805</v>
      </c>
      <c r="BA1138" s="296">
        <v>1</v>
      </c>
      <c r="BB1138" s="296" t="s">
        <v>30</v>
      </c>
      <c r="BC1138" s="296" t="s">
        <v>30</v>
      </c>
    </row>
    <row r="1139" spans="1:55">
      <c r="A1139" s="296" t="s">
        <v>858</v>
      </c>
      <c r="B1139" s="296" t="s">
        <v>840</v>
      </c>
      <c r="C1139" s="296" t="s">
        <v>746</v>
      </c>
      <c r="F1139" s="296">
        <v>0.38</v>
      </c>
      <c r="I1139" s="296">
        <v>0</v>
      </c>
      <c r="J1139" s="304" t="s">
        <v>30</v>
      </c>
      <c r="K1139" s="303">
        <v>56.056000000000004</v>
      </c>
      <c r="L1139" s="303">
        <v>1.96</v>
      </c>
      <c r="M1139" s="296" t="s">
        <v>30</v>
      </c>
      <c r="P1139" s="296">
        <v>0</v>
      </c>
      <c r="Q1139" s="296" t="s">
        <v>30</v>
      </c>
      <c r="X1139" s="296" t="s">
        <v>30</v>
      </c>
      <c r="AK1139" s="296">
        <v>1</v>
      </c>
      <c r="AL1139" s="296">
        <v>800</v>
      </c>
      <c r="AM1139" s="299">
        <v>0.25</v>
      </c>
      <c r="AN1139" s="296">
        <v>36.5</v>
      </c>
      <c r="AO1139" s="296">
        <v>1</v>
      </c>
      <c r="AP1139" s="300"/>
      <c r="AQ1139" s="296">
        <v>1.8250000000000002</v>
      </c>
      <c r="AR1139" s="296">
        <v>2</v>
      </c>
      <c r="AS1139" s="296">
        <v>1</v>
      </c>
      <c r="AV1139" s="300">
        <v>2.4</v>
      </c>
      <c r="AW1139" s="300">
        <v>2.4</v>
      </c>
      <c r="AY1139" s="296" t="s">
        <v>745</v>
      </c>
      <c r="BA1139" s="296">
        <v>1</v>
      </c>
      <c r="BB1139" s="296">
        <v>0.03</v>
      </c>
      <c r="BC1139" s="296">
        <v>504</v>
      </c>
    </row>
    <row r="1140" spans="1:55">
      <c r="A1140" s="296" t="s">
        <v>857</v>
      </c>
      <c r="B1140" s="296" t="s">
        <v>775</v>
      </c>
      <c r="C1140" s="296" t="s">
        <v>774</v>
      </c>
      <c r="F1140" s="296">
        <v>1</v>
      </c>
      <c r="J1140" s="304">
        <v>1.4213347660119264</v>
      </c>
      <c r="K1140" s="303">
        <v>48.019999999999996</v>
      </c>
      <c r="L1140" s="303">
        <v>4.8020000000000005</v>
      </c>
      <c r="N1140" s="296">
        <v>2020</v>
      </c>
      <c r="O1140" s="296">
        <v>27</v>
      </c>
      <c r="P1140" s="296">
        <v>1</v>
      </c>
      <c r="Q1140" s="296">
        <v>2029</v>
      </c>
      <c r="X1140" s="296" t="s">
        <v>30</v>
      </c>
      <c r="AL1140" s="296">
        <v>8.4</v>
      </c>
      <c r="AM1140" s="299" t="s">
        <v>30</v>
      </c>
      <c r="AN1140" s="296" t="s">
        <v>30</v>
      </c>
      <c r="AO1140" s="296" t="s">
        <v>30</v>
      </c>
      <c r="AP1140" s="300"/>
      <c r="AQ1140" s="296" t="s">
        <v>30</v>
      </c>
      <c r="AR1140" s="296" t="s">
        <v>30</v>
      </c>
      <c r="AS1140" s="296" t="s">
        <v>30</v>
      </c>
      <c r="AV1140" s="300" t="s">
        <v>30</v>
      </c>
      <c r="AW1140" s="300" t="s">
        <v>30</v>
      </c>
      <c r="AY1140" s="296" t="s">
        <v>773</v>
      </c>
      <c r="AZ1140" s="296" t="s">
        <v>853</v>
      </c>
      <c r="BA1140" s="296">
        <v>1</v>
      </c>
      <c r="BB1140" s="296" t="s">
        <v>30</v>
      </c>
      <c r="BC1140" s="296" t="s">
        <v>30</v>
      </c>
    </row>
    <row r="1141" spans="1:55">
      <c r="A1141" s="296" t="s">
        <v>856</v>
      </c>
      <c r="B1141" s="296" t="s">
        <v>775</v>
      </c>
      <c r="C1141" s="296" t="s">
        <v>774</v>
      </c>
      <c r="F1141" s="296">
        <v>1</v>
      </c>
      <c r="J1141" s="304">
        <v>1.2023972514790251</v>
      </c>
      <c r="K1141" s="303">
        <v>37.455599999999997</v>
      </c>
      <c r="L1141" s="303">
        <v>3.7404363786078236</v>
      </c>
      <c r="N1141" s="296">
        <v>2030</v>
      </c>
      <c r="O1141" s="296">
        <v>30</v>
      </c>
      <c r="P1141" s="296">
        <v>1</v>
      </c>
      <c r="Q1141" s="296">
        <v>2039</v>
      </c>
      <c r="X1141" s="296" t="s">
        <v>30</v>
      </c>
      <c r="AL1141" s="296">
        <v>15</v>
      </c>
      <c r="AM1141" s="299" t="s">
        <v>30</v>
      </c>
      <c r="AN1141" s="296" t="s">
        <v>30</v>
      </c>
      <c r="AO1141" s="296" t="s">
        <v>30</v>
      </c>
      <c r="AP1141" s="300"/>
      <c r="AQ1141" s="296" t="s">
        <v>30</v>
      </c>
      <c r="AR1141" s="296" t="s">
        <v>30</v>
      </c>
      <c r="AS1141" s="296" t="s">
        <v>30</v>
      </c>
      <c r="AV1141" s="300" t="s">
        <v>30</v>
      </c>
      <c r="AW1141" s="300" t="s">
        <v>30</v>
      </c>
      <c r="AY1141" s="296" t="s">
        <v>773</v>
      </c>
      <c r="AZ1141" s="296" t="s">
        <v>853</v>
      </c>
      <c r="BA1141" s="296">
        <v>1</v>
      </c>
      <c r="BB1141" s="296" t="s">
        <v>30</v>
      </c>
      <c r="BC1141" s="296" t="s">
        <v>30</v>
      </c>
    </row>
    <row r="1142" spans="1:55">
      <c r="A1142" s="296" t="s">
        <v>855</v>
      </c>
      <c r="B1142" s="296" t="s">
        <v>775</v>
      </c>
      <c r="C1142" s="296" t="s">
        <v>774</v>
      </c>
      <c r="D1142" s="296" t="s">
        <v>30</v>
      </c>
      <c r="E1142" s="296" t="s">
        <v>30</v>
      </c>
      <c r="F1142" s="296">
        <v>1</v>
      </c>
      <c r="J1142" s="304">
        <v>1.0884797963278781</v>
      </c>
      <c r="K1142" s="303">
        <v>32.653599999999997</v>
      </c>
      <c r="L1142" s="303">
        <v>3.2853395571216479</v>
      </c>
      <c r="N1142" s="296">
        <v>2040</v>
      </c>
      <c r="O1142" s="296">
        <v>30</v>
      </c>
      <c r="P1142" s="296">
        <v>1</v>
      </c>
      <c r="Q1142" s="296">
        <v>2049</v>
      </c>
      <c r="R1142" s="296" t="s">
        <v>30</v>
      </c>
      <c r="S1142" s="296" t="s">
        <v>30</v>
      </c>
      <c r="T1142" s="296" t="s">
        <v>30</v>
      </c>
      <c r="U1142" s="296" t="s">
        <v>30</v>
      </c>
      <c r="V1142" s="296" t="s">
        <v>30</v>
      </c>
      <c r="W1142" s="296" t="s">
        <v>30</v>
      </c>
      <c r="X1142" s="296" t="s">
        <v>30</v>
      </c>
      <c r="Z1142" s="296" t="s">
        <v>30</v>
      </c>
      <c r="AA1142" s="296" t="s">
        <v>30</v>
      </c>
      <c r="AB1142" s="296" t="s">
        <v>30</v>
      </c>
      <c r="AC1142" s="296" t="s">
        <v>30</v>
      </c>
      <c r="AD1142" s="296" t="s">
        <v>30</v>
      </c>
      <c r="AE1142" s="296" t="s">
        <v>30</v>
      </c>
      <c r="AF1142" s="296" t="s">
        <v>30</v>
      </c>
      <c r="AG1142" s="296" t="s">
        <v>30</v>
      </c>
      <c r="AH1142" s="296" t="s">
        <v>30</v>
      </c>
      <c r="AI1142" s="296" t="s">
        <v>30</v>
      </c>
      <c r="AJ1142" s="296" t="s">
        <v>30</v>
      </c>
      <c r="AL1142" s="296">
        <v>15</v>
      </c>
      <c r="AM1142" s="299" t="s">
        <v>30</v>
      </c>
      <c r="AN1142" s="296" t="s">
        <v>30</v>
      </c>
      <c r="AO1142" s="296" t="s">
        <v>30</v>
      </c>
      <c r="AP1142" s="300"/>
      <c r="AQ1142" s="296" t="s">
        <v>30</v>
      </c>
      <c r="AR1142" s="296" t="s">
        <v>30</v>
      </c>
      <c r="AS1142" s="296" t="s">
        <v>30</v>
      </c>
      <c r="AV1142" s="300" t="s">
        <v>30</v>
      </c>
      <c r="AW1142" s="300" t="s">
        <v>30</v>
      </c>
      <c r="AX1142" s="296" t="s">
        <v>30</v>
      </c>
      <c r="AY1142" s="296" t="s">
        <v>773</v>
      </c>
      <c r="AZ1142" s="296" t="s">
        <v>853</v>
      </c>
      <c r="BA1142" s="296">
        <v>1</v>
      </c>
      <c r="BB1142" s="296" t="s">
        <v>30</v>
      </c>
      <c r="BC1142" s="296" t="s">
        <v>30</v>
      </c>
    </row>
    <row r="1143" spans="1:55">
      <c r="A1143" s="296" t="s">
        <v>854</v>
      </c>
      <c r="B1143" s="296" t="s">
        <v>775</v>
      </c>
      <c r="C1143" s="296" t="s">
        <v>774</v>
      </c>
      <c r="F1143" s="296">
        <v>1</v>
      </c>
      <c r="J1143" s="296">
        <v>1.0408841270331788</v>
      </c>
      <c r="K1143" s="296">
        <v>31.693199999999997</v>
      </c>
      <c r="L1143" s="296">
        <v>3.1231334854663038</v>
      </c>
      <c r="N1143" s="296">
        <v>2050</v>
      </c>
      <c r="O1143" s="296">
        <v>30</v>
      </c>
      <c r="P1143" s="296">
        <v>1</v>
      </c>
      <c r="Q1143" s="296">
        <v>2050</v>
      </c>
      <c r="X1143" s="296" t="s">
        <v>30</v>
      </c>
      <c r="AL1143" s="296">
        <v>15</v>
      </c>
      <c r="AM1143" s="299" t="s">
        <v>30</v>
      </c>
      <c r="AN1143" s="296" t="s">
        <v>30</v>
      </c>
      <c r="AO1143" s="296" t="s">
        <v>30</v>
      </c>
      <c r="AP1143" s="300"/>
      <c r="AQ1143" s="296" t="s">
        <v>30</v>
      </c>
      <c r="AR1143" s="296" t="s">
        <v>30</v>
      </c>
      <c r="AS1143" s="296" t="s">
        <v>30</v>
      </c>
      <c r="AV1143" s="300" t="s">
        <v>30</v>
      </c>
      <c r="AW1143" s="300" t="s">
        <v>30</v>
      </c>
      <c r="AY1143" s="296" t="s">
        <v>773</v>
      </c>
      <c r="AZ1143" s="296" t="s">
        <v>853</v>
      </c>
      <c r="BA1143" s="296">
        <v>1</v>
      </c>
      <c r="BB1143" s="296" t="s">
        <v>30</v>
      </c>
      <c r="BC1143" s="296" t="s">
        <v>30</v>
      </c>
    </row>
    <row r="1144" spans="1:55">
      <c r="A1144" s="296" t="s">
        <v>852</v>
      </c>
      <c r="B1144" s="296" t="s">
        <v>775</v>
      </c>
      <c r="C1144" s="296" t="s">
        <v>774</v>
      </c>
      <c r="F1144" s="296">
        <v>1</v>
      </c>
      <c r="J1144" s="296">
        <v>1.830127303415598</v>
      </c>
      <c r="K1144" s="296">
        <v>48.019999999999996</v>
      </c>
      <c r="L1144" s="296">
        <v>4.8020000000000005</v>
      </c>
      <c r="N1144" s="296">
        <v>2020</v>
      </c>
      <c r="O1144" s="296">
        <v>27</v>
      </c>
      <c r="P1144" s="296">
        <v>1</v>
      </c>
      <c r="Q1144" s="296">
        <v>2029</v>
      </c>
      <c r="X1144" s="296" t="s">
        <v>30</v>
      </c>
      <c r="AL1144" s="296">
        <v>8.4</v>
      </c>
      <c r="AM1144" s="299" t="s">
        <v>30</v>
      </c>
      <c r="AN1144" s="296" t="s">
        <v>30</v>
      </c>
      <c r="AO1144" s="296" t="s">
        <v>30</v>
      </c>
      <c r="AP1144" s="300"/>
      <c r="AQ1144" s="296" t="s">
        <v>30</v>
      </c>
      <c r="AR1144" s="296" t="s">
        <v>30</v>
      </c>
      <c r="AS1144" s="296" t="s">
        <v>30</v>
      </c>
      <c r="AV1144" s="300" t="s">
        <v>30</v>
      </c>
      <c r="AW1144" s="300" t="s">
        <v>30</v>
      </c>
      <c r="AY1144" s="296" t="s">
        <v>773</v>
      </c>
      <c r="AZ1144" s="296" t="s">
        <v>805</v>
      </c>
      <c r="BA1144" s="296">
        <v>1</v>
      </c>
      <c r="BB1144" s="296" t="s">
        <v>30</v>
      </c>
      <c r="BC1144" s="296" t="s">
        <v>30</v>
      </c>
    </row>
    <row r="1145" spans="1:55">
      <c r="A1145" s="296" t="s">
        <v>851</v>
      </c>
      <c r="B1145" s="296" t="s">
        <v>775</v>
      </c>
      <c r="C1145" s="296" t="s">
        <v>774</v>
      </c>
      <c r="F1145" s="296">
        <v>1</v>
      </c>
      <c r="J1145" s="296">
        <v>1.5923969615469455</v>
      </c>
      <c r="K1145" s="296">
        <v>37.455599999999997</v>
      </c>
      <c r="L1145" s="296">
        <v>3.7404363786078236</v>
      </c>
      <c r="N1145" s="296">
        <v>2030</v>
      </c>
      <c r="O1145" s="296">
        <v>30</v>
      </c>
      <c r="P1145" s="296">
        <v>1</v>
      </c>
      <c r="Q1145" s="296">
        <v>2039</v>
      </c>
      <c r="X1145" s="296" t="s">
        <v>30</v>
      </c>
      <c r="AL1145" s="296">
        <v>20</v>
      </c>
      <c r="AM1145" s="299" t="s">
        <v>30</v>
      </c>
      <c r="AN1145" s="296" t="s">
        <v>30</v>
      </c>
      <c r="AO1145" s="296" t="s">
        <v>30</v>
      </c>
      <c r="AP1145" s="300"/>
      <c r="AQ1145" s="296" t="s">
        <v>30</v>
      </c>
      <c r="AR1145" s="296" t="s">
        <v>30</v>
      </c>
      <c r="AS1145" s="296" t="s">
        <v>30</v>
      </c>
      <c r="AV1145" s="300" t="s">
        <v>30</v>
      </c>
      <c r="AW1145" s="300" t="s">
        <v>30</v>
      </c>
      <c r="AY1145" s="296" t="s">
        <v>773</v>
      </c>
      <c r="AZ1145" s="296" t="s">
        <v>805</v>
      </c>
      <c r="BA1145" s="296">
        <v>1</v>
      </c>
      <c r="BB1145" s="296" t="s">
        <v>30</v>
      </c>
      <c r="BC1145" s="296" t="s">
        <v>30</v>
      </c>
    </row>
    <row r="1146" spans="1:55">
      <c r="A1146" s="296" t="s">
        <v>850</v>
      </c>
      <c r="B1146" s="296" t="s">
        <v>775</v>
      </c>
      <c r="C1146" s="296" t="s">
        <v>774</v>
      </c>
      <c r="D1146" s="296" t="s">
        <v>30</v>
      </c>
      <c r="E1146" s="296" t="s">
        <v>30</v>
      </c>
      <c r="F1146" s="296">
        <v>1</v>
      </c>
      <c r="J1146" s="296">
        <v>1.4777829515997287</v>
      </c>
      <c r="K1146" s="296">
        <v>32.653599999999997</v>
      </c>
      <c r="L1146" s="296">
        <v>3.2853395571216479</v>
      </c>
      <c r="N1146" s="296">
        <v>2040</v>
      </c>
      <c r="O1146" s="296">
        <v>30</v>
      </c>
      <c r="P1146" s="296">
        <v>1</v>
      </c>
      <c r="Q1146" s="296">
        <v>2049</v>
      </c>
      <c r="R1146" s="296" t="s">
        <v>30</v>
      </c>
      <c r="S1146" s="296" t="s">
        <v>30</v>
      </c>
      <c r="T1146" s="296" t="s">
        <v>30</v>
      </c>
      <c r="U1146" s="296" t="s">
        <v>30</v>
      </c>
      <c r="V1146" s="296" t="s">
        <v>30</v>
      </c>
      <c r="W1146" s="296" t="s">
        <v>30</v>
      </c>
      <c r="X1146" s="296" t="s">
        <v>30</v>
      </c>
      <c r="Z1146" s="296" t="s">
        <v>30</v>
      </c>
      <c r="AA1146" s="296" t="s">
        <v>30</v>
      </c>
      <c r="AB1146" s="296" t="s">
        <v>30</v>
      </c>
      <c r="AC1146" s="296" t="s">
        <v>30</v>
      </c>
      <c r="AD1146" s="296" t="s">
        <v>30</v>
      </c>
      <c r="AE1146" s="296" t="s">
        <v>30</v>
      </c>
      <c r="AF1146" s="296" t="s">
        <v>30</v>
      </c>
      <c r="AG1146" s="296" t="s">
        <v>30</v>
      </c>
      <c r="AH1146" s="296" t="s">
        <v>30</v>
      </c>
      <c r="AI1146" s="296" t="s">
        <v>30</v>
      </c>
      <c r="AJ1146" s="296" t="s">
        <v>30</v>
      </c>
      <c r="AL1146" s="296">
        <v>25</v>
      </c>
      <c r="AM1146" s="299" t="s">
        <v>30</v>
      </c>
      <c r="AN1146" s="296" t="s">
        <v>30</v>
      </c>
      <c r="AO1146" s="296" t="s">
        <v>30</v>
      </c>
      <c r="AP1146" s="300"/>
      <c r="AQ1146" s="296" t="s">
        <v>30</v>
      </c>
      <c r="AR1146" s="296" t="s">
        <v>30</v>
      </c>
      <c r="AS1146" s="296" t="s">
        <v>30</v>
      </c>
      <c r="AV1146" s="300" t="s">
        <v>30</v>
      </c>
      <c r="AW1146" s="300" t="s">
        <v>30</v>
      </c>
      <c r="AX1146" s="296" t="s">
        <v>30</v>
      </c>
      <c r="AY1146" s="296" t="s">
        <v>773</v>
      </c>
      <c r="AZ1146" s="296" t="s">
        <v>805</v>
      </c>
      <c r="BA1146" s="296">
        <v>1</v>
      </c>
      <c r="BB1146" s="296" t="s">
        <v>30</v>
      </c>
      <c r="BC1146" s="296" t="s">
        <v>30</v>
      </c>
    </row>
    <row r="1147" spans="1:55">
      <c r="A1147" s="296" t="s">
        <v>849</v>
      </c>
      <c r="B1147" s="296" t="s">
        <v>775</v>
      </c>
      <c r="C1147" s="296" t="s">
        <v>774</v>
      </c>
      <c r="F1147" s="296">
        <v>1</v>
      </c>
      <c r="J1147" s="296">
        <v>1.4262656425650395</v>
      </c>
      <c r="K1147" s="296">
        <v>31.693199999999997</v>
      </c>
      <c r="L1147" s="296">
        <v>3.1231334854663038</v>
      </c>
      <c r="N1147" s="296">
        <v>2050</v>
      </c>
      <c r="O1147" s="296">
        <v>30</v>
      </c>
      <c r="P1147" s="296">
        <v>1</v>
      </c>
      <c r="Q1147" s="296">
        <v>2050</v>
      </c>
      <c r="X1147" s="296" t="s">
        <v>30</v>
      </c>
      <c r="AL1147" s="296">
        <v>30</v>
      </c>
      <c r="AM1147" s="299" t="s">
        <v>30</v>
      </c>
      <c r="AN1147" s="296" t="s">
        <v>30</v>
      </c>
      <c r="AO1147" s="296" t="s">
        <v>30</v>
      </c>
      <c r="AP1147" s="300"/>
      <c r="AQ1147" s="296" t="s">
        <v>30</v>
      </c>
      <c r="AR1147" s="296" t="s">
        <v>30</v>
      </c>
      <c r="AS1147" s="296" t="s">
        <v>30</v>
      </c>
      <c r="AV1147" s="300" t="s">
        <v>30</v>
      </c>
      <c r="AW1147" s="300" t="s">
        <v>30</v>
      </c>
      <c r="AY1147" s="296" t="s">
        <v>773</v>
      </c>
      <c r="AZ1147" s="296" t="s">
        <v>805</v>
      </c>
      <c r="BA1147" s="296">
        <v>1</v>
      </c>
      <c r="BB1147" s="296" t="s">
        <v>30</v>
      </c>
      <c r="BC1147" s="296" t="s">
        <v>30</v>
      </c>
    </row>
    <row r="1148" spans="1:55">
      <c r="A1148" s="296" t="s">
        <v>848</v>
      </c>
      <c r="B1148" s="296" t="s">
        <v>846</v>
      </c>
      <c r="C1148" s="296" t="s">
        <v>749</v>
      </c>
      <c r="F1148" s="296">
        <v>1.01</v>
      </c>
      <c r="G1148" s="296">
        <v>1.5</v>
      </c>
      <c r="H1148" s="296">
        <v>11.5</v>
      </c>
      <c r="I1148" s="296">
        <v>0</v>
      </c>
      <c r="J1148" s="296">
        <v>6.5412999999999999E-2</v>
      </c>
      <c r="K1148" s="296">
        <v>1.2101379999999999</v>
      </c>
      <c r="L1148" s="296">
        <v>0.40556000000000003</v>
      </c>
      <c r="M1148" s="296" t="s">
        <v>30</v>
      </c>
      <c r="O1148" s="296">
        <v>35</v>
      </c>
      <c r="P1148" s="296">
        <v>0</v>
      </c>
      <c r="Q1148" s="296" t="s">
        <v>30</v>
      </c>
      <c r="U1148" s="296">
        <v>1</v>
      </c>
      <c r="V1148" s="296">
        <v>1</v>
      </c>
      <c r="X1148" s="296">
        <v>0.99009900990099009</v>
      </c>
      <c r="AK1148" s="296">
        <v>1</v>
      </c>
      <c r="AL1148" s="296">
        <v>348</v>
      </c>
      <c r="AM1148" s="299">
        <v>0.15</v>
      </c>
      <c r="AN1148" s="296">
        <v>11.68</v>
      </c>
      <c r="AO1148" s="296">
        <v>1</v>
      </c>
      <c r="AP1148" s="300"/>
      <c r="AQ1148" s="296">
        <v>0.58399999999999996</v>
      </c>
      <c r="AR1148" s="296">
        <v>0.1</v>
      </c>
      <c r="AS1148" s="296">
        <v>0</v>
      </c>
      <c r="AV1148" s="300">
        <v>12</v>
      </c>
      <c r="AW1148" s="300">
        <v>12</v>
      </c>
      <c r="AY1148" s="296" t="s">
        <v>845</v>
      </c>
      <c r="BA1148" s="296">
        <v>1</v>
      </c>
      <c r="BB1148" s="296">
        <v>0.01</v>
      </c>
      <c r="BC1148" s="296">
        <v>67</v>
      </c>
    </row>
    <row r="1149" spans="1:55">
      <c r="A1149" s="296" t="s">
        <v>847</v>
      </c>
      <c r="B1149" s="296" t="s">
        <v>846</v>
      </c>
      <c r="C1149" s="296" t="s">
        <v>749</v>
      </c>
      <c r="F1149" s="296">
        <v>1.01</v>
      </c>
      <c r="G1149" s="296">
        <v>1.5</v>
      </c>
      <c r="H1149" s="296">
        <v>11.5</v>
      </c>
      <c r="I1149" s="296">
        <v>0</v>
      </c>
      <c r="J1149" s="296">
        <v>6.5412999999999999E-2</v>
      </c>
      <c r="K1149" s="296">
        <v>1.2101379999999999</v>
      </c>
      <c r="L1149" s="296">
        <v>0.40556000000000003</v>
      </c>
      <c r="M1149" s="296" t="s">
        <v>30</v>
      </c>
      <c r="O1149" s="296">
        <v>35</v>
      </c>
      <c r="P1149" s="296">
        <v>0</v>
      </c>
      <c r="Q1149" s="296" t="s">
        <v>30</v>
      </c>
      <c r="U1149" s="296">
        <v>1</v>
      </c>
      <c r="V1149" s="296">
        <v>1</v>
      </c>
      <c r="X1149" s="296">
        <v>0.99009900990099009</v>
      </c>
      <c r="AK1149" s="296">
        <v>1</v>
      </c>
      <c r="AL1149" s="296">
        <v>580</v>
      </c>
      <c r="AM1149" s="299">
        <v>0.15</v>
      </c>
      <c r="AN1149" s="296">
        <v>11.68</v>
      </c>
      <c r="AO1149" s="296">
        <v>1</v>
      </c>
      <c r="AP1149" s="300"/>
      <c r="AQ1149" s="296">
        <v>0.58399999999999996</v>
      </c>
      <c r="AR1149" s="296">
        <v>0.1</v>
      </c>
      <c r="AS1149" s="296">
        <v>0</v>
      </c>
      <c r="AV1149" s="300">
        <v>12</v>
      </c>
      <c r="AW1149" s="300">
        <v>12</v>
      </c>
      <c r="AY1149" s="296" t="s">
        <v>845</v>
      </c>
      <c r="BA1149" s="296">
        <v>1</v>
      </c>
      <c r="BB1149" s="296">
        <v>0.01</v>
      </c>
      <c r="BC1149" s="296">
        <v>67</v>
      </c>
    </row>
    <row r="1150" spans="1:55">
      <c r="A1150" s="296" t="s">
        <v>844</v>
      </c>
      <c r="B1150" s="296" t="s">
        <v>747</v>
      </c>
      <c r="C1150" s="296" t="s">
        <v>749</v>
      </c>
      <c r="E1150" s="296">
        <v>0.98999999999999988</v>
      </c>
      <c r="F1150" s="296">
        <v>0.87000000000000011</v>
      </c>
      <c r="H1150" s="296">
        <v>105</v>
      </c>
      <c r="I1150" s="296">
        <v>0</v>
      </c>
      <c r="J1150" s="296" t="s">
        <v>30</v>
      </c>
      <c r="K1150" s="296">
        <v>12.050668</v>
      </c>
      <c r="L1150" s="296" t="s">
        <v>30</v>
      </c>
      <c r="M1150" s="296">
        <v>0.69683065326633165</v>
      </c>
      <c r="O1150" s="296">
        <v>50</v>
      </c>
      <c r="P1150" s="296">
        <v>0</v>
      </c>
      <c r="Q1150" s="296" t="s">
        <v>30</v>
      </c>
      <c r="U1150" s="296">
        <v>1</v>
      </c>
      <c r="V1150" s="296">
        <v>1</v>
      </c>
      <c r="X1150" s="296">
        <v>2.3104609311505864</v>
      </c>
      <c r="AK1150" s="296">
        <v>1</v>
      </c>
      <c r="AL1150" s="296">
        <v>144</v>
      </c>
      <c r="AM1150" s="299">
        <v>0.3</v>
      </c>
      <c r="AN1150" s="296">
        <v>29.2</v>
      </c>
      <c r="AO1150" s="296">
        <v>1</v>
      </c>
      <c r="AP1150" s="300"/>
      <c r="AQ1150" s="296">
        <v>1.46</v>
      </c>
      <c r="AR1150" s="296">
        <v>1</v>
      </c>
      <c r="AS1150" s="296">
        <v>1</v>
      </c>
      <c r="AV1150" s="300">
        <v>9</v>
      </c>
      <c r="AW1150" s="300">
        <v>9</v>
      </c>
      <c r="AY1150" s="296" t="s">
        <v>759</v>
      </c>
      <c r="BA1150" s="296">
        <v>1</v>
      </c>
      <c r="BB1150" s="296">
        <v>0.03</v>
      </c>
      <c r="BC1150" s="296">
        <v>420</v>
      </c>
    </row>
    <row r="1151" spans="1:55">
      <c r="A1151" s="296" t="s">
        <v>843</v>
      </c>
      <c r="B1151" s="296" t="s">
        <v>753</v>
      </c>
      <c r="C1151" s="296" t="s">
        <v>749</v>
      </c>
      <c r="D1151" s="296">
        <v>9.0000000000000011E-2</v>
      </c>
      <c r="E1151" s="296">
        <v>1.53</v>
      </c>
      <c r="F1151" s="296">
        <v>0.56999999999999995</v>
      </c>
      <c r="H1151" s="296">
        <v>70</v>
      </c>
      <c r="I1151" s="296">
        <v>0</v>
      </c>
      <c r="J1151" s="304" t="s">
        <v>30</v>
      </c>
      <c r="K1151" s="303">
        <v>12.050668</v>
      </c>
      <c r="L1151" s="303" t="s">
        <v>30</v>
      </c>
      <c r="M1151" s="296">
        <v>0.79229999999999989</v>
      </c>
      <c r="O1151" s="296">
        <v>30</v>
      </c>
      <c r="P1151" s="296">
        <v>0</v>
      </c>
      <c r="Q1151" s="296" t="s">
        <v>30</v>
      </c>
      <c r="U1151" s="296">
        <v>1</v>
      </c>
      <c r="V1151" s="296">
        <v>1</v>
      </c>
      <c r="X1151" s="296">
        <v>1.7543859649122808</v>
      </c>
      <c r="AK1151" s="296">
        <v>1</v>
      </c>
      <c r="AL1151" s="296">
        <v>881</v>
      </c>
      <c r="AM1151" s="299">
        <v>0.3</v>
      </c>
      <c r="AN1151" s="296">
        <v>29.2</v>
      </c>
      <c r="AO1151" s="296">
        <v>1</v>
      </c>
      <c r="AP1151" s="300"/>
      <c r="AQ1151" s="296">
        <v>1.46</v>
      </c>
      <c r="AR1151" s="296">
        <v>1</v>
      </c>
      <c r="AS1151" s="296">
        <v>1</v>
      </c>
      <c r="AV1151" s="300">
        <v>9</v>
      </c>
      <c r="AW1151" s="300">
        <v>9</v>
      </c>
      <c r="AY1151" s="296" t="s">
        <v>759</v>
      </c>
      <c r="BA1151" s="296">
        <v>1</v>
      </c>
      <c r="BB1151" s="296">
        <v>0.03</v>
      </c>
      <c r="BC1151" s="296">
        <v>420</v>
      </c>
    </row>
    <row r="1152" spans="1:55">
      <c r="A1152" s="296" t="s">
        <v>842</v>
      </c>
      <c r="B1152" s="296" t="s">
        <v>753</v>
      </c>
      <c r="C1152" s="296" t="s">
        <v>746</v>
      </c>
      <c r="D1152" s="296">
        <v>0.2</v>
      </c>
      <c r="E1152" s="296">
        <v>3.4</v>
      </c>
      <c r="F1152" s="296">
        <v>0.25</v>
      </c>
      <c r="I1152" s="296">
        <v>0</v>
      </c>
      <c r="J1152" s="304" t="s">
        <v>30</v>
      </c>
      <c r="K1152" s="303">
        <v>56.056000000000004</v>
      </c>
      <c r="L1152" s="303" t="s">
        <v>30</v>
      </c>
      <c r="M1152" s="296">
        <v>0.49</v>
      </c>
      <c r="P1152" s="296">
        <v>0</v>
      </c>
      <c r="Q1152" s="296" t="s">
        <v>30</v>
      </c>
      <c r="X1152" s="296" t="s">
        <v>30</v>
      </c>
      <c r="AK1152" s="296">
        <v>1</v>
      </c>
      <c r="AL1152" s="296">
        <v>206</v>
      </c>
      <c r="AM1152" s="299">
        <v>0.25</v>
      </c>
      <c r="AN1152" s="296">
        <v>36.5</v>
      </c>
      <c r="AO1152" s="296">
        <v>1</v>
      </c>
      <c r="AP1152" s="300"/>
      <c r="AQ1152" s="296">
        <v>1.8250000000000002</v>
      </c>
      <c r="AR1152" s="296">
        <v>2</v>
      </c>
      <c r="AS1152" s="296">
        <v>1</v>
      </c>
      <c r="AV1152" s="300">
        <v>2.4</v>
      </c>
      <c r="AW1152" s="300">
        <v>2.4</v>
      </c>
      <c r="AY1152" s="296" t="s">
        <v>745</v>
      </c>
      <c r="BA1152" s="296">
        <v>1</v>
      </c>
      <c r="BB1152" s="296">
        <v>0.03</v>
      </c>
      <c r="BC1152" s="296">
        <v>504</v>
      </c>
    </row>
    <row r="1153" spans="1:55">
      <c r="A1153" s="296" t="s">
        <v>841</v>
      </c>
      <c r="B1153" s="296" t="s">
        <v>840</v>
      </c>
      <c r="C1153" s="296" t="s">
        <v>746</v>
      </c>
      <c r="F1153" s="296">
        <v>0.35</v>
      </c>
      <c r="I1153" s="296">
        <v>0</v>
      </c>
      <c r="J1153" s="304" t="s">
        <v>30</v>
      </c>
      <c r="K1153" s="303">
        <v>56.056000000000004</v>
      </c>
      <c r="L1153" s="303">
        <v>1.96</v>
      </c>
      <c r="M1153" s="296" t="s">
        <v>30</v>
      </c>
      <c r="P1153" s="296">
        <v>0</v>
      </c>
      <c r="Q1153" s="296" t="s">
        <v>30</v>
      </c>
      <c r="X1153" s="296" t="s">
        <v>30</v>
      </c>
      <c r="AK1153" s="296">
        <v>1</v>
      </c>
      <c r="AL1153" s="296">
        <v>800</v>
      </c>
      <c r="AM1153" s="299">
        <v>0.25</v>
      </c>
      <c r="AN1153" s="296">
        <v>36.5</v>
      </c>
      <c r="AO1153" s="296">
        <v>1</v>
      </c>
      <c r="AP1153" s="300"/>
      <c r="AQ1153" s="296">
        <v>1.8250000000000002</v>
      </c>
      <c r="AR1153" s="296">
        <v>2</v>
      </c>
      <c r="AS1153" s="296">
        <v>1</v>
      </c>
      <c r="AV1153" s="300">
        <v>2.4</v>
      </c>
      <c r="AW1153" s="300">
        <v>2.4</v>
      </c>
      <c r="AY1153" s="296" t="s">
        <v>745</v>
      </c>
      <c r="BA1153" s="296">
        <v>1</v>
      </c>
      <c r="BB1153" s="296">
        <v>0.03</v>
      </c>
      <c r="BC1153" s="296">
        <v>504</v>
      </c>
    </row>
    <row r="1154" spans="1:55">
      <c r="A1154" s="296" t="s">
        <v>839</v>
      </c>
      <c r="B1154" s="296" t="s">
        <v>747</v>
      </c>
      <c r="C1154" s="296" t="s">
        <v>749</v>
      </c>
      <c r="E1154" s="296">
        <v>1</v>
      </c>
      <c r="F1154" s="296">
        <v>0.9</v>
      </c>
      <c r="I1154" s="296">
        <v>0</v>
      </c>
      <c r="J1154" s="304" t="s">
        <v>30</v>
      </c>
      <c r="K1154" s="303">
        <v>12.050668</v>
      </c>
      <c r="L1154" s="303" t="s">
        <v>30</v>
      </c>
      <c r="M1154" s="296">
        <v>0.6885</v>
      </c>
      <c r="P1154" s="296">
        <v>0</v>
      </c>
      <c r="Q1154" s="296" t="s">
        <v>30</v>
      </c>
      <c r="U1154" s="296">
        <v>1</v>
      </c>
      <c r="V1154" s="296">
        <v>1</v>
      </c>
      <c r="X1154" s="296">
        <v>2.2222222222222223</v>
      </c>
      <c r="AK1154" s="296">
        <v>1</v>
      </c>
      <c r="AL1154" s="296">
        <v>32</v>
      </c>
      <c r="AM1154" s="299">
        <v>0.4</v>
      </c>
      <c r="AN1154" s="296">
        <v>29.2</v>
      </c>
      <c r="AO1154" s="296">
        <v>1</v>
      </c>
      <c r="AP1154" s="300"/>
      <c r="AQ1154" s="296">
        <v>1.46</v>
      </c>
      <c r="AR1154" s="296">
        <v>2</v>
      </c>
      <c r="AS1154" s="296">
        <v>1</v>
      </c>
      <c r="AV1154" s="300">
        <v>2.4</v>
      </c>
      <c r="AW1154" s="300">
        <v>2.4</v>
      </c>
      <c r="AY1154" s="296" t="s">
        <v>745</v>
      </c>
      <c r="BA1154" s="296">
        <v>1</v>
      </c>
      <c r="BB1154" s="296">
        <v>0.03</v>
      </c>
      <c r="BC1154" s="296">
        <v>504</v>
      </c>
    </row>
    <row r="1155" spans="1:55">
      <c r="A1155" s="296" t="s">
        <v>838</v>
      </c>
      <c r="B1155" s="296" t="s">
        <v>775</v>
      </c>
      <c r="C1155" s="296" t="s">
        <v>774</v>
      </c>
      <c r="F1155" s="296">
        <v>1</v>
      </c>
      <c r="J1155" s="304">
        <v>1.830127303415598</v>
      </c>
      <c r="K1155" s="303">
        <v>48.019999999999996</v>
      </c>
      <c r="L1155" s="303">
        <v>4.8020000000000005</v>
      </c>
      <c r="N1155" s="296">
        <v>2020</v>
      </c>
      <c r="O1155" s="296">
        <v>27</v>
      </c>
      <c r="P1155" s="296">
        <v>1</v>
      </c>
      <c r="Q1155" s="296">
        <v>2029</v>
      </c>
      <c r="X1155" s="296" t="s">
        <v>30</v>
      </c>
      <c r="AL1155" s="296">
        <v>8.4</v>
      </c>
      <c r="AM1155" s="299" t="s">
        <v>30</v>
      </c>
      <c r="AN1155" s="296" t="s">
        <v>30</v>
      </c>
      <c r="AO1155" s="296" t="s">
        <v>30</v>
      </c>
      <c r="AP1155" s="300"/>
      <c r="AQ1155" s="296" t="s">
        <v>30</v>
      </c>
      <c r="AR1155" s="296" t="s">
        <v>30</v>
      </c>
      <c r="AS1155" s="296" t="s">
        <v>30</v>
      </c>
      <c r="AV1155" s="300" t="s">
        <v>30</v>
      </c>
      <c r="AW1155" s="300" t="s">
        <v>30</v>
      </c>
      <c r="AY1155" s="296" t="s">
        <v>773</v>
      </c>
      <c r="AZ1155" s="296" t="s">
        <v>805</v>
      </c>
      <c r="BA1155" s="296">
        <v>1</v>
      </c>
      <c r="BB1155" s="296" t="s">
        <v>30</v>
      </c>
      <c r="BC1155" s="296" t="s">
        <v>30</v>
      </c>
    </row>
    <row r="1156" spans="1:55">
      <c r="A1156" s="296" t="s">
        <v>837</v>
      </c>
      <c r="B1156" s="296" t="s">
        <v>775</v>
      </c>
      <c r="C1156" s="296" t="s">
        <v>774</v>
      </c>
      <c r="F1156" s="296">
        <v>1</v>
      </c>
      <c r="J1156" s="304">
        <v>1.5923969615469455</v>
      </c>
      <c r="K1156" s="303">
        <v>37.455599999999997</v>
      </c>
      <c r="L1156" s="303">
        <v>3.7404363786078236</v>
      </c>
      <c r="N1156" s="296">
        <v>2030</v>
      </c>
      <c r="O1156" s="296">
        <v>30</v>
      </c>
      <c r="P1156" s="296">
        <v>1</v>
      </c>
      <c r="Q1156" s="296">
        <v>2039</v>
      </c>
      <c r="X1156" s="296" t="s">
        <v>30</v>
      </c>
      <c r="AL1156" s="296">
        <v>20</v>
      </c>
      <c r="AM1156" s="299" t="s">
        <v>30</v>
      </c>
      <c r="AN1156" s="296" t="s">
        <v>30</v>
      </c>
      <c r="AO1156" s="296" t="s">
        <v>30</v>
      </c>
      <c r="AP1156" s="300"/>
      <c r="AQ1156" s="296" t="s">
        <v>30</v>
      </c>
      <c r="AR1156" s="296" t="s">
        <v>30</v>
      </c>
      <c r="AS1156" s="296" t="s">
        <v>30</v>
      </c>
      <c r="AV1156" s="300" t="s">
        <v>30</v>
      </c>
      <c r="AW1156" s="300" t="s">
        <v>30</v>
      </c>
      <c r="AY1156" s="296" t="s">
        <v>773</v>
      </c>
      <c r="AZ1156" s="296" t="s">
        <v>805</v>
      </c>
      <c r="BA1156" s="296">
        <v>1</v>
      </c>
      <c r="BB1156" s="296" t="s">
        <v>30</v>
      </c>
      <c r="BC1156" s="296" t="s">
        <v>30</v>
      </c>
    </row>
    <row r="1157" spans="1:55">
      <c r="A1157" s="296" t="s">
        <v>836</v>
      </c>
      <c r="B1157" s="296" t="s">
        <v>775</v>
      </c>
      <c r="C1157" s="296" t="s">
        <v>774</v>
      </c>
      <c r="D1157" s="296" t="s">
        <v>30</v>
      </c>
      <c r="E1157" s="296" t="s">
        <v>30</v>
      </c>
      <c r="F1157" s="296">
        <v>1</v>
      </c>
      <c r="J1157" s="304">
        <v>1.4777829515997287</v>
      </c>
      <c r="K1157" s="303">
        <v>32.653599999999997</v>
      </c>
      <c r="L1157" s="303">
        <v>3.2853395571216479</v>
      </c>
      <c r="N1157" s="296">
        <v>2040</v>
      </c>
      <c r="O1157" s="296">
        <v>30</v>
      </c>
      <c r="P1157" s="296">
        <v>1</v>
      </c>
      <c r="Q1157" s="296">
        <v>2049</v>
      </c>
      <c r="R1157" s="296" t="s">
        <v>30</v>
      </c>
      <c r="S1157" s="296" t="s">
        <v>30</v>
      </c>
      <c r="T1157" s="296" t="s">
        <v>30</v>
      </c>
      <c r="U1157" s="296" t="s">
        <v>30</v>
      </c>
      <c r="V1157" s="296" t="s">
        <v>30</v>
      </c>
      <c r="W1157" s="296" t="s">
        <v>30</v>
      </c>
      <c r="X1157" s="296" t="s">
        <v>30</v>
      </c>
      <c r="Z1157" s="296" t="s">
        <v>30</v>
      </c>
      <c r="AA1157" s="296" t="s">
        <v>30</v>
      </c>
      <c r="AB1157" s="296" t="s">
        <v>30</v>
      </c>
      <c r="AC1157" s="296" t="s">
        <v>30</v>
      </c>
      <c r="AD1157" s="296" t="s">
        <v>30</v>
      </c>
      <c r="AE1157" s="296" t="s">
        <v>30</v>
      </c>
      <c r="AF1157" s="296" t="s">
        <v>30</v>
      </c>
      <c r="AG1157" s="296" t="s">
        <v>30</v>
      </c>
      <c r="AH1157" s="296" t="s">
        <v>30</v>
      </c>
      <c r="AI1157" s="296" t="s">
        <v>30</v>
      </c>
      <c r="AJ1157" s="296" t="s">
        <v>30</v>
      </c>
      <c r="AL1157" s="296">
        <v>25</v>
      </c>
      <c r="AM1157" s="299" t="s">
        <v>30</v>
      </c>
      <c r="AN1157" s="296" t="s">
        <v>30</v>
      </c>
      <c r="AO1157" s="296" t="s">
        <v>30</v>
      </c>
      <c r="AP1157" s="300"/>
      <c r="AQ1157" s="296" t="s">
        <v>30</v>
      </c>
      <c r="AR1157" s="296" t="s">
        <v>30</v>
      </c>
      <c r="AS1157" s="296" t="s">
        <v>30</v>
      </c>
      <c r="AV1157" s="300" t="s">
        <v>30</v>
      </c>
      <c r="AW1157" s="300" t="s">
        <v>30</v>
      </c>
      <c r="AX1157" s="296" t="s">
        <v>30</v>
      </c>
      <c r="AY1157" s="296" t="s">
        <v>773</v>
      </c>
      <c r="AZ1157" s="296" t="s">
        <v>805</v>
      </c>
      <c r="BA1157" s="296">
        <v>1</v>
      </c>
      <c r="BB1157" s="296" t="s">
        <v>30</v>
      </c>
      <c r="BC1157" s="296" t="s">
        <v>30</v>
      </c>
    </row>
    <row r="1158" spans="1:55">
      <c r="A1158" s="296" t="s">
        <v>835</v>
      </c>
      <c r="B1158" s="296" t="s">
        <v>775</v>
      </c>
      <c r="C1158" s="296" t="s">
        <v>774</v>
      </c>
      <c r="F1158" s="296">
        <v>1</v>
      </c>
      <c r="J1158" s="304">
        <v>1.4262656425650395</v>
      </c>
      <c r="K1158" s="303">
        <v>31.693199999999997</v>
      </c>
      <c r="L1158" s="303">
        <v>3.1231334854663038</v>
      </c>
      <c r="N1158" s="296">
        <v>2050</v>
      </c>
      <c r="O1158" s="296">
        <v>30</v>
      </c>
      <c r="P1158" s="296">
        <v>1</v>
      </c>
      <c r="Q1158" s="296">
        <v>2050</v>
      </c>
      <c r="X1158" s="296" t="s">
        <v>30</v>
      </c>
      <c r="AL1158" s="296">
        <v>30</v>
      </c>
      <c r="AM1158" s="299" t="s">
        <v>30</v>
      </c>
      <c r="AN1158" s="296" t="s">
        <v>30</v>
      </c>
      <c r="AO1158" s="296" t="s">
        <v>30</v>
      </c>
      <c r="AP1158" s="300"/>
      <c r="AQ1158" s="296" t="s">
        <v>30</v>
      </c>
      <c r="AR1158" s="296" t="s">
        <v>30</v>
      </c>
      <c r="AS1158" s="296" t="s">
        <v>30</v>
      </c>
      <c r="AV1158" s="300" t="s">
        <v>30</v>
      </c>
      <c r="AW1158" s="300" t="s">
        <v>30</v>
      </c>
      <c r="AY1158" s="296" t="s">
        <v>773</v>
      </c>
      <c r="AZ1158" s="296" t="s">
        <v>805</v>
      </c>
      <c r="BA1158" s="296">
        <v>1</v>
      </c>
      <c r="BB1158" s="296" t="s">
        <v>30</v>
      </c>
      <c r="BC1158" s="296" t="s">
        <v>30</v>
      </c>
    </row>
    <row r="1159" spans="1:55">
      <c r="A1159" s="296" t="s">
        <v>834</v>
      </c>
      <c r="B1159" s="296" t="s">
        <v>775</v>
      </c>
      <c r="C1159" s="296" t="s">
        <v>774</v>
      </c>
      <c r="F1159" s="296">
        <v>1</v>
      </c>
      <c r="J1159" s="304">
        <v>1.830127303415598</v>
      </c>
      <c r="K1159" s="303">
        <v>48.019999999999996</v>
      </c>
      <c r="L1159" s="303">
        <v>4.8020000000000005</v>
      </c>
      <c r="N1159" s="296">
        <v>2020</v>
      </c>
      <c r="O1159" s="296">
        <v>27</v>
      </c>
      <c r="P1159" s="296">
        <v>1</v>
      </c>
      <c r="Q1159" s="296">
        <v>2029</v>
      </c>
      <c r="X1159" s="296" t="s">
        <v>30</v>
      </c>
      <c r="AL1159" s="296">
        <v>8.4</v>
      </c>
      <c r="AM1159" s="299" t="s">
        <v>30</v>
      </c>
      <c r="AN1159" s="296" t="s">
        <v>30</v>
      </c>
      <c r="AO1159" s="296" t="s">
        <v>30</v>
      </c>
      <c r="AP1159" s="300"/>
      <c r="AQ1159" s="296" t="s">
        <v>30</v>
      </c>
      <c r="AR1159" s="296" t="s">
        <v>30</v>
      </c>
      <c r="AS1159" s="296" t="s">
        <v>30</v>
      </c>
      <c r="AV1159" s="300" t="s">
        <v>30</v>
      </c>
      <c r="AW1159" s="300" t="s">
        <v>30</v>
      </c>
      <c r="AY1159" s="296" t="s">
        <v>773</v>
      </c>
      <c r="AZ1159" s="296" t="s">
        <v>805</v>
      </c>
      <c r="BA1159" s="296">
        <v>1</v>
      </c>
      <c r="BB1159" s="296" t="s">
        <v>30</v>
      </c>
      <c r="BC1159" s="296" t="s">
        <v>30</v>
      </c>
    </row>
    <row r="1160" spans="1:55">
      <c r="A1160" s="296" t="s">
        <v>833</v>
      </c>
      <c r="B1160" s="296" t="s">
        <v>775</v>
      </c>
      <c r="C1160" s="296" t="s">
        <v>774</v>
      </c>
      <c r="F1160" s="296">
        <v>1</v>
      </c>
      <c r="J1160" s="304">
        <v>1.5923969615469455</v>
      </c>
      <c r="K1160" s="303">
        <v>37.455599999999997</v>
      </c>
      <c r="L1160" s="303">
        <v>3.7404363786078236</v>
      </c>
      <c r="N1160" s="296">
        <v>2030</v>
      </c>
      <c r="O1160" s="296">
        <v>30</v>
      </c>
      <c r="P1160" s="296">
        <v>1</v>
      </c>
      <c r="Q1160" s="296">
        <v>2039</v>
      </c>
      <c r="X1160" s="296" t="s">
        <v>30</v>
      </c>
      <c r="AL1160" s="296">
        <v>20</v>
      </c>
      <c r="AM1160" s="299" t="s">
        <v>30</v>
      </c>
      <c r="AN1160" s="296" t="s">
        <v>30</v>
      </c>
      <c r="AO1160" s="296" t="s">
        <v>30</v>
      </c>
      <c r="AP1160" s="300"/>
      <c r="AQ1160" s="296" t="s">
        <v>30</v>
      </c>
      <c r="AR1160" s="296" t="s">
        <v>30</v>
      </c>
      <c r="AS1160" s="296" t="s">
        <v>30</v>
      </c>
      <c r="AV1160" s="300" t="s">
        <v>30</v>
      </c>
      <c r="AW1160" s="300" t="s">
        <v>30</v>
      </c>
      <c r="AY1160" s="296" t="s">
        <v>773</v>
      </c>
      <c r="AZ1160" s="296" t="s">
        <v>805</v>
      </c>
      <c r="BA1160" s="296">
        <v>1</v>
      </c>
      <c r="BB1160" s="296" t="s">
        <v>30</v>
      </c>
      <c r="BC1160" s="296" t="s">
        <v>30</v>
      </c>
    </row>
    <row r="1161" spans="1:55">
      <c r="A1161" s="296" t="s">
        <v>832</v>
      </c>
      <c r="B1161" s="296" t="s">
        <v>775</v>
      </c>
      <c r="C1161" s="296" t="s">
        <v>774</v>
      </c>
      <c r="D1161" s="296" t="s">
        <v>30</v>
      </c>
      <c r="E1161" s="296" t="s">
        <v>30</v>
      </c>
      <c r="F1161" s="296">
        <v>1</v>
      </c>
      <c r="J1161" s="304">
        <v>1.4777829515997287</v>
      </c>
      <c r="K1161" s="303">
        <v>32.653599999999997</v>
      </c>
      <c r="L1161" s="303">
        <v>3.2853395571216479</v>
      </c>
      <c r="N1161" s="296">
        <v>2040</v>
      </c>
      <c r="O1161" s="296">
        <v>30</v>
      </c>
      <c r="P1161" s="296">
        <v>1</v>
      </c>
      <c r="Q1161" s="296">
        <v>2049</v>
      </c>
      <c r="R1161" s="296" t="s">
        <v>30</v>
      </c>
      <c r="S1161" s="296" t="s">
        <v>30</v>
      </c>
      <c r="T1161" s="296" t="s">
        <v>30</v>
      </c>
      <c r="U1161" s="296" t="s">
        <v>30</v>
      </c>
      <c r="V1161" s="296" t="s">
        <v>30</v>
      </c>
      <c r="W1161" s="296" t="s">
        <v>30</v>
      </c>
      <c r="X1161" s="296" t="s">
        <v>30</v>
      </c>
      <c r="Z1161" s="296" t="s">
        <v>30</v>
      </c>
      <c r="AA1161" s="296" t="s">
        <v>30</v>
      </c>
      <c r="AB1161" s="296" t="s">
        <v>30</v>
      </c>
      <c r="AC1161" s="296" t="s">
        <v>30</v>
      </c>
      <c r="AD1161" s="296" t="s">
        <v>30</v>
      </c>
      <c r="AE1161" s="296" t="s">
        <v>30</v>
      </c>
      <c r="AF1161" s="296" t="s">
        <v>30</v>
      </c>
      <c r="AG1161" s="296" t="s">
        <v>30</v>
      </c>
      <c r="AH1161" s="296" t="s">
        <v>30</v>
      </c>
      <c r="AI1161" s="296" t="s">
        <v>30</v>
      </c>
      <c r="AJ1161" s="296" t="s">
        <v>30</v>
      </c>
      <c r="AL1161" s="296">
        <v>25</v>
      </c>
      <c r="AM1161" s="299" t="s">
        <v>30</v>
      </c>
      <c r="AN1161" s="296" t="s">
        <v>30</v>
      </c>
      <c r="AO1161" s="296" t="s">
        <v>30</v>
      </c>
      <c r="AP1161" s="300"/>
      <c r="AQ1161" s="296" t="s">
        <v>30</v>
      </c>
      <c r="AR1161" s="296" t="s">
        <v>30</v>
      </c>
      <c r="AS1161" s="296" t="s">
        <v>30</v>
      </c>
      <c r="AV1161" s="300" t="s">
        <v>30</v>
      </c>
      <c r="AW1161" s="300" t="s">
        <v>30</v>
      </c>
      <c r="AX1161" s="296" t="s">
        <v>30</v>
      </c>
      <c r="AY1161" s="296" t="s">
        <v>773</v>
      </c>
      <c r="AZ1161" s="296" t="s">
        <v>805</v>
      </c>
      <c r="BA1161" s="296">
        <v>1</v>
      </c>
      <c r="BB1161" s="296" t="s">
        <v>30</v>
      </c>
      <c r="BC1161" s="296" t="s">
        <v>30</v>
      </c>
    </row>
    <row r="1162" spans="1:55">
      <c r="A1162" s="296" t="s">
        <v>831</v>
      </c>
      <c r="B1162" s="296" t="s">
        <v>775</v>
      </c>
      <c r="C1162" s="296" t="s">
        <v>774</v>
      </c>
      <c r="F1162" s="296">
        <v>1</v>
      </c>
      <c r="J1162" s="304">
        <v>1.4262656425650395</v>
      </c>
      <c r="K1162" s="303">
        <v>31.693199999999997</v>
      </c>
      <c r="L1162" s="303">
        <v>3.1231334854663038</v>
      </c>
      <c r="N1162" s="296">
        <v>2050</v>
      </c>
      <c r="O1162" s="296">
        <v>30</v>
      </c>
      <c r="P1162" s="296">
        <v>1</v>
      </c>
      <c r="Q1162" s="296">
        <v>2050</v>
      </c>
      <c r="X1162" s="296" t="s">
        <v>30</v>
      </c>
      <c r="AL1162" s="296">
        <v>30</v>
      </c>
      <c r="AM1162" s="299" t="s">
        <v>30</v>
      </c>
      <c r="AN1162" s="296" t="s">
        <v>30</v>
      </c>
      <c r="AO1162" s="296" t="s">
        <v>30</v>
      </c>
      <c r="AP1162" s="300"/>
      <c r="AQ1162" s="296" t="s">
        <v>30</v>
      </c>
      <c r="AR1162" s="296" t="s">
        <v>30</v>
      </c>
      <c r="AS1162" s="296" t="s">
        <v>30</v>
      </c>
      <c r="AV1162" s="300" t="s">
        <v>30</v>
      </c>
      <c r="AW1162" s="300" t="s">
        <v>30</v>
      </c>
      <c r="AY1162" s="296" t="s">
        <v>773</v>
      </c>
      <c r="AZ1162" s="296" t="s">
        <v>805</v>
      </c>
      <c r="BA1162" s="296">
        <v>1</v>
      </c>
      <c r="BB1162" s="296" t="s">
        <v>30</v>
      </c>
      <c r="BC1162" s="296" t="s">
        <v>30</v>
      </c>
    </row>
    <row r="1163" spans="1:55">
      <c r="A1163" s="296" t="s">
        <v>830</v>
      </c>
      <c r="B1163" s="296" t="s">
        <v>775</v>
      </c>
      <c r="C1163" s="296" t="s">
        <v>774</v>
      </c>
      <c r="F1163" s="296">
        <v>1</v>
      </c>
      <c r="J1163" s="304">
        <v>1.830127303415598</v>
      </c>
      <c r="K1163" s="303">
        <v>48.019999999999996</v>
      </c>
      <c r="L1163" s="303">
        <v>4.8020000000000005</v>
      </c>
      <c r="N1163" s="296">
        <v>2020</v>
      </c>
      <c r="O1163" s="296">
        <v>27</v>
      </c>
      <c r="P1163" s="296">
        <v>1</v>
      </c>
      <c r="Q1163" s="296">
        <v>2029</v>
      </c>
      <c r="X1163" s="296" t="s">
        <v>30</v>
      </c>
      <c r="AL1163" s="296">
        <v>8.4</v>
      </c>
      <c r="AM1163" s="299" t="s">
        <v>30</v>
      </c>
      <c r="AN1163" s="296" t="s">
        <v>30</v>
      </c>
      <c r="AO1163" s="296" t="s">
        <v>30</v>
      </c>
      <c r="AP1163" s="300"/>
      <c r="AQ1163" s="296" t="s">
        <v>30</v>
      </c>
      <c r="AR1163" s="296" t="s">
        <v>30</v>
      </c>
      <c r="AS1163" s="296" t="s">
        <v>30</v>
      </c>
      <c r="AV1163" s="300" t="s">
        <v>30</v>
      </c>
      <c r="AW1163" s="300" t="s">
        <v>30</v>
      </c>
      <c r="AY1163" s="296" t="s">
        <v>773</v>
      </c>
      <c r="AZ1163" s="296" t="s">
        <v>805</v>
      </c>
      <c r="BA1163" s="296">
        <v>1</v>
      </c>
      <c r="BB1163" s="296" t="s">
        <v>30</v>
      </c>
      <c r="BC1163" s="296" t="s">
        <v>30</v>
      </c>
    </row>
    <row r="1164" spans="1:55">
      <c r="A1164" s="296" t="s">
        <v>829</v>
      </c>
      <c r="B1164" s="296" t="s">
        <v>775</v>
      </c>
      <c r="C1164" s="296" t="s">
        <v>774</v>
      </c>
      <c r="F1164" s="296">
        <v>1</v>
      </c>
      <c r="J1164" s="304">
        <v>1.5923969615469455</v>
      </c>
      <c r="K1164" s="303">
        <v>37.455599999999997</v>
      </c>
      <c r="L1164" s="303">
        <v>3.7404363786078236</v>
      </c>
      <c r="N1164" s="296">
        <v>2030</v>
      </c>
      <c r="O1164" s="296">
        <v>30</v>
      </c>
      <c r="P1164" s="296">
        <v>1</v>
      </c>
      <c r="Q1164" s="296">
        <v>2039</v>
      </c>
      <c r="X1164" s="296" t="s">
        <v>30</v>
      </c>
      <c r="AL1164" s="296">
        <v>20</v>
      </c>
      <c r="AM1164" s="299" t="s">
        <v>30</v>
      </c>
      <c r="AN1164" s="296" t="s">
        <v>30</v>
      </c>
      <c r="AO1164" s="296" t="s">
        <v>30</v>
      </c>
      <c r="AP1164" s="300"/>
      <c r="AQ1164" s="296" t="s">
        <v>30</v>
      </c>
      <c r="AR1164" s="296" t="s">
        <v>30</v>
      </c>
      <c r="AS1164" s="296" t="s">
        <v>30</v>
      </c>
      <c r="AV1164" s="300" t="s">
        <v>30</v>
      </c>
      <c r="AW1164" s="300" t="s">
        <v>30</v>
      </c>
      <c r="AY1164" s="296" t="s">
        <v>773</v>
      </c>
      <c r="AZ1164" s="296" t="s">
        <v>805</v>
      </c>
      <c r="BA1164" s="296">
        <v>1</v>
      </c>
      <c r="BB1164" s="296" t="s">
        <v>30</v>
      </c>
      <c r="BC1164" s="296" t="s">
        <v>30</v>
      </c>
    </row>
    <row r="1165" spans="1:55">
      <c r="A1165" s="296" t="s">
        <v>828</v>
      </c>
      <c r="B1165" s="296" t="s">
        <v>775</v>
      </c>
      <c r="C1165" s="296" t="s">
        <v>774</v>
      </c>
      <c r="D1165" s="296" t="s">
        <v>30</v>
      </c>
      <c r="E1165" s="296" t="s">
        <v>30</v>
      </c>
      <c r="F1165" s="296">
        <v>1</v>
      </c>
      <c r="J1165" s="304">
        <v>1.4777829515997287</v>
      </c>
      <c r="K1165" s="303">
        <v>32.653599999999997</v>
      </c>
      <c r="L1165" s="303">
        <v>3.2853395571216479</v>
      </c>
      <c r="N1165" s="296">
        <v>2040</v>
      </c>
      <c r="O1165" s="296">
        <v>30</v>
      </c>
      <c r="P1165" s="296">
        <v>1</v>
      </c>
      <c r="Q1165" s="296">
        <v>2049</v>
      </c>
      <c r="R1165" s="296" t="s">
        <v>30</v>
      </c>
      <c r="S1165" s="296" t="s">
        <v>30</v>
      </c>
      <c r="T1165" s="296" t="s">
        <v>30</v>
      </c>
      <c r="U1165" s="296" t="s">
        <v>30</v>
      </c>
      <c r="V1165" s="296" t="s">
        <v>30</v>
      </c>
      <c r="W1165" s="296" t="s">
        <v>30</v>
      </c>
      <c r="X1165" s="296" t="s">
        <v>30</v>
      </c>
      <c r="Z1165" s="296" t="s">
        <v>30</v>
      </c>
      <c r="AA1165" s="296" t="s">
        <v>30</v>
      </c>
      <c r="AB1165" s="296" t="s">
        <v>30</v>
      </c>
      <c r="AC1165" s="296" t="s">
        <v>30</v>
      </c>
      <c r="AD1165" s="296" t="s">
        <v>30</v>
      </c>
      <c r="AE1165" s="296" t="s">
        <v>30</v>
      </c>
      <c r="AF1165" s="296" t="s">
        <v>30</v>
      </c>
      <c r="AG1165" s="296" t="s">
        <v>30</v>
      </c>
      <c r="AH1165" s="296" t="s">
        <v>30</v>
      </c>
      <c r="AI1165" s="296" t="s">
        <v>30</v>
      </c>
      <c r="AJ1165" s="296" t="s">
        <v>30</v>
      </c>
      <c r="AL1165" s="296">
        <v>25</v>
      </c>
      <c r="AM1165" s="299" t="s">
        <v>30</v>
      </c>
      <c r="AN1165" s="296" t="s">
        <v>30</v>
      </c>
      <c r="AO1165" s="296" t="s">
        <v>30</v>
      </c>
      <c r="AP1165" s="300"/>
      <c r="AQ1165" s="296" t="s">
        <v>30</v>
      </c>
      <c r="AR1165" s="296" t="s">
        <v>30</v>
      </c>
      <c r="AS1165" s="296" t="s">
        <v>30</v>
      </c>
      <c r="AV1165" s="300" t="s">
        <v>30</v>
      </c>
      <c r="AW1165" s="300" t="s">
        <v>30</v>
      </c>
      <c r="AX1165" s="296" t="s">
        <v>30</v>
      </c>
      <c r="AY1165" s="296" t="s">
        <v>773</v>
      </c>
      <c r="AZ1165" s="296" t="s">
        <v>805</v>
      </c>
      <c r="BA1165" s="296">
        <v>1</v>
      </c>
      <c r="BB1165" s="296" t="s">
        <v>30</v>
      </c>
      <c r="BC1165" s="296" t="s">
        <v>30</v>
      </c>
    </row>
    <row r="1166" spans="1:55">
      <c r="A1166" s="296" t="s">
        <v>827</v>
      </c>
      <c r="B1166" s="296" t="s">
        <v>775</v>
      </c>
      <c r="C1166" s="296" t="s">
        <v>774</v>
      </c>
      <c r="F1166" s="296">
        <v>1</v>
      </c>
      <c r="J1166" s="304">
        <v>1.4262656425650395</v>
      </c>
      <c r="K1166" s="303">
        <v>31.693199999999997</v>
      </c>
      <c r="L1166" s="303">
        <v>3.1231334854663038</v>
      </c>
      <c r="N1166" s="296">
        <v>2050</v>
      </c>
      <c r="O1166" s="296">
        <v>30</v>
      </c>
      <c r="P1166" s="296">
        <v>1</v>
      </c>
      <c r="Q1166" s="296">
        <v>2050</v>
      </c>
      <c r="X1166" s="296" t="s">
        <v>30</v>
      </c>
      <c r="AL1166" s="296">
        <v>30</v>
      </c>
      <c r="AM1166" s="299" t="s">
        <v>30</v>
      </c>
      <c r="AN1166" s="296" t="s">
        <v>30</v>
      </c>
      <c r="AO1166" s="296" t="s">
        <v>30</v>
      </c>
      <c r="AP1166" s="300"/>
      <c r="AQ1166" s="296" t="s">
        <v>30</v>
      </c>
      <c r="AR1166" s="296" t="s">
        <v>30</v>
      </c>
      <c r="AS1166" s="296" t="s">
        <v>30</v>
      </c>
      <c r="AV1166" s="300" t="s">
        <v>30</v>
      </c>
      <c r="AW1166" s="300" t="s">
        <v>30</v>
      </c>
      <c r="AY1166" s="296" t="s">
        <v>773</v>
      </c>
      <c r="AZ1166" s="296" t="s">
        <v>805</v>
      </c>
      <c r="BA1166" s="296">
        <v>1</v>
      </c>
      <c r="BB1166" s="296" t="s">
        <v>30</v>
      </c>
      <c r="BC1166" s="296" t="s">
        <v>30</v>
      </c>
    </row>
    <row r="1167" spans="1:55">
      <c r="A1167" s="296" t="s">
        <v>826</v>
      </c>
      <c r="B1167" s="296" t="s">
        <v>775</v>
      </c>
      <c r="C1167" s="296" t="s">
        <v>774</v>
      </c>
      <c r="F1167" s="296">
        <v>1</v>
      </c>
      <c r="J1167" s="296">
        <v>1.830127303415598</v>
      </c>
      <c r="K1167" s="296">
        <v>48.019999999999996</v>
      </c>
      <c r="L1167" s="296">
        <v>4.8020000000000005</v>
      </c>
      <c r="N1167" s="296">
        <v>2020</v>
      </c>
      <c r="O1167" s="296">
        <v>27</v>
      </c>
      <c r="P1167" s="296">
        <v>1</v>
      </c>
      <c r="Q1167" s="296">
        <v>2029</v>
      </c>
      <c r="X1167" s="296" t="s">
        <v>30</v>
      </c>
      <c r="AL1167" s="296">
        <v>8.4</v>
      </c>
      <c r="AM1167" s="299" t="s">
        <v>30</v>
      </c>
      <c r="AN1167" s="296" t="s">
        <v>30</v>
      </c>
      <c r="AO1167" s="296" t="s">
        <v>30</v>
      </c>
      <c r="AP1167" s="300"/>
      <c r="AQ1167" s="296" t="s">
        <v>30</v>
      </c>
      <c r="AR1167" s="296" t="s">
        <v>30</v>
      </c>
      <c r="AS1167" s="296" t="s">
        <v>30</v>
      </c>
      <c r="AV1167" s="300" t="s">
        <v>30</v>
      </c>
      <c r="AW1167" s="300" t="s">
        <v>30</v>
      </c>
      <c r="AY1167" s="296" t="s">
        <v>773</v>
      </c>
      <c r="AZ1167" s="296" t="s">
        <v>805</v>
      </c>
      <c r="BA1167" s="296">
        <v>1</v>
      </c>
      <c r="BB1167" s="296" t="s">
        <v>30</v>
      </c>
      <c r="BC1167" s="296" t="s">
        <v>30</v>
      </c>
    </row>
    <row r="1168" spans="1:55">
      <c r="A1168" s="296" t="s">
        <v>825</v>
      </c>
      <c r="B1168" s="296" t="s">
        <v>775</v>
      </c>
      <c r="C1168" s="296" t="s">
        <v>774</v>
      </c>
      <c r="F1168" s="296">
        <v>1</v>
      </c>
      <c r="J1168" s="296">
        <v>1.5923969615469455</v>
      </c>
      <c r="K1168" s="296">
        <v>37.455599999999997</v>
      </c>
      <c r="L1168" s="296">
        <v>3.7404363786078236</v>
      </c>
      <c r="N1168" s="296">
        <v>2030</v>
      </c>
      <c r="O1168" s="296">
        <v>30</v>
      </c>
      <c r="P1168" s="296">
        <v>1</v>
      </c>
      <c r="Q1168" s="296">
        <v>2039</v>
      </c>
      <c r="X1168" s="296" t="s">
        <v>30</v>
      </c>
      <c r="AL1168" s="296">
        <v>20</v>
      </c>
      <c r="AM1168" s="299" t="s">
        <v>30</v>
      </c>
      <c r="AN1168" s="296" t="s">
        <v>30</v>
      </c>
      <c r="AO1168" s="296" t="s">
        <v>30</v>
      </c>
      <c r="AP1168" s="300"/>
      <c r="AQ1168" s="296" t="s">
        <v>30</v>
      </c>
      <c r="AR1168" s="296" t="s">
        <v>30</v>
      </c>
      <c r="AS1168" s="296" t="s">
        <v>30</v>
      </c>
      <c r="AV1168" s="300" t="s">
        <v>30</v>
      </c>
      <c r="AW1168" s="300" t="s">
        <v>30</v>
      </c>
      <c r="AY1168" s="296" t="s">
        <v>773</v>
      </c>
      <c r="AZ1168" s="296" t="s">
        <v>805</v>
      </c>
      <c r="BA1168" s="296">
        <v>1</v>
      </c>
      <c r="BB1168" s="296" t="s">
        <v>30</v>
      </c>
      <c r="BC1168" s="296" t="s">
        <v>30</v>
      </c>
    </row>
    <row r="1169" spans="1:55">
      <c r="A1169" s="296" t="s">
        <v>824</v>
      </c>
      <c r="B1169" s="296" t="s">
        <v>775</v>
      </c>
      <c r="C1169" s="296" t="s">
        <v>774</v>
      </c>
      <c r="D1169" s="296" t="s">
        <v>30</v>
      </c>
      <c r="E1169" s="296" t="s">
        <v>30</v>
      </c>
      <c r="F1169" s="296">
        <v>1</v>
      </c>
      <c r="J1169" s="296">
        <v>1.4777829515997287</v>
      </c>
      <c r="K1169" s="296">
        <v>32.653599999999997</v>
      </c>
      <c r="L1169" s="296">
        <v>3.2853395571216479</v>
      </c>
      <c r="N1169" s="296">
        <v>2040</v>
      </c>
      <c r="O1169" s="296">
        <v>30</v>
      </c>
      <c r="P1169" s="296">
        <v>1</v>
      </c>
      <c r="Q1169" s="296">
        <v>2049</v>
      </c>
      <c r="R1169" s="296" t="s">
        <v>30</v>
      </c>
      <c r="S1169" s="296" t="s">
        <v>30</v>
      </c>
      <c r="T1169" s="296" t="s">
        <v>30</v>
      </c>
      <c r="U1169" s="296" t="s">
        <v>30</v>
      </c>
      <c r="V1169" s="296" t="s">
        <v>30</v>
      </c>
      <c r="W1169" s="296" t="s">
        <v>30</v>
      </c>
      <c r="X1169" s="296" t="s">
        <v>30</v>
      </c>
      <c r="Z1169" s="296" t="s">
        <v>30</v>
      </c>
      <c r="AA1169" s="296" t="s">
        <v>30</v>
      </c>
      <c r="AB1169" s="296" t="s">
        <v>30</v>
      </c>
      <c r="AC1169" s="296" t="s">
        <v>30</v>
      </c>
      <c r="AD1169" s="296" t="s">
        <v>30</v>
      </c>
      <c r="AE1169" s="296" t="s">
        <v>30</v>
      </c>
      <c r="AF1169" s="296" t="s">
        <v>30</v>
      </c>
      <c r="AG1169" s="296" t="s">
        <v>30</v>
      </c>
      <c r="AH1169" s="296" t="s">
        <v>30</v>
      </c>
      <c r="AI1169" s="296" t="s">
        <v>30</v>
      </c>
      <c r="AJ1169" s="296" t="s">
        <v>30</v>
      </c>
      <c r="AL1169" s="296">
        <v>25</v>
      </c>
      <c r="AM1169" s="299" t="s">
        <v>30</v>
      </c>
      <c r="AN1169" s="296" t="s">
        <v>30</v>
      </c>
      <c r="AO1169" s="296" t="s">
        <v>30</v>
      </c>
      <c r="AP1169" s="300"/>
      <c r="AQ1169" s="296" t="s">
        <v>30</v>
      </c>
      <c r="AR1169" s="296" t="s">
        <v>30</v>
      </c>
      <c r="AS1169" s="296" t="s">
        <v>30</v>
      </c>
      <c r="AV1169" s="300" t="s">
        <v>30</v>
      </c>
      <c r="AW1169" s="300" t="s">
        <v>30</v>
      </c>
      <c r="AX1169" s="296" t="s">
        <v>30</v>
      </c>
      <c r="AY1169" s="296" t="s">
        <v>773</v>
      </c>
      <c r="AZ1169" s="296" t="s">
        <v>805</v>
      </c>
      <c r="BA1169" s="296">
        <v>1</v>
      </c>
      <c r="BB1169" s="296" t="s">
        <v>30</v>
      </c>
      <c r="BC1169" s="296" t="s">
        <v>30</v>
      </c>
    </row>
    <row r="1170" spans="1:55">
      <c r="A1170" s="296" t="s">
        <v>823</v>
      </c>
      <c r="B1170" s="296" t="s">
        <v>775</v>
      </c>
      <c r="C1170" s="296" t="s">
        <v>774</v>
      </c>
      <c r="F1170" s="296">
        <v>1</v>
      </c>
      <c r="J1170" s="296">
        <v>1.4262656425650395</v>
      </c>
      <c r="K1170" s="296">
        <v>31.693199999999997</v>
      </c>
      <c r="L1170" s="296">
        <v>3.1231334854663038</v>
      </c>
      <c r="N1170" s="296">
        <v>2050</v>
      </c>
      <c r="O1170" s="296">
        <v>30</v>
      </c>
      <c r="P1170" s="296">
        <v>1</v>
      </c>
      <c r="Q1170" s="296">
        <v>2050</v>
      </c>
      <c r="X1170" s="296" t="s">
        <v>30</v>
      </c>
      <c r="AL1170" s="296">
        <v>30</v>
      </c>
      <c r="AM1170" s="299" t="s">
        <v>30</v>
      </c>
      <c r="AN1170" s="296" t="s">
        <v>30</v>
      </c>
      <c r="AO1170" s="296" t="s">
        <v>30</v>
      </c>
      <c r="AP1170" s="300"/>
      <c r="AQ1170" s="296" t="s">
        <v>30</v>
      </c>
      <c r="AR1170" s="296" t="s">
        <v>30</v>
      </c>
      <c r="AS1170" s="296" t="s">
        <v>30</v>
      </c>
      <c r="AV1170" s="300" t="s">
        <v>30</v>
      </c>
      <c r="AW1170" s="300" t="s">
        <v>30</v>
      </c>
      <c r="AY1170" s="296" t="s">
        <v>773</v>
      </c>
      <c r="AZ1170" s="296" t="s">
        <v>805</v>
      </c>
      <c r="BA1170" s="296">
        <v>1</v>
      </c>
      <c r="BB1170" s="296" t="s">
        <v>30</v>
      </c>
      <c r="BC1170" s="296" t="s">
        <v>30</v>
      </c>
    </row>
    <row r="1171" spans="1:55">
      <c r="A1171" s="296" t="s">
        <v>822</v>
      </c>
      <c r="B1171" s="296" t="s">
        <v>747</v>
      </c>
      <c r="C1171" s="296" t="s">
        <v>763</v>
      </c>
      <c r="E1171" s="296">
        <v>0.28999999999999998</v>
      </c>
      <c r="F1171" s="296">
        <v>1.02</v>
      </c>
      <c r="H1171" s="296">
        <v>40</v>
      </c>
      <c r="I1171" s="296">
        <v>0</v>
      </c>
      <c r="J1171" s="296">
        <v>0.61299999999999999</v>
      </c>
      <c r="K1171" s="296">
        <v>48.202672999999997</v>
      </c>
      <c r="L1171" s="296" t="s">
        <v>30</v>
      </c>
      <c r="M1171" s="296">
        <v>0.25521348837209301</v>
      </c>
      <c r="O1171" s="296">
        <v>30</v>
      </c>
      <c r="P1171" s="296">
        <v>0</v>
      </c>
      <c r="Q1171" s="296" t="s">
        <v>30</v>
      </c>
      <c r="X1171" s="296" t="s">
        <v>30</v>
      </c>
      <c r="AK1171" s="296">
        <v>1</v>
      </c>
      <c r="AL1171" s="296">
        <v>10.8</v>
      </c>
      <c r="AM1171" s="299">
        <v>0.4</v>
      </c>
      <c r="AN1171" s="296">
        <v>36.5</v>
      </c>
      <c r="AO1171" s="296">
        <v>1</v>
      </c>
      <c r="AP1171" s="300"/>
      <c r="AQ1171" s="296">
        <v>1.8250000000000002</v>
      </c>
      <c r="AR1171" s="296">
        <v>2</v>
      </c>
      <c r="AS1171" s="296">
        <v>1</v>
      </c>
      <c r="AV1171" s="300">
        <v>2.4</v>
      </c>
      <c r="AW1171" s="300">
        <v>2.4</v>
      </c>
      <c r="AY1171" s="296" t="s">
        <v>745</v>
      </c>
      <c r="BA1171" s="296">
        <v>1</v>
      </c>
      <c r="BB1171" s="296">
        <v>0.03</v>
      </c>
      <c r="BC1171" s="296">
        <v>504</v>
      </c>
    </row>
    <row r="1172" spans="1:55">
      <c r="A1172" s="296" t="s">
        <v>821</v>
      </c>
      <c r="B1172" s="296" t="s">
        <v>747</v>
      </c>
      <c r="C1172" s="296" t="s">
        <v>746</v>
      </c>
      <c r="E1172" s="296">
        <v>0.45</v>
      </c>
      <c r="F1172" s="296">
        <v>0.90222222222222226</v>
      </c>
      <c r="I1172" s="296">
        <v>0</v>
      </c>
      <c r="J1172" s="296" t="s">
        <v>30</v>
      </c>
      <c r="K1172" s="296">
        <v>56.056000000000004</v>
      </c>
      <c r="L1172" s="296" t="s">
        <v>30</v>
      </c>
      <c r="M1172" s="296">
        <v>0.54880000000000007</v>
      </c>
      <c r="P1172" s="296">
        <v>0</v>
      </c>
      <c r="Q1172" s="296" t="s">
        <v>30</v>
      </c>
      <c r="X1172" s="296" t="s">
        <v>30</v>
      </c>
      <c r="AK1172" s="296">
        <v>1</v>
      </c>
      <c r="AL1172" s="296">
        <v>312</v>
      </c>
      <c r="AM1172" s="299">
        <v>0.25</v>
      </c>
      <c r="AN1172" s="296">
        <v>36.5</v>
      </c>
      <c r="AO1172" s="296">
        <v>1</v>
      </c>
      <c r="AP1172" s="300"/>
      <c r="AQ1172" s="296">
        <v>1.8250000000000002</v>
      </c>
      <c r="AR1172" s="296">
        <v>2</v>
      </c>
      <c r="AS1172" s="296">
        <v>1</v>
      </c>
      <c r="AV1172" s="300">
        <v>2.4</v>
      </c>
      <c r="AW1172" s="300">
        <v>2.4</v>
      </c>
      <c r="AY1172" s="296" t="s">
        <v>745</v>
      </c>
      <c r="BA1172" s="296">
        <v>1</v>
      </c>
      <c r="BB1172" s="296">
        <v>0.03</v>
      </c>
      <c r="BC1172" s="296">
        <v>504</v>
      </c>
    </row>
    <row r="1173" spans="1:55">
      <c r="A1173" s="296" t="s">
        <v>820</v>
      </c>
      <c r="B1173" s="296" t="s">
        <v>753</v>
      </c>
      <c r="C1173" s="296" t="s">
        <v>746</v>
      </c>
      <c r="D1173" s="296">
        <v>0.19500000000000001</v>
      </c>
      <c r="E1173" s="296">
        <v>0.28999999999999998</v>
      </c>
      <c r="F1173" s="296">
        <v>0.28000000000000003</v>
      </c>
      <c r="I1173" s="296">
        <v>0</v>
      </c>
      <c r="J1173" s="296" t="s">
        <v>30</v>
      </c>
      <c r="K1173" s="296">
        <v>56.056000000000004</v>
      </c>
      <c r="L1173" s="296" t="s">
        <v>30</v>
      </c>
      <c r="M1173" s="296">
        <v>0.54880000000000007</v>
      </c>
      <c r="P1173" s="296">
        <v>0</v>
      </c>
      <c r="Q1173" s="296" t="s">
        <v>30</v>
      </c>
      <c r="X1173" s="296" t="s">
        <v>30</v>
      </c>
      <c r="AK1173" s="296">
        <v>1</v>
      </c>
      <c r="AL1173" s="296">
        <v>45</v>
      </c>
      <c r="AM1173" s="299">
        <v>0.25</v>
      </c>
      <c r="AN1173" s="296">
        <v>36.5</v>
      </c>
      <c r="AO1173" s="296">
        <v>1</v>
      </c>
      <c r="AP1173" s="300"/>
      <c r="AQ1173" s="296">
        <v>1.8250000000000002</v>
      </c>
      <c r="AR1173" s="296">
        <v>2</v>
      </c>
      <c r="AS1173" s="296">
        <v>1</v>
      </c>
      <c r="AV1173" s="300">
        <v>2.4</v>
      </c>
      <c r="AW1173" s="300">
        <v>2.4</v>
      </c>
      <c r="AY1173" s="296" t="s">
        <v>745</v>
      </c>
      <c r="BA1173" s="296">
        <v>1</v>
      </c>
      <c r="BB1173" s="296">
        <v>0.03</v>
      </c>
      <c r="BC1173" s="296">
        <v>504</v>
      </c>
    </row>
    <row r="1174" spans="1:55">
      <c r="A1174" s="296" t="s">
        <v>819</v>
      </c>
      <c r="B1174" s="296" t="s">
        <v>753</v>
      </c>
      <c r="C1174" s="296" t="s">
        <v>746</v>
      </c>
      <c r="D1174" s="296">
        <v>0.16</v>
      </c>
      <c r="E1174" s="296">
        <v>0.28999999999999998</v>
      </c>
      <c r="F1174" s="296">
        <v>0.28000000000000003</v>
      </c>
      <c r="I1174" s="296">
        <v>0</v>
      </c>
      <c r="J1174" s="296" t="s">
        <v>30</v>
      </c>
      <c r="K1174" s="296">
        <v>56.056000000000004</v>
      </c>
      <c r="L1174" s="296" t="s">
        <v>30</v>
      </c>
      <c r="M1174" s="296">
        <v>0.54880000000000007</v>
      </c>
      <c r="P1174" s="296">
        <v>0</v>
      </c>
      <c r="Q1174" s="296" t="s">
        <v>30</v>
      </c>
      <c r="X1174" s="296" t="s">
        <v>30</v>
      </c>
      <c r="AK1174" s="296">
        <v>1</v>
      </c>
      <c r="AL1174" s="296">
        <v>191</v>
      </c>
      <c r="AM1174" s="299">
        <v>0.25</v>
      </c>
      <c r="AN1174" s="296">
        <v>36.5</v>
      </c>
      <c r="AO1174" s="296">
        <v>1</v>
      </c>
      <c r="AP1174" s="300"/>
      <c r="AQ1174" s="296">
        <v>1.8250000000000002</v>
      </c>
      <c r="AR1174" s="296">
        <v>2</v>
      </c>
      <c r="AS1174" s="296">
        <v>1</v>
      </c>
      <c r="AV1174" s="300">
        <v>2.4</v>
      </c>
      <c r="AW1174" s="300">
        <v>2.4</v>
      </c>
      <c r="AY1174" s="296" t="s">
        <v>745</v>
      </c>
      <c r="BA1174" s="296">
        <v>1</v>
      </c>
      <c r="BB1174" s="296">
        <v>0.03</v>
      </c>
      <c r="BC1174" s="296">
        <v>504</v>
      </c>
    </row>
    <row r="1175" spans="1:55">
      <c r="A1175" s="296" t="s">
        <v>818</v>
      </c>
      <c r="B1175" s="296" t="s">
        <v>747</v>
      </c>
      <c r="C1175" s="296" t="s">
        <v>746</v>
      </c>
      <c r="E1175" s="296">
        <v>1</v>
      </c>
      <c r="F1175" s="296">
        <v>1</v>
      </c>
      <c r="I1175" s="296">
        <v>0</v>
      </c>
      <c r="J1175" s="296" t="s">
        <v>30</v>
      </c>
      <c r="K1175" s="296">
        <v>56.056000000000004</v>
      </c>
      <c r="L1175" s="296" t="s">
        <v>30</v>
      </c>
      <c r="M1175" s="296">
        <v>0.98</v>
      </c>
      <c r="P1175" s="296">
        <v>0</v>
      </c>
      <c r="Q1175" s="296" t="s">
        <v>30</v>
      </c>
      <c r="X1175" s="296" t="s">
        <v>30</v>
      </c>
      <c r="AK1175" s="296">
        <v>1</v>
      </c>
      <c r="AL1175" s="296">
        <v>623</v>
      </c>
      <c r="AM1175" s="299">
        <v>0.25</v>
      </c>
      <c r="AN1175" s="296">
        <v>36.5</v>
      </c>
      <c r="AO1175" s="296">
        <v>1</v>
      </c>
      <c r="AP1175" s="300"/>
      <c r="AQ1175" s="296">
        <v>1.8250000000000002</v>
      </c>
      <c r="AR1175" s="296">
        <v>2</v>
      </c>
      <c r="AS1175" s="296">
        <v>1</v>
      </c>
      <c r="AV1175" s="300">
        <v>2.4</v>
      </c>
      <c r="AW1175" s="300">
        <v>2.4</v>
      </c>
      <c r="AY1175" s="296" t="s">
        <v>745</v>
      </c>
      <c r="BA1175" s="296">
        <v>1</v>
      </c>
      <c r="BB1175" s="296">
        <v>0.03</v>
      </c>
      <c r="BC1175" s="296">
        <v>504</v>
      </c>
    </row>
    <row r="1176" spans="1:55">
      <c r="A1176" s="296" t="s">
        <v>817</v>
      </c>
      <c r="B1176" s="296" t="s">
        <v>747</v>
      </c>
      <c r="C1176" s="296" t="s">
        <v>763</v>
      </c>
      <c r="E1176" s="296">
        <v>0.11600000000000001</v>
      </c>
      <c r="F1176" s="296">
        <v>0.92</v>
      </c>
      <c r="H1176" s="296">
        <v>40</v>
      </c>
      <c r="I1176" s="296">
        <v>0</v>
      </c>
      <c r="J1176" s="296">
        <v>0.63400000000000001</v>
      </c>
      <c r="K1176" s="296">
        <v>48.202672999999997</v>
      </c>
      <c r="L1176" s="296" t="s">
        <v>30</v>
      </c>
      <c r="M1176" s="296">
        <v>0.11016258064516128</v>
      </c>
      <c r="O1176" s="296">
        <v>30</v>
      </c>
      <c r="P1176" s="296">
        <v>0</v>
      </c>
      <c r="Q1176" s="296" t="s">
        <v>30</v>
      </c>
      <c r="X1176" s="296" t="s">
        <v>30</v>
      </c>
      <c r="AK1176" s="296">
        <v>1</v>
      </c>
      <c r="AL1176" s="296">
        <v>5.8</v>
      </c>
      <c r="AM1176" s="299">
        <v>0.4</v>
      </c>
      <c r="AN1176" s="296">
        <v>36.5</v>
      </c>
      <c r="AO1176" s="296">
        <v>1</v>
      </c>
      <c r="AP1176" s="300"/>
      <c r="AQ1176" s="296">
        <v>1.8250000000000002</v>
      </c>
      <c r="AR1176" s="296">
        <v>2</v>
      </c>
      <c r="AS1176" s="296">
        <v>1</v>
      </c>
      <c r="AV1176" s="300">
        <v>2.4</v>
      </c>
      <c r="AW1176" s="300">
        <v>2.4</v>
      </c>
      <c r="AY1176" s="296" t="s">
        <v>745</v>
      </c>
      <c r="BA1176" s="296">
        <v>1</v>
      </c>
      <c r="BB1176" s="296">
        <v>0.03</v>
      </c>
      <c r="BC1176" s="296">
        <v>504</v>
      </c>
    </row>
    <row r="1177" spans="1:55">
      <c r="A1177" s="296" t="s">
        <v>816</v>
      </c>
      <c r="B1177" s="296" t="s">
        <v>747</v>
      </c>
      <c r="C1177" s="296" t="s">
        <v>746</v>
      </c>
      <c r="E1177" s="296">
        <v>0.7</v>
      </c>
      <c r="F1177" s="296">
        <v>0.60714285714285721</v>
      </c>
      <c r="I1177" s="296">
        <v>0</v>
      </c>
      <c r="J1177" s="296" t="s">
        <v>30</v>
      </c>
      <c r="K1177" s="296">
        <v>56.056000000000004</v>
      </c>
      <c r="L1177" s="296" t="s">
        <v>30</v>
      </c>
      <c r="M1177" s="296">
        <v>0.49</v>
      </c>
      <c r="P1177" s="296">
        <v>0</v>
      </c>
      <c r="Q1177" s="296" t="s">
        <v>30</v>
      </c>
      <c r="X1177" s="296" t="s">
        <v>30</v>
      </c>
      <c r="AK1177" s="296">
        <v>1</v>
      </c>
      <c r="AL1177" s="296">
        <v>777</v>
      </c>
      <c r="AM1177" s="299">
        <v>0.25</v>
      </c>
      <c r="AN1177" s="296">
        <v>36.5</v>
      </c>
      <c r="AO1177" s="296">
        <v>1</v>
      </c>
      <c r="AP1177" s="300"/>
      <c r="AQ1177" s="296">
        <v>1.8250000000000002</v>
      </c>
      <c r="AR1177" s="296">
        <v>2</v>
      </c>
      <c r="AS1177" s="296">
        <v>1</v>
      </c>
      <c r="AV1177" s="300">
        <v>2.4</v>
      </c>
      <c r="AW1177" s="300">
        <v>2.4</v>
      </c>
      <c r="AY1177" s="296" t="s">
        <v>745</v>
      </c>
      <c r="BA1177" s="296">
        <v>1</v>
      </c>
      <c r="BB1177" s="296">
        <v>0.03</v>
      </c>
      <c r="BC1177" s="296">
        <v>504</v>
      </c>
    </row>
    <row r="1178" spans="1:55">
      <c r="A1178" s="296" t="s">
        <v>815</v>
      </c>
      <c r="B1178" s="296" t="s">
        <v>747</v>
      </c>
      <c r="C1178" s="296" t="s">
        <v>746</v>
      </c>
      <c r="E1178" s="296">
        <v>0.45</v>
      </c>
      <c r="F1178" s="296">
        <v>0.90222222222222226</v>
      </c>
      <c r="I1178" s="296">
        <v>0</v>
      </c>
      <c r="J1178" s="296" t="s">
        <v>30</v>
      </c>
      <c r="K1178" s="296">
        <v>56.056000000000004</v>
      </c>
      <c r="L1178" s="296" t="s">
        <v>30</v>
      </c>
      <c r="M1178" s="296">
        <v>0.54880000000000007</v>
      </c>
      <c r="P1178" s="296">
        <v>0</v>
      </c>
      <c r="Q1178" s="296" t="s">
        <v>30</v>
      </c>
      <c r="X1178" s="296" t="s">
        <v>30</v>
      </c>
      <c r="AK1178" s="296">
        <v>1</v>
      </c>
      <c r="AL1178" s="296">
        <v>55</v>
      </c>
      <c r="AM1178" s="299">
        <v>0.25</v>
      </c>
      <c r="AN1178" s="296">
        <v>36.5</v>
      </c>
      <c r="AO1178" s="296">
        <v>1</v>
      </c>
      <c r="AP1178" s="300"/>
      <c r="AQ1178" s="296">
        <v>1.8250000000000002</v>
      </c>
      <c r="AR1178" s="296">
        <v>2</v>
      </c>
      <c r="AS1178" s="296">
        <v>1</v>
      </c>
      <c r="AV1178" s="300">
        <v>2.4</v>
      </c>
      <c r="AW1178" s="300">
        <v>2.4</v>
      </c>
      <c r="AY1178" s="296" t="s">
        <v>745</v>
      </c>
      <c r="BA1178" s="296">
        <v>1</v>
      </c>
      <c r="BB1178" s="296">
        <v>0.03</v>
      </c>
      <c r="BC1178" s="296">
        <v>504</v>
      </c>
    </row>
    <row r="1179" spans="1:55">
      <c r="A1179" s="296" t="s">
        <v>814</v>
      </c>
      <c r="B1179" s="296" t="s">
        <v>747</v>
      </c>
      <c r="C1179" s="296" t="s">
        <v>763</v>
      </c>
      <c r="E1179" s="296">
        <v>0.45833299999999993</v>
      </c>
      <c r="F1179" s="296">
        <v>0.91999999999999993</v>
      </c>
      <c r="H1179" s="296">
        <v>40</v>
      </c>
      <c r="I1179" s="296">
        <v>0</v>
      </c>
      <c r="J1179" s="304">
        <v>0.63400000000000001</v>
      </c>
      <c r="K1179" s="303">
        <v>48.202672999999997</v>
      </c>
      <c r="L1179" s="303" t="s">
        <v>30</v>
      </c>
      <c r="M1179" s="296">
        <v>0.33309240531483547</v>
      </c>
      <c r="O1179" s="296">
        <v>30</v>
      </c>
      <c r="P1179" s="296">
        <v>0</v>
      </c>
      <c r="Q1179" s="296" t="s">
        <v>30</v>
      </c>
      <c r="X1179" s="296" t="s">
        <v>30</v>
      </c>
      <c r="AK1179" s="296">
        <v>1</v>
      </c>
      <c r="AL1179" s="296">
        <v>22</v>
      </c>
      <c r="AM1179" s="299">
        <v>0.4</v>
      </c>
      <c r="AN1179" s="296">
        <v>36.5</v>
      </c>
      <c r="AO1179" s="296">
        <v>1</v>
      </c>
      <c r="AP1179" s="300"/>
      <c r="AQ1179" s="296">
        <v>1.8250000000000002</v>
      </c>
      <c r="AR1179" s="296">
        <v>2</v>
      </c>
      <c r="AS1179" s="296">
        <v>1</v>
      </c>
      <c r="AV1179" s="300">
        <v>2.4</v>
      </c>
      <c r="AW1179" s="300">
        <v>2.4</v>
      </c>
      <c r="AY1179" s="296" t="s">
        <v>745</v>
      </c>
      <c r="BA1179" s="296">
        <v>1</v>
      </c>
      <c r="BB1179" s="296">
        <v>0.03</v>
      </c>
      <c r="BC1179" s="296">
        <v>504</v>
      </c>
    </row>
    <row r="1180" spans="1:55">
      <c r="A1180" s="296" t="s">
        <v>813</v>
      </c>
      <c r="B1180" s="296" t="s">
        <v>753</v>
      </c>
      <c r="C1180" s="296" t="s">
        <v>812</v>
      </c>
      <c r="D1180" s="296">
        <v>0.15</v>
      </c>
      <c r="E1180" s="296">
        <v>0.6</v>
      </c>
      <c r="F1180" s="296">
        <v>0.43</v>
      </c>
      <c r="I1180" s="296">
        <v>0</v>
      </c>
      <c r="J1180" s="304" t="s">
        <v>30</v>
      </c>
      <c r="K1180" s="303">
        <v>39.200000000000003</v>
      </c>
      <c r="L1180" s="303" t="s">
        <v>30</v>
      </c>
      <c r="M1180" s="296">
        <v>0.67424000000000006</v>
      </c>
      <c r="P1180" s="296">
        <v>0</v>
      </c>
      <c r="Q1180" s="296" t="s">
        <v>30</v>
      </c>
      <c r="X1180" s="296" t="s">
        <v>30</v>
      </c>
      <c r="AK1180" s="296">
        <v>1</v>
      </c>
      <c r="AL1180" s="296">
        <v>135</v>
      </c>
      <c r="AM1180" s="299">
        <v>0.4</v>
      </c>
      <c r="AN1180" s="296">
        <v>36.5</v>
      </c>
      <c r="AO1180" s="296">
        <v>1</v>
      </c>
      <c r="AP1180" s="300"/>
      <c r="AQ1180" s="296">
        <v>1.8250000000000002</v>
      </c>
      <c r="AR1180" s="296">
        <v>2</v>
      </c>
      <c r="AS1180" s="296">
        <v>1</v>
      </c>
      <c r="AV1180" s="300">
        <v>2.4</v>
      </c>
      <c r="AW1180" s="300">
        <v>2.4</v>
      </c>
      <c r="AY1180" s="296" t="s">
        <v>745</v>
      </c>
      <c r="BA1180" s="296">
        <v>1</v>
      </c>
      <c r="BB1180" s="296">
        <v>0.03</v>
      </c>
      <c r="BC1180" s="296">
        <v>504</v>
      </c>
    </row>
    <row r="1181" spans="1:55">
      <c r="A1181" s="296" t="s">
        <v>811</v>
      </c>
      <c r="B1181" s="296" t="s">
        <v>747</v>
      </c>
      <c r="C1181" s="296" t="s">
        <v>746</v>
      </c>
      <c r="E1181" s="296">
        <v>2</v>
      </c>
      <c r="F1181" s="296">
        <v>0.30000000000000004</v>
      </c>
      <c r="I1181" s="296">
        <v>0</v>
      </c>
      <c r="J1181" s="304" t="s">
        <v>30</v>
      </c>
      <c r="K1181" s="303">
        <v>56.056000000000004</v>
      </c>
      <c r="L1181" s="303" t="s">
        <v>30</v>
      </c>
      <c r="M1181" s="296">
        <v>0.39200000000000002</v>
      </c>
      <c r="P1181" s="296">
        <v>0</v>
      </c>
      <c r="Q1181" s="296" t="s">
        <v>30</v>
      </c>
      <c r="X1181" s="296" t="s">
        <v>30</v>
      </c>
      <c r="AK1181" s="296">
        <v>1</v>
      </c>
      <c r="AL1181" s="296">
        <v>650</v>
      </c>
      <c r="AM1181" s="299">
        <v>0.25</v>
      </c>
      <c r="AN1181" s="296">
        <v>36.5</v>
      </c>
      <c r="AO1181" s="296">
        <v>1</v>
      </c>
      <c r="AP1181" s="300"/>
      <c r="AQ1181" s="296">
        <v>1.8250000000000002</v>
      </c>
      <c r="AR1181" s="296">
        <v>2</v>
      </c>
      <c r="AS1181" s="296">
        <v>1</v>
      </c>
      <c r="AV1181" s="300">
        <v>2.4</v>
      </c>
      <c r="AW1181" s="300">
        <v>2.4</v>
      </c>
      <c r="AY1181" s="296" t="s">
        <v>745</v>
      </c>
      <c r="BA1181" s="296">
        <v>1</v>
      </c>
      <c r="BB1181" s="296">
        <v>0.03</v>
      </c>
      <c r="BC1181" s="296">
        <v>504</v>
      </c>
    </row>
    <row r="1182" spans="1:55">
      <c r="A1182" s="296" t="s">
        <v>810</v>
      </c>
      <c r="B1182" s="296" t="s">
        <v>747</v>
      </c>
      <c r="C1182" s="296" t="s">
        <v>746</v>
      </c>
      <c r="E1182" s="296">
        <v>0.5</v>
      </c>
      <c r="F1182" s="296">
        <v>0.89999999999999991</v>
      </c>
      <c r="I1182" s="296">
        <v>0</v>
      </c>
      <c r="J1182" s="304" t="s">
        <v>30</v>
      </c>
      <c r="K1182" s="303">
        <v>56.056000000000004</v>
      </c>
      <c r="L1182" s="303" t="s">
        <v>30</v>
      </c>
      <c r="M1182" s="296">
        <v>0.58799999999999997</v>
      </c>
      <c r="P1182" s="296">
        <v>0</v>
      </c>
      <c r="Q1182" s="296" t="s">
        <v>30</v>
      </c>
      <c r="X1182" s="296" t="s">
        <v>30</v>
      </c>
      <c r="AK1182" s="296">
        <v>1</v>
      </c>
      <c r="AL1182" s="296">
        <v>36</v>
      </c>
      <c r="AM1182" s="299">
        <v>0.25</v>
      </c>
      <c r="AN1182" s="296">
        <v>36.5</v>
      </c>
      <c r="AO1182" s="296">
        <v>1</v>
      </c>
      <c r="AP1182" s="300"/>
      <c r="AQ1182" s="296">
        <v>1.8250000000000002</v>
      </c>
      <c r="AR1182" s="296">
        <v>2</v>
      </c>
      <c r="AS1182" s="296">
        <v>1</v>
      </c>
      <c r="AV1182" s="300">
        <v>2.4</v>
      </c>
      <c r="AW1182" s="300">
        <v>2.4</v>
      </c>
      <c r="AY1182" s="296" t="s">
        <v>745</v>
      </c>
      <c r="BA1182" s="296">
        <v>1</v>
      </c>
      <c r="BB1182" s="296">
        <v>0.03</v>
      </c>
      <c r="BC1182" s="296">
        <v>504</v>
      </c>
    </row>
    <row r="1183" spans="1:55">
      <c r="A1183" s="296" t="s">
        <v>809</v>
      </c>
      <c r="B1183" s="296" t="s">
        <v>775</v>
      </c>
      <c r="C1183" s="296" t="s">
        <v>774</v>
      </c>
      <c r="F1183" s="296">
        <v>1</v>
      </c>
      <c r="J1183" s="304">
        <v>1.830127303415598</v>
      </c>
      <c r="K1183" s="303">
        <v>48.019999999999996</v>
      </c>
      <c r="L1183" s="303">
        <v>4.8020000000000005</v>
      </c>
      <c r="N1183" s="296">
        <v>2020</v>
      </c>
      <c r="O1183" s="296">
        <v>27</v>
      </c>
      <c r="P1183" s="296">
        <v>1</v>
      </c>
      <c r="Q1183" s="296">
        <v>2029</v>
      </c>
      <c r="X1183" s="296" t="s">
        <v>30</v>
      </c>
      <c r="AL1183" s="296">
        <v>8.4</v>
      </c>
      <c r="AM1183" s="299" t="s">
        <v>30</v>
      </c>
      <c r="AN1183" s="296" t="s">
        <v>30</v>
      </c>
      <c r="AO1183" s="296" t="s">
        <v>30</v>
      </c>
      <c r="AP1183" s="300"/>
      <c r="AQ1183" s="296" t="s">
        <v>30</v>
      </c>
      <c r="AR1183" s="296" t="s">
        <v>30</v>
      </c>
      <c r="AS1183" s="296" t="s">
        <v>30</v>
      </c>
      <c r="AV1183" s="300" t="s">
        <v>30</v>
      </c>
      <c r="AW1183" s="300" t="s">
        <v>30</v>
      </c>
      <c r="AY1183" s="296" t="s">
        <v>773</v>
      </c>
      <c r="AZ1183" s="296" t="s">
        <v>805</v>
      </c>
      <c r="BA1183" s="296">
        <v>1</v>
      </c>
      <c r="BB1183" s="296" t="s">
        <v>30</v>
      </c>
      <c r="BC1183" s="296" t="s">
        <v>30</v>
      </c>
    </row>
    <row r="1184" spans="1:55">
      <c r="A1184" s="296" t="s">
        <v>808</v>
      </c>
      <c r="B1184" s="296" t="s">
        <v>775</v>
      </c>
      <c r="C1184" s="296" t="s">
        <v>774</v>
      </c>
      <c r="F1184" s="296">
        <v>1</v>
      </c>
      <c r="J1184" s="304">
        <v>1.5923969615469455</v>
      </c>
      <c r="K1184" s="303">
        <v>37.455599999999997</v>
      </c>
      <c r="L1184" s="303">
        <v>3.7404363786078236</v>
      </c>
      <c r="N1184" s="296">
        <v>2030</v>
      </c>
      <c r="O1184" s="296">
        <v>30</v>
      </c>
      <c r="P1184" s="296">
        <v>1</v>
      </c>
      <c r="Q1184" s="296">
        <v>2039</v>
      </c>
      <c r="X1184" s="296" t="s">
        <v>30</v>
      </c>
      <c r="AL1184" s="296">
        <v>20</v>
      </c>
      <c r="AM1184" s="299" t="s">
        <v>30</v>
      </c>
      <c r="AN1184" s="296" t="s">
        <v>30</v>
      </c>
      <c r="AO1184" s="296" t="s">
        <v>30</v>
      </c>
      <c r="AP1184" s="300"/>
      <c r="AQ1184" s="296" t="s">
        <v>30</v>
      </c>
      <c r="AR1184" s="296" t="s">
        <v>30</v>
      </c>
      <c r="AS1184" s="296" t="s">
        <v>30</v>
      </c>
      <c r="AV1184" s="300" t="s">
        <v>30</v>
      </c>
      <c r="AW1184" s="300" t="s">
        <v>30</v>
      </c>
      <c r="AY1184" s="296" t="s">
        <v>773</v>
      </c>
      <c r="AZ1184" s="296" t="s">
        <v>805</v>
      </c>
      <c r="BA1184" s="296">
        <v>1</v>
      </c>
      <c r="BB1184" s="296" t="s">
        <v>30</v>
      </c>
      <c r="BC1184" s="296" t="s">
        <v>30</v>
      </c>
    </row>
    <row r="1185" spans="1:55">
      <c r="A1185" s="296" t="s">
        <v>807</v>
      </c>
      <c r="B1185" s="296" t="s">
        <v>775</v>
      </c>
      <c r="C1185" s="296" t="s">
        <v>774</v>
      </c>
      <c r="D1185" s="296" t="s">
        <v>30</v>
      </c>
      <c r="E1185" s="296" t="s">
        <v>30</v>
      </c>
      <c r="F1185" s="296">
        <v>1</v>
      </c>
      <c r="J1185" s="304">
        <v>1.4777829515997287</v>
      </c>
      <c r="K1185" s="303">
        <v>32.653599999999997</v>
      </c>
      <c r="L1185" s="303">
        <v>3.2853395571216479</v>
      </c>
      <c r="N1185" s="296">
        <v>2040</v>
      </c>
      <c r="O1185" s="296">
        <v>30</v>
      </c>
      <c r="P1185" s="296">
        <v>1</v>
      </c>
      <c r="Q1185" s="296">
        <v>2049</v>
      </c>
      <c r="R1185" s="296" t="s">
        <v>30</v>
      </c>
      <c r="S1185" s="296" t="s">
        <v>30</v>
      </c>
      <c r="T1185" s="296" t="s">
        <v>30</v>
      </c>
      <c r="U1185" s="296" t="s">
        <v>30</v>
      </c>
      <c r="V1185" s="296" t="s">
        <v>30</v>
      </c>
      <c r="W1185" s="296" t="s">
        <v>30</v>
      </c>
      <c r="X1185" s="296" t="s">
        <v>30</v>
      </c>
      <c r="Z1185" s="296" t="s">
        <v>30</v>
      </c>
      <c r="AA1185" s="296" t="s">
        <v>30</v>
      </c>
      <c r="AB1185" s="296" t="s">
        <v>30</v>
      </c>
      <c r="AC1185" s="296" t="s">
        <v>30</v>
      </c>
      <c r="AD1185" s="296" t="s">
        <v>30</v>
      </c>
      <c r="AE1185" s="296" t="s">
        <v>30</v>
      </c>
      <c r="AF1185" s="296" t="s">
        <v>30</v>
      </c>
      <c r="AG1185" s="296" t="s">
        <v>30</v>
      </c>
      <c r="AH1185" s="296" t="s">
        <v>30</v>
      </c>
      <c r="AI1185" s="296" t="s">
        <v>30</v>
      </c>
      <c r="AJ1185" s="296" t="s">
        <v>30</v>
      </c>
      <c r="AL1185" s="296">
        <v>25</v>
      </c>
      <c r="AM1185" s="299" t="s">
        <v>30</v>
      </c>
      <c r="AN1185" s="296" t="s">
        <v>30</v>
      </c>
      <c r="AO1185" s="296" t="s">
        <v>30</v>
      </c>
      <c r="AP1185" s="300"/>
      <c r="AQ1185" s="296" t="s">
        <v>30</v>
      </c>
      <c r="AR1185" s="296" t="s">
        <v>30</v>
      </c>
      <c r="AS1185" s="296" t="s">
        <v>30</v>
      </c>
      <c r="AV1185" s="300" t="s">
        <v>30</v>
      </c>
      <c r="AW1185" s="300" t="s">
        <v>30</v>
      </c>
      <c r="AX1185" s="296" t="s">
        <v>30</v>
      </c>
      <c r="AY1185" s="296" t="s">
        <v>773</v>
      </c>
      <c r="AZ1185" s="296" t="s">
        <v>805</v>
      </c>
      <c r="BA1185" s="296">
        <v>1</v>
      </c>
      <c r="BB1185" s="296" t="s">
        <v>30</v>
      </c>
      <c r="BC1185" s="296" t="s">
        <v>30</v>
      </c>
    </row>
    <row r="1186" spans="1:55">
      <c r="A1186" s="296" t="s">
        <v>806</v>
      </c>
      <c r="B1186" s="296" t="s">
        <v>775</v>
      </c>
      <c r="C1186" s="296" t="s">
        <v>774</v>
      </c>
      <c r="F1186" s="296">
        <v>1</v>
      </c>
      <c r="J1186" s="304">
        <v>1.4262656425650395</v>
      </c>
      <c r="K1186" s="303">
        <v>31.693199999999997</v>
      </c>
      <c r="L1186" s="303">
        <v>3.1231334854663038</v>
      </c>
      <c r="N1186" s="296">
        <v>2050</v>
      </c>
      <c r="O1186" s="296">
        <v>30</v>
      </c>
      <c r="P1186" s="296">
        <v>1</v>
      </c>
      <c r="Q1186" s="296">
        <v>2050</v>
      </c>
      <c r="X1186" s="296" t="s">
        <v>30</v>
      </c>
      <c r="AL1186" s="296">
        <v>30</v>
      </c>
      <c r="AM1186" s="299" t="s">
        <v>30</v>
      </c>
      <c r="AN1186" s="296" t="s">
        <v>30</v>
      </c>
      <c r="AO1186" s="296" t="s">
        <v>30</v>
      </c>
      <c r="AP1186" s="300"/>
      <c r="AQ1186" s="296" t="s">
        <v>30</v>
      </c>
      <c r="AR1186" s="296" t="s">
        <v>30</v>
      </c>
      <c r="AS1186" s="296" t="s">
        <v>30</v>
      </c>
      <c r="AV1186" s="300" t="s">
        <v>30</v>
      </c>
      <c r="AW1186" s="300" t="s">
        <v>30</v>
      </c>
      <c r="AY1186" s="296" t="s">
        <v>773</v>
      </c>
      <c r="AZ1186" s="296" t="s">
        <v>805</v>
      </c>
      <c r="BA1186" s="296">
        <v>1</v>
      </c>
      <c r="BB1186" s="296" t="s">
        <v>30</v>
      </c>
      <c r="BC1186" s="296" t="s">
        <v>30</v>
      </c>
    </row>
    <row r="1187" spans="1:55">
      <c r="A1187" s="296" t="s">
        <v>804</v>
      </c>
      <c r="B1187" s="296" t="s">
        <v>775</v>
      </c>
      <c r="C1187" s="296" t="s">
        <v>774</v>
      </c>
      <c r="F1187" s="296">
        <v>1</v>
      </c>
      <c r="J1187" s="304">
        <v>1.830127303415598</v>
      </c>
      <c r="K1187" s="303">
        <v>48.019999999999996</v>
      </c>
      <c r="L1187" s="303">
        <v>4.8020000000000005</v>
      </c>
      <c r="N1187" s="296">
        <v>2020</v>
      </c>
      <c r="O1187" s="296">
        <v>27</v>
      </c>
      <c r="P1187" s="296">
        <v>1</v>
      </c>
      <c r="Q1187" s="296">
        <v>2029</v>
      </c>
      <c r="X1187" s="296" t="s">
        <v>30</v>
      </c>
      <c r="AL1187" s="296">
        <v>8.4</v>
      </c>
      <c r="AM1187" s="299" t="s">
        <v>30</v>
      </c>
      <c r="AN1187" s="296" t="s">
        <v>30</v>
      </c>
      <c r="AO1187" s="296" t="s">
        <v>30</v>
      </c>
      <c r="AP1187" s="300"/>
      <c r="AQ1187" s="296" t="s">
        <v>30</v>
      </c>
      <c r="AR1187" s="296" t="s">
        <v>30</v>
      </c>
      <c r="AS1187" s="296" t="s">
        <v>30</v>
      </c>
      <c r="AV1187" s="300" t="s">
        <v>30</v>
      </c>
      <c r="AW1187" s="300" t="s">
        <v>30</v>
      </c>
      <c r="AY1187" s="296" t="s">
        <v>773</v>
      </c>
      <c r="AZ1187" s="296" t="s">
        <v>800</v>
      </c>
      <c r="BA1187" s="296">
        <v>1</v>
      </c>
      <c r="BB1187" s="296" t="s">
        <v>30</v>
      </c>
      <c r="BC1187" s="296" t="s">
        <v>30</v>
      </c>
    </row>
    <row r="1188" spans="1:55">
      <c r="A1188" s="296" t="s">
        <v>803</v>
      </c>
      <c r="B1188" s="296" t="s">
        <v>775</v>
      </c>
      <c r="C1188" s="296" t="s">
        <v>774</v>
      </c>
      <c r="F1188" s="296">
        <v>1</v>
      </c>
      <c r="J1188" s="304">
        <v>1.5923969615469455</v>
      </c>
      <c r="K1188" s="303">
        <v>37.455599999999997</v>
      </c>
      <c r="L1188" s="303">
        <v>3.7404363786078236</v>
      </c>
      <c r="N1188" s="296">
        <v>2030</v>
      </c>
      <c r="O1188" s="296">
        <v>30</v>
      </c>
      <c r="P1188" s="296">
        <v>1</v>
      </c>
      <c r="Q1188" s="296">
        <v>2039</v>
      </c>
      <c r="X1188" s="296" t="s">
        <v>30</v>
      </c>
      <c r="AL1188" s="296">
        <v>20</v>
      </c>
      <c r="AM1188" s="299" t="s">
        <v>30</v>
      </c>
      <c r="AN1188" s="296" t="s">
        <v>30</v>
      </c>
      <c r="AO1188" s="296" t="s">
        <v>30</v>
      </c>
      <c r="AP1188" s="300"/>
      <c r="AQ1188" s="296" t="s">
        <v>30</v>
      </c>
      <c r="AR1188" s="296" t="s">
        <v>30</v>
      </c>
      <c r="AS1188" s="296" t="s">
        <v>30</v>
      </c>
      <c r="AV1188" s="300" t="s">
        <v>30</v>
      </c>
      <c r="AW1188" s="300" t="s">
        <v>30</v>
      </c>
      <c r="AY1188" s="296" t="s">
        <v>773</v>
      </c>
      <c r="AZ1188" s="296" t="s">
        <v>800</v>
      </c>
      <c r="BA1188" s="296">
        <v>1</v>
      </c>
      <c r="BB1188" s="296" t="s">
        <v>30</v>
      </c>
      <c r="BC1188" s="296" t="s">
        <v>30</v>
      </c>
    </row>
    <row r="1189" spans="1:55">
      <c r="A1189" s="296" t="s">
        <v>802</v>
      </c>
      <c r="B1189" s="296" t="s">
        <v>775</v>
      </c>
      <c r="C1189" s="296" t="s">
        <v>774</v>
      </c>
      <c r="D1189" s="296" t="s">
        <v>30</v>
      </c>
      <c r="E1189" s="296" t="s">
        <v>30</v>
      </c>
      <c r="F1189" s="296">
        <v>1</v>
      </c>
      <c r="J1189" s="304">
        <v>1.4777829515997287</v>
      </c>
      <c r="K1189" s="303">
        <v>32.653599999999997</v>
      </c>
      <c r="L1189" s="303">
        <v>3.2853395571216479</v>
      </c>
      <c r="N1189" s="296">
        <v>2040</v>
      </c>
      <c r="O1189" s="296">
        <v>30</v>
      </c>
      <c r="P1189" s="296">
        <v>1</v>
      </c>
      <c r="Q1189" s="296">
        <v>2049</v>
      </c>
      <c r="R1189" s="296" t="s">
        <v>30</v>
      </c>
      <c r="S1189" s="296" t="s">
        <v>30</v>
      </c>
      <c r="T1189" s="296" t="s">
        <v>30</v>
      </c>
      <c r="U1189" s="296" t="s">
        <v>30</v>
      </c>
      <c r="V1189" s="296" t="s">
        <v>30</v>
      </c>
      <c r="W1189" s="296" t="s">
        <v>30</v>
      </c>
      <c r="X1189" s="296" t="s">
        <v>30</v>
      </c>
      <c r="Z1189" s="296" t="s">
        <v>30</v>
      </c>
      <c r="AA1189" s="296" t="s">
        <v>30</v>
      </c>
      <c r="AB1189" s="296" t="s">
        <v>30</v>
      </c>
      <c r="AC1189" s="296" t="s">
        <v>30</v>
      </c>
      <c r="AD1189" s="296" t="s">
        <v>30</v>
      </c>
      <c r="AE1189" s="296" t="s">
        <v>30</v>
      </c>
      <c r="AF1189" s="296" t="s">
        <v>30</v>
      </c>
      <c r="AG1189" s="296" t="s">
        <v>30</v>
      </c>
      <c r="AH1189" s="296" t="s">
        <v>30</v>
      </c>
      <c r="AI1189" s="296" t="s">
        <v>30</v>
      </c>
      <c r="AJ1189" s="296" t="s">
        <v>30</v>
      </c>
      <c r="AL1189" s="296">
        <v>25</v>
      </c>
      <c r="AM1189" s="299" t="s">
        <v>30</v>
      </c>
      <c r="AN1189" s="296" t="s">
        <v>30</v>
      </c>
      <c r="AO1189" s="296" t="s">
        <v>30</v>
      </c>
      <c r="AP1189" s="300"/>
      <c r="AQ1189" s="296" t="s">
        <v>30</v>
      </c>
      <c r="AR1189" s="296" t="s">
        <v>30</v>
      </c>
      <c r="AS1189" s="296" t="s">
        <v>30</v>
      </c>
      <c r="AV1189" s="300" t="s">
        <v>30</v>
      </c>
      <c r="AW1189" s="300" t="s">
        <v>30</v>
      </c>
      <c r="AX1189" s="296" t="s">
        <v>30</v>
      </c>
      <c r="AY1189" s="296" t="s">
        <v>773</v>
      </c>
      <c r="AZ1189" s="296" t="s">
        <v>800</v>
      </c>
      <c r="BA1189" s="296">
        <v>1</v>
      </c>
      <c r="BB1189" s="296" t="s">
        <v>30</v>
      </c>
      <c r="BC1189" s="296" t="s">
        <v>30</v>
      </c>
    </row>
    <row r="1190" spans="1:55">
      <c r="A1190" s="296" t="s">
        <v>801</v>
      </c>
      <c r="B1190" s="296" t="s">
        <v>775</v>
      </c>
      <c r="C1190" s="296" t="s">
        <v>774</v>
      </c>
      <c r="F1190" s="296">
        <v>1</v>
      </c>
      <c r="J1190" s="304">
        <v>1.4262656425650395</v>
      </c>
      <c r="K1190" s="303">
        <v>31.693199999999997</v>
      </c>
      <c r="L1190" s="303">
        <v>3.1231334854663038</v>
      </c>
      <c r="N1190" s="296">
        <v>2050</v>
      </c>
      <c r="O1190" s="296">
        <v>30</v>
      </c>
      <c r="P1190" s="296">
        <v>1</v>
      </c>
      <c r="Q1190" s="296">
        <v>2050</v>
      </c>
      <c r="X1190" s="296" t="s">
        <v>30</v>
      </c>
      <c r="AL1190" s="296">
        <v>30</v>
      </c>
      <c r="AM1190" s="299" t="s">
        <v>30</v>
      </c>
      <c r="AN1190" s="296" t="s">
        <v>30</v>
      </c>
      <c r="AO1190" s="296" t="s">
        <v>30</v>
      </c>
      <c r="AP1190" s="300"/>
      <c r="AQ1190" s="296" t="s">
        <v>30</v>
      </c>
      <c r="AR1190" s="296" t="s">
        <v>30</v>
      </c>
      <c r="AS1190" s="296" t="s">
        <v>30</v>
      </c>
      <c r="AV1190" s="300" t="s">
        <v>30</v>
      </c>
      <c r="AW1190" s="300" t="s">
        <v>30</v>
      </c>
      <c r="AY1190" s="296" t="s">
        <v>773</v>
      </c>
      <c r="AZ1190" s="296" t="s">
        <v>800</v>
      </c>
      <c r="BA1190" s="296">
        <v>1</v>
      </c>
      <c r="BB1190" s="296" t="s">
        <v>30</v>
      </c>
      <c r="BC1190" s="296" t="s">
        <v>30</v>
      </c>
    </row>
    <row r="1191" spans="1:55">
      <c r="A1191" s="296" t="s">
        <v>799</v>
      </c>
      <c r="B1191" s="296" t="s">
        <v>775</v>
      </c>
      <c r="C1191" s="296" t="s">
        <v>774</v>
      </c>
      <c r="F1191" s="296">
        <v>1</v>
      </c>
      <c r="J1191" s="304">
        <v>1.4213347660119264</v>
      </c>
      <c r="K1191" s="303">
        <v>48.019999999999996</v>
      </c>
      <c r="L1191" s="303">
        <v>4.8020000000000005</v>
      </c>
      <c r="N1191" s="296">
        <v>2020</v>
      </c>
      <c r="O1191" s="296">
        <v>27</v>
      </c>
      <c r="P1191" s="296">
        <v>1</v>
      </c>
      <c r="Q1191" s="296">
        <v>2029</v>
      </c>
      <c r="X1191" s="296" t="s">
        <v>30</v>
      </c>
      <c r="AL1191" s="296">
        <v>8.4</v>
      </c>
      <c r="AM1191" s="299" t="s">
        <v>30</v>
      </c>
      <c r="AN1191" s="296" t="s">
        <v>30</v>
      </c>
      <c r="AO1191" s="296" t="s">
        <v>30</v>
      </c>
      <c r="AP1191" s="300"/>
      <c r="AQ1191" s="296" t="s">
        <v>30</v>
      </c>
      <c r="AR1191" s="296" t="s">
        <v>30</v>
      </c>
      <c r="AS1191" s="296" t="s">
        <v>30</v>
      </c>
      <c r="AV1191" s="300" t="s">
        <v>30</v>
      </c>
      <c r="AW1191" s="300" t="s">
        <v>30</v>
      </c>
      <c r="AY1191" s="296" t="s">
        <v>773</v>
      </c>
      <c r="AZ1191" s="296" t="s">
        <v>795</v>
      </c>
      <c r="BA1191" s="296">
        <v>1</v>
      </c>
      <c r="BB1191" s="296" t="s">
        <v>30</v>
      </c>
      <c r="BC1191" s="296" t="s">
        <v>30</v>
      </c>
    </row>
    <row r="1192" spans="1:55">
      <c r="A1192" s="296" t="s">
        <v>798</v>
      </c>
      <c r="B1192" s="296" t="s">
        <v>775</v>
      </c>
      <c r="C1192" s="296" t="s">
        <v>774</v>
      </c>
      <c r="F1192" s="296">
        <v>1</v>
      </c>
      <c r="J1192" s="304">
        <v>1.2023972514790251</v>
      </c>
      <c r="K1192" s="303">
        <v>37.455599999999997</v>
      </c>
      <c r="L1192" s="303">
        <v>3.7404363786078236</v>
      </c>
      <c r="N1192" s="296">
        <v>2030</v>
      </c>
      <c r="O1192" s="296">
        <v>30</v>
      </c>
      <c r="P1192" s="296">
        <v>1</v>
      </c>
      <c r="Q1192" s="296">
        <v>2039</v>
      </c>
      <c r="X1192" s="296" t="s">
        <v>30</v>
      </c>
      <c r="AL1192" s="296">
        <v>15</v>
      </c>
      <c r="AM1192" s="299" t="s">
        <v>30</v>
      </c>
      <c r="AN1192" s="296" t="s">
        <v>30</v>
      </c>
      <c r="AO1192" s="296" t="s">
        <v>30</v>
      </c>
      <c r="AP1192" s="300"/>
      <c r="AQ1192" s="296" t="s">
        <v>30</v>
      </c>
      <c r="AR1192" s="296" t="s">
        <v>30</v>
      </c>
      <c r="AS1192" s="296" t="s">
        <v>30</v>
      </c>
      <c r="AV1192" s="300" t="s">
        <v>30</v>
      </c>
      <c r="AW1192" s="300" t="s">
        <v>30</v>
      </c>
      <c r="AY1192" s="296" t="s">
        <v>773</v>
      </c>
      <c r="AZ1192" s="296" t="s">
        <v>795</v>
      </c>
      <c r="BA1192" s="296">
        <v>1</v>
      </c>
      <c r="BB1192" s="296" t="s">
        <v>30</v>
      </c>
      <c r="BC1192" s="296" t="s">
        <v>30</v>
      </c>
    </row>
    <row r="1193" spans="1:55">
      <c r="A1193" s="296" t="s">
        <v>797</v>
      </c>
      <c r="B1193" s="296" t="s">
        <v>775</v>
      </c>
      <c r="C1193" s="296" t="s">
        <v>774</v>
      </c>
      <c r="D1193" s="296" t="s">
        <v>30</v>
      </c>
      <c r="E1193" s="296" t="s">
        <v>30</v>
      </c>
      <c r="F1193" s="296">
        <v>1</v>
      </c>
      <c r="J1193" s="304">
        <v>1.0884797963278781</v>
      </c>
      <c r="K1193" s="303">
        <v>32.653599999999997</v>
      </c>
      <c r="L1193" s="303">
        <v>3.2853395571216479</v>
      </c>
      <c r="N1193" s="296">
        <v>2040</v>
      </c>
      <c r="O1193" s="296">
        <v>30</v>
      </c>
      <c r="P1193" s="296">
        <v>1</v>
      </c>
      <c r="Q1193" s="296">
        <v>2049</v>
      </c>
      <c r="R1193" s="296" t="s">
        <v>30</v>
      </c>
      <c r="S1193" s="296" t="s">
        <v>30</v>
      </c>
      <c r="T1193" s="296" t="s">
        <v>30</v>
      </c>
      <c r="U1193" s="296" t="s">
        <v>30</v>
      </c>
      <c r="V1193" s="296" t="s">
        <v>30</v>
      </c>
      <c r="W1193" s="296" t="s">
        <v>30</v>
      </c>
      <c r="X1193" s="296" t="s">
        <v>30</v>
      </c>
      <c r="Z1193" s="296" t="s">
        <v>30</v>
      </c>
      <c r="AA1193" s="296" t="s">
        <v>30</v>
      </c>
      <c r="AB1193" s="296" t="s">
        <v>30</v>
      </c>
      <c r="AC1193" s="296" t="s">
        <v>30</v>
      </c>
      <c r="AD1193" s="296" t="s">
        <v>30</v>
      </c>
      <c r="AE1193" s="296" t="s">
        <v>30</v>
      </c>
      <c r="AF1193" s="296" t="s">
        <v>30</v>
      </c>
      <c r="AG1193" s="296" t="s">
        <v>30</v>
      </c>
      <c r="AH1193" s="296" t="s">
        <v>30</v>
      </c>
      <c r="AI1193" s="296" t="s">
        <v>30</v>
      </c>
      <c r="AJ1193" s="296" t="s">
        <v>30</v>
      </c>
      <c r="AL1193" s="296">
        <v>15</v>
      </c>
      <c r="AM1193" s="299" t="s">
        <v>30</v>
      </c>
      <c r="AN1193" s="296" t="s">
        <v>30</v>
      </c>
      <c r="AO1193" s="296" t="s">
        <v>30</v>
      </c>
      <c r="AP1193" s="300"/>
      <c r="AQ1193" s="296" t="s">
        <v>30</v>
      </c>
      <c r="AR1193" s="296" t="s">
        <v>30</v>
      </c>
      <c r="AS1193" s="296" t="s">
        <v>30</v>
      </c>
      <c r="AV1193" s="300" t="s">
        <v>30</v>
      </c>
      <c r="AW1193" s="300" t="s">
        <v>30</v>
      </c>
      <c r="AX1193" s="296" t="s">
        <v>30</v>
      </c>
      <c r="AY1193" s="296" t="s">
        <v>773</v>
      </c>
      <c r="AZ1193" s="296" t="s">
        <v>795</v>
      </c>
      <c r="BA1193" s="296">
        <v>1</v>
      </c>
      <c r="BB1193" s="296" t="s">
        <v>30</v>
      </c>
      <c r="BC1193" s="296" t="s">
        <v>30</v>
      </c>
    </row>
    <row r="1194" spans="1:55">
      <c r="A1194" s="296" t="s">
        <v>796</v>
      </c>
      <c r="B1194" s="296" t="s">
        <v>775</v>
      </c>
      <c r="C1194" s="296" t="s">
        <v>774</v>
      </c>
      <c r="F1194" s="296">
        <v>1</v>
      </c>
      <c r="J1194" s="304">
        <v>1.0408841270331788</v>
      </c>
      <c r="K1194" s="303">
        <v>31.693199999999997</v>
      </c>
      <c r="L1194" s="303">
        <v>3.1231334854663038</v>
      </c>
      <c r="N1194" s="296">
        <v>2050</v>
      </c>
      <c r="O1194" s="296">
        <v>30</v>
      </c>
      <c r="P1194" s="296">
        <v>1</v>
      </c>
      <c r="Q1194" s="296">
        <v>2050</v>
      </c>
      <c r="X1194" s="296" t="s">
        <v>30</v>
      </c>
      <c r="AL1194" s="296">
        <v>15</v>
      </c>
      <c r="AM1194" s="299" t="s">
        <v>30</v>
      </c>
      <c r="AN1194" s="296" t="s">
        <v>30</v>
      </c>
      <c r="AO1194" s="296" t="s">
        <v>30</v>
      </c>
      <c r="AP1194" s="300"/>
      <c r="AQ1194" s="296" t="s">
        <v>30</v>
      </c>
      <c r="AR1194" s="296" t="s">
        <v>30</v>
      </c>
      <c r="AS1194" s="296" t="s">
        <v>30</v>
      </c>
      <c r="AV1194" s="300" t="s">
        <v>30</v>
      </c>
      <c r="AW1194" s="300" t="s">
        <v>30</v>
      </c>
      <c r="AY1194" s="296" t="s">
        <v>773</v>
      </c>
      <c r="AZ1194" s="296" t="s">
        <v>795</v>
      </c>
      <c r="BA1194" s="296">
        <v>1</v>
      </c>
      <c r="BB1194" s="296" t="s">
        <v>30</v>
      </c>
      <c r="BC1194" s="296" t="s">
        <v>30</v>
      </c>
    </row>
    <row r="1195" spans="1:55">
      <c r="A1195" s="296" t="s">
        <v>794</v>
      </c>
      <c r="B1195" s="296" t="s">
        <v>775</v>
      </c>
      <c r="C1195" s="296" t="s">
        <v>774</v>
      </c>
      <c r="F1195" s="296">
        <v>1</v>
      </c>
      <c r="J1195" s="304">
        <v>1.830127303415598</v>
      </c>
      <c r="K1195" s="303">
        <v>48.019999999999996</v>
      </c>
      <c r="L1195" s="303">
        <v>4.8020000000000005</v>
      </c>
      <c r="N1195" s="296">
        <v>2020</v>
      </c>
      <c r="O1195" s="296">
        <v>27</v>
      </c>
      <c r="P1195" s="296">
        <v>1</v>
      </c>
      <c r="Q1195" s="296">
        <v>2029</v>
      </c>
      <c r="X1195" s="296" t="s">
        <v>30</v>
      </c>
      <c r="AL1195" s="296">
        <v>8.4</v>
      </c>
      <c r="AM1195" s="299" t="s">
        <v>30</v>
      </c>
      <c r="AN1195" s="296" t="s">
        <v>30</v>
      </c>
      <c r="AO1195" s="296" t="s">
        <v>30</v>
      </c>
      <c r="AP1195" s="300"/>
      <c r="AQ1195" s="296" t="s">
        <v>30</v>
      </c>
      <c r="AR1195" s="296" t="s">
        <v>30</v>
      </c>
      <c r="AS1195" s="296" t="s">
        <v>30</v>
      </c>
      <c r="AV1195" s="300" t="s">
        <v>30</v>
      </c>
      <c r="AW1195" s="300" t="s">
        <v>30</v>
      </c>
      <c r="AY1195" s="296" t="s">
        <v>773</v>
      </c>
      <c r="AZ1195" s="296" t="s">
        <v>790</v>
      </c>
      <c r="BA1195" s="296">
        <v>1</v>
      </c>
      <c r="BB1195" s="296" t="s">
        <v>30</v>
      </c>
      <c r="BC1195" s="296" t="s">
        <v>30</v>
      </c>
    </row>
    <row r="1196" spans="1:55">
      <c r="A1196" s="296" t="s">
        <v>793</v>
      </c>
      <c r="B1196" s="296" t="s">
        <v>775</v>
      </c>
      <c r="C1196" s="296" t="s">
        <v>774</v>
      </c>
      <c r="F1196" s="296">
        <v>1</v>
      </c>
      <c r="J1196" s="304">
        <v>1.5923969615469455</v>
      </c>
      <c r="K1196" s="303">
        <v>37.455599999999997</v>
      </c>
      <c r="L1196" s="303">
        <v>3.7404363786078236</v>
      </c>
      <c r="N1196" s="296">
        <v>2030</v>
      </c>
      <c r="O1196" s="296">
        <v>30</v>
      </c>
      <c r="P1196" s="296">
        <v>1</v>
      </c>
      <c r="Q1196" s="296">
        <v>2039</v>
      </c>
      <c r="X1196" s="296" t="s">
        <v>30</v>
      </c>
      <c r="AL1196" s="296">
        <v>20</v>
      </c>
      <c r="AM1196" s="299" t="s">
        <v>30</v>
      </c>
      <c r="AN1196" s="296" t="s">
        <v>30</v>
      </c>
      <c r="AO1196" s="296" t="s">
        <v>30</v>
      </c>
      <c r="AP1196" s="300"/>
      <c r="AQ1196" s="296" t="s">
        <v>30</v>
      </c>
      <c r="AR1196" s="296" t="s">
        <v>30</v>
      </c>
      <c r="AS1196" s="296" t="s">
        <v>30</v>
      </c>
      <c r="AV1196" s="300" t="s">
        <v>30</v>
      </c>
      <c r="AW1196" s="300" t="s">
        <v>30</v>
      </c>
      <c r="AY1196" s="296" t="s">
        <v>773</v>
      </c>
      <c r="AZ1196" s="296" t="s">
        <v>790</v>
      </c>
      <c r="BA1196" s="296">
        <v>1</v>
      </c>
      <c r="BB1196" s="296" t="s">
        <v>30</v>
      </c>
      <c r="BC1196" s="296" t="s">
        <v>30</v>
      </c>
    </row>
    <row r="1197" spans="1:55">
      <c r="A1197" s="296" t="s">
        <v>792</v>
      </c>
      <c r="B1197" s="296" t="s">
        <v>775</v>
      </c>
      <c r="C1197" s="296" t="s">
        <v>774</v>
      </c>
      <c r="D1197" s="296" t="s">
        <v>30</v>
      </c>
      <c r="E1197" s="296" t="s">
        <v>30</v>
      </c>
      <c r="F1197" s="296">
        <v>1</v>
      </c>
      <c r="J1197" s="304">
        <v>1.4777829515997287</v>
      </c>
      <c r="K1197" s="303">
        <v>32.653599999999997</v>
      </c>
      <c r="L1197" s="303">
        <v>3.2853395571216479</v>
      </c>
      <c r="N1197" s="296">
        <v>2040</v>
      </c>
      <c r="O1197" s="296">
        <v>30</v>
      </c>
      <c r="P1197" s="296">
        <v>1</v>
      </c>
      <c r="Q1197" s="296">
        <v>2049</v>
      </c>
      <c r="R1197" s="296" t="s">
        <v>30</v>
      </c>
      <c r="S1197" s="296" t="s">
        <v>30</v>
      </c>
      <c r="T1197" s="296" t="s">
        <v>30</v>
      </c>
      <c r="U1197" s="296" t="s">
        <v>30</v>
      </c>
      <c r="V1197" s="296" t="s">
        <v>30</v>
      </c>
      <c r="W1197" s="296" t="s">
        <v>30</v>
      </c>
      <c r="X1197" s="296" t="s">
        <v>30</v>
      </c>
      <c r="Z1197" s="296" t="s">
        <v>30</v>
      </c>
      <c r="AA1197" s="296" t="s">
        <v>30</v>
      </c>
      <c r="AB1197" s="296" t="s">
        <v>30</v>
      </c>
      <c r="AC1197" s="296" t="s">
        <v>30</v>
      </c>
      <c r="AD1197" s="296" t="s">
        <v>30</v>
      </c>
      <c r="AE1197" s="296" t="s">
        <v>30</v>
      </c>
      <c r="AF1197" s="296" t="s">
        <v>30</v>
      </c>
      <c r="AG1197" s="296" t="s">
        <v>30</v>
      </c>
      <c r="AH1197" s="296" t="s">
        <v>30</v>
      </c>
      <c r="AI1197" s="296" t="s">
        <v>30</v>
      </c>
      <c r="AJ1197" s="296" t="s">
        <v>30</v>
      </c>
      <c r="AL1197" s="296">
        <v>25</v>
      </c>
      <c r="AM1197" s="299" t="s">
        <v>30</v>
      </c>
      <c r="AN1197" s="296" t="s">
        <v>30</v>
      </c>
      <c r="AO1197" s="296" t="s">
        <v>30</v>
      </c>
      <c r="AP1197" s="300"/>
      <c r="AQ1197" s="296" t="s">
        <v>30</v>
      </c>
      <c r="AR1197" s="296" t="s">
        <v>30</v>
      </c>
      <c r="AS1197" s="296" t="s">
        <v>30</v>
      </c>
      <c r="AV1197" s="300" t="s">
        <v>30</v>
      </c>
      <c r="AW1197" s="300" t="s">
        <v>30</v>
      </c>
      <c r="AX1197" s="296" t="s">
        <v>30</v>
      </c>
      <c r="AY1197" s="296" t="s">
        <v>773</v>
      </c>
      <c r="AZ1197" s="296" t="s">
        <v>790</v>
      </c>
      <c r="BA1197" s="296">
        <v>1</v>
      </c>
      <c r="BB1197" s="296" t="s">
        <v>30</v>
      </c>
      <c r="BC1197" s="296" t="s">
        <v>30</v>
      </c>
    </row>
    <row r="1198" spans="1:55">
      <c r="A1198" s="296" t="s">
        <v>791</v>
      </c>
      <c r="B1198" s="296" t="s">
        <v>775</v>
      </c>
      <c r="C1198" s="296" t="s">
        <v>774</v>
      </c>
      <c r="F1198" s="296">
        <v>1</v>
      </c>
      <c r="J1198" s="304">
        <v>1.4262656425650395</v>
      </c>
      <c r="K1198" s="303">
        <v>31.693199999999997</v>
      </c>
      <c r="L1198" s="303">
        <v>3.1231334854663038</v>
      </c>
      <c r="N1198" s="296">
        <v>2050</v>
      </c>
      <c r="O1198" s="296">
        <v>30</v>
      </c>
      <c r="P1198" s="296">
        <v>1</v>
      </c>
      <c r="Q1198" s="296">
        <v>2050</v>
      </c>
      <c r="X1198" s="296" t="s">
        <v>30</v>
      </c>
      <c r="AL1198" s="296">
        <v>30</v>
      </c>
      <c r="AM1198" s="299" t="s">
        <v>30</v>
      </c>
      <c r="AN1198" s="296" t="s">
        <v>30</v>
      </c>
      <c r="AO1198" s="296" t="s">
        <v>30</v>
      </c>
      <c r="AP1198" s="300"/>
      <c r="AQ1198" s="296" t="s">
        <v>30</v>
      </c>
      <c r="AR1198" s="296" t="s">
        <v>30</v>
      </c>
      <c r="AS1198" s="296" t="s">
        <v>30</v>
      </c>
      <c r="AV1198" s="300" t="s">
        <v>30</v>
      </c>
      <c r="AW1198" s="300" t="s">
        <v>30</v>
      </c>
      <c r="AY1198" s="296" t="s">
        <v>773</v>
      </c>
      <c r="AZ1198" s="296" t="s">
        <v>790</v>
      </c>
      <c r="BA1198" s="296">
        <v>1</v>
      </c>
      <c r="BB1198" s="296" t="s">
        <v>30</v>
      </c>
      <c r="BC1198" s="296" t="s">
        <v>30</v>
      </c>
    </row>
    <row r="1199" spans="1:55">
      <c r="A1199" s="296" t="s">
        <v>789</v>
      </c>
      <c r="B1199" s="296" t="s">
        <v>775</v>
      </c>
      <c r="C1199" s="296" t="s">
        <v>774</v>
      </c>
      <c r="F1199" s="296">
        <v>1</v>
      </c>
      <c r="J1199" s="304">
        <v>1.830127303415598</v>
      </c>
      <c r="K1199" s="303">
        <v>48.019999999999996</v>
      </c>
      <c r="L1199" s="303">
        <v>4.8020000000000005</v>
      </c>
      <c r="N1199" s="296">
        <v>2020</v>
      </c>
      <c r="O1199" s="296">
        <v>27</v>
      </c>
      <c r="P1199" s="296">
        <v>1</v>
      </c>
      <c r="Q1199" s="296">
        <v>2029</v>
      </c>
      <c r="X1199" s="296" t="s">
        <v>30</v>
      </c>
      <c r="AL1199" s="296">
        <v>8.4</v>
      </c>
      <c r="AM1199" s="299" t="s">
        <v>30</v>
      </c>
      <c r="AN1199" s="296" t="s">
        <v>30</v>
      </c>
      <c r="AO1199" s="296" t="s">
        <v>30</v>
      </c>
      <c r="AP1199" s="300"/>
      <c r="AQ1199" s="296" t="s">
        <v>30</v>
      </c>
      <c r="AR1199" s="296" t="s">
        <v>30</v>
      </c>
      <c r="AS1199" s="296" t="s">
        <v>30</v>
      </c>
      <c r="AV1199" s="300" t="s">
        <v>30</v>
      </c>
      <c r="AW1199" s="300" t="s">
        <v>30</v>
      </c>
      <c r="AY1199" s="296" t="s">
        <v>773</v>
      </c>
      <c r="AZ1199" s="296" t="s">
        <v>785</v>
      </c>
      <c r="BA1199" s="296">
        <v>1</v>
      </c>
      <c r="BB1199" s="296" t="s">
        <v>30</v>
      </c>
      <c r="BC1199" s="296" t="s">
        <v>30</v>
      </c>
    </row>
    <row r="1200" spans="1:55">
      <c r="A1200" s="296" t="s">
        <v>788</v>
      </c>
      <c r="B1200" s="296" t="s">
        <v>775</v>
      </c>
      <c r="C1200" s="296" t="s">
        <v>774</v>
      </c>
      <c r="F1200" s="296">
        <v>1</v>
      </c>
      <c r="J1200" s="304">
        <v>1.5923969615469455</v>
      </c>
      <c r="K1200" s="303">
        <v>37.455599999999997</v>
      </c>
      <c r="L1200" s="303">
        <v>3.7404363786078236</v>
      </c>
      <c r="N1200" s="296">
        <v>2030</v>
      </c>
      <c r="O1200" s="296">
        <v>30</v>
      </c>
      <c r="P1200" s="296">
        <v>1</v>
      </c>
      <c r="Q1200" s="296">
        <v>2039</v>
      </c>
      <c r="X1200" s="296" t="s">
        <v>30</v>
      </c>
      <c r="AL1200" s="296">
        <v>20</v>
      </c>
      <c r="AM1200" s="299" t="s">
        <v>30</v>
      </c>
      <c r="AN1200" s="296" t="s">
        <v>30</v>
      </c>
      <c r="AO1200" s="296" t="s">
        <v>30</v>
      </c>
      <c r="AP1200" s="300"/>
      <c r="AQ1200" s="296" t="s">
        <v>30</v>
      </c>
      <c r="AR1200" s="296" t="s">
        <v>30</v>
      </c>
      <c r="AS1200" s="296" t="s">
        <v>30</v>
      </c>
      <c r="AV1200" s="300" t="s">
        <v>30</v>
      </c>
      <c r="AW1200" s="300" t="s">
        <v>30</v>
      </c>
      <c r="AY1200" s="296" t="s">
        <v>773</v>
      </c>
      <c r="AZ1200" s="296" t="s">
        <v>785</v>
      </c>
      <c r="BA1200" s="296">
        <v>1</v>
      </c>
      <c r="BB1200" s="296" t="s">
        <v>30</v>
      </c>
      <c r="BC1200" s="296" t="s">
        <v>30</v>
      </c>
    </row>
    <row r="1201" spans="1:55">
      <c r="A1201" s="296" t="s">
        <v>787</v>
      </c>
      <c r="B1201" s="296" t="s">
        <v>775</v>
      </c>
      <c r="C1201" s="296" t="s">
        <v>774</v>
      </c>
      <c r="D1201" s="296" t="s">
        <v>30</v>
      </c>
      <c r="E1201" s="296" t="s">
        <v>30</v>
      </c>
      <c r="F1201" s="296">
        <v>1</v>
      </c>
      <c r="J1201" s="304">
        <v>1.4777829515997287</v>
      </c>
      <c r="K1201" s="303">
        <v>32.653599999999997</v>
      </c>
      <c r="L1201" s="303">
        <v>3.2853395571216479</v>
      </c>
      <c r="N1201" s="296">
        <v>2040</v>
      </c>
      <c r="O1201" s="296">
        <v>30</v>
      </c>
      <c r="P1201" s="296">
        <v>1</v>
      </c>
      <c r="Q1201" s="296">
        <v>2049</v>
      </c>
      <c r="R1201" s="296" t="s">
        <v>30</v>
      </c>
      <c r="S1201" s="296" t="s">
        <v>30</v>
      </c>
      <c r="T1201" s="296" t="s">
        <v>30</v>
      </c>
      <c r="U1201" s="296" t="s">
        <v>30</v>
      </c>
      <c r="V1201" s="296" t="s">
        <v>30</v>
      </c>
      <c r="W1201" s="296" t="s">
        <v>30</v>
      </c>
      <c r="X1201" s="296" t="s">
        <v>30</v>
      </c>
      <c r="Z1201" s="296" t="s">
        <v>30</v>
      </c>
      <c r="AA1201" s="296" t="s">
        <v>30</v>
      </c>
      <c r="AB1201" s="296" t="s">
        <v>30</v>
      </c>
      <c r="AC1201" s="296" t="s">
        <v>30</v>
      </c>
      <c r="AD1201" s="296" t="s">
        <v>30</v>
      </c>
      <c r="AE1201" s="296" t="s">
        <v>30</v>
      </c>
      <c r="AF1201" s="296" t="s">
        <v>30</v>
      </c>
      <c r="AG1201" s="296" t="s">
        <v>30</v>
      </c>
      <c r="AH1201" s="296" t="s">
        <v>30</v>
      </c>
      <c r="AI1201" s="296" t="s">
        <v>30</v>
      </c>
      <c r="AJ1201" s="296" t="s">
        <v>30</v>
      </c>
      <c r="AL1201" s="296">
        <v>25</v>
      </c>
      <c r="AM1201" s="299" t="s">
        <v>30</v>
      </c>
      <c r="AN1201" s="296" t="s">
        <v>30</v>
      </c>
      <c r="AO1201" s="296" t="s">
        <v>30</v>
      </c>
      <c r="AP1201" s="300"/>
      <c r="AQ1201" s="296" t="s">
        <v>30</v>
      </c>
      <c r="AR1201" s="296" t="s">
        <v>30</v>
      </c>
      <c r="AS1201" s="296" t="s">
        <v>30</v>
      </c>
      <c r="AV1201" s="300" t="s">
        <v>30</v>
      </c>
      <c r="AW1201" s="300" t="s">
        <v>30</v>
      </c>
      <c r="AX1201" s="296" t="s">
        <v>30</v>
      </c>
      <c r="AY1201" s="296" t="s">
        <v>773</v>
      </c>
      <c r="AZ1201" s="296" t="s">
        <v>785</v>
      </c>
      <c r="BA1201" s="296">
        <v>1</v>
      </c>
      <c r="BB1201" s="296" t="s">
        <v>30</v>
      </c>
      <c r="BC1201" s="296" t="s">
        <v>30</v>
      </c>
    </row>
    <row r="1202" spans="1:55">
      <c r="A1202" s="296" t="s">
        <v>786</v>
      </c>
      <c r="B1202" s="296" t="s">
        <v>775</v>
      </c>
      <c r="C1202" s="296" t="s">
        <v>774</v>
      </c>
      <c r="F1202" s="296">
        <v>1</v>
      </c>
      <c r="J1202" s="304">
        <v>1.4262656425650395</v>
      </c>
      <c r="K1202" s="303">
        <v>31.693199999999997</v>
      </c>
      <c r="L1202" s="303">
        <v>3.1231334854663038</v>
      </c>
      <c r="N1202" s="296">
        <v>2050</v>
      </c>
      <c r="O1202" s="296">
        <v>30</v>
      </c>
      <c r="P1202" s="296">
        <v>1</v>
      </c>
      <c r="Q1202" s="296">
        <v>2050</v>
      </c>
      <c r="X1202" s="296" t="s">
        <v>30</v>
      </c>
      <c r="AL1202" s="296">
        <v>30</v>
      </c>
      <c r="AM1202" s="299" t="s">
        <v>30</v>
      </c>
      <c r="AN1202" s="296" t="s">
        <v>30</v>
      </c>
      <c r="AO1202" s="296" t="s">
        <v>30</v>
      </c>
      <c r="AP1202" s="300"/>
      <c r="AQ1202" s="296" t="s">
        <v>30</v>
      </c>
      <c r="AR1202" s="296" t="s">
        <v>30</v>
      </c>
      <c r="AS1202" s="296" t="s">
        <v>30</v>
      </c>
      <c r="AV1202" s="300" t="s">
        <v>30</v>
      </c>
      <c r="AW1202" s="300" t="s">
        <v>30</v>
      </c>
      <c r="AY1202" s="296" t="s">
        <v>773</v>
      </c>
      <c r="AZ1202" s="296" t="s">
        <v>785</v>
      </c>
      <c r="BA1202" s="296">
        <v>1</v>
      </c>
      <c r="BB1202" s="296" t="s">
        <v>30</v>
      </c>
      <c r="BC1202" s="296" t="s">
        <v>30</v>
      </c>
    </row>
    <row r="1203" spans="1:55">
      <c r="A1203" s="296" t="s">
        <v>784</v>
      </c>
      <c r="B1203" s="296" t="s">
        <v>775</v>
      </c>
      <c r="C1203" s="296" t="s">
        <v>774</v>
      </c>
      <c r="F1203" s="296">
        <v>1</v>
      </c>
      <c r="J1203" s="304">
        <v>1.4213347660119264</v>
      </c>
      <c r="K1203" s="303">
        <v>48.019999999999996</v>
      </c>
      <c r="L1203" s="303">
        <v>4.8020000000000005</v>
      </c>
      <c r="N1203" s="296">
        <v>2020</v>
      </c>
      <c r="O1203" s="296">
        <v>27</v>
      </c>
      <c r="P1203" s="296">
        <v>1</v>
      </c>
      <c r="Q1203" s="296">
        <v>2029</v>
      </c>
      <c r="X1203" s="296" t="s">
        <v>30</v>
      </c>
      <c r="AL1203" s="296">
        <v>8.4</v>
      </c>
      <c r="AM1203" s="299" t="s">
        <v>30</v>
      </c>
      <c r="AN1203" s="296" t="s">
        <v>30</v>
      </c>
      <c r="AO1203" s="296" t="s">
        <v>30</v>
      </c>
      <c r="AP1203" s="300"/>
      <c r="AQ1203" s="296" t="s">
        <v>30</v>
      </c>
      <c r="AR1203" s="296" t="s">
        <v>30</v>
      </c>
      <c r="AS1203" s="296" t="s">
        <v>30</v>
      </c>
      <c r="AV1203" s="300" t="s">
        <v>30</v>
      </c>
      <c r="AW1203" s="300" t="s">
        <v>30</v>
      </c>
      <c r="AY1203" s="296" t="s">
        <v>773</v>
      </c>
      <c r="AZ1203" s="296" t="s">
        <v>780</v>
      </c>
      <c r="BA1203" s="296">
        <v>1</v>
      </c>
      <c r="BB1203" s="296" t="s">
        <v>30</v>
      </c>
      <c r="BC1203" s="296" t="s">
        <v>30</v>
      </c>
    </row>
    <row r="1204" spans="1:55">
      <c r="A1204" s="296" t="s">
        <v>783</v>
      </c>
      <c r="B1204" s="296" t="s">
        <v>775</v>
      </c>
      <c r="C1204" s="296" t="s">
        <v>774</v>
      </c>
      <c r="F1204" s="296">
        <v>1</v>
      </c>
      <c r="J1204" s="304">
        <v>1.2023972514790251</v>
      </c>
      <c r="K1204" s="303">
        <v>37.455599999999997</v>
      </c>
      <c r="L1204" s="303">
        <v>3.7404363786078236</v>
      </c>
      <c r="N1204" s="296">
        <v>2030</v>
      </c>
      <c r="O1204" s="296">
        <v>30</v>
      </c>
      <c r="P1204" s="296">
        <v>1</v>
      </c>
      <c r="Q1204" s="296">
        <v>2039</v>
      </c>
      <c r="X1204" s="296" t="s">
        <v>30</v>
      </c>
      <c r="AL1204" s="296">
        <v>15</v>
      </c>
      <c r="AM1204" s="299" t="s">
        <v>30</v>
      </c>
      <c r="AN1204" s="296" t="s">
        <v>30</v>
      </c>
      <c r="AO1204" s="296" t="s">
        <v>30</v>
      </c>
      <c r="AP1204" s="300"/>
      <c r="AQ1204" s="296" t="s">
        <v>30</v>
      </c>
      <c r="AR1204" s="296" t="s">
        <v>30</v>
      </c>
      <c r="AS1204" s="296" t="s">
        <v>30</v>
      </c>
      <c r="AV1204" s="300" t="s">
        <v>30</v>
      </c>
      <c r="AW1204" s="300" t="s">
        <v>30</v>
      </c>
      <c r="AY1204" s="296" t="s">
        <v>773</v>
      </c>
      <c r="AZ1204" s="296" t="s">
        <v>780</v>
      </c>
      <c r="BA1204" s="296">
        <v>1</v>
      </c>
      <c r="BB1204" s="296" t="s">
        <v>30</v>
      </c>
      <c r="BC1204" s="296" t="s">
        <v>30</v>
      </c>
    </row>
    <row r="1205" spans="1:55">
      <c r="A1205" s="296" t="s">
        <v>782</v>
      </c>
      <c r="B1205" s="296" t="s">
        <v>775</v>
      </c>
      <c r="C1205" s="296" t="s">
        <v>774</v>
      </c>
      <c r="D1205" s="296" t="s">
        <v>30</v>
      </c>
      <c r="E1205" s="296" t="s">
        <v>30</v>
      </c>
      <c r="F1205" s="296">
        <v>1</v>
      </c>
      <c r="J1205" s="304">
        <v>1.0884797963278781</v>
      </c>
      <c r="K1205" s="303">
        <v>32.653599999999997</v>
      </c>
      <c r="L1205" s="303">
        <v>3.2853395571216479</v>
      </c>
      <c r="N1205" s="296">
        <v>2040</v>
      </c>
      <c r="O1205" s="296">
        <v>30</v>
      </c>
      <c r="P1205" s="296">
        <v>1</v>
      </c>
      <c r="Q1205" s="296">
        <v>2049</v>
      </c>
      <c r="R1205" s="296" t="s">
        <v>30</v>
      </c>
      <c r="S1205" s="296" t="s">
        <v>30</v>
      </c>
      <c r="T1205" s="296" t="s">
        <v>30</v>
      </c>
      <c r="U1205" s="296" t="s">
        <v>30</v>
      </c>
      <c r="V1205" s="296" t="s">
        <v>30</v>
      </c>
      <c r="W1205" s="296" t="s">
        <v>30</v>
      </c>
      <c r="X1205" s="296" t="s">
        <v>30</v>
      </c>
      <c r="Z1205" s="296" t="s">
        <v>30</v>
      </c>
      <c r="AA1205" s="296" t="s">
        <v>30</v>
      </c>
      <c r="AB1205" s="296" t="s">
        <v>30</v>
      </c>
      <c r="AC1205" s="296" t="s">
        <v>30</v>
      </c>
      <c r="AD1205" s="296" t="s">
        <v>30</v>
      </c>
      <c r="AE1205" s="296" t="s">
        <v>30</v>
      </c>
      <c r="AF1205" s="296" t="s">
        <v>30</v>
      </c>
      <c r="AG1205" s="296" t="s">
        <v>30</v>
      </c>
      <c r="AH1205" s="296" t="s">
        <v>30</v>
      </c>
      <c r="AI1205" s="296" t="s">
        <v>30</v>
      </c>
      <c r="AJ1205" s="296" t="s">
        <v>30</v>
      </c>
      <c r="AL1205" s="296">
        <v>15</v>
      </c>
      <c r="AM1205" s="299" t="s">
        <v>30</v>
      </c>
      <c r="AN1205" s="296" t="s">
        <v>30</v>
      </c>
      <c r="AO1205" s="296" t="s">
        <v>30</v>
      </c>
      <c r="AP1205" s="300"/>
      <c r="AQ1205" s="296" t="s">
        <v>30</v>
      </c>
      <c r="AR1205" s="296" t="s">
        <v>30</v>
      </c>
      <c r="AS1205" s="296" t="s">
        <v>30</v>
      </c>
      <c r="AV1205" s="300" t="s">
        <v>30</v>
      </c>
      <c r="AW1205" s="300" t="s">
        <v>30</v>
      </c>
      <c r="AX1205" s="296" t="s">
        <v>30</v>
      </c>
      <c r="AY1205" s="296" t="s">
        <v>773</v>
      </c>
      <c r="AZ1205" s="296" t="s">
        <v>780</v>
      </c>
      <c r="BA1205" s="296">
        <v>1</v>
      </c>
      <c r="BB1205" s="296" t="s">
        <v>30</v>
      </c>
      <c r="BC1205" s="296" t="s">
        <v>30</v>
      </c>
    </row>
    <row r="1206" spans="1:55">
      <c r="A1206" s="296" t="s">
        <v>781</v>
      </c>
      <c r="B1206" s="296" t="s">
        <v>775</v>
      </c>
      <c r="C1206" s="296" t="s">
        <v>774</v>
      </c>
      <c r="F1206" s="296">
        <v>1</v>
      </c>
      <c r="J1206" s="304">
        <v>1.0408841270331788</v>
      </c>
      <c r="K1206" s="303">
        <v>31.693199999999997</v>
      </c>
      <c r="L1206" s="303">
        <v>3.1231334854663038</v>
      </c>
      <c r="N1206" s="296">
        <v>2050</v>
      </c>
      <c r="O1206" s="296">
        <v>30</v>
      </c>
      <c r="P1206" s="296">
        <v>1</v>
      </c>
      <c r="Q1206" s="296">
        <v>2050</v>
      </c>
      <c r="X1206" s="296" t="s">
        <v>30</v>
      </c>
      <c r="AL1206" s="296">
        <v>15</v>
      </c>
      <c r="AM1206" s="299" t="s">
        <v>30</v>
      </c>
      <c r="AN1206" s="296" t="s">
        <v>30</v>
      </c>
      <c r="AO1206" s="296" t="s">
        <v>30</v>
      </c>
      <c r="AP1206" s="300"/>
      <c r="AQ1206" s="296" t="s">
        <v>30</v>
      </c>
      <c r="AR1206" s="296" t="s">
        <v>30</v>
      </c>
      <c r="AS1206" s="296" t="s">
        <v>30</v>
      </c>
      <c r="AV1206" s="300" t="s">
        <v>30</v>
      </c>
      <c r="AW1206" s="300" t="s">
        <v>30</v>
      </c>
      <c r="AY1206" s="296" t="s">
        <v>773</v>
      </c>
      <c r="AZ1206" s="296" t="s">
        <v>780</v>
      </c>
      <c r="BA1206" s="296">
        <v>1</v>
      </c>
      <c r="BB1206" s="296" t="s">
        <v>30</v>
      </c>
      <c r="BC1206" s="296" t="s">
        <v>30</v>
      </c>
    </row>
    <row r="1207" spans="1:55">
      <c r="A1207" s="296" t="s">
        <v>779</v>
      </c>
      <c r="B1207" s="296" t="s">
        <v>775</v>
      </c>
      <c r="C1207" s="296" t="s">
        <v>774</v>
      </c>
      <c r="F1207" s="296">
        <v>1</v>
      </c>
      <c r="J1207" s="304">
        <v>1.830127303415598</v>
      </c>
      <c r="K1207" s="303">
        <v>48.019999999999996</v>
      </c>
      <c r="L1207" s="303">
        <v>4.8020000000000005</v>
      </c>
      <c r="N1207" s="296">
        <v>2020</v>
      </c>
      <c r="O1207" s="296">
        <v>27</v>
      </c>
      <c r="P1207" s="296">
        <v>1</v>
      </c>
      <c r="Q1207" s="296">
        <v>2029</v>
      </c>
      <c r="X1207" s="296" t="s">
        <v>30</v>
      </c>
      <c r="AL1207" s="296">
        <v>8.4</v>
      </c>
      <c r="AM1207" s="299" t="s">
        <v>30</v>
      </c>
      <c r="AN1207" s="296" t="s">
        <v>30</v>
      </c>
      <c r="AO1207" s="296" t="s">
        <v>30</v>
      </c>
      <c r="AP1207" s="300"/>
      <c r="AQ1207" s="296" t="s">
        <v>30</v>
      </c>
      <c r="AR1207" s="296" t="s">
        <v>30</v>
      </c>
      <c r="AS1207" s="296" t="s">
        <v>30</v>
      </c>
      <c r="AV1207" s="300" t="s">
        <v>30</v>
      </c>
      <c r="AW1207" s="300" t="s">
        <v>30</v>
      </c>
      <c r="AY1207" s="296" t="s">
        <v>773</v>
      </c>
      <c r="AZ1207" s="296" t="s">
        <v>772</v>
      </c>
      <c r="BA1207" s="296">
        <v>1</v>
      </c>
      <c r="BB1207" s="296" t="s">
        <v>30</v>
      </c>
      <c r="BC1207" s="296" t="s">
        <v>30</v>
      </c>
    </row>
    <row r="1208" spans="1:55">
      <c r="A1208" s="296" t="s">
        <v>778</v>
      </c>
      <c r="B1208" s="296" t="s">
        <v>775</v>
      </c>
      <c r="C1208" s="296" t="s">
        <v>774</v>
      </c>
      <c r="F1208" s="296">
        <v>1</v>
      </c>
      <c r="J1208" s="304">
        <v>1.5923969615469455</v>
      </c>
      <c r="K1208" s="303">
        <v>37.455599999999997</v>
      </c>
      <c r="L1208" s="303">
        <v>3.7404363786078236</v>
      </c>
      <c r="N1208" s="296">
        <v>2030</v>
      </c>
      <c r="O1208" s="296">
        <v>30</v>
      </c>
      <c r="P1208" s="296">
        <v>1</v>
      </c>
      <c r="Q1208" s="296">
        <v>2039</v>
      </c>
      <c r="X1208" s="296" t="s">
        <v>30</v>
      </c>
      <c r="AL1208" s="296">
        <v>20</v>
      </c>
      <c r="AM1208" s="299" t="s">
        <v>30</v>
      </c>
      <c r="AN1208" s="296" t="s">
        <v>30</v>
      </c>
      <c r="AO1208" s="296" t="s">
        <v>30</v>
      </c>
      <c r="AP1208" s="300"/>
      <c r="AQ1208" s="296" t="s">
        <v>30</v>
      </c>
      <c r="AR1208" s="296" t="s">
        <v>30</v>
      </c>
      <c r="AS1208" s="296" t="s">
        <v>30</v>
      </c>
      <c r="AV1208" s="300" t="s">
        <v>30</v>
      </c>
      <c r="AW1208" s="300" t="s">
        <v>30</v>
      </c>
      <c r="AY1208" s="296" t="s">
        <v>773</v>
      </c>
      <c r="AZ1208" s="296" t="s">
        <v>772</v>
      </c>
      <c r="BA1208" s="296">
        <v>1</v>
      </c>
      <c r="BB1208" s="296" t="s">
        <v>30</v>
      </c>
      <c r="BC1208" s="296" t="s">
        <v>30</v>
      </c>
    </row>
    <row r="1209" spans="1:55">
      <c r="A1209" s="296" t="s">
        <v>777</v>
      </c>
      <c r="B1209" s="296" t="s">
        <v>775</v>
      </c>
      <c r="C1209" s="296" t="s">
        <v>774</v>
      </c>
      <c r="D1209" s="296" t="s">
        <v>30</v>
      </c>
      <c r="E1209" s="296" t="s">
        <v>30</v>
      </c>
      <c r="F1209" s="296">
        <v>1</v>
      </c>
      <c r="J1209" s="304">
        <v>1.4777829515997287</v>
      </c>
      <c r="K1209" s="303">
        <v>32.653599999999997</v>
      </c>
      <c r="L1209" s="303">
        <v>3.2853395571216479</v>
      </c>
      <c r="N1209" s="296">
        <v>2040</v>
      </c>
      <c r="O1209" s="296">
        <v>30</v>
      </c>
      <c r="P1209" s="296">
        <v>1</v>
      </c>
      <c r="Q1209" s="296">
        <v>2049</v>
      </c>
      <c r="R1209" s="296" t="s">
        <v>30</v>
      </c>
      <c r="S1209" s="296" t="s">
        <v>30</v>
      </c>
      <c r="T1209" s="296" t="s">
        <v>30</v>
      </c>
      <c r="U1209" s="296" t="s">
        <v>30</v>
      </c>
      <c r="V1209" s="296" t="s">
        <v>30</v>
      </c>
      <c r="W1209" s="296" t="s">
        <v>30</v>
      </c>
      <c r="X1209" s="296" t="s">
        <v>30</v>
      </c>
      <c r="Z1209" s="296" t="s">
        <v>30</v>
      </c>
      <c r="AA1209" s="296" t="s">
        <v>30</v>
      </c>
      <c r="AB1209" s="296" t="s">
        <v>30</v>
      </c>
      <c r="AC1209" s="296" t="s">
        <v>30</v>
      </c>
      <c r="AD1209" s="296" t="s">
        <v>30</v>
      </c>
      <c r="AE1209" s="296" t="s">
        <v>30</v>
      </c>
      <c r="AF1209" s="296" t="s">
        <v>30</v>
      </c>
      <c r="AG1209" s="296" t="s">
        <v>30</v>
      </c>
      <c r="AH1209" s="296" t="s">
        <v>30</v>
      </c>
      <c r="AI1209" s="296" t="s">
        <v>30</v>
      </c>
      <c r="AJ1209" s="296" t="s">
        <v>30</v>
      </c>
      <c r="AL1209" s="296">
        <v>25</v>
      </c>
      <c r="AM1209" s="299" t="s">
        <v>30</v>
      </c>
      <c r="AN1209" s="296" t="s">
        <v>30</v>
      </c>
      <c r="AO1209" s="296" t="s">
        <v>30</v>
      </c>
      <c r="AP1209" s="300"/>
      <c r="AQ1209" s="296" t="s">
        <v>30</v>
      </c>
      <c r="AR1209" s="296" t="s">
        <v>30</v>
      </c>
      <c r="AS1209" s="296" t="s">
        <v>30</v>
      </c>
      <c r="AV1209" s="300" t="s">
        <v>30</v>
      </c>
      <c r="AW1209" s="300" t="s">
        <v>30</v>
      </c>
      <c r="AX1209" s="296" t="s">
        <v>30</v>
      </c>
      <c r="AY1209" s="296" t="s">
        <v>773</v>
      </c>
      <c r="AZ1209" s="296" t="s">
        <v>772</v>
      </c>
      <c r="BA1209" s="296">
        <v>1</v>
      </c>
      <c r="BB1209" s="296" t="s">
        <v>30</v>
      </c>
      <c r="BC1209" s="296" t="s">
        <v>30</v>
      </c>
    </row>
    <row r="1210" spans="1:55">
      <c r="A1210" s="296" t="s">
        <v>776</v>
      </c>
      <c r="B1210" s="296" t="s">
        <v>775</v>
      </c>
      <c r="C1210" s="296" t="s">
        <v>774</v>
      </c>
      <c r="F1210" s="296">
        <v>1</v>
      </c>
      <c r="J1210" s="304">
        <v>1.4262656425650395</v>
      </c>
      <c r="K1210" s="303">
        <v>31.693199999999997</v>
      </c>
      <c r="L1210" s="303">
        <v>3.1231334854663038</v>
      </c>
      <c r="N1210" s="296">
        <v>2050</v>
      </c>
      <c r="O1210" s="296">
        <v>30</v>
      </c>
      <c r="P1210" s="296">
        <v>1</v>
      </c>
      <c r="Q1210" s="296">
        <v>2050</v>
      </c>
      <c r="X1210" s="296" t="s">
        <v>30</v>
      </c>
      <c r="AL1210" s="296">
        <v>30</v>
      </c>
      <c r="AM1210" s="299" t="s">
        <v>30</v>
      </c>
      <c r="AN1210" s="296" t="s">
        <v>30</v>
      </c>
      <c r="AO1210" s="296" t="s">
        <v>30</v>
      </c>
      <c r="AP1210" s="300"/>
      <c r="AQ1210" s="296" t="s">
        <v>30</v>
      </c>
      <c r="AR1210" s="296" t="s">
        <v>30</v>
      </c>
      <c r="AS1210" s="296" t="s">
        <v>30</v>
      </c>
      <c r="AV1210" s="300" t="s">
        <v>30</v>
      </c>
      <c r="AW1210" s="300" t="s">
        <v>30</v>
      </c>
      <c r="AY1210" s="296" t="s">
        <v>773</v>
      </c>
      <c r="AZ1210" s="296" t="s">
        <v>772</v>
      </c>
      <c r="BA1210" s="296">
        <v>1</v>
      </c>
      <c r="BB1210" s="296" t="s">
        <v>30</v>
      </c>
      <c r="BC1210" s="296" t="s">
        <v>30</v>
      </c>
    </row>
    <row r="1211" spans="1:55">
      <c r="A1211" s="296" t="s">
        <v>771</v>
      </c>
      <c r="B1211" s="296" t="s">
        <v>747</v>
      </c>
      <c r="C1211" s="296" t="s">
        <v>763</v>
      </c>
      <c r="E1211" s="296">
        <v>0.59523800000000004</v>
      </c>
      <c r="F1211" s="296">
        <v>0.91999999999999993</v>
      </c>
      <c r="H1211" s="296">
        <v>40</v>
      </c>
      <c r="I1211" s="296">
        <v>0</v>
      </c>
      <c r="J1211" s="304">
        <v>0.63400000000000001</v>
      </c>
      <c r="K1211" s="303">
        <v>48.202672999999997</v>
      </c>
      <c r="L1211" s="303" t="s">
        <v>30</v>
      </c>
      <c r="M1211" s="296">
        <v>0.39546264690284455</v>
      </c>
      <c r="O1211" s="296">
        <v>30</v>
      </c>
      <c r="P1211" s="296">
        <v>0</v>
      </c>
      <c r="Q1211" s="296" t="s">
        <v>30</v>
      </c>
      <c r="X1211" s="296" t="s">
        <v>30</v>
      </c>
      <c r="AK1211" s="296">
        <v>1</v>
      </c>
      <c r="AL1211" s="296">
        <v>25</v>
      </c>
      <c r="AM1211" s="299">
        <v>0.4</v>
      </c>
      <c r="AN1211" s="296">
        <v>36.5</v>
      </c>
      <c r="AO1211" s="296">
        <v>1</v>
      </c>
      <c r="AP1211" s="300"/>
      <c r="AQ1211" s="296">
        <v>1.8250000000000002</v>
      </c>
      <c r="AR1211" s="296">
        <v>2</v>
      </c>
      <c r="AS1211" s="296">
        <v>1</v>
      </c>
      <c r="AV1211" s="300">
        <v>2.4</v>
      </c>
      <c r="AW1211" s="300">
        <v>2.4</v>
      </c>
      <c r="AY1211" s="296" t="s">
        <v>745</v>
      </c>
      <c r="BA1211" s="296">
        <v>1</v>
      </c>
      <c r="BB1211" s="296">
        <v>0.03</v>
      </c>
      <c r="BC1211" s="296">
        <v>504</v>
      </c>
    </row>
    <row r="1212" spans="1:55">
      <c r="A1212" s="296" t="s">
        <v>770</v>
      </c>
      <c r="B1212" s="296" t="s">
        <v>747</v>
      </c>
      <c r="C1212" s="296" t="s">
        <v>763</v>
      </c>
      <c r="E1212" s="296">
        <v>0.38181799999999999</v>
      </c>
      <c r="F1212" s="296">
        <v>0.92000000000000015</v>
      </c>
      <c r="H1212" s="296">
        <v>40</v>
      </c>
      <c r="I1212" s="296">
        <v>0</v>
      </c>
      <c r="J1212" s="304">
        <v>0.63400000000000001</v>
      </c>
      <c r="K1212" s="303">
        <v>48.202672999999997</v>
      </c>
      <c r="L1212" s="303" t="s">
        <v>30</v>
      </c>
      <c r="M1212" s="296">
        <v>0.29285042539610862</v>
      </c>
      <c r="O1212" s="296">
        <v>30</v>
      </c>
      <c r="P1212" s="296">
        <v>0</v>
      </c>
      <c r="Q1212" s="296" t="s">
        <v>30</v>
      </c>
      <c r="X1212" s="296" t="s">
        <v>30</v>
      </c>
      <c r="AK1212" s="296">
        <v>1</v>
      </c>
      <c r="AL1212" s="296">
        <v>21</v>
      </c>
      <c r="AM1212" s="299">
        <v>0.4</v>
      </c>
      <c r="AN1212" s="296">
        <v>36.5</v>
      </c>
      <c r="AO1212" s="296">
        <v>1</v>
      </c>
      <c r="AP1212" s="300"/>
      <c r="AQ1212" s="296">
        <v>1.8250000000000002</v>
      </c>
      <c r="AR1212" s="296">
        <v>2</v>
      </c>
      <c r="AS1212" s="296">
        <v>1</v>
      </c>
      <c r="AV1212" s="300">
        <v>2.4</v>
      </c>
      <c r="AW1212" s="300">
        <v>2.4</v>
      </c>
      <c r="AY1212" s="296" t="s">
        <v>745</v>
      </c>
      <c r="BA1212" s="296">
        <v>1</v>
      </c>
      <c r="BB1212" s="296">
        <v>0.03</v>
      </c>
      <c r="BC1212" s="296">
        <v>504</v>
      </c>
    </row>
    <row r="1213" spans="1:55">
      <c r="A1213" s="296" t="s">
        <v>769</v>
      </c>
      <c r="B1213" s="296" t="s">
        <v>753</v>
      </c>
      <c r="C1213" s="296" t="s">
        <v>768</v>
      </c>
      <c r="D1213" s="296">
        <v>0.11</v>
      </c>
      <c r="E1213" s="296">
        <v>0.6</v>
      </c>
      <c r="F1213" s="296">
        <v>0.36499999999999999</v>
      </c>
      <c r="I1213" s="296">
        <v>0</v>
      </c>
      <c r="J1213" s="304" t="s">
        <v>30</v>
      </c>
      <c r="K1213" s="303">
        <v>37.24</v>
      </c>
      <c r="L1213" s="303" t="s">
        <v>30</v>
      </c>
      <c r="M1213" s="296">
        <v>0.29331399999999996</v>
      </c>
      <c r="P1213" s="296">
        <v>0</v>
      </c>
      <c r="Q1213" s="296" t="s">
        <v>30</v>
      </c>
      <c r="X1213" s="296" t="s">
        <v>30</v>
      </c>
      <c r="AK1213" s="296">
        <v>1</v>
      </c>
      <c r="AL1213" s="296">
        <v>222</v>
      </c>
      <c r="AM1213" s="299">
        <v>0.2</v>
      </c>
      <c r="AN1213" s="296">
        <v>29.2</v>
      </c>
      <c r="AO1213" s="296">
        <v>1</v>
      </c>
      <c r="AP1213" s="300"/>
      <c r="AQ1213" s="296">
        <v>1.46</v>
      </c>
      <c r="AR1213" s="296">
        <v>2</v>
      </c>
      <c r="AS1213" s="296">
        <v>1</v>
      </c>
      <c r="AV1213" s="300">
        <v>2.4</v>
      </c>
      <c r="AW1213" s="300">
        <v>2.4</v>
      </c>
      <c r="AY1213" s="296" t="s">
        <v>745</v>
      </c>
      <c r="BA1213" s="296">
        <v>1</v>
      </c>
      <c r="BB1213" s="296">
        <v>0.03</v>
      </c>
      <c r="BC1213" s="296">
        <v>504</v>
      </c>
    </row>
    <row r="1214" spans="1:55">
      <c r="A1214" s="296" t="s">
        <v>767</v>
      </c>
      <c r="B1214" s="296" t="s">
        <v>753</v>
      </c>
      <c r="C1214" s="296" t="s">
        <v>746</v>
      </c>
      <c r="D1214" s="296">
        <v>0.02</v>
      </c>
      <c r="E1214" s="296">
        <v>0.4</v>
      </c>
      <c r="F1214" s="296">
        <v>0.28599999999999998</v>
      </c>
      <c r="I1214" s="296">
        <v>0</v>
      </c>
      <c r="J1214" s="304" t="s">
        <v>30</v>
      </c>
      <c r="K1214" s="303">
        <v>56.056000000000004</v>
      </c>
      <c r="L1214" s="303" t="s">
        <v>30</v>
      </c>
      <c r="M1214" s="296">
        <v>0.56055999999999995</v>
      </c>
      <c r="P1214" s="296">
        <v>0</v>
      </c>
      <c r="Q1214" s="296" t="s">
        <v>30</v>
      </c>
      <c r="X1214" s="296" t="s">
        <v>30</v>
      </c>
      <c r="AK1214" s="296">
        <v>1</v>
      </c>
      <c r="AL1214" s="296">
        <v>130</v>
      </c>
      <c r="AM1214" s="299">
        <v>0.25</v>
      </c>
      <c r="AN1214" s="296">
        <v>36.5</v>
      </c>
      <c r="AO1214" s="296">
        <v>1</v>
      </c>
      <c r="AP1214" s="300"/>
      <c r="AQ1214" s="296">
        <v>1.8250000000000002</v>
      </c>
      <c r="AR1214" s="296">
        <v>2</v>
      </c>
      <c r="AS1214" s="296">
        <v>1</v>
      </c>
      <c r="AV1214" s="300">
        <v>2.4</v>
      </c>
      <c r="AW1214" s="300">
        <v>2.4</v>
      </c>
      <c r="AY1214" s="296" t="s">
        <v>745</v>
      </c>
      <c r="BA1214" s="296">
        <v>1</v>
      </c>
      <c r="BB1214" s="296">
        <v>0.03</v>
      </c>
      <c r="BC1214" s="296">
        <v>504</v>
      </c>
    </row>
    <row r="1215" spans="1:55">
      <c r="A1215" s="305" t="s">
        <v>766</v>
      </c>
      <c r="B1215" s="296" t="s">
        <v>747</v>
      </c>
      <c r="C1215" s="296" t="s">
        <v>765</v>
      </c>
      <c r="E1215" s="296">
        <v>0.40528999999999998</v>
      </c>
      <c r="F1215" s="296">
        <v>1.0100000000000002</v>
      </c>
      <c r="H1215" s="296">
        <v>64</v>
      </c>
      <c r="I1215" s="296">
        <v>0</v>
      </c>
      <c r="J1215" s="304">
        <v>1.7330000000000001</v>
      </c>
      <c r="K1215" s="303">
        <v>21.332999999999998</v>
      </c>
      <c r="L1215" s="303" t="s">
        <v>30</v>
      </c>
      <c r="M1215" s="296">
        <v>0.38828575290509437</v>
      </c>
      <c r="O1215" s="296">
        <v>25</v>
      </c>
      <c r="P1215" s="296">
        <v>0</v>
      </c>
      <c r="Q1215" s="296" t="s">
        <v>30</v>
      </c>
      <c r="X1215" s="296" t="s">
        <v>30</v>
      </c>
      <c r="AK1215" s="296">
        <v>1</v>
      </c>
      <c r="AL1215" s="296">
        <v>92</v>
      </c>
      <c r="AM1215" s="299">
        <v>0.2</v>
      </c>
      <c r="AN1215" s="296">
        <v>36.5</v>
      </c>
      <c r="AO1215" s="296">
        <v>1</v>
      </c>
      <c r="AP1215" s="300"/>
      <c r="AQ1215" s="296">
        <v>1.8250000000000002</v>
      </c>
      <c r="AR1215" s="296">
        <v>0.5</v>
      </c>
      <c r="AS1215" s="296">
        <v>0.5</v>
      </c>
      <c r="AV1215" s="300">
        <v>6</v>
      </c>
      <c r="AW1215" s="300">
        <v>6</v>
      </c>
      <c r="AY1215" s="296" t="s">
        <v>745</v>
      </c>
      <c r="BA1215" s="296">
        <v>1</v>
      </c>
      <c r="BB1215" s="296">
        <v>0.01</v>
      </c>
      <c r="BC1215" s="296">
        <v>420</v>
      </c>
    </row>
    <row r="1216" spans="1:55">
      <c r="A1216" s="296" t="s">
        <v>764</v>
      </c>
      <c r="B1216" s="296" t="s">
        <v>747</v>
      </c>
      <c r="C1216" s="296" t="s">
        <v>763</v>
      </c>
      <c r="E1216" s="296">
        <v>0.24</v>
      </c>
      <c r="F1216" s="296">
        <v>0.8899999999999999</v>
      </c>
      <c r="H1216" s="296">
        <v>40</v>
      </c>
      <c r="I1216" s="296">
        <v>0</v>
      </c>
      <c r="J1216" s="304">
        <v>0.63400000000000001</v>
      </c>
      <c r="K1216" s="303">
        <v>48.202672999999997</v>
      </c>
      <c r="L1216" s="303" t="s">
        <v>30</v>
      </c>
      <c r="M1216" s="296">
        <v>0.19844129032258062</v>
      </c>
      <c r="O1216" s="296">
        <v>30</v>
      </c>
      <c r="P1216" s="296">
        <v>0</v>
      </c>
      <c r="Q1216" s="296" t="s">
        <v>30</v>
      </c>
      <c r="X1216" s="296" t="s">
        <v>30</v>
      </c>
      <c r="AK1216" s="296">
        <v>1</v>
      </c>
      <c r="AL1216" s="296">
        <v>15</v>
      </c>
      <c r="AM1216" s="299">
        <v>0.4</v>
      </c>
      <c r="AN1216" s="296">
        <v>36.5</v>
      </c>
      <c r="AO1216" s="296">
        <v>1</v>
      </c>
      <c r="AP1216" s="300"/>
      <c r="AQ1216" s="296">
        <v>1.8250000000000002</v>
      </c>
      <c r="AR1216" s="296">
        <v>2</v>
      </c>
      <c r="AS1216" s="296">
        <v>1</v>
      </c>
      <c r="AV1216" s="300">
        <v>2.4</v>
      </c>
      <c r="AW1216" s="300">
        <v>2.4</v>
      </c>
      <c r="AY1216" s="296" t="s">
        <v>745</v>
      </c>
      <c r="BA1216" s="296">
        <v>1</v>
      </c>
      <c r="BB1216" s="296">
        <v>0.03</v>
      </c>
      <c r="BC1216" s="296">
        <v>504</v>
      </c>
    </row>
    <row r="1217" spans="1:55">
      <c r="A1217" s="296" t="s">
        <v>762</v>
      </c>
      <c r="B1217" s="296" t="s">
        <v>753</v>
      </c>
      <c r="C1217" s="296" t="s">
        <v>761</v>
      </c>
      <c r="D1217" s="296">
        <v>0.03</v>
      </c>
      <c r="E1217" s="296">
        <v>1</v>
      </c>
      <c r="F1217" s="296">
        <v>0.3</v>
      </c>
      <c r="J1217" s="304" t="s">
        <v>30</v>
      </c>
      <c r="K1217" s="303">
        <v>30</v>
      </c>
      <c r="L1217" s="303" t="s">
        <v>30</v>
      </c>
      <c r="M1217" s="296">
        <v>0</v>
      </c>
      <c r="Q1217" s="296" t="s">
        <v>30</v>
      </c>
      <c r="X1217" s="296" t="s">
        <v>30</v>
      </c>
      <c r="AK1217" s="296">
        <v>1</v>
      </c>
      <c r="AL1217" s="296">
        <v>65</v>
      </c>
      <c r="AM1217" s="299">
        <v>0.4</v>
      </c>
      <c r="AN1217" s="296">
        <v>29.2</v>
      </c>
      <c r="AO1217" s="296">
        <v>1</v>
      </c>
      <c r="AP1217" s="300"/>
      <c r="AQ1217" s="296">
        <v>1.46</v>
      </c>
      <c r="AR1217" s="296">
        <v>2</v>
      </c>
      <c r="AS1217" s="296">
        <v>1</v>
      </c>
      <c r="AV1217" s="300">
        <v>2.4</v>
      </c>
      <c r="AW1217" s="300">
        <v>2.4</v>
      </c>
      <c r="AY1217" s="296" t="s">
        <v>745</v>
      </c>
      <c r="BA1217" s="296">
        <v>1</v>
      </c>
      <c r="BB1217" s="296">
        <v>0.03</v>
      </c>
      <c r="BC1217" s="296">
        <v>504</v>
      </c>
    </row>
    <row r="1218" spans="1:55">
      <c r="A1218" s="296" t="s">
        <v>760</v>
      </c>
      <c r="B1218" s="296" t="s">
        <v>753</v>
      </c>
      <c r="C1218" s="296" t="s">
        <v>749</v>
      </c>
      <c r="D1218" s="296">
        <v>0.03</v>
      </c>
      <c r="E1218" s="296">
        <v>1.1000000000000001</v>
      </c>
      <c r="F1218" s="296">
        <v>0.52</v>
      </c>
      <c r="H1218" s="296">
        <v>70</v>
      </c>
      <c r="I1218" s="296">
        <v>0</v>
      </c>
      <c r="J1218" s="304" t="s">
        <v>30</v>
      </c>
      <c r="K1218" s="303">
        <v>12.050668</v>
      </c>
      <c r="L1218" s="303" t="s">
        <v>30</v>
      </c>
      <c r="M1218" s="296">
        <v>0.79560000000000008</v>
      </c>
      <c r="P1218" s="296">
        <v>0</v>
      </c>
      <c r="Q1218" s="296" t="s">
        <v>30</v>
      </c>
      <c r="U1218" s="296">
        <v>1</v>
      </c>
      <c r="V1218" s="296">
        <v>1</v>
      </c>
      <c r="X1218" s="296">
        <v>1.9230769230769229</v>
      </c>
      <c r="AK1218" s="296">
        <v>1</v>
      </c>
      <c r="AL1218" s="296">
        <v>485</v>
      </c>
      <c r="AM1218" s="299">
        <v>0.3</v>
      </c>
      <c r="AN1218" s="296">
        <v>29.2</v>
      </c>
      <c r="AO1218" s="296">
        <v>1</v>
      </c>
      <c r="AP1218" s="300"/>
      <c r="AQ1218" s="296">
        <v>1.46</v>
      </c>
      <c r="AR1218" s="296">
        <v>1</v>
      </c>
      <c r="AS1218" s="296">
        <v>1</v>
      </c>
      <c r="AV1218" s="300">
        <v>9</v>
      </c>
      <c r="AW1218" s="300">
        <v>9</v>
      </c>
      <c r="AY1218" s="296" t="s">
        <v>759</v>
      </c>
      <c r="BA1218" s="296">
        <v>1</v>
      </c>
      <c r="BB1218" s="296">
        <v>0.03</v>
      </c>
      <c r="BC1218" s="296">
        <v>420</v>
      </c>
    </row>
    <row r="1219" spans="1:55">
      <c r="A1219" s="296" t="s">
        <v>758</v>
      </c>
      <c r="B1219" s="296" t="s">
        <v>753</v>
      </c>
      <c r="C1219" s="296" t="s">
        <v>746</v>
      </c>
      <c r="D1219" s="296">
        <v>0.18</v>
      </c>
      <c r="E1219" s="296">
        <v>0.08</v>
      </c>
      <c r="F1219" s="296">
        <v>0.18</v>
      </c>
      <c r="I1219" s="296">
        <v>0</v>
      </c>
      <c r="J1219" s="304" t="s">
        <v>30</v>
      </c>
      <c r="K1219" s="303">
        <v>56.056000000000004</v>
      </c>
      <c r="L1219" s="303" t="s">
        <v>30</v>
      </c>
      <c r="M1219" s="296">
        <v>0.3528</v>
      </c>
      <c r="P1219" s="296">
        <v>0</v>
      </c>
      <c r="Q1219" s="296" t="s">
        <v>30</v>
      </c>
      <c r="X1219" s="296" t="s">
        <v>30</v>
      </c>
      <c r="AK1219" s="296">
        <v>1</v>
      </c>
      <c r="AL1219" s="296">
        <v>28</v>
      </c>
      <c r="AM1219" s="299">
        <v>0.25</v>
      </c>
      <c r="AN1219" s="296">
        <v>36.5</v>
      </c>
      <c r="AO1219" s="296">
        <v>1</v>
      </c>
      <c r="AP1219" s="300"/>
      <c r="AQ1219" s="296">
        <v>1.8250000000000002</v>
      </c>
      <c r="AR1219" s="296">
        <v>2</v>
      </c>
      <c r="AS1219" s="296">
        <v>1</v>
      </c>
      <c r="AV1219" s="300">
        <v>2.4</v>
      </c>
      <c r="AW1219" s="300">
        <v>2.4</v>
      </c>
      <c r="AY1219" s="296" t="s">
        <v>745</v>
      </c>
      <c r="BA1219" s="296">
        <v>1</v>
      </c>
      <c r="BB1219" s="296">
        <v>0.03</v>
      </c>
      <c r="BC1219" s="296">
        <v>504</v>
      </c>
    </row>
    <row r="1220" spans="1:55">
      <c r="A1220" s="296" t="s">
        <v>757</v>
      </c>
      <c r="B1220" s="296" t="s">
        <v>753</v>
      </c>
      <c r="C1220" s="296" t="s">
        <v>746</v>
      </c>
      <c r="D1220" s="296">
        <v>0.16</v>
      </c>
      <c r="E1220" s="296">
        <v>0.1</v>
      </c>
      <c r="F1220" s="296">
        <v>0.18</v>
      </c>
      <c r="I1220" s="296">
        <v>0</v>
      </c>
      <c r="J1220" s="304" t="s">
        <v>30</v>
      </c>
      <c r="K1220" s="303">
        <v>56.056000000000004</v>
      </c>
      <c r="L1220" s="303" t="s">
        <v>30</v>
      </c>
      <c r="M1220" s="296">
        <v>0.3528</v>
      </c>
      <c r="P1220" s="296">
        <v>0</v>
      </c>
      <c r="Q1220" s="296" t="s">
        <v>30</v>
      </c>
      <c r="X1220" s="296" t="s">
        <v>30</v>
      </c>
      <c r="AK1220" s="296">
        <v>1</v>
      </c>
      <c r="AL1220" s="296">
        <v>30</v>
      </c>
      <c r="AM1220" s="299">
        <v>0.25</v>
      </c>
      <c r="AN1220" s="296">
        <v>36.5</v>
      </c>
      <c r="AO1220" s="296">
        <v>1</v>
      </c>
      <c r="AP1220" s="300"/>
      <c r="AQ1220" s="296">
        <v>1.8250000000000002</v>
      </c>
      <c r="AR1220" s="296">
        <v>2</v>
      </c>
      <c r="AS1220" s="296">
        <v>1</v>
      </c>
      <c r="AV1220" s="300">
        <v>2.4</v>
      </c>
      <c r="AW1220" s="300">
        <v>2.4</v>
      </c>
      <c r="AY1220" s="296" t="s">
        <v>745</v>
      </c>
      <c r="BA1220" s="296">
        <v>1</v>
      </c>
      <c r="BB1220" s="296">
        <v>0.03</v>
      </c>
      <c r="BC1220" s="296">
        <v>504</v>
      </c>
    </row>
    <row r="1221" spans="1:55">
      <c r="A1221" s="296" t="s">
        <v>756</v>
      </c>
      <c r="B1221" s="296" t="s">
        <v>747</v>
      </c>
      <c r="C1221" s="296" t="s">
        <v>746</v>
      </c>
      <c r="E1221" s="296">
        <v>0.26</v>
      </c>
      <c r="F1221" s="296">
        <v>0.92076923076923078</v>
      </c>
      <c r="I1221" s="296">
        <v>0</v>
      </c>
      <c r="J1221" s="304" t="s">
        <v>30</v>
      </c>
      <c r="K1221" s="303">
        <v>56.056000000000004</v>
      </c>
      <c r="L1221" s="303" t="s">
        <v>30</v>
      </c>
      <c r="M1221" s="296">
        <v>0.37240000000000001</v>
      </c>
      <c r="P1221" s="296">
        <v>0</v>
      </c>
      <c r="Q1221" s="296" t="s">
        <v>30</v>
      </c>
      <c r="X1221" s="296" t="s">
        <v>30</v>
      </c>
      <c r="AK1221" s="296">
        <v>1</v>
      </c>
      <c r="AL1221" s="296">
        <v>10</v>
      </c>
      <c r="AM1221" s="299">
        <v>0.25</v>
      </c>
      <c r="AN1221" s="296">
        <v>36.5</v>
      </c>
      <c r="AO1221" s="296">
        <v>1</v>
      </c>
      <c r="AP1221" s="300"/>
      <c r="AQ1221" s="296">
        <v>1.8250000000000002</v>
      </c>
      <c r="AR1221" s="296">
        <v>2</v>
      </c>
      <c r="AS1221" s="296">
        <v>1</v>
      </c>
      <c r="AV1221" s="300">
        <v>2.4</v>
      </c>
      <c r="AW1221" s="300">
        <v>2.4</v>
      </c>
      <c r="AY1221" s="296" t="s">
        <v>745</v>
      </c>
      <c r="BA1221" s="296">
        <v>1</v>
      </c>
      <c r="BB1221" s="296">
        <v>0.03</v>
      </c>
      <c r="BC1221" s="296">
        <v>504</v>
      </c>
    </row>
    <row r="1222" spans="1:55">
      <c r="A1222" s="296" t="s">
        <v>755</v>
      </c>
      <c r="B1222" s="296" t="s">
        <v>753</v>
      </c>
      <c r="C1222" s="296" t="s">
        <v>746</v>
      </c>
      <c r="D1222" s="296">
        <v>0.2</v>
      </c>
      <c r="E1222" s="296">
        <v>0.13</v>
      </c>
      <c r="F1222" s="296">
        <v>0.24</v>
      </c>
      <c r="I1222" s="296">
        <v>0</v>
      </c>
      <c r="J1222" s="304" t="s">
        <v>30</v>
      </c>
      <c r="K1222" s="303">
        <v>56.056000000000004</v>
      </c>
      <c r="L1222" s="303" t="s">
        <v>30</v>
      </c>
      <c r="M1222" s="296">
        <v>0.47039999999999998</v>
      </c>
      <c r="P1222" s="296">
        <v>0</v>
      </c>
      <c r="Q1222" s="296" t="s">
        <v>30</v>
      </c>
      <c r="X1222" s="296" t="s">
        <v>30</v>
      </c>
      <c r="AK1222" s="296">
        <v>1</v>
      </c>
      <c r="AL1222" s="296">
        <v>84</v>
      </c>
      <c r="AM1222" s="299">
        <v>0.25</v>
      </c>
      <c r="AN1222" s="296">
        <v>36.5</v>
      </c>
      <c r="AO1222" s="296">
        <v>1</v>
      </c>
      <c r="AP1222" s="300"/>
      <c r="AQ1222" s="296">
        <v>1.8250000000000002</v>
      </c>
      <c r="AR1222" s="296">
        <v>2</v>
      </c>
      <c r="AS1222" s="296">
        <v>1</v>
      </c>
      <c r="AV1222" s="300">
        <v>2.4</v>
      </c>
      <c r="AW1222" s="300">
        <v>2.4</v>
      </c>
      <c r="AY1222" s="296" t="s">
        <v>745</v>
      </c>
      <c r="BA1222" s="296">
        <v>1</v>
      </c>
      <c r="BB1222" s="296">
        <v>0.03</v>
      </c>
      <c r="BC1222" s="296">
        <v>504</v>
      </c>
    </row>
    <row r="1223" spans="1:55">
      <c r="A1223" s="296" t="s">
        <v>754</v>
      </c>
      <c r="B1223" s="296" t="s">
        <v>753</v>
      </c>
      <c r="C1223" s="296" t="s">
        <v>746</v>
      </c>
      <c r="D1223" s="296">
        <v>0.2</v>
      </c>
      <c r="E1223" s="296">
        <v>0.13</v>
      </c>
      <c r="F1223" s="296">
        <v>0.24</v>
      </c>
      <c r="I1223" s="296">
        <v>0</v>
      </c>
      <c r="J1223" s="296" t="s">
        <v>30</v>
      </c>
      <c r="K1223" s="296">
        <v>56.056000000000004</v>
      </c>
      <c r="L1223" s="296" t="s">
        <v>30</v>
      </c>
      <c r="M1223" s="296">
        <v>0.47039999999999998</v>
      </c>
      <c r="P1223" s="296">
        <v>0</v>
      </c>
      <c r="Q1223" s="296" t="s">
        <v>30</v>
      </c>
      <c r="X1223" s="296" t="s">
        <v>30</v>
      </c>
      <c r="AK1223" s="296">
        <v>1</v>
      </c>
      <c r="AL1223" s="296">
        <v>84</v>
      </c>
      <c r="AM1223" s="299">
        <v>0.25</v>
      </c>
      <c r="AN1223" s="296">
        <v>36.5</v>
      </c>
      <c r="AO1223" s="296">
        <v>1</v>
      </c>
      <c r="AP1223" s="300"/>
      <c r="AQ1223" s="296">
        <v>1.8250000000000002</v>
      </c>
      <c r="AR1223" s="296">
        <v>2</v>
      </c>
      <c r="AS1223" s="296">
        <v>1</v>
      </c>
      <c r="AV1223" s="300">
        <v>2.4</v>
      </c>
      <c r="AW1223" s="300">
        <v>2.4</v>
      </c>
      <c r="AY1223" s="296" t="s">
        <v>745</v>
      </c>
      <c r="BA1223" s="296">
        <v>1</v>
      </c>
      <c r="BB1223" s="296">
        <v>0.03</v>
      </c>
      <c r="BC1223" s="296">
        <v>504</v>
      </c>
    </row>
    <row r="1224" spans="1:55">
      <c r="A1224" s="296" t="s">
        <v>752</v>
      </c>
      <c r="B1224" s="296" t="s">
        <v>747</v>
      </c>
      <c r="C1224" s="296" t="s">
        <v>749</v>
      </c>
      <c r="E1224" s="296">
        <v>1</v>
      </c>
      <c r="F1224" s="296">
        <v>0.9</v>
      </c>
      <c r="I1224" s="296">
        <v>0</v>
      </c>
      <c r="J1224" s="296" t="s">
        <v>30</v>
      </c>
      <c r="K1224" s="296">
        <v>12.050668</v>
      </c>
      <c r="L1224" s="296" t="s">
        <v>30</v>
      </c>
      <c r="M1224" s="296">
        <v>0.6885</v>
      </c>
      <c r="P1224" s="296">
        <v>0</v>
      </c>
      <c r="Q1224" s="296" t="s">
        <v>30</v>
      </c>
      <c r="U1224" s="296">
        <v>1</v>
      </c>
      <c r="V1224" s="296">
        <v>1</v>
      </c>
      <c r="X1224" s="296">
        <v>2.2222222222222223</v>
      </c>
      <c r="AK1224" s="296">
        <v>1</v>
      </c>
      <c r="AL1224" s="296">
        <v>10</v>
      </c>
      <c r="AM1224" s="299">
        <v>0.4</v>
      </c>
      <c r="AN1224" s="296">
        <v>29.2</v>
      </c>
      <c r="AO1224" s="296">
        <v>1</v>
      </c>
      <c r="AP1224" s="300"/>
      <c r="AQ1224" s="296">
        <v>1.46</v>
      </c>
      <c r="AR1224" s="296">
        <v>2</v>
      </c>
      <c r="AS1224" s="296">
        <v>1</v>
      </c>
      <c r="AV1224" s="300">
        <v>2.4</v>
      </c>
      <c r="AW1224" s="300">
        <v>2.4</v>
      </c>
      <c r="AY1224" s="296" t="s">
        <v>745</v>
      </c>
      <c r="BA1224" s="296">
        <v>1</v>
      </c>
      <c r="BB1224" s="296">
        <v>0.03</v>
      </c>
      <c r="BC1224" s="296">
        <v>504</v>
      </c>
    </row>
    <row r="1225" spans="1:55">
      <c r="A1225" s="296" t="s">
        <v>751</v>
      </c>
      <c r="B1225" s="296" t="s">
        <v>747</v>
      </c>
      <c r="C1225" s="296" t="s">
        <v>746</v>
      </c>
      <c r="E1225" s="296">
        <v>1</v>
      </c>
      <c r="F1225" s="296">
        <v>1</v>
      </c>
      <c r="I1225" s="296">
        <v>0</v>
      </c>
      <c r="J1225" s="296" t="s">
        <v>30</v>
      </c>
      <c r="K1225" s="296">
        <v>56.056000000000004</v>
      </c>
      <c r="L1225" s="296" t="s">
        <v>30</v>
      </c>
      <c r="M1225" s="296">
        <v>0.98</v>
      </c>
      <c r="P1225" s="296">
        <v>0</v>
      </c>
      <c r="Q1225" s="296" t="s">
        <v>30</v>
      </c>
      <c r="X1225" s="296" t="s">
        <v>30</v>
      </c>
      <c r="AK1225" s="296">
        <v>1</v>
      </c>
      <c r="AL1225" s="296">
        <v>11</v>
      </c>
      <c r="AM1225" s="299">
        <v>0.25</v>
      </c>
      <c r="AN1225" s="296">
        <v>36.5</v>
      </c>
      <c r="AO1225" s="296">
        <v>1</v>
      </c>
      <c r="AP1225" s="300"/>
      <c r="AQ1225" s="296">
        <v>1.8250000000000002</v>
      </c>
      <c r="AR1225" s="296">
        <v>2</v>
      </c>
      <c r="AS1225" s="296">
        <v>1</v>
      </c>
      <c r="AV1225" s="300">
        <v>2.4</v>
      </c>
      <c r="AW1225" s="300">
        <v>2.4</v>
      </c>
      <c r="AY1225" s="296" t="s">
        <v>745</v>
      </c>
      <c r="BA1225" s="296">
        <v>1</v>
      </c>
      <c r="BB1225" s="296">
        <v>0.03</v>
      </c>
      <c r="BC1225" s="296">
        <v>504</v>
      </c>
    </row>
    <row r="1226" spans="1:55">
      <c r="A1226" s="296" t="s">
        <v>750</v>
      </c>
      <c r="B1226" s="296" t="s">
        <v>747</v>
      </c>
      <c r="C1226" s="296" t="s">
        <v>749</v>
      </c>
      <c r="E1226" s="296">
        <v>1</v>
      </c>
      <c r="F1226" s="296">
        <v>0.9</v>
      </c>
      <c r="I1226" s="296">
        <v>0</v>
      </c>
      <c r="J1226" s="296" t="s">
        <v>30</v>
      </c>
      <c r="K1226" s="296">
        <v>12.050668</v>
      </c>
      <c r="L1226" s="296" t="s">
        <v>30</v>
      </c>
      <c r="M1226" s="296">
        <v>0.6885</v>
      </c>
      <c r="P1226" s="296">
        <v>0</v>
      </c>
      <c r="Q1226" s="296" t="s">
        <v>30</v>
      </c>
      <c r="U1226" s="296">
        <v>1</v>
      </c>
      <c r="V1226" s="296">
        <v>1</v>
      </c>
      <c r="X1226" s="296">
        <v>2.2222222222222223</v>
      </c>
      <c r="AK1226" s="296">
        <v>1</v>
      </c>
      <c r="AL1226" s="296">
        <v>120</v>
      </c>
      <c r="AM1226" s="299">
        <v>0.4</v>
      </c>
      <c r="AN1226" s="296">
        <v>29.2</v>
      </c>
      <c r="AO1226" s="296">
        <v>1</v>
      </c>
      <c r="AP1226" s="300"/>
      <c r="AQ1226" s="296">
        <v>1.46</v>
      </c>
      <c r="AR1226" s="296">
        <v>2</v>
      </c>
      <c r="AS1226" s="296">
        <v>1</v>
      </c>
      <c r="AV1226" s="300">
        <v>2.4</v>
      </c>
      <c r="AW1226" s="300">
        <v>2.4</v>
      </c>
      <c r="AY1226" s="296" t="s">
        <v>745</v>
      </c>
      <c r="BA1226" s="296">
        <v>1</v>
      </c>
      <c r="BB1226" s="296">
        <v>0.03</v>
      </c>
      <c r="BC1226" s="296">
        <v>504</v>
      </c>
    </row>
    <row r="1227" spans="1:55">
      <c r="A1227" s="296" t="s">
        <v>748</v>
      </c>
      <c r="B1227" s="296" t="s">
        <v>747</v>
      </c>
      <c r="C1227" s="296" t="s">
        <v>746</v>
      </c>
      <c r="E1227" s="296">
        <v>1</v>
      </c>
      <c r="F1227" s="296">
        <v>1</v>
      </c>
      <c r="I1227" s="296">
        <v>0</v>
      </c>
      <c r="J1227" s="296" t="s">
        <v>30</v>
      </c>
      <c r="K1227" s="296">
        <v>56.056000000000004</v>
      </c>
      <c r="L1227" s="296" t="s">
        <v>30</v>
      </c>
      <c r="M1227" s="296">
        <v>0.98</v>
      </c>
      <c r="P1227" s="296">
        <v>0</v>
      </c>
      <c r="Q1227" s="296" t="s">
        <v>30</v>
      </c>
      <c r="X1227" s="296" t="s">
        <v>30</v>
      </c>
      <c r="AK1227" s="296">
        <v>1</v>
      </c>
      <c r="AL1227" s="296">
        <v>60</v>
      </c>
      <c r="AM1227" s="299">
        <v>0.25</v>
      </c>
      <c r="AN1227" s="296">
        <v>36.5</v>
      </c>
      <c r="AO1227" s="296">
        <v>1</v>
      </c>
      <c r="AP1227" s="300"/>
      <c r="AQ1227" s="296">
        <v>1.8250000000000002</v>
      </c>
      <c r="AR1227" s="296">
        <v>2</v>
      </c>
      <c r="AS1227" s="296">
        <v>1</v>
      </c>
      <c r="AV1227" s="300">
        <v>2.4</v>
      </c>
      <c r="AW1227" s="300">
        <v>2.4</v>
      </c>
      <c r="AY1227" s="296" t="s">
        <v>745</v>
      </c>
      <c r="BA1227" s="296">
        <v>1</v>
      </c>
      <c r="BB1227" s="296">
        <v>0.03</v>
      </c>
      <c r="BC1227" s="296">
        <v>504</v>
      </c>
    </row>
    <row r="1228" spans="1:55">
      <c r="F1228" s="296"/>
      <c r="AM1228" s="299"/>
      <c r="AP1228" s="300"/>
      <c r="AV1228" s="300"/>
      <c r="AW1228" s="300"/>
    </row>
    <row r="1229" spans="1:55">
      <c r="F1229" s="296"/>
      <c r="G1229" s="302"/>
      <c r="H1229" s="302"/>
      <c r="I1229" s="302"/>
      <c r="J1229" s="302"/>
      <c r="L1229" s="302"/>
      <c r="M1229" s="302"/>
      <c r="N1229" s="302"/>
      <c r="O1229" s="302"/>
      <c r="P1229" s="302"/>
      <c r="Q1229" s="302"/>
      <c r="R1229" s="302"/>
      <c r="S1229" s="302"/>
      <c r="T1229" s="302"/>
      <c r="U1229" s="302"/>
      <c r="V1229" s="302"/>
      <c r="W1229" s="302"/>
      <c r="X1229" s="302"/>
      <c r="Z1229" s="302"/>
      <c r="AA1229" s="302"/>
      <c r="AB1229" s="302"/>
      <c r="AC1229" s="302"/>
      <c r="AD1229" s="302"/>
      <c r="AE1229" s="302"/>
      <c r="AF1229" s="302"/>
      <c r="AG1229" s="302"/>
      <c r="AH1229" s="302"/>
      <c r="AI1229" s="302"/>
      <c r="AJ1229" s="302"/>
      <c r="AL1229" s="302"/>
      <c r="AM1229" s="299"/>
      <c r="AP1229" s="300"/>
      <c r="AV1229" s="300"/>
      <c r="AW1229" s="300"/>
      <c r="AX1229" s="302"/>
    </row>
    <row r="1230" spans="1:55">
      <c r="F1230" s="296"/>
      <c r="AM1230" s="299"/>
      <c r="AP1230" s="300"/>
      <c r="AV1230" s="300"/>
      <c r="AW1230" s="300"/>
    </row>
    <row r="1231" spans="1:55">
      <c r="F1231" s="296"/>
      <c r="AM1231" s="299"/>
      <c r="AP1231" s="300"/>
      <c r="AV1231" s="300"/>
      <c r="AW1231" s="300"/>
    </row>
    <row r="1232" spans="1:55">
      <c r="F1232" s="296"/>
      <c r="AM1232" s="299"/>
      <c r="AP1232" s="300"/>
      <c r="AV1232" s="300"/>
      <c r="AW1232" s="300"/>
    </row>
    <row r="1233" spans="1:49">
      <c r="F1233" s="296"/>
      <c r="AM1233" s="299"/>
      <c r="AP1233" s="300"/>
      <c r="AV1233" s="300"/>
      <c r="AW1233" s="300"/>
    </row>
    <row r="1234" spans="1:49">
      <c r="F1234" s="296"/>
      <c r="AM1234" s="299"/>
      <c r="AP1234" s="300"/>
      <c r="AV1234" s="300"/>
      <c r="AW1234" s="300"/>
    </row>
    <row r="1235" spans="1:49">
      <c r="F1235" s="296"/>
      <c r="AM1235" s="299"/>
      <c r="AP1235" s="300"/>
      <c r="AV1235" s="300"/>
      <c r="AW1235" s="300"/>
    </row>
    <row r="1236" spans="1:49">
      <c r="F1236" s="296"/>
      <c r="AM1236" s="299"/>
      <c r="AP1236" s="300"/>
      <c r="AV1236" s="300"/>
      <c r="AW1236" s="300"/>
    </row>
    <row r="1237" spans="1:49">
      <c r="A1237" s="301"/>
      <c r="F1237" s="296"/>
      <c r="AM1237" s="299"/>
      <c r="AP1237" s="300"/>
      <c r="AV1237" s="300"/>
      <c r="AW1237" s="300"/>
    </row>
    <row r="1238" spans="1:49">
      <c r="F1238" s="296"/>
      <c r="AM1238" s="299"/>
      <c r="AP1238" s="300"/>
      <c r="AV1238" s="300"/>
      <c r="AW1238" s="300"/>
    </row>
    <row r="1239" spans="1:49">
      <c r="F1239" s="296"/>
      <c r="AM1239" s="299"/>
      <c r="AP1239" s="300"/>
      <c r="AV1239" s="300"/>
      <c r="AW1239" s="300"/>
    </row>
    <row r="1240" spans="1:49">
      <c r="F1240" s="296"/>
      <c r="AM1240" s="299"/>
      <c r="AP1240" s="299"/>
      <c r="AT1240" s="298"/>
      <c r="AU1240" s="298"/>
      <c r="AV1240" s="298"/>
      <c r="AW1240" s="298"/>
    </row>
    <row r="1241" spans="1:49">
      <c r="F1241" s="296"/>
      <c r="AM1241" s="299"/>
      <c r="AP1241" s="299"/>
      <c r="AT1241" s="298"/>
      <c r="AU1241" s="298"/>
      <c r="AV1241" s="298"/>
      <c r="AW1241" s="298"/>
    </row>
    <row r="1242" spans="1:49">
      <c r="F1242" s="296"/>
      <c r="AM1242" s="299"/>
      <c r="AP1242" s="299"/>
      <c r="AT1242" s="298"/>
      <c r="AU1242" s="298"/>
      <c r="AV1242" s="298"/>
      <c r="AW1242" s="298"/>
    </row>
    <row r="1243" spans="1:49">
      <c r="F1243" s="296"/>
      <c r="AM1243" s="299"/>
      <c r="AP1243" s="299"/>
      <c r="AT1243" s="298"/>
      <c r="AU1243" s="298"/>
      <c r="AV1243" s="298"/>
      <c r="AW1243" s="298"/>
    </row>
    <row r="1244" spans="1:49">
      <c r="F1244" s="296"/>
    </row>
    <row r="1245" spans="1:49">
      <c r="F1245" s="296"/>
    </row>
    <row r="1246" spans="1:49">
      <c r="F1246" s="296"/>
    </row>
    <row r="1247" spans="1:49">
      <c r="F1247" s="296"/>
    </row>
    <row r="1248" spans="1:49">
      <c r="F1248" s="296"/>
    </row>
    <row r="1249" spans="6:6">
      <c r="F1249" s="296"/>
    </row>
    <row r="1250" spans="6:6">
      <c r="F1250" s="296"/>
    </row>
    <row r="1251" spans="6:6">
      <c r="F1251" s="296"/>
    </row>
    <row r="1252" spans="6:6">
      <c r="F1252" s="296"/>
    </row>
    <row r="1253" spans="6:6">
      <c r="F1253" s="296"/>
    </row>
    <row r="1254" spans="6:6">
      <c r="F1254" s="296"/>
    </row>
    <row r="1255" spans="6:6">
      <c r="F1255" s="296"/>
    </row>
    <row r="1256" spans="6:6">
      <c r="F1256" s="296"/>
    </row>
    <row r="1257" spans="6:6">
      <c r="F1257" s="296"/>
    </row>
    <row r="1258" spans="6:6">
      <c r="F1258" s="296"/>
    </row>
    <row r="1259" spans="6:6">
      <c r="F1259" s="296"/>
    </row>
    <row r="1260" spans="6:6">
      <c r="F1260" s="296"/>
    </row>
    <row r="1261" spans="6:6">
      <c r="F1261" s="296"/>
    </row>
    <row r="1262" spans="6:6">
      <c r="F1262" s="296"/>
    </row>
    <row r="1263" spans="6:6">
      <c r="F1263" s="296"/>
    </row>
    <row r="1264" spans="6:6">
      <c r="F1264" s="296"/>
    </row>
    <row r="1265" spans="6:6">
      <c r="F1265" s="296"/>
    </row>
    <row r="1266" spans="6:6">
      <c r="F1266" s="296"/>
    </row>
    <row r="1267" spans="6:6">
      <c r="F1267" s="296"/>
    </row>
    <row r="1268" spans="6:6">
      <c r="F1268" s="296"/>
    </row>
    <row r="1269" spans="6:6">
      <c r="F1269" s="296"/>
    </row>
    <row r="1270" spans="6:6">
      <c r="F1270" s="296"/>
    </row>
    <row r="1271" spans="6:6">
      <c r="F1271" s="296"/>
    </row>
    <row r="1272" spans="6:6">
      <c r="F1272" s="296"/>
    </row>
    <row r="1273" spans="6:6">
      <c r="F1273" s="296"/>
    </row>
    <row r="1274" spans="6:6">
      <c r="F1274" s="296"/>
    </row>
    <row r="1275" spans="6:6">
      <c r="F1275" s="296"/>
    </row>
    <row r="1276" spans="6:6">
      <c r="F1276" s="296"/>
    </row>
    <row r="1277" spans="6:6">
      <c r="F1277" s="296"/>
    </row>
    <row r="1278" spans="6:6">
      <c r="F1278" s="296"/>
    </row>
    <row r="1279" spans="6:6">
      <c r="F1279" s="296"/>
    </row>
  </sheetData>
  <autoFilter ref="A17:BC1283" xr:uid="{00000000-0009-0000-0000-00000F000000}"/>
  <hyperlinks>
    <hyperlink ref="A11" r:id="rId1" display="http://www.iea.org/publications/freepublications/publication/En_Efficiency_Indicators.pdf" xr:uid="{8B12AEC3-FD96-8D4E-B13E-58E999F6B959}"/>
    <hyperlink ref="A12" r:id="rId2" display="http://www.iea-etsap.org/web/E-TechDS/PDF/E05-Biomass%20for%20HP-GS-AD-gct.pdf" xr:uid="{F65F6B68-46BF-4349-B0C6-4B276F595618}"/>
    <hyperlink ref="A13" r:id="rId3" display="http://www.iea-etsap.org/web/E-TechDS/PDF/E01-coal-fired-power-GS-AD-gct.pdf" xr:uid="{E57F64C9-5C94-2B45-ABCF-3AABE51B9B72}"/>
  </hyperlinks>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61EECDC-A00C-4AA3-ADCA-445C6C3E8248}">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26A63C6-B27E-4CE8-97CB-FCCCFF5400A5}">
  <ds:schemaRefs>
    <ds:schemaRef ds:uri="http://schemas.microsoft.com/sharepoint/v3/contenttype/forms"/>
  </ds:schemaRefs>
</ds:datastoreItem>
</file>

<file path=customXml/itemProps3.xml><?xml version="1.0" encoding="utf-8"?>
<ds:datastoreItem xmlns:ds="http://schemas.openxmlformats.org/officeDocument/2006/customXml" ds:itemID="{7EF1EE3E-E1EA-4B82-9F97-D8E8145CB0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8e30f-ac19-4e1a-9d42-0577826d9887"/>
    <ds:schemaRef ds:uri="9bef2f80-48e4-49d2-aa34-66e9d7fcf8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Regneark</vt:lpstr>
      </vt:variant>
      <vt:variant>
        <vt:i4>16</vt:i4>
      </vt:variant>
      <vt:variant>
        <vt:lpstr>Navngivne områder</vt:lpstr>
      </vt:variant>
      <vt:variant>
        <vt:i4>27</vt:i4>
      </vt:variant>
    </vt:vector>
  </HeadingPairs>
  <TitlesOfParts>
    <vt:vector size="43" baseType="lpstr">
      <vt:lpstr>LOG</vt:lpstr>
      <vt:lpstr>Comm</vt:lpstr>
      <vt:lpstr>Proc</vt:lpstr>
      <vt:lpstr>Emis</vt:lpstr>
      <vt:lpstr>Fuel Tech</vt:lpstr>
      <vt:lpstr>Tech</vt:lpstr>
      <vt:lpstr>PP List</vt:lpstr>
      <vt:lpstr>15</vt:lpstr>
      <vt:lpstr>16</vt:lpstr>
      <vt:lpstr>5.3</vt:lpstr>
      <vt:lpstr>5.4</vt:lpstr>
      <vt:lpstr>2.10</vt:lpstr>
      <vt:lpstr>ELC_TechsR_ELC</vt:lpstr>
      <vt:lpstr>ELC_TechsR_DHC</vt:lpstr>
      <vt:lpstr>ELC_TechsR_DHD</vt:lpstr>
      <vt:lpstr>Ark4</vt:lpstr>
      <vt:lpstr>ActUnit_P</vt:lpstr>
      <vt:lpstr>AFA_3</vt:lpstr>
      <vt:lpstr>CAP2ACT_3</vt:lpstr>
      <vt:lpstr>CapUnit_P</vt:lpstr>
      <vt:lpstr>CEH_3</vt:lpstr>
      <vt:lpstr>CHPR_3</vt:lpstr>
      <vt:lpstr>Comm_IN_3</vt:lpstr>
      <vt:lpstr>Comm_OUT_3</vt:lpstr>
      <vt:lpstr>EFF_3</vt:lpstr>
      <vt:lpstr>FIXOM_3</vt:lpstr>
      <vt:lpstr>Peak_3</vt:lpstr>
      <vt:lpstr>Region_3</vt:lpstr>
      <vt:lpstr>Region_P</vt:lpstr>
      <vt:lpstr>Set_P</vt:lpstr>
      <vt:lpstr>STOCK_2015_3</vt:lpstr>
      <vt:lpstr>STOCK_2020_3</vt:lpstr>
      <vt:lpstr>STOCK_2025_3</vt:lpstr>
      <vt:lpstr>STOCK_2030_3</vt:lpstr>
      <vt:lpstr>STOCK_2040_3</vt:lpstr>
      <vt:lpstr>STOCK_2050_3</vt:lpstr>
      <vt:lpstr>STOCK_3</vt:lpstr>
      <vt:lpstr>TechDesc_3</vt:lpstr>
      <vt:lpstr>TechDesc_P</vt:lpstr>
      <vt:lpstr>TechName_3</vt:lpstr>
      <vt:lpstr>TechName_P</vt:lpstr>
      <vt:lpstr>TimesliceLevel_P</vt:lpstr>
      <vt:lpstr>VAROM_3</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VT_DK_ELC</dc:title>
  <dc:subject>RAMSES data written by RAMSES interface file.</dc:subject>
  <dc:creator>Helge V. Larsen</dc:creator>
  <dc:description>This file is 29-09-2014 12:08:28 
generated by user 'hela' 
from file '2014-09-29 RAMSES interface.xlsb' 
in folder 'C:\Projects\Times DK\Work 34 Ramses interface'.</dc:description>
  <cp:lastModifiedBy>Microsoft Office User</cp:lastModifiedBy>
  <dcterms:created xsi:type="dcterms:W3CDTF">2014-09-29T10:08:23Z</dcterms:created>
  <dcterms:modified xsi:type="dcterms:W3CDTF">2022-03-31T12:10:42Z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839763820171356</vt:r8>
  </property>
  <property fmtid="{D5CDD505-2E9C-101B-9397-08002B2CF9AE}" pid="3" name="ContentTypeId">
    <vt:lpwstr>0x010100391E4ED4D6B5344984C5B5CBC1A28781</vt:lpwstr>
  </property>
</Properties>
</file>